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libertymutual-my.sharepoint.com/personal/renee_giammona_safeco_com/Documents/Desktop/Agency Collective/"/>
    </mc:Choice>
  </mc:AlternateContent>
  <xr:revisionPtr revIDLastSave="0" documentId="8_{BE89722E-91A9-4A70-9574-655AE2384743}" xr6:coauthVersionLast="47" xr6:coauthVersionMax="47" xr10:uidLastSave="{00000000-0000-0000-0000-000000000000}"/>
  <bookViews>
    <workbookView xWindow="-110" yWindow="-110" windowWidth="19420" windowHeight="10420" tabRatio="802" xr2:uid="{00000000-000D-0000-FFFF-FFFF00000000}"/>
  </bookViews>
  <sheets>
    <sheet name="Partnership Summary" sheetId="18" r:id="rId1"/>
    <sheet name="Sub Agency" sheetId="4" r:id="rId2"/>
    <sheet name="Master Code" sheetId="12" r:id="rId3"/>
    <sheet name="Contingency" sheetId="13" r:id="rId4"/>
    <sheet name="State" sheetId="14" r:id="rId5"/>
    <sheet name="LM Region" sheetId="15" r:id="rId6"/>
    <sheet name="Business Segment View" sheetId="16" r:id="rId7"/>
    <sheet name="DATA" sheetId="3" r:id="rId8"/>
  </sheets>
  <definedNames>
    <definedName name="ExternalData_1" localSheetId="7" hidden="1">DATA!$A$1:$DK$966</definedName>
  </definedNames>
  <calcPr calcId="191028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8" l="1"/>
  <c r="I14" i="15"/>
  <c r="Q15" i="14"/>
  <c r="P15" i="14"/>
  <c r="Y15" i="12"/>
  <c r="V15" i="4"/>
  <c r="AC15" i="4"/>
  <c r="AZ15" i="4"/>
  <c r="AJ15" i="4"/>
  <c r="AE15" i="4"/>
  <c r="Z15" i="4"/>
  <c r="W15" i="4"/>
  <c r="AR15" i="4"/>
  <c r="S15" i="4"/>
  <c r="AB15" i="18"/>
  <c r="V15" i="18"/>
  <c r="G15" i="18"/>
  <c r="S15" i="18"/>
  <c r="I15" i="18"/>
  <c r="U15" i="18"/>
  <c r="D15" i="18"/>
  <c r="AB11" i="16"/>
  <c r="Y15" i="13"/>
  <c r="T15" i="4"/>
  <c r="AH15" i="4"/>
  <c r="U15" i="4"/>
  <c r="AN15" i="4"/>
  <c r="N15" i="18"/>
  <c r="M15" i="18"/>
  <c r="F15" i="18"/>
  <c r="Y15" i="18"/>
  <c r="E15" i="18"/>
  <c r="H14" i="15"/>
  <c r="AB15" i="13"/>
  <c r="AL15" i="4"/>
  <c r="Q15" i="4"/>
  <c r="AW15" i="4"/>
  <c r="AG15" i="4"/>
  <c r="H15" i="18"/>
  <c r="T15" i="18"/>
  <c r="X15" i="18"/>
  <c r="Y11" i="16"/>
  <c r="W14" i="15"/>
  <c r="W15" i="14"/>
  <c r="AC15" i="13"/>
  <c r="K15" i="12"/>
  <c r="AV15" i="4"/>
  <c r="AB15" i="4"/>
  <c r="Y15" i="4"/>
  <c r="R15" i="4"/>
  <c r="P15" i="4"/>
  <c r="AT15" i="4"/>
  <c r="N15" i="4"/>
  <c r="M15" i="4"/>
  <c r="AK15" i="4"/>
  <c r="K15" i="18"/>
  <c r="Z15" i="18"/>
  <c r="B15" i="18"/>
  <c r="J15" i="18"/>
  <c r="AA15" i="18"/>
  <c r="O15" i="18"/>
  <c r="W15" i="18"/>
  <c r="Z14" i="15"/>
  <c r="O15" i="14"/>
  <c r="AB15" i="12"/>
  <c r="AM15" i="4"/>
  <c r="AU15" i="4"/>
  <c r="O15" i="4"/>
  <c r="AI15" i="4"/>
  <c r="L15" i="18"/>
  <c r="P15" i="18"/>
  <c r="G14" i="15"/>
  <c r="Z15" i="14"/>
  <c r="X15" i="4"/>
  <c r="AF15" i="4"/>
  <c r="AD15" i="4"/>
  <c r="AA15" i="4"/>
  <c r="AS15" i="4"/>
  <c r="AC15" i="18"/>
  <c r="C15" i="18"/>
  <c r="R15" i="18"/>
  <c r="Q15" i="18"/>
  <c r="A1" i="12" l="1"/>
  <c r="A1" i="4"/>
  <c r="A1" i="13"/>
  <c r="A1" i="16" l="1"/>
  <c r="A1" i="15"/>
  <c r="A1" i="14"/>
  <c r="AH11" i="16" l="1"/>
  <c r="S11" i="16"/>
  <c r="U11" i="16"/>
  <c r="F11" i="16"/>
  <c r="AI11" i="16"/>
  <c r="G11" i="16"/>
  <c r="K11" i="16"/>
  <c r="AC11" i="16"/>
  <c r="Q11" i="16"/>
  <c r="AM14" i="15"/>
  <c r="AK14" i="15"/>
  <c r="Q14" i="15"/>
  <c r="F14" i="15"/>
  <c r="C14" i="15"/>
  <c r="AL14" i="15"/>
  <c r="AD14" i="15"/>
  <c r="AJ14" i="15"/>
  <c r="AH14" i="15"/>
  <c r="T15" i="14"/>
  <c r="V15" i="14"/>
  <c r="AI15" i="14"/>
  <c r="AC15" i="14"/>
  <c r="AJ15" i="14"/>
  <c r="J15" i="14"/>
  <c r="AD15" i="14"/>
  <c r="AE15" i="14"/>
  <c r="AM15" i="13"/>
  <c r="D15" i="13"/>
  <c r="AL15" i="13"/>
  <c r="AJ15" i="13"/>
  <c r="V15" i="13"/>
  <c r="AK15" i="13"/>
  <c r="AA15" i="13"/>
  <c r="I15" i="13"/>
  <c r="F15" i="13"/>
  <c r="AG15" i="12"/>
  <c r="R15" i="12"/>
  <c r="AP15" i="12"/>
  <c r="AA15" i="12"/>
  <c r="X15" i="12"/>
  <c r="O15" i="12"/>
  <c r="Z15" i="12"/>
  <c r="AI15" i="12"/>
  <c r="Q15" i="12"/>
  <c r="AX15" i="4"/>
  <c r="AY15" i="4"/>
  <c r="J11" i="16"/>
  <c r="AD11" i="16"/>
  <c r="L11" i="16"/>
  <c r="O11" i="16"/>
  <c r="AN11" i="16"/>
  <c r="X11" i="16"/>
  <c r="AA11" i="16"/>
  <c r="AF11" i="16"/>
  <c r="M11" i="16"/>
  <c r="T14" i="15"/>
  <c r="K14" i="15"/>
  <c r="AB14" i="15"/>
  <c r="V14" i="15"/>
  <c r="AI14" i="15"/>
  <c r="U14" i="15"/>
  <c r="X14" i="15"/>
  <c r="AA14" i="15"/>
  <c r="S14" i="15"/>
  <c r="G15" i="14"/>
  <c r="AG15" i="14"/>
  <c r="N15" i="14"/>
  <c r="L15" i="14"/>
  <c r="R15" i="14"/>
  <c r="AH15" i="14"/>
  <c r="AF15" i="14"/>
  <c r="C15" i="14"/>
  <c r="G15" i="13"/>
  <c r="Z15" i="13"/>
  <c r="U15" i="13"/>
  <c r="H15" i="13"/>
  <c r="AN15" i="13"/>
  <c r="AE15" i="13"/>
  <c r="AP15" i="13"/>
  <c r="M15" i="13"/>
  <c r="O15" i="13"/>
  <c r="AK15" i="12"/>
  <c r="AH15" i="12"/>
  <c r="I15" i="12"/>
  <c r="D15" i="12"/>
  <c r="P15" i="12"/>
  <c r="N15" i="12"/>
  <c r="U15" i="12"/>
  <c r="W15" i="12"/>
  <c r="V15" i="12"/>
  <c r="AP15" i="4"/>
  <c r="AM11" i="16"/>
  <c r="AO11" i="16"/>
  <c r="P11" i="16"/>
  <c r="AL11" i="16"/>
  <c r="N11" i="16"/>
  <c r="R11" i="16"/>
  <c r="W11" i="16"/>
  <c r="AG11" i="16"/>
  <c r="D11" i="16"/>
  <c r="L14" i="15"/>
  <c r="O14" i="15"/>
  <c r="E14" i="15"/>
  <c r="AN14" i="15"/>
  <c r="N14" i="15"/>
  <c r="M14" i="15"/>
  <c r="J14" i="15"/>
  <c r="D14" i="15"/>
  <c r="X15" i="14"/>
  <c r="U15" i="14"/>
  <c r="K15" i="14"/>
  <c r="AL15" i="14"/>
  <c r="AM15" i="14"/>
  <c r="AK15" i="14"/>
  <c r="AA15" i="14"/>
  <c r="AB15" i="14"/>
  <c r="H15" i="14"/>
  <c r="R15" i="13"/>
  <c r="AO15" i="13"/>
  <c r="AD15" i="13"/>
  <c r="K15" i="13"/>
  <c r="Q15" i="13"/>
  <c r="X15" i="13"/>
  <c r="T15" i="13"/>
  <c r="AF15" i="13"/>
  <c r="AG15" i="13"/>
  <c r="AC15" i="12"/>
  <c r="AP11" i="16"/>
  <c r="H11" i="16"/>
  <c r="Z11" i="16"/>
  <c r="Y14" i="15"/>
  <c r="AE14" i="15"/>
  <c r="I15" i="14"/>
  <c r="E15" i="14"/>
  <c r="L15" i="13"/>
  <c r="E15" i="13"/>
  <c r="H15" i="12"/>
  <c r="G15" i="12"/>
  <c r="S15" i="12"/>
  <c r="AN15" i="12"/>
  <c r="AE15" i="12"/>
  <c r="AE11" i="16"/>
  <c r="E11" i="16"/>
  <c r="I11" i="16"/>
  <c r="AF14" i="15"/>
  <c r="B14" i="15"/>
  <c r="M15" i="14"/>
  <c r="AN15" i="14"/>
  <c r="W15" i="13"/>
  <c r="S15" i="13"/>
  <c r="AO15" i="12"/>
  <c r="J15" i="12"/>
  <c r="E15" i="12"/>
  <c r="AL15" i="12"/>
  <c r="AQ15" i="4"/>
  <c r="AJ11" i="16"/>
  <c r="AK11" i="16"/>
  <c r="AC14" i="15"/>
  <c r="R14" i="15"/>
  <c r="Y15" i="14"/>
  <c r="D15" i="14"/>
  <c r="F15" i="14"/>
  <c r="N15" i="13"/>
  <c r="AI15" i="13"/>
  <c r="AD15" i="12"/>
  <c r="M15" i="12"/>
  <c r="T15" i="12"/>
  <c r="AJ15" i="12"/>
  <c r="AO15" i="4"/>
  <c r="V11" i="16"/>
  <c r="T11" i="16"/>
  <c r="AG14" i="15"/>
  <c r="P14" i="15"/>
  <c r="B15" i="14"/>
  <c r="S15" i="14"/>
  <c r="J15" i="13"/>
  <c r="P15" i="13"/>
  <c r="AH15" i="13"/>
  <c r="L15" i="12"/>
  <c r="F15" i="12"/>
  <c r="AM15" i="12"/>
  <c r="AF15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nection1" type="5" refreshedVersion="7" background="1" saveData="1">
    <dbPr connection="Provider=MSOLAP.8;Integrated Security=ClaimsToken;Persist Security Info=True;Initial Catalog=sobe_wowvirtualserver-78e6f358-1548-4740-88b0-d0d901b3d6df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EVALUATE CALCULATETABLE (NAM_MTH_DATA_PBI, NAM_MTH_DATA_PBI[NAM Group] = &quot;AGENCY COLLECTIVE&quot;)" commandType="4"/>
  </connection>
</connections>
</file>

<file path=xl/sharedStrings.xml><?xml version="1.0" encoding="utf-8"?>
<sst xmlns="http://schemas.openxmlformats.org/spreadsheetml/2006/main" count="37644" uniqueCount="1306">
  <si>
    <t>Partnership Summary</t>
  </si>
  <si>
    <t>NAM Group</t>
  </si>
  <si>
    <t>AGENCY COLLECTIVE</t>
  </si>
  <si>
    <t>UW Segment</t>
  </si>
  <si>
    <t>(All)</t>
  </si>
  <si>
    <t>UW Sub Segment</t>
  </si>
  <si>
    <t>BI NI General Spec Brkout</t>
  </si>
  <si>
    <t>Fin Div Name</t>
  </si>
  <si>
    <t>Mkt Div Area Name</t>
  </si>
  <si>
    <t>PRM Name</t>
  </si>
  <si>
    <t>PRM Job Title</t>
  </si>
  <si>
    <t>Mkt Region</t>
  </si>
  <si>
    <t>DOD Name</t>
  </si>
  <si>
    <t>Grand Totals</t>
  </si>
  <si>
    <t>CI Business Unit</t>
  </si>
  <si>
    <t>CY R12 DWP</t>
  </si>
  <si>
    <t>CY YTD DWP</t>
  </si>
  <si>
    <t>PY YTD DWP</t>
  </si>
  <si>
    <t>YTD DWP Growth</t>
  </si>
  <si>
    <t>CY YTD NB</t>
  </si>
  <si>
    <t>PY YTD NB</t>
  </si>
  <si>
    <t>YTD NB Growth %</t>
  </si>
  <si>
    <t>CY YTD Opps</t>
  </si>
  <si>
    <t>PY YTD Opps</t>
  </si>
  <si>
    <t>YTD Opps Growth %</t>
  </si>
  <si>
    <t>CY YTD Quotes</t>
  </si>
  <si>
    <t>PY YTD Quotes</t>
  </si>
  <si>
    <t>YTD Quote Growth %</t>
  </si>
  <si>
    <t>CY YTD NB Sold</t>
  </si>
  <si>
    <t>PY YTD NB Sold</t>
  </si>
  <si>
    <t>% Growth Sold</t>
  </si>
  <si>
    <t>CY Quote Ratio %</t>
  </si>
  <si>
    <t>PY Quote Ratio %</t>
  </si>
  <si>
    <t>% Quote Ratio Change</t>
  </si>
  <si>
    <t>CY Hit Ratio %</t>
  </si>
  <si>
    <t>PY Hit Ratio %</t>
  </si>
  <si>
    <t>% Hit Ratio Change</t>
  </si>
  <si>
    <t>ADP Retention Metric</t>
  </si>
  <si>
    <t>PLIF YTD</t>
  </si>
  <si>
    <t>PLIF Retention</t>
  </si>
  <si>
    <t>CY YTD EP</t>
  </si>
  <si>
    <t>CAL Year IL ALAE YTD</t>
  </si>
  <si>
    <t>CAL Year Loss Ratio YTD %</t>
  </si>
  <si>
    <t>*N/A</t>
  </si>
  <si>
    <t>BI</t>
  </si>
  <si>
    <t>Grand Total</t>
  </si>
  <si>
    <t>Sub Agency</t>
  </si>
  <si>
    <t>Master Code</t>
  </si>
  <si>
    <t>Contingent Code</t>
  </si>
  <si>
    <t>Sub Agency Code</t>
  </si>
  <si>
    <t>PRM Long Name</t>
  </si>
  <si>
    <t>Agency Name</t>
  </si>
  <si>
    <t>Agency Status Desc</t>
  </si>
  <si>
    <t>Appointment Year</t>
  </si>
  <si>
    <t>Appointment Month</t>
  </si>
  <si>
    <t>Address</t>
  </si>
  <si>
    <t>City</t>
  </si>
  <si>
    <t>State</t>
  </si>
  <si>
    <t>DWP R12 Growth %</t>
  </si>
  <si>
    <t>CY R12 NB</t>
  </si>
  <si>
    <t>NB R12 Growth %</t>
  </si>
  <si>
    <t>2 Year Plus YTD Loss Ratio %</t>
  </si>
  <si>
    <t>ACC YEAR IL ALAE YTD</t>
  </si>
  <si>
    <t>ACC YEAR IL ALAE PYTD</t>
  </si>
  <si>
    <t>AY YTD LOSS RATIO %</t>
  </si>
  <si>
    <t>AY LOSS RATIO PYTD %</t>
  </si>
  <si>
    <t>eCLIQ Passthrough R12</t>
  </si>
  <si>
    <t>eCLIQ Utilization R12</t>
  </si>
  <si>
    <t>SVC Premium</t>
  </si>
  <si>
    <t>CAL YTD Loss Ratio %</t>
  </si>
  <si>
    <t>0026602</t>
  </si>
  <si>
    <t>0020491</t>
  </si>
  <si>
    <t>Matthew Huot (TM) Kentucky, OhiRO</t>
  </si>
  <si>
    <t>GERBER INSURANCE AGENCY INC</t>
  </si>
  <si>
    <t>Active</t>
  </si>
  <si>
    <t/>
  </si>
  <si>
    <t>OH</t>
  </si>
  <si>
    <t>5293316</t>
  </si>
  <si>
    <t>Michael Lesko (TM) District of Columbia, Delaware, Maryland, PennsyRO</t>
  </si>
  <si>
    <t>FREDERICK INSURANCE AGENCY</t>
  </si>
  <si>
    <t>Transferred</t>
  </si>
  <si>
    <t>327 E Ridgeville Blvd # 263</t>
  </si>
  <si>
    <t>Mount Airy</t>
  </si>
  <si>
    <t>MD</t>
  </si>
  <si>
    <t>5293497</t>
  </si>
  <si>
    <t>FREDERICK INSURANCE GROUP LLC - BR</t>
  </si>
  <si>
    <t>Alex Capossela (TM) Kentucky, OhiRO</t>
  </si>
  <si>
    <t>0025472</t>
  </si>
  <si>
    <t>LANCE MEINERS INS AGENCY INC</t>
  </si>
  <si>
    <t>152 Lear Rd</t>
  </si>
  <si>
    <t>Avon Lake</t>
  </si>
  <si>
    <t>0026010</t>
  </si>
  <si>
    <t>Anita Scott (TM) Kentucky, OhiRO</t>
  </si>
  <si>
    <t>America's Trusted Insurance Group</t>
  </si>
  <si>
    <t>1690 N Limestone St</t>
  </si>
  <si>
    <t>Springfield</t>
  </si>
  <si>
    <t>0025996</t>
  </si>
  <si>
    <t>63 Executive Center Dr</t>
  </si>
  <si>
    <t>Chillicothe</t>
  </si>
  <si>
    <t>0026032</t>
  </si>
  <si>
    <t>LUCZKOWSKI INSURANCE AGENCY INC</t>
  </si>
  <si>
    <t>8045 Mayfield Rd</t>
  </si>
  <si>
    <t>Chesterland</t>
  </si>
  <si>
    <t>0026172</t>
  </si>
  <si>
    <t>1727 Allentown Rd</t>
  </si>
  <si>
    <t>Lima</t>
  </si>
  <si>
    <t>0026179</t>
  </si>
  <si>
    <t>HOLLIDAY INSURANCE GROUP LLC</t>
  </si>
  <si>
    <t>25 Cincinnati Ave</t>
  </si>
  <si>
    <t>Lebanon</t>
  </si>
  <si>
    <t>0026180</t>
  </si>
  <si>
    <t>WOODS AGENCY</t>
  </si>
  <si>
    <t>8075 Cincinnati Dayton Rd</t>
  </si>
  <si>
    <t>West Chester</t>
  </si>
  <si>
    <t>0026281</t>
  </si>
  <si>
    <t>Tracy Hughes (TM) Kentucky, OhiRO</t>
  </si>
  <si>
    <t>DAVID GLUCKLE INSURANCE AGENCY LLC</t>
  </si>
  <si>
    <t>4213 N Holland Sylvania Rd</t>
  </si>
  <si>
    <t>Toledo</t>
  </si>
  <si>
    <t>0026319</t>
  </si>
  <si>
    <t>KARI BALL INSURANCE AGENCY LLC</t>
  </si>
  <si>
    <t>122 E High St</t>
  </si>
  <si>
    <t>Mount Vernon</t>
  </si>
  <si>
    <t>0026416</t>
  </si>
  <si>
    <t>SELLMAN INSURANCE GROUP</t>
  </si>
  <si>
    <t>38 Monument Sq</t>
  </si>
  <si>
    <t>Urbana</t>
  </si>
  <si>
    <t>0026518</t>
  </si>
  <si>
    <t>STEVE MCDONALD INSURANCE AGENCY LLC</t>
  </si>
  <si>
    <t>117 E Main St</t>
  </si>
  <si>
    <t>Hebron</t>
  </si>
  <si>
    <t>0026550</t>
  </si>
  <si>
    <t>263 W 5th St</t>
  </si>
  <si>
    <t>Marysville</t>
  </si>
  <si>
    <t>0026601</t>
  </si>
  <si>
    <t>Jacob Barnes (TM) Kentucky, OhiRO</t>
  </si>
  <si>
    <t>MALHOTRA &amp; ASSOCIATES LLC</t>
  </si>
  <si>
    <t>1050 Lexington Ave</t>
  </si>
  <si>
    <t>Mansfield</t>
  </si>
  <si>
    <t>0026637</t>
  </si>
  <si>
    <t>THE AA INSURANCE</t>
  </si>
  <si>
    <t>6363 York Rd Ste 200</t>
  </si>
  <si>
    <t>Parma Heights</t>
  </si>
  <si>
    <t>0026656</t>
  </si>
  <si>
    <t>PAPAS &amp; ASSOCIATES, LLC</t>
  </si>
  <si>
    <t>1650 W Market St Ste 21</t>
  </si>
  <si>
    <t>Akron</t>
  </si>
  <si>
    <t>0026671</t>
  </si>
  <si>
    <t>MICHAEL BUFFO</t>
  </si>
  <si>
    <t>2605 Sunset Blvd Unit B</t>
  </si>
  <si>
    <t>Steubenville</t>
  </si>
  <si>
    <t>0026695</t>
  </si>
  <si>
    <t>KAINE INSURANCE LLC</t>
  </si>
  <si>
    <t>5963 Glenway Ave</t>
  </si>
  <si>
    <t>Cincinnati</t>
  </si>
  <si>
    <t>0026708</t>
  </si>
  <si>
    <t>Kirk Orton (TM) Kentucky, OhiRO</t>
  </si>
  <si>
    <t>SLYMAN INSURANCE GROUP INC</t>
  </si>
  <si>
    <t>104 Mill St Ste F</t>
  </si>
  <si>
    <t>Gahanna</t>
  </si>
  <si>
    <t>0026709</t>
  </si>
  <si>
    <t>Flynn Insurance Group</t>
  </si>
  <si>
    <t>5689 Ridge Rd</t>
  </si>
  <si>
    <t>Parma</t>
  </si>
  <si>
    <t>0026716</t>
  </si>
  <si>
    <t>SKALA INSURANCE AGENCY LLC</t>
  </si>
  <si>
    <t>17747 Chillicothe Rd Ste 201</t>
  </si>
  <si>
    <t>Chagrin Falls</t>
  </si>
  <si>
    <t>0026717</t>
  </si>
  <si>
    <t>PLATT INSURANCE GROUP LLC</t>
  </si>
  <si>
    <t>1866 Niles Cortland Rd NE</t>
  </si>
  <si>
    <t>Warren</t>
  </si>
  <si>
    <t>0026719</t>
  </si>
  <si>
    <t>JOE POTTS INSURANCE AGENCY LLC</t>
  </si>
  <si>
    <t>12300 Lorain Ave</t>
  </si>
  <si>
    <t>Cleveland</t>
  </si>
  <si>
    <t>0026733</t>
  </si>
  <si>
    <t>MARK S RADOSEVIC</t>
  </si>
  <si>
    <t>627 S Main St</t>
  </si>
  <si>
    <t>North Canton</t>
  </si>
  <si>
    <t>0026735</t>
  </si>
  <si>
    <t>CROWELL INSURANCE AGENCY INC</t>
  </si>
  <si>
    <t>1600 Brice Rd Ste C1</t>
  </si>
  <si>
    <t>Reynoldsburg</t>
  </si>
  <si>
    <t>0026736</t>
  </si>
  <si>
    <t>HOSTETLER INSURANCE GROUP LLC</t>
  </si>
  <si>
    <t>4562 Dressler Rd NW</t>
  </si>
  <si>
    <t>Canton</t>
  </si>
  <si>
    <t>0026796</t>
  </si>
  <si>
    <t>CSI INSURANCE LLC</t>
  </si>
  <si>
    <t>732 W Market St</t>
  </si>
  <si>
    <t>Tiffin</t>
  </si>
  <si>
    <t>0026805</t>
  </si>
  <si>
    <t>CAHILL INSURANCE &amp; FINANCIAL SERVICES, LLC</t>
  </si>
  <si>
    <t>419 Dover Center Rd</t>
  </si>
  <si>
    <t>Bay Village</t>
  </si>
  <si>
    <t>0026823</t>
  </si>
  <si>
    <t>0026872</t>
  </si>
  <si>
    <t>BRIAN W LAING INS AGCY INC</t>
  </si>
  <si>
    <t>10670 Royalton Rd Ste 1</t>
  </si>
  <si>
    <t>N Royalton</t>
  </si>
  <si>
    <t>0026885</t>
  </si>
  <si>
    <t>FOURMAN INSURANCE LLC</t>
  </si>
  <si>
    <t>1111 N Plum St Ste 3</t>
  </si>
  <si>
    <t>0026904</t>
  </si>
  <si>
    <t>The Greer Agency</t>
  </si>
  <si>
    <t>2183 S Taylor Rd</t>
  </si>
  <si>
    <t>Cleveland Hts</t>
  </si>
  <si>
    <t>0027020</t>
  </si>
  <si>
    <t>RINKES INSURANCE LLC</t>
  </si>
  <si>
    <t>1115 Canton Rd NW Ste A</t>
  </si>
  <si>
    <t>Carrollton</t>
  </si>
  <si>
    <t>2712021</t>
  </si>
  <si>
    <t>Patia Monroe (TM) North CarolinaRO</t>
  </si>
  <si>
    <t>LAURIE INSURANCE GROUP LLC</t>
  </si>
  <si>
    <t>3010 Monroe Rd Ste 207</t>
  </si>
  <si>
    <t>Charlotte</t>
  </si>
  <si>
    <t>NC</t>
  </si>
  <si>
    <t>3811764</t>
  </si>
  <si>
    <t>Joseph Magner (TM) Connecticut, MassachusetRO</t>
  </si>
  <si>
    <t>ANDREWS INSURANCE INC</t>
  </si>
  <si>
    <t>450 Armistice Blvd</t>
  </si>
  <si>
    <t>Pawtucket</t>
  </si>
  <si>
    <t>RI</t>
  </si>
  <si>
    <t>5293185</t>
  </si>
  <si>
    <t>RHODES INSURANCE SERVICES</t>
  </si>
  <si>
    <t>3016 7th St</t>
  </si>
  <si>
    <t>Parkersburg</t>
  </si>
  <si>
    <t>WV</t>
  </si>
  <si>
    <t>9745091</t>
  </si>
  <si>
    <t>James Gibbons (TM) South RO</t>
  </si>
  <si>
    <t>HALO INSURANCE AGENCY INC</t>
  </si>
  <si>
    <t>921 W New Hope Dr Ste 402</t>
  </si>
  <si>
    <t>Cedar Park</t>
  </si>
  <si>
    <t>TX</t>
  </si>
  <si>
    <t>9745875</t>
  </si>
  <si>
    <t>Veronique Connor (TM) South RO</t>
  </si>
  <si>
    <t>COLSA INSURANCE AGENCY, INC</t>
  </si>
  <si>
    <t>11111 Katy Fwy Ste 910</t>
  </si>
  <si>
    <t>Houston</t>
  </si>
  <si>
    <t>0027166</t>
  </si>
  <si>
    <t>FOURMAN INSURANCE LLC-BR</t>
  </si>
  <si>
    <t>THE AGENCY COLLECTIVE LLC</t>
  </si>
  <si>
    <t>9930 Johnnycake Ridge Rd</t>
  </si>
  <si>
    <t>Mentor</t>
  </si>
  <si>
    <t>0026696</t>
  </si>
  <si>
    <t>THE ROBERT JACKSON AGENCY INC</t>
  </si>
  <si>
    <t>2690 E Main St</t>
  </si>
  <si>
    <t>Columbus</t>
  </si>
  <si>
    <t>0986944</t>
  </si>
  <si>
    <t>1113820</t>
  </si>
  <si>
    <t>Heather Bode (TM) Florida, Georgia                                                                                    RO</t>
  </si>
  <si>
    <t>KEYSTONE INSURANCE GROUP, INC</t>
  </si>
  <si>
    <t>21301 Powerline Rd Ste 312</t>
  </si>
  <si>
    <t>Boca Raton</t>
  </si>
  <si>
    <t>FL</t>
  </si>
  <si>
    <t>0987104</t>
  </si>
  <si>
    <t>Lynda Postema (TM) Florida, Georgia                                                                                    RO</t>
  </si>
  <si>
    <t>ELEMENTARY INSURANCE AGENCY, LLC</t>
  </si>
  <si>
    <t>1101 E Cumberland Ave</t>
  </si>
  <si>
    <t>Tampa</t>
  </si>
  <si>
    <t>5912444</t>
  </si>
  <si>
    <t>2613712</t>
  </si>
  <si>
    <t>David Hatch (TM) Arizona, NeRO</t>
  </si>
  <si>
    <t>INSURANCE PROFESSIONAL AGENCY INC</t>
  </si>
  <si>
    <t>GA</t>
  </si>
  <si>
    <t>VA</t>
  </si>
  <si>
    <t>4812820</t>
  </si>
  <si>
    <t>301 Mill Rd</t>
  </si>
  <si>
    <t>Hewlett</t>
  </si>
  <si>
    <t>NY</t>
  </si>
  <si>
    <t>2712360</t>
  </si>
  <si>
    <t>11709 Fruehauf Dr</t>
  </si>
  <si>
    <t>2348 S 201st Court</t>
  </si>
  <si>
    <t>Queen Creek</t>
  </si>
  <si>
    <t>AZ</t>
  </si>
  <si>
    <t>8211920</t>
  </si>
  <si>
    <t>162 Bangor Rd Ste A</t>
  </si>
  <si>
    <t>Ellsworth</t>
  </si>
  <si>
    <t>ME</t>
  </si>
  <si>
    <t>2712316</t>
  </si>
  <si>
    <t>113 Marcella Dr</t>
  </si>
  <si>
    <t>Kings Mtn</t>
  </si>
  <si>
    <t>2711686</t>
  </si>
  <si>
    <t>2711694</t>
  </si>
  <si>
    <t>Matthew Depasquale (TM) North CarolinaRO</t>
  </si>
  <si>
    <t>BREWER INSURANCE GROUP, INC</t>
  </si>
  <si>
    <t>1904 S Main St Ste 212</t>
  </si>
  <si>
    <t>Wake Forest</t>
  </si>
  <si>
    <t>2711738</t>
  </si>
  <si>
    <t>OWENS INSURANCE AGENCY &amp; FINANCIAL SERVICES INC</t>
  </si>
  <si>
    <t>5704 Oleander Dr Ste 101</t>
  </si>
  <si>
    <t>Wilmington</t>
  </si>
  <si>
    <t>2410267</t>
  </si>
  <si>
    <t>VALLEYTOWN INSURANCE AGENCY</t>
  </si>
  <si>
    <t>1158 Main St Ste A</t>
  </si>
  <si>
    <t>Andrews</t>
  </si>
  <si>
    <t>2712092</t>
  </si>
  <si>
    <t>GIBSON INSURANCE AGENCY, LLC</t>
  </si>
  <si>
    <t>218 Rosman Hwy</t>
  </si>
  <si>
    <t>Brevard</t>
  </si>
  <si>
    <t>2711907</t>
  </si>
  <si>
    <t>GUIDELIGHT INSURANCE AGENCY</t>
  </si>
  <si>
    <t>2711239</t>
  </si>
  <si>
    <t>HIGHLAND INS AGENCY INC</t>
  </si>
  <si>
    <t>3041 Berks Way Ste 102</t>
  </si>
  <si>
    <t>Raleigh</t>
  </si>
  <si>
    <t>2711692</t>
  </si>
  <si>
    <t>INSURANCE OF THE CAROLINAS</t>
  </si>
  <si>
    <t>500 N Greensboro St</t>
  </si>
  <si>
    <t>Liberty</t>
  </si>
  <si>
    <t>2711693</t>
  </si>
  <si>
    <t>THE PEGRAM AGENCY INC</t>
  </si>
  <si>
    <t>191 Ruin Creek Rd</t>
  </si>
  <si>
    <t>Henderson</t>
  </si>
  <si>
    <t>2711695</t>
  </si>
  <si>
    <t>SNOTHERLY INSURANCE AGENCY INC</t>
  </si>
  <si>
    <t>2308 Wake Forest Rd</t>
  </si>
  <si>
    <t>2711700</t>
  </si>
  <si>
    <t>WARREN INSURANCE GROUP LLC</t>
  </si>
  <si>
    <t>4582 Cumberland Rd Ste 110</t>
  </si>
  <si>
    <t>Fayetteville</t>
  </si>
  <si>
    <t>2711704</t>
  </si>
  <si>
    <t>JASON HERMAN INSURANCE AGENCY LLC</t>
  </si>
  <si>
    <t>103 3rd St SE</t>
  </si>
  <si>
    <t>Conover</t>
  </si>
  <si>
    <t>2711705</t>
  </si>
  <si>
    <t>LAWSON INS GROUP INC</t>
  </si>
  <si>
    <t>6512 Six Forks Rd Ste 101</t>
  </si>
  <si>
    <t>2711707</t>
  </si>
  <si>
    <t>SHEALLY INS GROUP INC</t>
  </si>
  <si>
    <t>34 Covil Ave</t>
  </si>
  <si>
    <t>2711708</t>
  </si>
  <si>
    <t>BRINSON INC</t>
  </si>
  <si>
    <t>14104 HIGHWAY 55 EAST</t>
  </si>
  <si>
    <t>BAYBORO</t>
  </si>
  <si>
    <t>2711711</t>
  </si>
  <si>
    <t>JEFF KINCAID INSURANCE AGENCY INC</t>
  </si>
  <si>
    <t>121 S Nc 127 Hwy</t>
  </si>
  <si>
    <t>Hickory</t>
  </si>
  <si>
    <t>2711730</t>
  </si>
  <si>
    <t>2711732</t>
  </si>
  <si>
    <t>RIMMER &amp; ASSOCIATES, INC</t>
  </si>
  <si>
    <t>8320 Falls Of Neuse Rd Ste 105</t>
  </si>
  <si>
    <t>2711739</t>
  </si>
  <si>
    <t>PEAK BUSINESS INSURANCE, LLC</t>
  </si>
  <si>
    <t>108 Cambridge Plaza Dr</t>
  </si>
  <si>
    <t>Winston Salem</t>
  </si>
  <si>
    <t>2711750</t>
  </si>
  <si>
    <t>221 E Kingston Ave</t>
  </si>
  <si>
    <t>2711926</t>
  </si>
  <si>
    <t>SEAGROVES AGENCY, INC</t>
  </si>
  <si>
    <t>2711959</t>
  </si>
  <si>
    <t>JM HAMILTON &amp; ASSOCIATES, LLC</t>
  </si>
  <si>
    <t>1700 East Blvd</t>
  </si>
  <si>
    <t>2711960</t>
  </si>
  <si>
    <t>LARRY E BROWN JR INSURANCE AGENCY INC</t>
  </si>
  <si>
    <t>184 Baker Rd</t>
  </si>
  <si>
    <t>Archdale</t>
  </si>
  <si>
    <t>2711995</t>
  </si>
  <si>
    <t>PAUL MEARS &amp; ASSOCIATES</t>
  </si>
  <si>
    <t>2712075</t>
  </si>
  <si>
    <t>RICK HAMBY AGENCY, INC</t>
  </si>
  <si>
    <t>423 4th St SW</t>
  </si>
  <si>
    <t>2712516</t>
  </si>
  <si>
    <t>WARREN INSURANCE GROUP LLC-BR</t>
  </si>
  <si>
    <t>2712470</t>
  </si>
  <si>
    <t>RICK HAMBY AGENCY, INC-BR</t>
  </si>
  <si>
    <t>2711006</t>
  </si>
  <si>
    <t>4911268</t>
  </si>
  <si>
    <t>MOULTON &amp; SHEALLY INSURANCE, LLC</t>
  </si>
  <si>
    <t>810 Johnnie Dodds Blvd</t>
  </si>
  <si>
    <t>Mt Pleasant</t>
  </si>
  <si>
    <t>SC</t>
  </si>
  <si>
    <t>2711553</t>
  </si>
  <si>
    <t>9415891</t>
  </si>
  <si>
    <t>9415901</t>
  </si>
  <si>
    <t>Tony Nguyen (TM) Arkansas, Kansas, MiRO</t>
  </si>
  <si>
    <t>MILLER &amp; ASSOCIATES INC</t>
  </si>
  <si>
    <t>107 S Mur Len Rd</t>
  </si>
  <si>
    <t>Olathe</t>
  </si>
  <si>
    <t>KS</t>
  </si>
  <si>
    <t>0026664</t>
  </si>
  <si>
    <t>MARLA J EVANS</t>
  </si>
  <si>
    <t>10 S Vernon St</t>
  </si>
  <si>
    <t>Sunbury</t>
  </si>
  <si>
    <t>1024570</t>
  </si>
  <si>
    <t>Zachary Winner (TM) District of Columbia, Delaware, Maryland, PennsyRO</t>
  </si>
  <si>
    <t>PA</t>
  </si>
  <si>
    <t>3783879</t>
  </si>
  <si>
    <t>PANICHELLE FINANCIAL GROUP LLC</t>
  </si>
  <si>
    <t>4345 Old William Penn Hwy</t>
  </si>
  <si>
    <t>Murrysville</t>
  </si>
  <si>
    <t>3712878</t>
  </si>
  <si>
    <t>Christopher Haist (TM) District of Columbia, Delaware, Maryland, PennsyRO</t>
  </si>
  <si>
    <t>Lois Fromm (TM) District of Columbia, Delaware, Maryland, PennsyRO</t>
  </si>
  <si>
    <t>3712756</t>
  </si>
  <si>
    <t>Joseph Maylish (TM) District of Columbia, Delaware, Maryland, PennsyRO</t>
  </si>
  <si>
    <t>BOATWRIGHT PROFESSIONAL &amp; FINANCIAL SERVICES, LLC</t>
  </si>
  <si>
    <t>3415 West Chester Pike Ste 201</t>
  </si>
  <si>
    <t>Newtown Sq</t>
  </si>
  <si>
    <t>3712843</t>
  </si>
  <si>
    <t>Jimmy Gamble (TM) District of Columbia, Delaware, Maryland, PennsyRO</t>
  </si>
  <si>
    <t>STENNETT INSURANCE &amp; FINANCIAL LLC</t>
  </si>
  <si>
    <t>117 N Allegheny St</t>
  </si>
  <si>
    <t>Bellefonte</t>
  </si>
  <si>
    <t>3712885</t>
  </si>
  <si>
    <t>JOSEPH J MIRENZI</t>
  </si>
  <si>
    <t>203 Ziegler St</t>
  </si>
  <si>
    <t>Dupont</t>
  </si>
  <si>
    <t>3712894</t>
  </si>
  <si>
    <t>HAROLD E HAGY</t>
  </si>
  <si>
    <t>2331 Route 209 Ste 103</t>
  </si>
  <si>
    <t>Sciota</t>
  </si>
  <si>
    <t>3712899</t>
  </si>
  <si>
    <t>KYLE T GOYNE</t>
  </si>
  <si>
    <t>40 1/2 S Mountain Blvd</t>
  </si>
  <si>
    <t>Mountain Top</t>
  </si>
  <si>
    <t>3712916</t>
  </si>
  <si>
    <t>RCK FAMILY INC</t>
  </si>
  <si>
    <t>870 Mcclellandtown Rd</t>
  </si>
  <si>
    <t>McClellandtwn</t>
  </si>
  <si>
    <t>3712928</t>
  </si>
  <si>
    <t>THE REFICE AGENCY</t>
  </si>
  <si>
    <t>1601 N Broad St Ste 104B</t>
  </si>
  <si>
    <t>Lansdale</t>
  </si>
  <si>
    <t>3712980</t>
  </si>
  <si>
    <t>GASBARRO INSURANCE AGENCY, LLC</t>
  </si>
  <si>
    <t>621 Hidden Oak Dr</t>
  </si>
  <si>
    <t>Jefferson Hls</t>
  </si>
  <si>
    <t>3712991</t>
  </si>
  <si>
    <t>MYLET &amp; MUSSELMAN INSURANCE GROUP LLC</t>
  </si>
  <si>
    <t>147 N 4th St</t>
  </si>
  <si>
    <t>Gettysburg</t>
  </si>
  <si>
    <t>3713022</t>
  </si>
  <si>
    <t>RUSSELL KOEHLER BARIBAULT</t>
  </si>
  <si>
    <t>18 E Springfield Rd</t>
  </si>
  <si>
    <t>3713057</t>
  </si>
  <si>
    <t>WEHNER INSURANCE AGENCY INC</t>
  </si>
  <si>
    <t>18 N State St Ste 8</t>
  </si>
  <si>
    <t>Newtown</t>
  </si>
  <si>
    <t>3713108</t>
  </si>
  <si>
    <t>JEFFREY JAMES INSURANCE GROUP LLC</t>
  </si>
  <si>
    <t>1002 Old Hickory Ln</t>
  </si>
  <si>
    <t>3713110</t>
  </si>
  <si>
    <t>BOATWRIGHT PROFESSIONAL &amp; FINANCIAL SERVICES, LLC-BR</t>
  </si>
  <si>
    <t>3713128</t>
  </si>
  <si>
    <t>LEROY P STOUFFER</t>
  </si>
  <si>
    <t>107 W George St</t>
  </si>
  <si>
    <t>Carmichaels</t>
  </si>
  <si>
    <t>4300759</t>
  </si>
  <si>
    <t>CA</t>
  </si>
  <si>
    <t>4301833</t>
  </si>
  <si>
    <t>Maxwell Donkin (TM) South CaRO</t>
  </si>
  <si>
    <t>PATRICIA ANN PACHECO-BR</t>
  </si>
  <si>
    <t>18327 Gridley Rd</t>
  </si>
  <si>
    <t>Cerritos</t>
  </si>
  <si>
    <t>4300456</t>
  </si>
  <si>
    <t>Nate Chance (TM) North California                                                                                    RO</t>
  </si>
  <si>
    <t>PATRICK SCHUMACHER INSURANCE SOLUTIONS</t>
  </si>
  <si>
    <t>1822 W Kettleman Ln Ste 4</t>
  </si>
  <si>
    <t>Lodi</t>
  </si>
  <si>
    <t>4300857</t>
  </si>
  <si>
    <t>PATRICIA ANN PACHECO</t>
  </si>
  <si>
    <t>4300876</t>
  </si>
  <si>
    <t>DAVID NOMA</t>
  </si>
  <si>
    <t>23236 Lyons Ave Ste 205</t>
  </si>
  <si>
    <t>Santa Clarita</t>
  </si>
  <si>
    <t>4300924</t>
  </si>
  <si>
    <t>Sharina Hicks (TM) South CaRO</t>
  </si>
  <si>
    <t>JC GLOBAL INSURANCE SERVICES</t>
  </si>
  <si>
    <t>520 N Brookhurst St Ste 209</t>
  </si>
  <si>
    <t>Anaheim</t>
  </si>
  <si>
    <t>4300990</t>
  </si>
  <si>
    <t>JC GLOBAL INSURANCE SERVICES BR</t>
  </si>
  <si>
    <t>4301017</t>
  </si>
  <si>
    <t>Janet Reeder (TM) North California                                                                                    RO</t>
  </si>
  <si>
    <t>MAFFEI INSURANCE &amp; FINANCIAL SERVICES</t>
  </si>
  <si>
    <t>2540 Pacific Ave Ste 1</t>
  </si>
  <si>
    <t>Stockton</t>
  </si>
  <si>
    <t>4301212</t>
  </si>
  <si>
    <t>DAVID NOMA-BR</t>
  </si>
  <si>
    <t>4301241</t>
  </si>
  <si>
    <t>MAFFEI INSURANCE &amp; FINANCIAL SERVICES-BR</t>
  </si>
  <si>
    <t>5293501</t>
  </si>
  <si>
    <t>Elizabeth Walsh (TM) District of Columbia, Delaware, Maryland, PennsyRO</t>
  </si>
  <si>
    <t>5293056</t>
  </si>
  <si>
    <t>Lines Insurance &amp; Financial Services</t>
  </si>
  <si>
    <t>11 Newburg Ave</t>
  </si>
  <si>
    <t>Catonsville</t>
  </si>
  <si>
    <t>5293064</t>
  </si>
  <si>
    <t>Christopher Owens (TM) District of Columbia, Delaware, Maryland, PennsyRO</t>
  </si>
  <si>
    <t>WOLFF INSURANCE AGENCY INC</t>
  </si>
  <si>
    <t>520 Peoples Plz</t>
  </si>
  <si>
    <t>Newark</t>
  </si>
  <si>
    <t>DE</t>
  </si>
  <si>
    <t>5293225</t>
  </si>
  <si>
    <t>RUBIN INSURANCE AGENCY, LLC</t>
  </si>
  <si>
    <t>1 Bank St Ste 200</t>
  </si>
  <si>
    <t>Gaithersburg</t>
  </si>
  <si>
    <t>Elkton</t>
  </si>
  <si>
    <t>5293520</t>
  </si>
  <si>
    <t>MASSABNI INSURANCE &amp; FINANCIAL INC</t>
  </si>
  <si>
    <t>3311 Toledo Ter Ste B204</t>
  </si>
  <si>
    <t>Hyattsville</t>
  </si>
  <si>
    <t>5293549</t>
  </si>
  <si>
    <t>The Martin Insurance Agency, INC</t>
  </si>
  <si>
    <t>5293634</t>
  </si>
  <si>
    <t>BRYON LINDSAY</t>
  </si>
  <si>
    <t>14112 Cricket Ln</t>
  </si>
  <si>
    <t>Silver Spring</t>
  </si>
  <si>
    <t>5293734</t>
  </si>
  <si>
    <t>DEWBERRY INSURANCE AGENCY</t>
  </si>
  <si>
    <t>5700 Kirkwood Hwy Ste 103</t>
  </si>
  <si>
    <t>5294035</t>
  </si>
  <si>
    <t>BARRY E WINSTEAD</t>
  </si>
  <si>
    <t>404 W Pulaski Hwy</t>
  </si>
  <si>
    <t>5294138</t>
  </si>
  <si>
    <t>RUBIN INSURANCE AGENCY, LLC-BR</t>
  </si>
  <si>
    <t>5294139</t>
  </si>
  <si>
    <t>SHEETS INSURANCE AGENCY, LLC</t>
  </si>
  <si>
    <t>254 Foxhunt Dr</t>
  </si>
  <si>
    <t>Bear</t>
  </si>
  <si>
    <t>5293522</t>
  </si>
  <si>
    <t>CHARLES E. DEALE &amp; ASSOCIATES INC</t>
  </si>
  <si>
    <t>65 Old Solomons Island Rd</t>
  </si>
  <si>
    <t>Annapolis</t>
  </si>
  <si>
    <t>5293506</t>
  </si>
  <si>
    <t>5293577</t>
  </si>
  <si>
    <t>BLACKWELL INSURANCE AGENCY, INC</t>
  </si>
  <si>
    <t>1816 W 4th St</t>
  </si>
  <si>
    <t>0026701</t>
  </si>
  <si>
    <t>MCAFEE INSURANCE AGENCY LLC</t>
  </si>
  <si>
    <t>5293553</t>
  </si>
  <si>
    <t>ALBIDRESS-SANDERSON AGENCY, INC</t>
  </si>
  <si>
    <t>5293562</t>
  </si>
  <si>
    <t>STEINEBACH, BEATY AND ASSOCIATES</t>
  </si>
  <si>
    <t>296 Bear Christiana Rd</t>
  </si>
  <si>
    <t>0012547</t>
  </si>
  <si>
    <t>0012829</t>
  </si>
  <si>
    <t>Kevin Godsell (TM) Illinois, Minnesota, North Dakota, South DRO</t>
  </si>
  <si>
    <t>INTERFIRST INSURANCE GROUP LLC</t>
  </si>
  <si>
    <t>1240 Meadow Rd</t>
  </si>
  <si>
    <t>Northbrook</t>
  </si>
  <si>
    <t>IL</t>
  </si>
  <si>
    <t>0026730</t>
  </si>
  <si>
    <t>JILL E CLINGER AGENCY LLC</t>
  </si>
  <si>
    <t>827 E 2nd St</t>
  </si>
  <si>
    <t>Defiance</t>
  </si>
  <si>
    <t>0026851</t>
  </si>
  <si>
    <t>THOMAS E NOLAN INSURANCE AGENCY INC</t>
  </si>
  <si>
    <t>6365 Shier Rings Rd</t>
  </si>
  <si>
    <t>Dublin</t>
  </si>
  <si>
    <t>0059485</t>
  </si>
  <si>
    <t>0059636</t>
  </si>
  <si>
    <t>Paul Metzger (TM) Illinois, Minnesota, North Dakota, South DRO</t>
  </si>
  <si>
    <t>SOUTHEAST MINNESOTA INSURANCE, LLC</t>
  </si>
  <si>
    <t>109 Cedar Hills Ct</t>
  </si>
  <si>
    <t>Saint Charles</t>
  </si>
  <si>
    <t>MN</t>
  </si>
  <si>
    <t>0061506</t>
  </si>
  <si>
    <t>0061302</t>
  </si>
  <si>
    <t>Theron Mathis (TM) Kentucky, OhiRO</t>
  </si>
  <si>
    <t>DITSLER INSURANCE AGENCY LLC</t>
  </si>
  <si>
    <t>1313 Lyndon Ln Ste 102</t>
  </si>
  <si>
    <t>Louisville</t>
  </si>
  <si>
    <t>KY</t>
  </si>
  <si>
    <t>0072282</t>
  </si>
  <si>
    <t>0071918</t>
  </si>
  <si>
    <t>Gerald Sisney (TM) Alabama, MissisRO</t>
  </si>
  <si>
    <t>MCDONALD INSURANCE LLC</t>
  </si>
  <si>
    <t>TN</t>
  </si>
  <si>
    <t>0072315</t>
  </si>
  <si>
    <t>Bryan Barger (TM) Alabama, MissisRO</t>
  </si>
  <si>
    <t>KEVIN BENTLEY INSURANCE LLC</t>
  </si>
  <si>
    <t>1914 Exeter Rd Ste 1</t>
  </si>
  <si>
    <t>Germantown</t>
  </si>
  <si>
    <t>0072443</t>
  </si>
  <si>
    <t>HOWELL INSURANCE SERVICES INC</t>
  </si>
  <si>
    <t>PO Box 147</t>
  </si>
  <si>
    <t>Lenoir City</t>
  </si>
  <si>
    <t>0072494</t>
  </si>
  <si>
    <t>GUARDIAN INSURANCE PARTNERS LLC</t>
  </si>
  <si>
    <t>1211 Latta St</t>
  </si>
  <si>
    <t>Chattanooga</t>
  </si>
  <si>
    <t>0181562</t>
  </si>
  <si>
    <t>0181398</t>
  </si>
  <si>
    <t>Stephen Simmons (TM) Alabama, MissisRO</t>
  </si>
  <si>
    <t>SCOTT RICHARDS AGENCY LLC</t>
  </si>
  <si>
    <t>168 Oxmoor Rd</t>
  </si>
  <si>
    <t>Homewood</t>
  </si>
  <si>
    <t>AL</t>
  </si>
  <si>
    <t>0181569</t>
  </si>
  <si>
    <t>IPROTECT INSURANCE AND FINANCIAL SERVICES INC</t>
  </si>
  <si>
    <t>1114 Us Highway 31 S Ste E</t>
  </si>
  <si>
    <t>Athens</t>
  </si>
  <si>
    <t>0181576</t>
  </si>
  <si>
    <t>Dan Ebbutt (TM) Alabama, MissisRO</t>
  </si>
  <si>
    <t>OLD NATIONAL INSURANCE INC</t>
  </si>
  <si>
    <t>806 Highway 78 W</t>
  </si>
  <si>
    <t>Jasper</t>
  </si>
  <si>
    <t>2613489</t>
  </si>
  <si>
    <t>2613522</t>
  </si>
  <si>
    <t>Patrick Duffey (TM) Florida, Georgia                                                                                    RO</t>
  </si>
  <si>
    <t>R M BUSH &amp; COMPANY</t>
  </si>
  <si>
    <t>340 Eisenhower Dr Ste 300A</t>
  </si>
  <si>
    <t>Savannah</t>
  </si>
  <si>
    <t>2613538</t>
  </si>
  <si>
    <t>MICHELLE ALLEN AGENCY INC</t>
  </si>
  <si>
    <t>323 Westview Dr</t>
  </si>
  <si>
    <t>Villa Rica</t>
  </si>
  <si>
    <t>2712031</t>
  </si>
  <si>
    <t>2711780</t>
  </si>
  <si>
    <t>Akilah Cameron (TM) North CarolinaRO</t>
  </si>
  <si>
    <t>ARVEY INSURANCE AGENCY, INC</t>
  </si>
  <si>
    <t>1506 Spartanburg Hwy Ste 100</t>
  </si>
  <si>
    <t>Hendersonvlle</t>
  </si>
  <si>
    <t>2712450</t>
  </si>
  <si>
    <t>Michaela Denton (TM) North CarolinaRO</t>
  </si>
  <si>
    <t>THE KISER AGENCY, INC.</t>
  </si>
  <si>
    <t>536 Haywood Rd</t>
  </si>
  <si>
    <t>Asheville</t>
  </si>
  <si>
    <t>2711956</t>
  </si>
  <si>
    <t>DEAN WHITLEY INSURANCE AGENCY, INC</t>
  </si>
  <si>
    <t>2712428</t>
  </si>
  <si>
    <t>DEAN WHITLEY INSURANCE AGENCY, INC-BR</t>
  </si>
  <si>
    <t>4812486</t>
  </si>
  <si>
    <t>Paul Staring (TM) New RO</t>
  </si>
  <si>
    <t>4812535</t>
  </si>
  <si>
    <t>CYNTHIA WOLTZ INSURANCE AGENCY INC</t>
  </si>
  <si>
    <t>205 Fluvanna Ave</t>
  </si>
  <si>
    <t>Jamestown</t>
  </si>
  <si>
    <t>4812650</t>
  </si>
  <si>
    <t>HOLLAMBY AGENCY LLC</t>
  </si>
  <si>
    <t>96 S Main St</t>
  </si>
  <si>
    <t>Portville</t>
  </si>
  <si>
    <t>4812491</t>
  </si>
  <si>
    <t>Donna Doyle (TM) New RO</t>
  </si>
  <si>
    <t>DEVIVO ASSOCIATES INC</t>
  </si>
  <si>
    <t>718 Union Blvd</t>
  </si>
  <si>
    <t>West Islip</t>
  </si>
  <si>
    <t>4911309</t>
  </si>
  <si>
    <t>4911337</t>
  </si>
  <si>
    <t>THE DAVID T CHUDYK AGENCY LLC</t>
  </si>
  <si>
    <t>916 E North 1st St</t>
  </si>
  <si>
    <t>Seneca</t>
  </si>
  <si>
    <t>4911456</t>
  </si>
  <si>
    <t>ATKINS &amp; ASSOCIATES INSURANCE LLC</t>
  </si>
  <si>
    <t>225 S Pleasantburg Dr Ste E</t>
  </si>
  <si>
    <t>Greenville</t>
  </si>
  <si>
    <t>4911477</t>
  </si>
  <si>
    <t>ATKINS &amp; ASSOCIATES INSURANCE LLC-BR</t>
  </si>
  <si>
    <t>5293511</t>
  </si>
  <si>
    <t>5293309</t>
  </si>
  <si>
    <t>Stephen Soliday (TM) District of Columbia, Delaware, Maryland, PennsyRO</t>
  </si>
  <si>
    <t>KINNEMAN INSURANCE LLC</t>
  </si>
  <si>
    <t>50 S Pickett St Ste 20</t>
  </si>
  <si>
    <t>Alexandria</t>
  </si>
  <si>
    <t>5293512</t>
  </si>
  <si>
    <t>5293328</t>
  </si>
  <si>
    <t>RICK ALLEN INSURANCE AGENCY, LLC</t>
  </si>
  <si>
    <t>834 Ritter Dr</t>
  </si>
  <si>
    <t>Beaver</t>
  </si>
  <si>
    <t>5293607</t>
  </si>
  <si>
    <t>Jimmy Gamble (TM) Kentucky, OhiRO</t>
  </si>
  <si>
    <t>JON PARRACK II</t>
  </si>
  <si>
    <t>809 Viand St</t>
  </si>
  <si>
    <t>Pt Pleasant</t>
  </si>
  <si>
    <t>5293642</t>
  </si>
  <si>
    <t>MCCRADY-JONES INSURANCE, LLC</t>
  </si>
  <si>
    <t>2121 Pike St</t>
  </si>
  <si>
    <t>5293660</t>
  </si>
  <si>
    <t>MARK D CALL INSURANCE AGENCY</t>
  </si>
  <si>
    <t>708 Central Ave</t>
  </si>
  <si>
    <t>Barboursville</t>
  </si>
  <si>
    <t>5294259</t>
  </si>
  <si>
    <t>JON PARRACK II-BR</t>
  </si>
  <si>
    <t>5911910</t>
  </si>
  <si>
    <t>5912021</t>
  </si>
  <si>
    <t>Kim Adkins (TM) Arizona, NeRO</t>
  </si>
  <si>
    <t>A-Z INSURANCE LLC</t>
  </si>
  <si>
    <t>10670 N Hewitt Pl</t>
  </si>
  <si>
    <t>Oro Valley</t>
  </si>
  <si>
    <t>5912085</t>
  </si>
  <si>
    <t>SOLIMAN INSURANCE AND FINANCIAL SERVICES</t>
  </si>
  <si>
    <t>17145 N 51st Ave Ste 106</t>
  </si>
  <si>
    <t>Glendale</t>
  </si>
  <si>
    <t>8415682</t>
  </si>
  <si>
    <t>8415750</t>
  </si>
  <si>
    <t>Andy Dolberg (TM) South Washington, Idaho,RO</t>
  </si>
  <si>
    <t>ALLEN &amp; ASSOCIATES INSURANCE INC</t>
  </si>
  <si>
    <t>OR</t>
  </si>
  <si>
    <t>8416407</t>
  </si>
  <si>
    <t>Kermit Hancock (TM) North WaRO</t>
  </si>
  <si>
    <t>VOLK INSURANCE LLC</t>
  </si>
  <si>
    <t>408 E Sherman Ave Ste 307</t>
  </si>
  <si>
    <t>Coeur D Alene</t>
  </si>
  <si>
    <t>ID</t>
  </si>
  <si>
    <t>0002158</t>
  </si>
  <si>
    <t>Alisha Tillman (TM) Iowa, Indiana, MiRO</t>
  </si>
  <si>
    <t>GROVE INSURANCE COMPANY INC</t>
  </si>
  <si>
    <t>319 E Main St</t>
  </si>
  <si>
    <t>Brownsburg</t>
  </si>
  <si>
    <t>IN</t>
  </si>
  <si>
    <t>0012552</t>
  </si>
  <si>
    <t>0002679</t>
  </si>
  <si>
    <t>Brandi Sheets (TM) Iowa, Indiana, MiRO</t>
  </si>
  <si>
    <t>RHODES INSURANCE GROUP</t>
  </si>
  <si>
    <t>0002914</t>
  </si>
  <si>
    <t>NICK WEYBRIGHT AGENCY INC</t>
  </si>
  <si>
    <t>3905 W 96th St Ste 1200</t>
  </si>
  <si>
    <t>Indianapolis</t>
  </si>
  <si>
    <t>0002975</t>
  </si>
  <si>
    <t>THOMPSON INSURANCE &amp; FINANCIAL SERVICES</t>
  </si>
  <si>
    <t>0026545</t>
  </si>
  <si>
    <t>MASTERS INSURANCE GROUP</t>
  </si>
  <si>
    <t>178 W Schrock Rd Ste A</t>
  </si>
  <si>
    <t>Westerville</t>
  </si>
  <si>
    <t>0026655</t>
  </si>
  <si>
    <t>DOUCE AGENCY, LLC</t>
  </si>
  <si>
    <t>1685 Marion Mount Gilead Rd</t>
  </si>
  <si>
    <t>Marion</t>
  </si>
  <si>
    <t>0026663</t>
  </si>
  <si>
    <t>URBANIA INS AGENCY INC</t>
  </si>
  <si>
    <t>6966 Heisley Rd Ste A</t>
  </si>
  <si>
    <t>0026676</t>
  </si>
  <si>
    <t>STANLEY INSURANCE GROUP LLC</t>
  </si>
  <si>
    <t>5038 Cemetery Rd</t>
  </si>
  <si>
    <t>Hilliard</t>
  </si>
  <si>
    <t>0026685</t>
  </si>
  <si>
    <t>ROLLAND INSURANCE AND FINANCIAL SERVICES</t>
  </si>
  <si>
    <t>0026686</t>
  </si>
  <si>
    <t>ANDREW SCHOCH AGENCY LLC</t>
  </si>
  <si>
    <t>130 S Sandusky Ave</t>
  </si>
  <si>
    <t>Bucyrus</t>
  </si>
  <si>
    <t>0026689</t>
  </si>
  <si>
    <t>EGGLESTON INSURANCE &amp; FINANCIAL GROUP LLC</t>
  </si>
  <si>
    <t>1596 Stringtown Rd</t>
  </si>
  <si>
    <t>Grove City</t>
  </si>
  <si>
    <t>0026703</t>
  </si>
  <si>
    <t>MOORE INSURANCE INC</t>
  </si>
  <si>
    <t>1701 Compton Rd</t>
  </si>
  <si>
    <t>0026704</t>
  </si>
  <si>
    <t>TIM HESS AGENCY, INC</t>
  </si>
  <si>
    <t>14605 E Park St</t>
  </si>
  <si>
    <t>Burton</t>
  </si>
  <si>
    <t>0027101</t>
  </si>
  <si>
    <t>DAYLIGHT INSURANCE INC.</t>
  </si>
  <si>
    <t>5252 Franklin St</t>
  </si>
  <si>
    <t>2381461</t>
  </si>
  <si>
    <t>2381561</t>
  </si>
  <si>
    <t>Patrick Feathers (TM) Alabama, MissisRO</t>
  </si>
  <si>
    <t>WHITE OAK INSURANCE GROUP LLC</t>
  </si>
  <si>
    <t>406 Hemphill St</t>
  </si>
  <si>
    <t>Hattiesburg</t>
  </si>
  <si>
    <t>MS</t>
  </si>
  <si>
    <t>3810737</t>
  </si>
  <si>
    <t>2921079</t>
  </si>
  <si>
    <t>B MCLANE INSURANCE AGENCY, INC.</t>
  </si>
  <si>
    <t>2914 Post Rd Ste 6</t>
  </si>
  <si>
    <t>Warwick</t>
  </si>
  <si>
    <t>3811769</t>
  </si>
  <si>
    <t>B MCLANE INSURANCE AGENCY, INC.-BR</t>
  </si>
  <si>
    <t>8111823</t>
  </si>
  <si>
    <t>Alexa Bent (TM) Maine, New HaRO</t>
  </si>
  <si>
    <t>THE BERGERON AGENCY</t>
  </si>
  <si>
    <t>361 Main St</t>
  </si>
  <si>
    <t>Nashua</t>
  </si>
  <si>
    <t>NH</t>
  </si>
  <si>
    <t>8711322</t>
  </si>
  <si>
    <t>8711213</t>
  </si>
  <si>
    <t>Jonathan Lavoie (TM) Connecticut, MassachusetRO</t>
  </si>
  <si>
    <t>ANGELOVIC INSURANCE GROUP LLC</t>
  </si>
  <si>
    <t>450 Monroe Tpke Ste 100</t>
  </si>
  <si>
    <t>Monroe</t>
  </si>
  <si>
    <t>CT</t>
  </si>
  <si>
    <t>8711379</t>
  </si>
  <si>
    <t>ANGELOVIC INSURANCE GROUP LLC-BR</t>
  </si>
  <si>
    <t>8711327</t>
  </si>
  <si>
    <t>SARDILLI INSURANCE AGENCY</t>
  </si>
  <si>
    <t>22-26 Center St</t>
  </si>
  <si>
    <t>Southington</t>
  </si>
  <si>
    <t>9110965</t>
  </si>
  <si>
    <t>9110577</t>
  </si>
  <si>
    <t>Susan Cockrell (TM) Arkansas, Kansas, MiRO</t>
  </si>
  <si>
    <t>LEGACY INSURANCE GROUP, INC</t>
  </si>
  <si>
    <t>1901 E Nettleton Ave</t>
  </si>
  <si>
    <t>Jonesboro</t>
  </si>
  <si>
    <t>AR</t>
  </si>
  <si>
    <t>9110602</t>
  </si>
  <si>
    <t>BERRYHILL INSURANCE GROUP</t>
  </si>
  <si>
    <t>16719 Cantrell Rd</t>
  </si>
  <si>
    <t>Little Rock</t>
  </si>
  <si>
    <t>9110985</t>
  </si>
  <si>
    <t>LAMBERSON INS AGENCY INC</t>
  </si>
  <si>
    <t>9111045</t>
  </si>
  <si>
    <t>LEGACY INSURANCE GROUP, INC-BR</t>
  </si>
  <si>
    <t>9110929</t>
  </si>
  <si>
    <t>AARON ADAMS, INC DBA ADAMS INSURANCE &amp; FINANCIAL</t>
  </si>
  <si>
    <t>9110647</t>
  </si>
  <si>
    <t>9511796</t>
  </si>
  <si>
    <t>9511533</t>
  </si>
  <si>
    <t>Stephen Major (TM) Arkansas, Kansas, MiRO</t>
  </si>
  <si>
    <t>THE CRISMORE AGENCY LLC</t>
  </si>
  <si>
    <t>117 W Woodbine Ave 2nd Fl</t>
  </si>
  <si>
    <t>Kirkwood</t>
  </si>
  <si>
    <t>MO</t>
  </si>
  <si>
    <t>9744927</t>
  </si>
  <si>
    <t>9743706</t>
  </si>
  <si>
    <t>Ricky Declercq (TM) North Texas                                                                                         RO</t>
  </si>
  <si>
    <t>DAVID KING INSURANCE SERVICES, LLC</t>
  </si>
  <si>
    <t>549 E Sandy Lake Rd Ste 100</t>
  </si>
  <si>
    <t>Coppell</t>
  </si>
  <si>
    <t>9743982</t>
  </si>
  <si>
    <t>GEORGE MICHAEL THOMPSON</t>
  </si>
  <si>
    <t>5295 Us Highway 377 S Ste 1</t>
  </si>
  <si>
    <t>Aubrey</t>
  </si>
  <si>
    <t>9744127</t>
  </si>
  <si>
    <t>Justin Pierson (TM) North Texas                                                                                         RO</t>
  </si>
  <si>
    <t>WADE HUNT INSURANCE GROUP LLC</t>
  </si>
  <si>
    <t>Denton</t>
  </si>
  <si>
    <t>9744753</t>
  </si>
  <si>
    <t>Brittney Finley (TM) North Texas                                                                                         RO</t>
  </si>
  <si>
    <t>MILLER INSURANCE AGENCY INC</t>
  </si>
  <si>
    <t>611 W Loop 340 Ste 1</t>
  </si>
  <si>
    <t>Waco</t>
  </si>
  <si>
    <t>9745093</t>
  </si>
  <si>
    <t>NIHILL INSURANCE SERVICES, LLC</t>
  </si>
  <si>
    <t>18534 Forty Six Pkwy Ste 1B</t>
  </si>
  <si>
    <t>Spring Branch</t>
  </si>
  <si>
    <t>9745749</t>
  </si>
  <si>
    <t>SENTRY INSURANCE GROUP</t>
  </si>
  <si>
    <t>15501 Ranch Rd 620 N Ste 1200</t>
  </si>
  <si>
    <t>Austin</t>
  </si>
  <si>
    <t>9745090</t>
  </si>
  <si>
    <t>SAM BUENTELLO INSURANCE AGENCY, INC</t>
  </si>
  <si>
    <t>2301 Bagdad Rd Ste 302</t>
  </si>
  <si>
    <t>9744290</t>
  </si>
  <si>
    <t>Linel Perez (TM) North Texas                                                                                         RO</t>
  </si>
  <si>
    <t>579 N Valley Pkwy Ste 100</t>
  </si>
  <si>
    <t>Lewisville</t>
  </si>
  <si>
    <t>5911913</t>
  </si>
  <si>
    <t>Diane Nance-Ona (TM) Arizona, NeRO</t>
  </si>
  <si>
    <t>3713164</t>
  </si>
  <si>
    <t>MATT GIELLO AGENCY LLC</t>
  </si>
  <si>
    <t>450 Park Way Ste 104</t>
  </si>
  <si>
    <t>Broomall</t>
  </si>
  <si>
    <t>Master Name</t>
  </si>
  <si>
    <t>Contingency</t>
  </si>
  <si>
    <t>Contingent Name</t>
  </si>
  <si>
    <t>Region</t>
  </si>
  <si>
    <t>Mid-Atlantic Region</t>
  </si>
  <si>
    <t>Southeast Region</t>
  </si>
  <si>
    <t>Mountain Region</t>
  </si>
  <si>
    <t>Central Region</t>
  </si>
  <si>
    <t>Pacific Region</t>
  </si>
  <si>
    <t>Midwest Region</t>
  </si>
  <si>
    <t>Northeast Region</t>
  </si>
  <si>
    <t>Northwest Region</t>
  </si>
  <si>
    <t>Business Segment</t>
  </si>
  <si>
    <t>Business Insurance</t>
  </si>
  <si>
    <t>BI Default</t>
  </si>
  <si>
    <t>Custom</t>
  </si>
  <si>
    <t>BI Custom</t>
  </si>
  <si>
    <t>Express</t>
  </si>
  <si>
    <t>BI Express</t>
  </si>
  <si>
    <t>Specialty - Farm</t>
  </si>
  <si>
    <t>BI Farm</t>
  </si>
  <si>
    <t>Specialty - Inland Marine</t>
  </si>
  <si>
    <t>BI Inland Marine</t>
  </si>
  <si>
    <t>NAM_MTH_DATA_PBI[BI_NI_General]</t>
  </si>
  <si>
    <t>NAM_MTH_DATA_PBI[Fin_Div_Nme]</t>
  </si>
  <si>
    <t>NAM_MTH_DATA_PBI[Mkt_Div_Area_Nme]</t>
  </si>
  <si>
    <t>NAM_MTH_DATA_PBI[PRM_Nme_First_Last_HR]</t>
  </si>
  <si>
    <t>NAM_MTH_DATA_PBI[PRM_Job_Title_Short]</t>
  </si>
  <si>
    <t>NAM_MTH_DATA_PBI[DOD_Nme_First_Last_HR]</t>
  </si>
  <si>
    <t>NAM_MTH_DATA_PBI[Agbk_Cmpx_Rlshp_Nme]</t>
  </si>
  <si>
    <t>NAM_MTH_DATA_PBI[Agbk_Cmpx_Rlshp_Num]</t>
  </si>
  <si>
    <t>NAM_MTH_DATA_PBI[Agbk_House_Nme]</t>
  </si>
  <si>
    <t>NAM_MTH_DATA_PBI[Agbk_House_Num]</t>
  </si>
  <si>
    <t>NAM_MTH_DATA_PBI[REPORTING_GROUP_NAME]</t>
  </si>
  <si>
    <t>NAM_MTH_DATA_PBI[Contingent_Name]</t>
  </si>
  <si>
    <t>NAM_MTH_DATA_PBI[Master_Name]</t>
  </si>
  <si>
    <t>NAM_MTH_DATA_PBI[CL_Primary_Rltsp_Mgr_Desc]</t>
  </si>
  <si>
    <t>NAM_MTH_DATA_PBI[CY_YTD_DWP]</t>
  </si>
  <si>
    <t>NAM_MTH_DATA_PBI[BI_CY_YTD_DWP]</t>
  </si>
  <si>
    <t>NAM_MTH_DATA_PBI[PY_YTD_DWP]</t>
  </si>
  <si>
    <t>NAM_MTH_DATA_PBI[PY_Y1_DWP]</t>
  </si>
  <si>
    <t>NAM_MTH_DATA_PBI[PY_Y2_DWP]</t>
  </si>
  <si>
    <t>NAM_MTH_DATA_PBI[PY_Y3_DWP]</t>
  </si>
  <si>
    <t>NAM_MTH_DATA_PBI[CY_R12_DWP]</t>
  </si>
  <si>
    <t>NAM_MTH_DATA_PBI[CY_YTD_NB_DWP]</t>
  </si>
  <si>
    <t>NAM_MTH_DATA_PBI[PY_YTD_NB_DWP]</t>
  </si>
  <si>
    <t>NAM_MTH_DATA_PBI[PY_Y1_NB_DWP]</t>
  </si>
  <si>
    <t>NAM_MTH_DATA_PBI[PY_Y2_NB_DWP]</t>
  </si>
  <si>
    <t>NAM_MTH_DATA_PBI[PY_Y3_NB_DWP]</t>
  </si>
  <si>
    <t>NAM_MTH_DATA_PBI[CY_R12_NB_DWP]</t>
  </si>
  <si>
    <t>NAM_MTH_DATA_PBI[CY_YTD_Opps]</t>
  </si>
  <si>
    <t>NAM_MTH_DATA_PBI[PY_YTD_Opps]</t>
  </si>
  <si>
    <t>NAM_MTH_DATA_PBI[PY_Y1_Opps]</t>
  </si>
  <si>
    <t>NAM_MTH_DATA_PBI[PY_Y2_Opps]</t>
  </si>
  <si>
    <t>NAM_MTH_DATA_PBI[PY_Y3_Opps]</t>
  </si>
  <si>
    <t>NAM_MTH_DATA_PBI[CY_R12_Opps]</t>
  </si>
  <si>
    <t>NAM_MTH_DATA_PBI[CY_YTD_Quotes]</t>
  </si>
  <si>
    <t>NAM_MTH_DATA_PBI[PY_YTD_Quotes]</t>
  </si>
  <si>
    <t>NAM_MTH_DATA_PBI[PY_Y1_Quotes]</t>
  </si>
  <si>
    <t>NAM_MTH_DATA_PBI[PY_Y2_Quotes]</t>
  </si>
  <si>
    <t>NAM_MTH_DATA_PBI[PY_Y3_Quotes]</t>
  </si>
  <si>
    <t>NAM_MTH_DATA_PBI[CY_R12_Quotes]</t>
  </si>
  <si>
    <t>NAM_MTH_DATA_PBI[CY_YTD_NB_Sold]</t>
  </si>
  <si>
    <t>NAM_MTH_DATA_PBI[PY_YTD_NB_Sold]</t>
  </si>
  <si>
    <t>NAM_MTH_DATA_PBI[PY_Y1_Sold]</t>
  </si>
  <si>
    <t>NAM_MTH_DATA_PBI[PY_Y2_Sold]</t>
  </si>
  <si>
    <t>NAM_MTH_DATA_PBI[PY_Y3_Sold]</t>
  </si>
  <si>
    <t>NAM_MTH_DATA_PBI[CY_R12_Sold]</t>
  </si>
  <si>
    <t>NAM_MTH_DATA_PBI[CY_YTD_EP]</t>
  </si>
  <si>
    <t>NAM_MTH_DATA_PBI[PY_YTD_EP]</t>
  </si>
  <si>
    <t>NAM_MTH_DATA_PBI[PY1_EP]</t>
  </si>
  <si>
    <t>NAM_MTH_DATA_PBI[PY2_EP]</t>
  </si>
  <si>
    <t>NAM_MTH_DATA_PBI[PY3_EP]</t>
  </si>
  <si>
    <t>NAM_MTH_DATA_PBI[CAL_YEAR_IL_ALAE_YTD]</t>
  </si>
  <si>
    <t>NAM_MTH_DATA_PBI[CAL_YEAR_IL_ALAE_PYTD]</t>
  </si>
  <si>
    <t>NAM_MTH_DATA_PBI[CAL_YEAR_IL_ALAE_PY]</t>
  </si>
  <si>
    <t>NAM_MTH_DATA_PBI[CAL_YEAR_IL_ALAE_PY2]</t>
  </si>
  <si>
    <t>NAM_MTH_DATA_PBI[CAL_YEAR_IL_ALAE_PY3]</t>
  </si>
  <si>
    <t>NAM_MTH_DATA_PBI[R12_IL_ALAE]</t>
  </si>
  <si>
    <t>NAM_MTH_DATA_PBI[ACC_YEAR_IL_ALAE_YTD]</t>
  </si>
  <si>
    <t>NAM_MTH_DATA_PBI[ACC_YEAR_IL_ALAE_PYTD]</t>
  </si>
  <si>
    <t>NAM_MTH_DATA_PBI[ACC_YEAR_IL_ALAE_PY]</t>
  </si>
  <si>
    <t>NAM_MTH_DATA_PBI[CI_EXP_PREM_YTD]</t>
  </si>
  <si>
    <t>NAM_MTH_DATA_PBI[CI_EXP_PREM_PRIOR_YTD]</t>
  </si>
  <si>
    <t>NAM_MTH_DATA_PBI[CI_EXP_PREM_R12]</t>
  </si>
  <si>
    <t>NAM_MTH_DATA_PBI[CI_RENEWAL_PREM_YTD]</t>
  </si>
  <si>
    <t>NAM_MTH_DATA_PBI[CI_RENEWAL_PREM_PRIOR_YTD]</t>
  </si>
  <si>
    <t>NAM_MTH_DATA_PBI[CI_RENEWAL_PREM_R12]</t>
  </si>
  <si>
    <t>NAM_MTH_DATA_PBI[CI_RETAINED_PREM_YTD]</t>
  </si>
  <si>
    <t>NAM_MTH_DATA_PBI[CI_RETAINED_PREM_PRIOR_YTD]</t>
  </si>
  <si>
    <t>NAM_MTH_DATA_PBI[CI_RETAINED_PREM_R12]</t>
  </si>
  <si>
    <t>NAM_MTH_DATA_PBI[CI_EXP_NET_RATE_PREM_YTD]</t>
  </si>
  <si>
    <t>NAM_MTH_DATA_PBI[CI_EXP_NET_RATE_PREM_PYTD]</t>
  </si>
  <si>
    <t>NAM_MTH_DATA_PBI[CI_REN_NET_RATE_PREM_YTD]</t>
  </si>
  <si>
    <t>NAM_MTH_DATA_PBI[CI_REN_NET_RATE_PREM_PYTD]</t>
  </si>
  <si>
    <t>NAM_MTH_DATA_PBI[PLIF_PYTD]</t>
  </si>
  <si>
    <t>NAM_MTH_DATA_PBI[PLIF_RENEWAL_YTD]</t>
  </si>
  <si>
    <t>NAM_MTH_DATA_PBI[PLIF_RENEWAL_PYTD]</t>
  </si>
  <si>
    <t>NAM_MTH_DATA_PBI[NB_COUNT_YTD]</t>
  </si>
  <si>
    <t>NAM_MTH_DATA_PBI[NB_COUNT_R12]</t>
  </si>
  <si>
    <t>NAM_MTH_DATA_PBI[NB_Acct_passthru_cnt_YTD]</t>
  </si>
  <si>
    <t>NAM_MTH_DATA_PBI[NB_Acct_passthru_cnt_R12]</t>
  </si>
  <si>
    <t>NAM_MTH_DATA_PBI[Utilization_Count_YTD]</t>
  </si>
  <si>
    <t>NAM_MTH_DATA_PBI[Utilization_Count_R12]</t>
  </si>
  <si>
    <t>NAM_MTH_DATA_PBI[ECliq_Qte_Cnt_YTD]</t>
  </si>
  <si>
    <t>NAM_MTH_DATA_PBI[ECliq_Qte_Cnt_R12]</t>
  </si>
  <si>
    <t>NAM_MTH_DATA_PBI[Newb_stt_sdlprm_amt_R12]</t>
  </si>
  <si>
    <t>NAM_MTH_DATA_PBI[Newb_stt_trgt_amt_R12]</t>
  </si>
  <si>
    <t>NAM_MTH_DATA_PBI[renwl_stt_sldprm_amt_R12]</t>
  </si>
  <si>
    <t>NAM_MTH_DATA_PBI[renwl_stt_trgt_prem_amt_R12]</t>
  </si>
  <si>
    <t>NAM_MTH_DATA_PBI[PI_expiring_prem_R12]</t>
  </si>
  <si>
    <t>NAM_MTH_DATA_PBI[pi_rate_need_R12]</t>
  </si>
  <si>
    <t>NAM_MTH_DATA_PBI[SVC_premium]</t>
  </si>
  <si>
    <t>NAM_MTH_DATA_PBI[NB_WP_Plan]</t>
  </si>
  <si>
    <t>NAM_MTH_DATA_PBI[WP_Plan]</t>
  </si>
  <si>
    <t>NAM_MTH_DATA_PBI[NAM Group]</t>
  </si>
  <si>
    <t>NAM_MTH_DATA_PBI[CI Bus Unit]</t>
  </si>
  <si>
    <t>NAM_MTH_DATA_PBI[UW Segment]</t>
  </si>
  <si>
    <t>NAM_MTH_DATA_PBI[UW Sub Segment]</t>
  </si>
  <si>
    <t>NAM_MTH_DATA_PBI[Core Agency Code]</t>
  </si>
  <si>
    <t>NAM_MTH_DATA_PBI[BI NI General Spec Brkout]</t>
  </si>
  <si>
    <t>NAM_MTH_DATA_PBI[Mkt Region]</t>
  </si>
  <si>
    <t>NAM_MTH_DATA_PBI[Agency Name]</t>
  </si>
  <si>
    <t>NAM_MTH_DATA_PBI[Appointment Year]</t>
  </si>
  <si>
    <t>NAM_MTH_DATA_PBI[Appointment Month]</t>
  </si>
  <si>
    <t>NAM_MTH_DATA_PBI[Agency Status]</t>
  </si>
  <si>
    <t>NAM_MTH_DATA_PBI[State]</t>
  </si>
  <si>
    <t>NAM_MTH_DATA_PBI[Contingent Code]</t>
  </si>
  <si>
    <t>NAM_MTH_DATA_PBI[Master Code]</t>
  </si>
  <si>
    <t>NAM_MTH_DATA_PBI[Prm Rel Mgr Long Name]</t>
  </si>
  <si>
    <t>NAM_MTH_DATA_PBI[City]</t>
  </si>
  <si>
    <t>NAM_MTH_DATA_PBI[Address]</t>
  </si>
  <si>
    <t>NAM_MTH_DATA_PBI[PLIF Ytd]</t>
  </si>
  <si>
    <t>NAM_MTH_DATA_PBI[Internal_Code_Flag]</t>
  </si>
  <si>
    <t>NAM_MTH_DATA_PBI[Locn_Address_Line_2_Txt]</t>
  </si>
  <si>
    <t>NAM_MTH_DATA_PBI[Column1]</t>
  </si>
  <si>
    <t>NAM_MTH_DATA_PBI[_1]</t>
  </si>
  <si>
    <t>NAM_MTH_DATA_PBI[_2]</t>
  </si>
  <si>
    <t>Mid-Atlantic</t>
  </si>
  <si>
    <t>Kentucky, Ohio, West Virginia</t>
  </si>
  <si>
    <t>Matthew Huot</t>
  </si>
  <si>
    <t>NOT AVAILABLE</t>
  </si>
  <si>
    <t>Robert Dodson</t>
  </si>
  <si>
    <t>Territory Manager</t>
  </si>
  <si>
    <t>N</t>
  </si>
  <si>
    <t>Kirk Orton</t>
  </si>
  <si>
    <t>H7648095</t>
  </si>
  <si>
    <t>Southeast</t>
  </si>
  <si>
    <t>Florida, Georgia</t>
  </si>
  <si>
    <t>Heather Bode</t>
  </si>
  <si>
    <t>James Howe</t>
  </si>
  <si>
    <t>KEYSTONE INSURANCE GROUP INC</t>
  </si>
  <si>
    <t>H8998275</t>
  </si>
  <si>
    <t>Mountain</t>
  </si>
  <si>
    <t>Arizona, Nevada, New Mexico</t>
  </si>
  <si>
    <t>David Hatch</t>
  </si>
  <si>
    <t>John Corlett</t>
  </si>
  <si>
    <t>North Carolina, South Carolina</t>
  </si>
  <si>
    <t>Matthew Depasquale</t>
  </si>
  <si>
    <t>Naomi Frechette</t>
  </si>
  <si>
    <t>Brewer Insurance Group Inc</t>
  </si>
  <si>
    <t>H5065015</t>
  </si>
  <si>
    <t>H8412591</t>
  </si>
  <si>
    <t>Central</t>
  </si>
  <si>
    <t>Arkansas, Kansas, Missouri, Oklahoma</t>
  </si>
  <si>
    <t>Tony Nguyen</t>
  </si>
  <si>
    <t>Stephen Major</t>
  </si>
  <si>
    <t>Miller &amp; Associates</t>
  </si>
  <si>
    <t>H6410854</t>
  </si>
  <si>
    <t>H9874022</t>
  </si>
  <si>
    <t>District of Columbia, Delaware, Maryland, Pennsylvania, Virginia</t>
  </si>
  <si>
    <t>Zachary Winner</t>
  </si>
  <si>
    <t>David Lamparella</t>
  </si>
  <si>
    <t>H7628421</t>
  </si>
  <si>
    <t>Michael Lesko</t>
  </si>
  <si>
    <t>H8491704</t>
  </si>
  <si>
    <t>Alex Capossela</t>
  </si>
  <si>
    <t>CR605710</t>
  </si>
  <si>
    <t>Christopher Haist</t>
  </si>
  <si>
    <t>Lois Fromm</t>
  </si>
  <si>
    <t>Pacific</t>
  </si>
  <si>
    <t>North California</t>
  </si>
  <si>
    <t>Deborah Henderson</t>
  </si>
  <si>
    <t>Elizabeth Walsh</t>
  </si>
  <si>
    <t>H9313151</t>
  </si>
  <si>
    <t>TRENT &amp; ASSOCIATES INC</t>
  </si>
  <si>
    <t>H9420729</t>
  </si>
  <si>
    <t>SIAA</t>
  </si>
  <si>
    <t>CR381929</t>
  </si>
  <si>
    <t>MOUNTAIN EMPIRE AGENCY ALLIANCE LLC</t>
  </si>
  <si>
    <t>H3840862</t>
  </si>
  <si>
    <t>H8958223</t>
  </si>
  <si>
    <t>Anita Scott</t>
  </si>
  <si>
    <t>WESLEY T CHAPMAN</t>
  </si>
  <si>
    <t>H3452228</t>
  </si>
  <si>
    <t>Christopher Owens</t>
  </si>
  <si>
    <t>BLACKWELL INSURANCE AGENCY INC</t>
  </si>
  <si>
    <t>H2727831</t>
  </si>
  <si>
    <t>Midwest</t>
  </si>
  <si>
    <t>Illinois, Minnesota, North Dakota, South Dakota, Wisconsin</t>
  </si>
  <si>
    <t>Kevin Godsell</t>
  </si>
  <si>
    <t>Ronke Jackson</t>
  </si>
  <si>
    <t>H7378363</t>
  </si>
  <si>
    <t>H7069474</t>
  </si>
  <si>
    <t>BARBARA J LUCZKOWSKI-DUGGAN</t>
  </si>
  <si>
    <t>H9394213</t>
  </si>
  <si>
    <t>H9121421</t>
  </si>
  <si>
    <t>ACRISURE</t>
  </si>
  <si>
    <t>H7187802</t>
  </si>
  <si>
    <t>Tracy Hughes</t>
  </si>
  <si>
    <t>H6241265</t>
  </si>
  <si>
    <t>H6447123</t>
  </si>
  <si>
    <t>GRAVES COSBY SELLMAN INSURANCE AGENCY INC</t>
  </si>
  <si>
    <t>H9568710</t>
  </si>
  <si>
    <t>STEVE C MCDONALD</t>
  </si>
  <si>
    <t>H6116698</t>
  </si>
  <si>
    <t>Jacob Barnes</t>
  </si>
  <si>
    <t>ARAMOUNI AGENCY, LLC  THE</t>
  </si>
  <si>
    <t>H9742020</t>
  </si>
  <si>
    <t>H6760627</t>
  </si>
  <si>
    <t>H6787942</t>
  </si>
  <si>
    <t>H9990295</t>
  </si>
  <si>
    <t>H3946347</t>
  </si>
  <si>
    <t>H6663552</t>
  </si>
  <si>
    <t>ANNE NICOLE FLYNN AGENCY INC</t>
  </si>
  <si>
    <t>H9577966</t>
  </si>
  <si>
    <t>H9311472</t>
  </si>
  <si>
    <t>H7102457</t>
  </si>
  <si>
    <t>H7456522</t>
  </si>
  <si>
    <t>H8067414</t>
  </si>
  <si>
    <t>H9003845</t>
  </si>
  <si>
    <t>H6818645</t>
  </si>
  <si>
    <t>H8330332</t>
  </si>
  <si>
    <t>H8126886</t>
  </si>
  <si>
    <t>H7774426</t>
  </si>
  <si>
    <t>H8081905</t>
  </si>
  <si>
    <t>H7322387</t>
  </si>
  <si>
    <t>H9203647</t>
  </si>
  <si>
    <t>CLEVELAND INSURANCE ADVISORS INC</t>
  </si>
  <si>
    <t>H7296328</t>
  </si>
  <si>
    <t>RINKES INS LLC</t>
  </si>
  <si>
    <t>H6428464</t>
  </si>
  <si>
    <t>Paul Metzger</t>
  </si>
  <si>
    <t>H7687593</t>
  </si>
  <si>
    <t>Theron Mathis</t>
  </si>
  <si>
    <t>H7406098</t>
  </si>
  <si>
    <t>Alabama, Mississippi, Tennessee</t>
  </si>
  <si>
    <t>Gerald Sisney</t>
  </si>
  <si>
    <t>Perry Trowbridge</t>
  </si>
  <si>
    <t>H2704291</t>
  </si>
  <si>
    <t>Bryan Barger</t>
  </si>
  <si>
    <t>H9454614</t>
  </si>
  <si>
    <t>H7661940</t>
  </si>
  <si>
    <t>Stephen Simmons</t>
  </si>
  <si>
    <t>H9297462</t>
  </si>
  <si>
    <t>H9531457</t>
  </si>
  <si>
    <t>Dan Ebbutt</t>
  </si>
  <si>
    <t>OLLIS RICKEY HARRIS</t>
  </si>
  <si>
    <t>H8846610</t>
  </si>
  <si>
    <t>Lynda Postema</t>
  </si>
  <si>
    <t>ELEMENTARY INSURANCE AGENCY, LLC.</t>
  </si>
  <si>
    <t>H8952512</t>
  </si>
  <si>
    <t>Patrick Duffey</t>
  </si>
  <si>
    <t>H8960875</t>
  </si>
  <si>
    <t>H8665408</t>
  </si>
  <si>
    <t>Akilah Cameron</t>
  </si>
  <si>
    <t>ARVEY INSURANCE AGENCY, INC.</t>
  </si>
  <si>
    <t>H2624909</t>
  </si>
  <si>
    <t>Patia Monroe</t>
  </si>
  <si>
    <t>H7923941</t>
  </si>
  <si>
    <t>H9526911</t>
  </si>
  <si>
    <t>Michaela Denton</t>
  </si>
  <si>
    <t>KISER AGENCY INC THE</t>
  </si>
  <si>
    <t>H9329836</t>
  </si>
  <si>
    <t>Joseph Maylish</t>
  </si>
  <si>
    <t>BOATWRIGHT INSURANCE AGENCY INC</t>
  </si>
  <si>
    <t>H2735986</t>
  </si>
  <si>
    <t>Jimmy Gamble</t>
  </si>
  <si>
    <t>H6366072</t>
  </si>
  <si>
    <t>H7429359</t>
  </si>
  <si>
    <t>H8961922</t>
  </si>
  <si>
    <t>KYLE GOYNE INSURANCE SERVICES, LLC</t>
  </si>
  <si>
    <t>H8928319</t>
  </si>
  <si>
    <t>H6343454</t>
  </si>
  <si>
    <t>REFICE AGENCY THE</t>
  </si>
  <si>
    <t>H8282383</t>
  </si>
  <si>
    <t>H9923410</t>
  </si>
  <si>
    <t>H8081461</t>
  </si>
  <si>
    <t>H9268841</t>
  </si>
  <si>
    <t>H8108162</t>
  </si>
  <si>
    <t>H8031534</t>
  </si>
  <si>
    <t>H8889211</t>
  </si>
  <si>
    <t>Northeast</t>
  </si>
  <si>
    <t>Connecticut, Massachusetts, Rhode Island</t>
  </si>
  <si>
    <t>Joseph Magner</t>
  </si>
  <si>
    <t>Charles Eisenmann</t>
  </si>
  <si>
    <t>H9066445</t>
  </si>
  <si>
    <t>South California, Hawaii</t>
  </si>
  <si>
    <t>Maxwell Donkin</t>
  </si>
  <si>
    <t>Open</t>
  </si>
  <si>
    <t>H6963869</t>
  </si>
  <si>
    <t>New York, New Jersey</t>
  </si>
  <si>
    <t>Paul Staring</t>
  </si>
  <si>
    <t>Joseph Headd</t>
  </si>
  <si>
    <t>DAVID CHUDYK AGENCY</t>
  </si>
  <si>
    <t>H6323998</t>
  </si>
  <si>
    <t>ATKINS &amp; ASSOCIATES INSURANCE AGENCY LLC</t>
  </si>
  <si>
    <t>H1831995</t>
  </si>
  <si>
    <t>HARRY KENNETH LINES</t>
  </si>
  <si>
    <t>H1048113</t>
  </si>
  <si>
    <t>H6991160</t>
  </si>
  <si>
    <t>GARY RHODES AGENCY</t>
  </si>
  <si>
    <t>H7605792</t>
  </si>
  <si>
    <t>H9083379</t>
  </si>
  <si>
    <t>Stephen Soliday</t>
  </si>
  <si>
    <t>H9345564</t>
  </si>
  <si>
    <t>H9882404</t>
  </si>
  <si>
    <t>MASSABNI INSURANCE &amp; FINANCIAL, INC.</t>
  </si>
  <si>
    <t>H6085459</t>
  </si>
  <si>
    <t>MARTIN INSURANCE AGENCY INC</t>
  </si>
  <si>
    <t>H3920064</t>
  </si>
  <si>
    <t>ALBIDRESS SANDERSON AGENCY</t>
  </si>
  <si>
    <t>H2543654</t>
  </si>
  <si>
    <t>H9050484</t>
  </si>
  <si>
    <t>H8350580</t>
  </si>
  <si>
    <t>H8413237</t>
  </si>
  <si>
    <t>H6532605</t>
  </si>
  <si>
    <t>H9184114</t>
  </si>
  <si>
    <t>H6562918</t>
  </si>
  <si>
    <t>H9974493</t>
  </si>
  <si>
    <t>H9042516</t>
  </si>
  <si>
    <t>Kim Adkins</t>
  </si>
  <si>
    <t>H2170606</t>
  </si>
  <si>
    <t>H9322341</t>
  </si>
  <si>
    <t>Northwest</t>
  </si>
  <si>
    <t>South Washington, Idaho, Montana, Oregon</t>
  </si>
  <si>
    <t>Andy Dolberg</t>
  </si>
  <si>
    <t>Joseph Condino</t>
  </si>
  <si>
    <t>ALLEN &amp; ASSOCIATES INS INC</t>
  </si>
  <si>
    <t>H2554928</t>
  </si>
  <si>
    <t>North Washington, Alaska</t>
  </si>
  <si>
    <t>Kermit Hancock</t>
  </si>
  <si>
    <t>Aaron Thielman</t>
  </si>
  <si>
    <t>H6963068</t>
  </si>
  <si>
    <t>South Texas, Louisiana</t>
  </si>
  <si>
    <t>James Gibbons</t>
  </si>
  <si>
    <t>Donald Hokanson</t>
  </si>
  <si>
    <t>H9432541</t>
  </si>
  <si>
    <t>Veronique Connor</t>
  </si>
  <si>
    <t>H6459022</t>
  </si>
  <si>
    <t>Iowa, Indiana, Michigan, Nebraska</t>
  </si>
  <si>
    <t>Alisha Tillman</t>
  </si>
  <si>
    <t>Nicholas Kirk</t>
  </si>
  <si>
    <t>H5760890</t>
  </si>
  <si>
    <t>Brandi Sheets</t>
  </si>
  <si>
    <t>H4021662</t>
  </si>
  <si>
    <t>H9329380</t>
  </si>
  <si>
    <t>H6799488</t>
  </si>
  <si>
    <t>H9184803</t>
  </si>
  <si>
    <t>ROLLAND INS AND FINANCIAL SERVICES</t>
  </si>
  <si>
    <t>H9067562</t>
  </si>
  <si>
    <t>H9765613</t>
  </si>
  <si>
    <t>H9168174</t>
  </si>
  <si>
    <t>MOORE INS INC</t>
  </si>
  <si>
    <t>H7076319</t>
  </si>
  <si>
    <t>H8101587</t>
  </si>
  <si>
    <t>H8463466</t>
  </si>
  <si>
    <t>Patrick Feathers</t>
  </si>
  <si>
    <t>H9892888</t>
  </si>
  <si>
    <t>PEGRAM AGENCY INC THE</t>
  </si>
  <si>
    <t>H9341564</t>
  </si>
  <si>
    <t>LAWSON INSURANCE GROUP INC</t>
  </si>
  <si>
    <t>H3809324</t>
  </si>
  <si>
    <t>H9156834</t>
  </si>
  <si>
    <t>H7266513</t>
  </si>
  <si>
    <t>RIMMER &amp; ASSOCIATES, INC.</t>
  </si>
  <si>
    <t>H9016881</t>
  </si>
  <si>
    <t>H7255262</t>
  </si>
  <si>
    <t>MOULTON INSURANCE GROUP, INC</t>
  </si>
  <si>
    <t>H8335941</t>
  </si>
  <si>
    <t>RICK HAMBY AGENCY, INC.</t>
  </si>
  <si>
    <t>H8551006</t>
  </si>
  <si>
    <t>H9569645</t>
  </si>
  <si>
    <t>Nate Chance</t>
  </si>
  <si>
    <t>SCHUMACHER INSURANCE &amp; FINANCIAL SERVICES , INC</t>
  </si>
  <si>
    <t>H6739050</t>
  </si>
  <si>
    <t>H7813889</t>
  </si>
  <si>
    <t>Sharina Hicks</t>
  </si>
  <si>
    <t>JC GLOBAL FINANCIAL, INC.</t>
  </si>
  <si>
    <t>H8777446</t>
  </si>
  <si>
    <t>Janet Reeder</t>
  </si>
  <si>
    <t>DONALD BENITO MAFFEI</t>
  </si>
  <si>
    <t>H2110043</t>
  </si>
  <si>
    <t>H9858547</t>
  </si>
  <si>
    <t>H9303767</t>
  </si>
  <si>
    <t>Maine, New Hampshire, Vermont</t>
  </si>
  <si>
    <t>Alexa Bent</t>
  </si>
  <si>
    <t>Jenna Clemishaw</t>
  </si>
  <si>
    <t>J BERGERON AGENCY LLC</t>
  </si>
  <si>
    <t>H9060399</t>
  </si>
  <si>
    <t>Jonathan Lavoie</t>
  </si>
  <si>
    <t>H8094093</t>
  </si>
  <si>
    <t>Susan Cockrell</t>
  </si>
  <si>
    <t>H7892774</t>
  </si>
  <si>
    <t>BERRYHILL ENTERPRISES INC</t>
  </si>
  <si>
    <t>H6067554</t>
  </si>
  <si>
    <t>H2494849</t>
  </si>
  <si>
    <t>CRISMORE AGENCY LLC THE</t>
  </si>
  <si>
    <t>H6046385</t>
  </si>
  <si>
    <t>North Texas</t>
  </si>
  <si>
    <t>Ricky Declercq</t>
  </si>
  <si>
    <t>Joseph Goodwin</t>
  </si>
  <si>
    <t>H7463302</t>
  </si>
  <si>
    <t>GEORGE MICHEAL THOMPSON</t>
  </si>
  <si>
    <t>H6955006</t>
  </si>
  <si>
    <t>Justin Pierson</t>
  </si>
  <si>
    <t>H6641235</t>
  </si>
  <si>
    <t>Linel Perez</t>
  </si>
  <si>
    <t>Brittney Finley</t>
  </si>
  <si>
    <t>H6345641</t>
  </si>
  <si>
    <t>H9704337</t>
  </si>
  <si>
    <t>ESPINOSA INSURANCE SERVICES, LLC</t>
  </si>
  <si>
    <t>H9668653</t>
  </si>
  <si>
    <t>AGENCY COLLECTIVE LLC THE</t>
  </si>
  <si>
    <t>H9965883</t>
  </si>
  <si>
    <t>Donna Doyle</t>
  </si>
  <si>
    <t>H6187080</t>
  </si>
  <si>
    <t>H9380343</t>
  </si>
  <si>
    <t>DEAN WHITLEY INSURANCE AGENCY INC</t>
  </si>
  <si>
    <t>H3077786</t>
  </si>
  <si>
    <t>H7391341</t>
  </si>
  <si>
    <t>Ste 100</t>
  </si>
  <si>
    <t>AARON ADAMS INC</t>
  </si>
  <si>
    <t>H2500495</t>
  </si>
  <si>
    <t>Ste 1F</t>
  </si>
  <si>
    <t>Diane Nance-Ona</t>
  </si>
  <si>
    <t>H6244835</t>
  </si>
  <si>
    <t>MATT GIELLO AGENCY</t>
  </si>
  <si>
    <t>H7108686</t>
  </si>
  <si>
    <t>Brentwood</t>
  </si>
  <si>
    <t>1612 Westgate Cir Ste 218</t>
  </si>
  <si>
    <t>RANCRAN GROUP LP</t>
  </si>
  <si>
    <t>H7096735</t>
  </si>
  <si>
    <t>GUIDELIGHT INSURANCE SOLUTIONS, INC</t>
  </si>
  <si>
    <t>3712694</t>
  </si>
  <si>
    <t>NICHOLAS INSURANCE SOLUTIONS LLC</t>
  </si>
  <si>
    <t>H7977998</t>
  </si>
  <si>
    <t>York</t>
  </si>
  <si>
    <t>1550 Kenneth Rd Ste 5</t>
  </si>
  <si>
    <t>Steve Milby</t>
  </si>
  <si>
    <t>Steve Milby (TM) Kentucky, OhiRO</t>
  </si>
  <si>
    <t>502 W Oak St Ste 102</t>
  </si>
  <si>
    <t>NI</t>
  </si>
  <si>
    <t>Verticals</t>
  </si>
  <si>
    <t>NIS - Excess Casualty</t>
  </si>
  <si>
    <t>Specialty</t>
  </si>
  <si>
    <t>Umbrella/Excess</t>
  </si>
  <si>
    <t>NIS - Public Entity</t>
  </si>
  <si>
    <t>Public Entity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</si>
</sst>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5">
    <xf numFmtId="0" fontId="0" fillId="0" borderId="0" xfId="0"/>
    <xf numFmtId="0" fontId="0" fillId="0" borderId="0" xfId="0" pivotButton="1"/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165" fontId="0" fillId="0" borderId="0" xfId="0" applyNumberFormat="1"/>
    <xf numFmtId="0" fontId="19" fillId="0" borderId="0" xfId="42" applyFont="1" applyAlignment="1">
      <alignment horizontal="left" vertical="center" wrapText="1"/>
    </xf>
    <xf numFmtId="0" fontId="0" fillId="0" borderId="0" xfId="0" applyAlignment="1">
      <alignment wrapText="1"/>
    </xf>
    <xf numFmtId="164" fontId="13" fillId="33" borderId="0" xfId="0" applyNumberFormat="1" applyFont="1" applyFill="1"/>
    <xf numFmtId="165" fontId="13" fillId="33" borderId="0" xfId="0" applyNumberFormat="1" applyFont="1" applyFill="1"/>
    <xf numFmtId="164" fontId="13" fillId="0" borderId="0" xfId="0" applyNumberFormat="1" applyFont="1"/>
    <xf numFmtId="3" fontId="13" fillId="33" borderId="0" xfId="0" applyNumberFormat="1" applyFont="1" applyFill="1"/>
    <xf numFmtId="3" fontId="0" fillId="0" borderId="0" xfId="0" applyNumberFormat="1"/>
    <xf numFmtId="165" fontId="13" fillId="0" borderId="0" xfId="0" applyNumberFormat="1" applyFont="1"/>
    <xf numFmtId="0" fontId="0" fillId="0" borderId="0" xfId="0" applyNumberFormat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By Sub Agency (Detailed)" xfId="42" xr:uid="{15886431-83F1-4279-90F7-1FDDDA8D2C3A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46"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numFmt numFmtId="164" formatCode="&quot;$&quot;#,##0"/>
      <alignment wrapText="1"/>
    </dxf>
    <dxf>
      <numFmt numFmtId="164" formatCode="&quot;$&quot;#,##0"/>
      <alignment wrapText="1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numFmt numFmtId="165" formatCode="0.0%"/>
      <alignment wrapText="1"/>
    </dxf>
    <dxf>
      <alignment wrapText="1"/>
    </dxf>
    <dxf>
      <alignment wrapText="1"/>
    </dxf>
    <dxf>
      <numFmt numFmtId="165" formatCode="0.0%"/>
    </dxf>
    <dxf>
      <numFmt numFmtId="165" formatCode="0.0%"/>
    </dxf>
    <dxf>
      <numFmt numFmtId="3" formatCode="#,##0"/>
    </dxf>
    <dxf>
      <numFmt numFmtId="3" formatCode="#,##0"/>
    </dxf>
    <dxf>
      <numFmt numFmtId="165" formatCode="0.0%"/>
    </dxf>
    <dxf>
      <numFmt numFmtId="165" formatCode="0.0%"/>
    </dxf>
    <dxf>
      <numFmt numFmtId="165" formatCode="0.0%"/>
    </dxf>
    <dxf>
      <numFmt numFmtId="165" formatCode="0.0%"/>
    </dxf>
    <dxf>
      <alignment wrapText="1"/>
    </dxf>
    <dxf>
      <numFmt numFmtId="165" formatCode="0.0%"/>
    </dxf>
    <dxf>
      <numFmt numFmtId="165" formatCode="0.0%"/>
    </dxf>
    <dxf>
      <alignment wrapText="1"/>
    </dxf>
    <dxf>
      <alignment wrapText="1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" formatCode="#,##0"/>
    </dxf>
    <dxf>
      <numFmt numFmtId="3" formatCode="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Cullity" refreshedDate="44672.587538425927" createdVersion="6" refreshedVersion="7" minRefreshableVersion="3" recordCount="966" xr:uid="{580F2BFB-7346-4DB8-8F44-30ED80BAE696}">
  <cacheSource type="worksheet">
    <worksheetSource ref="A1:DF1048576" sheet="DATA"/>
  </cacheSource>
  <cacheFields count="136">
    <cacheField name="NAM_MTH_DATA_PBI[BI_NI_General]" numFmtId="0">
      <sharedItems containsBlank="1"/>
    </cacheField>
    <cacheField name="NAM_MTH_DATA_PBI[Fin_Div_Nme]" numFmtId="0">
      <sharedItems containsBlank="1" count="9">
        <s v="Mid-Atlantic"/>
        <s v="Southeast"/>
        <s v="Mountain"/>
        <s v="Central"/>
        <s v="Midwest"/>
        <s v="Northeast"/>
        <s v="Pacific"/>
        <s v="Northwest"/>
        <m/>
      </sharedItems>
    </cacheField>
    <cacheField name="NAM_MTH_DATA_PBI[Mkt_Div_Area_Nme]" numFmtId="0">
      <sharedItems containsBlank="1" count="19">
        <s v="Kentucky, Ohio, West Virginia"/>
        <s v="Florida, Georgia"/>
        <s v="Arizona, Nevada, New Mexico"/>
        <s v="North Carolina, South Carolina"/>
        <s v="Arkansas, Kansas, Missouri, Oklahoma"/>
        <s v="District of Columbia, Delaware, Maryland, Pennsylvania, Virginia"/>
        <s v="Illinois, Minnesota, North Dakota, South Dakota, Wisconsin"/>
        <s v="Alabama, Mississippi, Tennessee"/>
        <s v="Connecticut, Massachusetts, Rhode Island"/>
        <s v="South California, Hawaii"/>
        <s v="New York, New Jersey"/>
        <s v="Maine, New Hampshire, Vermont"/>
        <s v="South Washington, Idaho, Montana, Oregon"/>
        <s v="North Washington, Alaska"/>
        <s v="North Texas"/>
        <s v="Iowa, Indiana, Michigan, Nebraska"/>
        <s v="North California"/>
        <s v="South Texas, Louisiana"/>
        <m/>
      </sharedItems>
    </cacheField>
    <cacheField name="NAM_MTH_DATA_PBI[PRM_Nme_First_Last_HR]" numFmtId="0">
      <sharedItems containsBlank="1" count="61">
        <s v="Matthew Huot"/>
        <s v="Kirk Orton"/>
        <s v="Heather Bode"/>
        <s v="David Hatch"/>
        <s v="Matthew Depasquale"/>
        <s v="Tony Nguyen"/>
        <s v="Zachary Winner"/>
        <s v="Michael Lesko"/>
        <s v="Kevin Godsell"/>
        <s v="Alex Capossela"/>
        <s v="Anita Scott"/>
        <s v="Jacob Barnes"/>
        <s v="Christopher Owens"/>
        <s v="Paul Metzger"/>
        <s v="Theron Mathis"/>
        <s v="Gerald Sisney"/>
        <s v="Bryan Barger"/>
        <s v="Stephen Simmons"/>
        <s v="Dan Ebbutt"/>
        <s v="Lynda Postema"/>
        <s v="Patrick Feathers"/>
        <s v="Patrick Duffey"/>
        <s v="Michaela Denton"/>
        <s v="Joseph Magner"/>
        <s v="Maxwell Donkin"/>
        <s v="Donna Doyle"/>
        <s v="Paul Staring"/>
        <s v="Patia Monroe"/>
        <s v="Stephen Soliday"/>
        <s v="Jimmy Gamble"/>
        <s v="Alexa Bent"/>
        <s v="Andy Dolberg"/>
        <s v="Kermit Hancock"/>
        <s v="Susan Cockrell"/>
        <s v="Linel Perez"/>
        <s v="Alisha Tillman"/>
        <s v="Brandi Sheets"/>
        <s v="Tracy Hughes"/>
        <s v="Akilah Cameron"/>
        <s v="Lois Fromm"/>
        <s v="Joseph Maylish"/>
        <s v="Christopher Haist"/>
        <s v="Nate Chance"/>
        <s v="Sharina Hicks"/>
        <s v="Janet Reeder"/>
        <s v="Elizabeth Walsh"/>
        <s v="Steve Milby"/>
        <s v="Kim Adkins"/>
        <s v="Jonathan Lavoie"/>
        <s v="Stephen Major"/>
        <s v="Ricky Declercq"/>
        <s v="Justin Pierson"/>
        <s v="Brittney Finley"/>
        <s v="James Gibbons"/>
        <s v="Veronique Connor"/>
        <s v="Diane Nance-Ona"/>
        <m/>
        <s v="Ryan Parry" u="1"/>
        <s v="Tara Fechser" u="1"/>
        <s v="Celine Sommerdyke" u="1"/>
        <s v="Ruth Monaghan" u="1"/>
      </sharedItems>
    </cacheField>
    <cacheField name="NAM_MTH_DATA_PBI[PRM_Job_Title_Short]" numFmtId="0">
      <sharedItems containsBlank="1" count="2">
        <s v="NOT AVAILABLE"/>
        <m/>
      </sharedItems>
    </cacheField>
    <cacheField name="NAM_MTH_DATA_PBI[DOD_Nme_First_Last_HR]" numFmtId="0">
      <sharedItems containsBlank="1" count="19">
        <s v="Robert Dodson"/>
        <s v="James Howe"/>
        <s v="John Corlett"/>
        <s v="Naomi Frechette"/>
        <s v="Stephen Major"/>
        <s v="David Lamparella"/>
        <s v="Ronke Jackson"/>
        <s v="Perry Trowbridge"/>
        <s v="Charles Eisenmann"/>
        <s v="Open"/>
        <s v="Joseph Headd"/>
        <s v="Jenna Clemishaw"/>
        <s v="Joseph Condino"/>
        <s v="Aaron Thielman"/>
        <s v="Joseph Goodwin"/>
        <s v="Nicholas Kirk"/>
        <s v="Deborah Henderson"/>
        <s v="Donald Hokanson"/>
        <m/>
      </sharedItems>
    </cacheField>
    <cacheField name="NAM_MTH_DATA_PBI[Agbk_Cmpx_Rlshp_Nme]" numFmtId="0">
      <sharedItems containsBlank="1"/>
    </cacheField>
    <cacheField name="NAM_MTH_DATA_PBI[Agbk_Cmpx_Rlshp_Num]" numFmtId="0">
      <sharedItems containsBlank="1"/>
    </cacheField>
    <cacheField name="NAM_MTH_DATA_PBI[Agbk_House_Nme]" numFmtId="0">
      <sharedItems containsBlank="1"/>
    </cacheField>
    <cacheField name="NAM_MTH_DATA_PBI[Agbk_House_Num]" numFmtId="0">
      <sharedItems containsBlank="1"/>
    </cacheField>
    <cacheField name="NAM_MTH_DATA_PBI[REPORTING_GROUP_NAME]" numFmtId="0">
      <sharedItems containsBlank="1" count="2">
        <s v=""/>
        <m/>
      </sharedItems>
    </cacheField>
    <cacheField name="NAM_MTH_DATA_PBI[Contingent_Name]" numFmtId="0">
      <sharedItems containsBlank="1" count="2">
        <s v="THE AGENCY COLLECTIVE LLC"/>
        <m/>
      </sharedItems>
    </cacheField>
    <cacheField name="NAM_MTH_DATA_PBI[Master_Name]" numFmtId="0">
      <sharedItems containsBlank="1" count="25">
        <s v="THE AGENCY COLLECTIVE LLC"/>
        <s v="THE ROBERT JACKSON AGENCY INC"/>
        <s v="INSURANCE PROFESSIONAL AGENCY INC"/>
        <s v="HIGHLAND INS AGENCY INC"/>
        <s v="MATT GIELLO AGENCY LLC"/>
        <s v="PANICHELLE FINANCIAL GROUP LLC"/>
        <s v="DOUCE AGENCY, LLC"/>
        <s v="URBANIA INS AGENCY INC"/>
        <s v="ROLLAND INSURANCE AND FINANCIAL SERVICES"/>
        <s v="EGGLESTON INSURANCE &amp; FINANCIAL GROUP LLC"/>
        <s v="MOORE INSURANCE INC"/>
        <s v="TIM HESS AGENCY, INC"/>
        <s v="DAYLIGHT INSURANCE INC."/>
        <s v="THE BERGERON AGENCY"/>
        <s v="VOLK INSURANCE LLC"/>
        <s v="RANCRAN GROUP LP"/>
        <s v="GROVE INSURANCE COMPANY INC"/>
        <s v="MASTERS INSURANCE GROUP"/>
        <s v="STANLEY INSURANCE GROUP LLC"/>
        <s v="ANDREW SCHOCH AGENCY LLC"/>
        <s v="JILL E CLINGER AGENCY LLC"/>
        <s v="THOMAS E NOLAN INSURANCE AGENCY INC"/>
        <s v="MARLA J EVANS"/>
        <m/>
        <s v="RANDALL CRANE &amp; ASSOCIATES LLC" u="1"/>
      </sharedItems>
    </cacheField>
    <cacheField name="NAM_MTH_DATA_PBI[CL_Primary_Rltsp_Mgr_Desc]" numFmtId="0">
      <sharedItems containsBlank="1"/>
    </cacheField>
    <cacheField name="NAM_MTH_DATA_PBI[CY_YTD_DWP]" numFmtId="0">
      <sharedItems containsString="0" containsBlank="1" containsNumber="1" containsInteger="1" minValue="-22191" maxValue="105549"/>
    </cacheField>
    <cacheField name="NAM_MTH_DATA_PBI[BI_CY_YTD_DWP]" numFmtId="0">
      <sharedItems containsString="0" containsBlank="1" containsNumber="1" containsInteger="1" minValue="-22191" maxValue="105549"/>
    </cacheField>
    <cacheField name="NAM_MTH_DATA_PBI[PY_YTD_DWP]" numFmtId="0">
      <sharedItems containsString="0" containsBlank="1" containsNumber="1" containsInteger="1" minValue="-16475" maxValue="152479"/>
    </cacheField>
    <cacheField name="NAM_MTH_DATA_PBI[PY_Y1_DWP]" numFmtId="0">
      <sharedItems containsString="0" containsBlank="1" containsNumber="1" containsInteger="1" minValue="-9043" maxValue="390568"/>
    </cacheField>
    <cacheField name="NAM_MTH_DATA_PBI[PY_Y2_DWP]" numFmtId="0">
      <sharedItems containsString="0" containsBlank="1" containsNumber="1" containsInteger="1" minValue="-2992" maxValue="298075"/>
    </cacheField>
    <cacheField name="NAM_MTH_DATA_PBI[PY_Y3_DWP]" numFmtId="0">
      <sharedItems containsString="0" containsBlank="1" containsNumber="1" containsInteger="1" minValue="-38328" maxValue="305779"/>
    </cacheField>
    <cacheField name="NAM_MTH_DATA_PBI[CY_R12_DWP]" numFmtId="0">
      <sharedItems containsString="0" containsBlank="1" containsNumber="1" containsInteger="1" minValue="-10745" maxValue="437201"/>
    </cacheField>
    <cacheField name="NAM_MTH_DATA_PBI[CY_YTD_NB_DWP]" numFmtId="0">
      <sharedItems containsString="0" containsBlank="1" containsNumber="1" containsInteger="1" minValue="-6523" maxValue="82840"/>
    </cacheField>
    <cacheField name="NAM_MTH_DATA_PBI[PY_YTD_NB_DWP]" numFmtId="0">
      <sharedItems containsString="0" containsBlank="1" containsNumber="1" containsInteger="1" minValue="-14834" maxValue="104319"/>
    </cacheField>
    <cacheField name="NAM_MTH_DATA_PBI[PY_Y1_NB_DWP]" numFmtId="0">
      <sharedItems containsString="0" containsBlank="1" containsNumber="1" containsInteger="1" minValue="-9043" maxValue="161099"/>
    </cacheField>
    <cacheField name="NAM_MTH_DATA_PBI[PY_Y2_NB_DWP]" numFmtId="0">
      <sharedItems containsString="0" containsBlank="1" containsNumber="1" containsInteger="1" minValue="-2520" maxValue="161524"/>
    </cacheField>
    <cacheField name="NAM_MTH_DATA_PBI[PY_Y3_NB_DWP]" numFmtId="0">
      <sharedItems containsString="0" containsBlank="1" containsNumber="1" containsInteger="1" minValue="-4476" maxValue="100112"/>
    </cacheField>
    <cacheField name="NAM_MTH_DATA_PBI[CY_R12_NB_DWP]" numFmtId="0">
      <sharedItems containsString="0" containsBlank="1" containsNumber="1" containsInteger="1" minValue="-10745" maxValue="162038"/>
    </cacheField>
    <cacheField name="NAM_MTH_DATA_PBI[CY_YTD_Opps]" numFmtId="0">
      <sharedItems containsString="0" containsBlank="1" containsNumber="1" containsInteger="1" minValue="0" maxValue="123"/>
    </cacheField>
    <cacheField name="NAM_MTH_DATA_PBI[PY_YTD_Opps]" numFmtId="0">
      <sharedItems containsString="0" containsBlank="1" containsNumber="1" containsInteger="1" minValue="0" maxValue="63"/>
    </cacheField>
    <cacheField name="NAM_MTH_DATA_PBI[PY_Y1_Opps]" numFmtId="0">
      <sharedItems containsString="0" containsBlank="1" containsNumber="1" containsInteger="1" minValue="0" maxValue="219"/>
    </cacheField>
    <cacheField name="NAM_MTH_DATA_PBI[PY_Y2_Opps]" numFmtId="0">
      <sharedItems containsString="0" containsBlank="1" containsNumber="1" containsInteger="1" minValue="0" maxValue="211"/>
    </cacheField>
    <cacheField name="NAM_MTH_DATA_PBI[PY_Y3_Opps]" numFmtId="0">
      <sharedItems containsString="0" containsBlank="1" containsNumber="1" containsInteger="1" minValue="0" maxValue="205"/>
    </cacheField>
    <cacheField name="NAM_MTH_DATA_PBI[CY_R12_Opps]" numFmtId="0">
      <sharedItems containsString="0" containsBlank="1" containsNumber="1" containsInteger="1" minValue="0" maxValue="221"/>
    </cacheField>
    <cacheField name="NAM_MTH_DATA_PBI[CY_YTD_Quotes]" numFmtId="0">
      <sharedItems containsString="0" containsBlank="1" containsNumber="1" containsInteger="1" minValue="0" maxValue="70"/>
    </cacheField>
    <cacheField name="NAM_MTH_DATA_PBI[PY_YTD_Quotes]" numFmtId="0">
      <sharedItems containsString="0" containsBlank="1" containsNumber="1" containsInteger="1" minValue="0" maxValue="49"/>
    </cacheField>
    <cacheField name="NAM_MTH_DATA_PBI[PY_Y1_Quotes]" numFmtId="0">
      <sharedItems containsString="0" containsBlank="1" containsNumber="1" containsInteger="1" minValue="0" maxValue="151"/>
    </cacheField>
    <cacheField name="NAM_MTH_DATA_PBI[PY_Y2_Quotes]" numFmtId="0">
      <sharedItems containsString="0" containsBlank="1" containsNumber="1" containsInteger="1" minValue="0" maxValue="167"/>
    </cacheField>
    <cacheField name="NAM_MTH_DATA_PBI[PY_Y3_Quotes]" numFmtId="0">
      <sharedItems containsString="0" containsBlank="1" containsNumber="1" containsInteger="1" minValue="0" maxValue="164"/>
    </cacheField>
    <cacheField name="NAM_MTH_DATA_PBI[CY_R12_Quotes]" numFmtId="0">
      <sharedItems containsString="0" containsBlank="1" containsNumber="1" containsInteger="1" minValue="0" maxValue="141"/>
    </cacheField>
    <cacheField name="NAM_MTH_DATA_PBI[CY_YTD_NB_Sold]" numFmtId="0">
      <sharedItems containsString="0" containsBlank="1" containsNumber="1" containsInteger="1" minValue="0" maxValue="16"/>
    </cacheField>
    <cacheField name="NAM_MTH_DATA_PBI[PY_YTD_NB_Sold]" numFmtId="0">
      <sharedItems containsString="0" containsBlank="1" containsNumber="1" containsInteger="1" minValue="0" maxValue="19"/>
    </cacheField>
    <cacheField name="NAM_MTH_DATA_PBI[PY_Y1_Sold]" numFmtId="0">
      <sharedItems containsString="0" containsBlank="1" containsNumber="1" containsInteger="1" minValue="0" maxValue="61"/>
    </cacheField>
    <cacheField name="NAM_MTH_DATA_PBI[PY_Y2_Sold]" numFmtId="0">
      <sharedItems containsString="0" containsBlank="1" containsNumber="1" containsInteger="1" minValue="0" maxValue="70"/>
    </cacheField>
    <cacheField name="NAM_MTH_DATA_PBI[PY_Y3_Sold]" numFmtId="0">
      <sharedItems containsString="0" containsBlank="1" containsNumber="1" containsInteger="1" minValue="0" maxValue="54"/>
    </cacheField>
    <cacheField name="NAM_MTH_DATA_PBI[CY_R12_Sold]" numFmtId="0">
      <sharedItems containsString="0" containsBlank="1" containsNumber="1" containsInteger="1" minValue="0" maxValue="52"/>
    </cacheField>
    <cacheField name="NAM_MTH_DATA_PBI[CY_YTD_EP]" numFmtId="0">
      <sharedItems containsString="0" containsBlank="1" containsNumber="1" containsInteger="1" minValue="-6350" maxValue="62506"/>
    </cacheField>
    <cacheField name="NAM_MTH_DATA_PBI[PY_YTD_EP]" numFmtId="0">
      <sharedItems containsString="0" containsBlank="1" containsNumber="1" containsInteger="1" minValue="-1883" maxValue="152479"/>
    </cacheField>
    <cacheField name="NAM_MTH_DATA_PBI[PY1_EP]" numFmtId="0">
      <sharedItems containsString="0" containsBlank="1" containsNumber="1" containsInteger="1" minValue="-4024" maxValue="402879"/>
    </cacheField>
    <cacheField name="NAM_MTH_DATA_PBI[PY2_EP]" numFmtId="0">
      <sharedItems containsString="0" containsBlank="1" containsNumber="1" containsInteger="1" minValue="-2992" maxValue="324041"/>
    </cacheField>
    <cacheField name="NAM_MTH_DATA_PBI[PY3_EP]" numFmtId="0">
      <sharedItems containsString="0" containsBlank="1" containsNumber="1" containsInteger="1" minValue="-105" maxValue="362314"/>
    </cacheField>
    <cacheField name="NAM_MTH_DATA_PBI[CAL_YEAR_IL_ALAE_YTD]" numFmtId="0">
      <sharedItems containsString="0" containsBlank="1" containsNumber="1" containsInteger="1" minValue="-14892" maxValue="195325"/>
    </cacheField>
    <cacheField name="NAM_MTH_DATA_PBI[CAL_YEAR_IL_ALAE_PYTD]" numFmtId="0">
      <sharedItems containsString="0" containsBlank="1" containsNumber="1" containsInteger="1" minValue="-9803" maxValue="230000"/>
    </cacheField>
    <cacheField name="NAM_MTH_DATA_PBI[CAL_YEAR_IL_ALAE_PY]" numFmtId="0">
      <sharedItems containsString="0" containsBlank="1" containsNumber="1" containsInteger="1" minValue="-4294" maxValue="1480205"/>
    </cacheField>
    <cacheField name="NAM_MTH_DATA_PBI[CAL_YEAR_IL_ALAE_PY2]" numFmtId="0">
      <sharedItems containsString="0" containsBlank="1" containsNumber="1" containsInteger="1" minValue="-30566" maxValue="514436"/>
    </cacheField>
    <cacheField name="NAM_MTH_DATA_PBI[CAL_YEAR_IL_ALAE_PY3]" numFmtId="0">
      <sharedItems containsString="0" containsBlank="1" containsNumber="1" containsInteger="1" minValue="-160914" maxValue="390558"/>
    </cacheField>
    <cacheField name="NAM_MTH_DATA_PBI[R12_IL_ALAE]" numFmtId="0">
      <sharedItems containsString="0" containsBlank="1" containsNumber="1" containsInteger="1" minValue="-1545" maxValue="1501072"/>
    </cacheField>
    <cacheField name="NAM_MTH_DATA_PBI[ACC_YEAR_IL_ALAE_YTD]" numFmtId="0">
      <sharedItems containsString="0" containsBlank="1" containsNumber="1" containsInteger="1" minValue="0" maxValue="143232"/>
    </cacheField>
    <cacheField name="NAM_MTH_DATA_PBI[ACC_YEAR_IL_ALAE_PYTD]" numFmtId="0">
      <sharedItems containsString="0" containsBlank="1" containsNumber="1" containsInteger="1" minValue="0" maxValue="230000"/>
    </cacheField>
    <cacheField name="NAM_MTH_DATA_PBI[ACC_YEAR_IL_ALAE_PY]" numFmtId="0">
      <sharedItems containsString="0" containsBlank="1" containsNumber="1" containsInteger="1" minValue="0" maxValue="1480205"/>
    </cacheField>
    <cacheField name="NAM_MTH_DATA_PBI[CI_EXP_PREM_YTD]" numFmtId="0">
      <sharedItems containsString="0" containsBlank="1" containsNumber="1" containsInteger="1" minValue="0" maxValue="104341"/>
    </cacheField>
    <cacheField name="NAM_MTH_DATA_PBI[CI_EXP_PREM_PRIOR_YTD]" numFmtId="0">
      <sharedItems containsString="0" containsBlank="1" containsNumber="1" containsInteger="1" minValue="0" maxValue="87402"/>
    </cacheField>
    <cacheField name="NAM_MTH_DATA_PBI[CI_EXP_PREM_R12]" numFmtId="0">
      <sharedItems containsString="0" containsBlank="1" containsNumber="1" containsInteger="1" minValue="0" maxValue="414266"/>
    </cacheField>
    <cacheField name="NAM_MTH_DATA_PBI[CI_RENEWAL_PREM_YTD]" numFmtId="0">
      <sharedItems containsString="0" containsBlank="1" containsNumber="1" containsInteger="1" minValue="0" maxValue="0"/>
    </cacheField>
    <cacheField name="NAM_MTH_DATA_PBI[CI_RENEWAL_PREM_PRIOR_YTD]" numFmtId="0">
      <sharedItems containsString="0" containsBlank="1" containsNumber="1" containsInteger="1" minValue="0" maxValue="0"/>
    </cacheField>
    <cacheField name="NAM_MTH_DATA_PBI[CI_RENEWAL_PREM_R12]" numFmtId="0">
      <sharedItems containsString="0" containsBlank="1" containsNumber="1" containsInteger="1" minValue="0" maxValue="0"/>
    </cacheField>
    <cacheField name="NAM_MTH_DATA_PBI[CI_RETAINED_PREM_YTD]" numFmtId="0">
      <sharedItems containsString="0" containsBlank="1" containsNumber="1" containsInteger="1" minValue="0" maxValue="85073"/>
    </cacheField>
    <cacheField name="NAM_MTH_DATA_PBI[CI_RETAINED_PREM_PRIOR_YTD]" numFmtId="0">
      <sharedItems containsString="0" containsBlank="1" containsNumber="1" containsInteger="1" minValue="0" maxValue="87322"/>
    </cacheField>
    <cacheField name="NAM_MTH_DATA_PBI[CI_RETAINED_PREM_R12]" numFmtId="0">
      <sharedItems containsString="0" containsBlank="1" containsNumber="1" containsInteger="1" minValue="0" maxValue="163770"/>
    </cacheField>
    <cacheField name="NAM_MTH_DATA_PBI[CI_EXP_NET_RATE_PREM_YTD]" numFmtId="0">
      <sharedItems containsString="0" containsBlank="1" containsNumber="1" containsInteger="1" minValue="0" maxValue="87040"/>
    </cacheField>
    <cacheField name="NAM_MTH_DATA_PBI[CI_EXP_NET_RATE_PREM_PYTD]" numFmtId="0">
      <sharedItems containsString="0" containsBlank="1" containsNumber="1" containsInteger="1" minValue="0" maxValue="87322"/>
    </cacheField>
    <cacheField name="NAM_MTH_DATA_PBI[CI_REN_NET_RATE_PREM_YTD]" numFmtId="0">
      <sharedItems containsString="0" containsBlank="1" containsNumber="1" containsInteger="1" minValue="0" maxValue="84338"/>
    </cacheField>
    <cacheField name="NAM_MTH_DATA_PBI[CI_REN_NET_RATE_PREM_PYTD]" numFmtId="0">
      <sharedItems containsString="0" containsBlank="1" containsNumber="1" containsInteger="1" minValue="0" maxValue="84814"/>
    </cacheField>
    <cacheField name="NAM_MTH_DATA_PBI[PLIF_PYTD]" numFmtId="0">
      <sharedItems containsString="0" containsBlank="1" containsNumber="1" containsInteger="1" minValue="0" maxValue="75"/>
    </cacheField>
    <cacheField name="NAM_MTH_DATA_PBI[PLIF_RENEWAL_YTD]" numFmtId="0">
      <sharedItems containsString="0" containsBlank="1" containsNumber="1" containsInteger="1" minValue="0" maxValue="77"/>
    </cacheField>
    <cacheField name="NAM_MTH_DATA_PBI[PLIF_RENEWAL_PYTD]" numFmtId="0">
      <sharedItems containsString="0" containsBlank="1" containsNumber="1" containsInteger="1" minValue="0" maxValue="59"/>
    </cacheField>
    <cacheField name="NAM_MTH_DATA_PBI[NB_COUNT_YTD]" numFmtId="0">
      <sharedItems containsString="0" containsBlank="1" containsNumber="1" containsInteger="1" minValue="0" maxValue="31"/>
    </cacheField>
    <cacheField name="NAM_MTH_DATA_PBI[NB_COUNT_R12]" numFmtId="0">
      <sharedItems containsString="0" containsBlank="1" containsNumber="1" containsInteger="1" minValue="0" maxValue="52"/>
    </cacheField>
    <cacheField name="NAM_MTH_DATA_PBI[NB_Acct_passthru_cnt_YTD]" numFmtId="0">
      <sharedItems containsString="0" containsBlank="1" containsNumber="1" containsInteger="1" minValue="0" maxValue="22"/>
    </cacheField>
    <cacheField name="NAM_MTH_DATA_PBI[NB_Acct_passthru_cnt_R12]" numFmtId="0">
      <sharedItems containsString="0" containsBlank="1" containsNumber="1" containsInteger="1" minValue="0" maxValue="44"/>
    </cacheField>
    <cacheField name="NAM_MTH_DATA_PBI[Utilization_Count_YTD]" numFmtId="0">
      <sharedItems containsString="0" containsBlank="1" containsNumber="1" containsInteger="1" minValue="0" maxValue="79"/>
    </cacheField>
    <cacheField name="NAM_MTH_DATA_PBI[Utilization_Count_R12]" numFmtId="0">
      <sharedItems containsString="0" containsBlank="1" containsNumber="1" containsInteger="1" minValue="0" maxValue="137"/>
    </cacheField>
    <cacheField name="NAM_MTH_DATA_PBI[ECliq_Qte_Cnt_YTD]" numFmtId="0">
      <sharedItems containsString="0" containsBlank="1" containsNumber="1" containsInteger="1" minValue="0" maxValue="84"/>
    </cacheField>
    <cacheField name="NAM_MTH_DATA_PBI[ECliq_Qte_Cnt_R12]" numFmtId="0">
      <sharedItems containsString="0" containsBlank="1" containsNumber="1" containsInteger="1" minValue="0" maxValue="140"/>
    </cacheField>
    <cacheField name="NAM_MTH_DATA_PBI[Newb_stt_sdlprm_amt_R12]" numFmtId="0">
      <sharedItems containsString="0" containsBlank="1" containsNumber="1" containsInteger="1" minValue="0" maxValue="0"/>
    </cacheField>
    <cacheField name="NAM_MTH_DATA_PBI[Newb_stt_trgt_amt_R12]" numFmtId="0">
      <sharedItems containsString="0" containsBlank="1" containsNumber="1" containsInteger="1" minValue="0" maxValue="0"/>
    </cacheField>
    <cacheField name="NAM_MTH_DATA_PBI[renwl_stt_sldprm_amt_R12]" numFmtId="0">
      <sharedItems containsString="0" containsBlank="1" containsNumber="1" containsInteger="1" minValue="0" maxValue="0"/>
    </cacheField>
    <cacheField name="NAM_MTH_DATA_PBI[renwl_stt_trgt_prem_amt_R12]" numFmtId="0">
      <sharedItems containsString="0" containsBlank="1" containsNumber="1" containsInteger="1" minValue="0" maxValue="0"/>
    </cacheField>
    <cacheField name="NAM_MTH_DATA_PBI[PI_expiring_prem_R12]" numFmtId="0">
      <sharedItems containsString="0" containsBlank="1" containsNumber="1" containsInteger="1" minValue="0" maxValue="0"/>
    </cacheField>
    <cacheField name="NAM_MTH_DATA_PBI[pi_rate_need_R12]" numFmtId="0">
      <sharedItems containsString="0" containsBlank="1" containsNumber="1" containsInteger="1" minValue="0" maxValue="0"/>
    </cacheField>
    <cacheField name="NAM_MTH_DATA_PBI[SVC_premium]" numFmtId="0">
      <sharedItems containsString="0" containsBlank="1" containsNumber="1" containsInteger="1" minValue="0" maxValue="38977"/>
    </cacheField>
    <cacheField name="NAM_MTH_DATA_PBI[NB_WP_Plan]" numFmtId="0">
      <sharedItems containsString="0" containsBlank="1" containsNumber="1" containsInteger="1" minValue="0" maxValue="98401"/>
    </cacheField>
    <cacheField name="NAM_MTH_DATA_PBI[WP_Plan]" numFmtId="0">
      <sharedItems containsString="0" containsBlank="1" containsNumber="1" containsInteger="1" minValue="0" maxValue="98401"/>
    </cacheField>
    <cacheField name="NAM_MTH_DATA_PBI[NAM Group]" numFmtId="0">
      <sharedItems containsBlank="1" count="2">
        <s v="AGENCY COLLECTIVE"/>
        <m/>
      </sharedItems>
    </cacheField>
    <cacheField name="NAM_MTH_DATA_PBI[CI Bus Unit]" numFmtId="0">
      <sharedItems containsBlank="1" count="6">
        <s v="*N/A"/>
        <s v="BI"/>
        <s v="NI"/>
        <m/>
        <s v="" u="1"/>
        <s v="Other" u="1"/>
      </sharedItems>
    </cacheField>
    <cacheField name="NAM_MTH_DATA_PBI[UW Segment]" numFmtId="0">
      <sharedItems containsBlank="1" count="10">
        <s v="*N/A"/>
        <s v="BI Default"/>
        <s v="Custom"/>
        <s v="Express"/>
        <s v="Specialty - Farm"/>
        <s v="Specialty - Inland Marine"/>
        <s v="Verticals"/>
        <m/>
        <s v="" u="1"/>
        <s v="Other" u="1"/>
      </sharedItems>
    </cacheField>
    <cacheField name="NAM_MTH_DATA_PBI[UW Sub Segment]" numFmtId="0">
      <sharedItems containsBlank="1" count="10">
        <s v="*N/A"/>
        <s v="BI Default"/>
        <s v="BI Custom"/>
        <s v="BI Express"/>
        <s v="BI Farm"/>
        <s v="BI Inland Marine"/>
        <s v="NIS - Excess Casualty"/>
        <s v="NIS - Public Entity"/>
        <m/>
        <s v="Other" u="1"/>
      </sharedItems>
    </cacheField>
    <cacheField name="NAM_MTH_DATA_PBI[Core Agency Code]" numFmtId="0">
      <sharedItems containsBlank="1" count="219">
        <s v="0020491"/>
        <s v="0026696"/>
        <s v="1113820"/>
        <s v="2613712"/>
        <s v="2711694"/>
        <s v="2711738"/>
        <s v="9415901"/>
        <s v="3713164"/>
        <s v="3783879"/>
        <s v="5293316"/>
        <s v="5293497"/>
        <s v="0012829"/>
        <s v="0025472"/>
        <s v="0026010"/>
        <s v="0026655"/>
        <s v="0026663"/>
        <s v="0026685"/>
        <s v="0026689"/>
        <s v="0026701"/>
        <s v="0026703"/>
        <s v="0026704"/>
        <s v="0027101"/>
        <s v="0059636"/>
        <s v="0061302"/>
        <s v="0071918"/>
        <s v="0072315"/>
        <s v="0072443"/>
        <s v="0181398"/>
        <s v="0181569"/>
        <s v="0181576"/>
        <s v="0987104"/>
        <s v="2381561"/>
        <s v="2410267"/>
        <s v="2613522"/>
        <s v="2613538"/>
        <s v="2712092"/>
        <s v="2712428"/>
        <s v="2921079"/>
        <s v="3811769"/>
        <s v="4301833"/>
        <s v="4812491"/>
        <s v="4812535"/>
        <s v="4812650"/>
        <s v="4812820"/>
        <s v="4911337"/>
        <s v="4911456"/>
        <s v="4911477"/>
        <s v="5293309"/>
        <s v="5293328"/>
        <s v="5293553"/>
        <s v="5293562"/>
        <s v="5293577"/>
        <s v="5293607"/>
        <s v="5293642"/>
        <s v="5293660"/>
        <s v="8111823"/>
        <s v="8415750"/>
        <s v="8416407"/>
        <s v="9110647"/>
        <s v="9744290"/>
        <s v="2711692"/>
        <s v="0002158"/>
        <s v="0002679"/>
        <s v="0002914"/>
        <s v="0002975"/>
        <s v="0025996"/>
        <s v="0026032"/>
        <s v="0026172"/>
        <s v="0026179"/>
        <s v="0026180"/>
        <s v="0026281"/>
        <s v="0026319"/>
        <s v="0026416"/>
        <s v="0026518"/>
        <s v="0026545"/>
        <s v="0026550"/>
        <s v="0026601"/>
        <s v="0026637"/>
        <s v="0026656"/>
        <s v="0026671"/>
        <s v="0026676"/>
        <s v="0026686"/>
        <s v="0026695"/>
        <s v="0026708"/>
        <s v="0026709"/>
        <s v="0026716"/>
        <s v="0026717"/>
        <s v="0026719"/>
        <s v="0026730"/>
        <s v="0026733"/>
        <s v="0026736"/>
        <s v="0026796"/>
        <s v="0026823"/>
        <s v="0026851"/>
        <s v="0026872"/>
        <s v="0026885"/>
        <s v="0027020"/>
        <s v="1024570"/>
        <s v="2711239"/>
        <s v="2711686"/>
        <s v="2711693"/>
        <s v="2711695"/>
        <s v="2711700"/>
        <s v="2711704"/>
        <s v="2711705"/>
        <s v="2711707"/>
        <s v="2711708"/>
        <s v="2711711"/>
        <s v="2711730"/>
        <s v="2711732"/>
        <s v="2711739"/>
        <s v="2711750"/>
        <s v="2711780"/>
        <s v="2711926"/>
        <s v="2711956"/>
        <s v="2711959"/>
        <s v="2711960"/>
        <s v="2711995"/>
        <s v="2712021"/>
        <s v="2712075"/>
        <s v="2712360"/>
        <s v="3712694"/>
        <s v="3712756"/>
        <s v="3712843"/>
        <s v="3712894"/>
        <s v="3712916"/>
        <s v="3712928"/>
        <s v="3712980"/>
        <s v="3712991"/>
        <s v="3713022"/>
        <s v="3713057"/>
        <s v="3713108"/>
        <s v="3713110"/>
        <s v="3713128"/>
        <s v="3811764"/>
        <s v="4300456"/>
        <s v="4300857"/>
        <s v="4300876"/>
        <s v="4300924"/>
        <s v="4300990"/>
        <s v="4301017"/>
        <s v="4301212"/>
        <s v="5293056"/>
        <s v="5293064"/>
        <s v="5293185"/>
        <s v="5293225"/>
        <s v="5293520"/>
        <s v="5293549"/>
        <s v="5293734"/>
        <s v="5294035"/>
        <s v="5294138"/>
        <s v="5912021"/>
        <s v="5912085"/>
        <s v="5912444"/>
        <s v="8211920"/>
        <s v="8711213"/>
        <s v="8711327"/>
        <s v="8711379"/>
        <s v="9110577"/>
        <s v="9110602"/>
        <s v="9110929"/>
        <s v="9110985"/>
        <s v="9111045"/>
        <s v="9511533"/>
        <s v="9743706"/>
        <s v="9743982"/>
        <s v="9744127"/>
        <s v="9744753"/>
        <s v="9745093"/>
        <s v="9745749"/>
        <s v="9745875"/>
        <s v="2712516"/>
        <s v="0027166"/>
        <s v="3712885"/>
        <s v="5293522"/>
        <s v="0026602"/>
        <s v="0061506"/>
        <s v="0072282"/>
        <s v="2613489"/>
        <s v="3712878"/>
        <s v="5293501"/>
        <s v="5293506"/>
        <s v="5293511"/>
        <s v="5293512"/>
        <s v="5911913"/>
        <s v="9110965"/>
        <s v="2711907"/>
        <s v="0026664"/>
        <s v="0026805"/>
        <s v="0072494"/>
        <s v="2712470"/>
        <s v="5294259"/>
        <s v="5293634"/>
        <s v="9745091"/>
        <s v="2712316"/>
        <s v="5294139"/>
        <s v="9745090"/>
        <s v="0026904"/>
        <s v="3712899"/>
        <s v="4301241"/>
        <s v="2711006"/>
        <s v="4911268"/>
        <s v="2711553"/>
        <s v="0026735"/>
        <s v="2712450"/>
        <m/>
        <s v="5293898" u="1"/>
        <s v="3711802" u="1"/>
        <s v="3712925" u="1"/>
        <s v="0027142" u="1"/>
        <s v="5293736" u="1"/>
        <s v="5293610" u="1"/>
        <s v="4812707" u="1"/>
        <s v="3713153" u="1"/>
        <s v="0026670" u="1"/>
        <s v="4300930" u="1"/>
        <s v="3711790" u="1"/>
        <s v="0031803" u="1"/>
        <s v="5293514" u="1"/>
      </sharedItems>
    </cacheField>
    <cacheField name="NAM_MTH_DATA_PBI[BI NI General Spec Brkout]" numFmtId="0">
      <sharedItems containsBlank="1" count="6">
        <s v=""/>
        <s v="Business Insurance"/>
        <s v="Umbrella/Excess"/>
        <s v="Public Entity"/>
        <m/>
        <s v="Other" u="1"/>
      </sharedItems>
    </cacheField>
    <cacheField name="NAM_MTH_DATA_PBI[Mkt Region]" numFmtId="0">
      <sharedItems containsBlank="1" count="9">
        <s v="Mid-Atlantic Region"/>
        <s v="Southeast Region"/>
        <s v="Mountain Region"/>
        <s v="Central Region"/>
        <s v="Midwest Region"/>
        <s v="Northeast Region"/>
        <s v="Pacific Region"/>
        <s v="Northwest Region"/>
        <m/>
      </sharedItems>
    </cacheField>
    <cacheField name="NAM_MTH_DATA_PBI[Agency Name]" numFmtId="0">
      <sharedItems containsBlank="1" count="194">
        <s v="GERBER INSURANCE AGENCY INC"/>
        <s v="THE ROBERT JACKSON AGENCY INC"/>
        <s v="KEYSTONE INSURANCE GROUP, INC"/>
        <s v="INSURANCE PROFESSIONAL AGENCY INC"/>
        <s v="BREWER INSURANCE GROUP, INC"/>
        <s v="OWENS INSURANCE AGENCY &amp; FINANCIAL SERVICES INC"/>
        <s v="MILLER &amp; ASSOCIATES INC"/>
        <s v="MATT GIELLO AGENCY LLC"/>
        <s v="PANICHELLE FINANCIAL GROUP LLC"/>
        <s v="FREDERICK INSURANCE AGENCY"/>
        <s v="FREDERICK INSURANCE GROUP LLC - BR"/>
        <s v="INTERFIRST INSURANCE GROUP LLC"/>
        <s v="LANCE MEINERS INS AGENCY INC"/>
        <s v="America's Trusted Insurance Group"/>
        <s v="DOUCE AGENCY, LLC"/>
        <s v="URBANIA INS AGENCY INC"/>
        <s v="ROLLAND INSURANCE AND FINANCIAL SERVICES"/>
        <s v="EGGLESTON INSURANCE &amp; FINANCIAL GROUP LLC"/>
        <s v="MCAFEE INSURANCE AGENCY LLC"/>
        <s v="MOORE INSURANCE INC"/>
        <s v="TIM HESS AGENCY, INC"/>
        <s v="DAYLIGHT INSURANCE INC."/>
        <s v="SOUTHEAST MINNESOTA INSURANCE, LLC"/>
        <s v="DITSLER INSURANCE AGENCY LLC"/>
        <s v="MCDONALD INSURANCE LLC"/>
        <s v="KEVIN BENTLEY INSURANCE LLC"/>
        <s v="HOWELL INSURANCE SERVICES INC"/>
        <s v="SCOTT RICHARDS AGENCY LLC"/>
        <s v="IPROTECT INSURANCE AND FINANCIAL SERVICES INC"/>
        <s v="OLD NATIONAL INSURANCE INC"/>
        <s v="ELEMENTARY INSURANCE AGENCY, LLC"/>
        <s v="WHITE OAK INSURANCE GROUP LLC"/>
        <s v="VALLEYTOWN INSURANCE AGENCY"/>
        <s v="R M BUSH &amp; COMPANY"/>
        <s v="MICHELLE ALLEN AGENCY INC"/>
        <s v="GIBSON INSURANCE AGENCY, LLC"/>
        <s v="DEAN WHITLEY INSURANCE AGENCY, INC-BR"/>
        <s v="B MCLANE INSURANCE AGENCY, INC."/>
        <s v="B MCLANE INSURANCE AGENCY, INC.-BR"/>
        <s v="PATRICIA ANN PACHECO-BR"/>
        <s v="DEVIVO ASSOCIATES INC"/>
        <s v="CYNTHIA WOLTZ INSURANCE AGENCY INC"/>
        <s v="HOLLAMBY AGENCY LLC"/>
        <s v="THE DAVID T CHUDYK AGENCY LLC"/>
        <s v="ATKINS &amp; ASSOCIATES INSURANCE LLC"/>
        <s v="ATKINS &amp; ASSOCIATES INSURANCE LLC-BR"/>
        <s v="KINNEMAN INSURANCE LLC"/>
        <s v="RICK ALLEN INSURANCE AGENCY, LLC"/>
        <s v="ALBIDRESS-SANDERSON AGENCY, INC"/>
        <s v="STEINEBACH, BEATY AND ASSOCIATES"/>
        <s v="BLACKWELL INSURANCE AGENCY, INC"/>
        <s v="JON PARRACK II"/>
        <s v="MCCRADY-JONES INSURANCE, LLC"/>
        <s v="MARK D CALL INSURANCE AGENCY"/>
        <s v="THE BERGERON AGENCY"/>
        <s v="ALLEN &amp; ASSOCIATES INSURANCE INC"/>
        <s v="VOLK INSURANCE LLC"/>
        <s v="AARON ADAMS, INC DBA ADAMS INSURANCE &amp; FINANCIAL"/>
        <s v="RANCRAN GROUP LP"/>
        <s v="INSURANCE OF THE CAROLINAS"/>
        <s v="GROVE INSURANCE COMPANY INC"/>
        <s v="RHODES INSURANCE GROUP"/>
        <s v="NICK WEYBRIGHT AGENCY INC"/>
        <s v="THOMPSON INSURANCE &amp; FINANCIAL SERVICES"/>
        <s v="LUCZKOWSKI INSURANCE AGENCY INC"/>
        <s v="HOLLIDAY INSURANCE GROUP LLC"/>
        <s v="WOODS AGENCY"/>
        <s v="DAVID GLUCKLE INSURANCE AGENCY LLC"/>
        <s v="KARI BALL INSURANCE AGENCY LLC"/>
        <s v="SELLMAN INSURANCE GROUP"/>
        <s v="STEVE MCDONALD INSURANCE AGENCY LLC"/>
        <s v="MASTERS INSURANCE GROUP"/>
        <s v="MALHOTRA &amp; ASSOCIATES LLC"/>
        <s v="THE AA INSURANCE"/>
        <s v="PAPAS &amp; ASSOCIATES, LLC"/>
        <s v="MICHAEL BUFFO"/>
        <s v="STANLEY INSURANCE GROUP LLC"/>
        <s v="ANDREW SCHOCH AGENCY LLC"/>
        <s v="KAINE INSURANCE LLC"/>
        <s v="SLYMAN INSURANCE GROUP INC"/>
        <s v="Flynn Insurance Group"/>
        <s v="SKALA INSURANCE AGENCY LLC"/>
        <s v="PLATT INSURANCE GROUP LLC"/>
        <s v="JOE POTTS INSURANCE AGENCY LLC"/>
        <s v="JILL E CLINGER AGENCY LLC"/>
        <s v="MARK S RADOSEVIC"/>
        <s v="HOSTETLER INSURANCE GROUP LLC"/>
        <s v="CSI INSURANCE LLC"/>
        <s v="THOMAS E NOLAN INSURANCE AGENCY INC"/>
        <s v="BRIAN W LAING INS AGCY INC"/>
        <s v="FOURMAN INSURANCE LLC"/>
        <s v="RINKES INSURANCE LLC"/>
        <s v="GUIDELIGHT INSURANCE AGENCY"/>
        <s v="HIGHLAND INS AGENCY INC"/>
        <s v="THE PEGRAM AGENCY INC"/>
        <s v="SNOTHERLY INSURANCE AGENCY INC"/>
        <s v="WARREN INSURANCE GROUP LLC"/>
        <s v="JASON HERMAN INSURANCE AGENCY LLC"/>
        <s v="LAWSON INS GROUP INC"/>
        <s v="SHEALLY INS GROUP INC"/>
        <s v="BRINSON INC"/>
        <s v="JEFF KINCAID INSURANCE AGENCY INC"/>
        <s v="RIMMER &amp; ASSOCIATES, INC"/>
        <s v="PEAK BUSINESS INSURANCE, LLC"/>
        <s v="MOULTON INSURANCE GROUP, INC"/>
        <s v="ARVEY INSURANCE AGENCY, INC"/>
        <s v="SEAGROVES AGENCY, INC"/>
        <s v="DEAN WHITLEY INSURANCE AGENCY, INC"/>
        <s v="JM HAMILTON &amp; ASSOCIATES, LLC"/>
        <s v="LARRY E BROWN JR INSURANCE AGENCY INC"/>
        <s v="PAUL MEARS &amp; ASSOCIATES"/>
        <s v="LAURIE INSURANCE GROUP LLC"/>
        <s v="RICK HAMBY AGENCY, INC"/>
        <s v="NICHOLAS INSURANCE SOLUTIONS LLC"/>
        <s v="BOATWRIGHT PROFESSIONAL &amp; FINANCIAL SERVICES, LLC"/>
        <s v="STENNETT INSURANCE &amp; FINANCIAL LLC"/>
        <s v="HAROLD E HAGY"/>
        <s v="RCK FAMILY INC"/>
        <s v="THE REFICE AGENCY"/>
        <s v="GASBARRO INSURANCE AGENCY, LLC"/>
        <s v="MYLET &amp; MUSSELMAN INSURANCE GROUP LLC"/>
        <s v="RUSSELL KOEHLER BARIBAULT"/>
        <s v="WEHNER INSURANCE AGENCY INC"/>
        <s v="JEFFREY JAMES INSURANCE GROUP LLC"/>
        <s v="BOATWRIGHT PROFESSIONAL &amp; FINANCIAL SERVICES, LLC-BR"/>
        <s v="LEROY P STOUFFER"/>
        <s v="ANDREWS INSURANCE INC"/>
        <s v="PATRICK SCHUMACHER INSURANCE SOLUTIONS"/>
        <s v="PATRICIA ANN PACHECO"/>
        <s v="DAVID NOMA"/>
        <s v="JC GLOBAL INSURANCE SERVICES"/>
        <s v="JC GLOBAL INSURANCE SERVICES BR"/>
        <s v="MAFFEI INSURANCE &amp; FINANCIAL SERVICES"/>
        <s v="DAVID NOMA-BR"/>
        <s v="Lines Insurance &amp; Financial Services"/>
        <s v="WOLFF INSURANCE AGENCY INC"/>
        <s v="RHODES INSURANCE SERVICES"/>
        <s v="RUBIN INSURANCE AGENCY, LLC"/>
        <s v="MASSABNI INSURANCE &amp; FINANCIAL INC"/>
        <s v="The Martin Insurance Agency, INC"/>
        <s v="DEWBERRY INSURANCE AGENCY"/>
        <s v="BARRY E WINSTEAD"/>
        <s v="RUBIN INSURANCE AGENCY, LLC-BR"/>
        <s v="A-Z INSURANCE LLC"/>
        <s v="SOLIMAN INSURANCE AND FINANCIAL SERVICES"/>
        <s v="ANGELOVIC INSURANCE GROUP LLC"/>
        <s v="SARDILLI INSURANCE AGENCY"/>
        <s v="ANGELOVIC INSURANCE GROUP LLC-BR"/>
        <s v="LEGACY INSURANCE GROUP, INC"/>
        <s v="BERRYHILL INSURANCE GROUP"/>
        <s v="LAMBERSON INS AGENCY INC"/>
        <s v="LEGACY INSURANCE GROUP, INC-BR"/>
        <s v="THE CRISMORE AGENCY LLC"/>
        <s v="DAVID KING INSURANCE SERVICES, LLC"/>
        <s v="GEORGE MICHAEL THOMPSON"/>
        <s v="WADE HUNT INSURANCE GROUP LLC"/>
        <s v="MILLER INSURANCE AGENCY INC"/>
        <s v="NIHILL INSURANCE SERVICES, LLC"/>
        <s v="SENTRY INSURANCE GROUP"/>
        <s v="COLSA INSURANCE AGENCY, INC"/>
        <s v="WARREN INSURANCE GROUP LLC-BR"/>
        <s v="FOURMAN INSURANCE LLC-BR"/>
        <s v="JOSEPH J MIRENZI"/>
        <s v="CHARLES E. DEALE &amp; ASSOCIATES INC"/>
        <s v="THE AGENCY COLLECTIVE LLC"/>
        <s v="MARLA J EVANS"/>
        <s v="CAHILL INSURANCE &amp; FINANCIAL SERVICES, LLC"/>
        <s v="GUARDIAN INSURANCE PARTNERS LLC"/>
        <s v="RICK HAMBY AGENCY, INC-BR"/>
        <s v="JON PARRACK II-BR"/>
        <s v="BRYON LINDSAY"/>
        <s v="HALO INSURANCE AGENCY INC"/>
        <s v="SHEETS INSURANCE AGENCY, LLC"/>
        <s v="SAM BUENTELLO INSURANCE AGENCY, INC"/>
        <s v="The Greer Agency"/>
        <s v="KYLE T GOYNE"/>
        <s v="MAFFEI INSURANCE &amp; FINANCIAL SERVICES-BR"/>
        <s v="MOULTON &amp; SHEALLY INSURANCE, LLC"/>
        <s v="CROWELL INSURANCE AGENCY INC"/>
        <s v="THE KISER AGENCY, INC."/>
        <m/>
        <s v="WELCOME INSURANCE AGENCY" u="1"/>
        <s v="THE BLANKENSHIP AGENCY LLC" u="1"/>
        <s v="BAIR INSURANCE GROUP INC" u="1"/>
        <s v="THE BORTNICK AGENCY INC" u="1"/>
        <s v="JONES INSURANCE AGENCY, INC" u="1"/>
        <s v="TYLER MOONEY" u="1"/>
        <s v="ASSOCIATES INSURANCE SERVICES LLC" u="1"/>
        <s v="HERBERTA J. JONES INSURANCE &amp; FINANCIAL SERVICES INC" u="1"/>
        <s v="LEE A BROWN INS AGENCY LLC" u="1"/>
        <s v="JACKSON INSURANCE" u="1"/>
        <s v="DANIEL R CLAIR" u="1"/>
        <s v="THE FOX INSURANCE AGENCIES, LLC" u="1"/>
        <s v="RANDALL CRANE &amp; ASSOCIATES LLC" u="1"/>
      </sharedItems>
    </cacheField>
    <cacheField name="NAM_MTH_DATA_PBI[Appointment Year]" numFmtId="0">
      <sharedItems containsString="0" containsBlank="1" containsNumber="1" containsInteger="1" minValue="1975" maxValue="2022" count="15">
        <n v="2005"/>
        <n v="2020"/>
        <n v="2019"/>
        <n v="2021"/>
        <n v="2017"/>
        <n v="2014"/>
        <n v="1975"/>
        <n v="2016"/>
        <n v="2018"/>
        <n v="2009"/>
        <n v="2012"/>
        <n v="1981"/>
        <n v="2015"/>
        <n v="2022"/>
        <m/>
      </sharedItems>
    </cacheField>
    <cacheField name="NAM_MTH_DATA_PBI[Appointment Month]" numFmtId="0">
      <sharedItems containsString="0" containsBlank="1" containsNumber="1" containsInteger="1" minValue="1" maxValue="12" count="13">
        <n v="7"/>
        <n v="6"/>
        <n v="3"/>
        <n v="4"/>
        <n v="10"/>
        <n v="1"/>
        <n v="8"/>
        <n v="5"/>
        <n v="9"/>
        <n v="2"/>
        <n v="11"/>
        <n v="12"/>
        <m/>
      </sharedItems>
    </cacheField>
    <cacheField name="NAM_MTH_DATA_PBI[Agency Status]" numFmtId="0">
      <sharedItems containsBlank="1" count="4">
        <s v="Active"/>
        <s v="Transferred"/>
        <m/>
        <s v="Terminated" u="1"/>
      </sharedItems>
    </cacheField>
    <cacheField name="NAM_MTH_DATA_PBI[State]" numFmtId="0">
      <sharedItems containsBlank="1" count="31">
        <s v="OH"/>
        <s v="FL"/>
        <s v="GA"/>
        <s v="NC"/>
        <s v="KS"/>
        <s v="PA"/>
        <s v="MD"/>
        <s v="IL"/>
        <s v="DE"/>
        <s v="MN"/>
        <s v="KY"/>
        <s v="TN"/>
        <s v="AL"/>
        <s v="MS"/>
        <s v="RI"/>
        <s v="CA"/>
        <s v="NY"/>
        <s v="SC"/>
        <s v="VA"/>
        <s v="WV"/>
        <s v="NH"/>
        <s v="OR"/>
        <s v="ID"/>
        <s v="AR"/>
        <s v="TX"/>
        <s v="IN"/>
        <s v="AZ"/>
        <s v="ME"/>
        <s v="CT"/>
        <s v="MO"/>
        <m/>
      </sharedItems>
    </cacheField>
    <cacheField name="NAM_MTH_DATA_PBI[Contingent Code]" numFmtId="0">
      <sharedItems containsBlank="1" count="2">
        <s v="0026602"/>
        <m/>
      </sharedItems>
    </cacheField>
    <cacheField name="NAM_MTH_DATA_PBI[Master Code]" numFmtId="0">
      <sharedItems containsBlank="1" count="52">
        <s v="0026602"/>
        <s v="0026696"/>
        <s v="0986944"/>
        <s v="5912444"/>
        <s v="2711686"/>
        <s v="9415891"/>
        <s v="3713164"/>
        <s v="1024570"/>
        <s v="0012547"/>
        <s v="0026655"/>
        <s v="0026663"/>
        <s v="0026685"/>
        <s v="0026689"/>
        <s v="5293506"/>
        <s v="0026703"/>
        <s v="0026704"/>
        <s v="0027101"/>
        <s v="0059485"/>
        <s v="0061506"/>
        <s v="0072282"/>
        <s v="0181562"/>
        <s v="2381461"/>
        <s v="2613489"/>
        <s v="2712031"/>
        <s v="3810737"/>
        <s v="4300759"/>
        <s v="4812486"/>
        <s v="4911309"/>
        <s v="5293511"/>
        <s v="5293512"/>
        <s v="8111823"/>
        <s v="8415682"/>
        <s v="8416407"/>
        <s v="9110965"/>
        <s v="9744290"/>
        <s v="0002158"/>
        <s v="0012552"/>
        <s v="0026545"/>
        <s v="0026676"/>
        <s v="0026686"/>
        <s v="0026730"/>
        <s v="0026851"/>
        <s v="3712878"/>
        <s v="5293501"/>
        <s v="5911910"/>
        <s v="8711322"/>
        <s v="9511796"/>
        <s v="9744927"/>
        <s v="5911913"/>
        <s v="0026664"/>
        <m/>
        <s v="0031803" u="1"/>
      </sharedItems>
    </cacheField>
    <cacheField name="NAM_MTH_DATA_PBI[Prm Rel Mgr Long Name]" numFmtId="0">
      <sharedItems containsBlank="1" count="62">
        <s v="Matthew Huot (TM) Kentucky, OhiRO"/>
        <s v="Kirk Orton (TM) Kentucky, OhiRO"/>
        <s v="Heather Bode (TM) Florida, Georgia                                                                                    RO"/>
        <s v="David Hatch (TM) Arizona, NeRO"/>
        <s v="Matthew Depasquale (TM) North CarolinaRO"/>
        <s v="Tony Nguyen (TM) Arkansas, Kansas, MiRO"/>
        <s v="Zachary Winner (TM) District of Columbia, Delaware, Maryland, PennsyRO"/>
        <s v="Michael Lesko (TM) District of Columbia, Delaware, Maryland, PennsyRO"/>
        <s v="Kevin Godsell (TM) Illinois, Minnesota, North Dakota, South DRO"/>
        <s v="Alex Capossela (TM) Kentucky, OhiRO"/>
        <s v="Anita Scott (TM) Kentucky, OhiRO"/>
        <s v="Jacob Barnes (TM) Kentucky, OhiRO"/>
        <s v="Christopher Owens (TM) District of Columbia, Delaware, Maryland, PennsyRO"/>
        <s v="Paul Metzger (TM) Illinois, Minnesota, North Dakota, South DRO"/>
        <s v="Theron Mathis (TM) Kentucky, OhiRO"/>
        <s v="Gerald Sisney (TM) Alabama, MissisRO"/>
        <s v="Bryan Barger (TM) Alabama, MissisRO"/>
        <s v="Stephen Simmons (TM) Alabama, MissisRO"/>
        <s v="Dan Ebbutt (TM) Alabama, MissisRO"/>
        <s v="Lynda Postema (TM) Florida, Georgia                                                                                    RO"/>
        <s v="Patrick Feathers (TM) Alabama, MissisRO"/>
        <s v="Patrick Duffey (TM) Florida, Georgia                                                                                    RO"/>
        <s v="Michaela Denton (TM) North CarolinaRO"/>
        <s v="Joseph Magner (TM) Connecticut, MassachusetRO"/>
        <s v="Maxwell Donkin (TM) South CaRO"/>
        <s v="Donna Doyle (TM) New RO"/>
        <s v="Paul Staring (TM) New RO"/>
        <s v="Patia Monroe (TM) North CarolinaRO"/>
        <s v="Stephen Soliday (TM) District of Columbia, Delaware, Maryland, PennsyRO"/>
        <s v="Jimmy Gamble (TM) District of Columbia, Delaware, Maryland, PennsyRO"/>
        <s v="Jimmy Gamble (TM) Kentucky, OhiRO"/>
        <s v="Alexa Bent (TM) Maine, New HaRO"/>
        <s v="Andy Dolberg (TM) South Washington, Idaho,RO"/>
        <s v="Kermit Hancock (TM) North WaRO"/>
        <s v="Susan Cockrell (TM) Arkansas, Kansas, MiRO"/>
        <s v="Linel Perez (TM) North Texas                                                                                         RO"/>
        <s v="Alisha Tillman (TM) Iowa, Indiana, MiRO"/>
        <s v="Brandi Sheets (TM) Iowa, Indiana, MiRO"/>
        <s v="Tracy Hughes (TM) Kentucky, OhiRO"/>
        <s v="Akilah Cameron (TM) North CarolinaRO"/>
        <s v="Lois Fromm (TM) District of Columbia, Delaware, Maryland, PennsyRO"/>
        <s v="Joseph Maylish (TM) District of Columbia, Delaware, Maryland, PennsyRO"/>
        <s v="Christopher Haist (TM) District of Columbia, Delaware, Maryland, PennsyRO"/>
        <s v="Nate Chance (TM) North California                                                                                    RO"/>
        <s v="Sharina Hicks (TM) South CaRO"/>
        <s v="Janet Reeder (TM) North California                                                                                    RO"/>
        <s v="Elizabeth Walsh (TM) District of Columbia, Delaware, Maryland, PennsyRO"/>
        <s v="Steve Milby (TM) Kentucky, OhiRO"/>
        <s v="Kim Adkins (TM) Arizona, NeRO"/>
        <s v="Jonathan Lavoie (TM) Connecticut, MassachusetRO"/>
        <s v="Stephen Major (TM) Arkansas, Kansas, MiRO"/>
        <s v="Ricky Declercq (TM) North Texas                                                                                         RO"/>
        <s v="Justin Pierson (TM) North Texas                                                                                         RO"/>
        <s v="Brittney Finley (TM) North Texas                                                                                         RO"/>
        <s v="James Gibbons (TM) South RO"/>
        <s v="Veronique Connor (TM) South RO"/>
        <s v="Diane Nance-Ona (TM) Arizona, NeRO"/>
        <m/>
        <s v="Ryan Parry (TM) Kentucky, OhiRO" u="1"/>
        <s v="Tara Fechser (TM) North California                                                                                    RO" u="1"/>
        <s v="Celine Sommerdyke (TM) Iowa, Indiana, MiRO" u="1"/>
        <s v="Ruth Monaghan (TM) District of Columbia, Delaware, Maryland, PennsyRO" u="1"/>
      </sharedItems>
    </cacheField>
    <cacheField name="NAM_MTH_DATA_PBI[City]" numFmtId="0">
      <sharedItems containsBlank="1" count="159">
        <s v=""/>
        <s v="Columbus"/>
        <s v="Boca Raton"/>
        <s v="Wake Forest"/>
        <s v="Wilmington"/>
        <s v="Olathe"/>
        <s v="Broomall"/>
        <s v="Mount Airy"/>
        <s v="Northbrook"/>
        <s v="Avon Lake"/>
        <s v="Springfield"/>
        <s v="Marion"/>
        <s v="Mentor"/>
        <s v="Grove City"/>
        <s v="Cincinnati"/>
        <s v="Burton"/>
        <s v="Hilliard"/>
        <s v="Saint Charles"/>
        <s v="Louisville"/>
        <s v="Brentwood"/>
        <s v="Germantown"/>
        <s v="Lenoir City"/>
        <s v="Homewood"/>
        <s v="Athens"/>
        <s v="Jasper"/>
        <s v="Tampa"/>
        <s v="Hattiesburg"/>
        <s v="Andrews"/>
        <s v="Savannah"/>
        <s v="Villa Rica"/>
        <s v="Brevard"/>
        <s v="Warwick"/>
        <s v="Cerritos"/>
        <s v="West Islip"/>
        <s v="Jamestown"/>
        <s v="Portville"/>
        <s v="Hewlett"/>
        <s v="Seneca"/>
        <s v="Greenville"/>
        <s v="Alexandria"/>
        <s v="Beaver"/>
        <s v="Bear"/>
        <s v="Pt Pleasant"/>
        <s v="Parkersburg"/>
        <s v="Barboursville"/>
        <s v="Nashua"/>
        <s v="Coeur D Alene"/>
        <s v="Lewisville"/>
        <s v="Liberty"/>
        <s v="Brownsburg"/>
        <s v="Indianapolis"/>
        <s v="Chillicothe"/>
        <s v="Chesterland"/>
        <s v="Lima"/>
        <s v="Lebanon"/>
        <s v="West Chester"/>
        <s v="Toledo"/>
        <s v="Mount Vernon"/>
        <s v="Urbana"/>
        <s v="Hebron"/>
        <s v="Westerville"/>
        <s v="Marysville"/>
        <s v="Mansfield"/>
        <s v="Parma Heights"/>
        <s v="Akron"/>
        <s v="Steubenville"/>
        <s v="Bucyrus"/>
        <s v="Gahanna"/>
        <s v="Parma"/>
        <s v="Chagrin Falls"/>
        <s v="Warren"/>
        <s v="Cleveland"/>
        <s v="Defiance"/>
        <s v="North Canton"/>
        <s v="Canton"/>
        <s v="Tiffin"/>
        <s v="Dublin"/>
        <s v="N Royalton"/>
        <s v="Carrollton"/>
        <s v="Murrysville"/>
        <s v="Raleigh"/>
        <s v="Henderson"/>
        <s v="Fayetteville"/>
        <s v="Conover"/>
        <s v="BAYBORO"/>
        <s v="Hickory"/>
        <s v="Winston Salem"/>
        <s v="Charlotte"/>
        <s v="Hendersonvlle"/>
        <s v="Archdale"/>
        <s v="York"/>
        <s v="Newtown Sq"/>
        <s v="Bellefonte"/>
        <s v="Sciota"/>
        <s v="McClellandtwn"/>
        <s v="Lansdale"/>
        <s v="Jefferson Hls"/>
        <s v="Gettysburg"/>
        <s v="Newtown"/>
        <s v="Carmichaels"/>
        <s v="Pawtucket"/>
        <s v="Lodi"/>
        <s v="Santa Clarita"/>
        <s v="Anaheim"/>
        <s v="Stockton"/>
        <s v="Catonsville"/>
        <s v="Newark"/>
        <s v="Gaithersburg"/>
        <s v="Hyattsville"/>
        <s v="Elkton"/>
        <s v="Oro Valley"/>
        <s v="Glendale"/>
        <s v="Queen Creek"/>
        <s v="Ellsworth"/>
        <s v="Monroe"/>
        <s v="Southington"/>
        <s v="Jonesboro"/>
        <s v="Little Rock"/>
        <s v="Kirkwood"/>
        <s v="Coppell"/>
        <s v="Aubrey"/>
        <s v="Denton"/>
        <s v="Waco"/>
        <s v="Spring Branch"/>
        <s v="Austin"/>
        <s v="Houston"/>
        <s v="Dupont"/>
        <s v="Annapolis"/>
        <s v="Sunbury"/>
        <s v="Bay Village"/>
        <s v="Chattanooga"/>
        <s v="Silver Spring"/>
        <s v="Cedar Park"/>
        <s v="Kings Mtn"/>
        <s v="Cleveland Hts"/>
        <s v="Mountain Top"/>
        <s v="Mt Pleasant"/>
        <s v="Reynoldsburg"/>
        <s v="Asheville"/>
        <m/>
        <s v="Tazewell" u="1"/>
        <s v="Albany" u="1"/>
        <s v="Valdese" u="1"/>
        <s v="Richmond" u="1"/>
        <s v="Franklin" u="1"/>
        <s v="Irwin" u="1"/>
        <s v="Pottstown" u="1"/>
        <s v="Russellville" u="1"/>
        <s v="Minersville" u="1"/>
        <s v="Apollo" u="1"/>
        <s v="Zanesville" u="1"/>
        <s v="Frederick" u="1"/>
        <s v="Powell" u="1"/>
        <s v="Fremont" u="1"/>
        <s v="Sacramento" u="1"/>
        <s v="Suitland" u="1"/>
        <s v="Anderson" u="1"/>
        <s v="Chapel Hill" u="1"/>
        <s v="Rochester" u="1"/>
      </sharedItems>
    </cacheField>
    <cacheField name="NAM_MTH_DATA_PBI[Address]" numFmtId="0">
      <sharedItems containsBlank="1" count="182">
        <s v=""/>
        <s v="2690 E Main St"/>
        <s v="21301 Powerline Rd Ste 312"/>
        <s v="1904 S Main St Ste 212"/>
        <s v="5704 Oleander Dr Ste 101"/>
        <s v="107 S Mur Len Rd"/>
        <s v="450 Park Way Ste 104"/>
        <s v="327 E Ridgeville Blvd # 263"/>
        <s v="1240 Meadow Rd"/>
        <s v="152 Lear Rd"/>
        <s v="1690 N Limestone St"/>
        <s v="1685 Marion Mount Gilead Rd"/>
        <s v="6966 Heisley Rd Ste A"/>
        <s v="1596 Stringtown Rd"/>
        <s v="1816 W 4th St"/>
        <s v="1701 Compton Rd"/>
        <s v="14605 E Park St"/>
        <s v="5252 Franklin St"/>
        <s v="109 Cedar Hills Ct"/>
        <s v="1313 Lyndon Ln Ste 102"/>
        <s v="1612 Westgate Cir Ste 218"/>
        <s v="1914 Exeter Rd Ste 1"/>
        <s v="PO Box 147"/>
        <s v="168 Oxmoor Rd"/>
        <s v="1114 Us Highway 31 S Ste E"/>
        <s v="806 Highway 78 W"/>
        <s v="1101 E Cumberland Ave"/>
        <s v="406 Hemphill St"/>
        <s v="1158 Main St Ste A"/>
        <s v="340 Eisenhower Dr Ste 300A"/>
        <s v="323 Westview Dr"/>
        <s v="218 Rosman Hwy"/>
        <s v="2914 Post Rd Ste 6"/>
        <s v="18327 Gridley Rd"/>
        <s v="718 Union Blvd"/>
        <s v="205 Fluvanna Ave"/>
        <s v="96 S Main St"/>
        <s v="301 Mill Rd"/>
        <s v="916 E North 1st St"/>
        <s v="225 S Pleasantburg Dr Ste E"/>
        <s v="50 S Pickett St Ste 20"/>
        <s v="834 Ritter Dr"/>
        <s v="296 Bear Christiana Rd"/>
        <s v="809 Viand St"/>
        <s v="2121 Pike St"/>
        <s v="708 Central Ave"/>
        <s v="361 Main St"/>
        <s v="408 E Sherman Ave Ste 307"/>
        <s v="579 N Valley Pkwy Ste 100"/>
        <s v="500 N Greensboro St"/>
        <s v="319 E Main St"/>
        <s v="3905 W 96th St Ste 1200"/>
        <s v="63 Executive Center Dr"/>
        <s v="8045 Mayfield Rd"/>
        <s v="1727 Allentown Rd"/>
        <s v="25 Cincinnati Ave"/>
        <s v="8075 Cincinnati Dayton Rd"/>
        <s v="4213 N Holland Sylvania Rd"/>
        <s v="122 E High St"/>
        <s v="38 Monument Sq"/>
        <s v="117 E Main St"/>
        <s v="178 W Schrock Rd Ste A"/>
        <s v="263 W 5th St"/>
        <s v="1050 Lexington Ave"/>
        <s v="6363 York Rd Ste 200"/>
        <s v="1650 W Market St Ste 21"/>
        <s v="2605 Sunset Blvd Unit B"/>
        <s v="5038 Cemetery Rd"/>
        <s v="130 S Sandusky Ave"/>
        <s v="5963 Glenway Ave"/>
        <s v="104 Mill St Ste F"/>
        <s v="5689 Ridge Rd"/>
        <s v="17747 Chillicothe Rd Ste 201"/>
        <s v="1866 Niles Cortland Rd NE"/>
        <s v="12300 Lorain Ave"/>
        <s v="827 E 2nd St"/>
        <s v="627 S Main St"/>
        <s v="4562 Dressler Rd NW"/>
        <s v="732 W Market St"/>
        <s v="6365 Shier Rings Rd"/>
        <s v="10670 Royalton Rd Ste 1"/>
        <s v="1111 N Plum St Ste 3"/>
        <s v="1115 Canton Rd NW Ste A"/>
        <s v="4345 Old William Penn Hwy"/>
        <s v="3041 Berks Way Ste 102"/>
        <s v="191 Ruin Creek Rd"/>
        <s v="2308 Wake Forest Rd"/>
        <s v="4582 Cumberland Rd Ste 110"/>
        <s v="103 3rd St SE"/>
        <s v="6512 Six Forks Rd Ste 101"/>
        <s v="34 Covil Ave"/>
        <s v="14104 HIGHWAY 55 EAST"/>
        <s v="121 S Nc 127 Hwy"/>
        <s v="8320 Falls Of Neuse Rd Ste 105"/>
        <s v="108 Cambridge Plaza Dr"/>
        <s v="221 E Kingston Ave"/>
        <s v="1506 Spartanburg Hwy Ste 100"/>
        <s v="1700 East Blvd"/>
        <s v="184 Baker Rd"/>
        <s v="3010 Monroe Rd Ste 207"/>
        <s v="423 4th St SW"/>
        <s v="11709 Fruehauf Dr"/>
        <s v="1550 Kenneth Rd Ste 5"/>
        <s v="3415 West Chester Pike Ste 201"/>
        <s v="117 N Allegheny St"/>
        <s v="2331 Route 209 Ste 103"/>
        <s v="870 Mcclellandtown Rd"/>
        <s v="1601 N Broad St Ste 104B"/>
        <s v="621 Hidden Oak Dr"/>
        <s v="147 N 4th St"/>
        <s v="18 E Springfield Rd"/>
        <s v="18 N State St Ste 8"/>
        <s v="1002 Old Hickory Ln"/>
        <s v="107 W George St"/>
        <s v="450 Armistice Blvd"/>
        <s v="1822 W Kettleman Ln Ste 4"/>
        <s v="23236 Lyons Ave Ste 205"/>
        <s v="520 N Brookhurst St Ste 209"/>
        <s v="2540 Pacific Ave Ste 1"/>
        <s v="11 Newburg Ave"/>
        <s v="520 Peoples Plz"/>
        <s v="3016 7th St"/>
        <s v="1 Bank St Ste 200"/>
        <s v="3311 Toledo Ter Ste B204"/>
        <s v="5700 Kirkwood Hwy Ste 103"/>
        <s v="404 W Pulaski Hwy"/>
        <s v="10670 N Hewitt Pl"/>
        <s v="17145 N 51st Ave Ste 106"/>
        <s v="2348 S 201st Court"/>
        <s v="162 Bangor Rd Ste A"/>
        <s v="450 Monroe Tpke Ste 100"/>
        <s v="22-26 Center St"/>
        <s v="1901 E Nettleton Ave"/>
        <s v="16719 Cantrell Rd"/>
        <s v="117 W Woodbine Ave 2nd Fl"/>
        <s v="549 E Sandy Lake Rd Ste 100"/>
        <s v="5295 Us Highway 377 S Ste 1"/>
        <s v="502 W Oak St Ste 102"/>
        <s v="611 W Loop 340 Ste 1"/>
        <s v="18534 Forty Six Pkwy Ste 1B"/>
        <s v="15501 Ranch Rd 620 N Ste 1200"/>
        <s v="11111 Katy Fwy Ste 910"/>
        <s v="203 Ziegler St"/>
        <s v="65 Old Solomons Island Rd"/>
        <s v="9930 Johnnycake Ridge Rd"/>
        <s v="10 S Vernon St"/>
        <s v="419 Dover Center Rd"/>
        <s v="1211 Latta St"/>
        <s v="14112 Cricket Ln"/>
        <s v="921 W New Hope Dr Ste 402"/>
        <s v="113 Marcella Dr"/>
        <s v="254 Foxhunt Dr"/>
        <s v="2301 Bagdad Rd Ste 302"/>
        <s v="2183 S Taylor Rd"/>
        <s v="40 1/2 S Mountain Blvd"/>
        <s v="810 Johnnie Dodds Blvd"/>
        <s v="1600 Brice Rd Ste C1"/>
        <s v="536 Haywood Rd"/>
        <m/>
        <s v="502 W Oak St" u="1"/>
        <s v="917 19th Ave SE" u="1"/>
        <s v="114 North Plz" u="1"/>
        <s v="1241 N Charlotte St" u="1"/>
        <s v="302 Rodoret St SW" u="1"/>
        <s v="272 Mackall St" u="1"/>
        <s v="2081 Fincastle Tpke" u="1"/>
        <s v="1506 E Franklin St Ste 100" u="1"/>
        <s v="4301 Silver Hill Rd" u="1"/>
        <s v="1930 Del Paso Rd Ste 121" u="1"/>
        <s v="5735-B Industry Ln Ste 204" u="1"/>
        <s v="3414 Main St" u="1"/>
        <s v="1696 East Pike" u="1"/>
        <s v="2211 Dickens Rd" u="1"/>
        <s v="1211B Milltown Rd" u="1"/>
        <s v="50 S Liberty St Ste 162" u="1"/>
        <s v="111 E Main St" u="1"/>
        <s v="3502 Route 130" u="1"/>
        <s v="3075 N Market Ave" u="1"/>
        <s v="95 Allens Creek Rd Ste 316" u="1"/>
        <s v="336 Sunbury St" u="1"/>
        <s v="2618 W Main St" u="1"/>
        <s v="1025 Westhaven Blvd Ste 260" u="1"/>
      </sharedItems>
    </cacheField>
    <cacheField name="NAM_MTH_DATA_PBI[PLIF Ytd]" numFmtId="0">
      <sharedItems containsString="0" containsBlank="1" containsNumber="1" containsInteger="1" minValue="0" maxValue="96"/>
    </cacheField>
    <cacheField name="PLIF Ret Calc" numFmtId="0" formula="IFERROR(('NAM_MTH_DATA_PBI[PLIF_RENEWAL_YTD]'/'NAM_MTH_DATA_PBI[PLIF_PYTD]'),0)" databaseField="0"/>
    <cacheField name="YTD DWP Growth %" numFmtId="0" formula="IFERROR((('NAM_MTH_DATA_PBI[CY_YTD_DWP]'/'NAM_MTH_DATA_PBI[PY_YTD_DWP]')-1),0)" databaseField="0"/>
    <cacheField name="DWP R12 Growth" numFmtId="0" formula="IFERROR((('NAM_MTH_DATA_PBI[CY_R12_DWP]'-'NAM_MTH_DATA_PBI[PY_Y1_DWP]')/'NAM_MTH_DATA_PBI[PY_Y1_DWP]'),0)" databaseField="0"/>
    <cacheField name="YTD NB Growth" numFmtId="0" formula="IFERROR((('NAM_MTH_DATA_PBI[CY_YTD_NB_DWP]'-'NAM_MTH_DATA_PBI[PY_YTD_NB_DWP]')/'NAM_MTH_DATA_PBI[PY_YTD_NB_DWP]'),0)" databaseField="0"/>
    <cacheField name="NB R12 Growth" numFmtId="0" formula=" IFERROR((('NAM_MTH_DATA_PBI[CY_R12_NB_DWP]'-'NAM_MTH_DATA_PBI[PY_Y1_NB_DWP]')/'NAM_MTH_DATA_PBI[PY_Y1_NB_DWP]'),0)" databaseField="0"/>
    <cacheField name="CAL YTD LOSS RATIO" numFmtId="0" formula=" IF(('NAM_MTH_DATA_PBI[CY_YTD_EP]'=0),0,('NAM_MTH_DATA_PBI[CAL_YEAR_IL_ALAE_YTD]'/'NAM_MTH_DATA_PBI[CY_YTD_EP]'))" databaseField="0"/>
    <cacheField name="YTD Opps Growth" numFmtId="0" formula=" IFERROR((('NAM_MTH_DATA_PBI[CY_YTD_Opps]'-'NAM_MTH_DATA_PBI[PY_YTD_Opps]')/'NAM_MTH_DATA_PBI[PY_YTD_Opps]'),0)" databaseField="0"/>
    <cacheField name="YTD Quote Growth" numFmtId="0" formula="IFERROR((('NAM_MTH_DATA_PBI[CY_YTD_Quotes]'-'NAM_MTH_DATA_PBI[PY_YTD_Quotes]')/'NAM_MTH_DATA_PBI[PY_YTD_Quotes]'),0)" databaseField="0"/>
    <cacheField name="CY Quote Ratio" numFmtId="0" formula=" IF(('NAM_MTH_DATA_PBI[CY_YTD_Quotes]'=0),0,('NAM_MTH_DATA_PBI[CY_YTD_Quotes]'/'NAM_MTH_DATA_PBI[CY_YTD_Opps]'))" databaseField="0"/>
    <cacheField name="PY Quote Ratio" numFmtId="0" formula="IF(('NAM_MTH_DATA_PBI[PY_YTD_Quotes]'=0),0,('NAM_MTH_DATA_PBI[PY_YTD_Quotes]'/'NAM_MTH_DATA_PBI[PY_YTD_Opps]'))" databaseField="0"/>
    <cacheField name="Sold Growth" numFmtId="0" formula="IFERROR((('NAM_MTH_DATA_PBI[CY_YTD_NB_Sold]'-'NAM_MTH_DATA_PBI[PY_YTD_NB_Sold]')/'NAM_MTH_DATA_PBI[PY_YTD_NB_Sold]'),0)" databaseField="0"/>
    <cacheField name="CY Hit Ratio" numFmtId="0" formula=" IF( ('NAM_MTH_DATA_PBI[CY_YTD_NB_Sold]'=0),0,('NAM_MTH_DATA_PBI[CY_YTD_NB_Sold]'/'NAM_MTH_DATA_PBI[CY_YTD_Quotes]'))" databaseField="0"/>
    <cacheField name="PY Hit Ratio" numFmtId="0" formula="IF(('NAM_MTH_DATA_PBI[PY_YTD_NB_Sold]'=0),0,('NAM_MTH_DATA_PBI[PY_YTD_NB_Sold]'/'NAM_MTH_DATA_PBI[PY_YTD_Quotes]'))" databaseField="0"/>
    <cacheField name="CAL YEAR LOSS RATIO YTD" numFmtId="0" formula="IF(('NAM_MTH_DATA_PBI[CY_YTD_EP]'=0),0,('NAM_MTH_DATA_PBI[CAL_YEAR_IL_ALAE_YTD]'/'NAM_MTH_DATA_PBI[CY_YTD_EP]'))" databaseField="0"/>
    <cacheField name="Total EP 2 Year" numFmtId="0" formula="('NAM_MTH_DATA_PBI[CY_YTD_EP]'+'NAM_MTH_DATA_PBI[PY1_EP]'+'NAM_MTH_DATA_PBI[PY2_EP]')" databaseField="0"/>
    <cacheField name="Total CAL ALAE 2 Year" numFmtId="0" formula="('NAM_MTH_DATA_PBI[CAL_YEAR_IL_ALAE_YTD]'+'NAM_MTH_DATA_PBI[CAL_YEAR_IL_ALAE_PY]'+'NAM_MTH_DATA_PBI[CAL_YEAR_IL_ALAE_PY2]')" databaseField="0"/>
    <cacheField name="2 Year Plus YTD Loss Ratio" numFmtId="0" formula="IF('Total EP 2 Year'=0,0,('Total CAL ALAE 2 Year'/'Total EP 2 Year'))" databaseField="0"/>
    <cacheField name="AY YTD LOSS RATIO" numFmtId="0" formula="IF( ('NAM_MTH_DATA_PBI[CY_YTD_EP]'=0),0,('NAM_MTH_DATA_PBI[ACC_YEAR_IL_ALAE_YTD]'/'NAM_MTH_DATA_PBI[CY_YTD_EP]'))" databaseField="0"/>
    <cacheField name="AY LOSS RATIO PYTD" numFmtId="0" formula="IF(('NAM_MTH_DATA_PBI[ACC_YEAR_IL_ALAE_PYTD]'=0),0,('NAM_MTH_DATA_PBI[ACC_YEAR_IL_ALAE_PYTD]'/'NAM_MTH_DATA_PBI[PY_YTD_EP]'))" databaseField="0"/>
    <cacheField name="R12 eCLIQ Passthrough" numFmtId="0" formula="IF(('NAM_MTH_DATA_PBI[NB_Acct_passthru_cnt_R12]'=0),0,('NAM_MTH_DATA_PBI[NB_Acct_passthru_cnt_R12]'/'NAM_MTH_DATA_PBI[NB_COUNT_R12]'))" databaseField="0"/>
    <cacheField name="R12 eCLIQ Utilization" numFmtId="0" formula="IF( ('NAM_MTH_DATA_PBI[Utilization_Count_R12]'=0),0, (SUM('NAM_MTH_DATA_PBI[Utilization_Count_R12]')/SUM('NAM_MTH_DATA_PBI[ECliq_Qte_Cnt_R12]')))" databaseField="0"/>
    <cacheField name="ADP Ret Metric Calc" numFmtId="0" formula="IFERROR((('NAM_MTH_DATA_PBI[CY_YTD_DWP]'-'NAM_MTH_DATA_PBI[CY_YTD_NB_DWP]')/'NAM_MTH_DATA_PBI[PY_YTD_DWP]'),0)" databaseField="0"/>
    <cacheField name="Ops DWP Ret YTD Calc" numFmtId="0" formula="IF(('NAM_MTH_DATA_PBI[CI_EXP_PREM_YTD]'=0),0,('NAM_MTH_DATA_PBI[CI_RETAINED_PREM_YTD]'/'NAM_MTH_DATA_PBI[CI_EXP_PREM_YTD]'))" databaseField="0"/>
    <cacheField name="Ops DWP Ret R12 Calc" numFmtId="0" formula="IF(('NAM_MTH_DATA_PBI[CI_EXP_PREM_R12]'=0),0,('NAM_MTH_DATA_PBI[CI_RETAINED_PREM_R12]'/'NAM_MTH_DATA_PBI[CI_EXP_PREM_R12]'))" databaseField="0"/>
    <cacheField name="Hit Ratio Change" numFmtId="0" formula="('CY Hit Ratio'-'PY Hit Ratio')" databaseField="0"/>
    <cacheField name="Quote Ratio Change" numFmtId="0" formula="('CY Quote Ratio'-'PY Quote Ratio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6">
  <r>
    <s v=""/>
    <x v="0"/>
    <x v="0"/>
    <x v="0"/>
    <x v="0"/>
    <x v="0"/>
    <s v=""/>
    <s v=""/>
    <s v=""/>
    <s v="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</r>
  <r>
    <s v=""/>
    <x v="0"/>
    <x v="0"/>
    <x v="1"/>
    <x v="0"/>
    <x v="0"/>
    <s v=""/>
    <s v=""/>
    <s v="THE ROBERT JACKSON AGENCY INC"/>
    <s v="H7648095"/>
    <x v="0"/>
    <x v="0"/>
    <x v="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"/>
    <x v="0"/>
    <x v="0"/>
    <x v="1"/>
    <x v="1"/>
    <x v="1"/>
    <x v="0"/>
    <x v="0"/>
    <x v="0"/>
    <x v="1"/>
    <x v="1"/>
    <x v="1"/>
    <x v="1"/>
    <n v="0"/>
  </r>
  <r>
    <s v=""/>
    <x v="1"/>
    <x v="1"/>
    <x v="2"/>
    <x v="0"/>
    <x v="1"/>
    <s v=""/>
    <s v=""/>
    <s v="KEYSTONE INSURANCE GROUP INC"/>
    <s v="H89982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"/>
    <x v="0"/>
    <x v="1"/>
    <x v="2"/>
    <x v="2"/>
    <x v="2"/>
    <x v="0"/>
    <x v="1"/>
    <x v="0"/>
    <x v="2"/>
    <x v="2"/>
    <x v="2"/>
    <x v="2"/>
    <n v="0"/>
  </r>
  <r>
    <s v=""/>
    <x v="2"/>
    <x v="2"/>
    <x v="3"/>
    <x v="0"/>
    <x v="2"/>
    <s v=""/>
    <s v=""/>
    <s v=""/>
    <s v="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"/>
    <x v="0"/>
    <x v="2"/>
    <x v="3"/>
    <x v="3"/>
    <x v="3"/>
    <x v="0"/>
    <x v="2"/>
    <x v="0"/>
    <x v="3"/>
    <x v="3"/>
    <x v="0"/>
    <x v="0"/>
    <n v="0"/>
  </r>
  <r>
    <s v=""/>
    <x v="1"/>
    <x v="3"/>
    <x v="4"/>
    <x v="0"/>
    <x v="3"/>
    <s v=""/>
    <s v=""/>
    <s v="Brewer Insurance Group Inc"/>
    <s v="H5065015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"/>
    <x v="0"/>
    <x v="1"/>
    <x v="4"/>
    <x v="4"/>
    <x v="4"/>
    <x v="0"/>
    <x v="3"/>
    <x v="0"/>
    <x v="4"/>
    <x v="4"/>
    <x v="3"/>
    <x v="3"/>
    <n v="0"/>
  </r>
  <r>
    <s v=""/>
    <x v="1"/>
    <x v="3"/>
    <x v="4"/>
    <x v="0"/>
    <x v="3"/>
    <s v=""/>
    <s v="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"/>
    <x v="0"/>
    <x v="1"/>
    <x v="5"/>
    <x v="5"/>
    <x v="5"/>
    <x v="0"/>
    <x v="3"/>
    <x v="0"/>
    <x v="4"/>
    <x v="4"/>
    <x v="4"/>
    <x v="4"/>
    <n v="0"/>
  </r>
  <r>
    <s v=""/>
    <x v="3"/>
    <x v="4"/>
    <x v="5"/>
    <x v="0"/>
    <x v="4"/>
    <s v=""/>
    <s v=""/>
    <s v="Miller &amp; Associates"/>
    <s v="H64108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"/>
    <x v="0"/>
    <x v="3"/>
    <x v="6"/>
    <x v="1"/>
    <x v="6"/>
    <x v="0"/>
    <x v="4"/>
    <x v="0"/>
    <x v="5"/>
    <x v="5"/>
    <x v="5"/>
    <x v="5"/>
    <n v="0"/>
  </r>
  <r>
    <s v=""/>
    <x v="0"/>
    <x v="0"/>
    <x v="1"/>
    <x v="0"/>
    <x v="0"/>
    <s v=""/>
    <s v=""/>
    <s v="THE ROBERT JACKSON AGENCY INC"/>
    <s v="H7648095"/>
    <x v="0"/>
    <x v="0"/>
    <x v="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"/>
    <x v="0"/>
    <x v="0"/>
    <x v="1"/>
    <x v="1"/>
    <x v="1"/>
    <x v="0"/>
    <x v="0"/>
    <x v="0"/>
    <x v="1"/>
    <x v="1"/>
    <x v="1"/>
    <x v="1"/>
    <n v="0"/>
  </r>
  <r>
    <s v=""/>
    <x v="1"/>
    <x v="1"/>
    <x v="2"/>
    <x v="0"/>
    <x v="1"/>
    <s v=""/>
    <s v=""/>
    <s v="KEYSTONE INSURANCE GROUP INC"/>
    <s v="H89982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"/>
    <x v="0"/>
    <x v="1"/>
    <x v="2"/>
    <x v="2"/>
    <x v="2"/>
    <x v="0"/>
    <x v="1"/>
    <x v="0"/>
    <x v="2"/>
    <x v="2"/>
    <x v="2"/>
    <x v="2"/>
    <n v="0"/>
  </r>
  <r>
    <s v=""/>
    <x v="0"/>
    <x v="5"/>
    <x v="6"/>
    <x v="0"/>
    <x v="5"/>
    <s v=""/>
    <s v=""/>
    <s v="MATT GIELLO AGENCY"/>
    <s v="H7108686"/>
    <x v="0"/>
    <x v="0"/>
    <x v="4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7"/>
    <x v="0"/>
    <x v="0"/>
    <x v="7"/>
    <x v="3"/>
    <x v="6"/>
    <x v="0"/>
    <x v="5"/>
    <x v="0"/>
    <x v="6"/>
    <x v="6"/>
    <x v="6"/>
    <x v="6"/>
    <n v="0"/>
  </r>
  <r>
    <s v=""/>
    <x v="0"/>
    <x v="5"/>
    <x v="6"/>
    <x v="0"/>
    <x v="5"/>
    <s v=""/>
    <s v="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8"/>
    <x v="0"/>
    <x v="0"/>
    <x v="8"/>
    <x v="6"/>
    <x v="7"/>
    <x v="1"/>
    <x v="5"/>
    <x v="0"/>
    <x v="7"/>
    <x v="6"/>
    <x v="0"/>
    <x v="0"/>
    <n v="0"/>
  </r>
  <r>
    <s v="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9"/>
    <x v="0"/>
    <x v="0"/>
    <x v="9"/>
    <x v="2"/>
    <x v="0"/>
    <x v="1"/>
    <x v="6"/>
    <x v="0"/>
    <x v="0"/>
    <x v="7"/>
    <x v="7"/>
    <x v="7"/>
    <n v="0"/>
  </r>
  <r>
    <s v="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0"/>
    <x v="0"/>
    <x v="0"/>
    <x v="10"/>
    <x v="1"/>
    <x v="3"/>
    <x v="1"/>
    <x v="6"/>
    <x v="0"/>
    <x v="0"/>
    <x v="7"/>
    <x v="7"/>
    <x v="7"/>
    <n v="0"/>
  </r>
  <r>
    <s v=""/>
    <x v="4"/>
    <x v="6"/>
    <x v="8"/>
    <x v="0"/>
    <x v="6"/>
    <s v="THE AGENCY COLLECTIVE LLC"/>
    <s v="CR605710"/>
    <s v="INTERFIRST INSURANCE GROUP LLC"/>
    <s v="H737836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1"/>
    <x v="0"/>
    <x v="4"/>
    <x v="11"/>
    <x v="3"/>
    <x v="4"/>
    <x v="0"/>
    <x v="7"/>
    <x v="0"/>
    <x v="8"/>
    <x v="8"/>
    <x v="8"/>
    <x v="8"/>
    <n v="0"/>
  </r>
  <r>
    <s v="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2"/>
    <x v="0"/>
    <x v="0"/>
    <x v="12"/>
    <x v="7"/>
    <x v="3"/>
    <x v="1"/>
    <x v="0"/>
    <x v="0"/>
    <x v="0"/>
    <x v="9"/>
    <x v="9"/>
    <x v="9"/>
    <n v="0"/>
  </r>
  <r>
    <s v="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3"/>
    <x v="0"/>
    <x v="0"/>
    <x v="13"/>
    <x v="8"/>
    <x v="3"/>
    <x v="1"/>
    <x v="0"/>
    <x v="0"/>
    <x v="0"/>
    <x v="10"/>
    <x v="10"/>
    <x v="10"/>
    <n v="0"/>
  </r>
  <r>
    <s v="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4"/>
    <x v="0"/>
    <x v="0"/>
    <x v="14"/>
    <x v="1"/>
    <x v="3"/>
    <x v="0"/>
    <x v="0"/>
    <x v="0"/>
    <x v="9"/>
    <x v="11"/>
    <x v="11"/>
    <x v="11"/>
    <n v="0"/>
  </r>
  <r>
    <s v=""/>
    <x v="0"/>
    <x v="0"/>
    <x v="11"/>
    <x v="0"/>
    <x v="0"/>
    <s v="THE AGENCY COLLECTIVE LLC"/>
    <s v="CR605710"/>
    <s v="URBANIA INS AGENCY INC"/>
    <s v="H6799488"/>
    <x v="0"/>
    <x v="0"/>
    <x v="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5"/>
    <x v="0"/>
    <x v="0"/>
    <x v="15"/>
    <x v="1"/>
    <x v="7"/>
    <x v="0"/>
    <x v="0"/>
    <x v="0"/>
    <x v="10"/>
    <x v="11"/>
    <x v="12"/>
    <x v="12"/>
    <n v="0"/>
  </r>
  <r>
    <s v=""/>
    <x v="0"/>
    <x v="0"/>
    <x v="1"/>
    <x v="0"/>
    <x v="0"/>
    <s v="THE AGENCY COLLECTIVE LLC"/>
    <s v="CR605710"/>
    <s v="ROLLAND INS AND FINANCIAL SERVICES"/>
    <s v="H9067562"/>
    <x v="0"/>
    <x v="0"/>
    <x v="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6"/>
    <x v="0"/>
    <x v="0"/>
    <x v="16"/>
    <x v="1"/>
    <x v="1"/>
    <x v="0"/>
    <x v="0"/>
    <x v="0"/>
    <x v="11"/>
    <x v="1"/>
    <x v="0"/>
    <x v="0"/>
    <n v="0"/>
  </r>
  <r>
    <s v=""/>
    <x v="0"/>
    <x v="0"/>
    <x v="1"/>
    <x v="0"/>
    <x v="0"/>
    <s v="THE AGENCY COLLECTIVE LLC"/>
    <s v="CR605710"/>
    <s v="EGGLESTON INSURANCE &amp; FINANCIAL GROUP LLC"/>
    <s v="H9168174"/>
    <x v="0"/>
    <x v="0"/>
    <x v="9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"/>
    <x v="0"/>
    <x v="0"/>
    <x v="17"/>
    <x v="1"/>
    <x v="1"/>
    <x v="0"/>
    <x v="0"/>
    <x v="0"/>
    <x v="12"/>
    <x v="1"/>
    <x v="13"/>
    <x v="13"/>
    <n v="0"/>
  </r>
  <r>
    <s v=""/>
    <x v="0"/>
    <x v="5"/>
    <x v="12"/>
    <x v="0"/>
    <x v="5"/>
    <s v="THE AGENCY COLLECTIVE LLC"/>
    <s v="CR605710"/>
    <s v="MCAFEE INSURANCE AGENCY LLC"/>
    <s v="H39463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"/>
    <x v="0"/>
    <x v="0"/>
    <x v="18"/>
    <x v="1"/>
    <x v="1"/>
    <x v="0"/>
    <x v="8"/>
    <x v="0"/>
    <x v="13"/>
    <x v="12"/>
    <x v="4"/>
    <x v="14"/>
    <n v="0"/>
  </r>
  <r>
    <s v=""/>
    <x v="0"/>
    <x v="0"/>
    <x v="10"/>
    <x v="0"/>
    <x v="0"/>
    <s v="THE AGENCY COLLECTIVE LLC"/>
    <s v="CR605710"/>
    <s v="MOORE INS INC"/>
    <s v="H7076319"/>
    <x v="0"/>
    <x v="0"/>
    <x v="1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9"/>
    <x v="0"/>
    <x v="0"/>
    <x v="19"/>
    <x v="1"/>
    <x v="1"/>
    <x v="0"/>
    <x v="0"/>
    <x v="0"/>
    <x v="14"/>
    <x v="10"/>
    <x v="14"/>
    <x v="15"/>
    <n v="0"/>
  </r>
  <r>
    <s v=""/>
    <x v="0"/>
    <x v="0"/>
    <x v="11"/>
    <x v="0"/>
    <x v="0"/>
    <s v="THE AGENCY COLLECTIVE LLC"/>
    <s v="CR605710"/>
    <s v="TIM HESS AGENCY, INC"/>
    <s v="H8101587"/>
    <x v="0"/>
    <x v="0"/>
    <x v="1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0"/>
    <x v="0"/>
    <x v="0"/>
    <x v="20"/>
    <x v="1"/>
    <x v="1"/>
    <x v="0"/>
    <x v="0"/>
    <x v="0"/>
    <x v="15"/>
    <x v="11"/>
    <x v="15"/>
    <x v="16"/>
    <n v="0"/>
  </r>
  <r>
    <s v=""/>
    <x v="0"/>
    <x v="0"/>
    <x v="1"/>
    <x v="0"/>
    <x v="0"/>
    <s v="THE AGENCY COLLECTIVE LLC"/>
    <s v="CR605710"/>
    <s v="DAYLIGHT INSURANCE INC."/>
    <s v="H8463466"/>
    <x v="0"/>
    <x v="0"/>
    <x v="1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1"/>
    <x v="0"/>
    <x v="0"/>
    <x v="21"/>
    <x v="3"/>
    <x v="8"/>
    <x v="0"/>
    <x v="0"/>
    <x v="0"/>
    <x v="16"/>
    <x v="1"/>
    <x v="16"/>
    <x v="17"/>
    <n v="0"/>
  </r>
  <r>
    <s v=""/>
    <x v="4"/>
    <x v="6"/>
    <x v="13"/>
    <x v="0"/>
    <x v="6"/>
    <s v="THE AGENCY COLLECTIVE LLC"/>
    <s v="CR605710"/>
    <s v="SOUTHEAST MINNESOTA INSURANCE, LLC"/>
    <s v="H76875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2"/>
    <x v="0"/>
    <x v="4"/>
    <x v="22"/>
    <x v="3"/>
    <x v="9"/>
    <x v="0"/>
    <x v="9"/>
    <x v="0"/>
    <x v="17"/>
    <x v="13"/>
    <x v="17"/>
    <x v="18"/>
    <n v="0"/>
  </r>
  <r>
    <s v="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3"/>
    <x v="0"/>
    <x v="0"/>
    <x v="23"/>
    <x v="2"/>
    <x v="5"/>
    <x v="0"/>
    <x v="10"/>
    <x v="0"/>
    <x v="18"/>
    <x v="14"/>
    <x v="18"/>
    <x v="19"/>
    <n v="0"/>
  </r>
  <r>
    <s v="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4"/>
    <x v="0"/>
    <x v="1"/>
    <x v="24"/>
    <x v="2"/>
    <x v="8"/>
    <x v="0"/>
    <x v="11"/>
    <x v="0"/>
    <x v="19"/>
    <x v="15"/>
    <x v="19"/>
    <x v="20"/>
    <n v="0"/>
  </r>
  <r>
    <s v=""/>
    <x v="1"/>
    <x v="7"/>
    <x v="16"/>
    <x v="0"/>
    <x v="7"/>
    <s v="THE AGENCY COLLECTIVE LLC"/>
    <s v="CR605710"/>
    <s v="KEVIN BENTLEY INSURANCE LLC"/>
    <s v="H94546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5"/>
    <x v="0"/>
    <x v="1"/>
    <x v="25"/>
    <x v="1"/>
    <x v="6"/>
    <x v="0"/>
    <x v="11"/>
    <x v="0"/>
    <x v="19"/>
    <x v="16"/>
    <x v="20"/>
    <x v="21"/>
    <n v="0"/>
  </r>
  <r>
    <s v=""/>
    <x v="1"/>
    <x v="7"/>
    <x v="15"/>
    <x v="0"/>
    <x v="7"/>
    <s v="THE AGENCY COLLECTIVE LLC"/>
    <s v="CR605710"/>
    <s v="HOWELL INSURANCE SERVICES INC"/>
    <s v="H766194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6"/>
    <x v="0"/>
    <x v="1"/>
    <x v="26"/>
    <x v="3"/>
    <x v="7"/>
    <x v="0"/>
    <x v="11"/>
    <x v="0"/>
    <x v="19"/>
    <x v="15"/>
    <x v="21"/>
    <x v="22"/>
    <n v="0"/>
  </r>
  <r>
    <s v=""/>
    <x v="1"/>
    <x v="7"/>
    <x v="17"/>
    <x v="0"/>
    <x v="7"/>
    <s v="THE AGENCY COLLECTIVE LLC"/>
    <s v="CR605710"/>
    <s v="SCOTT RICHARDS AGENCY LLC"/>
    <s v="H92974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7"/>
    <x v="0"/>
    <x v="1"/>
    <x v="27"/>
    <x v="1"/>
    <x v="0"/>
    <x v="0"/>
    <x v="12"/>
    <x v="0"/>
    <x v="20"/>
    <x v="17"/>
    <x v="22"/>
    <x v="23"/>
    <n v="0"/>
  </r>
  <r>
    <s v="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8"/>
    <x v="0"/>
    <x v="1"/>
    <x v="28"/>
    <x v="1"/>
    <x v="7"/>
    <x v="0"/>
    <x v="12"/>
    <x v="0"/>
    <x v="20"/>
    <x v="17"/>
    <x v="23"/>
    <x v="24"/>
    <n v="0"/>
  </r>
  <r>
    <s v="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29"/>
    <x v="0"/>
    <x v="1"/>
    <x v="29"/>
    <x v="1"/>
    <x v="10"/>
    <x v="0"/>
    <x v="12"/>
    <x v="0"/>
    <x v="20"/>
    <x v="18"/>
    <x v="24"/>
    <x v="25"/>
    <n v="0"/>
  </r>
  <r>
    <s v=""/>
    <x v="1"/>
    <x v="1"/>
    <x v="19"/>
    <x v="0"/>
    <x v="1"/>
    <s v="THE AGENCY COLLECTIVE LLC"/>
    <s v="CR605710"/>
    <s v="ELEMENTARY INSURANCE AGENCY, LLC."/>
    <s v="H895251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0"/>
    <x v="0"/>
    <x v="1"/>
    <x v="30"/>
    <x v="3"/>
    <x v="5"/>
    <x v="0"/>
    <x v="1"/>
    <x v="0"/>
    <x v="2"/>
    <x v="19"/>
    <x v="25"/>
    <x v="26"/>
    <n v="0"/>
  </r>
  <r>
    <s v=""/>
    <x v="1"/>
    <x v="7"/>
    <x v="20"/>
    <x v="0"/>
    <x v="7"/>
    <s v="THE AGENCY COLLECTIVE LLC"/>
    <s v="CR605710"/>
    <s v="WHITE OAK INSURANCE GROUP LLC"/>
    <s v="H989288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1"/>
    <x v="0"/>
    <x v="1"/>
    <x v="31"/>
    <x v="3"/>
    <x v="1"/>
    <x v="0"/>
    <x v="13"/>
    <x v="0"/>
    <x v="21"/>
    <x v="20"/>
    <x v="26"/>
    <x v="27"/>
    <n v="0"/>
  </r>
  <r>
    <s v=""/>
    <x v="1"/>
    <x v="3"/>
    <x v="4"/>
    <x v="0"/>
    <x v="3"/>
    <s v="THE AGENCY COLLECTIVE LLC"/>
    <s v="CR605710"/>
    <s v="TRENT &amp; ASSOCIATES INC"/>
    <s v="H9420729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2"/>
    <x v="0"/>
    <x v="1"/>
    <x v="32"/>
    <x v="9"/>
    <x v="9"/>
    <x v="1"/>
    <x v="3"/>
    <x v="0"/>
    <x v="4"/>
    <x v="4"/>
    <x v="27"/>
    <x v="28"/>
    <n v="0"/>
  </r>
  <r>
    <s v="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3"/>
    <x v="0"/>
    <x v="1"/>
    <x v="33"/>
    <x v="1"/>
    <x v="6"/>
    <x v="0"/>
    <x v="2"/>
    <x v="0"/>
    <x v="22"/>
    <x v="21"/>
    <x v="28"/>
    <x v="29"/>
    <n v="0"/>
  </r>
  <r>
    <s v="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4"/>
    <x v="0"/>
    <x v="1"/>
    <x v="34"/>
    <x v="1"/>
    <x v="0"/>
    <x v="0"/>
    <x v="2"/>
    <x v="0"/>
    <x v="22"/>
    <x v="21"/>
    <x v="29"/>
    <x v="30"/>
    <n v="0"/>
  </r>
  <r>
    <s v=""/>
    <x v="1"/>
    <x v="3"/>
    <x v="4"/>
    <x v="0"/>
    <x v="3"/>
    <s v="SIAA"/>
    <s v="CR381929"/>
    <s v="MOUNTAIN EMPIRE AGENCY ALLIANCE LLC"/>
    <s v="H38408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5"/>
    <x v="0"/>
    <x v="1"/>
    <x v="35"/>
    <x v="1"/>
    <x v="1"/>
    <x v="1"/>
    <x v="3"/>
    <x v="0"/>
    <x v="4"/>
    <x v="4"/>
    <x v="30"/>
    <x v="31"/>
    <n v="0"/>
  </r>
  <r>
    <s v="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6"/>
    <x v="0"/>
    <x v="1"/>
    <x v="36"/>
    <x v="3"/>
    <x v="0"/>
    <x v="0"/>
    <x v="3"/>
    <x v="0"/>
    <x v="23"/>
    <x v="22"/>
    <x v="0"/>
    <x v="0"/>
    <n v="0"/>
  </r>
  <r>
    <s v="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7"/>
    <x v="0"/>
    <x v="5"/>
    <x v="37"/>
    <x v="1"/>
    <x v="1"/>
    <x v="0"/>
    <x v="14"/>
    <x v="0"/>
    <x v="24"/>
    <x v="23"/>
    <x v="31"/>
    <x v="32"/>
    <n v="0"/>
  </r>
  <r>
    <s v="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8"/>
    <x v="0"/>
    <x v="5"/>
    <x v="38"/>
    <x v="3"/>
    <x v="8"/>
    <x v="0"/>
    <x v="14"/>
    <x v="0"/>
    <x v="24"/>
    <x v="23"/>
    <x v="31"/>
    <x v="32"/>
    <n v="0"/>
  </r>
  <r>
    <s v="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39"/>
    <x v="0"/>
    <x v="6"/>
    <x v="39"/>
    <x v="3"/>
    <x v="2"/>
    <x v="0"/>
    <x v="15"/>
    <x v="0"/>
    <x v="25"/>
    <x v="24"/>
    <x v="32"/>
    <x v="33"/>
    <n v="0"/>
  </r>
  <r>
    <s v=""/>
    <x v="5"/>
    <x v="10"/>
    <x v="25"/>
    <x v="0"/>
    <x v="10"/>
    <s v="THE AGENCY COLLECTIVE LLC"/>
    <s v="CR605710"/>
    <s v="DEVIVO ASSOCIATES INC"/>
    <s v="H61870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0"/>
    <x v="0"/>
    <x v="5"/>
    <x v="40"/>
    <x v="1"/>
    <x v="7"/>
    <x v="0"/>
    <x v="16"/>
    <x v="0"/>
    <x v="26"/>
    <x v="25"/>
    <x v="33"/>
    <x v="34"/>
    <n v="0"/>
  </r>
  <r>
    <s v=""/>
    <x v="5"/>
    <x v="10"/>
    <x v="26"/>
    <x v="0"/>
    <x v="10"/>
    <s v="THE AGENCY COLLECTIVE LLC"/>
    <s v="CR605710"/>
    <s v="CYNTHIA WOLTZ INSURANCE AGENCY INC"/>
    <s v="H98585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1"/>
    <x v="0"/>
    <x v="5"/>
    <x v="41"/>
    <x v="1"/>
    <x v="8"/>
    <x v="0"/>
    <x v="16"/>
    <x v="0"/>
    <x v="26"/>
    <x v="26"/>
    <x v="34"/>
    <x v="35"/>
    <n v="0"/>
  </r>
  <r>
    <s v=""/>
    <x v="5"/>
    <x v="10"/>
    <x v="26"/>
    <x v="0"/>
    <x v="10"/>
    <s v="THE AGENCY COLLECTIVE LLC"/>
    <s v="CR605710"/>
    <s v="HOLLAMBY AGENCY LLC"/>
    <s v="H930376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2"/>
    <x v="0"/>
    <x v="5"/>
    <x v="42"/>
    <x v="1"/>
    <x v="8"/>
    <x v="0"/>
    <x v="16"/>
    <x v="0"/>
    <x v="26"/>
    <x v="26"/>
    <x v="35"/>
    <x v="36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3"/>
    <x v="0"/>
    <x v="2"/>
    <x v="3"/>
    <x v="3"/>
    <x v="3"/>
    <x v="0"/>
    <x v="16"/>
    <x v="0"/>
    <x v="3"/>
    <x v="3"/>
    <x v="36"/>
    <x v="37"/>
    <n v="0"/>
  </r>
  <r>
    <s v="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4"/>
    <x v="0"/>
    <x v="1"/>
    <x v="43"/>
    <x v="1"/>
    <x v="10"/>
    <x v="0"/>
    <x v="17"/>
    <x v="0"/>
    <x v="27"/>
    <x v="27"/>
    <x v="37"/>
    <x v="38"/>
    <n v="0"/>
  </r>
  <r>
    <s v=""/>
    <x v="1"/>
    <x v="3"/>
    <x v="27"/>
    <x v="0"/>
    <x v="3"/>
    <s v="THE AGENCY COLLECTIVE LLC"/>
    <s v="CR605710"/>
    <s v="ATKINS &amp; ASSOCIATES INSURANCE AGENCY LLC"/>
    <s v="H18319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5"/>
    <x v="0"/>
    <x v="1"/>
    <x v="44"/>
    <x v="3"/>
    <x v="7"/>
    <x v="0"/>
    <x v="17"/>
    <x v="0"/>
    <x v="27"/>
    <x v="27"/>
    <x v="38"/>
    <x v="39"/>
    <n v="0"/>
  </r>
  <r>
    <s v=""/>
    <x v="1"/>
    <x v="3"/>
    <x v="27"/>
    <x v="0"/>
    <x v="3"/>
    <s v="THE AGENCY COLLECTIVE LLC"/>
    <s v="CR605710"/>
    <s v="ATKINS &amp; ASSOCIATES INSURANCE AGENCY LLC"/>
    <s v="H18319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6"/>
    <x v="0"/>
    <x v="1"/>
    <x v="45"/>
    <x v="3"/>
    <x v="1"/>
    <x v="0"/>
    <x v="17"/>
    <x v="0"/>
    <x v="27"/>
    <x v="27"/>
    <x v="38"/>
    <x v="39"/>
    <n v="0"/>
  </r>
  <r>
    <s v=""/>
    <x v="0"/>
    <x v="5"/>
    <x v="28"/>
    <x v="0"/>
    <x v="5"/>
    <s v="THE AGENCY COLLECTIVE LLC"/>
    <s v="CR605710"/>
    <s v="KINNEMAN INSURANCE LLC"/>
    <s v="H93455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7"/>
    <x v="0"/>
    <x v="0"/>
    <x v="46"/>
    <x v="2"/>
    <x v="10"/>
    <x v="0"/>
    <x v="18"/>
    <x v="0"/>
    <x v="28"/>
    <x v="28"/>
    <x v="39"/>
    <x v="40"/>
    <n v="0"/>
  </r>
  <r>
    <s v="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8"/>
    <x v="0"/>
    <x v="0"/>
    <x v="47"/>
    <x v="1"/>
    <x v="1"/>
    <x v="0"/>
    <x v="19"/>
    <x v="0"/>
    <x v="29"/>
    <x v="29"/>
    <x v="40"/>
    <x v="41"/>
    <n v="0"/>
  </r>
  <r>
    <s v=""/>
    <x v="0"/>
    <x v="5"/>
    <x v="12"/>
    <x v="0"/>
    <x v="5"/>
    <s v="THE AGENCY COLLECTIVE LLC"/>
    <s v="CR605710"/>
    <s v="ALBIDRESS SANDERSON AGENCY"/>
    <s v="H25436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49"/>
    <x v="0"/>
    <x v="0"/>
    <x v="48"/>
    <x v="1"/>
    <x v="1"/>
    <x v="0"/>
    <x v="8"/>
    <x v="0"/>
    <x v="13"/>
    <x v="12"/>
    <x v="0"/>
    <x v="0"/>
    <n v="0"/>
  </r>
  <r>
    <s v=""/>
    <x v="0"/>
    <x v="5"/>
    <x v="12"/>
    <x v="0"/>
    <x v="5"/>
    <s v="THE AGENCY COLLECTIVE LLC"/>
    <s v="CR605710"/>
    <s v="STEINEBACH, BEATY AND ASSOCIATES"/>
    <s v="H905048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0"/>
    <x v="0"/>
    <x v="0"/>
    <x v="49"/>
    <x v="1"/>
    <x v="1"/>
    <x v="0"/>
    <x v="8"/>
    <x v="0"/>
    <x v="13"/>
    <x v="12"/>
    <x v="41"/>
    <x v="42"/>
    <n v="0"/>
  </r>
  <r>
    <s v=""/>
    <x v="0"/>
    <x v="5"/>
    <x v="12"/>
    <x v="0"/>
    <x v="5"/>
    <s v="THE AGENCY COLLECTIVE LLC"/>
    <s v="CR605710"/>
    <s v="BLACKWELL INSURANCE AGENCY INC"/>
    <s v="H272783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1"/>
    <x v="0"/>
    <x v="0"/>
    <x v="50"/>
    <x v="1"/>
    <x v="1"/>
    <x v="1"/>
    <x v="8"/>
    <x v="0"/>
    <x v="13"/>
    <x v="12"/>
    <x v="4"/>
    <x v="14"/>
    <n v="0"/>
  </r>
  <r>
    <s v=""/>
    <x v="0"/>
    <x v="0"/>
    <x v="29"/>
    <x v="0"/>
    <x v="0"/>
    <s v="THE AGENCY COLLECTIVE LLC"/>
    <s v="CR605710"/>
    <s v="JON PARRACK II"/>
    <s v="H83505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2"/>
    <x v="0"/>
    <x v="0"/>
    <x v="51"/>
    <x v="1"/>
    <x v="0"/>
    <x v="0"/>
    <x v="19"/>
    <x v="0"/>
    <x v="29"/>
    <x v="30"/>
    <x v="42"/>
    <x v="43"/>
    <n v="0"/>
  </r>
  <r>
    <s v="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3"/>
    <x v="0"/>
    <x v="0"/>
    <x v="52"/>
    <x v="1"/>
    <x v="0"/>
    <x v="0"/>
    <x v="19"/>
    <x v="0"/>
    <x v="29"/>
    <x v="30"/>
    <x v="43"/>
    <x v="44"/>
    <n v="0"/>
  </r>
  <r>
    <s v=""/>
    <x v="0"/>
    <x v="0"/>
    <x v="29"/>
    <x v="0"/>
    <x v="0"/>
    <s v="THE AGENCY COLLECTIVE LLC"/>
    <s v="CR605710"/>
    <s v="MARK D CALL INSURANCE AGENCY"/>
    <s v="H91841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4"/>
    <x v="0"/>
    <x v="0"/>
    <x v="53"/>
    <x v="1"/>
    <x v="8"/>
    <x v="0"/>
    <x v="19"/>
    <x v="0"/>
    <x v="29"/>
    <x v="30"/>
    <x v="44"/>
    <x v="45"/>
    <n v="0"/>
  </r>
  <r>
    <s v=""/>
    <x v="5"/>
    <x v="11"/>
    <x v="30"/>
    <x v="0"/>
    <x v="11"/>
    <s v="THE AGENCY COLLECTIVE LLC"/>
    <s v="CR605710"/>
    <s v="J BERGERON AGENCY LLC"/>
    <s v="H9060399"/>
    <x v="0"/>
    <x v="0"/>
    <x v="1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5"/>
    <x v="0"/>
    <x v="5"/>
    <x v="54"/>
    <x v="1"/>
    <x v="0"/>
    <x v="0"/>
    <x v="20"/>
    <x v="0"/>
    <x v="30"/>
    <x v="31"/>
    <x v="45"/>
    <x v="46"/>
    <n v="0"/>
  </r>
  <r>
    <s v=""/>
    <x v="7"/>
    <x v="12"/>
    <x v="31"/>
    <x v="0"/>
    <x v="12"/>
    <s v="THE AGENCY COLLECTIVE LLC"/>
    <s v="CR605710"/>
    <s v="ALLEN &amp; ASSOCIATES INS INC"/>
    <s v="H25549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6"/>
    <x v="0"/>
    <x v="7"/>
    <x v="55"/>
    <x v="1"/>
    <x v="0"/>
    <x v="0"/>
    <x v="21"/>
    <x v="0"/>
    <x v="31"/>
    <x v="32"/>
    <x v="0"/>
    <x v="0"/>
    <n v="0"/>
  </r>
  <r>
    <s v="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7"/>
    <x v="0"/>
    <x v="7"/>
    <x v="56"/>
    <x v="3"/>
    <x v="8"/>
    <x v="0"/>
    <x v="22"/>
    <x v="0"/>
    <x v="32"/>
    <x v="33"/>
    <x v="46"/>
    <x v="47"/>
    <n v="0"/>
  </r>
  <r>
    <s v="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8"/>
    <x v="0"/>
    <x v="3"/>
    <x v="57"/>
    <x v="2"/>
    <x v="1"/>
    <x v="1"/>
    <x v="23"/>
    <x v="0"/>
    <x v="33"/>
    <x v="34"/>
    <x v="0"/>
    <x v="0"/>
    <n v="0"/>
  </r>
  <r>
    <s v="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59"/>
    <x v="0"/>
    <x v="3"/>
    <x v="58"/>
    <x v="2"/>
    <x v="8"/>
    <x v="0"/>
    <x v="24"/>
    <x v="0"/>
    <x v="34"/>
    <x v="35"/>
    <x v="47"/>
    <x v="48"/>
    <n v="0"/>
  </r>
  <r>
    <s v=""/>
    <x v="1"/>
    <x v="3"/>
    <x v="4"/>
    <x v="0"/>
    <x v="3"/>
    <s v="THE AGENCY COLLECTIVE LLC"/>
    <s v="CR605710"/>
    <s v="TRENT &amp; ASSOCIATES INC"/>
    <s v="H9420729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2"/>
    <x v="0"/>
    <x v="1"/>
    <x v="32"/>
    <x v="9"/>
    <x v="9"/>
    <x v="1"/>
    <x v="3"/>
    <x v="0"/>
    <x v="4"/>
    <x v="4"/>
    <x v="27"/>
    <x v="28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0"/>
    <x v="0"/>
    <x v="1"/>
    <x v="59"/>
    <x v="4"/>
    <x v="4"/>
    <x v="1"/>
    <x v="3"/>
    <x v="0"/>
    <x v="4"/>
    <x v="4"/>
    <x v="48"/>
    <x v="49"/>
    <n v="0"/>
  </r>
  <r>
    <s v=""/>
    <x v="1"/>
    <x v="3"/>
    <x v="4"/>
    <x v="0"/>
    <x v="3"/>
    <s v="SIAA"/>
    <s v="CR381929"/>
    <s v="MOUNTAIN EMPIRE AGENCY ALLIANCE LLC"/>
    <s v="H38408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5"/>
    <x v="0"/>
    <x v="1"/>
    <x v="35"/>
    <x v="1"/>
    <x v="1"/>
    <x v="1"/>
    <x v="3"/>
    <x v="0"/>
    <x v="4"/>
    <x v="4"/>
    <x v="30"/>
    <x v="31"/>
    <n v="0"/>
  </r>
  <r>
    <s v="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8"/>
    <x v="0"/>
    <x v="3"/>
    <x v="57"/>
    <x v="2"/>
    <x v="1"/>
    <x v="1"/>
    <x v="23"/>
    <x v="0"/>
    <x v="33"/>
    <x v="34"/>
    <x v="0"/>
    <x v="0"/>
    <n v="0"/>
  </r>
  <r>
    <s v="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1"/>
    <x v="0"/>
    <x v="4"/>
    <x v="60"/>
    <x v="10"/>
    <x v="0"/>
    <x v="0"/>
    <x v="25"/>
    <x v="0"/>
    <x v="35"/>
    <x v="36"/>
    <x v="49"/>
    <x v="50"/>
    <n v="0"/>
  </r>
  <r>
    <s v="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2"/>
    <x v="0"/>
    <x v="4"/>
    <x v="61"/>
    <x v="2"/>
    <x v="5"/>
    <x v="0"/>
    <x v="25"/>
    <x v="0"/>
    <x v="36"/>
    <x v="37"/>
    <x v="0"/>
    <x v="0"/>
    <n v="0"/>
  </r>
  <r>
    <s v=""/>
    <x v="4"/>
    <x v="15"/>
    <x v="35"/>
    <x v="0"/>
    <x v="15"/>
    <s v="THE AGENCY COLLECTIVE LLC"/>
    <s v="CR605710"/>
    <s v="NICK WEYBRIGHT AGENCY INC"/>
    <s v="H40216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3"/>
    <x v="0"/>
    <x v="4"/>
    <x v="62"/>
    <x v="1"/>
    <x v="9"/>
    <x v="0"/>
    <x v="25"/>
    <x v="0"/>
    <x v="36"/>
    <x v="36"/>
    <x v="50"/>
    <x v="51"/>
    <n v="0"/>
  </r>
  <r>
    <s v="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4"/>
    <x v="0"/>
    <x v="4"/>
    <x v="63"/>
    <x v="1"/>
    <x v="1"/>
    <x v="0"/>
    <x v="25"/>
    <x v="0"/>
    <x v="36"/>
    <x v="37"/>
    <x v="0"/>
    <x v="0"/>
    <n v="0"/>
  </r>
  <r>
    <s v=""/>
    <x v="4"/>
    <x v="6"/>
    <x v="8"/>
    <x v="0"/>
    <x v="6"/>
    <s v="THE AGENCY COLLECTIVE LLC"/>
    <s v="CR605710"/>
    <s v="INTERFIRST INSURANCE GROUP LLC"/>
    <s v="H737836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"/>
    <x v="0"/>
    <x v="4"/>
    <x v="11"/>
    <x v="3"/>
    <x v="4"/>
    <x v="0"/>
    <x v="7"/>
    <x v="0"/>
    <x v="8"/>
    <x v="8"/>
    <x v="8"/>
    <x v="8"/>
    <n v="0"/>
  </r>
  <r>
    <s v="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5"/>
    <x v="0"/>
    <x v="0"/>
    <x v="0"/>
    <x v="1"/>
    <x v="3"/>
    <x v="0"/>
    <x v="0"/>
    <x v="0"/>
    <x v="0"/>
    <x v="0"/>
    <x v="51"/>
    <x v="52"/>
    <n v="0"/>
  </r>
  <r>
    <s v=""/>
    <x v="0"/>
    <x v="0"/>
    <x v="9"/>
    <x v="0"/>
    <x v="0"/>
    <s v="THE AGENCY COLLECTIVE LLC"/>
    <s v="CR605710"/>
    <s v="BARBARA J LUCZKOWSKI-DUGGAN"/>
    <s v="H939421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6"/>
    <x v="0"/>
    <x v="0"/>
    <x v="64"/>
    <x v="2"/>
    <x v="6"/>
    <x v="0"/>
    <x v="0"/>
    <x v="0"/>
    <x v="0"/>
    <x v="9"/>
    <x v="52"/>
    <x v="53"/>
    <n v="0"/>
  </r>
  <r>
    <s v="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7"/>
    <x v="0"/>
    <x v="0"/>
    <x v="0"/>
    <x v="1"/>
    <x v="3"/>
    <x v="0"/>
    <x v="0"/>
    <x v="0"/>
    <x v="0"/>
    <x v="0"/>
    <x v="53"/>
    <x v="54"/>
    <n v="0"/>
  </r>
  <r>
    <s v="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8"/>
    <x v="0"/>
    <x v="0"/>
    <x v="65"/>
    <x v="8"/>
    <x v="4"/>
    <x v="0"/>
    <x v="0"/>
    <x v="0"/>
    <x v="0"/>
    <x v="10"/>
    <x v="54"/>
    <x v="55"/>
    <n v="0"/>
  </r>
  <r>
    <s v=""/>
    <x v="0"/>
    <x v="0"/>
    <x v="10"/>
    <x v="0"/>
    <x v="0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69"/>
    <x v="0"/>
    <x v="0"/>
    <x v="66"/>
    <x v="8"/>
    <x v="4"/>
    <x v="0"/>
    <x v="0"/>
    <x v="0"/>
    <x v="0"/>
    <x v="10"/>
    <x v="55"/>
    <x v="56"/>
    <n v="0"/>
  </r>
  <r>
    <s v="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0"/>
    <x v="0"/>
    <x v="0"/>
    <x v="67"/>
    <x v="2"/>
    <x v="5"/>
    <x v="0"/>
    <x v="0"/>
    <x v="0"/>
    <x v="0"/>
    <x v="38"/>
    <x v="56"/>
    <x v="57"/>
    <n v="0"/>
  </r>
  <r>
    <s v=""/>
    <x v="0"/>
    <x v="0"/>
    <x v="0"/>
    <x v="0"/>
    <x v="0"/>
    <s v="THE AGENCY COLLECTIVE LLC"/>
    <s v="CR605710"/>
    <s v="KARI BALL INSURANCE AGENCY LLC"/>
    <s v="H64471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1"/>
    <x v="0"/>
    <x v="0"/>
    <x v="68"/>
    <x v="2"/>
    <x v="2"/>
    <x v="0"/>
    <x v="0"/>
    <x v="0"/>
    <x v="0"/>
    <x v="0"/>
    <x v="57"/>
    <x v="58"/>
    <n v="0"/>
  </r>
  <r>
    <s v="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2"/>
    <x v="0"/>
    <x v="0"/>
    <x v="69"/>
    <x v="2"/>
    <x v="1"/>
    <x v="0"/>
    <x v="0"/>
    <x v="0"/>
    <x v="0"/>
    <x v="38"/>
    <x v="58"/>
    <x v="59"/>
    <n v="0"/>
  </r>
  <r>
    <s v=""/>
    <x v="0"/>
    <x v="0"/>
    <x v="0"/>
    <x v="0"/>
    <x v="0"/>
    <s v="THE AGENCY COLLECTIVE LLC"/>
    <s v="CR605710"/>
    <s v="STEVE C MCDONALD"/>
    <s v="H61166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3"/>
    <x v="0"/>
    <x v="0"/>
    <x v="70"/>
    <x v="2"/>
    <x v="10"/>
    <x v="0"/>
    <x v="0"/>
    <x v="0"/>
    <x v="0"/>
    <x v="0"/>
    <x v="59"/>
    <x v="60"/>
    <n v="0"/>
  </r>
  <r>
    <s v="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4"/>
    <x v="0"/>
    <x v="0"/>
    <x v="71"/>
    <x v="1"/>
    <x v="9"/>
    <x v="0"/>
    <x v="0"/>
    <x v="0"/>
    <x v="37"/>
    <x v="1"/>
    <x v="60"/>
    <x v="61"/>
    <n v="0"/>
  </r>
  <r>
    <s v="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5"/>
    <x v="0"/>
    <x v="0"/>
    <x v="13"/>
    <x v="2"/>
    <x v="11"/>
    <x v="0"/>
    <x v="0"/>
    <x v="0"/>
    <x v="0"/>
    <x v="10"/>
    <x v="61"/>
    <x v="62"/>
    <n v="0"/>
  </r>
  <r>
    <s v="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6"/>
    <x v="0"/>
    <x v="0"/>
    <x v="72"/>
    <x v="1"/>
    <x v="0"/>
    <x v="0"/>
    <x v="0"/>
    <x v="0"/>
    <x v="0"/>
    <x v="11"/>
    <x v="62"/>
    <x v="63"/>
    <n v="0"/>
  </r>
  <r>
    <s v="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7"/>
    <x v="0"/>
    <x v="0"/>
    <x v="73"/>
    <x v="1"/>
    <x v="6"/>
    <x v="0"/>
    <x v="0"/>
    <x v="0"/>
    <x v="0"/>
    <x v="9"/>
    <x v="63"/>
    <x v="64"/>
    <n v="0"/>
  </r>
  <r>
    <s v="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"/>
    <x v="0"/>
    <x v="0"/>
    <x v="14"/>
    <x v="1"/>
    <x v="3"/>
    <x v="0"/>
    <x v="0"/>
    <x v="0"/>
    <x v="9"/>
    <x v="11"/>
    <x v="11"/>
    <x v="11"/>
    <n v="0"/>
  </r>
  <r>
    <s v=""/>
    <x v="0"/>
    <x v="0"/>
    <x v="11"/>
    <x v="0"/>
    <x v="0"/>
    <s v="THE AGENCY COLLECTIVE LLC"/>
    <s v="CR605710"/>
    <s v="PAPAS &amp; ASSOCIATES, LLC"/>
    <s v="H676062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8"/>
    <x v="0"/>
    <x v="0"/>
    <x v="74"/>
    <x v="1"/>
    <x v="7"/>
    <x v="0"/>
    <x v="0"/>
    <x v="0"/>
    <x v="0"/>
    <x v="11"/>
    <x v="64"/>
    <x v="65"/>
    <n v="0"/>
  </r>
  <r>
    <s v=""/>
    <x v="0"/>
    <x v="0"/>
    <x v="11"/>
    <x v="0"/>
    <x v="0"/>
    <s v="THE AGENCY COLLECTIVE LLC"/>
    <s v="CR605710"/>
    <s v="URBANIA INS AGENCY INC"/>
    <s v="H6799488"/>
    <x v="0"/>
    <x v="0"/>
    <x v="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"/>
    <x v="0"/>
    <x v="0"/>
    <x v="15"/>
    <x v="1"/>
    <x v="7"/>
    <x v="0"/>
    <x v="0"/>
    <x v="0"/>
    <x v="10"/>
    <x v="11"/>
    <x v="12"/>
    <x v="12"/>
    <n v="0"/>
  </r>
  <r>
    <s v=""/>
    <x v="0"/>
    <x v="0"/>
    <x v="11"/>
    <x v="0"/>
    <x v="0"/>
    <s v="THE AGENCY COLLECTIVE LLC"/>
    <s v="CR605710"/>
    <s v="MICHAEL BUFFO"/>
    <s v="H678794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79"/>
    <x v="0"/>
    <x v="0"/>
    <x v="75"/>
    <x v="1"/>
    <x v="7"/>
    <x v="0"/>
    <x v="0"/>
    <x v="0"/>
    <x v="0"/>
    <x v="11"/>
    <x v="65"/>
    <x v="66"/>
    <n v="0"/>
  </r>
  <r>
    <s v="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0"/>
    <x v="0"/>
    <x v="0"/>
    <x v="76"/>
    <x v="1"/>
    <x v="7"/>
    <x v="0"/>
    <x v="0"/>
    <x v="0"/>
    <x v="38"/>
    <x v="1"/>
    <x v="16"/>
    <x v="67"/>
    <n v="0"/>
  </r>
  <r>
    <s v=""/>
    <x v="0"/>
    <x v="0"/>
    <x v="1"/>
    <x v="0"/>
    <x v="0"/>
    <s v="THE AGENCY COLLECTIVE LLC"/>
    <s v="CR605710"/>
    <s v="ROLLAND INS AND FINANCIAL SERVICES"/>
    <s v="H9067562"/>
    <x v="0"/>
    <x v="0"/>
    <x v="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"/>
    <x v="0"/>
    <x v="0"/>
    <x v="16"/>
    <x v="1"/>
    <x v="1"/>
    <x v="0"/>
    <x v="0"/>
    <x v="0"/>
    <x v="11"/>
    <x v="1"/>
    <x v="0"/>
    <x v="0"/>
    <n v="0"/>
  </r>
  <r>
    <s v=""/>
    <x v="0"/>
    <x v="0"/>
    <x v="1"/>
    <x v="0"/>
    <x v="0"/>
    <s v="THE AGENCY COLLECTIVE LLC"/>
    <s v="CR605710"/>
    <s v="ANDREW SCHOCH AGENCY LLC"/>
    <s v="H9765613"/>
    <x v="0"/>
    <x v="0"/>
    <x v="19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1"/>
    <x v="0"/>
    <x v="0"/>
    <x v="77"/>
    <x v="1"/>
    <x v="7"/>
    <x v="0"/>
    <x v="0"/>
    <x v="0"/>
    <x v="39"/>
    <x v="1"/>
    <x v="66"/>
    <x v="68"/>
    <n v="0"/>
  </r>
  <r>
    <s v=""/>
    <x v="0"/>
    <x v="0"/>
    <x v="1"/>
    <x v="0"/>
    <x v="0"/>
    <s v="THE AGENCY COLLECTIVE LLC"/>
    <s v="CR605710"/>
    <s v="EGGLESTON INSURANCE &amp; FINANCIAL GROUP LLC"/>
    <s v="H9168174"/>
    <x v="0"/>
    <x v="0"/>
    <x v="9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7"/>
    <x v="0"/>
    <x v="0"/>
    <x v="17"/>
    <x v="1"/>
    <x v="1"/>
    <x v="0"/>
    <x v="0"/>
    <x v="0"/>
    <x v="12"/>
    <x v="1"/>
    <x v="13"/>
    <x v="13"/>
    <n v="0"/>
  </r>
  <r>
    <s v=""/>
    <x v="0"/>
    <x v="0"/>
    <x v="10"/>
    <x v="0"/>
    <x v="0"/>
    <s v="THE AGENCY COLLECTIVE LLC"/>
    <s v="CR605710"/>
    <s v="KAINE INSURANCE LLC"/>
    <s v="H99902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2"/>
    <x v="0"/>
    <x v="0"/>
    <x v="78"/>
    <x v="1"/>
    <x v="1"/>
    <x v="0"/>
    <x v="0"/>
    <x v="0"/>
    <x v="0"/>
    <x v="10"/>
    <x v="14"/>
    <x v="69"/>
    <n v="0"/>
  </r>
  <r>
    <s v=""/>
    <x v="0"/>
    <x v="5"/>
    <x v="12"/>
    <x v="0"/>
    <x v="5"/>
    <s v="THE AGENCY COLLECTIVE LLC"/>
    <s v="CR605710"/>
    <s v="MCAFEE INSURANCE AGENCY LLC"/>
    <s v="H39463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8"/>
    <x v="0"/>
    <x v="0"/>
    <x v="18"/>
    <x v="1"/>
    <x v="1"/>
    <x v="0"/>
    <x v="8"/>
    <x v="0"/>
    <x v="13"/>
    <x v="12"/>
    <x v="4"/>
    <x v="14"/>
    <n v="0"/>
  </r>
  <r>
    <s v=""/>
    <x v="0"/>
    <x v="0"/>
    <x v="10"/>
    <x v="0"/>
    <x v="0"/>
    <s v="THE AGENCY COLLECTIVE LLC"/>
    <s v="CR605710"/>
    <s v="MOORE INS INC"/>
    <s v="H7076319"/>
    <x v="0"/>
    <x v="0"/>
    <x v="1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9"/>
    <x v="0"/>
    <x v="0"/>
    <x v="19"/>
    <x v="1"/>
    <x v="1"/>
    <x v="0"/>
    <x v="0"/>
    <x v="0"/>
    <x v="14"/>
    <x v="10"/>
    <x v="14"/>
    <x v="15"/>
    <n v="0"/>
  </r>
  <r>
    <s v=""/>
    <x v="0"/>
    <x v="0"/>
    <x v="11"/>
    <x v="0"/>
    <x v="0"/>
    <s v="THE AGENCY COLLECTIVE LLC"/>
    <s v="CR605710"/>
    <s v="TIM HESS AGENCY, INC"/>
    <s v="H8101587"/>
    <x v="0"/>
    <x v="0"/>
    <x v="1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0"/>
    <x v="0"/>
    <x v="0"/>
    <x v="20"/>
    <x v="1"/>
    <x v="1"/>
    <x v="0"/>
    <x v="0"/>
    <x v="0"/>
    <x v="15"/>
    <x v="11"/>
    <x v="15"/>
    <x v="16"/>
    <n v="0"/>
  </r>
  <r>
    <s v="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3"/>
    <x v="0"/>
    <x v="0"/>
    <x v="79"/>
    <x v="1"/>
    <x v="0"/>
    <x v="0"/>
    <x v="0"/>
    <x v="0"/>
    <x v="0"/>
    <x v="1"/>
    <x v="67"/>
    <x v="70"/>
    <n v="0"/>
  </r>
  <r>
    <s v="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4"/>
    <x v="0"/>
    <x v="0"/>
    <x v="80"/>
    <x v="1"/>
    <x v="1"/>
    <x v="0"/>
    <x v="0"/>
    <x v="0"/>
    <x v="0"/>
    <x v="9"/>
    <x v="68"/>
    <x v="71"/>
    <n v="0"/>
  </r>
  <r>
    <s v=""/>
    <x v="0"/>
    <x v="0"/>
    <x v="11"/>
    <x v="0"/>
    <x v="0"/>
    <s v="THE AGENCY COLLECTIVE LLC"/>
    <s v="CR605710"/>
    <s v="SKALA INSURANCE AGENCY LLC"/>
    <s v="H93114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5"/>
    <x v="0"/>
    <x v="0"/>
    <x v="81"/>
    <x v="1"/>
    <x v="1"/>
    <x v="0"/>
    <x v="0"/>
    <x v="0"/>
    <x v="0"/>
    <x v="11"/>
    <x v="69"/>
    <x v="72"/>
    <n v="0"/>
  </r>
  <r>
    <s v=""/>
    <x v="0"/>
    <x v="0"/>
    <x v="11"/>
    <x v="0"/>
    <x v="0"/>
    <s v="THE AGENCY COLLECTIVE LLC"/>
    <s v="CR605710"/>
    <s v="PLATT INSURANCE GROUP LLC"/>
    <s v="H7102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6"/>
    <x v="0"/>
    <x v="0"/>
    <x v="82"/>
    <x v="1"/>
    <x v="0"/>
    <x v="0"/>
    <x v="0"/>
    <x v="0"/>
    <x v="0"/>
    <x v="11"/>
    <x v="70"/>
    <x v="73"/>
    <n v="0"/>
  </r>
  <r>
    <s v=""/>
    <x v="0"/>
    <x v="0"/>
    <x v="11"/>
    <x v="0"/>
    <x v="0"/>
    <s v="THE AGENCY COLLECTIVE LLC"/>
    <s v="CR605710"/>
    <s v="JOE POTTS INSURANCE AGENCY LLC"/>
    <s v="H74565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7"/>
    <x v="0"/>
    <x v="0"/>
    <x v="83"/>
    <x v="1"/>
    <x v="1"/>
    <x v="0"/>
    <x v="0"/>
    <x v="0"/>
    <x v="0"/>
    <x v="11"/>
    <x v="71"/>
    <x v="74"/>
    <n v="0"/>
  </r>
  <r>
    <s v="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8"/>
    <x v="0"/>
    <x v="0"/>
    <x v="84"/>
    <x v="1"/>
    <x v="0"/>
    <x v="0"/>
    <x v="0"/>
    <x v="0"/>
    <x v="40"/>
    <x v="38"/>
    <x v="72"/>
    <x v="75"/>
    <n v="0"/>
  </r>
  <r>
    <s v=""/>
    <x v="0"/>
    <x v="0"/>
    <x v="11"/>
    <x v="0"/>
    <x v="0"/>
    <s v="THE AGENCY COLLECTIVE LLC"/>
    <s v="CR605710"/>
    <s v="MARK S RADOSEVIC"/>
    <s v="H90038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89"/>
    <x v="0"/>
    <x v="0"/>
    <x v="85"/>
    <x v="1"/>
    <x v="0"/>
    <x v="0"/>
    <x v="0"/>
    <x v="0"/>
    <x v="0"/>
    <x v="11"/>
    <x v="73"/>
    <x v="76"/>
    <n v="0"/>
  </r>
  <r>
    <s v="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0"/>
    <x v="0"/>
    <x v="0"/>
    <x v="86"/>
    <x v="1"/>
    <x v="0"/>
    <x v="0"/>
    <x v="0"/>
    <x v="0"/>
    <x v="0"/>
    <x v="11"/>
    <x v="74"/>
    <x v="77"/>
    <n v="0"/>
  </r>
  <r>
    <s v="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1"/>
    <x v="0"/>
    <x v="0"/>
    <x v="87"/>
    <x v="1"/>
    <x v="6"/>
    <x v="0"/>
    <x v="0"/>
    <x v="0"/>
    <x v="0"/>
    <x v="11"/>
    <x v="75"/>
    <x v="78"/>
    <n v="0"/>
  </r>
  <r>
    <s v="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2"/>
    <x v="0"/>
    <x v="0"/>
    <x v="12"/>
    <x v="1"/>
    <x v="8"/>
    <x v="0"/>
    <x v="0"/>
    <x v="0"/>
    <x v="0"/>
    <x v="9"/>
    <x v="9"/>
    <x v="9"/>
    <n v="0"/>
  </r>
  <r>
    <s v=""/>
    <x v="0"/>
    <x v="0"/>
    <x v="1"/>
    <x v="0"/>
    <x v="0"/>
    <s v="THE AGENCY COLLECTIVE LLC"/>
    <s v="CR605710"/>
    <s v="THOMAS E NOLAN INSURANCE AGENCY INC"/>
    <s v="H8081905"/>
    <x v="0"/>
    <x v="0"/>
    <x v="2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3"/>
    <x v="0"/>
    <x v="0"/>
    <x v="88"/>
    <x v="1"/>
    <x v="4"/>
    <x v="0"/>
    <x v="0"/>
    <x v="0"/>
    <x v="41"/>
    <x v="1"/>
    <x v="76"/>
    <x v="79"/>
    <n v="0"/>
  </r>
  <r>
    <s v=""/>
    <x v="0"/>
    <x v="0"/>
    <x v="11"/>
    <x v="0"/>
    <x v="0"/>
    <s v="THE AGENCY COLLECTIVE LLC"/>
    <s v="CR605710"/>
    <s v="BRIAN W LAING INS AGCY INC"/>
    <s v="H732238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4"/>
    <x v="0"/>
    <x v="0"/>
    <x v="89"/>
    <x v="1"/>
    <x v="10"/>
    <x v="0"/>
    <x v="0"/>
    <x v="0"/>
    <x v="0"/>
    <x v="11"/>
    <x v="77"/>
    <x v="80"/>
    <n v="0"/>
  </r>
  <r>
    <s v="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5"/>
    <x v="0"/>
    <x v="0"/>
    <x v="90"/>
    <x v="3"/>
    <x v="9"/>
    <x v="0"/>
    <x v="0"/>
    <x v="0"/>
    <x v="0"/>
    <x v="0"/>
    <x v="10"/>
    <x v="81"/>
    <n v="0"/>
  </r>
  <r>
    <s v=""/>
    <x v="0"/>
    <x v="0"/>
    <x v="11"/>
    <x v="0"/>
    <x v="0"/>
    <s v="THE AGENCY COLLECTIVE LLC"/>
    <s v="CR605710"/>
    <s v="RINKES INS LLC"/>
    <s v="H64284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6"/>
    <x v="0"/>
    <x v="0"/>
    <x v="91"/>
    <x v="3"/>
    <x v="7"/>
    <x v="0"/>
    <x v="0"/>
    <x v="0"/>
    <x v="0"/>
    <x v="11"/>
    <x v="78"/>
    <x v="82"/>
    <n v="0"/>
  </r>
  <r>
    <s v=""/>
    <x v="0"/>
    <x v="0"/>
    <x v="1"/>
    <x v="0"/>
    <x v="0"/>
    <s v="THE AGENCY COLLECTIVE LLC"/>
    <s v="CR605710"/>
    <s v="DAYLIGHT INSURANCE INC."/>
    <s v="H8463466"/>
    <x v="0"/>
    <x v="0"/>
    <x v="1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1"/>
    <x v="0"/>
    <x v="0"/>
    <x v="21"/>
    <x v="3"/>
    <x v="8"/>
    <x v="0"/>
    <x v="0"/>
    <x v="0"/>
    <x v="16"/>
    <x v="1"/>
    <x v="16"/>
    <x v="17"/>
    <n v="0"/>
  </r>
  <r>
    <s v="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3"/>
    <x v="0"/>
    <x v="0"/>
    <x v="23"/>
    <x v="2"/>
    <x v="5"/>
    <x v="0"/>
    <x v="10"/>
    <x v="0"/>
    <x v="18"/>
    <x v="14"/>
    <x v="18"/>
    <x v="19"/>
    <n v="0"/>
  </r>
  <r>
    <s v="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4"/>
    <x v="0"/>
    <x v="1"/>
    <x v="24"/>
    <x v="2"/>
    <x v="8"/>
    <x v="0"/>
    <x v="11"/>
    <x v="0"/>
    <x v="19"/>
    <x v="15"/>
    <x v="19"/>
    <x v="20"/>
    <n v="0"/>
  </r>
  <r>
    <s v=""/>
    <x v="1"/>
    <x v="7"/>
    <x v="16"/>
    <x v="0"/>
    <x v="7"/>
    <s v="THE AGENCY COLLECTIVE LLC"/>
    <s v="CR605710"/>
    <s v="KEVIN BENTLEY INSURANCE LLC"/>
    <s v="H94546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5"/>
    <x v="0"/>
    <x v="1"/>
    <x v="25"/>
    <x v="1"/>
    <x v="6"/>
    <x v="0"/>
    <x v="11"/>
    <x v="0"/>
    <x v="19"/>
    <x v="16"/>
    <x v="20"/>
    <x v="21"/>
    <n v="0"/>
  </r>
  <r>
    <s v=""/>
    <x v="1"/>
    <x v="7"/>
    <x v="17"/>
    <x v="0"/>
    <x v="7"/>
    <s v="THE AGENCY COLLECTIVE LLC"/>
    <s v="CR605710"/>
    <s v="SCOTT RICHARDS AGENCY LLC"/>
    <s v="H92974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7"/>
    <x v="0"/>
    <x v="1"/>
    <x v="27"/>
    <x v="1"/>
    <x v="0"/>
    <x v="0"/>
    <x v="12"/>
    <x v="0"/>
    <x v="20"/>
    <x v="17"/>
    <x v="22"/>
    <x v="23"/>
    <n v="0"/>
  </r>
  <r>
    <s v="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8"/>
    <x v="0"/>
    <x v="1"/>
    <x v="28"/>
    <x v="1"/>
    <x v="7"/>
    <x v="0"/>
    <x v="12"/>
    <x v="0"/>
    <x v="20"/>
    <x v="17"/>
    <x v="23"/>
    <x v="24"/>
    <n v="0"/>
  </r>
  <r>
    <s v="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29"/>
    <x v="0"/>
    <x v="1"/>
    <x v="29"/>
    <x v="1"/>
    <x v="10"/>
    <x v="0"/>
    <x v="12"/>
    <x v="0"/>
    <x v="20"/>
    <x v="18"/>
    <x v="24"/>
    <x v="25"/>
    <n v="0"/>
  </r>
  <r>
    <s v=""/>
    <x v="1"/>
    <x v="1"/>
    <x v="19"/>
    <x v="0"/>
    <x v="1"/>
    <s v="THE AGENCY COLLECTIVE LLC"/>
    <s v="CR605710"/>
    <s v="ELEMENTARY INSURANCE AGENCY, LLC."/>
    <s v="H895251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0"/>
    <x v="0"/>
    <x v="1"/>
    <x v="30"/>
    <x v="3"/>
    <x v="5"/>
    <x v="0"/>
    <x v="1"/>
    <x v="0"/>
    <x v="2"/>
    <x v="19"/>
    <x v="25"/>
    <x v="26"/>
    <n v="0"/>
  </r>
  <r>
    <s v="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7"/>
    <x v="0"/>
    <x v="0"/>
    <x v="8"/>
    <x v="11"/>
    <x v="2"/>
    <x v="0"/>
    <x v="5"/>
    <x v="0"/>
    <x v="7"/>
    <x v="6"/>
    <x v="79"/>
    <x v="83"/>
    <n v="0"/>
  </r>
  <r>
    <s v=""/>
    <x v="1"/>
    <x v="7"/>
    <x v="20"/>
    <x v="0"/>
    <x v="7"/>
    <s v="THE AGENCY COLLECTIVE LLC"/>
    <s v="CR605710"/>
    <s v="WHITE OAK INSURANCE GROUP LLC"/>
    <s v="H989288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1"/>
    <x v="0"/>
    <x v="1"/>
    <x v="31"/>
    <x v="3"/>
    <x v="1"/>
    <x v="0"/>
    <x v="13"/>
    <x v="0"/>
    <x v="21"/>
    <x v="20"/>
    <x v="26"/>
    <x v="27"/>
    <n v="0"/>
  </r>
  <r>
    <s v="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3"/>
    <x v="0"/>
    <x v="1"/>
    <x v="33"/>
    <x v="1"/>
    <x v="6"/>
    <x v="0"/>
    <x v="2"/>
    <x v="0"/>
    <x v="22"/>
    <x v="21"/>
    <x v="28"/>
    <x v="29"/>
    <n v="0"/>
  </r>
  <r>
    <s v="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4"/>
    <x v="0"/>
    <x v="1"/>
    <x v="34"/>
    <x v="1"/>
    <x v="0"/>
    <x v="0"/>
    <x v="2"/>
    <x v="0"/>
    <x v="22"/>
    <x v="21"/>
    <x v="29"/>
    <x v="30"/>
    <n v="0"/>
  </r>
  <r>
    <s v="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8"/>
    <x v="0"/>
    <x v="1"/>
    <x v="92"/>
    <x v="5"/>
    <x v="6"/>
    <x v="0"/>
    <x v="3"/>
    <x v="0"/>
    <x v="4"/>
    <x v="4"/>
    <x v="30"/>
    <x v="31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99"/>
    <x v="0"/>
    <x v="1"/>
    <x v="93"/>
    <x v="4"/>
    <x v="8"/>
    <x v="0"/>
    <x v="3"/>
    <x v="0"/>
    <x v="4"/>
    <x v="4"/>
    <x v="80"/>
    <x v="84"/>
    <n v="0"/>
  </r>
  <r>
    <s v=""/>
    <x v="1"/>
    <x v="3"/>
    <x v="4"/>
    <x v="0"/>
    <x v="3"/>
    <s v="THE AGENCY COLLECTIVE LLC"/>
    <s v="CR605710"/>
    <s v="PEGRAM AGENCY INC THE"/>
    <s v="H934156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0"/>
    <x v="0"/>
    <x v="1"/>
    <x v="94"/>
    <x v="4"/>
    <x v="4"/>
    <x v="0"/>
    <x v="3"/>
    <x v="0"/>
    <x v="4"/>
    <x v="4"/>
    <x v="81"/>
    <x v="85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1"/>
    <x v="0"/>
    <x v="1"/>
    <x v="95"/>
    <x v="4"/>
    <x v="4"/>
    <x v="0"/>
    <x v="3"/>
    <x v="0"/>
    <x v="4"/>
    <x v="4"/>
    <x v="80"/>
    <x v="86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2"/>
    <x v="0"/>
    <x v="1"/>
    <x v="96"/>
    <x v="4"/>
    <x v="10"/>
    <x v="0"/>
    <x v="3"/>
    <x v="0"/>
    <x v="4"/>
    <x v="4"/>
    <x v="82"/>
    <x v="87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3"/>
    <x v="0"/>
    <x v="1"/>
    <x v="97"/>
    <x v="5"/>
    <x v="7"/>
    <x v="0"/>
    <x v="3"/>
    <x v="0"/>
    <x v="4"/>
    <x v="4"/>
    <x v="83"/>
    <x v="88"/>
    <n v="0"/>
  </r>
  <r>
    <s v="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4"/>
    <x v="0"/>
    <x v="1"/>
    <x v="98"/>
    <x v="4"/>
    <x v="11"/>
    <x v="0"/>
    <x v="3"/>
    <x v="0"/>
    <x v="4"/>
    <x v="4"/>
    <x v="80"/>
    <x v="89"/>
    <n v="0"/>
  </r>
  <r>
    <s v="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5"/>
    <x v="0"/>
    <x v="1"/>
    <x v="99"/>
    <x v="4"/>
    <x v="11"/>
    <x v="0"/>
    <x v="3"/>
    <x v="0"/>
    <x v="4"/>
    <x v="4"/>
    <x v="4"/>
    <x v="90"/>
    <n v="0"/>
  </r>
  <r>
    <s v="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6"/>
    <x v="0"/>
    <x v="1"/>
    <x v="100"/>
    <x v="4"/>
    <x v="11"/>
    <x v="0"/>
    <x v="3"/>
    <x v="0"/>
    <x v="4"/>
    <x v="4"/>
    <x v="84"/>
    <x v="91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7"/>
    <x v="0"/>
    <x v="1"/>
    <x v="101"/>
    <x v="12"/>
    <x v="5"/>
    <x v="0"/>
    <x v="3"/>
    <x v="0"/>
    <x v="4"/>
    <x v="4"/>
    <x v="85"/>
    <x v="92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8"/>
    <x v="0"/>
    <x v="1"/>
    <x v="59"/>
    <x v="8"/>
    <x v="9"/>
    <x v="0"/>
    <x v="3"/>
    <x v="0"/>
    <x v="4"/>
    <x v="4"/>
    <x v="48"/>
    <x v="49"/>
    <n v="0"/>
  </r>
  <r>
    <s v="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09"/>
    <x v="0"/>
    <x v="1"/>
    <x v="102"/>
    <x v="5"/>
    <x v="8"/>
    <x v="0"/>
    <x v="3"/>
    <x v="0"/>
    <x v="4"/>
    <x v="4"/>
    <x v="80"/>
    <x v="93"/>
    <n v="0"/>
  </r>
  <r>
    <s v="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0"/>
    <x v="0"/>
    <x v="1"/>
    <x v="103"/>
    <x v="8"/>
    <x v="9"/>
    <x v="0"/>
    <x v="3"/>
    <x v="0"/>
    <x v="4"/>
    <x v="4"/>
    <x v="86"/>
    <x v="94"/>
    <n v="0"/>
  </r>
  <r>
    <s v="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1"/>
    <x v="0"/>
    <x v="1"/>
    <x v="104"/>
    <x v="8"/>
    <x v="2"/>
    <x v="0"/>
    <x v="3"/>
    <x v="0"/>
    <x v="4"/>
    <x v="4"/>
    <x v="87"/>
    <x v="95"/>
    <n v="0"/>
  </r>
  <r>
    <s v=""/>
    <x v="1"/>
    <x v="3"/>
    <x v="38"/>
    <x v="0"/>
    <x v="3"/>
    <s v="THE AGENCY COLLECTIVE LLC"/>
    <s v="CR605710"/>
    <s v="ARVEY INSURANCE AGENCY, INC."/>
    <s v="H262490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2"/>
    <x v="0"/>
    <x v="1"/>
    <x v="105"/>
    <x v="8"/>
    <x v="0"/>
    <x v="0"/>
    <x v="3"/>
    <x v="0"/>
    <x v="23"/>
    <x v="39"/>
    <x v="88"/>
    <x v="96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3"/>
    <x v="0"/>
    <x v="1"/>
    <x v="106"/>
    <x v="2"/>
    <x v="0"/>
    <x v="0"/>
    <x v="3"/>
    <x v="0"/>
    <x v="4"/>
    <x v="4"/>
    <x v="0"/>
    <x v="0"/>
    <n v="0"/>
  </r>
  <r>
    <s v="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4"/>
    <x v="0"/>
    <x v="1"/>
    <x v="107"/>
    <x v="2"/>
    <x v="4"/>
    <x v="0"/>
    <x v="3"/>
    <x v="0"/>
    <x v="23"/>
    <x v="22"/>
    <x v="0"/>
    <x v="0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5"/>
    <x v="0"/>
    <x v="1"/>
    <x v="108"/>
    <x v="2"/>
    <x v="4"/>
    <x v="0"/>
    <x v="3"/>
    <x v="0"/>
    <x v="4"/>
    <x v="4"/>
    <x v="87"/>
    <x v="97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6"/>
    <x v="0"/>
    <x v="1"/>
    <x v="109"/>
    <x v="2"/>
    <x v="4"/>
    <x v="0"/>
    <x v="3"/>
    <x v="0"/>
    <x v="4"/>
    <x v="4"/>
    <x v="89"/>
    <x v="98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7"/>
    <x v="0"/>
    <x v="1"/>
    <x v="110"/>
    <x v="1"/>
    <x v="9"/>
    <x v="0"/>
    <x v="3"/>
    <x v="0"/>
    <x v="4"/>
    <x v="4"/>
    <x v="0"/>
    <x v="0"/>
    <n v="0"/>
  </r>
  <r>
    <s v="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8"/>
    <x v="0"/>
    <x v="1"/>
    <x v="111"/>
    <x v="1"/>
    <x v="2"/>
    <x v="0"/>
    <x v="3"/>
    <x v="0"/>
    <x v="0"/>
    <x v="27"/>
    <x v="87"/>
    <x v="99"/>
    <n v="0"/>
  </r>
  <r>
    <s v=""/>
    <x v="1"/>
    <x v="3"/>
    <x v="4"/>
    <x v="0"/>
    <x v="3"/>
    <s v="THE AGENCY COLLECTIVE LLC"/>
    <s v="CR605710"/>
    <s v="RICK HAMBY AGENCY, INC."/>
    <s v="H8551006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19"/>
    <x v="0"/>
    <x v="1"/>
    <x v="112"/>
    <x v="3"/>
    <x v="2"/>
    <x v="0"/>
    <x v="3"/>
    <x v="0"/>
    <x v="4"/>
    <x v="4"/>
    <x v="85"/>
    <x v="100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0"/>
    <x v="0"/>
    <x v="2"/>
    <x v="3"/>
    <x v="3"/>
    <x v="3"/>
    <x v="0"/>
    <x v="3"/>
    <x v="0"/>
    <x v="3"/>
    <x v="3"/>
    <x v="87"/>
    <x v="101"/>
    <n v="0"/>
  </r>
  <r>
    <s v="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7"/>
    <x v="0"/>
    <x v="5"/>
    <x v="37"/>
    <x v="1"/>
    <x v="1"/>
    <x v="0"/>
    <x v="14"/>
    <x v="0"/>
    <x v="24"/>
    <x v="23"/>
    <x v="31"/>
    <x v="32"/>
    <n v="0"/>
  </r>
  <r>
    <s v="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1"/>
    <x v="0"/>
    <x v="0"/>
    <x v="113"/>
    <x v="2"/>
    <x v="1"/>
    <x v="0"/>
    <x v="5"/>
    <x v="0"/>
    <x v="42"/>
    <x v="40"/>
    <x v="90"/>
    <x v="102"/>
    <n v="0"/>
  </r>
  <r>
    <s v="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2"/>
    <x v="0"/>
    <x v="0"/>
    <x v="114"/>
    <x v="2"/>
    <x v="4"/>
    <x v="0"/>
    <x v="5"/>
    <x v="0"/>
    <x v="42"/>
    <x v="41"/>
    <x v="91"/>
    <x v="103"/>
    <n v="0"/>
  </r>
  <r>
    <s v="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3"/>
    <x v="0"/>
    <x v="0"/>
    <x v="115"/>
    <x v="1"/>
    <x v="9"/>
    <x v="0"/>
    <x v="5"/>
    <x v="0"/>
    <x v="42"/>
    <x v="29"/>
    <x v="92"/>
    <x v="104"/>
    <n v="0"/>
  </r>
  <r>
    <s v=""/>
    <x v="0"/>
    <x v="5"/>
    <x v="41"/>
    <x v="0"/>
    <x v="5"/>
    <s v="THE AGENCY COLLECTIVE LLC"/>
    <s v="CR605710"/>
    <s v="HAROLD E HAGY"/>
    <s v="H89619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4"/>
    <x v="0"/>
    <x v="0"/>
    <x v="116"/>
    <x v="1"/>
    <x v="7"/>
    <x v="0"/>
    <x v="5"/>
    <x v="0"/>
    <x v="42"/>
    <x v="42"/>
    <x v="93"/>
    <x v="105"/>
    <n v="0"/>
  </r>
  <r>
    <s v=""/>
    <x v="0"/>
    <x v="5"/>
    <x v="6"/>
    <x v="0"/>
    <x v="5"/>
    <s v="THE AGENCY COLLECTIVE LLC"/>
    <s v="CR605710"/>
    <s v="RCK FAMILY INC"/>
    <s v="H63434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5"/>
    <x v="0"/>
    <x v="0"/>
    <x v="117"/>
    <x v="1"/>
    <x v="0"/>
    <x v="0"/>
    <x v="5"/>
    <x v="0"/>
    <x v="42"/>
    <x v="6"/>
    <x v="94"/>
    <x v="106"/>
    <n v="0"/>
  </r>
  <r>
    <s v="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6"/>
    <x v="0"/>
    <x v="0"/>
    <x v="118"/>
    <x v="1"/>
    <x v="0"/>
    <x v="0"/>
    <x v="5"/>
    <x v="0"/>
    <x v="42"/>
    <x v="42"/>
    <x v="95"/>
    <x v="107"/>
    <n v="0"/>
  </r>
  <r>
    <s v=""/>
    <x v="0"/>
    <x v="5"/>
    <x v="6"/>
    <x v="0"/>
    <x v="5"/>
    <s v="THE AGENCY COLLECTIVE LLC"/>
    <s v="CR605710"/>
    <s v="GASBARRO INSURANCE AGENCY, LLC"/>
    <s v="H99234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7"/>
    <x v="0"/>
    <x v="0"/>
    <x v="119"/>
    <x v="1"/>
    <x v="8"/>
    <x v="0"/>
    <x v="5"/>
    <x v="0"/>
    <x v="42"/>
    <x v="6"/>
    <x v="96"/>
    <x v="108"/>
    <n v="0"/>
  </r>
  <r>
    <s v="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8"/>
    <x v="0"/>
    <x v="0"/>
    <x v="120"/>
    <x v="1"/>
    <x v="8"/>
    <x v="0"/>
    <x v="5"/>
    <x v="0"/>
    <x v="42"/>
    <x v="40"/>
    <x v="97"/>
    <x v="109"/>
    <n v="0"/>
  </r>
  <r>
    <s v=""/>
    <x v="0"/>
    <x v="5"/>
    <x v="40"/>
    <x v="0"/>
    <x v="5"/>
    <s v="THE AGENCY COLLECTIVE LLC"/>
    <s v="CR605710"/>
    <s v="RUSSELL KOEHLER BARIBAULT"/>
    <s v="H92688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29"/>
    <x v="0"/>
    <x v="0"/>
    <x v="121"/>
    <x v="1"/>
    <x v="10"/>
    <x v="0"/>
    <x v="5"/>
    <x v="0"/>
    <x v="42"/>
    <x v="41"/>
    <x v="10"/>
    <x v="110"/>
    <n v="0"/>
  </r>
  <r>
    <s v=""/>
    <x v="0"/>
    <x v="5"/>
    <x v="41"/>
    <x v="0"/>
    <x v="5"/>
    <s v="THE AGENCY COLLECTIVE LLC"/>
    <s v="CR605710"/>
    <s v="WEHNER INSURANCE AGENCY INC"/>
    <s v="H81081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0"/>
    <x v="0"/>
    <x v="0"/>
    <x v="122"/>
    <x v="3"/>
    <x v="9"/>
    <x v="0"/>
    <x v="5"/>
    <x v="0"/>
    <x v="42"/>
    <x v="42"/>
    <x v="98"/>
    <x v="111"/>
    <n v="0"/>
  </r>
  <r>
    <s v=""/>
    <x v="0"/>
    <x v="5"/>
    <x v="29"/>
    <x v="0"/>
    <x v="5"/>
    <s v="THE AGENCY COLLECTIVE LLC"/>
    <s v="CR605710"/>
    <s v="JEFFREY JAMES INSURANCE GROUP LLC"/>
    <s v="H803153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1"/>
    <x v="0"/>
    <x v="0"/>
    <x v="123"/>
    <x v="3"/>
    <x v="3"/>
    <x v="0"/>
    <x v="5"/>
    <x v="0"/>
    <x v="42"/>
    <x v="29"/>
    <x v="96"/>
    <x v="112"/>
    <n v="0"/>
  </r>
  <r>
    <s v="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2"/>
    <x v="0"/>
    <x v="0"/>
    <x v="124"/>
    <x v="3"/>
    <x v="7"/>
    <x v="0"/>
    <x v="5"/>
    <x v="0"/>
    <x v="42"/>
    <x v="41"/>
    <x v="91"/>
    <x v="103"/>
    <n v="0"/>
  </r>
  <r>
    <s v=""/>
    <x v="0"/>
    <x v="5"/>
    <x v="29"/>
    <x v="0"/>
    <x v="5"/>
    <s v="THE AGENCY COLLECTIVE LLC"/>
    <s v="CR605710"/>
    <s v="LEROY P STOUFFER"/>
    <s v="H88892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3"/>
    <x v="0"/>
    <x v="0"/>
    <x v="125"/>
    <x v="3"/>
    <x v="7"/>
    <x v="0"/>
    <x v="5"/>
    <x v="0"/>
    <x v="42"/>
    <x v="29"/>
    <x v="99"/>
    <x v="113"/>
    <n v="0"/>
  </r>
  <r>
    <s v=""/>
    <x v="5"/>
    <x v="8"/>
    <x v="23"/>
    <x v="0"/>
    <x v="8"/>
    <s v="THE AGENCY COLLECTIVE LLC"/>
    <s v="CR605710"/>
    <s v="ANDREWS INSURANCE INC"/>
    <s v="H90664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4"/>
    <x v="0"/>
    <x v="5"/>
    <x v="126"/>
    <x v="3"/>
    <x v="6"/>
    <x v="0"/>
    <x v="14"/>
    <x v="0"/>
    <x v="0"/>
    <x v="23"/>
    <x v="100"/>
    <x v="114"/>
    <n v="0"/>
  </r>
  <r>
    <s v="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38"/>
    <x v="0"/>
    <x v="5"/>
    <x v="38"/>
    <x v="3"/>
    <x v="8"/>
    <x v="0"/>
    <x v="14"/>
    <x v="0"/>
    <x v="24"/>
    <x v="23"/>
    <x v="31"/>
    <x v="32"/>
    <n v="0"/>
  </r>
  <r>
    <s v="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5"/>
    <x v="0"/>
    <x v="6"/>
    <x v="127"/>
    <x v="2"/>
    <x v="8"/>
    <x v="0"/>
    <x v="15"/>
    <x v="0"/>
    <x v="25"/>
    <x v="43"/>
    <x v="101"/>
    <x v="115"/>
    <n v="0"/>
  </r>
  <r>
    <s v="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6"/>
    <x v="0"/>
    <x v="6"/>
    <x v="128"/>
    <x v="1"/>
    <x v="7"/>
    <x v="0"/>
    <x v="15"/>
    <x v="0"/>
    <x v="25"/>
    <x v="24"/>
    <x v="32"/>
    <x v="33"/>
    <n v="0"/>
  </r>
  <r>
    <s v="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7"/>
    <x v="0"/>
    <x v="6"/>
    <x v="129"/>
    <x v="1"/>
    <x v="7"/>
    <x v="0"/>
    <x v="15"/>
    <x v="0"/>
    <x v="25"/>
    <x v="24"/>
    <x v="102"/>
    <x v="116"/>
    <n v="0"/>
  </r>
  <r>
    <s v="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8"/>
    <x v="0"/>
    <x v="6"/>
    <x v="130"/>
    <x v="1"/>
    <x v="1"/>
    <x v="0"/>
    <x v="15"/>
    <x v="0"/>
    <x v="25"/>
    <x v="44"/>
    <x v="103"/>
    <x v="117"/>
    <n v="0"/>
  </r>
  <r>
    <s v="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39"/>
    <x v="0"/>
    <x v="6"/>
    <x v="131"/>
    <x v="1"/>
    <x v="1"/>
    <x v="0"/>
    <x v="15"/>
    <x v="0"/>
    <x v="25"/>
    <x v="44"/>
    <x v="103"/>
    <x v="117"/>
    <n v="0"/>
  </r>
  <r>
    <s v="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0"/>
    <x v="0"/>
    <x v="6"/>
    <x v="132"/>
    <x v="1"/>
    <x v="0"/>
    <x v="0"/>
    <x v="15"/>
    <x v="0"/>
    <x v="25"/>
    <x v="45"/>
    <x v="104"/>
    <x v="118"/>
    <n v="0"/>
  </r>
  <r>
    <s v="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1"/>
    <x v="0"/>
    <x v="6"/>
    <x v="133"/>
    <x v="1"/>
    <x v="8"/>
    <x v="0"/>
    <x v="15"/>
    <x v="0"/>
    <x v="25"/>
    <x v="24"/>
    <x v="102"/>
    <x v="116"/>
    <n v="0"/>
  </r>
  <r>
    <s v=""/>
    <x v="5"/>
    <x v="10"/>
    <x v="26"/>
    <x v="0"/>
    <x v="10"/>
    <s v="THE AGENCY COLLECTIVE LLC"/>
    <s v="CR605710"/>
    <s v="CYNTHIA WOLTZ INSURANCE AGENCY INC"/>
    <s v="H98585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1"/>
    <x v="0"/>
    <x v="5"/>
    <x v="41"/>
    <x v="1"/>
    <x v="8"/>
    <x v="0"/>
    <x v="16"/>
    <x v="0"/>
    <x v="26"/>
    <x v="26"/>
    <x v="34"/>
    <x v="35"/>
    <n v="0"/>
  </r>
  <r>
    <s v=""/>
    <x v="5"/>
    <x v="10"/>
    <x v="26"/>
    <x v="0"/>
    <x v="10"/>
    <s v="THE AGENCY COLLECTIVE LLC"/>
    <s v="CR605710"/>
    <s v="HOLLAMBY AGENCY LLC"/>
    <s v="H930376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2"/>
    <x v="0"/>
    <x v="5"/>
    <x v="42"/>
    <x v="1"/>
    <x v="8"/>
    <x v="0"/>
    <x v="16"/>
    <x v="0"/>
    <x v="26"/>
    <x v="26"/>
    <x v="35"/>
    <x v="36"/>
    <n v="0"/>
  </r>
  <r>
    <s v="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4"/>
    <x v="0"/>
    <x v="1"/>
    <x v="43"/>
    <x v="1"/>
    <x v="10"/>
    <x v="0"/>
    <x v="17"/>
    <x v="0"/>
    <x v="27"/>
    <x v="27"/>
    <x v="37"/>
    <x v="38"/>
    <n v="0"/>
  </r>
  <r>
    <s v=""/>
    <x v="1"/>
    <x v="3"/>
    <x v="27"/>
    <x v="0"/>
    <x v="3"/>
    <s v="THE AGENCY COLLECTIVE LLC"/>
    <s v="CR605710"/>
    <s v="ATKINS &amp; ASSOCIATES INSURANCE AGENCY LLC"/>
    <s v="H18319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5"/>
    <x v="0"/>
    <x v="1"/>
    <x v="44"/>
    <x v="3"/>
    <x v="7"/>
    <x v="0"/>
    <x v="17"/>
    <x v="0"/>
    <x v="27"/>
    <x v="27"/>
    <x v="38"/>
    <x v="39"/>
    <n v="0"/>
  </r>
  <r>
    <s v=""/>
    <x v="0"/>
    <x v="5"/>
    <x v="45"/>
    <x v="0"/>
    <x v="5"/>
    <s v="THE AGENCY COLLECTIVE LLC"/>
    <s v="CR605710"/>
    <s v="HARRY KENNETH LINES"/>
    <s v="H104811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2"/>
    <x v="0"/>
    <x v="0"/>
    <x v="134"/>
    <x v="8"/>
    <x v="0"/>
    <x v="0"/>
    <x v="6"/>
    <x v="0"/>
    <x v="43"/>
    <x v="46"/>
    <x v="105"/>
    <x v="119"/>
    <n v="0"/>
  </r>
  <r>
    <s v=""/>
    <x v="0"/>
    <x v="5"/>
    <x v="12"/>
    <x v="0"/>
    <x v="5"/>
    <s v="THE AGENCY COLLECTIVE LLC"/>
    <s v="CR605710"/>
    <s v="WOLFF INSURANCE AGENCY INC"/>
    <s v="H699116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3"/>
    <x v="0"/>
    <x v="0"/>
    <x v="135"/>
    <x v="8"/>
    <x v="0"/>
    <x v="0"/>
    <x v="8"/>
    <x v="0"/>
    <x v="43"/>
    <x v="12"/>
    <x v="106"/>
    <x v="120"/>
    <n v="0"/>
  </r>
  <r>
    <s v=""/>
    <x v="0"/>
    <x v="0"/>
    <x v="46"/>
    <x v="0"/>
    <x v="0"/>
    <s v="THE AGENCY COLLECTIVE LLC"/>
    <s v="CR605710"/>
    <s v="GARY RHODES AGENCY"/>
    <s v="H760579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4"/>
    <x v="0"/>
    <x v="0"/>
    <x v="136"/>
    <x v="2"/>
    <x v="5"/>
    <x v="0"/>
    <x v="19"/>
    <x v="0"/>
    <x v="0"/>
    <x v="47"/>
    <x v="43"/>
    <x v="121"/>
    <n v="0"/>
  </r>
  <r>
    <s v="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5"/>
    <x v="0"/>
    <x v="0"/>
    <x v="137"/>
    <x v="2"/>
    <x v="9"/>
    <x v="0"/>
    <x v="6"/>
    <x v="0"/>
    <x v="43"/>
    <x v="12"/>
    <x v="107"/>
    <x v="122"/>
    <n v="0"/>
  </r>
  <r>
    <s v=""/>
    <x v="0"/>
    <x v="5"/>
    <x v="28"/>
    <x v="0"/>
    <x v="5"/>
    <s v="THE AGENCY COLLECTIVE LLC"/>
    <s v="CR605710"/>
    <s v="KINNEMAN INSURANCE LLC"/>
    <s v="H93455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7"/>
    <x v="0"/>
    <x v="0"/>
    <x v="46"/>
    <x v="2"/>
    <x v="10"/>
    <x v="0"/>
    <x v="18"/>
    <x v="0"/>
    <x v="28"/>
    <x v="28"/>
    <x v="39"/>
    <x v="40"/>
    <n v="0"/>
  </r>
  <r>
    <s v="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8"/>
    <x v="0"/>
    <x v="0"/>
    <x v="47"/>
    <x v="1"/>
    <x v="1"/>
    <x v="0"/>
    <x v="19"/>
    <x v="0"/>
    <x v="29"/>
    <x v="29"/>
    <x v="40"/>
    <x v="41"/>
    <n v="0"/>
  </r>
  <r>
    <s v="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6"/>
    <x v="0"/>
    <x v="0"/>
    <x v="138"/>
    <x v="1"/>
    <x v="3"/>
    <x v="0"/>
    <x v="6"/>
    <x v="0"/>
    <x v="43"/>
    <x v="46"/>
    <x v="108"/>
    <x v="123"/>
    <n v="0"/>
  </r>
  <r>
    <s v=""/>
    <x v="0"/>
    <x v="5"/>
    <x v="7"/>
    <x v="0"/>
    <x v="5"/>
    <s v="THE AGENCY COLLECTIVE LLC"/>
    <s v="CR605710"/>
    <s v="MARTIN INSURANCE AGENCY INC"/>
    <s v="H39200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7"/>
    <x v="0"/>
    <x v="0"/>
    <x v="139"/>
    <x v="1"/>
    <x v="1"/>
    <x v="0"/>
    <x v="6"/>
    <x v="0"/>
    <x v="43"/>
    <x v="7"/>
    <x v="0"/>
    <x v="0"/>
    <n v="0"/>
  </r>
  <r>
    <s v=""/>
    <x v="0"/>
    <x v="5"/>
    <x v="12"/>
    <x v="0"/>
    <x v="5"/>
    <s v="THE AGENCY COLLECTIVE LLC"/>
    <s v="CR605710"/>
    <s v="ALBIDRESS SANDERSON AGENCY"/>
    <s v="H25436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49"/>
    <x v="0"/>
    <x v="0"/>
    <x v="48"/>
    <x v="1"/>
    <x v="1"/>
    <x v="0"/>
    <x v="8"/>
    <x v="0"/>
    <x v="13"/>
    <x v="12"/>
    <x v="0"/>
    <x v="0"/>
    <n v="0"/>
  </r>
  <r>
    <s v=""/>
    <x v="0"/>
    <x v="5"/>
    <x v="12"/>
    <x v="0"/>
    <x v="5"/>
    <s v="THE AGENCY COLLECTIVE LLC"/>
    <s v="CR605710"/>
    <s v="STEINEBACH, BEATY AND ASSOCIATES"/>
    <s v="H905048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0"/>
    <x v="0"/>
    <x v="0"/>
    <x v="49"/>
    <x v="1"/>
    <x v="1"/>
    <x v="0"/>
    <x v="8"/>
    <x v="0"/>
    <x v="13"/>
    <x v="12"/>
    <x v="41"/>
    <x v="42"/>
    <n v="0"/>
  </r>
  <r>
    <s v=""/>
    <x v="0"/>
    <x v="0"/>
    <x v="29"/>
    <x v="0"/>
    <x v="0"/>
    <s v="THE AGENCY COLLECTIVE LLC"/>
    <s v="CR605710"/>
    <s v="JON PARRACK II"/>
    <s v="H83505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2"/>
    <x v="0"/>
    <x v="0"/>
    <x v="51"/>
    <x v="1"/>
    <x v="0"/>
    <x v="0"/>
    <x v="19"/>
    <x v="0"/>
    <x v="29"/>
    <x v="30"/>
    <x v="42"/>
    <x v="43"/>
    <n v="0"/>
  </r>
  <r>
    <s v="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3"/>
    <x v="0"/>
    <x v="0"/>
    <x v="52"/>
    <x v="1"/>
    <x v="0"/>
    <x v="0"/>
    <x v="19"/>
    <x v="0"/>
    <x v="29"/>
    <x v="30"/>
    <x v="43"/>
    <x v="44"/>
    <n v="0"/>
  </r>
  <r>
    <s v=""/>
    <x v="0"/>
    <x v="0"/>
    <x v="29"/>
    <x v="0"/>
    <x v="0"/>
    <s v="THE AGENCY COLLECTIVE LLC"/>
    <s v="CR605710"/>
    <s v="MARK D CALL INSURANCE AGENCY"/>
    <s v="H91841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4"/>
    <x v="0"/>
    <x v="0"/>
    <x v="53"/>
    <x v="1"/>
    <x v="8"/>
    <x v="0"/>
    <x v="19"/>
    <x v="0"/>
    <x v="29"/>
    <x v="30"/>
    <x v="44"/>
    <x v="45"/>
    <n v="0"/>
  </r>
  <r>
    <s v=""/>
    <x v="0"/>
    <x v="5"/>
    <x v="12"/>
    <x v="0"/>
    <x v="5"/>
    <s v="THE AGENCY COLLECTIVE LLC"/>
    <s v="CR605710"/>
    <s v="DEWBERRY INSURANCE AGENCY"/>
    <s v="H656291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8"/>
    <x v="0"/>
    <x v="0"/>
    <x v="140"/>
    <x v="1"/>
    <x v="8"/>
    <x v="0"/>
    <x v="8"/>
    <x v="0"/>
    <x v="43"/>
    <x v="12"/>
    <x v="4"/>
    <x v="124"/>
    <n v="0"/>
  </r>
  <r>
    <s v=""/>
    <x v="0"/>
    <x v="5"/>
    <x v="7"/>
    <x v="0"/>
    <x v="5"/>
    <s v="THE AGENCY COLLECTIVE LLC"/>
    <s v="CR605710"/>
    <s v="BARRY E WINSTEAD"/>
    <s v="H99744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49"/>
    <x v="0"/>
    <x v="0"/>
    <x v="141"/>
    <x v="3"/>
    <x v="7"/>
    <x v="0"/>
    <x v="6"/>
    <x v="0"/>
    <x v="43"/>
    <x v="7"/>
    <x v="109"/>
    <x v="125"/>
    <n v="0"/>
  </r>
  <r>
    <s v="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0"/>
    <x v="0"/>
    <x v="0"/>
    <x v="142"/>
    <x v="3"/>
    <x v="8"/>
    <x v="0"/>
    <x v="6"/>
    <x v="0"/>
    <x v="43"/>
    <x v="12"/>
    <x v="107"/>
    <x v="122"/>
    <n v="0"/>
  </r>
  <r>
    <s v=""/>
    <x v="2"/>
    <x v="2"/>
    <x v="47"/>
    <x v="0"/>
    <x v="2"/>
    <s v="THE AGENCY COLLECTIVE LLC"/>
    <s v="CR605710"/>
    <s v="A-Z INSURANCE LLC"/>
    <s v="H21706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1"/>
    <x v="0"/>
    <x v="2"/>
    <x v="143"/>
    <x v="1"/>
    <x v="1"/>
    <x v="0"/>
    <x v="26"/>
    <x v="0"/>
    <x v="44"/>
    <x v="48"/>
    <x v="110"/>
    <x v="126"/>
    <n v="0"/>
  </r>
  <r>
    <s v=""/>
    <x v="2"/>
    <x v="2"/>
    <x v="47"/>
    <x v="0"/>
    <x v="2"/>
    <s v="THE AGENCY COLLECTIVE LLC"/>
    <s v="CR605710"/>
    <s v="SOLIMAN INSURANCE AND FINANCIAL SERVICES"/>
    <s v="H9322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2"/>
    <x v="0"/>
    <x v="2"/>
    <x v="144"/>
    <x v="3"/>
    <x v="9"/>
    <x v="0"/>
    <x v="26"/>
    <x v="0"/>
    <x v="44"/>
    <x v="48"/>
    <x v="111"/>
    <x v="127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3"/>
    <x v="0"/>
    <x v="2"/>
    <x v="3"/>
    <x v="1"/>
    <x v="11"/>
    <x v="0"/>
    <x v="26"/>
    <x v="0"/>
    <x v="3"/>
    <x v="3"/>
    <x v="112"/>
    <x v="128"/>
    <n v="0"/>
  </r>
  <r>
    <s v=""/>
    <x v="5"/>
    <x v="11"/>
    <x v="30"/>
    <x v="0"/>
    <x v="11"/>
    <s v="THE AGENCY COLLECTIVE LLC"/>
    <s v="CR605710"/>
    <s v="J BERGERON AGENCY LLC"/>
    <s v="H9060399"/>
    <x v="0"/>
    <x v="0"/>
    <x v="1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5"/>
    <x v="0"/>
    <x v="5"/>
    <x v="54"/>
    <x v="1"/>
    <x v="0"/>
    <x v="0"/>
    <x v="20"/>
    <x v="0"/>
    <x v="30"/>
    <x v="31"/>
    <x v="45"/>
    <x v="46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4"/>
    <x v="0"/>
    <x v="2"/>
    <x v="3"/>
    <x v="3"/>
    <x v="0"/>
    <x v="0"/>
    <x v="27"/>
    <x v="0"/>
    <x v="3"/>
    <x v="3"/>
    <x v="113"/>
    <x v="129"/>
    <n v="0"/>
  </r>
  <r>
    <s v=""/>
    <x v="7"/>
    <x v="12"/>
    <x v="31"/>
    <x v="0"/>
    <x v="12"/>
    <s v="THE AGENCY COLLECTIVE LLC"/>
    <s v="CR605710"/>
    <s v="ALLEN &amp; ASSOCIATES INS INC"/>
    <s v="H25549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6"/>
    <x v="0"/>
    <x v="7"/>
    <x v="55"/>
    <x v="1"/>
    <x v="0"/>
    <x v="0"/>
    <x v="21"/>
    <x v="0"/>
    <x v="31"/>
    <x v="32"/>
    <x v="0"/>
    <x v="0"/>
    <n v="0"/>
  </r>
  <r>
    <s v="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7"/>
    <x v="0"/>
    <x v="7"/>
    <x v="56"/>
    <x v="3"/>
    <x v="8"/>
    <x v="0"/>
    <x v="22"/>
    <x v="0"/>
    <x v="32"/>
    <x v="33"/>
    <x v="46"/>
    <x v="47"/>
    <n v="0"/>
  </r>
  <r>
    <s v="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5"/>
    <x v="0"/>
    <x v="5"/>
    <x v="145"/>
    <x v="8"/>
    <x v="11"/>
    <x v="0"/>
    <x v="28"/>
    <x v="0"/>
    <x v="45"/>
    <x v="49"/>
    <x v="114"/>
    <x v="130"/>
    <n v="0"/>
  </r>
  <r>
    <s v=""/>
    <x v="5"/>
    <x v="8"/>
    <x v="48"/>
    <x v="0"/>
    <x v="8"/>
    <s v="THE AGENCY COLLECTIVE LLC"/>
    <s v="CR605710"/>
    <s v="SARDILLI INSURANCE AGENCY"/>
    <s v="H93803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6"/>
    <x v="0"/>
    <x v="5"/>
    <x v="146"/>
    <x v="1"/>
    <x v="7"/>
    <x v="0"/>
    <x v="28"/>
    <x v="0"/>
    <x v="45"/>
    <x v="49"/>
    <x v="115"/>
    <x v="131"/>
    <n v="0"/>
  </r>
  <r>
    <s v="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7"/>
    <x v="0"/>
    <x v="5"/>
    <x v="147"/>
    <x v="3"/>
    <x v="5"/>
    <x v="0"/>
    <x v="28"/>
    <x v="0"/>
    <x v="45"/>
    <x v="49"/>
    <x v="114"/>
    <x v="130"/>
    <n v="0"/>
  </r>
  <r>
    <s v="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8"/>
    <x v="0"/>
    <x v="3"/>
    <x v="148"/>
    <x v="8"/>
    <x v="9"/>
    <x v="0"/>
    <x v="23"/>
    <x v="0"/>
    <x v="33"/>
    <x v="34"/>
    <x v="116"/>
    <x v="132"/>
    <n v="0"/>
  </r>
  <r>
    <s v="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59"/>
    <x v="0"/>
    <x v="3"/>
    <x v="149"/>
    <x v="3"/>
    <x v="3"/>
    <x v="0"/>
    <x v="23"/>
    <x v="0"/>
    <x v="33"/>
    <x v="34"/>
    <x v="117"/>
    <x v="133"/>
    <n v="0"/>
  </r>
  <r>
    <s v="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0"/>
    <x v="0"/>
    <x v="3"/>
    <x v="57"/>
    <x v="2"/>
    <x v="4"/>
    <x v="0"/>
    <x v="23"/>
    <x v="0"/>
    <x v="33"/>
    <x v="34"/>
    <x v="0"/>
    <x v="0"/>
    <n v="0"/>
  </r>
  <r>
    <s v=""/>
    <x v="3"/>
    <x v="4"/>
    <x v="33"/>
    <x v="0"/>
    <x v="4"/>
    <s v="THE AGENCY COLLECTIVE LLC"/>
    <s v="CR605710"/>
    <s v="LAMBERSON INS AGENCY INC"/>
    <s v="H249484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1"/>
    <x v="0"/>
    <x v="3"/>
    <x v="150"/>
    <x v="1"/>
    <x v="1"/>
    <x v="0"/>
    <x v="23"/>
    <x v="0"/>
    <x v="33"/>
    <x v="34"/>
    <x v="0"/>
    <x v="0"/>
    <n v="0"/>
  </r>
  <r>
    <s v="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2"/>
    <x v="0"/>
    <x v="3"/>
    <x v="151"/>
    <x v="3"/>
    <x v="0"/>
    <x v="0"/>
    <x v="23"/>
    <x v="0"/>
    <x v="33"/>
    <x v="34"/>
    <x v="116"/>
    <x v="132"/>
    <n v="0"/>
  </r>
  <r>
    <s v="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3"/>
    <x v="0"/>
    <x v="3"/>
    <x v="152"/>
    <x v="2"/>
    <x v="5"/>
    <x v="0"/>
    <x v="29"/>
    <x v="0"/>
    <x v="46"/>
    <x v="50"/>
    <x v="118"/>
    <x v="134"/>
    <n v="0"/>
  </r>
  <r>
    <s v="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4"/>
    <x v="0"/>
    <x v="3"/>
    <x v="153"/>
    <x v="8"/>
    <x v="8"/>
    <x v="0"/>
    <x v="24"/>
    <x v="0"/>
    <x v="47"/>
    <x v="51"/>
    <x v="119"/>
    <x v="135"/>
    <n v="0"/>
  </r>
  <r>
    <s v="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5"/>
    <x v="0"/>
    <x v="3"/>
    <x v="154"/>
    <x v="2"/>
    <x v="2"/>
    <x v="0"/>
    <x v="24"/>
    <x v="0"/>
    <x v="47"/>
    <x v="51"/>
    <x v="120"/>
    <x v="136"/>
    <n v="0"/>
  </r>
  <r>
    <s v="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6"/>
    <x v="0"/>
    <x v="3"/>
    <x v="155"/>
    <x v="2"/>
    <x v="1"/>
    <x v="0"/>
    <x v="24"/>
    <x v="0"/>
    <x v="47"/>
    <x v="52"/>
    <x v="121"/>
    <x v="137"/>
    <n v="0"/>
  </r>
  <r>
    <s v="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59"/>
    <x v="0"/>
    <x v="3"/>
    <x v="58"/>
    <x v="2"/>
    <x v="8"/>
    <x v="0"/>
    <x v="24"/>
    <x v="0"/>
    <x v="34"/>
    <x v="35"/>
    <x v="47"/>
    <x v="48"/>
    <n v="0"/>
  </r>
  <r>
    <s v=""/>
    <x v="3"/>
    <x v="14"/>
    <x v="52"/>
    <x v="0"/>
    <x v="14"/>
    <s v="THE AGENCY COLLECTIVE LLC"/>
    <s v="CR605710"/>
    <s v="MILLER INSURANCE AGENCY INC"/>
    <s v="H63456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7"/>
    <x v="0"/>
    <x v="3"/>
    <x v="156"/>
    <x v="1"/>
    <x v="7"/>
    <x v="0"/>
    <x v="24"/>
    <x v="0"/>
    <x v="47"/>
    <x v="53"/>
    <x v="122"/>
    <x v="138"/>
    <n v="0"/>
  </r>
  <r>
    <s v=""/>
    <x v="3"/>
    <x v="17"/>
    <x v="53"/>
    <x v="0"/>
    <x v="17"/>
    <s v="THE AGENCY COLLECTIVE LLC"/>
    <s v="CR605710"/>
    <s v="NIHILL INSURANCE SERVICES, LLC"/>
    <s v="H970433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8"/>
    <x v="0"/>
    <x v="3"/>
    <x v="157"/>
    <x v="1"/>
    <x v="0"/>
    <x v="0"/>
    <x v="24"/>
    <x v="0"/>
    <x v="47"/>
    <x v="54"/>
    <x v="123"/>
    <x v="139"/>
    <n v="0"/>
  </r>
  <r>
    <s v=""/>
    <x v="3"/>
    <x v="17"/>
    <x v="53"/>
    <x v="0"/>
    <x v="17"/>
    <s v="THE AGENCY COLLECTIVE LLC"/>
    <s v="CR605710"/>
    <s v="ESPINOSA INSURANCE SERVICES, LLC"/>
    <s v="H966865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69"/>
    <x v="0"/>
    <x v="3"/>
    <x v="158"/>
    <x v="3"/>
    <x v="3"/>
    <x v="0"/>
    <x v="24"/>
    <x v="0"/>
    <x v="47"/>
    <x v="54"/>
    <x v="124"/>
    <x v="140"/>
    <n v="0"/>
  </r>
  <r>
    <s v="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70"/>
    <x v="0"/>
    <x v="3"/>
    <x v="159"/>
    <x v="3"/>
    <x v="1"/>
    <x v="0"/>
    <x v="24"/>
    <x v="0"/>
    <x v="0"/>
    <x v="55"/>
    <x v="125"/>
    <x v="141"/>
    <n v="0"/>
  </r>
  <r>
    <s v="Business Insurance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1"/>
    <x v="1"/>
    <x v="61"/>
    <x v="1"/>
    <x v="4"/>
    <x v="60"/>
    <x v="10"/>
    <x v="0"/>
    <x v="0"/>
    <x v="25"/>
    <x v="0"/>
    <x v="35"/>
    <x v="36"/>
    <x v="49"/>
    <x v="50"/>
    <n v="0"/>
  </r>
  <r>
    <s v="Business Insurance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1"/>
    <x v="1"/>
    <x v="105"/>
    <x v="1"/>
    <x v="1"/>
    <x v="99"/>
    <x v="4"/>
    <x v="11"/>
    <x v="0"/>
    <x v="3"/>
    <x v="0"/>
    <x v="4"/>
    <x v="4"/>
    <x v="4"/>
    <x v="90"/>
    <n v="0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1"/>
    <x v="1"/>
    <x v="158"/>
    <x v="1"/>
    <x v="3"/>
    <x v="148"/>
    <x v="8"/>
    <x v="9"/>
    <x v="0"/>
    <x v="23"/>
    <x v="0"/>
    <x v="33"/>
    <x v="34"/>
    <x v="116"/>
    <x v="132"/>
    <n v="0"/>
  </r>
  <r>
    <s v="Business Insurance"/>
    <x v="1"/>
    <x v="3"/>
    <x v="4"/>
    <x v="0"/>
    <x v="3"/>
    <s v="THE AGENCY COLLECTIVE LLC"/>
    <s v="CR605710"/>
    <s v="TRENT &amp; ASSOCIATES INC"/>
    <s v="H9420729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32"/>
    <x v="1"/>
    <x v="1"/>
    <x v="32"/>
    <x v="9"/>
    <x v="9"/>
    <x v="1"/>
    <x v="3"/>
    <x v="0"/>
    <x v="4"/>
    <x v="4"/>
    <x v="27"/>
    <x v="28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71"/>
    <x v="1"/>
    <x v="1"/>
    <x v="160"/>
    <x v="13"/>
    <x v="9"/>
    <x v="0"/>
    <x v="3"/>
    <x v="0"/>
    <x v="4"/>
    <x v="4"/>
    <x v="82"/>
    <x v="87"/>
    <n v="0"/>
  </r>
  <r>
    <s v="Business Insurance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72"/>
    <x v="1"/>
    <x v="0"/>
    <x v="161"/>
    <x v="13"/>
    <x v="5"/>
    <x v="0"/>
    <x v="0"/>
    <x v="0"/>
    <x v="0"/>
    <x v="0"/>
    <x v="10"/>
    <x v="81"/>
    <n v="0"/>
  </r>
  <r>
    <s v="Business Insurance"/>
    <x v="1"/>
    <x v="3"/>
    <x v="27"/>
    <x v="0"/>
    <x v="3"/>
    <s v="THE AGENCY COLLECTIVE LLC"/>
    <s v="CR605710"/>
    <s v="ATKINS &amp; ASSOCIATES INSURANCE AGENCY LLC"/>
    <s v="H18319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46"/>
    <x v="1"/>
    <x v="1"/>
    <x v="45"/>
    <x v="3"/>
    <x v="1"/>
    <x v="0"/>
    <x v="17"/>
    <x v="0"/>
    <x v="27"/>
    <x v="27"/>
    <x v="38"/>
    <x v="39"/>
    <n v="0"/>
  </r>
  <r>
    <s v="Business Insurance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80"/>
    <x v="1"/>
    <x v="0"/>
    <x v="76"/>
    <x v="1"/>
    <x v="7"/>
    <x v="0"/>
    <x v="0"/>
    <x v="0"/>
    <x v="38"/>
    <x v="1"/>
    <x v="16"/>
    <x v="67"/>
    <n v="0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62"/>
    <x v="1"/>
    <x v="3"/>
    <x v="151"/>
    <x v="3"/>
    <x v="0"/>
    <x v="0"/>
    <x v="23"/>
    <x v="0"/>
    <x v="33"/>
    <x v="34"/>
    <x v="116"/>
    <x v="132"/>
    <n v="0"/>
  </r>
  <r>
    <s v="Business Insurance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77"/>
    <x v="1"/>
    <x v="0"/>
    <x v="73"/>
    <x v="1"/>
    <x v="6"/>
    <x v="0"/>
    <x v="0"/>
    <x v="0"/>
    <x v="0"/>
    <x v="9"/>
    <x v="63"/>
    <x v="64"/>
    <n v="0"/>
  </r>
  <r>
    <s v="Business Insurance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88"/>
    <x v="1"/>
    <x v="0"/>
    <x v="84"/>
    <x v="1"/>
    <x v="0"/>
    <x v="0"/>
    <x v="0"/>
    <x v="0"/>
    <x v="40"/>
    <x v="38"/>
    <x v="72"/>
    <x v="75"/>
    <n v="0"/>
  </r>
  <r>
    <s v="Business Insurance"/>
    <x v="0"/>
    <x v="0"/>
    <x v="11"/>
    <x v="0"/>
    <x v="0"/>
    <s v="THE AGENCY COLLECTIVE LLC"/>
    <s v="CR605710"/>
    <s v="BRIAN W LAING INS AGCY INC"/>
    <s v="H732238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94"/>
    <x v="1"/>
    <x v="0"/>
    <x v="89"/>
    <x v="1"/>
    <x v="10"/>
    <x v="0"/>
    <x v="0"/>
    <x v="0"/>
    <x v="0"/>
    <x v="11"/>
    <x v="77"/>
    <x v="80"/>
    <n v="0"/>
  </r>
  <r>
    <s v="Business Insurance"/>
    <x v="0"/>
    <x v="0"/>
    <x v="11"/>
    <x v="0"/>
    <x v="0"/>
    <s v="THE AGENCY COLLECTIVE LLC"/>
    <s v="CR605710"/>
    <s v="RINKES INS LLC"/>
    <s v="H64284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96"/>
    <x v="1"/>
    <x v="0"/>
    <x v="91"/>
    <x v="3"/>
    <x v="7"/>
    <x v="0"/>
    <x v="0"/>
    <x v="0"/>
    <x v="0"/>
    <x v="11"/>
    <x v="78"/>
    <x v="82"/>
    <n v="0"/>
  </r>
  <r>
    <s v="Business Insurance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33"/>
    <x v="1"/>
    <x v="1"/>
    <x v="33"/>
    <x v="1"/>
    <x v="6"/>
    <x v="0"/>
    <x v="2"/>
    <x v="0"/>
    <x v="22"/>
    <x v="21"/>
    <x v="28"/>
    <x v="29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71"/>
    <x v="1"/>
    <x v="1"/>
    <x v="160"/>
    <x v="13"/>
    <x v="9"/>
    <x v="0"/>
    <x v="3"/>
    <x v="0"/>
    <x v="4"/>
    <x v="4"/>
    <x v="82"/>
    <x v="87"/>
    <n v="0"/>
  </r>
  <r>
    <s v="Business Insurance"/>
    <x v="0"/>
    <x v="5"/>
    <x v="39"/>
    <x v="0"/>
    <x v="5"/>
    <s v="THE AGENCY COLLECTIVE LLC"/>
    <s v="CR605710"/>
    <s v="JOSEPH J MIRENZI"/>
    <s v="H74293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73"/>
    <x v="1"/>
    <x v="0"/>
    <x v="162"/>
    <x v="3"/>
    <x v="8"/>
    <x v="0"/>
    <x v="5"/>
    <x v="0"/>
    <x v="42"/>
    <x v="40"/>
    <x v="126"/>
    <x v="142"/>
    <n v="0"/>
  </r>
  <r>
    <s v="Business Insurance"/>
    <x v="0"/>
    <x v="5"/>
    <x v="12"/>
    <x v="0"/>
    <x v="5"/>
    <s v="THE AGENCY COLLECTIVE LLC"/>
    <s v="CR605710"/>
    <s v="ALBIDRESS SANDERSON AGENCY"/>
    <s v="H25436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49"/>
    <x v="1"/>
    <x v="0"/>
    <x v="48"/>
    <x v="1"/>
    <x v="1"/>
    <x v="0"/>
    <x v="8"/>
    <x v="0"/>
    <x v="13"/>
    <x v="12"/>
    <x v="0"/>
    <x v="0"/>
    <n v="0"/>
  </r>
  <r>
    <s v="Business Insurance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53"/>
    <x v="1"/>
    <x v="0"/>
    <x v="52"/>
    <x v="1"/>
    <x v="0"/>
    <x v="0"/>
    <x v="19"/>
    <x v="0"/>
    <x v="29"/>
    <x v="30"/>
    <x v="43"/>
    <x v="44"/>
    <n v="0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54"/>
    <x v="1"/>
    <x v="2"/>
    <x v="3"/>
    <x v="3"/>
    <x v="0"/>
    <x v="0"/>
    <x v="27"/>
    <x v="0"/>
    <x v="3"/>
    <x v="3"/>
    <x v="113"/>
    <x v="129"/>
    <n v="0"/>
  </r>
  <r>
    <s v="Specialty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61"/>
    <x v="2"/>
    <x v="4"/>
    <x v="60"/>
    <x v="10"/>
    <x v="0"/>
    <x v="0"/>
    <x v="25"/>
    <x v="0"/>
    <x v="35"/>
    <x v="36"/>
    <x v="49"/>
    <x v="50"/>
    <n v="0"/>
  </r>
  <r>
    <s v="Specialty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2"/>
    <x v="2"/>
    <x v="0"/>
    <x v="12"/>
    <x v="7"/>
    <x v="3"/>
    <x v="1"/>
    <x v="0"/>
    <x v="0"/>
    <x v="0"/>
    <x v="9"/>
    <x v="9"/>
    <x v="9"/>
    <n v="0"/>
  </r>
  <r>
    <s v="Specialty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3"/>
    <x v="2"/>
    <x v="0"/>
    <x v="13"/>
    <x v="8"/>
    <x v="3"/>
    <x v="1"/>
    <x v="0"/>
    <x v="0"/>
    <x v="0"/>
    <x v="10"/>
    <x v="10"/>
    <x v="10"/>
    <n v="0"/>
  </r>
  <r>
    <s v="Specialty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68"/>
    <x v="2"/>
    <x v="0"/>
    <x v="65"/>
    <x v="8"/>
    <x v="4"/>
    <x v="0"/>
    <x v="0"/>
    <x v="0"/>
    <x v="0"/>
    <x v="10"/>
    <x v="54"/>
    <x v="55"/>
    <n v="0"/>
  </r>
  <r>
    <s v="Specialty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74"/>
    <x v="2"/>
    <x v="0"/>
    <x v="71"/>
    <x v="1"/>
    <x v="9"/>
    <x v="0"/>
    <x v="0"/>
    <x v="0"/>
    <x v="37"/>
    <x v="1"/>
    <x v="60"/>
    <x v="61"/>
    <n v="0"/>
  </r>
  <r>
    <s v="Specialty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75"/>
    <x v="2"/>
    <x v="0"/>
    <x v="13"/>
    <x v="2"/>
    <x v="11"/>
    <x v="0"/>
    <x v="0"/>
    <x v="0"/>
    <x v="0"/>
    <x v="10"/>
    <x v="61"/>
    <x v="62"/>
    <n v="0"/>
  </r>
  <r>
    <s v="Specialty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4"/>
    <x v="2"/>
    <x v="0"/>
    <x v="14"/>
    <x v="1"/>
    <x v="3"/>
    <x v="0"/>
    <x v="0"/>
    <x v="0"/>
    <x v="9"/>
    <x v="11"/>
    <x v="11"/>
    <x v="11"/>
    <n v="0"/>
  </r>
  <r>
    <s v="Specialty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84"/>
    <x v="2"/>
    <x v="0"/>
    <x v="80"/>
    <x v="1"/>
    <x v="1"/>
    <x v="0"/>
    <x v="0"/>
    <x v="0"/>
    <x v="0"/>
    <x v="9"/>
    <x v="68"/>
    <x v="71"/>
    <n v="0"/>
  </r>
  <r>
    <s v="Specialty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23"/>
    <x v="2"/>
    <x v="0"/>
    <x v="23"/>
    <x v="2"/>
    <x v="5"/>
    <x v="0"/>
    <x v="10"/>
    <x v="0"/>
    <x v="18"/>
    <x v="14"/>
    <x v="18"/>
    <x v="19"/>
    <n v="0"/>
  </r>
  <r>
    <s v="Specialty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29"/>
    <x v="2"/>
    <x v="1"/>
    <x v="29"/>
    <x v="1"/>
    <x v="10"/>
    <x v="0"/>
    <x v="12"/>
    <x v="0"/>
    <x v="20"/>
    <x v="18"/>
    <x v="24"/>
    <x v="25"/>
    <n v="0"/>
  </r>
  <r>
    <s v="Specialty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97"/>
    <x v="2"/>
    <x v="0"/>
    <x v="8"/>
    <x v="11"/>
    <x v="2"/>
    <x v="0"/>
    <x v="5"/>
    <x v="0"/>
    <x v="7"/>
    <x v="6"/>
    <x v="79"/>
    <x v="83"/>
    <n v="0"/>
  </r>
  <r>
    <s v="Specialty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33"/>
    <x v="2"/>
    <x v="1"/>
    <x v="33"/>
    <x v="1"/>
    <x v="6"/>
    <x v="0"/>
    <x v="2"/>
    <x v="0"/>
    <x v="22"/>
    <x v="21"/>
    <x v="28"/>
    <x v="29"/>
    <n v="0"/>
  </r>
  <r>
    <s v="Specialty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34"/>
    <x v="2"/>
    <x v="1"/>
    <x v="34"/>
    <x v="1"/>
    <x v="0"/>
    <x v="0"/>
    <x v="2"/>
    <x v="0"/>
    <x v="22"/>
    <x v="21"/>
    <x v="29"/>
    <x v="30"/>
    <n v="0"/>
  </r>
  <r>
    <s v="Specialty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98"/>
    <x v="2"/>
    <x v="1"/>
    <x v="92"/>
    <x v="5"/>
    <x v="6"/>
    <x v="0"/>
    <x v="3"/>
    <x v="0"/>
    <x v="4"/>
    <x v="4"/>
    <x v="30"/>
    <x v="31"/>
    <n v="0"/>
  </r>
  <r>
    <s v="Specialty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60"/>
    <x v="2"/>
    <x v="1"/>
    <x v="59"/>
    <x v="4"/>
    <x v="4"/>
    <x v="1"/>
    <x v="3"/>
    <x v="0"/>
    <x v="4"/>
    <x v="4"/>
    <x v="48"/>
    <x v="49"/>
    <n v="0"/>
  </r>
  <r>
    <s v="Specialty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1"/>
    <x v="2"/>
    <x v="1"/>
    <x v="95"/>
    <x v="4"/>
    <x v="4"/>
    <x v="0"/>
    <x v="3"/>
    <x v="0"/>
    <x v="4"/>
    <x v="4"/>
    <x v="80"/>
    <x v="86"/>
    <n v="0"/>
  </r>
  <r>
    <s v="Specialty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4"/>
    <x v="2"/>
    <x v="1"/>
    <x v="98"/>
    <x v="4"/>
    <x v="11"/>
    <x v="0"/>
    <x v="3"/>
    <x v="0"/>
    <x v="4"/>
    <x v="4"/>
    <x v="80"/>
    <x v="89"/>
    <n v="0"/>
  </r>
  <r>
    <s v="Specialty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5"/>
    <x v="2"/>
    <x v="1"/>
    <x v="99"/>
    <x v="4"/>
    <x v="11"/>
    <x v="0"/>
    <x v="3"/>
    <x v="0"/>
    <x v="4"/>
    <x v="4"/>
    <x v="4"/>
    <x v="90"/>
    <n v="0"/>
  </r>
  <r>
    <s v="Specialty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6"/>
    <x v="2"/>
    <x v="1"/>
    <x v="100"/>
    <x v="4"/>
    <x v="11"/>
    <x v="0"/>
    <x v="3"/>
    <x v="0"/>
    <x v="4"/>
    <x v="4"/>
    <x v="84"/>
    <x v="91"/>
    <n v="0"/>
  </r>
  <r>
    <s v="Specialty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13"/>
    <x v="2"/>
    <x v="1"/>
    <x v="106"/>
    <x v="2"/>
    <x v="0"/>
    <x v="0"/>
    <x v="3"/>
    <x v="0"/>
    <x v="4"/>
    <x v="4"/>
    <x v="0"/>
    <x v="0"/>
    <n v="0"/>
  </r>
  <r>
    <s v="Specialty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14"/>
    <x v="2"/>
    <x v="1"/>
    <x v="107"/>
    <x v="2"/>
    <x v="4"/>
    <x v="0"/>
    <x v="3"/>
    <x v="0"/>
    <x v="23"/>
    <x v="22"/>
    <x v="0"/>
    <x v="0"/>
    <n v="0"/>
  </r>
  <r>
    <s v="Specialty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18"/>
    <x v="2"/>
    <x v="1"/>
    <x v="111"/>
    <x v="1"/>
    <x v="2"/>
    <x v="0"/>
    <x v="3"/>
    <x v="0"/>
    <x v="0"/>
    <x v="27"/>
    <x v="87"/>
    <x v="99"/>
    <n v="0"/>
  </r>
  <r>
    <s v="Specialty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26"/>
    <x v="2"/>
    <x v="0"/>
    <x v="118"/>
    <x v="1"/>
    <x v="0"/>
    <x v="0"/>
    <x v="5"/>
    <x v="0"/>
    <x v="42"/>
    <x v="42"/>
    <x v="95"/>
    <x v="107"/>
    <n v="0"/>
  </r>
  <r>
    <s v="Specialty"/>
    <x v="0"/>
    <x v="5"/>
    <x v="6"/>
    <x v="0"/>
    <x v="5"/>
    <s v="THE AGENCY COLLECTIVE LLC"/>
    <s v="CR605710"/>
    <s v="GASBARRO INSURANCE AGENCY, LLC"/>
    <s v="H99234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27"/>
    <x v="2"/>
    <x v="0"/>
    <x v="119"/>
    <x v="1"/>
    <x v="8"/>
    <x v="0"/>
    <x v="5"/>
    <x v="0"/>
    <x v="42"/>
    <x v="6"/>
    <x v="96"/>
    <x v="108"/>
    <n v="0"/>
  </r>
  <r>
    <s v="Specialty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28"/>
    <x v="2"/>
    <x v="0"/>
    <x v="120"/>
    <x v="1"/>
    <x v="8"/>
    <x v="0"/>
    <x v="5"/>
    <x v="0"/>
    <x v="42"/>
    <x v="40"/>
    <x v="97"/>
    <x v="109"/>
    <n v="0"/>
  </r>
  <r>
    <s v="Specialty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37"/>
    <x v="2"/>
    <x v="6"/>
    <x v="129"/>
    <x v="1"/>
    <x v="7"/>
    <x v="0"/>
    <x v="15"/>
    <x v="0"/>
    <x v="25"/>
    <x v="24"/>
    <x v="102"/>
    <x v="116"/>
    <n v="0"/>
  </r>
  <r>
    <s v="Specialty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38"/>
    <x v="2"/>
    <x v="6"/>
    <x v="130"/>
    <x v="1"/>
    <x v="1"/>
    <x v="0"/>
    <x v="15"/>
    <x v="0"/>
    <x v="25"/>
    <x v="44"/>
    <x v="103"/>
    <x v="117"/>
    <n v="0"/>
  </r>
  <r>
    <s v="Specialty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41"/>
    <x v="2"/>
    <x v="6"/>
    <x v="133"/>
    <x v="1"/>
    <x v="8"/>
    <x v="0"/>
    <x v="15"/>
    <x v="0"/>
    <x v="25"/>
    <x v="24"/>
    <x v="102"/>
    <x v="116"/>
    <n v="0"/>
  </r>
  <r>
    <s v="Specialty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44"/>
    <x v="2"/>
    <x v="1"/>
    <x v="43"/>
    <x v="1"/>
    <x v="10"/>
    <x v="0"/>
    <x v="17"/>
    <x v="0"/>
    <x v="27"/>
    <x v="27"/>
    <x v="37"/>
    <x v="38"/>
    <n v="0"/>
  </r>
  <r>
    <s v="Specialty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45"/>
    <x v="2"/>
    <x v="0"/>
    <x v="137"/>
    <x v="2"/>
    <x v="9"/>
    <x v="0"/>
    <x v="6"/>
    <x v="0"/>
    <x v="43"/>
    <x v="12"/>
    <x v="107"/>
    <x v="122"/>
    <n v="0"/>
  </r>
  <r>
    <s v="Specialty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57"/>
    <x v="2"/>
    <x v="7"/>
    <x v="56"/>
    <x v="3"/>
    <x v="8"/>
    <x v="0"/>
    <x v="22"/>
    <x v="0"/>
    <x v="32"/>
    <x v="33"/>
    <x v="46"/>
    <x v="47"/>
    <n v="0"/>
  </r>
  <r>
    <s v="Specialty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58"/>
    <x v="2"/>
    <x v="3"/>
    <x v="148"/>
    <x v="8"/>
    <x v="9"/>
    <x v="0"/>
    <x v="23"/>
    <x v="0"/>
    <x v="33"/>
    <x v="34"/>
    <x v="116"/>
    <x v="132"/>
    <n v="0"/>
  </r>
  <r>
    <s v="Specialty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63"/>
    <x v="2"/>
    <x v="3"/>
    <x v="152"/>
    <x v="2"/>
    <x v="5"/>
    <x v="0"/>
    <x v="29"/>
    <x v="0"/>
    <x v="46"/>
    <x v="50"/>
    <x v="118"/>
    <x v="134"/>
    <n v="0"/>
  </r>
  <r>
    <s v="Specialty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59"/>
    <x v="2"/>
    <x v="3"/>
    <x v="58"/>
    <x v="2"/>
    <x v="8"/>
    <x v="0"/>
    <x v="24"/>
    <x v="0"/>
    <x v="34"/>
    <x v="35"/>
    <x v="47"/>
    <x v="48"/>
    <n v="0"/>
  </r>
  <r>
    <s v="Business Insurance"/>
    <x v="0"/>
    <x v="0"/>
    <x v="0"/>
    <x v="0"/>
    <x v="0"/>
    <s v=""/>
    <s v=""/>
    <s v=""/>
    <s v="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0"/>
    <x v="1"/>
    <x v="0"/>
    <x v="0"/>
    <x v="0"/>
    <x v="0"/>
    <x v="0"/>
    <x v="0"/>
    <x v="0"/>
    <x v="0"/>
    <x v="0"/>
    <x v="0"/>
    <x v="0"/>
    <n v="0"/>
  </r>
  <r>
    <s v=""/>
    <x v="0"/>
    <x v="5"/>
    <x v="45"/>
    <x v="0"/>
    <x v="5"/>
    <s v="THE AGENCY COLLECTIVE LLC"/>
    <s v="CR605710"/>
    <s v="CHARLES E. DEALE &amp; ASSOCIATES INC"/>
    <s v="H7391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174"/>
    <x v="0"/>
    <x v="0"/>
    <x v="163"/>
    <x v="1"/>
    <x v="7"/>
    <x v="0"/>
    <x v="6"/>
    <x v="0"/>
    <x v="43"/>
    <x v="46"/>
    <x v="127"/>
    <x v="143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5"/>
    <x v="0"/>
    <x v="0"/>
    <x v="164"/>
    <x v="1"/>
    <x v="2"/>
    <x v="0"/>
    <x v="0"/>
    <x v="0"/>
    <x v="0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6"/>
    <x v="0"/>
    <x v="0"/>
    <x v="164"/>
    <x v="1"/>
    <x v="3"/>
    <x v="0"/>
    <x v="0"/>
    <x v="0"/>
    <x v="18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7"/>
    <x v="0"/>
    <x v="0"/>
    <x v="164"/>
    <x v="1"/>
    <x v="3"/>
    <x v="0"/>
    <x v="0"/>
    <x v="0"/>
    <x v="19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8"/>
    <x v="0"/>
    <x v="0"/>
    <x v="164"/>
    <x v="1"/>
    <x v="3"/>
    <x v="0"/>
    <x v="0"/>
    <x v="0"/>
    <x v="22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79"/>
    <x v="0"/>
    <x v="0"/>
    <x v="164"/>
    <x v="1"/>
    <x v="3"/>
    <x v="0"/>
    <x v="0"/>
    <x v="0"/>
    <x v="42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0"/>
    <x v="0"/>
    <x v="0"/>
    <x v="164"/>
    <x v="1"/>
    <x v="3"/>
    <x v="0"/>
    <x v="0"/>
    <x v="0"/>
    <x v="43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1"/>
    <x v="0"/>
    <x v="0"/>
    <x v="164"/>
    <x v="1"/>
    <x v="3"/>
    <x v="0"/>
    <x v="0"/>
    <x v="0"/>
    <x v="13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2"/>
    <x v="0"/>
    <x v="0"/>
    <x v="164"/>
    <x v="1"/>
    <x v="3"/>
    <x v="0"/>
    <x v="0"/>
    <x v="0"/>
    <x v="28"/>
    <x v="11"/>
    <x v="12"/>
    <x v="144"/>
    <n v="0"/>
  </r>
  <r>
    <s v="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3"/>
    <x v="0"/>
    <x v="0"/>
    <x v="164"/>
    <x v="1"/>
    <x v="3"/>
    <x v="0"/>
    <x v="0"/>
    <x v="0"/>
    <x v="29"/>
    <x v="11"/>
    <x v="12"/>
    <x v="144"/>
    <n v="0"/>
  </r>
  <r>
    <s v=""/>
    <x v="2"/>
    <x v="2"/>
    <x v="55"/>
    <x v="0"/>
    <x v="2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4"/>
    <x v="0"/>
    <x v="2"/>
    <x v="164"/>
    <x v="1"/>
    <x v="3"/>
    <x v="0"/>
    <x v="0"/>
    <x v="0"/>
    <x v="48"/>
    <x v="56"/>
    <x v="12"/>
    <x v="144"/>
    <n v="0"/>
  </r>
  <r>
    <s v=""/>
    <x v="3"/>
    <x v="4"/>
    <x v="33"/>
    <x v="0"/>
    <x v="4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0"/>
    <x v="0"/>
    <x v="185"/>
    <x v="0"/>
    <x v="3"/>
    <x v="164"/>
    <x v="1"/>
    <x v="3"/>
    <x v="0"/>
    <x v="0"/>
    <x v="0"/>
    <x v="33"/>
    <x v="34"/>
    <x v="12"/>
    <x v="144"/>
    <n v="0"/>
  </r>
  <r>
    <s v="Business Insurance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75"/>
    <x v="1"/>
    <x v="0"/>
    <x v="164"/>
    <x v="1"/>
    <x v="2"/>
    <x v="0"/>
    <x v="0"/>
    <x v="0"/>
    <x v="0"/>
    <x v="11"/>
    <x v="12"/>
    <x v="144"/>
    <n v="0"/>
  </r>
  <r>
    <s v="Business Insurance"/>
    <x v="0"/>
    <x v="0"/>
    <x v="11"/>
    <x v="0"/>
    <x v="0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75"/>
    <x v="1"/>
    <x v="0"/>
    <x v="164"/>
    <x v="1"/>
    <x v="2"/>
    <x v="0"/>
    <x v="0"/>
    <x v="0"/>
    <x v="0"/>
    <x v="11"/>
    <x v="12"/>
    <x v="144"/>
    <n v="0"/>
  </r>
  <r>
    <s v="Business Insurance"/>
    <x v="1"/>
    <x v="3"/>
    <x v="4"/>
    <x v="0"/>
    <x v="3"/>
    <s v="SIAA"/>
    <s v="CR381929"/>
    <s v="MOUNTAIN EMPIRE AGENCY ALLIANCE LLC"/>
    <s v="H38408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35"/>
    <x v="1"/>
    <x v="1"/>
    <x v="35"/>
    <x v="1"/>
    <x v="1"/>
    <x v="1"/>
    <x v="3"/>
    <x v="0"/>
    <x v="4"/>
    <x v="4"/>
    <x v="30"/>
    <x v="31"/>
    <n v="0"/>
  </r>
  <r>
    <s v="Business Insurance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9"/>
    <x v="1"/>
    <x v="0"/>
    <x v="9"/>
    <x v="2"/>
    <x v="0"/>
    <x v="1"/>
    <x v="6"/>
    <x v="0"/>
    <x v="0"/>
    <x v="7"/>
    <x v="7"/>
    <x v="7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60"/>
    <x v="1"/>
    <x v="1"/>
    <x v="59"/>
    <x v="4"/>
    <x v="4"/>
    <x v="1"/>
    <x v="3"/>
    <x v="0"/>
    <x v="4"/>
    <x v="4"/>
    <x v="48"/>
    <x v="49"/>
    <n v="0"/>
  </r>
  <r>
    <s v="Business Insurance"/>
    <x v="1"/>
    <x v="3"/>
    <x v="27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86"/>
    <x v="1"/>
    <x v="1"/>
    <x v="92"/>
    <x v="2"/>
    <x v="3"/>
    <x v="1"/>
    <x v="3"/>
    <x v="0"/>
    <x v="4"/>
    <x v="27"/>
    <x v="30"/>
    <x v="31"/>
    <n v="0"/>
  </r>
  <r>
    <s v="Business Insurance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72"/>
    <x v="1"/>
    <x v="0"/>
    <x v="69"/>
    <x v="2"/>
    <x v="1"/>
    <x v="0"/>
    <x v="0"/>
    <x v="0"/>
    <x v="0"/>
    <x v="38"/>
    <x v="58"/>
    <x v="59"/>
    <n v="0"/>
  </r>
  <r>
    <s v="Business Insurance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4"/>
    <x v="1"/>
    <x v="0"/>
    <x v="14"/>
    <x v="1"/>
    <x v="3"/>
    <x v="0"/>
    <x v="0"/>
    <x v="0"/>
    <x v="9"/>
    <x v="11"/>
    <x v="11"/>
    <x v="11"/>
    <n v="0"/>
  </r>
  <r>
    <s v="Business Insurance"/>
    <x v="0"/>
    <x v="0"/>
    <x v="1"/>
    <x v="0"/>
    <x v="0"/>
    <s v=""/>
    <s v=""/>
    <s v="MARLA J EVANS"/>
    <s v="H9874022"/>
    <x v="0"/>
    <x v="0"/>
    <x v="2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87"/>
    <x v="1"/>
    <x v="0"/>
    <x v="165"/>
    <x v="1"/>
    <x v="7"/>
    <x v="0"/>
    <x v="0"/>
    <x v="0"/>
    <x v="49"/>
    <x v="1"/>
    <x v="128"/>
    <x v="145"/>
    <n v="0"/>
  </r>
  <r>
    <s v="Business Insurance"/>
    <x v="1"/>
    <x v="7"/>
    <x v="16"/>
    <x v="0"/>
    <x v="7"/>
    <s v="THE AGENCY COLLECTIVE LLC"/>
    <s v="CR605710"/>
    <s v="KEVIN BENTLEY INSURANCE LLC"/>
    <s v="H94546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25"/>
    <x v="1"/>
    <x v="1"/>
    <x v="25"/>
    <x v="1"/>
    <x v="6"/>
    <x v="0"/>
    <x v="11"/>
    <x v="0"/>
    <x v="19"/>
    <x v="16"/>
    <x v="20"/>
    <x v="21"/>
    <n v="0"/>
  </r>
  <r>
    <s v="Business Insurance"/>
    <x v="1"/>
    <x v="7"/>
    <x v="17"/>
    <x v="0"/>
    <x v="7"/>
    <s v="THE AGENCY COLLECTIVE LLC"/>
    <s v="CR605710"/>
    <s v="SCOTT RICHARDS AGENCY LLC"/>
    <s v="H92974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27"/>
    <x v="1"/>
    <x v="1"/>
    <x v="27"/>
    <x v="1"/>
    <x v="0"/>
    <x v="0"/>
    <x v="12"/>
    <x v="0"/>
    <x v="20"/>
    <x v="17"/>
    <x v="22"/>
    <x v="23"/>
    <n v="0"/>
  </r>
  <r>
    <s v="Business Insurance"/>
    <x v="1"/>
    <x v="3"/>
    <x v="4"/>
    <x v="0"/>
    <x v="3"/>
    <s v=""/>
    <s v="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5"/>
    <x v="1"/>
    <x v="1"/>
    <x v="5"/>
    <x v="5"/>
    <x v="5"/>
    <x v="0"/>
    <x v="3"/>
    <x v="0"/>
    <x v="4"/>
    <x v="4"/>
    <x v="4"/>
    <x v="4"/>
    <n v="0"/>
  </r>
  <r>
    <s v="Business Insurance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21"/>
    <x v="1"/>
    <x v="0"/>
    <x v="113"/>
    <x v="2"/>
    <x v="1"/>
    <x v="0"/>
    <x v="5"/>
    <x v="0"/>
    <x v="42"/>
    <x v="40"/>
    <x v="90"/>
    <x v="102"/>
    <n v="0"/>
  </r>
  <r>
    <s v="Business Insurance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36"/>
    <x v="1"/>
    <x v="6"/>
    <x v="128"/>
    <x v="1"/>
    <x v="7"/>
    <x v="0"/>
    <x v="15"/>
    <x v="0"/>
    <x v="25"/>
    <x v="24"/>
    <x v="32"/>
    <x v="33"/>
    <n v="0"/>
  </r>
  <r>
    <s v="Business Insurance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40"/>
    <x v="1"/>
    <x v="6"/>
    <x v="132"/>
    <x v="1"/>
    <x v="0"/>
    <x v="0"/>
    <x v="15"/>
    <x v="0"/>
    <x v="25"/>
    <x v="45"/>
    <x v="104"/>
    <x v="118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99"/>
    <x v="1"/>
    <x v="1"/>
    <x v="93"/>
    <x v="4"/>
    <x v="8"/>
    <x v="0"/>
    <x v="3"/>
    <x v="0"/>
    <x v="4"/>
    <x v="4"/>
    <x v="80"/>
    <x v="84"/>
    <n v="0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62"/>
    <x v="1"/>
    <x v="4"/>
    <x v="61"/>
    <x v="2"/>
    <x v="5"/>
    <x v="0"/>
    <x v="25"/>
    <x v="0"/>
    <x v="36"/>
    <x v="37"/>
    <x v="0"/>
    <x v="0"/>
    <n v="0"/>
  </r>
  <r>
    <s v="Business Insurance"/>
    <x v="0"/>
    <x v="0"/>
    <x v="11"/>
    <x v="0"/>
    <x v="0"/>
    <s v="THE AGENCY COLLECTIVE LLC"/>
    <s v="CR605710"/>
    <s v="TIM HESS AGENCY, INC"/>
    <s v="H8101587"/>
    <x v="0"/>
    <x v="0"/>
    <x v="1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20"/>
    <x v="1"/>
    <x v="0"/>
    <x v="20"/>
    <x v="1"/>
    <x v="1"/>
    <x v="0"/>
    <x v="0"/>
    <x v="0"/>
    <x v="15"/>
    <x v="11"/>
    <x v="15"/>
    <x v="16"/>
    <n v="0"/>
  </r>
  <r>
    <s v="Business Insurance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04"/>
    <x v="1"/>
    <x v="1"/>
    <x v="98"/>
    <x v="4"/>
    <x v="11"/>
    <x v="0"/>
    <x v="3"/>
    <x v="0"/>
    <x v="4"/>
    <x v="4"/>
    <x v="80"/>
    <x v="89"/>
    <n v="0"/>
  </r>
  <r>
    <s v="Business Insurance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10"/>
    <x v="1"/>
    <x v="1"/>
    <x v="103"/>
    <x v="8"/>
    <x v="9"/>
    <x v="0"/>
    <x v="3"/>
    <x v="0"/>
    <x v="4"/>
    <x v="4"/>
    <x v="86"/>
    <x v="94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16"/>
    <x v="1"/>
    <x v="1"/>
    <x v="109"/>
    <x v="2"/>
    <x v="4"/>
    <x v="0"/>
    <x v="3"/>
    <x v="0"/>
    <x v="4"/>
    <x v="4"/>
    <x v="89"/>
    <x v="98"/>
    <n v="0"/>
  </r>
  <r>
    <s v="Business Insurance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23"/>
    <x v="1"/>
    <x v="0"/>
    <x v="115"/>
    <x v="1"/>
    <x v="9"/>
    <x v="0"/>
    <x v="5"/>
    <x v="0"/>
    <x v="42"/>
    <x v="29"/>
    <x v="92"/>
    <x v="104"/>
    <n v="0"/>
  </r>
  <r>
    <s v="Business Insurance"/>
    <x v="0"/>
    <x v="0"/>
    <x v="11"/>
    <x v="0"/>
    <x v="0"/>
    <s v="THE AGENCY COLLECTIVE LLC"/>
    <s v="CR605710"/>
    <s v="URBANIA INS AGENCY INC"/>
    <s v="H6799488"/>
    <x v="0"/>
    <x v="0"/>
    <x v="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5"/>
    <x v="1"/>
    <x v="0"/>
    <x v="15"/>
    <x v="1"/>
    <x v="7"/>
    <x v="0"/>
    <x v="0"/>
    <x v="0"/>
    <x v="10"/>
    <x v="11"/>
    <x v="12"/>
    <x v="12"/>
    <n v="0"/>
  </r>
  <r>
    <s v="Business Insurance"/>
    <x v="0"/>
    <x v="0"/>
    <x v="1"/>
    <x v="0"/>
    <x v="0"/>
    <s v=""/>
    <s v=""/>
    <s v="MARLA J EVANS"/>
    <s v="H9874022"/>
    <x v="0"/>
    <x v="0"/>
    <x v="2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87"/>
    <x v="1"/>
    <x v="0"/>
    <x v="165"/>
    <x v="1"/>
    <x v="7"/>
    <x v="0"/>
    <x v="0"/>
    <x v="0"/>
    <x v="49"/>
    <x v="1"/>
    <x v="128"/>
    <x v="145"/>
    <n v="0"/>
  </r>
  <r>
    <s v="Business Insurance"/>
    <x v="0"/>
    <x v="0"/>
    <x v="11"/>
    <x v="0"/>
    <x v="0"/>
    <s v="THE AGENCY COLLECTIVE LLC"/>
    <s v="CR605710"/>
    <s v="JOE POTTS INSURANCE AGENCY LLC"/>
    <s v="H74565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87"/>
    <x v="1"/>
    <x v="0"/>
    <x v="83"/>
    <x v="1"/>
    <x v="1"/>
    <x v="0"/>
    <x v="0"/>
    <x v="0"/>
    <x v="0"/>
    <x v="11"/>
    <x v="71"/>
    <x v="74"/>
    <n v="0"/>
  </r>
  <r>
    <s v="Business Insurance"/>
    <x v="0"/>
    <x v="0"/>
    <x v="11"/>
    <x v="0"/>
    <x v="0"/>
    <s v="THE AGENCY COLLECTIVE LLC"/>
    <s v="CR605710"/>
    <s v="CAHILL INSURANCE &amp; FINANCIAL SERVICES, LLC"/>
    <s v="H777442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88"/>
    <x v="1"/>
    <x v="0"/>
    <x v="166"/>
    <x v="1"/>
    <x v="8"/>
    <x v="0"/>
    <x v="0"/>
    <x v="0"/>
    <x v="0"/>
    <x v="11"/>
    <x v="129"/>
    <x v="146"/>
    <n v="0"/>
  </r>
  <r>
    <s v="Business Insurance"/>
    <x v="1"/>
    <x v="1"/>
    <x v="2"/>
    <x v="0"/>
    <x v="1"/>
    <s v=""/>
    <s v=""/>
    <s v="KEYSTONE INSURANCE GROUP INC"/>
    <s v="H89982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2"/>
    <x v="1"/>
    <x v="1"/>
    <x v="2"/>
    <x v="2"/>
    <x v="2"/>
    <x v="0"/>
    <x v="1"/>
    <x v="0"/>
    <x v="2"/>
    <x v="2"/>
    <x v="2"/>
    <x v="2"/>
    <n v="0"/>
  </r>
  <r>
    <s v="Business Insurance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35"/>
    <x v="1"/>
    <x v="6"/>
    <x v="127"/>
    <x v="2"/>
    <x v="8"/>
    <x v="0"/>
    <x v="15"/>
    <x v="0"/>
    <x v="25"/>
    <x v="43"/>
    <x v="101"/>
    <x v="115"/>
    <n v="0"/>
  </r>
  <r>
    <s v="Business Insurance"/>
    <x v="2"/>
    <x v="2"/>
    <x v="47"/>
    <x v="0"/>
    <x v="2"/>
    <s v="THE AGENCY COLLECTIVE LLC"/>
    <s v="CR605710"/>
    <s v="A-Z INSURANCE LLC"/>
    <s v="H21706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51"/>
    <x v="1"/>
    <x v="2"/>
    <x v="143"/>
    <x v="1"/>
    <x v="1"/>
    <x v="0"/>
    <x v="26"/>
    <x v="0"/>
    <x v="44"/>
    <x v="48"/>
    <x v="110"/>
    <x v="126"/>
    <n v="0"/>
  </r>
  <r>
    <s v="Specialty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80"/>
    <x v="2"/>
    <x v="0"/>
    <x v="76"/>
    <x v="1"/>
    <x v="7"/>
    <x v="0"/>
    <x v="0"/>
    <x v="0"/>
    <x v="38"/>
    <x v="1"/>
    <x v="16"/>
    <x v="67"/>
    <n v="0"/>
  </r>
  <r>
    <s v="Specialty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91"/>
    <x v="2"/>
    <x v="0"/>
    <x v="87"/>
    <x v="1"/>
    <x v="6"/>
    <x v="0"/>
    <x v="0"/>
    <x v="0"/>
    <x v="0"/>
    <x v="11"/>
    <x v="75"/>
    <x v="78"/>
    <n v="0"/>
  </r>
  <r>
    <s v="Specialty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24"/>
    <x v="2"/>
    <x v="1"/>
    <x v="24"/>
    <x v="2"/>
    <x v="8"/>
    <x v="0"/>
    <x v="11"/>
    <x v="0"/>
    <x v="19"/>
    <x v="15"/>
    <x v="19"/>
    <x v="20"/>
    <n v="0"/>
  </r>
  <r>
    <s v="Specialty"/>
    <x v="0"/>
    <x v="5"/>
    <x v="6"/>
    <x v="0"/>
    <x v="5"/>
    <s v="THE AGENCY COLLECTIVE LLC"/>
    <s v="CR605710"/>
    <s v="RCK FAMILY INC"/>
    <s v="H63434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25"/>
    <x v="2"/>
    <x v="0"/>
    <x v="117"/>
    <x v="1"/>
    <x v="0"/>
    <x v="0"/>
    <x v="5"/>
    <x v="0"/>
    <x v="42"/>
    <x v="6"/>
    <x v="94"/>
    <x v="106"/>
    <n v="0"/>
  </r>
  <r>
    <s v="Specialty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7"/>
    <x v="121"/>
    <x v="3"/>
    <x v="0"/>
    <x v="113"/>
    <x v="2"/>
    <x v="1"/>
    <x v="0"/>
    <x v="5"/>
    <x v="0"/>
    <x v="42"/>
    <x v="40"/>
    <x v="90"/>
    <x v="102"/>
    <n v="0"/>
  </r>
  <r>
    <s v="Business Insurance"/>
    <x v="0"/>
    <x v="0"/>
    <x v="10"/>
    <x v="0"/>
    <x v="0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69"/>
    <x v="1"/>
    <x v="0"/>
    <x v="66"/>
    <x v="8"/>
    <x v="4"/>
    <x v="0"/>
    <x v="0"/>
    <x v="0"/>
    <x v="0"/>
    <x v="10"/>
    <x v="55"/>
    <x v="56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15"/>
    <x v="1"/>
    <x v="1"/>
    <x v="108"/>
    <x v="2"/>
    <x v="4"/>
    <x v="0"/>
    <x v="3"/>
    <x v="0"/>
    <x v="4"/>
    <x v="4"/>
    <x v="87"/>
    <x v="97"/>
    <n v="0"/>
  </r>
  <r>
    <s v="Business Insurance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83"/>
    <x v="1"/>
    <x v="0"/>
    <x v="79"/>
    <x v="1"/>
    <x v="0"/>
    <x v="0"/>
    <x v="0"/>
    <x v="0"/>
    <x v="0"/>
    <x v="1"/>
    <x v="67"/>
    <x v="70"/>
    <n v="0"/>
  </r>
  <r>
    <s v="Business Insurance"/>
    <x v="0"/>
    <x v="0"/>
    <x v="1"/>
    <x v="0"/>
    <x v="0"/>
    <s v="THE AGENCY COLLECTIVE LLC"/>
    <s v="CR605710"/>
    <s v="THOMAS E NOLAN INSURANCE AGENCY INC"/>
    <s v="H8081905"/>
    <x v="0"/>
    <x v="0"/>
    <x v="21"/>
    <s v="Territory Manager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5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x v="0"/>
    <x v="1"/>
    <x v="2"/>
    <x v="2"/>
    <x v="93"/>
    <x v="1"/>
    <x v="0"/>
    <x v="88"/>
    <x v="1"/>
    <x v="4"/>
    <x v="0"/>
    <x v="0"/>
    <x v="0"/>
    <x v="41"/>
    <x v="1"/>
    <x v="76"/>
    <x v="79"/>
    <n v="0"/>
  </r>
  <r>
    <s v="Business Insurance"/>
    <x v="1"/>
    <x v="7"/>
    <x v="15"/>
    <x v="0"/>
    <x v="7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x v="0"/>
    <x v="1"/>
    <x v="2"/>
    <x v="2"/>
    <x v="189"/>
    <x v="1"/>
    <x v="1"/>
    <x v="167"/>
    <x v="13"/>
    <x v="5"/>
    <x v="0"/>
    <x v="11"/>
    <x v="0"/>
    <x v="19"/>
    <x v="15"/>
    <x v="130"/>
    <x v="147"/>
    <n v="0"/>
  </r>
  <r>
    <s v="Business Insurance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4"/>
    <n v="4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4"/>
    <n v="0"/>
    <n v="0"/>
    <n v="0"/>
    <n v="0"/>
    <n v="0"/>
    <n v="0"/>
    <n v="0"/>
    <n v="0"/>
    <n v="0"/>
    <x v="0"/>
    <x v="1"/>
    <x v="2"/>
    <x v="2"/>
    <x v="132"/>
    <x v="1"/>
    <x v="0"/>
    <x v="124"/>
    <x v="3"/>
    <x v="7"/>
    <x v="0"/>
    <x v="5"/>
    <x v="0"/>
    <x v="42"/>
    <x v="41"/>
    <x v="91"/>
    <x v="103"/>
    <n v="0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2"/>
    <x v="2"/>
    <x v="141"/>
    <x v="1"/>
    <x v="6"/>
    <x v="133"/>
    <x v="1"/>
    <x v="8"/>
    <x v="0"/>
    <x v="15"/>
    <x v="0"/>
    <x v="25"/>
    <x v="24"/>
    <x v="102"/>
    <x v="116"/>
    <n v="0"/>
  </r>
  <r>
    <s v="Business Insurance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48"/>
    <x v="1"/>
    <x v="0"/>
    <x v="47"/>
    <x v="1"/>
    <x v="1"/>
    <x v="0"/>
    <x v="19"/>
    <x v="0"/>
    <x v="29"/>
    <x v="29"/>
    <x v="40"/>
    <x v="41"/>
    <n v="0"/>
  </r>
  <r>
    <s v="Business Insurance"/>
    <x v="1"/>
    <x v="7"/>
    <x v="15"/>
    <x v="0"/>
    <x v="7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4"/>
    <n v="0"/>
    <n v="0"/>
    <n v="0"/>
    <n v="0"/>
    <n v="14"/>
    <n v="7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7"/>
    <n v="7"/>
    <n v="7"/>
    <n v="0"/>
    <n v="0"/>
    <n v="0"/>
    <n v="0"/>
    <n v="0"/>
    <n v="0"/>
    <n v="0"/>
    <n v="0"/>
    <n v="0"/>
    <x v="0"/>
    <x v="1"/>
    <x v="3"/>
    <x v="3"/>
    <x v="189"/>
    <x v="1"/>
    <x v="1"/>
    <x v="167"/>
    <x v="13"/>
    <x v="5"/>
    <x v="0"/>
    <x v="11"/>
    <x v="0"/>
    <x v="19"/>
    <x v="15"/>
    <x v="130"/>
    <x v="147"/>
    <n v="0"/>
  </r>
  <r>
    <s v="Business Insurance"/>
    <x v="1"/>
    <x v="3"/>
    <x v="4"/>
    <x v="0"/>
    <x v="3"/>
    <s v="THE AGENCY COLLECTIVE LLC"/>
    <s v="CR605710"/>
    <s v="RICK HAMBY AGENCY, INC."/>
    <s v="H8551006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x v="0"/>
    <x v="1"/>
    <x v="3"/>
    <x v="3"/>
    <x v="190"/>
    <x v="1"/>
    <x v="1"/>
    <x v="168"/>
    <x v="3"/>
    <x v="4"/>
    <x v="0"/>
    <x v="3"/>
    <x v="0"/>
    <x v="4"/>
    <x v="4"/>
    <x v="85"/>
    <x v="100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3"/>
    <x v="3"/>
    <x v="171"/>
    <x v="1"/>
    <x v="1"/>
    <x v="160"/>
    <x v="13"/>
    <x v="9"/>
    <x v="0"/>
    <x v="3"/>
    <x v="0"/>
    <x v="4"/>
    <x v="4"/>
    <x v="82"/>
    <x v="87"/>
    <n v="0"/>
  </r>
  <r>
    <s v="Business Insurance"/>
    <x v="0"/>
    <x v="0"/>
    <x v="1"/>
    <x v="0"/>
    <x v="0"/>
    <s v=""/>
    <s v=""/>
    <s v="THE ROBERT JACKSON AGENCY INC"/>
    <s v="H7648095"/>
    <x v="0"/>
    <x v="0"/>
    <x v="1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4"/>
    <x v="4"/>
    <x v="1"/>
    <x v="1"/>
    <x v="0"/>
    <x v="1"/>
    <x v="1"/>
    <x v="1"/>
    <x v="0"/>
    <x v="0"/>
    <x v="0"/>
    <x v="1"/>
    <x v="1"/>
    <x v="1"/>
    <x v="1"/>
    <n v="0"/>
  </r>
  <r>
    <s v="Business Insurance"/>
    <x v="1"/>
    <x v="7"/>
    <x v="15"/>
    <x v="0"/>
    <x v="7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4"/>
    <x v="4"/>
    <x v="189"/>
    <x v="1"/>
    <x v="1"/>
    <x v="167"/>
    <x v="13"/>
    <x v="5"/>
    <x v="0"/>
    <x v="11"/>
    <x v="0"/>
    <x v="19"/>
    <x v="15"/>
    <x v="130"/>
    <x v="147"/>
    <n v="0"/>
  </r>
  <r>
    <s v="Business Insurance"/>
    <x v="0"/>
    <x v="0"/>
    <x v="29"/>
    <x v="0"/>
    <x v="0"/>
    <s v="THE AGENCY COLLECTIVE LLC"/>
    <s v="CR605710"/>
    <s v="JON PARRACK II"/>
    <s v="H83505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4"/>
    <x v="4"/>
    <x v="191"/>
    <x v="1"/>
    <x v="0"/>
    <x v="169"/>
    <x v="13"/>
    <x v="5"/>
    <x v="0"/>
    <x v="19"/>
    <x v="0"/>
    <x v="29"/>
    <x v="30"/>
    <x v="42"/>
    <x v="43"/>
    <n v="0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64"/>
    <x v="1"/>
    <x v="4"/>
    <x v="63"/>
    <x v="1"/>
    <x v="1"/>
    <x v="0"/>
    <x v="25"/>
    <x v="0"/>
    <x v="36"/>
    <x v="37"/>
    <x v="0"/>
    <x v="0"/>
    <n v="0"/>
  </r>
  <r>
    <s v="Business Insurance"/>
    <x v="0"/>
    <x v="0"/>
    <x v="0"/>
    <x v="0"/>
    <x v="0"/>
    <s v=""/>
    <s v=""/>
    <s v=""/>
    <s v="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0"/>
    <x v="1"/>
    <x v="0"/>
    <x v="0"/>
    <x v="0"/>
    <x v="0"/>
    <x v="0"/>
    <x v="0"/>
    <x v="0"/>
    <x v="0"/>
    <x v="0"/>
    <x v="0"/>
    <x v="0"/>
    <n v="0"/>
  </r>
  <r>
    <s v="Business Insurance"/>
    <x v="1"/>
    <x v="7"/>
    <x v="15"/>
    <x v="0"/>
    <x v="7"/>
    <s v="THE AGENCY COLLECTIVE LLC"/>
    <s v="CR605710"/>
    <s v="AGENCY COLLECTIVE LLC THE"/>
    <s v="H99658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3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x v="0"/>
    <x v="1"/>
    <x v="5"/>
    <x v="5"/>
    <x v="189"/>
    <x v="1"/>
    <x v="1"/>
    <x v="167"/>
    <x v="13"/>
    <x v="5"/>
    <x v="0"/>
    <x v="11"/>
    <x v="0"/>
    <x v="19"/>
    <x v="15"/>
    <x v="130"/>
    <x v="147"/>
    <n v="0"/>
  </r>
  <r>
    <s v="Business Insurance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23"/>
    <x v="1"/>
    <x v="0"/>
    <x v="115"/>
    <x v="1"/>
    <x v="9"/>
    <x v="0"/>
    <x v="5"/>
    <x v="0"/>
    <x v="42"/>
    <x v="29"/>
    <x v="92"/>
    <x v="104"/>
    <n v="0"/>
  </r>
  <r>
    <s v="Business Insurance"/>
    <x v="5"/>
    <x v="10"/>
    <x v="25"/>
    <x v="0"/>
    <x v="10"/>
    <s v="THE AGENCY COLLECTIVE LLC"/>
    <s v="CR605710"/>
    <s v="DEVIVO ASSOCIATES INC"/>
    <s v="H61870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40"/>
    <x v="1"/>
    <x v="5"/>
    <x v="40"/>
    <x v="1"/>
    <x v="7"/>
    <x v="0"/>
    <x v="16"/>
    <x v="0"/>
    <x v="26"/>
    <x v="25"/>
    <x v="33"/>
    <x v="34"/>
    <n v="0"/>
  </r>
  <r>
    <s v="Business Insurance"/>
    <x v="0"/>
    <x v="0"/>
    <x v="29"/>
    <x v="0"/>
    <x v="0"/>
    <s v="THE AGENCY COLLECTIVE LLC"/>
    <s v="CR605710"/>
    <s v="MARK D CALL INSURANCE AGENCY"/>
    <s v="H91841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5"/>
    <x v="5"/>
    <x v="54"/>
    <x v="1"/>
    <x v="0"/>
    <x v="53"/>
    <x v="1"/>
    <x v="8"/>
    <x v="0"/>
    <x v="19"/>
    <x v="0"/>
    <x v="29"/>
    <x v="30"/>
    <x v="44"/>
    <x v="45"/>
    <n v="0"/>
  </r>
  <r>
    <s v="Specialty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8"/>
    <x v="2"/>
    <x v="1"/>
    <x v="59"/>
    <x v="8"/>
    <x v="9"/>
    <x v="0"/>
    <x v="3"/>
    <x v="0"/>
    <x v="4"/>
    <x v="4"/>
    <x v="48"/>
    <x v="49"/>
    <n v="0"/>
  </r>
  <r>
    <s v="Business Insurance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1"/>
    <n v="1"/>
    <n v="3"/>
    <n v="0"/>
    <n v="2"/>
    <n v="1"/>
    <n v="0"/>
    <n v="0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2"/>
    <x v="2"/>
    <x v="118"/>
    <x v="1"/>
    <x v="1"/>
    <x v="111"/>
    <x v="1"/>
    <x v="2"/>
    <x v="0"/>
    <x v="3"/>
    <x v="0"/>
    <x v="0"/>
    <x v="27"/>
    <x v="87"/>
    <x v="99"/>
    <n v="0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13"/>
    <n v="0"/>
    <n v="1"/>
    <n v="0"/>
    <n v="0"/>
    <n v="14"/>
    <n v="10"/>
    <n v="0"/>
    <n v="0"/>
    <n v="0"/>
    <n v="0"/>
    <n v="1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0"/>
    <n v="10"/>
    <n v="10"/>
    <n v="10"/>
    <n v="0"/>
    <n v="0"/>
    <n v="0"/>
    <n v="0"/>
    <n v="0"/>
    <n v="0"/>
    <n v="0"/>
    <n v="0"/>
    <n v="0"/>
    <x v="0"/>
    <x v="1"/>
    <x v="2"/>
    <x v="2"/>
    <x v="153"/>
    <x v="1"/>
    <x v="2"/>
    <x v="3"/>
    <x v="1"/>
    <x v="11"/>
    <x v="0"/>
    <x v="26"/>
    <x v="0"/>
    <x v="3"/>
    <x v="3"/>
    <x v="112"/>
    <x v="128"/>
    <n v="0"/>
  </r>
  <r>
    <s v="Business Insurance"/>
    <x v="5"/>
    <x v="8"/>
    <x v="23"/>
    <x v="0"/>
    <x v="8"/>
    <s v="THE AGENCY COLLECTIVE LLC"/>
    <s v="CR605710"/>
    <s v="ANDREWS INSURANCE INC"/>
    <s v="H90664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8"/>
    <n v="0"/>
    <n v="1"/>
    <n v="0"/>
    <n v="0"/>
    <n v="9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3"/>
    <n v="3"/>
    <n v="0"/>
    <n v="0"/>
    <n v="0"/>
    <n v="0"/>
    <n v="0"/>
    <n v="0"/>
    <n v="0"/>
    <n v="0"/>
    <n v="0"/>
    <x v="0"/>
    <x v="1"/>
    <x v="3"/>
    <x v="3"/>
    <x v="134"/>
    <x v="1"/>
    <x v="5"/>
    <x v="126"/>
    <x v="3"/>
    <x v="6"/>
    <x v="0"/>
    <x v="14"/>
    <x v="0"/>
    <x v="0"/>
    <x v="23"/>
    <x v="100"/>
    <x v="114"/>
    <n v="0"/>
  </r>
  <r>
    <s v="Business Insurance"/>
    <x v="0"/>
    <x v="5"/>
    <x v="39"/>
    <x v="0"/>
    <x v="5"/>
    <s v="THE AGENCY COLLECTIVE LLC"/>
    <s v="CR605710"/>
    <s v="JOSEPH J MIRENZI"/>
    <s v="H74293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3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4"/>
    <x v="4"/>
    <x v="173"/>
    <x v="1"/>
    <x v="0"/>
    <x v="162"/>
    <x v="3"/>
    <x v="8"/>
    <x v="0"/>
    <x v="5"/>
    <x v="0"/>
    <x v="42"/>
    <x v="40"/>
    <x v="126"/>
    <x v="142"/>
    <n v="0"/>
  </r>
  <r>
    <s v="Business Insurance"/>
    <x v="0"/>
    <x v="0"/>
    <x v="29"/>
    <x v="0"/>
    <x v="0"/>
    <s v="THE AGENCY COLLECTIVE LLC"/>
    <s v="CR605710"/>
    <s v="JON PARRACK II"/>
    <s v="H83505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6"/>
    <n v="6"/>
    <n v="6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52"/>
    <x v="1"/>
    <x v="0"/>
    <x v="51"/>
    <x v="1"/>
    <x v="0"/>
    <x v="0"/>
    <x v="19"/>
    <x v="0"/>
    <x v="29"/>
    <x v="30"/>
    <x v="42"/>
    <x v="43"/>
    <n v="0"/>
  </r>
  <r>
    <s v="Business Insurance"/>
    <x v="0"/>
    <x v="5"/>
    <x v="12"/>
    <x v="0"/>
    <x v="5"/>
    <s v="THE AGENCY COLLECTIVE LLC"/>
    <s v="CR605710"/>
    <s v="BRYON LINDSAY"/>
    <s v="H841323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3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92"/>
    <x v="1"/>
    <x v="0"/>
    <x v="170"/>
    <x v="1"/>
    <x v="0"/>
    <x v="0"/>
    <x v="6"/>
    <x v="0"/>
    <x v="43"/>
    <x v="12"/>
    <x v="131"/>
    <x v="148"/>
    <n v="0"/>
  </r>
  <r>
    <s v="Business Insurance"/>
    <x v="3"/>
    <x v="17"/>
    <x v="53"/>
    <x v="0"/>
    <x v="17"/>
    <s v="THE AGENCY COLLECTIVE LLC"/>
    <s v="CR605710"/>
    <s v="HALO INSURANCE AGENCY INC"/>
    <s v="H94325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3"/>
    <n v="1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93"/>
    <x v="1"/>
    <x v="3"/>
    <x v="171"/>
    <x v="1"/>
    <x v="6"/>
    <x v="0"/>
    <x v="24"/>
    <x v="0"/>
    <x v="0"/>
    <x v="54"/>
    <x v="132"/>
    <x v="149"/>
    <n v="0"/>
  </r>
  <r>
    <s v="Business Insurance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91"/>
    <x v="1"/>
    <x v="0"/>
    <x v="87"/>
    <x v="1"/>
    <x v="6"/>
    <x v="0"/>
    <x v="0"/>
    <x v="0"/>
    <x v="0"/>
    <x v="11"/>
    <x v="75"/>
    <x v="78"/>
    <n v="0"/>
  </r>
  <r>
    <s v="Business Insurance"/>
    <x v="1"/>
    <x v="1"/>
    <x v="19"/>
    <x v="0"/>
    <x v="1"/>
    <s v="THE AGENCY COLLECTIVE LLC"/>
    <s v="CR605710"/>
    <s v="ELEMENTARY INSURANCE AGENCY, LLC."/>
    <s v="H895251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5"/>
    <n v="3"/>
    <n v="6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30"/>
    <x v="1"/>
    <x v="1"/>
    <x v="30"/>
    <x v="3"/>
    <x v="5"/>
    <x v="0"/>
    <x v="1"/>
    <x v="0"/>
    <x v="2"/>
    <x v="19"/>
    <x v="25"/>
    <x v="26"/>
    <n v="0"/>
  </r>
  <r>
    <s v="Business Insurance"/>
    <x v="4"/>
    <x v="6"/>
    <x v="8"/>
    <x v="0"/>
    <x v="6"/>
    <s v="THE AGENCY COLLECTIVE LLC"/>
    <s v="CR605710"/>
    <s v="INTERFIRST INSURANCE GROUP LLC"/>
    <s v="H737836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1"/>
    <x v="1"/>
    <x v="4"/>
    <x v="11"/>
    <x v="3"/>
    <x v="4"/>
    <x v="0"/>
    <x v="7"/>
    <x v="0"/>
    <x v="8"/>
    <x v="8"/>
    <x v="8"/>
    <x v="8"/>
    <n v="0"/>
  </r>
  <r>
    <s v="Business Insurance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77"/>
    <x v="1"/>
    <x v="0"/>
    <x v="73"/>
    <x v="1"/>
    <x v="6"/>
    <x v="0"/>
    <x v="0"/>
    <x v="0"/>
    <x v="0"/>
    <x v="9"/>
    <x v="63"/>
    <x v="64"/>
    <n v="0"/>
  </r>
  <r>
    <s v="Business Insurance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84"/>
    <x v="1"/>
    <x v="0"/>
    <x v="80"/>
    <x v="1"/>
    <x v="1"/>
    <x v="0"/>
    <x v="0"/>
    <x v="0"/>
    <x v="0"/>
    <x v="9"/>
    <x v="68"/>
    <x v="71"/>
    <n v="0"/>
  </r>
  <r>
    <s v="Business Insurance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23"/>
    <x v="1"/>
    <x v="0"/>
    <x v="115"/>
    <x v="1"/>
    <x v="9"/>
    <x v="0"/>
    <x v="5"/>
    <x v="0"/>
    <x v="42"/>
    <x v="29"/>
    <x v="92"/>
    <x v="104"/>
    <n v="0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94"/>
    <x v="1"/>
    <x v="2"/>
    <x v="3"/>
    <x v="3"/>
    <x v="9"/>
    <x v="0"/>
    <x v="3"/>
    <x v="0"/>
    <x v="3"/>
    <x v="3"/>
    <x v="133"/>
    <x v="150"/>
    <n v="0"/>
  </r>
  <r>
    <s v="Business Insurance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68"/>
    <x v="1"/>
    <x v="0"/>
    <x v="65"/>
    <x v="8"/>
    <x v="4"/>
    <x v="0"/>
    <x v="0"/>
    <x v="0"/>
    <x v="0"/>
    <x v="10"/>
    <x v="54"/>
    <x v="55"/>
    <n v="0"/>
  </r>
  <r>
    <s v="Business Insurance"/>
    <x v="0"/>
    <x v="0"/>
    <x v="11"/>
    <x v="0"/>
    <x v="0"/>
    <s v="THE AGENCY COLLECTIVE LLC"/>
    <s v="CR605710"/>
    <s v="MICHAEL BUFFO"/>
    <s v="H678794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79"/>
    <x v="1"/>
    <x v="0"/>
    <x v="75"/>
    <x v="1"/>
    <x v="7"/>
    <x v="0"/>
    <x v="0"/>
    <x v="0"/>
    <x v="0"/>
    <x v="11"/>
    <x v="65"/>
    <x v="66"/>
    <n v="0"/>
  </r>
  <r>
    <s v="Business Insurance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83"/>
    <x v="1"/>
    <x v="0"/>
    <x v="79"/>
    <x v="1"/>
    <x v="0"/>
    <x v="0"/>
    <x v="0"/>
    <x v="0"/>
    <x v="0"/>
    <x v="1"/>
    <x v="67"/>
    <x v="70"/>
    <n v="0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37"/>
    <x v="1"/>
    <x v="6"/>
    <x v="129"/>
    <x v="1"/>
    <x v="7"/>
    <x v="0"/>
    <x v="15"/>
    <x v="0"/>
    <x v="25"/>
    <x v="24"/>
    <x v="102"/>
    <x v="116"/>
    <n v="0"/>
  </r>
  <r>
    <s v="Business Insurance"/>
    <x v="0"/>
    <x v="0"/>
    <x v="10"/>
    <x v="0"/>
    <x v="0"/>
    <s v="THE AGENCY COLLECTIVE LLC"/>
    <s v="CR605710"/>
    <s v="MOORE INS INC"/>
    <s v="H7076319"/>
    <x v="0"/>
    <x v="0"/>
    <x v="1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9"/>
    <x v="1"/>
    <x v="0"/>
    <x v="19"/>
    <x v="1"/>
    <x v="1"/>
    <x v="0"/>
    <x v="0"/>
    <x v="0"/>
    <x v="14"/>
    <x v="10"/>
    <x v="14"/>
    <x v="15"/>
    <n v="0"/>
  </r>
  <r>
    <s v="Business Insurance"/>
    <x v="1"/>
    <x v="3"/>
    <x v="4"/>
    <x v="0"/>
    <x v="3"/>
    <s v="THE AGENCY COLLECTIVE LLC"/>
    <s v="CR605710"/>
    <s v="TRENT &amp; ASSOCIATES INC"/>
    <s v="H9420729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32"/>
    <x v="1"/>
    <x v="1"/>
    <x v="32"/>
    <x v="9"/>
    <x v="9"/>
    <x v="1"/>
    <x v="3"/>
    <x v="0"/>
    <x v="4"/>
    <x v="4"/>
    <x v="27"/>
    <x v="28"/>
    <n v="0"/>
  </r>
  <r>
    <s v="Business Insurance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4"/>
    <n v="1"/>
    <n v="0"/>
    <n v="5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38"/>
    <x v="1"/>
    <x v="6"/>
    <x v="130"/>
    <x v="1"/>
    <x v="1"/>
    <x v="0"/>
    <x v="15"/>
    <x v="0"/>
    <x v="25"/>
    <x v="44"/>
    <x v="103"/>
    <x v="117"/>
    <n v="0"/>
  </r>
  <r>
    <s v="Business Insurance"/>
    <x v="0"/>
    <x v="5"/>
    <x v="45"/>
    <x v="0"/>
    <x v="5"/>
    <s v="THE AGENCY COLLECTIVE LLC"/>
    <s v="CR605710"/>
    <s v="CHARLES E. DEALE &amp; ASSOCIATES INC"/>
    <s v="H7391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x v="0"/>
    <x v="1"/>
    <x v="2"/>
    <x v="2"/>
    <x v="174"/>
    <x v="1"/>
    <x v="0"/>
    <x v="163"/>
    <x v="1"/>
    <x v="7"/>
    <x v="0"/>
    <x v="6"/>
    <x v="0"/>
    <x v="43"/>
    <x v="46"/>
    <x v="127"/>
    <x v="143"/>
    <n v="0"/>
  </r>
  <r>
    <s v="Business Insurance"/>
    <x v="4"/>
    <x v="15"/>
    <x v="35"/>
    <x v="0"/>
    <x v="15"/>
    <s v="THE AGENCY COLLECTIVE LLC"/>
    <s v="CR605710"/>
    <s v="NICK WEYBRIGHT AGENCY INC"/>
    <s v="H40216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2"/>
    <n v="3"/>
    <n v="3"/>
    <n v="0"/>
    <n v="3"/>
    <n v="2"/>
    <n v="2"/>
    <n v="2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2"/>
    <n v="0"/>
    <n v="0"/>
    <n v="0"/>
    <n v="0"/>
    <n v="0"/>
    <n v="0"/>
    <n v="0"/>
    <n v="0"/>
    <n v="0"/>
    <x v="0"/>
    <x v="1"/>
    <x v="2"/>
    <x v="2"/>
    <x v="63"/>
    <x v="1"/>
    <x v="4"/>
    <x v="62"/>
    <x v="1"/>
    <x v="9"/>
    <x v="0"/>
    <x v="25"/>
    <x v="0"/>
    <x v="36"/>
    <x v="36"/>
    <x v="50"/>
    <x v="51"/>
    <n v="0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2"/>
    <n v="6"/>
    <n v="10"/>
    <n v="0"/>
    <n v="4"/>
    <n v="0"/>
    <n v="2"/>
    <n v="5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3"/>
    <n v="0"/>
    <n v="0"/>
    <n v="0"/>
    <n v="0"/>
    <n v="0"/>
    <n v="0"/>
    <n v="0"/>
    <n v="0"/>
    <n v="0"/>
    <x v="0"/>
    <x v="1"/>
    <x v="2"/>
    <x v="2"/>
    <x v="64"/>
    <x v="1"/>
    <x v="4"/>
    <x v="63"/>
    <x v="1"/>
    <x v="1"/>
    <x v="0"/>
    <x v="25"/>
    <x v="0"/>
    <x v="36"/>
    <x v="37"/>
    <x v="0"/>
    <x v="0"/>
    <n v="0"/>
  </r>
  <r>
    <s v="Business Insurance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74"/>
    <x v="1"/>
    <x v="0"/>
    <x v="71"/>
    <x v="1"/>
    <x v="9"/>
    <x v="0"/>
    <x v="0"/>
    <x v="0"/>
    <x v="37"/>
    <x v="1"/>
    <x v="60"/>
    <x v="61"/>
    <n v="0"/>
  </r>
  <r>
    <s v="Business Insurance"/>
    <x v="0"/>
    <x v="0"/>
    <x v="11"/>
    <x v="0"/>
    <x v="0"/>
    <s v="THE AGENCY COLLECTIVE LLC"/>
    <s v="CR605710"/>
    <s v="PAPAS &amp; ASSOCIATES, LLC"/>
    <s v="H676062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x v="0"/>
    <x v="1"/>
    <x v="2"/>
    <x v="2"/>
    <x v="78"/>
    <x v="1"/>
    <x v="0"/>
    <x v="74"/>
    <x v="1"/>
    <x v="7"/>
    <x v="0"/>
    <x v="0"/>
    <x v="0"/>
    <x v="0"/>
    <x v="11"/>
    <x v="64"/>
    <x v="65"/>
    <n v="0"/>
  </r>
  <r>
    <s v="Business Insurance"/>
    <x v="0"/>
    <x v="0"/>
    <x v="1"/>
    <x v="0"/>
    <x v="0"/>
    <s v="THE AGENCY COLLECTIVE LLC"/>
    <s v="CR605710"/>
    <s v="ROLLAND INS AND FINANCIAL SERVICES"/>
    <s v="H9067562"/>
    <x v="0"/>
    <x v="0"/>
    <x v="8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6"/>
    <x v="1"/>
    <x v="0"/>
    <x v="16"/>
    <x v="1"/>
    <x v="1"/>
    <x v="0"/>
    <x v="0"/>
    <x v="0"/>
    <x v="11"/>
    <x v="1"/>
    <x v="0"/>
    <x v="0"/>
    <n v="0"/>
  </r>
  <r>
    <s v="Business Insurance"/>
    <x v="0"/>
    <x v="5"/>
    <x v="12"/>
    <x v="0"/>
    <x v="5"/>
    <s v="THE AGENCY COLLECTIVE LLC"/>
    <s v="CR605710"/>
    <s v="MCAFEE INSURANCE AGENCY LLC"/>
    <s v="H39463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3"/>
    <n v="4"/>
    <n v="0"/>
    <n v="0"/>
    <n v="1"/>
    <n v="0"/>
    <n v="3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3"/>
    <n v="1"/>
    <n v="0"/>
    <n v="0"/>
    <n v="0"/>
    <n v="0"/>
    <n v="0"/>
    <n v="0"/>
    <n v="0"/>
    <n v="0"/>
    <n v="0"/>
    <x v="0"/>
    <x v="1"/>
    <x v="2"/>
    <x v="2"/>
    <x v="18"/>
    <x v="1"/>
    <x v="0"/>
    <x v="18"/>
    <x v="1"/>
    <x v="1"/>
    <x v="0"/>
    <x v="8"/>
    <x v="0"/>
    <x v="13"/>
    <x v="12"/>
    <x v="4"/>
    <x v="14"/>
    <n v="0"/>
  </r>
  <r>
    <s v="Business Insurance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90"/>
    <x v="1"/>
    <x v="0"/>
    <x v="86"/>
    <x v="1"/>
    <x v="0"/>
    <x v="0"/>
    <x v="0"/>
    <x v="0"/>
    <x v="0"/>
    <x v="11"/>
    <x v="74"/>
    <x v="77"/>
    <n v="0"/>
  </r>
  <r>
    <s v="Business Insurance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5"/>
    <n v="0"/>
    <n v="0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4"/>
    <n v="0"/>
    <n v="0"/>
    <n v="0"/>
    <n v="0"/>
    <n v="0"/>
    <n v="0"/>
    <n v="0"/>
    <n v="0"/>
    <n v="0"/>
    <x v="0"/>
    <x v="1"/>
    <x v="2"/>
    <x v="2"/>
    <x v="28"/>
    <x v="1"/>
    <x v="1"/>
    <x v="28"/>
    <x v="1"/>
    <x v="7"/>
    <x v="0"/>
    <x v="12"/>
    <x v="0"/>
    <x v="20"/>
    <x v="17"/>
    <x v="23"/>
    <x v="24"/>
    <n v="0"/>
  </r>
  <r>
    <s v="Business Insurance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2"/>
    <n v="8"/>
    <n v="0"/>
    <n v="0"/>
    <n v="6"/>
    <n v="0"/>
    <n v="2"/>
    <n v="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2"/>
    <n v="6"/>
    <n v="0"/>
    <n v="0"/>
    <n v="0"/>
    <n v="0"/>
    <n v="0"/>
    <n v="0"/>
    <n v="0"/>
    <n v="0"/>
    <n v="0"/>
    <x v="0"/>
    <x v="1"/>
    <x v="2"/>
    <x v="2"/>
    <x v="29"/>
    <x v="1"/>
    <x v="1"/>
    <x v="29"/>
    <x v="1"/>
    <x v="10"/>
    <x v="0"/>
    <x v="12"/>
    <x v="0"/>
    <x v="20"/>
    <x v="18"/>
    <x v="24"/>
    <x v="25"/>
    <n v="0"/>
  </r>
  <r>
    <s v="Business Insurance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6"/>
    <n v="8"/>
    <n v="0"/>
    <n v="0"/>
    <n v="4"/>
    <n v="1"/>
    <n v="2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3"/>
    <n v="1"/>
    <n v="0"/>
    <n v="0"/>
    <n v="0"/>
    <n v="0"/>
    <n v="0"/>
    <n v="0"/>
    <n v="0"/>
    <n v="0"/>
    <n v="0"/>
    <x v="0"/>
    <x v="1"/>
    <x v="2"/>
    <x v="2"/>
    <x v="33"/>
    <x v="1"/>
    <x v="1"/>
    <x v="33"/>
    <x v="1"/>
    <x v="6"/>
    <x v="0"/>
    <x v="2"/>
    <x v="0"/>
    <x v="22"/>
    <x v="21"/>
    <x v="28"/>
    <x v="29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2"/>
    <n v="2"/>
    <n v="4"/>
    <n v="0"/>
    <n v="0"/>
    <n v="4"/>
    <n v="2"/>
    <n v="2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4"/>
    <n v="4"/>
    <n v="0"/>
    <n v="0"/>
    <n v="0"/>
    <n v="0"/>
    <n v="0"/>
    <n v="0"/>
    <n v="0"/>
    <n v="0"/>
    <n v="0"/>
    <x v="0"/>
    <x v="1"/>
    <x v="2"/>
    <x v="2"/>
    <x v="117"/>
    <x v="1"/>
    <x v="1"/>
    <x v="110"/>
    <x v="1"/>
    <x v="9"/>
    <x v="0"/>
    <x v="3"/>
    <x v="0"/>
    <x v="4"/>
    <x v="4"/>
    <x v="0"/>
    <x v="0"/>
    <n v="0"/>
  </r>
  <r>
    <s v="Business Insurance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3"/>
    <n v="5"/>
    <n v="9"/>
    <n v="0"/>
    <n v="3"/>
    <n v="0"/>
    <n v="3"/>
    <n v="5"/>
    <n v="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3"/>
    <n v="2"/>
    <n v="0"/>
    <n v="0"/>
    <n v="0"/>
    <n v="0"/>
    <n v="0"/>
    <n v="0"/>
    <n v="0"/>
    <n v="0"/>
    <n v="0"/>
    <x v="0"/>
    <x v="1"/>
    <x v="2"/>
    <x v="2"/>
    <x v="37"/>
    <x v="1"/>
    <x v="5"/>
    <x v="37"/>
    <x v="1"/>
    <x v="1"/>
    <x v="0"/>
    <x v="14"/>
    <x v="0"/>
    <x v="24"/>
    <x v="23"/>
    <x v="31"/>
    <x v="32"/>
    <n v="0"/>
  </r>
  <r>
    <s v="Business Insurance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6"/>
    <n v="6"/>
    <n v="0"/>
    <n v="0"/>
    <n v="0"/>
    <n v="0"/>
    <n v="6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6"/>
    <n v="0"/>
    <n v="0"/>
    <n v="0"/>
    <n v="0"/>
    <n v="0"/>
    <n v="0"/>
    <n v="0"/>
    <n v="0"/>
    <n v="0"/>
    <n v="0"/>
    <x v="0"/>
    <x v="1"/>
    <x v="2"/>
    <x v="2"/>
    <x v="128"/>
    <x v="1"/>
    <x v="0"/>
    <x v="120"/>
    <x v="1"/>
    <x v="8"/>
    <x v="0"/>
    <x v="5"/>
    <x v="0"/>
    <x v="42"/>
    <x v="40"/>
    <x v="97"/>
    <x v="109"/>
    <n v="0"/>
  </r>
  <r>
    <s v="Business Insurance"/>
    <x v="0"/>
    <x v="5"/>
    <x v="40"/>
    <x v="0"/>
    <x v="5"/>
    <s v="THE AGENCY COLLECTIVE LLC"/>
    <s v="CR605710"/>
    <s v="RUSSELL KOEHLER BARIBAULT"/>
    <s v="H92688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29"/>
    <x v="1"/>
    <x v="0"/>
    <x v="121"/>
    <x v="1"/>
    <x v="10"/>
    <x v="0"/>
    <x v="5"/>
    <x v="0"/>
    <x v="42"/>
    <x v="41"/>
    <x v="10"/>
    <x v="110"/>
    <n v="0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3"/>
    <n v="3"/>
    <n v="1"/>
    <n v="0"/>
    <n v="0"/>
    <n v="0"/>
    <n v="3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n v="0"/>
    <x v="0"/>
    <x v="1"/>
    <x v="2"/>
    <x v="2"/>
    <x v="137"/>
    <x v="1"/>
    <x v="6"/>
    <x v="129"/>
    <x v="1"/>
    <x v="7"/>
    <x v="0"/>
    <x v="15"/>
    <x v="0"/>
    <x v="25"/>
    <x v="24"/>
    <x v="102"/>
    <x v="116"/>
    <n v="0"/>
  </r>
  <r>
    <s v="Business Insurance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39"/>
    <x v="1"/>
    <x v="6"/>
    <x v="131"/>
    <x v="1"/>
    <x v="1"/>
    <x v="0"/>
    <x v="15"/>
    <x v="0"/>
    <x v="25"/>
    <x v="44"/>
    <x v="103"/>
    <x v="117"/>
    <n v="0"/>
  </r>
  <r>
    <s v="Business Insurance"/>
    <x v="5"/>
    <x v="10"/>
    <x v="25"/>
    <x v="0"/>
    <x v="10"/>
    <s v="THE AGENCY COLLECTIVE LLC"/>
    <s v="CR605710"/>
    <s v="DEVIVO ASSOCIATES INC"/>
    <s v="H618708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4"/>
    <n v="6"/>
    <n v="5"/>
    <n v="0"/>
    <n v="2"/>
    <n v="0"/>
    <n v="0"/>
    <n v="2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40"/>
    <x v="1"/>
    <x v="5"/>
    <x v="40"/>
    <x v="1"/>
    <x v="7"/>
    <x v="0"/>
    <x v="16"/>
    <x v="0"/>
    <x v="26"/>
    <x v="25"/>
    <x v="33"/>
    <x v="34"/>
    <n v="0"/>
  </r>
  <r>
    <s v="Business Insurance"/>
    <x v="0"/>
    <x v="5"/>
    <x v="28"/>
    <x v="0"/>
    <x v="5"/>
    <s v="THE AGENCY COLLECTIVE LLC"/>
    <s v="CR605710"/>
    <s v="KINNEMAN INSURANCE LLC"/>
    <s v="H93455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0"/>
    <x v="1"/>
    <x v="2"/>
    <x v="2"/>
    <x v="47"/>
    <x v="1"/>
    <x v="0"/>
    <x v="46"/>
    <x v="2"/>
    <x v="10"/>
    <x v="0"/>
    <x v="18"/>
    <x v="0"/>
    <x v="28"/>
    <x v="28"/>
    <x v="39"/>
    <x v="40"/>
    <n v="0"/>
  </r>
  <r>
    <s v="Business Insurance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2"/>
    <x v="2"/>
    <x v="146"/>
    <x v="1"/>
    <x v="0"/>
    <x v="138"/>
    <x v="1"/>
    <x v="3"/>
    <x v="0"/>
    <x v="6"/>
    <x v="0"/>
    <x v="43"/>
    <x v="46"/>
    <x v="108"/>
    <x v="123"/>
    <n v="0"/>
  </r>
  <r>
    <s v="Business Insurance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2"/>
    <n v="2"/>
    <n v="0"/>
    <n v="0"/>
    <n v="2"/>
    <n v="2"/>
    <n v="2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4"/>
    <n v="2"/>
    <n v="0"/>
    <n v="0"/>
    <n v="0"/>
    <n v="0"/>
    <n v="0"/>
    <n v="0"/>
    <n v="0"/>
    <n v="0"/>
    <n v="0"/>
    <x v="0"/>
    <x v="1"/>
    <x v="2"/>
    <x v="2"/>
    <x v="53"/>
    <x v="1"/>
    <x v="0"/>
    <x v="52"/>
    <x v="1"/>
    <x v="0"/>
    <x v="0"/>
    <x v="19"/>
    <x v="0"/>
    <x v="29"/>
    <x v="30"/>
    <x v="43"/>
    <x v="44"/>
    <n v="0"/>
  </r>
  <r>
    <s v="Business Insurance"/>
    <x v="0"/>
    <x v="0"/>
    <x v="29"/>
    <x v="0"/>
    <x v="0"/>
    <s v="THE AGENCY COLLECTIVE LLC"/>
    <s v="CR605710"/>
    <s v="MARK D CALL INSURANCE AGENCY"/>
    <s v="H918411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4"/>
    <n v="1"/>
    <n v="0"/>
    <n v="14"/>
    <n v="0"/>
    <n v="0"/>
    <n v="1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0"/>
    <n v="10"/>
    <n v="0"/>
    <n v="0"/>
    <n v="0"/>
    <n v="0"/>
    <n v="0"/>
    <n v="0"/>
    <n v="0"/>
    <n v="0"/>
    <n v="0"/>
    <x v="0"/>
    <x v="1"/>
    <x v="2"/>
    <x v="2"/>
    <x v="54"/>
    <x v="1"/>
    <x v="0"/>
    <x v="53"/>
    <x v="1"/>
    <x v="8"/>
    <x v="0"/>
    <x v="19"/>
    <x v="0"/>
    <x v="29"/>
    <x v="30"/>
    <x v="44"/>
    <x v="45"/>
    <n v="0"/>
  </r>
  <r>
    <s v="Business Insurance"/>
    <x v="0"/>
    <x v="5"/>
    <x v="12"/>
    <x v="0"/>
    <x v="5"/>
    <s v="THE AGENCY COLLECTIVE LLC"/>
    <s v="CR605710"/>
    <s v="SHEETS INSURANCE AGENCY, LLC"/>
    <s v="H904251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195"/>
    <x v="1"/>
    <x v="0"/>
    <x v="172"/>
    <x v="3"/>
    <x v="8"/>
    <x v="0"/>
    <x v="8"/>
    <x v="0"/>
    <x v="43"/>
    <x v="12"/>
    <x v="41"/>
    <x v="151"/>
    <n v="0"/>
  </r>
  <r>
    <s v="Business Insurance"/>
    <x v="2"/>
    <x v="2"/>
    <x v="47"/>
    <x v="0"/>
    <x v="2"/>
    <s v="THE AGENCY COLLECTIVE LLC"/>
    <s v="CR605710"/>
    <s v="SOLIMAN INSURANCE AND FINANCIAL SERVICES"/>
    <s v="H9322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4"/>
    <n v="0"/>
    <n v="0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0"/>
    <n v="0"/>
    <n v="0"/>
    <n v="0"/>
    <n v="0"/>
    <n v="0"/>
    <n v="0"/>
    <n v="0"/>
    <n v="0"/>
    <x v="0"/>
    <x v="1"/>
    <x v="2"/>
    <x v="2"/>
    <x v="152"/>
    <x v="1"/>
    <x v="2"/>
    <x v="144"/>
    <x v="3"/>
    <x v="9"/>
    <x v="0"/>
    <x v="26"/>
    <x v="0"/>
    <x v="44"/>
    <x v="48"/>
    <x v="111"/>
    <x v="127"/>
    <n v="0"/>
  </r>
  <r>
    <s v="Business Insurance"/>
    <x v="5"/>
    <x v="11"/>
    <x v="30"/>
    <x v="0"/>
    <x v="11"/>
    <s v="THE AGENCY COLLECTIVE LLC"/>
    <s v="CR605710"/>
    <s v="J BERGERON AGENCY LLC"/>
    <s v="H9060399"/>
    <x v="0"/>
    <x v="0"/>
    <x v="13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55"/>
    <x v="1"/>
    <x v="5"/>
    <x v="54"/>
    <x v="1"/>
    <x v="0"/>
    <x v="0"/>
    <x v="20"/>
    <x v="0"/>
    <x v="30"/>
    <x v="31"/>
    <x v="45"/>
    <x v="46"/>
    <n v="0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6"/>
    <n v="0"/>
    <n v="0"/>
    <n v="8"/>
    <n v="1"/>
    <n v="0"/>
    <n v="6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  <n v="1"/>
    <n v="7"/>
    <n v="0"/>
    <n v="0"/>
    <n v="0"/>
    <n v="0"/>
    <n v="0"/>
    <n v="0"/>
    <n v="0"/>
    <n v="0"/>
    <n v="0"/>
    <x v="0"/>
    <x v="1"/>
    <x v="2"/>
    <x v="2"/>
    <x v="157"/>
    <x v="1"/>
    <x v="5"/>
    <x v="147"/>
    <x v="3"/>
    <x v="5"/>
    <x v="0"/>
    <x v="28"/>
    <x v="0"/>
    <x v="45"/>
    <x v="49"/>
    <x v="114"/>
    <x v="130"/>
    <n v="0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1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2"/>
    <x v="2"/>
    <x v="160"/>
    <x v="1"/>
    <x v="3"/>
    <x v="57"/>
    <x v="2"/>
    <x v="4"/>
    <x v="0"/>
    <x v="23"/>
    <x v="0"/>
    <x v="33"/>
    <x v="34"/>
    <x v="0"/>
    <x v="0"/>
    <n v="0"/>
  </r>
  <r>
    <s v="Business Insurance"/>
    <x v="3"/>
    <x v="4"/>
    <x v="33"/>
    <x v="0"/>
    <x v="4"/>
    <s v="THE AGENCY COLLECTIVE LLC"/>
    <s v="CR605710"/>
    <s v="LAMBERSON INS AGENCY INC"/>
    <s v="H249484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1"/>
    <n v="1"/>
    <n v="0"/>
    <n v="0"/>
    <n v="3"/>
    <n v="3"/>
    <n v="1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4"/>
    <n v="3"/>
    <n v="0"/>
    <n v="0"/>
    <n v="0"/>
    <n v="0"/>
    <n v="0"/>
    <n v="0"/>
    <n v="0"/>
    <n v="0"/>
    <n v="0"/>
    <x v="0"/>
    <x v="1"/>
    <x v="2"/>
    <x v="2"/>
    <x v="161"/>
    <x v="1"/>
    <x v="3"/>
    <x v="150"/>
    <x v="1"/>
    <x v="1"/>
    <x v="0"/>
    <x v="23"/>
    <x v="0"/>
    <x v="33"/>
    <x v="34"/>
    <x v="0"/>
    <x v="0"/>
    <n v="0"/>
  </r>
  <r>
    <s v="Business Insurance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2"/>
    <n v="5"/>
    <n v="3"/>
    <n v="0"/>
    <n v="4"/>
    <n v="1"/>
    <n v="2"/>
    <n v="4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3"/>
    <n v="3"/>
    <n v="0"/>
    <n v="0"/>
    <n v="0"/>
    <n v="0"/>
    <n v="0"/>
    <n v="0"/>
    <n v="0"/>
    <n v="0"/>
    <n v="0"/>
    <x v="0"/>
    <x v="1"/>
    <x v="2"/>
    <x v="2"/>
    <x v="165"/>
    <x v="1"/>
    <x v="3"/>
    <x v="154"/>
    <x v="2"/>
    <x v="2"/>
    <x v="0"/>
    <x v="24"/>
    <x v="0"/>
    <x v="47"/>
    <x v="51"/>
    <x v="120"/>
    <x v="136"/>
    <n v="0"/>
  </r>
  <r>
    <s v="Business Insurance"/>
    <x v="3"/>
    <x v="17"/>
    <x v="53"/>
    <x v="0"/>
    <x v="17"/>
    <s v="THE AGENCY COLLECTIVE LLC"/>
    <s v="CR605710"/>
    <s v="SAM BUENTELLO INSURANCE AGENCY, INC"/>
    <s v="H624483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3"/>
    <n v="0"/>
    <n v="0"/>
    <n v="5"/>
    <n v="2"/>
    <n v="0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5"/>
    <n v="2"/>
    <n v="5"/>
    <n v="0"/>
    <n v="0"/>
    <n v="0"/>
    <n v="0"/>
    <n v="0"/>
    <n v="0"/>
    <n v="0"/>
    <n v="0"/>
    <n v="0"/>
    <x v="0"/>
    <x v="1"/>
    <x v="2"/>
    <x v="2"/>
    <x v="196"/>
    <x v="1"/>
    <x v="3"/>
    <x v="173"/>
    <x v="3"/>
    <x v="2"/>
    <x v="0"/>
    <x v="24"/>
    <x v="0"/>
    <x v="47"/>
    <x v="54"/>
    <x v="132"/>
    <x v="152"/>
    <n v="0"/>
  </r>
  <r>
    <s v="Business Insurance"/>
    <x v="3"/>
    <x v="17"/>
    <x v="53"/>
    <x v="0"/>
    <x v="17"/>
    <s v="THE AGENCY COLLECTIVE LLC"/>
    <s v="CR605710"/>
    <s v="ESPINOSA INSURANCE SERVICES, LLC"/>
    <s v="H966865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69"/>
    <x v="1"/>
    <x v="3"/>
    <x v="158"/>
    <x v="3"/>
    <x v="3"/>
    <x v="0"/>
    <x v="24"/>
    <x v="0"/>
    <x v="47"/>
    <x v="54"/>
    <x v="124"/>
    <x v="140"/>
    <n v="0"/>
  </r>
  <r>
    <s v="Business Insurance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5"/>
    <n v="0"/>
    <n v="8"/>
    <n v="0"/>
    <n v="0"/>
    <n v="13"/>
    <n v="4"/>
    <n v="0"/>
    <n v="7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1"/>
    <n v="4"/>
    <n v="11"/>
    <n v="0"/>
    <n v="0"/>
    <n v="0"/>
    <n v="0"/>
    <n v="0"/>
    <n v="0"/>
    <n v="0"/>
    <n v="0"/>
    <n v="0"/>
    <x v="0"/>
    <x v="1"/>
    <x v="2"/>
    <x v="2"/>
    <x v="170"/>
    <x v="1"/>
    <x v="3"/>
    <x v="159"/>
    <x v="3"/>
    <x v="1"/>
    <x v="0"/>
    <x v="24"/>
    <x v="0"/>
    <x v="0"/>
    <x v="55"/>
    <x v="125"/>
    <x v="141"/>
    <n v="0"/>
  </r>
  <r>
    <s v="Business Insurance"/>
    <x v="0"/>
    <x v="0"/>
    <x v="1"/>
    <x v="0"/>
    <x v="0"/>
    <s v=""/>
    <s v=""/>
    <s v="MARLA J EVANS"/>
    <s v="H9874022"/>
    <x v="0"/>
    <x v="0"/>
    <x v="22"/>
    <s v="Territory Manager"/>
    <n v="0"/>
    <n v="0"/>
    <n v="0"/>
    <n v="0"/>
    <n v="0"/>
    <n v="0"/>
    <n v="0"/>
    <n v="0"/>
    <n v="0"/>
    <n v="0"/>
    <n v="0"/>
    <n v="0"/>
    <n v="0"/>
    <n v="1"/>
    <n v="3"/>
    <n v="12"/>
    <n v="21"/>
    <n v="0"/>
    <n v="10"/>
    <n v="0"/>
    <n v="1"/>
    <n v="6"/>
    <n v="1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"/>
    <n v="5"/>
    <n v="0"/>
    <n v="0"/>
    <n v="0"/>
    <n v="0"/>
    <n v="0"/>
    <n v="0"/>
    <n v="0"/>
    <n v="0"/>
    <n v="0"/>
    <x v="0"/>
    <x v="1"/>
    <x v="3"/>
    <x v="3"/>
    <x v="187"/>
    <x v="1"/>
    <x v="0"/>
    <x v="165"/>
    <x v="1"/>
    <x v="7"/>
    <x v="0"/>
    <x v="0"/>
    <x v="0"/>
    <x v="49"/>
    <x v="1"/>
    <x v="128"/>
    <x v="145"/>
    <n v="0"/>
  </r>
  <r>
    <s v="Business Insurance"/>
    <x v="0"/>
    <x v="0"/>
    <x v="11"/>
    <x v="0"/>
    <x v="0"/>
    <s v="THE AGENCY COLLECTIVE LLC"/>
    <s v="CR605710"/>
    <s v="CLEVELAND INSURANCE ADVISORS INC"/>
    <s v="H72963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1"/>
    <n v="4"/>
    <n v="0"/>
    <n v="0"/>
    <n v="4"/>
    <n v="1"/>
    <n v="1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0"/>
    <n v="0"/>
    <n v="0"/>
    <n v="0"/>
    <n v="0"/>
    <n v="0"/>
    <n v="0"/>
    <n v="0"/>
    <n v="0"/>
    <x v="0"/>
    <x v="1"/>
    <x v="3"/>
    <x v="3"/>
    <x v="197"/>
    <x v="1"/>
    <x v="0"/>
    <x v="174"/>
    <x v="3"/>
    <x v="5"/>
    <x v="0"/>
    <x v="0"/>
    <x v="0"/>
    <x v="0"/>
    <x v="11"/>
    <x v="134"/>
    <x v="153"/>
    <n v="0"/>
  </r>
  <r>
    <s v="Business Insurance"/>
    <x v="4"/>
    <x v="6"/>
    <x v="13"/>
    <x v="0"/>
    <x v="6"/>
    <s v="THE AGENCY COLLECTIVE LLC"/>
    <s v="CR605710"/>
    <s v="SOUTHEAST MINNESOTA INSURANCE, LLC"/>
    <s v="H76875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6"/>
    <n v="8"/>
    <n v="0"/>
    <n v="0"/>
    <n v="2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4"/>
    <n v="0"/>
    <n v="0"/>
    <n v="0"/>
    <n v="0"/>
    <n v="0"/>
    <n v="0"/>
    <n v="0"/>
    <n v="0"/>
    <n v="0"/>
    <n v="0"/>
    <x v="0"/>
    <x v="1"/>
    <x v="3"/>
    <x v="3"/>
    <x v="22"/>
    <x v="1"/>
    <x v="4"/>
    <x v="22"/>
    <x v="3"/>
    <x v="9"/>
    <x v="0"/>
    <x v="9"/>
    <x v="0"/>
    <x v="17"/>
    <x v="13"/>
    <x v="17"/>
    <x v="18"/>
    <n v="0"/>
  </r>
  <r>
    <s v="Business Insurance"/>
    <x v="1"/>
    <x v="7"/>
    <x v="15"/>
    <x v="0"/>
    <x v="7"/>
    <s v="THE AGENCY COLLECTIVE LLC"/>
    <s v="CR605710"/>
    <s v="HOWELL INSURANCE SERVICES INC"/>
    <s v="H766194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9"/>
    <n v="0"/>
    <n v="0"/>
    <n v="9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3"/>
    <x v="3"/>
    <x v="26"/>
    <x v="1"/>
    <x v="1"/>
    <x v="26"/>
    <x v="3"/>
    <x v="7"/>
    <x v="0"/>
    <x v="11"/>
    <x v="0"/>
    <x v="19"/>
    <x v="15"/>
    <x v="21"/>
    <x v="22"/>
    <n v="0"/>
  </r>
  <r>
    <s v="Business Insurance"/>
    <x v="0"/>
    <x v="5"/>
    <x v="39"/>
    <x v="0"/>
    <x v="5"/>
    <s v="THE AGENCY COLLECTIVE LLC"/>
    <s v="CR605710"/>
    <s v="JOSEPH J MIRENZI"/>
    <s v="H74293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9"/>
    <n v="0"/>
    <n v="1"/>
    <n v="0"/>
    <n v="0"/>
    <n v="10"/>
    <n v="5"/>
    <n v="0"/>
    <n v="1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5"/>
    <n v="6"/>
    <n v="0"/>
    <n v="0"/>
    <n v="0"/>
    <n v="0"/>
    <n v="0"/>
    <n v="0"/>
    <n v="0"/>
    <n v="0"/>
    <n v="0"/>
    <x v="0"/>
    <x v="1"/>
    <x v="3"/>
    <x v="3"/>
    <x v="173"/>
    <x v="1"/>
    <x v="0"/>
    <x v="162"/>
    <x v="3"/>
    <x v="8"/>
    <x v="0"/>
    <x v="5"/>
    <x v="0"/>
    <x v="42"/>
    <x v="40"/>
    <x v="126"/>
    <x v="142"/>
    <n v="0"/>
  </r>
  <r>
    <s v="Business Insurance"/>
    <x v="0"/>
    <x v="5"/>
    <x v="41"/>
    <x v="0"/>
    <x v="5"/>
    <s v="THE AGENCY COLLECTIVE LLC"/>
    <s v="CR605710"/>
    <s v="KYLE GOYNE INSURANCE SERVICES, LLC"/>
    <s v="H892831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12"/>
    <n v="0"/>
    <n v="0"/>
    <n v="9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0"/>
    <n v="9"/>
    <n v="0"/>
    <n v="0"/>
    <n v="0"/>
    <n v="0"/>
    <n v="0"/>
    <n v="0"/>
    <n v="0"/>
    <n v="0"/>
    <n v="0"/>
    <x v="0"/>
    <x v="1"/>
    <x v="3"/>
    <x v="3"/>
    <x v="198"/>
    <x v="1"/>
    <x v="0"/>
    <x v="175"/>
    <x v="1"/>
    <x v="1"/>
    <x v="0"/>
    <x v="5"/>
    <x v="0"/>
    <x v="42"/>
    <x v="42"/>
    <x v="135"/>
    <x v="154"/>
    <n v="0"/>
  </r>
  <r>
    <s v="Business Insurance"/>
    <x v="0"/>
    <x v="5"/>
    <x v="29"/>
    <x v="0"/>
    <x v="5"/>
    <s v="THE AGENCY COLLECTIVE LLC"/>
    <s v="CR605710"/>
    <s v="LEROY P STOUFFER"/>
    <s v="H88892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4"/>
    <n v="2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0"/>
    <n v="0"/>
    <n v="0"/>
    <n v="0"/>
    <n v="0"/>
    <n v="0"/>
    <n v="0"/>
    <n v="0"/>
    <n v="0"/>
    <x v="0"/>
    <x v="1"/>
    <x v="3"/>
    <x v="3"/>
    <x v="133"/>
    <x v="1"/>
    <x v="0"/>
    <x v="125"/>
    <x v="3"/>
    <x v="7"/>
    <x v="0"/>
    <x v="5"/>
    <x v="0"/>
    <x v="42"/>
    <x v="29"/>
    <x v="99"/>
    <x v="113"/>
    <n v="0"/>
  </r>
  <r>
    <s v="Business Insurance"/>
    <x v="0"/>
    <x v="5"/>
    <x v="6"/>
    <x v="0"/>
    <x v="5"/>
    <s v=""/>
    <s v=""/>
    <s v="MATT GIELLO AGENCY"/>
    <s v="H7108686"/>
    <x v="0"/>
    <x v="0"/>
    <x v="4"/>
    <s v="Territory Manager"/>
    <n v="0"/>
    <n v="0"/>
    <n v="0"/>
    <n v="0"/>
    <n v="0"/>
    <n v="0"/>
    <n v="0"/>
    <n v="0"/>
    <n v="0"/>
    <n v="0"/>
    <n v="0"/>
    <n v="0"/>
    <n v="0"/>
    <n v="7"/>
    <n v="0"/>
    <n v="9"/>
    <n v="0"/>
    <n v="0"/>
    <n v="16"/>
    <n v="3"/>
    <n v="0"/>
    <n v="4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3"/>
    <n v="7"/>
    <n v="0"/>
    <n v="0"/>
    <n v="0"/>
    <n v="0"/>
    <n v="0"/>
    <n v="0"/>
    <n v="0"/>
    <n v="0"/>
    <n v="0"/>
    <x v="0"/>
    <x v="1"/>
    <x v="3"/>
    <x v="3"/>
    <x v="7"/>
    <x v="1"/>
    <x v="0"/>
    <x v="7"/>
    <x v="3"/>
    <x v="6"/>
    <x v="0"/>
    <x v="5"/>
    <x v="0"/>
    <x v="6"/>
    <x v="6"/>
    <x v="6"/>
    <x v="6"/>
    <n v="0"/>
  </r>
  <r>
    <s v="Business Insurance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x v="0"/>
    <x v="1"/>
    <x v="3"/>
    <x v="3"/>
    <x v="199"/>
    <x v="1"/>
    <x v="6"/>
    <x v="176"/>
    <x v="1"/>
    <x v="4"/>
    <x v="0"/>
    <x v="15"/>
    <x v="0"/>
    <x v="25"/>
    <x v="45"/>
    <x v="104"/>
    <x v="118"/>
    <n v="0"/>
  </r>
  <r>
    <s v="Business Insurance"/>
    <x v="0"/>
    <x v="5"/>
    <x v="12"/>
    <x v="0"/>
    <x v="5"/>
    <s v="THE AGENCY COLLECTIVE LLC"/>
    <s v="CR605710"/>
    <s v="SHEETS INSURANCE AGENCY, LLC"/>
    <s v="H904251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6"/>
    <n v="0"/>
    <n v="0"/>
    <n v="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4"/>
    <n v="0"/>
    <n v="0"/>
    <n v="0"/>
    <n v="0"/>
    <n v="0"/>
    <n v="0"/>
    <n v="0"/>
    <n v="0"/>
    <n v="0"/>
    <x v="0"/>
    <x v="1"/>
    <x v="3"/>
    <x v="3"/>
    <x v="195"/>
    <x v="1"/>
    <x v="0"/>
    <x v="172"/>
    <x v="3"/>
    <x v="8"/>
    <x v="0"/>
    <x v="8"/>
    <x v="0"/>
    <x v="43"/>
    <x v="12"/>
    <x v="41"/>
    <x v="151"/>
    <n v="0"/>
  </r>
  <r>
    <s v="Business Insurance"/>
    <x v="3"/>
    <x v="17"/>
    <x v="53"/>
    <x v="0"/>
    <x v="17"/>
    <s v="THE AGENCY COLLECTIVE LLC"/>
    <s v="CR605710"/>
    <s v="SAM BUENTELLO INSURANCE AGENCY, INC"/>
    <s v="H624483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5"/>
    <n v="4"/>
    <n v="11"/>
    <n v="0"/>
    <n v="0"/>
    <n v="12"/>
    <n v="3"/>
    <n v="3"/>
    <n v="7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6"/>
    <n v="6"/>
    <n v="7"/>
    <n v="0"/>
    <n v="0"/>
    <n v="0"/>
    <n v="0"/>
    <n v="0"/>
    <n v="0"/>
    <n v="0"/>
    <n v="0"/>
    <n v="0"/>
    <x v="0"/>
    <x v="1"/>
    <x v="3"/>
    <x v="3"/>
    <x v="196"/>
    <x v="1"/>
    <x v="3"/>
    <x v="173"/>
    <x v="3"/>
    <x v="2"/>
    <x v="0"/>
    <x v="24"/>
    <x v="0"/>
    <x v="47"/>
    <x v="54"/>
    <x v="132"/>
    <x v="152"/>
    <n v="0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64"/>
    <x v="1"/>
    <x v="4"/>
    <x v="63"/>
    <x v="1"/>
    <x v="1"/>
    <x v="0"/>
    <x v="25"/>
    <x v="0"/>
    <x v="36"/>
    <x v="37"/>
    <x v="0"/>
    <x v="0"/>
    <n v="0"/>
  </r>
  <r>
    <s v="Business Insurance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4"/>
    <x v="4"/>
    <x v="70"/>
    <x v="1"/>
    <x v="0"/>
    <x v="67"/>
    <x v="2"/>
    <x v="5"/>
    <x v="0"/>
    <x v="0"/>
    <x v="0"/>
    <x v="0"/>
    <x v="38"/>
    <x v="56"/>
    <x v="57"/>
    <n v="0"/>
  </r>
  <r>
    <s v="Business Insurance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0"/>
    <n v="0"/>
    <n v="0"/>
    <n v="0"/>
    <n v="0"/>
    <n v="0"/>
    <n v="0"/>
    <n v="0"/>
    <n v="0"/>
    <n v="0"/>
    <n v="0"/>
    <n v="2"/>
    <n v="2"/>
    <n v="2"/>
    <n v="0"/>
    <n v="0"/>
    <n v="0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x v="0"/>
    <x v="1"/>
    <x v="4"/>
    <x v="4"/>
    <x v="74"/>
    <x v="1"/>
    <x v="0"/>
    <x v="71"/>
    <x v="1"/>
    <x v="9"/>
    <x v="0"/>
    <x v="0"/>
    <x v="0"/>
    <x v="37"/>
    <x v="1"/>
    <x v="60"/>
    <x v="61"/>
    <n v="0"/>
  </r>
  <r>
    <s v="Business Insurance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4"/>
    <x v="4"/>
    <x v="77"/>
    <x v="1"/>
    <x v="0"/>
    <x v="73"/>
    <x v="1"/>
    <x v="6"/>
    <x v="0"/>
    <x v="0"/>
    <x v="0"/>
    <x v="0"/>
    <x v="9"/>
    <x v="63"/>
    <x v="64"/>
    <n v="0"/>
  </r>
  <r>
    <s v="Business Insurance"/>
    <x v="0"/>
    <x v="0"/>
    <x v="1"/>
    <x v="0"/>
    <x v="0"/>
    <s v=""/>
    <s v=""/>
    <s v="MARLA J EVANS"/>
    <s v="H9874022"/>
    <x v="0"/>
    <x v="0"/>
    <x v="22"/>
    <s v="Territory Manager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3"/>
    <n v="0"/>
    <n v="0"/>
    <n v="2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4"/>
    <x v="4"/>
    <x v="187"/>
    <x v="1"/>
    <x v="0"/>
    <x v="165"/>
    <x v="1"/>
    <x v="7"/>
    <x v="0"/>
    <x v="0"/>
    <x v="0"/>
    <x v="49"/>
    <x v="1"/>
    <x v="128"/>
    <x v="145"/>
    <n v="0"/>
  </r>
  <r>
    <s v="Business Insurance"/>
    <x v="0"/>
    <x v="0"/>
    <x v="11"/>
    <x v="0"/>
    <x v="0"/>
    <s v="THE AGENCY COLLECTIVE LLC"/>
    <s v="CR605710"/>
    <s v="SKALA INSURANCE AGENCY LLC"/>
    <s v="H93114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7"/>
    <n v="5"/>
    <n v="0"/>
    <n v="6"/>
    <n v="0"/>
    <n v="1"/>
    <n v="5"/>
    <n v="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4"/>
    <n v="0"/>
    <n v="0"/>
    <n v="0"/>
    <n v="0"/>
    <n v="0"/>
    <n v="0"/>
    <n v="0"/>
    <n v="0"/>
    <n v="0"/>
    <x v="0"/>
    <x v="1"/>
    <x v="4"/>
    <x v="4"/>
    <x v="85"/>
    <x v="1"/>
    <x v="0"/>
    <x v="81"/>
    <x v="1"/>
    <x v="1"/>
    <x v="0"/>
    <x v="0"/>
    <x v="0"/>
    <x v="0"/>
    <x v="11"/>
    <x v="69"/>
    <x v="72"/>
    <n v="0"/>
  </r>
  <r>
    <s v="Business Insurance"/>
    <x v="0"/>
    <x v="0"/>
    <x v="11"/>
    <x v="0"/>
    <x v="0"/>
    <s v="THE AGENCY COLLECTIVE LLC"/>
    <s v="CR605710"/>
    <s v="PLATT INSURANCE GROUP LLC"/>
    <s v="H7102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86"/>
    <x v="1"/>
    <x v="0"/>
    <x v="82"/>
    <x v="1"/>
    <x v="0"/>
    <x v="0"/>
    <x v="0"/>
    <x v="0"/>
    <x v="0"/>
    <x v="11"/>
    <x v="70"/>
    <x v="73"/>
    <n v="0"/>
  </r>
  <r>
    <s v="Business Insurance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88"/>
    <x v="1"/>
    <x v="0"/>
    <x v="84"/>
    <x v="1"/>
    <x v="0"/>
    <x v="0"/>
    <x v="0"/>
    <x v="0"/>
    <x v="40"/>
    <x v="38"/>
    <x v="72"/>
    <x v="75"/>
    <n v="0"/>
  </r>
  <r>
    <s v="Business Insurance"/>
    <x v="0"/>
    <x v="0"/>
    <x v="11"/>
    <x v="0"/>
    <x v="0"/>
    <s v="THE AGENCY COLLECTIVE LLC"/>
    <s v="CR605710"/>
    <s v="MARK S RADOSEVIC"/>
    <s v="H90038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89"/>
    <x v="1"/>
    <x v="0"/>
    <x v="85"/>
    <x v="1"/>
    <x v="0"/>
    <x v="0"/>
    <x v="0"/>
    <x v="0"/>
    <x v="0"/>
    <x v="11"/>
    <x v="73"/>
    <x v="76"/>
    <n v="0"/>
  </r>
  <r>
    <s v="Business Insurance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5"/>
    <n v="0"/>
    <n v="0"/>
    <n v="0"/>
    <n v="1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4"/>
    <x v="4"/>
    <x v="90"/>
    <x v="1"/>
    <x v="0"/>
    <x v="86"/>
    <x v="1"/>
    <x v="0"/>
    <x v="0"/>
    <x v="0"/>
    <x v="0"/>
    <x v="0"/>
    <x v="11"/>
    <x v="74"/>
    <x v="77"/>
    <n v="0"/>
  </r>
  <r>
    <s v="Business Insurance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5"/>
    <n v="13"/>
    <n v="7"/>
    <n v="0"/>
    <n v="10"/>
    <n v="2"/>
    <n v="5"/>
    <n v="13"/>
    <n v="7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0"/>
    <n v="7"/>
    <n v="10"/>
    <n v="0"/>
    <n v="0"/>
    <n v="0"/>
    <n v="0"/>
    <n v="0"/>
    <n v="0"/>
    <n v="0"/>
    <n v="0"/>
    <n v="0"/>
    <x v="0"/>
    <x v="1"/>
    <x v="4"/>
    <x v="4"/>
    <x v="91"/>
    <x v="1"/>
    <x v="0"/>
    <x v="87"/>
    <x v="1"/>
    <x v="6"/>
    <x v="0"/>
    <x v="0"/>
    <x v="0"/>
    <x v="0"/>
    <x v="11"/>
    <x v="75"/>
    <x v="78"/>
    <n v="0"/>
  </r>
  <r>
    <s v="Business Insurance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0"/>
    <n v="5"/>
    <n v="0"/>
    <n v="0"/>
    <n v="8"/>
    <n v="3"/>
    <n v="0"/>
    <n v="5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8"/>
    <n v="3"/>
    <n v="8"/>
    <n v="0"/>
    <n v="0"/>
    <n v="0"/>
    <n v="0"/>
    <n v="0"/>
    <n v="0"/>
    <n v="0"/>
    <n v="0"/>
    <n v="0"/>
    <x v="0"/>
    <x v="1"/>
    <x v="4"/>
    <x v="4"/>
    <x v="95"/>
    <x v="1"/>
    <x v="0"/>
    <x v="90"/>
    <x v="3"/>
    <x v="9"/>
    <x v="0"/>
    <x v="0"/>
    <x v="0"/>
    <x v="0"/>
    <x v="0"/>
    <x v="10"/>
    <x v="81"/>
    <n v="0"/>
  </r>
  <r>
    <s v="Business Insurance"/>
    <x v="4"/>
    <x v="6"/>
    <x v="13"/>
    <x v="0"/>
    <x v="6"/>
    <s v="THE AGENCY COLLECTIVE LLC"/>
    <s v="CR605710"/>
    <s v="SOUTHEAST MINNESOTA INSURANCE, LLC"/>
    <s v="H76875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8"/>
    <n v="8"/>
    <n v="0"/>
    <n v="0"/>
    <n v="0"/>
    <n v="0"/>
    <n v="7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7"/>
    <n v="0"/>
    <n v="0"/>
    <n v="0"/>
    <n v="0"/>
    <n v="0"/>
    <n v="0"/>
    <n v="0"/>
    <n v="0"/>
    <n v="0"/>
    <n v="0"/>
    <x v="0"/>
    <x v="1"/>
    <x v="4"/>
    <x v="4"/>
    <x v="22"/>
    <x v="1"/>
    <x v="4"/>
    <x v="22"/>
    <x v="3"/>
    <x v="9"/>
    <x v="0"/>
    <x v="9"/>
    <x v="0"/>
    <x v="17"/>
    <x v="13"/>
    <x v="17"/>
    <x v="18"/>
    <n v="0"/>
  </r>
  <r>
    <s v="Business Insurance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29"/>
    <x v="1"/>
    <x v="1"/>
    <x v="29"/>
    <x v="1"/>
    <x v="10"/>
    <x v="0"/>
    <x v="12"/>
    <x v="0"/>
    <x v="20"/>
    <x v="18"/>
    <x v="24"/>
    <x v="25"/>
    <n v="0"/>
  </r>
  <r>
    <s v="Business Insurance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1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4"/>
    <x v="4"/>
    <x v="34"/>
    <x v="1"/>
    <x v="1"/>
    <x v="34"/>
    <x v="1"/>
    <x v="0"/>
    <x v="0"/>
    <x v="2"/>
    <x v="0"/>
    <x v="22"/>
    <x v="21"/>
    <x v="29"/>
    <x v="30"/>
    <n v="0"/>
  </r>
  <r>
    <s v="Business Insurance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05"/>
    <x v="1"/>
    <x v="1"/>
    <x v="99"/>
    <x v="4"/>
    <x v="11"/>
    <x v="0"/>
    <x v="3"/>
    <x v="0"/>
    <x v="4"/>
    <x v="4"/>
    <x v="4"/>
    <x v="90"/>
    <n v="0"/>
  </r>
  <r>
    <s v="Business Insurance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1"/>
    <n v="0"/>
    <n v="1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4"/>
    <x v="4"/>
    <x v="126"/>
    <x v="1"/>
    <x v="0"/>
    <x v="118"/>
    <x v="1"/>
    <x v="0"/>
    <x v="0"/>
    <x v="5"/>
    <x v="0"/>
    <x v="42"/>
    <x v="42"/>
    <x v="95"/>
    <x v="107"/>
    <n v="0"/>
  </r>
  <r>
    <s v="Business Insurance"/>
    <x v="0"/>
    <x v="5"/>
    <x v="29"/>
    <x v="0"/>
    <x v="5"/>
    <s v="THE AGENCY COLLECTIVE LLC"/>
    <s v="CR605710"/>
    <s v="JEFFREY JAMES INSURANCE GROUP LLC"/>
    <s v="H803153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x v="0"/>
    <x v="1"/>
    <x v="4"/>
    <x v="4"/>
    <x v="131"/>
    <x v="1"/>
    <x v="0"/>
    <x v="123"/>
    <x v="3"/>
    <x v="3"/>
    <x v="0"/>
    <x v="5"/>
    <x v="0"/>
    <x v="42"/>
    <x v="29"/>
    <x v="96"/>
    <x v="112"/>
    <n v="0"/>
  </r>
  <r>
    <s v="Business Insurance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4"/>
    <x v="4"/>
    <x v="136"/>
    <x v="1"/>
    <x v="6"/>
    <x v="128"/>
    <x v="1"/>
    <x v="7"/>
    <x v="0"/>
    <x v="15"/>
    <x v="0"/>
    <x v="25"/>
    <x v="24"/>
    <x v="32"/>
    <x v="33"/>
    <n v="0"/>
  </r>
  <r>
    <s v="Business Insurance"/>
    <x v="5"/>
    <x v="10"/>
    <x v="26"/>
    <x v="0"/>
    <x v="10"/>
    <s v="THE AGENCY COLLECTIVE LLC"/>
    <s v="CR605710"/>
    <s v="HOLLAMBY AGENCY LLC"/>
    <s v="H930376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  <x v="0"/>
    <x v="1"/>
    <x v="4"/>
    <x v="4"/>
    <x v="42"/>
    <x v="1"/>
    <x v="5"/>
    <x v="42"/>
    <x v="1"/>
    <x v="8"/>
    <x v="0"/>
    <x v="16"/>
    <x v="0"/>
    <x v="26"/>
    <x v="26"/>
    <x v="35"/>
    <x v="36"/>
    <n v="0"/>
  </r>
  <r>
    <s v="Business Insurance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4"/>
    <x v="4"/>
    <x v="53"/>
    <x v="1"/>
    <x v="0"/>
    <x v="52"/>
    <x v="1"/>
    <x v="0"/>
    <x v="0"/>
    <x v="19"/>
    <x v="0"/>
    <x v="29"/>
    <x v="30"/>
    <x v="43"/>
    <x v="44"/>
    <n v="0"/>
  </r>
  <r>
    <s v="Business Insurance"/>
    <x v="7"/>
    <x v="12"/>
    <x v="31"/>
    <x v="0"/>
    <x v="12"/>
    <s v="THE AGENCY COLLECTIVE LLC"/>
    <s v="CR605710"/>
    <s v="ALLEN &amp; ASSOCIATES INS INC"/>
    <s v="H25549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4"/>
    <x v="4"/>
    <x v="56"/>
    <x v="1"/>
    <x v="7"/>
    <x v="55"/>
    <x v="1"/>
    <x v="0"/>
    <x v="0"/>
    <x v="21"/>
    <x v="0"/>
    <x v="31"/>
    <x v="32"/>
    <x v="0"/>
    <x v="0"/>
    <n v="0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60"/>
    <x v="1"/>
    <x v="3"/>
    <x v="57"/>
    <x v="2"/>
    <x v="4"/>
    <x v="0"/>
    <x v="23"/>
    <x v="0"/>
    <x v="33"/>
    <x v="34"/>
    <x v="0"/>
    <x v="0"/>
    <n v="0"/>
  </r>
  <r>
    <s v="Business Insurance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x v="0"/>
    <x v="1"/>
    <x v="4"/>
    <x v="4"/>
    <x v="59"/>
    <x v="1"/>
    <x v="3"/>
    <x v="58"/>
    <x v="2"/>
    <x v="8"/>
    <x v="0"/>
    <x v="24"/>
    <x v="0"/>
    <x v="34"/>
    <x v="35"/>
    <x v="47"/>
    <x v="48"/>
    <n v="0"/>
  </r>
  <r>
    <s v="Business Insurance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70"/>
    <x v="1"/>
    <x v="3"/>
    <x v="159"/>
    <x v="3"/>
    <x v="1"/>
    <x v="0"/>
    <x v="24"/>
    <x v="0"/>
    <x v="0"/>
    <x v="55"/>
    <x v="125"/>
    <x v="141"/>
    <n v="0"/>
  </r>
  <r>
    <s v="Business Insurance"/>
    <x v="0"/>
    <x v="0"/>
    <x v="1"/>
    <x v="0"/>
    <x v="0"/>
    <s v="THE AGENCY COLLECTIVE LLC"/>
    <s v="CR605710"/>
    <s v="ANDREW SCHOCH AGENCY LLC"/>
    <s v="H9765613"/>
    <x v="0"/>
    <x v="0"/>
    <x v="19"/>
    <s v="Territory Manager"/>
    <n v="0"/>
    <n v="0"/>
    <n v="0"/>
    <n v="0"/>
    <n v="0"/>
    <n v="0"/>
    <n v="0"/>
    <n v="0"/>
    <n v="0"/>
    <n v="0"/>
    <n v="0"/>
    <n v="0"/>
    <n v="0"/>
    <n v="0"/>
    <n v="1"/>
    <n v="2"/>
    <n v="3"/>
    <n v="0"/>
    <n v="1"/>
    <n v="0"/>
    <n v="0"/>
    <n v="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81"/>
    <x v="1"/>
    <x v="0"/>
    <x v="77"/>
    <x v="1"/>
    <x v="7"/>
    <x v="0"/>
    <x v="0"/>
    <x v="0"/>
    <x v="39"/>
    <x v="1"/>
    <x v="66"/>
    <x v="68"/>
    <n v="0"/>
  </r>
  <r>
    <s v="Business Insurance"/>
    <x v="0"/>
    <x v="5"/>
    <x v="12"/>
    <x v="0"/>
    <x v="5"/>
    <s v="THE AGENCY COLLECTIVE LLC"/>
    <s v="CR605710"/>
    <s v="MCAFEE INSURANCE AGENCY LLC"/>
    <s v="H39463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18"/>
    <x v="1"/>
    <x v="0"/>
    <x v="18"/>
    <x v="1"/>
    <x v="1"/>
    <x v="0"/>
    <x v="8"/>
    <x v="0"/>
    <x v="13"/>
    <x v="12"/>
    <x v="4"/>
    <x v="14"/>
    <n v="0"/>
  </r>
  <r>
    <s v="Business Insurance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1"/>
    <n v="5"/>
    <n v="1"/>
    <n v="0"/>
    <n v="6"/>
    <n v="2"/>
    <n v="1"/>
    <n v="3"/>
    <n v="1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3"/>
    <n v="4"/>
    <n v="0"/>
    <n v="0"/>
    <n v="0"/>
    <n v="0"/>
    <n v="0"/>
    <n v="0"/>
    <n v="0"/>
    <n v="0"/>
    <n v="0"/>
    <x v="0"/>
    <x v="1"/>
    <x v="5"/>
    <x v="5"/>
    <x v="83"/>
    <x v="1"/>
    <x v="0"/>
    <x v="79"/>
    <x v="1"/>
    <x v="0"/>
    <x v="0"/>
    <x v="0"/>
    <x v="0"/>
    <x v="0"/>
    <x v="1"/>
    <x v="67"/>
    <x v="70"/>
    <n v="0"/>
  </r>
  <r>
    <s v="Business Insurance"/>
    <x v="0"/>
    <x v="0"/>
    <x v="11"/>
    <x v="0"/>
    <x v="0"/>
    <s v="THE AGENCY COLLECTIVE LLC"/>
    <s v="CR605710"/>
    <s v="CLEVELAND INSURANCE ADVISORS INC"/>
    <s v="H72963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97"/>
    <x v="1"/>
    <x v="0"/>
    <x v="174"/>
    <x v="3"/>
    <x v="5"/>
    <x v="0"/>
    <x v="0"/>
    <x v="0"/>
    <x v="0"/>
    <x v="11"/>
    <x v="134"/>
    <x v="153"/>
    <n v="0"/>
  </r>
  <r>
    <s v="Business Insurance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0"/>
    <x v="1"/>
    <x v="5"/>
    <x v="5"/>
    <x v="37"/>
    <x v="1"/>
    <x v="5"/>
    <x v="37"/>
    <x v="1"/>
    <x v="1"/>
    <x v="0"/>
    <x v="14"/>
    <x v="0"/>
    <x v="24"/>
    <x v="23"/>
    <x v="31"/>
    <x v="32"/>
    <n v="0"/>
  </r>
  <r>
    <s v="Business Insurance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28"/>
    <x v="1"/>
    <x v="0"/>
    <x v="120"/>
    <x v="1"/>
    <x v="8"/>
    <x v="0"/>
    <x v="5"/>
    <x v="0"/>
    <x v="42"/>
    <x v="40"/>
    <x v="97"/>
    <x v="109"/>
    <n v="0"/>
  </r>
  <r>
    <s v="Business Insurance"/>
    <x v="0"/>
    <x v="5"/>
    <x v="40"/>
    <x v="0"/>
    <x v="5"/>
    <s v="THE AGENCY COLLECTIVE LLC"/>
    <s v="CR605710"/>
    <s v="RUSSELL KOEHLER BARIBAULT"/>
    <s v="H92688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3"/>
    <n v="1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5"/>
    <x v="5"/>
    <x v="129"/>
    <x v="1"/>
    <x v="0"/>
    <x v="121"/>
    <x v="1"/>
    <x v="10"/>
    <x v="0"/>
    <x v="5"/>
    <x v="0"/>
    <x v="42"/>
    <x v="41"/>
    <x v="10"/>
    <x v="110"/>
    <n v="0"/>
  </r>
  <r>
    <s v="Business Insurance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0"/>
    <n v="0"/>
    <n v="2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36"/>
    <x v="1"/>
    <x v="6"/>
    <x v="128"/>
    <x v="1"/>
    <x v="7"/>
    <x v="0"/>
    <x v="15"/>
    <x v="0"/>
    <x v="25"/>
    <x v="24"/>
    <x v="32"/>
    <x v="33"/>
    <n v="0"/>
  </r>
  <r>
    <s v="Business Insurance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38"/>
    <x v="1"/>
    <x v="6"/>
    <x v="130"/>
    <x v="1"/>
    <x v="1"/>
    <x v="0"/>
    <x v="15"/>
    <x v="0"/>
    <x v="25"/>
    <x v="44"/>
    <x v="103"/>
    <x v="117"/>
    <n v="0"/>
  </r>
  <r>
    <s v="Business Insurance"/>
    <x v="0"/>
    <x v="5"/>
    <x v="7"/>
    <x v="0"/>
    <x v="5"/>
    <s v="THE AGENCY COLLECTIVE LLC"/>
    <s v="CR605710"/>
    <s v="BARRY E WINSTEAD"/>
    <s v="H99744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49"/>
    <x v="1"/>
    <x v="0"/>
    <x v="141"/>
    <x v="3"/>
    <x v="7"/>
    <x v="0"/>
    <x v="6"/>
    <x v="0"/>
    <x v="43"/>
    <x v="7"/>
    <x v="109"/>
    <x v="125"/>
    <n v="0"/>
  </r>
  <r>
    <s v="Business Insurance"/>
    <x v="0"/>
    <x v="5"/>
    <x v="12"/>
    <x v="0"/>
    <x v="5"/>
    <s v="THE AGENCY COLLECTIVE LLC"/>
    <s v="CR605710"/>
    <s v="SHEETS INSURANCE AGENCY, LLC"/>
    <s v="H904251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4"/>
    <n v="1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5"/>
    <x v="5"/>
    <x v="195"/>
    <x v="1"/>
    <x v="0"/>
    <x v="172"/>
    <x v="3"/>
    <x v="8"/>
    <x v="0"/>
    <x v="8"/>
    <x v="0"/>
    <x v="43"/>
    <x v="12"/>
    <x v="41"/>
    <x v="151"/>
    <n v="0"/>
  </r>
  <r>
    <s v="Business Insurance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0"/>
    <x v="0"/>
    <x v="1"/>
    <x v="5"/>
    <x v="5"/>
    <x v="57"/>
    <x v="1"/>
    <x v="7"/>
    <x v="56"/>
    <x v="3"/>
    <x v="8"/>
    <x v="0"/>
    <x v="22"/>
    <x v="0"/>
    <x v="32"/>
    <x v="33"/>
    <x v="46"/>
    <x v="47"/>
    <n v="0"/>
  </r>
  <r>
    <s v="Business Insurance"/>
    <x v="3"/>
    <x v="17"/>
    <x v="53"/>
    <x v="0"/>
    <x v="17"/>
    <s v="THE AGENCY COLLECTIVE LLC"/>
    <s v="CR605710"/>
    <s v="ESPINOSA INSURANCE SERVICES, LLC"/>
    <s v="H966865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69"/>
    <x v="1"/>
    <x v="3"/>
    <x v="158"/>
    <x v="3"/>
    <x v="3"/>
    <x v="0"/>
    <x v="24"/>
    <x v="0"/>
    <x v="47"/>
    <x v="54"/>
    <x v="124"/>
    <x v="140"/>
    <n v="0"/>
  </r>
  <r>
    <s v="Business Insurance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3"/>
    <n v="0"/>
    <n v="1"/>
    <n v="0"/>
    <n v="0"/>
    <n v="4"/>
    <n v="3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3"/>
    <n v="4"/>
    <n v="0"/>
    <n v="0"/>
    <n v="0"/>
    <n v="0"/>
    <n v="0"/>
    <n v="0"/>
    <n v="0"/>
    <n v="0"/>
    <n v="0"/>
    <x v="0"/>
    <x v="1"/>
    <x v="5"/>
    <x v="5"/>
    <x v="170"/>
    <x v="1"/>
    <x v="3"/>
    <x v="159"/>
    <x v="3"/>
    <x v="1"/>
    <x v="0"/>
    <x v="24"/>
    <x v="0"/>
    <x v="0"/>
    <x v="55"/>
    <x v="125"/>
    <x v="141"/>
    <n v="0"/>
  </r>
  <r>
    <s v="Specialty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2"/>
    <x v="6"/>
    <x v="6"/>
    <x v="107"/>
    <x v="2"/>
    <x v="1"/>
    <x v="101"/>
    <x v="12"/>
    <x v="5"/>
    <x v="0"/>
    <x v="3"/>
    <x v="0"/>
    <x v="4"/>
    <x v="4"/>
    <x v="85"/>
    <x v="92"/>
    <n v="0"/>
  </r>
  <r>
    <s v="Business Insurance"/>
    <x v="1"/>
    <x v="1"/>
    <x v="2"/>
    <x v="0"/>
    <x v="1"/>
    <s v=""/>
    <s v=""/>
    <s v="KEYSTONE INSURANCE GROUP INC"/>
    <s v="H899827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4"/>
    <n v="7"/>
    <n v="5"/>
    <n v="4"/>
    <n v="0"/>
    <n v="0"/>
    <n v="2"/>
    <n v="1"/>
    <n v="2"/>
    <n v="2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0"/>
    <n v="0"/>
    <x v="0"/>
    <x v="1"/>
    <x v="2"/>
    <x v="2"/>
    <x v="2"/>
    <x v="1"/>
    <x v="1"/>
    <x v="2"/>
    <x v="2"/>
    <x v="2"/>
    <x v="0"/>
    <x v="1"/>
    <x v="0"/>
    <x v="2"/>
    <x v="2"/>
    <x v="2"/>
    <x v="2"/>
    <n v="0"/>
  </r>
  <r>
    <s v="Business Insurance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1"/>
    <n v="7"/>
    <n v="10"/>
    <n v="14"/>
    <n v="7"/>
    <n v="1"/>
    <n v="0"/>
    <n v="4"/>
    <n v="10"/>
    <n v="1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"/>
    <n v="5"/>
    <n v="0"/>
    <n v="0"/>
    <n v="0"/>
    <n v="0"/>
    <n v="0"/>
    <n v="0"/>
    <n v="0"/>
    <n v="0"/>
    <n v="0"/>
    <x v="0"/>
    <x v="1"/>
    <x v="2"/>
    <x v="2"/>
    <x v="23"/>
    <x v="1"/>
    <x v="0"/>
    <x v="23"/>
    <x v="2"/>
    <x v="5"/>
    <x v="0"/>
    <x v="10"/>
    <x v="0"/>
    <x v="18"/>
    <x v="14"/>
    <x v="18"/>
    <x v="19"/>
    <n v="0"/>
  </r>
  <r>
    <s v="Business Insurance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4"/>
    <n v="5"/>
    <n v="5"/>
    <n v="3"/>
    <n v="12"/>
    <n v="4"/>
    <n v="4"/>
    <n v="4"/>
    <n v="4"/>
    <n v="3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3"/>
    <n v="8"/>
    <n v="4"/>
    <n v="0"/>
    <n v="0"/>
    <n v="0"/>
    <n v="0"/>
    <n v="0"/>
    <n v="0"/>
    <n v="0"/>
    <n v="0"/>
    <n v="0"/>
    <x v="0"/>
    <x v="1"/>
    <x v="2"/>
    <x v="2"/>
    <x v="97"/>
    <x v="1"/>
    <x v="0"/>
    <x v="8"/>
    <x v="11"/>
    <x v="2"/>
    <x v="0"/>
    <x v="5"/>
    <x v="0"/>
    <x v="7"/>
    <x v="6"/>
    <x v="79"/>
    <x v="83"/>
    <n v="0"/>
  </r>
  <r>
    <s v="Business Insurance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3"/>
    <n v="4"/>
    <n v="5"/>
    <n v="12"/>
    <n v="1"/>
    <n v="0"/>
    <n v="2"/>
    <n v="3"/>
    <n v="5"/>
    <n v="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2"/>
    <n v="1"/>
    <n v="0"/>
    <n v="0"/>
    <n v="0"/>
    <n v="0"/>
    <n v="0"/>
    <n v="0"/>
    <n v="0"/>
    <n v="0"/>
    <n v="0"/>
    <x v="0"/>
    <x v="1"/>
    <x v="2"/>
    <x v="2"/>
    <x v="110"/>
    <x v="1"/>
    <x v="1"/>
    <x v="103"/>
    <x v="8"/>
    <x v="9"/>
    <x v="0"/>
    <x v="3"/>
    <x v="0"/>
    <x v="4"/>
    <x v="4"/>
    <x v="86"/>
    <x v="94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2"/>
    <n v="2"/>
    <n v="12"/>
    <n v="2"/>
    <n v="3"/>
    <n v="12"/>
    <n v="2"/>
    <n v="2"/>
    <n v="7"/>
    <n v="2"/>
    <n v="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3"/>
    <n v="4"/>
    <n v="7"/>
    <n v="0"/>
    <n v="0"/>
    <n v="0"/>
    <n v="0"/>
    <n v="0"/>
    <n v="0"/>
    <n v="0"/>
    <n v="0"/>
    <n v="0"/>
    <x v="0"/>
    <x v="1"/>
    <x v="2"/>
    <x v="2"/>
    <x v="113"/>
    <x v="1"/>
    <x v="1"/>
    <x v="106"/>
    <x v="2"/>
    <x v="0"/>
    <x v="0"/>
    <x v="3"/>
    <x v="0"/>
    <x v="4"/>
    <x v="4"/>
    <x v="0"/>
    <x v="0"/>
    <n v="0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4"/>
    <n v="6"/>
    <n v="1"/>
    <n v="4"/>
    <n v="4"/>
    <n v="2"/>
    <n v="4"/>
    <n v="6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4"/>
    <n v="6"/>
    <n v="4"/>
    <n v="0"/>
    <n v="0"/>
    <n v="0"/>
    <n v="0"/>
    <n v="0"/>
    <n v="0"/>
    <n v="0"/>
    <n v="0"/>
    <n v="0"/>
    <x v="0"/>
    <x v="1"/>
    <x v="2"/>
    <x v="2"/>
    <x v="158"/>
    <x v="1"/>
    <x v="3"/>
    <x v="148"/>
    <x v="8"/>
    <x v="9"/>
    <x v="0"/>
    <x v="23"/>
    <x v="0"/>
    <x v="33"/>
    <x v="34"/>
    <x v="116"/>
    <x v="132"/>
    <n v="0"/>
  </r>
  <r>
    <s v="Business Insurance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9"/>
    <n v="0"/>
    <n v="7"/>
    <n v="10"/>
    <n v="1"/>
    <n v="0"/>
    <n v="1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0"/>
    <n v="0"/>
    <n v="0"/>
    <n v="0"/>
    <n v="0"/>
    <n v="0"/>
    <n v="0"/>
    <n v="0"/>
    <n v="0"/>
    <x v="0"/>
    <x v="1"/>
    <x v="2"/>
    <x v="2"/>
    <x v="163"/>
    <x v="1"/>
    <x v="3"/>
    <x v="152"/>
    <x v="2"/>
    <x v="5"/>
    <x v="0"/>
    <x v="29"/>
    <x v="0"/>
    <x v="46"/>
    <x v="50"/>
    <x v="118"/>
    <x v="134"/>
    <n v="0"/>
  </r>
  <r>
    <s v="Business Insurance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1"/>
    <n v="0"/>
    <n v="2"/>
    <n v="0"/>
    <n v="1"/>
    <n v="3"/>
    <n v="1"/>
    <n v="0"/>
    <n v="2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5"/>
    <x v="5"/>
    <x v="70"/>
    <x v="1"/>
    <x v="0"/>
    <x v="67"/>
    <x v="2"/>
    <x v="5"/>
    <x v="0"/>
    <x v="0"/>
    <x v="0"/>
    <x v="0"/>
    <x v="38"/>
    <x v="56"/>
    <x v="57"/>
    <n v="0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1"/>
    <n v="0"/>
    <n v="0"/>
    <n v="1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65"/>
    <x v="1"/>
    <x v="0"/>
    <x v="0"/>
    <x v="1"/>
    <x v="3"/>
    <x v="0"/>
    <x v="0"/>
    <x v="0"/>
    <x v="0"/>
    <x v="0"/>
    <x v="51"/>
    <x v="52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2"/>
    <n v="4"/>
    <n v="3"/>
    <n v="0"/>
    <n v="0"/>
    <n v="3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x v="0"/>
    <x v="1"/>
    <x v="2"/>
    <x v="2"/>
    <x v="102"/>
    <x v="1"/>
    <x v="1"/>
    <x v="96"/>
    <x v="4"/>
    <x v="10"/>
    <x v="0"/>
    <x v="3"/>
    <x v="0"/>
    <x v="4"/>
    <x v="4"/>
    <x v="82"/>
    <x v="87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2"/>
    <n v="2"/>
    <n v="15"/>
    <n v="2"/>
    <n v="0"/>
    <n v="0"/>
    <n v="2"/>
    <n v="2"/>
    <n v="13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107"/>
    <x v="1"/>
    <x v="1"/>
    <x v="101"/>
    <x v="12"/>
    <x v="5"/>
    <x v="0"/>
    <x v="3"/>
    <x v="0"/>
    <x v="4"/>
    <x v="4"/>
    <x v="85"/>
    <x v="92"/>
    <n v="0"/>
  </r>
  <r>
    <s v="Business Insurance"/>
    <x v="1"/>
    <x v="3"/>
    <x v="38"/>
    <x v="0"/>
    <x v="3"/>
    <s v="THE AGENCY COLLECTIVE LLC"/>
    <s v="CR605710"/>
    <s v="ARVEY INSURANCE AGENCY, INC."/>
    <s v="H262490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6"/>
    <n v="0"/>
    <n v="3"/>
    <n v="6"/>
    <n v="0"/>
    <n v="0"/>
    <n v="6"/>
    <n v="0"/>
    <n v="3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6"/>
    <n v="0"/>
    <n v="0"/>
    <n v="0"/>
    <n v="0"/>
    <n v="0"/>
    <n v="0"/>
    <n v="0"/>
    <n v="0"/>
    <n v="0"/>
    <x v="0"/>
    <x v="1"/>
    <x v="2"/>
    <x v="2"/>
    <x v="112"/>
    <x v="1"/>
    <x v="1"/>
    <x v="105"/>
    <x v="8"/>
    <x v="0"/>
    <x v="0"/>
    <x v="3"/>
    <x v="0"/>
    <x v="23"/>
    <x v="39"/>
    <x v="88"/>
    <x v="96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3"/>
    <n v="8"/>
    <n v="6"/>
    <n v="3"/>
    <n v="0"/>
    <n v="0"/>
    <n v="3"/>
    <n v="8"/>
    <n v="6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3"/>
    <n v="0"/>
    <n v="0"/>
    <n v="0"/>
    <n v="0"/>
    <n v="0"/>
    <n v="0"/>
    <n v="0"/>
    <n v="0"/>
    <n v="0"/>
    <x v="0"/>
    <x v="1"/>
    <x v="2"/>
    <x v="2"/>
    <x v="116"/>
    <x v="1"/>
    <x v="1"/>
    <x v="109"/>
    <x v="2"/>
    <x v="4"/>
    <x v="0"/>
    <x v="3"/>
    <x v="0"/>
    <x v="4"/>
    <x v="4"/>
    <x v="89"/>
    <x v="98"/>
    <n v="0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3"/>
    <x v="1"/>
    <x v="0"/>
    <x v="13"/>
    <x v="8"/>
    <x v="3"/>
    <x v="1"/>
    <x v="0"/>
    <x v="0"/>
    <x v="0"/>
    <x v="10"/>
    <x v="10"/>
    <x v="10"/>
    <n v="0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67"/>
    <x v="1"/>
    <x v="0"/>
    <x v="0"/>
    <x v="1"/>
    <x v="3"/>
    <x v="0"/>
    <x v="0"/>
    <x v="0"/>
    <x v="0"/>
    <x v="0"/>
    <x v="53"/>
    <x v="54"/>
    <n v="0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200"/>
    <x v="1"/>
    <x v="1"/>
    <x v="104"/>
    <x v="7"/>
    <x v="10"/>
    <x v="0"/>
    <x v="3"/>
    <x v="0"/>
    <x v="4"/>
    <x v="4"/>
    <x v="87"/>
    <x v="95"/>
    <n v="0"/>
  </r>
  <r>
    <s v="Business Insurance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4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06"/>
    <x v="1"/>
    <x v="1"/>
    <x v="100"/>
    <x v="4"/>
    <x v="11"/>
    <x v="0"/>
    <x v="3"/>
    <x v="0"/>
    <x v="4"/>
    <x v="4"/>
    <x v="84"/>
    <x v="91"/>
    <n v="0"/>
  </r>
  <r>
    <s v="Business Insurance"/>
    <x v="1"/>
    <x v="3"/>
    <x v="27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1"/>
    <n v="1"/>
    <n v="5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86"/>
    <x v="1"/>
    <x v="1"/>
    <x v="92"/>
    <x v="2"/>
    <x v="3"/>
    <x v="1"/>
    <x v="3"/>
    <x v="0"/>
    <x v="4"/>
    <x v="27"/>
    <x v="30"/>
    <x v="31"/>
    <n v="0"/>
  </r>
  <r>
    <s v="Business Insurance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5"/>
    <n v="4"/>
    <n v="0"/>
    <n v="0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14"/>
    <x v="1"/>
    <x v="1"/>
    <x v="107"/>
    <x v="2"/>
    <x v="4"/>
    <x v="0"/>
    <x v="3"/>
    <x v="0"/>
    <x v="23"/>
    <x v="22"/>
    <x v="0"/>
    <x v="0"/>
    <n v="0"/>
  </r>
  <r>
    <s v="Business Insurance"/>
    <x v="0"/>
    <x v="5"/>
    <x v="12"/>
    <x v="0"/>
    <x v="5"/>
    <s v="THE AGENCY COLLECTIVE LLC"/>
    <s v="CR605710"/>
    <s v="WOLFF INSURANCE AGENCY INC"/>
    <s v="H699116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0"/>
    <n v="0"/>
    <n v="0"/>
    <n v="0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43"/>
    <x v="1"/>
    <x v="0"/>
    <x v="135"/>
    <x v="8"/>
    <x v="0"/>
    <x v="0"/>
    <x v="8"/>
    <x v="0"/>
    <x v="43"/>
    <x v="12"/>
    <x v="106"/>
    <x v="120"/>
    <n v="0"/>
  </r>
  <r>
    <s v="Business Insurance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0"/>
    <n v="0"/>
    <n v="0"/>
    <n v="0"/>
    <n v="2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64"/>
    <x v="1"/>
    <x v="3"/>
    <x v="153"/>
    <x v="8"/>
    <x v="8"/>
    <x v="0"/>
    <x v="24"/>
    <x v="0"/>
    <x v="47"/>
    <x v="51"/>
    <x v="119"/>
    <x v="135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1"/>
    <n v="3"/>
    <n v="0"/>
    <n v="2"/>
    <n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201"/>
    <x v="1"/>
    <x v="1"/>
    <x v="177"/>
    <x v="2"/>
    <x v="4"/>
    <x v="0"/>
    <x v="17"/>
    <x v="0"/>
    <x v="4"/>
    <x v="4"/>
    <x v="136"/>
    <x v="155"/>
    <n v="0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20"/>
    <n v="12"/>
    <n v="0"/>
    <n v="0"/>
    <n v="0"/>
    <n v="0"/>
    <n v="16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3"/>
    <x v="1"/>
    <x v="0"/>
    <x v="13"/>
    <x v="8"/>
    <x v="3"/>
    <x v="1"/>
    <x v="0"/>
    <x v="0"/>
    <x v="0"/>
    <x v="10"/>
    <x v="10"/>
    <x v="10"/>
    <n v="0"/>
  </r>
  <r>
    <s v="Business Insurance"/>
    <x v="0"/>
    <x v="0"/>
    <x v="0"/>
    <x v="0"/>
    <x v="0"/>
    <s v="THE AGENCY COLLECTIVE LLC"/>
    <s v="CR605710"/>
    <s v="KARI BALL INSURANCE AGENCY LLC"/>
    <s v="H64471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1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71"/>
    <x v="1"/>
    <x v="0"/>
    <x v="68"/>
    <x v="2"/>
    <x v="2"/>
    <x v="0"/>
    <x v="0"/>
    <x v="0"/>
    <x v="0"/>
    <x v="0"/>
    <x v="57"/>
    <x v="58"/>
    <n v="0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200"/>
    <x v="1"/>
    <x v="1"/>
    <x v="104"/>
    <x v="7"/>
    <x v="10"/>
    <x v="0"/>
    <x v="3"/>
    <x v="0"/>
    <x v="4"/>
    <x v="4"/>
    <x v="87"/>
    <x v="95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201"/>
    <x v="1"/>
    <x v="1"/>
    <x v="177"/>
    <x v="2"/>
    <x v="4"/>
    <x v="0"/>
    <x v="17"/>
    <x v="0"/>
    <x v="4"/>
    <x v="4"/>
    <x v="136"/>
    <x v="155"/>
    <n v="0"/>
  </r>
  <r>
    <s v="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8977"/>
    <n v="0"/>
    <n v="0"/>
    <x v="0"/>
    <x v="0"/>
    <x v="0"/>
    <x v="0"/>
    <x v="202"/>
    <x v="0"/>
    <x v="1"/>
    <x v="104"/>
    <x v="7"/>
    <x v="11"/>
    <x v="0"/>
    <x v="3"/>
    <x v="0"/>
    <x v="4"/>
    <x v="4"/>
    <x v="0"/>
    <x v="0"/>
    <n v="0"/>
  </r>
  <r>
    <s v=""/>
    <x v="0"/>
    <x v="5"/>
    <x v="45"/>
    <x v="0"/>
    <x v="5"/>
    <s v="THE AGENCY COLLECTIVE LLC"/>
    <s v="CR605710"/>
    <s v="CHARLES E. DEALE &amp; ASSOCIATES INC"/>
    <s v="H7391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5"/>
    <n v="205"/>
    <x v="0"/>
    <x v="1"/>
    <x v="0"/>
    <x v="0"/>
    <x v="174"/>
    <x v="0"/>
    <x v="0"/>
    <x v="163"/>
    <x v="1"/>
    <x v="7"/>
    <x v="0"/>
    <x v="6"/>
    <x v="0"/>
    <x v="43"/>
    <x v="46"/>
    <x v="127"/>
    <x v="143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5"/>
    <n v="635"/>
    <x v="0"/>
    <x v="1"/>
    <x v="0"/>
    <x v="0"/>
    <x v="60"/>
    <x v="0"/>
    <x v="1"/>
    <x v="59"/>
    <x v="4"/>
    <x v="4"/>
    <x v="1"/>
    <x v="3"/>
    <x v="0"/>
    <x v="4"/>
    <x v="4"/>
    <x v="48"/>
    <x v="49"/>
    <n v="0"/>
  </r>
  <r>
    <s v=""/>
    <x v="1"/>
    <x v="3"/>
    <x v="27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9"/>
    <n v="799"/>
    <x v="0"/>
    <x v="1"/>
    <x v="0"/>
    <x v="0"/>
    <x v="186"/>
    <x v="0"/>
    <x v="1"/>
    <x v="92"/>
    <x v="2"/>
    <x v="3"/>
    <x v="1"/>
    <x v="3"/>
    <x v="0"/>
    <x v="4"/>
    <x v="27"/>
    <x v="30"/>
    <x v="31"/>
    <n v="0"/>
  </r>
  <r>
    <s v="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89"/>
    <n v="5789"/>
    <x v="0"/>
    <x v="1"/>
    <x v="0"/>
    <x v="0"/>
    <x v="61"/>
    <x v="0"/>
    <x v="4"/>
    <x v="60"/>
    <x v="10"/>
    <x v="0"/>
    <x v="0"/>
    <x v="25"/>
    <x v="0"/>
    <x v="35"/>
    <x v="36"/>
    <x v="49"/>
    <x v="50"/>
    <n v="0"/>
  </r>
  <r>
    <s v="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77"/>
    <n v="20377"/>
    <x v="0"/>
    <x v="1"/>
    <x v="0"/>
    <x v="0"/>
    <x v="62"/>
    <x v="0"/>
    <x v="4"/>
    <x v="61"/>
    <x v="2"/>
    <x v="5"/>
    <x v="0"/>
    <x v="25"/>
    <x v="0"/>
    <x v="36"/>
    <x v="37"/>
    <x v="0"/>
    <x v="0"/>
    <n v="0"/>
  </r>
  <r>
    <s v=""/>
    <x v="4"/>
    <x v="15"/>
    <x v="35"/>
    <x v="0"/>
    <x v="15"/>
    <s v="THE AGENCY COLLECTIVE LLC"/>
    <s v="CR605710"/>
    <s v="NICK WEYBRIGHT AGENCY INC"/>
    <s v="H40216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368"/>
    <n v="19368"/>
    <x v="0"/>
    <x v="1"/>
    <x v="0"/>
    <x v="0"/>
    <x v="63"/>
    <x v="0"/>
    <x v="4"/>
    <x v="62"/>
    <x v="1"/>
    <x v="9"/>
    <x v="0"/>
    <x v="25"/>
    <x v="0"/>
    <x v="36"/>
    <x v="36"/>
    <x v="50"/>
    <x v="51"/>
    <n v="0"/>
  </r>
  <r>
    <s v=""/>
    <x v="4"/>
    <x v="15"/>
    <x v="36"/>
    <x v="0"/>
    <x v="15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84"/>
    <n v="1984"/>
    <x v="0"/>
    <x v="1"/>
    <x v="0"/>
    <x v="0"/>
    <x v="64"/>
    <x v="0"/>
    <x v="4"/>
    <x v="63"/>
    <x v="1"/>
    <x v="1"/>
    <x v="0"/>
    <x v="25"/>
    <x v="0"/>
    <x v="36"/>
    <x v="37"/>
    <x v="0"/>
    <x v="0"/>
    <n v="0"/>
  </r>
  <r>
    <s v="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13"/>
    <n v="9513"/>
    <x v="0"/>
    <x v="1"/>
    <x v="0"/>
    <x v="0"/>
    <x v="65"/>
    <x v="0"/>
    <x v="0"/>
    <x v="0"/>
    <x v="1"/>
    <x v="3"/>
    <x v="0"/>
    <x v="0"/>
    <x v="0"/>
    <x v="0"/>
    <x v="0"/>
    <x v="51"/>
    <x v="52"/>
    <n v="0"/>
  </r>
  <r>
    <s v=""/>
    <x v="0"/>
    <x v="0"/>
    <x v="9"/>
    <x v="0"/>
    <x v="0"/>
    <s v="THE AGENCY COLLECTIVE LLC"/>
    <s v="CR605710"/>
    <s v="BARBARA J LUCZKOWSKI-DUGGAN"/>
    <s v="H939421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70"/>
    <n v="17070"/>
    <x v="0"/>
    <x v="1"/>
    <x v="0"/>
    <x v="0"/>
    <x v="66"/>
    <x v="0"/>
    <x v="0"/>
    <x v="64"/>
    <x v="2"/>
    <x v="6"/>
    <x v="0"/>
    <x v="0"/>
    <x v="0"/>
    <x v="0"/>
    <x v="9"/>
    <x v="52"/>
    <x v="53"/>
    <n v="0"/>
  </r>
  <r>
    <s v="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81"/>
    <n v="2381"/>
    <x v="0"/>
    <x v="1"/>
    <x v="0"/>
    <x v="0"/>
    <x v="67"/>
    <x v="0"/>
    <x v="0"/>
    <x v="0"/>
    <x v="1"/>
    <x v="3"/>
    <x v="0"/>
    <x v="0"/>
    <x v="0"/>
    <x v="0"/>
    <x v="0"/>
    <x v="53"/>
    <x v="54"/>
    <n v="0"/>
  </r>
  <r>
    <s v="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14"/>
    <n v="42414"/>
    <x v="0"/>
    <x v="1"/>
    <x v="0"/>
    <x v="0"/>
    <x v="68"/>
    <x v="0"/>
    <x v="0"/>
    <x v="65"/>
    <x v="8"/>
    <x v="4"/>
    <x v="0"/>
    <x v="0"/>
    <x v="0"/>
    <x v="0"/>
    <x v="10"/>
    <x v="54"/>
    <x v="55"/>
    <n v="0"/>
  </r>
  <r>
    <s v=""/>
    <x v="0"/>
    <x v="0"/>
    <x v="10"/>
    <x v="0"/>
    <x v="0"/>
    <s v="THE AGENCY COLLECTIVE LLC"/>
    <s v="CR605710"/>
    <s v="ACRISURE"/>
    <s v="H71878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0896"/>
    <n v="50896"/>
    <x v="0"/>
    <x v="1"/>
    <x v="0"/>
    <x v="0"/>
    <x v="69"/>
    <x v="0"/>
    <x v="0"/>
    <x v="66"/>
    <x v="8"/>
    <x v="4"/>
    <x v="0"/>
    <x v="0"/>
    <x v="0"/>
    <x v="0"/>
    <x v="10"/>
    <x v="55"/>
    <x v="56"/>
    <n v="0"/>
  </r>
  <r>
    <s v="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378"/>
    <n v="48378"/>
    <x v="0"/>
    <x v="1"/>
    <x v="0"/>
    <x v="0"/>
    <x v="70"/>
    <x v="0"/>
    <x v="0"/>
    <x v="67"/>
    <x v="2"/>
    <x v="5"/>
    <x v="0"/>
    <x v="0"/>
    <x v="0"/>
    <x v="0"/>
    <x v="38"/>
    <x v="56"/>
    <x v="57"/>
    <n v="0"/>
  </r>
  <r>
    <s v=""/>
    <x v="0"/>
    <x v="0"/>
    <x v="0"/>
    <x v="0"/>
    <x v="0"/>
    <s v="THE AGENCY COLLECTIVE LLC"/>
    <s v="CR605710"/>
    <s v="KARI BALL INSURANCE AGENCY LLC"/>
    <s v="H64471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162"/>
    <n v="25162"/>
    <x v="0"/>
    <x v="1"/>
    <x v="0"/>
    <x v="0"/>
    <x v="71"/>
    <x v="0"/>
    <x v="0"/>
    <x v="68"/>
    <x v="2"/>
    <x v="2"/>
    <x v="0"/>
    <x v="0"/>
    <x v="0"/>
    <x v="0"/>
    <x v="0"/>
    <x v="57"/>
    <x v="58"/>
    <n v="0"/>
  </r>
  <r>
    <s v="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322"/>
    <n v="17322"/>
    <x v="0"/>
    <x v="1"/>
    <x v="0"/>
    <x v="0"/>
    <x v="72"/>
    <x v="0"/>
    <x v="0"/>
    <x v="69"/>
    <x v="2"/>
    <x v="1"/>
    <x v="0"/>
    <x v="0"/>
    <x v="0"/>
    <x v="0"/>
    <x v="38"/>
    <x v="58"/>
    <x v="59"/>
    <n v="0"/>
  </r>
  <r>
    <s v=""/>
    <x v="0"/>
    <x v="0"/>
    <x v="0"/>
    <x v="0"/>
    <x v="0"/>
    <s v="THE AGENCY COLLECTIVE LLC"/>
    <s v="CR605710"/>
    <s v="STEVE C MCDONALD"/>
    <s v="H61166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503"/>
    <n v="10503"/>
    <x v="0"/>
    <x v="1"/>
    <x v="0"/>
    <x v="0"/>
    <x v="73"/>
    <x v="0"/>
    <x v="0"/>
    <x v="70"/>
    <x v="2"/>
    <x v="10"/>
    <x v="0"/>
    <x v="0"/>
    <x v="0"/>
    <x v="0"/>
    <x v="0"/>
    <x v="59"/>
    <x v="60"/>
    <n v="0"/>
  </r>
  <r>
    <s v="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4"/>
    <n v="814"/>
    <x v="0"/>
    <x v="1"/>
    <x v="0"/>
    <x v="0"/>
    <x v="74"/>
    <x v="0"/>
    <x v="0"/>
    <x v="71"/>
    <x v="1"/>
    <x v="9"/>
    <x v="0"/>
    <x v="0"/>
    <x v="0"/>
    <x v="37"/>
    <x v="1"/>
    <x v="60"/>
    <x v="61"/>
    <n v="0"/>
  </r>
  <r>
    <s v="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89"/>
    <n v="46589"/>
    <x v="0"/>
    <x v="1"/>
    <x v="0"/>
    <x v="0"/>
    <x v="75"/>
    <x v="0"/>
    <x v="0"/>
    <x v="13"/>
    <x v="2"/>
    <x v="11"/>
    <x v="0"/>
    <x v="0"/>
    <x v="0"/>
    <x v="0"/>
    <x v="10"/>
    <x v="61"/>
    <x v="62"/>
    <n v="0"/>
  </r>
  <r>
    <s v="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944"/>
    <n v="25944"/>
    <x v="0"/>
    <x v="1"/>
    <x v="0"/>
    <x v="0"/>
    <x v="76"/>
    <x v="0"/>
    <x v="0"/>
    <x v="72"/>
    <x v="1"/>
    <x v="0"/>
    <x v="0"/>
    <x v="0"/>
    <x v="0"/>
    <x v="0"/>
    <x v="11"/>
    <x v="62"/>
    <x v="63"/>
    <n v="0"/>
  </r>
  <r>
    <s v="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57"/>
    <n v="6557"/>
    <x v="0"/>
    <x v="1"/>
    <x v="0"/>
    <x v="0"/>
    <x v="77"/>
    <x v="0"/>
    <x v="0"/>
    <x v="73"/>
    <x v="1"/>
    <x v="6"/>
    <x v="0"/>
    <x v="0"/>
    <x v="0"/>
    <x v="0"/>
    <x v="9"/>
    <x v="63"/>
    <x v="64"/>
    <n v="0"/>
  </r>
  <r>
    <s v=""/>
    <x v="0"/>
    <x v="0"/>
    <x v="11"/>
    <x v="0"/>
    <x v="0"/>
    <s v="THE AGENCY COLLECTIVE LLC"/>
    <s v="CR605710"/>
    <s v="PAPAS &amp; ASSOCIATES, LLC"/>
    <s v="H676062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78"/>
    <n v="8278"/>
    <x v="0"/>
    <x v="1"/>
    <x v="0"/>
    <x v="0"/>
    <x v="78"/>
    <x v="0"/>
    <x v="0"/>
    <x v="74"/>
    <x v="1"/>
    <x v="7"/>
    <x v="0"/>
    <x v="0"/>
    <x v="0"/>
    <x v="0"/>
    <x v="11"/>
    <x v="64"/>
    <x v="65"/>
    <n v="0"/>
  </r>
  <r>
    <s v=""/>
    <x v="0"/>
    <x v="0"/>
    <x v="11"/>
    <x v="0"/>
    <x v="0"/>
    <s v="THE AGENCY COLLECTIVE LLC"/>
    <s v="CR605710"/>
    <s v="MICHAEL BUFFO"/>
    <s v="H678794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190"/>
    <n v="28190"/>
    <x v="0"/>
    <x v="1"/>
    <x v="0"/>
    <x v="0"/>
    <x v="79"/>
    <x v="0"/>
    <x v="0"/>
    <x v="75"/>
    <x v="1"/>
    <x v="7"/>
    <x v="0"/>
    <x v="0"/>
    <x v="0"/>
    <x v="0"/>
    <x v="11"/>
    <x v="65"/>
    <x v="66"/>
    <n v="0"/>
  </r>
  <r>
    <s v="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695"/>
    <n v="5695"/>
    <x v="0"/>
    <x v="1"/>
    <x v="0"/>
    <x v="0"/>
    <x v="80"/>
    <x v="0"/>
    <x v="0"/>
    <x v="76"/>
    <x v="1"/>
    <x v="7"/>
    <x v="0"/>
    <x v="0"/>
    <x v="0"/>
    <x v="38"/>
    <x v="1"/>
    <x v="16"/>
    <x v="67"/>
    <n v="0"/>
  </r>
  <r>
    <s v=""/>
    <x v="0"/>
    <x v="0"/>
    <x v="1"/>
    <x v="0"/>
    <x v="0"/>
    <s v="THE AGENCY COLLECTIVE LLC"/>
    <s v="CR605710"/>
    <s v="ANDREW SCHOCH AGENCY LLC"/>
    <s v="H9765613"/>
    <x v="0"/>
    <x v="0"/>
    <x v="19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73"/>
    <n v="3673"/>
    <x v="0"/>
    <x v="1"/>
    <x v="0"/>
    <x v="0"/>
    <x v="81"/>
    <x v="0"/>
    <x v="0"/>
    <x v="77"/>
    <x v="1"/>
    <x v="7"/>
    <x v="0"/>
    <x v="0"/>
    <x v="0"/>
    <x v="39"/>
    <x v="1"/>
    <x v="66"/>
    <x v="68"/>
    <n v="0"/>
  </r>
  <r>
    <s v=""/>
    <x v="0"/>
    <x v="0"/>
    <x v="10"/>
    <x v="0"/>
    <x v="0"/>
    <s v="THE AGENCY COLLECTIVE LLC"/>
    <s v="CR605710"/>
    <s v="KAINE INSURANCE LLC"/>
    <s v="H99902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659"/>
    <n v="6659"/>
    <x v="0"/>
    <x v="1"/>
    <x v="0"/>
    <x v="0"/>
    <x v="82"/>
    <x v="0"/>
    <x v="0"/>
    <x v="78"/>
    <x v="1"/>
    <x v="1"/>
    <x v="0"/>
    <x v="0"/>
    <x v="0"/>
    <x v="0"/>
    <x v="10"/>
    <x v="14"/>
    <x v="69"/>
    <n v="0"/>
  </r>
  <r>
    <s v="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40"/>
    <n v="12240"/>
    <x v="0"/>
    <x v="1"/>
    <x v="0"/>
    <x v="0"/>
    <x v="83"/>
    <x v="0"/>
    <x v="0"/>
    <x v="79"/>
    <x v="1"/>
    <x v="0"/>
    <x v="0"/>
    <x v="0"/>
    <x v="0"/>
    <x v="0"/>
    <x v="1"/>
    <x v="67"/>
    <x v="70"/>
    <n v="0"/>
  </r>
  <r>
    <s v="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39"/>
    <n v="9139"/>
    <x v="0"/>
    <x v="1"/>
    <x v="0"/>
    <x v="0"/>
    <x v="84"/>
    <x v="0"/>
    <x v="0"/>
    <x v="80"/>
    <x v="1"/>
    <x v="1"/>
    <x v="0"/>
    <x v="0"/>
    <x v="0"/>
    <x v="0"/>
    <x v="9"/>
    <x v="68"/>
    <x v="71"/>
    <n v="0"/>
  </r>
  <r>
    <s v=""/>
    <x v="0"/>
    <x v="0"/>
    <x v="11"/>
    <x v="0"/>
    <x v="0"/>
    <s v="THE AGENCY COLLECTIVE LLC"/>
    <s v="CR605710"/>
    <s v="SKALA INSURANCE AGENCY LLC"/>
    <s v="H93114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07"/>
    <n v="14307"/>
    <x v="0"/>
    <x v="1"/>
    <x v="0"/>
    <x v="0"/>
    <x v="85"/>
    <x v="0"/>
    <x v="0"/>
    <x v="81"/>
    <x v="1"/>
    <x v="1"/>
    <x v="0"/>
    <x v="0"/>
    <x v="0"/>
    <x v="0"/>
    <x v="11"/>
    <x v="69"/>
    <x v="72"/>
    <n v="0"/>
  </r>
  <r>
    <s v=""/>
    <x v="0"/>
    <x v="0"/>
    <x v="11"/>
    <x v="0"/>
    <x v="0"/>
    <s v="THE AGENCY COLLECTIVE LLC"/>
    <s v="CR605710"/>
    <s v="PLATT INSURANCE GROUP LLC"/>
    <s v="H710245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033"/>
    <n v="12033"/>
    <x v="0"/>
    <x v="1"/>
    <x v="0"/>
    <x v="0"/>
    <x v="86"/>
    <x v="0"/>
    <x v="0"/>
    <x v="82"/>
    <x v="1"/>
    <x v="0"/>
    <x v="0"/>
    <x v="0"/>
    <x v="0"/>
    <x v="0"/>
    <x v="11"/>
    <x v="70"/>
    <x v="73"/>
    <n v="0"/>
  </r>
  <r>
    <s v=""/>
    <x v="0"/>
    <x v="0"/>
    <x v="11"/>
    <x v="0"/>
    <x v="0"/>
    <s v="THE AGENCY COLLECTIVE LLC"/>
    <s v="CR605710"/>
    <s v="JOE POTTS INSURANCE AGENCY LLC"/>
    <s v="H74565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33"/>
    <n v="3333"/>
    <x v="0"/>
    <x v="1"/>
    <x v="0"/>
    <x v="0"/>
    <x v="87"/>
    <x v="0"/>
    <x v="0"/>
    <x v="83"/>
    <x v="1"/>
    <x v="1"/>
    <x v="0"/>
    <x v="0"/>
    <x v="0"/>
    <x v="0"/>
    <x v="11"/>
    <x v="71"/>
    <x v="74"/>
    <n v="0"/>
  </r>
  <r>
    <s v="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4"/>
    <n v="3214"/>
    <x v="0"/>
    <x v="1"/>
    <x v="0"/>
    <x v="0"/>
    <x v="88"/>
    <x v="0"/>
    <x v="0"/>
    <x v="84"/>
    <x v="1"/>
    <x v="0"/>
    <x v="0"/>
    <x v="0"/>
    <x v="0"/>
    <x v="40"/>
    <x v="38"/>
    <x v="72"/>
    <x v="75"/>
    <n v="0"/>
  </r>
  <r>
    <s v=""/>
    <x v="0"/>
    <x v="0"/>
    <x v="11"/>
    <x v="0"/>
    <x v="0"/>
    <s v="THE AGENCY COLLECTIVE LLC"/>
    <s v="CR605710"/>
    <s v="MARK S RADOSEVIC"/>
    <s v="H90038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696"/>
    <n v="18696"/>
    <x v="0"/>
    <x v="1"/>
    <x v="0"/>
    <x v="0"/>
    <x v="89"/>
    <x v="0"/>
    <x v="0"/>
    <x v="85"/>
    <x v="1"/>
    <x v="0"/>
    <x v="0"/>
    <x v="0"/>
    <x v="0"/>
    <x v="0"/>
    <x v="11"/>
    <x v="73"/>
    <x v="76"/>
    <n v="0"/>
  </r>
  <r>
    <s v=""/>
    <x v="0"/>
    <x v="0"/>
    <x v="1"/>
    <x v="0"/>
    <x v="0"/>
    <s v="THE AGENCY COLLECTIVE LLC"/>
    <s v="CR605710"/>
    <s v="CROWELL INSURANCE AGENCY INC"/>
    <s v="H68186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8"/>
    <n v="598"/>
    <x v="0"/>
    <x v="1"/>
    <x v="0"/>
    <x v="0"/>
    <x v="203"/>
    <x v="0"/>
    <x v="0"/>
    <x v="178"/>
    <x v="1"/>
    <x v="0"/>
    <x v="0"/>
    <x v="0"/>
    <x v="0"/>
    <x v="0"/>
    <x v="1"/>
    <x v="137"/>
    <x v="156"/>
    <n v="0"/>
  </r>
  <r>
    <s v="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28"/>
    <n v="9628"/>
    <x v="0"/>
    <x v="1"/>
    <x v="0"/>
    <x v="0"/>
    <x v="90"/>
    <x v="0"/>
    <x v="0"/>
    <x v="86"/>
    <x v="1"/>
    <x v="0"/>
    <x v="0"/>
    <x v="0"/>
    <x v="0"/>
    <x v="0"/>
    <x v="11"/>
    <x v="74"/>
    <x v="77"/>
    <n v="0"/>
  </r>
  <r>
    <s v="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50"/>
    <n v="7950"/>
    <x v="0"/>
    <x v="1"/>
    <x v="0"/>
    <x v="0"/>
    <x v="91"/>
    <x v="0"/>
    <x v="0"/>
    <x v="87"/>
    <x v="1"/>
    <x v="6"/>
    <x v="0"/>
    <x v="0"/>
    <x v="0"/>
    <x v="0"/>
    <x v="11"/>
    <x v="75"/>
    <x v="78"/>
    <n v="0"/>
  </r>
  <r>
    <s v=""/>
    <x v="0"/>
    <x v="0"/>
    <x v="11"/>
    <x v="0"/>
    <x v="0"/>
    <s v="THE AGENCY COLLECTIVE LLC"/>
    <s v="CR605710"/>
    <s v="CAHILL INSURANCE &amp; FINANCIAL SERVICES, LLC"/>
    <s v="H777442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58"/>
    <n v="358"/>
    <x v="0"/>
    <x v="1"/>
    <x v="0"/>
    <x v="0"/>
    <x v="188"/>
    <x v="0"/>
    <x v="0"/>
    <x v="166"/>
    <x v="1"/>
    <x v="8"/>
    <x v="0"/>
    <x v="0"/>
    <x v="0"/>
    <x v="0"/>
    <x v="11"/>
    <x v="129"/>
    <x v="146"/>
    <n v="0"/>
  </r>
  <r>
    <s v="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31"/>
    <n v="63831"/>
    <x v="0"/>
    <x v="1"/>
    <x v="0"/>
    <x v="0"/>
    <x v="92"/>
    <x v="0"/>
    <x v="0"/>
    <x v="12"/>
    <x v="1"/>
    <x v="8"/>
    <x v="0"/>
    <x v="0"/>
    <x v="0"/>
    <x v="0"/>
    <x v="9"/>
    <x v="9"/>
    <x v="9"/>
    <n v="0"/>
  </r>
  <r>
    <s v=""/>
    <x v="0"/>
    <x v="0"/>
    <x v="1"/>
    <x v="0"/>
    <x v="0"/>
    <s v="THE AGENCY COLLECTIVE LLC"/>
    <s v="CR605710"/>
    <s v="THOMAS E NOLAN INSURANCE AGENCY INC"/>
    <s v="H8081905"/>
    <x v="0"/>
    <x v="0"/>
    <x v="21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14"/>
    <n v="3214"/>
    <x v="0"/>
    <x v="1"/>
    <x v="0"/>
    <x v="0"/>
    <x v="93"/>
    <x v="0"/>
    <x v="0"/>
    <x v="88"/>
    <x v="1"/>
    <x v="4"/>
    <x v="0"/>
    <x v="0"/>
    <x v="0"/>
    <x v="41"/>
    <x v="1"/>
    <x v="76"/>
    <x v="79"/>
    <n v="0"/>
  </r>
  <r>
    <s v=""/>
    <x v="0"/>
    <x v="0"/>
    <x v="11"/>
    <x v="0"/>
    <x v="0"/>
    <s v="THE AGENCY COLLECTIVE LLC"/>
    <s v="CR605710"/>
    <s v="BRIAN W LAING INS AGCY INC"/>
    <s v="H732238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590"/>
    <n v="15590"/>
    <x v="0"/>
    <x v="1"/>
    <x v="0"/>
    <x v="0"/>
    <x v="94"/>
    <x v="0"/>
    <x v="0"/>
    <x v="89"/>
    <x v="1"/>
    <x v="10"/>
    <x v="0"/>
    <x v="0"/>
    <x v="0"/>
    <x v="0"/>
    <x v="11"/>
    <x v="77"/>
    <x v="80"/>
    <n v="0"/>
  </r>
  <r>
    <s v="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67"/>
    <n v="11767"/>
    <x v="0"/>
    <x v="1"/>
    <x v="0"/>
    <x v="0"/>
    <x v="95"/>
    <x v="0"/>
    <x v="0"/>
    <x v="90"/>
    <x v="3"/>
    <x v="9"/>
    <x v="0"/>
    <x v="0"/>
    <x v="0"/>
    <x v="0"/>
    <x v="0"/>
    <x v="10"/>
    <x v="81"/>
    <n v="0"/>
  </r>
  <r>
    <s v=""/>
    <x v="0"/>
    <x v="0"/>
    <x v="11"/>
    <x v="0"/>
    <x v="0"/>
    <s v="THE AGENCY COLLECTIVE LLC"/>
    <s v="CR605710"/>
    <s v="CLEVELAND INSURANCE ADVISORS INC"/>
    <s v="H729632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"/>
    <n v="537"/>
    <x v="0"/>
    <x v="1"/>
    <x v="0"/>
    <x v="0"/>
    <x v="197"/>
    <x v="0"/>
    <x v="0"/>
    <x v="174"/>
    <x v="3"/>
    <x v="5"/>
    <x v="0"/>
    <x v="0"/>
    <x v="0"/>
    <x v="0"/>
    <x v="11"/>
    <x v="134"/>
    <x v="153"/>
    <n v="0"/>
  </r>
  <r>
    <s v=""/>
    <x v="0"/>
    <x v="0"/>
    <x v="11"/>
    <x v="0"/>
    <x v="0"/>
    <s v="THE AGENCY COLLECTIVE LLC"/>
    <s v="CR605710"/>
    <s v="RINKES INS LLC"/>
    <s v="H64284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74"/>
    <n v="1074"/>
    <x v="0"/>
    <x v="1"/>
    <x v="0"/>
    <x v="0"/>
    <x v="96"/>
    <x v="0"/>
    <x v="0"/>
    <x v="91"/>
    <x v="3"/>
    <x v="7"/>
    <x v="0"/>
    <x v="0"/>
    <x v="0"/>
    <x v="0"/>
    <x v="11"/>
    <x v="78"/>
    <x v="82"/>
    <n v="0"/>
  </r>
  <r>
    <s v="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60"/>
    <n v="8160"/>
    <x v="0"/>
    <x v="1"/>
    <x v="0"/>
    <x v="0"/>
    <x v="97"/>
    <x v="0"/>
    <x v="0"/>
    <x v="8"/>
    <x v="11"/>
    <x v="2"/>
    <x v="0"/>
    <x v="5"/>
    <x v="0"/>
    <x v="7"/>
    <x v="6"/>
    <x v="79"/>
    <x v="83"/>
    <n v="0"/>
  </r>
  <r>
    <s v="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x v="0"/>
    <x v="1"/>
    <x v="0"/>
    <x v="0"/>
    <x v="200"/>
    <x v="0"/>
    <x v="1"/>
    <x v="104"/>
    <x v="7"/>
    <x v="10"/>
    <x v="0"/>
    <x v="3"/>
    <x v="0"/>
    <x v="4"/>
    <x v="4"/>
    <x v="87"/>
    <x v="95"/>
    <n v="0"/>
  </r>
  <r>
    <s v="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6"/>
    <n v="516"/>
    <x v="0"/>
    <x v="1"/>
    <x v="0"/>
    <x v="0"/>
    <x v="98"/>
    <x v="0"/>
    <x v="1"/>
    <x v="92"/>
    <x v="5"/>
    <x v="6"/>
    <x v="0"/>
    <x v="3"/>
    <x v="0"/>
    <x v="4"/>
    <x v="4"/>
    <x v="30"/>
    <x v="31"/>
    <n v="0"/>
  </r>
  <r>
    <s v="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1"/>
    <n v="141"/>
    <x v="0"/>
    <x v="1"/>
    <x v="0"/>
    <x v="0"/>
    <x v="202"/>
    <x v="0"/>
    <x v="1"/>
    <x v="104"/>
    <x v="7"/>
    <x v="11"/>
    <x v="0"/>
    <x v="3"/>
    <x v="0"/>
    <x v="4"/>
    <x v="4"/>
    <x v="0"/>
    <x v="0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x v="0"/>
    <x v="1"/>
    <x v="0"/>
    <x v="0"/>
    <x v="99"/>
    <x v="0"/>
    <x v="1"/>
    <x v="93"/>
    <x v="4"/>
    <x v="8"/>
    <x v="0"/>
    <x v="3"/>
    <x v="0"/>
    <x v="4"/>
    <x v="4"/>
    <x v="80"/>
    <x v="84"/>
    <n v="0"/>
  </r>
  <r>
    <s v=""/>
    <x v="1"/>
    <x v="3"/>
    <x v="4"/>
    <x v="0"/>
    <x v="3"/>
    <s v="THE AGENCY COLLECTIVE LLC"/>
    <s v="CR605710"/>
    <s v="PEGRAM AGENCY INC THE"/>
    <s v="H934156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58"/>
    <x v="0"/>
    <x v="1"/>
    <x v="0"/>
    <x v="0"/>
    <x v="100"/>
    <x v="0"/>
    <x v="1"/>
    <x v="94"/>
    <x v="4"/>
    <x v="4"/>
    <x v="0"/>
    <x v="3"/>
    <x v="0"/>
    <x v="4"/>
    <x v="4"/>
    <x v="81"/>
    <x v="85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8"/>
    <n v="308"/>
    <x v="0"/>
    <x v="1"/>
    <x v="0"/>
    <x v="0"/>
    <x v="101"/>
    <x v="0"/>
    <x v="1"/>
    <x v="95"/>
    <x v="4"/>
    <x v="4"/>
    <x v="0"/>
    <x v="3"/>
    <x v="0"/>
    <x v="4"/>
    <x v="4"/>
    <x v="80"/>
    <x v="86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0"/>
    <n v="160"/>
    <x v="0"/>
    <x v="1"/>
    <x v="0"/>
    <x v="0"/>
    <x v="102"/>
    <x v="0"/>
    <x v="1"/>
    <x v="96"/>
    <x v="4"/>
    <x v="10"/>
    <x v="0"/>
    <x v="3"/>
    <x v="0"/>
    <x v="4"/>
    <x v="4"/>
    <x v="82"/>
    <x v="87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0"/>
    <n v="30"/>
    <x v="0"/>
    <x v="1"/>
    <x v="0"/>
    <x v="0"/>
    <x v="103"/>
    <x v="0"/>
    <x v="1"/>
    <x v="97"/>
    <x v="5"/>
    <x v="7"/>
    <x v="0"/>
    <x v="3"/>
    <x v="0"/>
    <x v="4"/>
    <x v="4"/>
    <x v="83"/>
    <x v="88"/>
    <n v="0"/>
  </r>
  <r>
    <s v="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8"/>
    <n v="48"/>
    <x v="0"/>
    <x v="1"/>
    <x v="0"/>
    <x v="0"/>
    <x v="104"/>
    <x v="0"/>
    <x v="1"/>
    <x v="98"/>
    <x v="4"/>
    <x v="11"/>
    <x v="0"/>
    <x v="3"/>
    <x v="0"/>
    <x v="4"/>
    <x v="4"/>
    <x v="80"/>
    <x v="89"/>
    <n v="0"/>
  </r>
  <r>
    <s v="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6"/>
    <n v="216"/>
    <x v="0"/>
    <x v="1"/>
    <x v="0"/>
    <x v="0"/>
    <x v="105"/>
    <x v="0"/>
    <x v="1"/>
    <x v="99"/>
    <x v="4"/>
    <x v="11"/>
    <x v="0"/>
    <x v="3"/>
    <x v="0"/>
    <x v="4"/>
    <x v="4"/>
    <x v="4"/>
    <x v="90"/>
    <n v="0"/>
  </r>
  <r>
    <s v="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"/>
    <n v="68"/>
    <x v="0"/>
    <x v="1"/>
    <x v="0"/>
    <x v="0"/>
    <x v="106"/>
    <x v="0"/>
    <x v="1"/>
    <x v="100"/>
    <x v="4"/>
    <x v="11"/>
    <x v="0"/>
    <x v="3"/>
    <x v="0"/>
    <x v="4"/>
    <x v="4"/>
    <x v="84"/>
    <x v="91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4"/>
    <n v="404"/>
    <x v="0"/>
    <x v="1"/>
    <x v="0"/>
    <x v="0"/>
    <x v="107"/>
    <x v="0"/>
    <x v="1"/>
    <x v="101"/>
    <x v="12"/>
    <x v="5"/>
    <x v="0"/>
    <x v="3"/>
    <x v="0"/>
    <x v="4"/>
    <x v="4"/>
    <x v="85"/>
    <x v="92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17"/>
    <n v="917"/>
    <x v="0"/>
    <x v="1"/>
    <x v="0"/>
    <x v="0"/>
    <x v="108"/>
    <x v="0"/>
    <x v="1"/>
    <x v="59"/>
    <x v="8"/>
    <x v="9"/>
    <x v="0"/>
    <x v="3"/>
    <x v="0"/>
    <x v="4"/>
    <x v="4"/>
    <x v="48"/>
    <x v="49"/>
    <n v="0"/>
  </r>
  <r>
    <s v="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1"/>
    <n v="371"/>
    <x v="0"/>
    <x v="1"/>
    <x v="0"/>
    <x v="0"/>
    <x v="109"/>
    <x v="0"/>
    <x v="1"/>
    <x v="102"/>
    <x v="5"/>
    <x v="8"/>
    <x v="0"/>
    <x v="3"/>
    <x v="0"/>
    <x v="4"/>
    <x v="4"/>
    <x v="80"/>
    <x v="93"/>
    <n v="0"/>
  </r>
  <r>
    <s v="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9"/>
    <n v="159"/>
    <x v="0"/>
    <x v="1"/>
    <x v="0"/>
    <x v="0"/>
    <x v="110"/>
    <x v="0"/>
    <x v="1"/>
    <x v="103"/>
    <x v="8"/>
    <x v="9"/>
    <x v="0"/>
    <x v="3"/>
    <x v="0"/>
    <x v="4"/>
    <x v="4"/>
    <x v="86"/>
    <x v="94"/>
    <n v="0"/>
  </r>
  <r>
    <s v="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2"/>
    <n v="132"/>
    <x v="0"/>
    <x v="1"/>
    <x v="0"/>
    <x v="0"/>
    <x v="111"/>
    <x v="0"/>
    <x v="1"/>
    <x v="104"/>
    <x v="8"/>
    <x v="2"/>
    <x v="0"/>
    <x v="3"/>
    <x v="0"/>
    <x v="4"/>
    <x v="4"/>
    <x v="87"/>
    <x v="95"/>
    <n v="0"/>
  </r>
  <r>
    <s v=""/>
    <x v="1"/>
    <x v="3"/>
    <x v="38"/>
    <x v="0"/>
    <x v="3"/>
    <s v="THE AGENCY COLLECTIVE LLC"/>
    <s v="CR605710"/>
    <s v="ARVEY INSURANCE AGENCY, INC."/>
    <s v="H262490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93"/>
    <n v="1093"/>
    <x v="0"/>
    <x v="1"/>
    <x v="0"/>
    <x v="0"/>
    <x v="112"/>
    <x v="0"/>
    <x v="1"/>
    <x v="105"/>
    <x v="8"/>
    <x v="0"/>
    <x v="0"/>
    <x v="3"/>
    <x v="0"/>
    <x v="23"/>
    <x v="39"/>
    <x v="88"/>
    <x v="96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3"/>
    <n v="253"/>
    <x v="0"/>
    <x v="1"/>
    <x v="0"/>
    <x v="0"/>
    <x v="113"/>
    <x v="0"/>
    <x v="1"/>
    <x v="106"/>
    <x v="2"/>
    <x v="0"/>
    <x v="0"/>
    <x v="3"/>
    <x v="0"/>
    <x v="4"/>
    <x v="4"/>
    <x v="0"/>
    <x v="0"/>
    <n v="0"/>
  </r>
  <r>
    <s v="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35"/>
    <n v="6335"/>
    <x v="0"/>
    <x v="1"/>
    <x v="0"/>
    <x v="0"/>
    <x v="114"/>
    <x v="0"/>
    <x v="1"/>
    <x v="107"/>
    <x v="2"/>
    <x v="4"/>
    <x v="0"/>
    <x v="3"/>
    <x v="0"/>
    <x v="23"/>
    <x v="22"/>
    <x v="0"/>
    <x v="0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27"/>
    <x v="0"/>
    <x v="1"/>
    <x v="0"/>
    <x v="0"/>
    <x v="115"/>
    <x v="0"/>
    <x v="1"/>
    <x v="108"/>
    <x v="2"/>
    <x v="4"/>
    <x v="0"/>
    <x v="3"/>
    <x v="0"/>
    <x v="4"/>
    <x v="4"/>
    <x v="87"/>
    <x v="97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"/>
    <n v="39"/>
    <x v="0"/>
    <x v="1"/>
    <x v="0"/>
    <x v="0"/>
    <x v="116"/>
    <x v="0"/>
    <x v="1"/>
    <x v="109"/>
    <x v="2"/>
    <x v="4"/>
    <x v="0"/>
    <x v="3"/>
    <x v="0"/>
    <x v="4"/>
    <x v="4"/>
    <x v="89"/>
    <x v="98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  <n v="23"/>
    <x v="0"/>
    <x v="1"/>
    <x v="0"/>
    <x v="0"/>
    <x v="117"/>
    <x v="0"/>
    <x v="1"/>
    <x v="110"/>
    <x v="1"/>
    <x v="9"/>
    <x v="0"/>
    <x v="3"/>
    <x v="0"/>
    <x v="4"/>
    <x v="4"/>
    <x v="0"/>
    <x v="0"/>
    <n v="0"/>
  </r>
  <r>
    <s v="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8401"/>
    <n v="98401"/>
    <x v="0"/>
    <x v="1"/>
    <x v="0"/>
    <x v="0"/>
    <x v="118"/>
    <x v="0"/>
    <x v="1"/>
    <x v="111"/>
    <x v="1"/>
    <x v="2"/>
    <x v="0"/>
    <x v="3"/>
    <x v="0"/>
    <x v="0"/>
    <x v="27"/>
    <x v="87"/>
    <x v="99"/>
    <n v="0"/>
  </r>
  <r>
    <s v=""/>
    <x v="1"/>
    <x v="3"/>
    <x v="4"/>
    <x v="0"/>
    <x v="3"/>
    <s v="THE AGENCY COLLECTIVE LLC"/>
    <s v="CR605710"/>
    <s v="RICK HAMBY AGENCY, INC."/>
    <s v="H8551006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1"/>
    <x v="0"/>
    <x v="1"/>
    <x v="0"/>
    <x v="0"/>
    <x v="119"/>
    <x v="0"/>
    <x v="1"/>
    <x v="112"/>
    <x v="3"/>
    <x v="2"/>
    <x v="0"/>
    <x v="3"/>
    <x v="0"/>
    <x v="4"/>
    <x v="4"/>
    <x v="85"/>
    <x v="100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x v="0"/>
    <x v="1"/>
    <x v="0"/>
    <x v="0"/>
    <x v="194"/>
    <x v="0"/>
    <x v="2"/>
    <x v="3"/>
    <x v="3"/>
    <x v="9"/>
    <x v="0"/>
    <x v="3"/>
    <x v="0"/>
    <x v="3"/>
    <x v="3"/>
    <x v="133"/>
    <x v="150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70"/>
    <n v="4170"/>
    <x v="0"/>
    <x v="1"/>
    <x v="0"/>
    <x v="0"/>
    <x v="120"/>
    <x v="0"/>
    <x v="2"/>
    <x v="3"/>
    <x v="3"/>
    <x v="3"/>
    <x v="0"/>
    <x v="3"/>
    <x v="0"/>
    <x v="3"/>
    <x v="3"/>
    <x v="87"/>
    <x v="101"/>
    <n v="0"/>
  </r>
  <r>
    <s v=""/>
    <x v="1"/>
    <x v="3"/>
    <x v="22"/>
    <x v="0"/>
    <x v="3"/>
    <s v="THE AGENCY COLLECTIVE LLC"/>
    <s v="CR605710"/>
    <s v="KISER AGENCY INC THE"/>
    <s v="H932983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"/>
    <n v="64"/>
    <x v="0"/>
    <x v="1"/>
    <x v="0"/>
    <x v="0"/>
    <x v="204"/>
    <x v="0"/>
    <x v="1"/>
    <x v="179"/>
    <x v="3"/>
    <x v="8"/>
    <x v="0"/>
    <x v="3"/>
    <x v="0"/>
    <x v="23"/>
    <x v="22"/>
    <x v="138"/>
    <x v="157"/>
    <n v="0"/>
  </r>
  <r>
    <s v="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5"/>
    <n v="1505"/>
    <x v="0"/>
    <x v="1"/>
    <x v="0"/>
    <x v="0"/>
    <x v="121"/>
    <x v="0"/>
    <x v="0"/>
    <x v="113"/>
    <x v="2"/>
    <x v="1"/>
    <x v="0"/>
    <x v="5"/>
    <x v="0"/>
    <x v="42"/>
    <x v="40"/>
    <x v="90"/>
    <x v="102"/>
    <n v="0"/>
  </r>
  <r>
    <s v="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1"/>
    <n v="601"/>
    <x v="0"/>
    <x v="1"/>
    <x v="0"/>
    <x v="0"/>
    <x v="122"/>
    <x v="0"/>
    <x v="0"/>
    <x v="114"/>
    <x v="2"/>
    <x v="4"/>
    <x v="0"/>
    <x v="5"/>
    <x v="0"/>
    <x v="42"/>
    <x v="41"/>
    <x v="91"/>
    <x v="103"/>
    <n v="0"/>
  </r>
  <r>
    <s v="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"/>
    <n v="28"/>
    <x v="0"/>
    <x v="1"/>
    <x v="0"/>
    <x v="0"/>
    <x v="123"/>
    <x v="0"/>
    <x v="0"/>
    <x v="115"/>
    <x v="1"/>
    <x v="9"/>
    <x v="0"/>
    <x v="5"/>
    <x v="0"/>
    <x v="42"/>
    <x v="29"/>
    <x v="92"/>
    <x v="104"/>
    <n v="0"/>
  </r>
  <r>
    <s v=""/>
    <x v="0"/>
    <x v="5"/>
    <x v="39"/>
    <x v="0"/>
    <x v="5"/>
    <s v="THE AGENCY COLLECTIVE LLC"/>
    <s v="CR605710"/>
    <s v="JOSEPH J MIRENZI"/>
    <s v="H74293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x v="0"/>
    <x v="1"/>
    <x v="0"/>
    <x v="0"/>
    <x v="173"/>
    <x v="0"/>
    <x v="0"/>
    <x v="162"/>
    <x v="3"/>
    <x v="8"/>
    <x v="0"/>
    <x v="5"/>
    <x v="0"/>
    <x v="42"/>
    <x v="40"/>
    <x v="126"/>
    <x v="142"/>
    <n v="0"/>
  </r>
  <r>
    <s v=""/>
    <x v="0"/>
    <x v="5"/>
    <x v="41"/>
    <x v="0"/>
    <x v="5"/>
    <s v="THE AGENCY COLLECTIVE LLC"/>
    <s v="CR605710"/>
    <s v="HAROLD E HAGY"/>
    <s v="H89619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5"/>
    <x v="0"/>
    <x v="1"/>
    <x v="0"/>
    <x v="0"/>
    <x v="124"/>
    <x v="0"/>
    <x v="0"/>
    <x v="116"/>
    <x v="1"/>
    <x v="7"/>
    <x v="0"/>
    <x v="5"/>
    <x v="0"/>
    <x v="42"/>
    <x v="42"/>
    <x v="93"/>
    <x v="105"/>
    <n v="0"/>
  </r>
  <r>
    <s v=""/>
    <x v="0"/>
    <x v="5"/>
    <x v="41"/>
    <x v="0"/>
    <x v="5"/>
    <s v="THE AGENCY COLLECTIVE LLC"/>
    <s v="CR605710"/>
    <s v="KYLE GOYNE INSURANCE SERVICES, LLC"/>
    <s v="H892831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0"/>
    <x v="0"/>
    <x v="1"/>
    <x v="0"/>
    <x v="0"/>
    <x v="198"/>
    <x v="0"/>
    <x v="0"/>
    <x v="175"/>
    <x v="1"/>
    <x v="1"/>
    <x v="0"/>
    <x v="5"/>
    <x v="0"/>
    <x v="42"/>
    <x v="42"/>
    <x v="135"/>
    <x v="154"/>
    <n v="0"/>
  </r>
  <r>
    <s v=""/>
    <x v="0"/>
    <x v="5"/>
    <x v="6"/>
    <x v="0"/>
    <x v="5"/>
    <s v="THE AGENCY COLLECTIVE LLC"/>
    <s v="CR605710"/>
    <s v="RCK FAMILY INC"/>
    <s v="H63434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7"/>
    <n v="137"/>
    <x v="0"/>
    <x v="1"/>
    <x v="0"/>
    <x v="0"/>
    <x v="125"/>
    <x v="0"/>
    <x v="0"/>
    <x v="117"/>
    <x v="1"/>
    <x v="0"/>
    <x v="0"/>
    <x v="5"/>
    <x v="0"/>
    <x v="42"/>
    <x v="6"/>
    <x v="94"/>
    <x v="106"/>
    <n v="0"/>
  </r>
  <r>
    <s v="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"/>
    <n v="92"/>
    <x v="0"/>
    <x v="1"/>
    <x v="0"/>
    <x v="0"/>
    <x v="126"/>
    <x v="0"/>
    <x v="0"/>
    <x v="118"/>
    <x v="1"/>
    <x v="0"/>
    <x v="0"/>
    <x v="5"/>
    <x v="0"/>
    <x v="42"/>
    <x v="42"/>
    <x v="95"/>
    <x v="107"/>
    <n v="0"/>
  </r>
  <r>
    <s v=""/>
    <x v="0"/>
    <x v="5"/>
    <x v="6"/>
    <x v="0"/>
    <x v="5"/>
    <s v="THE AGENCY COLLECTIVE LLC"/>
    <s v="CR605710"/>
    <s v="GASBARRO INSURANCE AGENCY, LLC"/>
    <s v="H992341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"/>
    <n v="47"/>
    <x v="0"/>
    <x v="1"/>
    <x v="0"/>
    <x v="0"/>
    <x v="127"/>
    <x v="0"/>
    <x v="0"/>
    <x v="119"/>
    <x v="1"/>
    <x v="8"/>
    <x v="0"/>
    <x v="5"/>
    <x v="0"/>
    <x v="42"/>
    <x v="6"/>
    <x v="96"/>
    <x v="108"/>
    <n v="0"/>
  </r>
  <r>
    <s v="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"/>
    <n v="33"/>
    <x v="0"/>
    <x v="1"/>
    <x v="0"/>
    <x v="0"/>
    <x v="128"/>
    <x v="0"/>
    <x v="0"/>
    <x v="120"/>
    <x v="1"/>
    <x v="8"/>
    <x v="0"/>
    <x v="5"/>
    <x v="0"/>
    <x v="42"/>
    <x v="40"/>
    <x v="97"/>
    <x v="109"/>
    <n v="0"/>
  </r>
  <r>
    <s v=""/>
    <x v="0"/>
    <x v="5"/>
    <x v="40"/>
    <x v="0"/>
    <x v="5"/>
    <s v="THE AGENCY COLLECTIVE LLC"/>
    <s v="CR605710"/>
    <s v="RUSSELL KOEHLER BARIBAULT"/>
    <s v="H92688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  <n v="17"/>
    <x v="0"/>
    <x v="1"/>
    <x v="0"/>
    <x v="0"/>
    <x v="129"/>
    <x v="0"/>
    <x v="0"/>
    <x v="121"/>
    <x v="1"/>
    <x v="10"/>
    <x v="0"/>
    <x v="5"/>
    <x v="0"/>
    <x v="42"/>
    <x v="41"/>
    <x v="10"/>
    <x v="110"/>
    <n v="0"/>
  </r>
  <r>
    <s v=""/>
    <x v="0"/>
    <x v="5"/>
    <x v="41"/>
    <x v="0"/>
    <x v="5"/>
    <s v="THE AGENCY COLLECTIVE LLC"/>
    <s v="CR605710"/>
    <s v="WEHNER INSURANCE AGENCY INC"/>
    <s v="H810816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8"/>
    <x v="0"/>
    <x v="1"/>
    <x v="0"/>
    <x v="0"/>
    <x v="130"/>
    <x v="0"/>
    <x v="0"/>
    <x v="122"/>
    <x v="3"/>
    <x v="9"/>
    <x v="0"/>
    <x v="5"/>
    <x v="0"/>
    <x v="42"/>
    <x v="42"/>
    <x v="98"/>
    <x v="111"/>
    <n v="0"/>
  </r>
  <r>
    <s v=""/>
    <x v="0"/>
    <x v="5"/>
    <x v="29"/>
    <x v="0"/>
    <x v="5"/>
    <s v="THE AGENCY COLLECTIVE LLC"/>
    <s v="CR605710"/>
    <s v="JEFFREY JAMES INSURANCE GROUP LLC"/>
    <s v="H803153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"/>
    <n v="58"/>
    <x v="0"/>
    <x v="1"/>
    <x v="0"/>
    <x v="0"/>
    <x v="131"/>
    <x v="0"/>
    <x v="0"/>
    <x v="123"/>
    <x v="3"/>
    <x v="3"/>
    <x v="0"/>
    <x v="5"/>
    <x v="0"/>
    <x v="42"/>
    <x v="29"/>
    <x v="96"/>
    <x v="112"/>
    <n v="0"/>
  </r>
  <r>
    <s v="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"/>
    <n v="21"/>
    <x v="0"/>
    <x v="1"/>
    <x v="0"/>
    <x v="0"/>
    <x v="132"/>
    <x v="0"/>
    <x v="0"/>
    <x v="124"/>
    <x v="3"/>
    <x v="7"/>
    <x v="0"/>
    <x v="5"/>
    <x v="0"/>
    <x v="42"/>
    <x v="41"/>
    <x v="91"/>
    <x v="103"/>
    <n v="0"/>
  </r>
  <r>
    <s v=""/>
    <x v="0"/>
    <x v="5"/>
    <x v="29"/>
    <x v="0"/>
    <x v="5"/>
    <s v="THE AGENCY COLLECTIVE LLC"/>
    <s v="CR605710"/>
    <s v="LEROY P STOUFFER"/>
    <s v="H888921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9"/>
    <n v="49"/>
    <x v="0"/>
    <x v="1"/>
    <x v="0"/>
    <x v="0"/>
    <x v="133"/>
    <x v="0"/>
    <x v="0"/>
    <x v="125"/>
    <x v="3"/>
    <x v="7"/>
    <x v="0"/>
    <x v="5"/>
    <x v="0"/>
    <x v="42"/>
    <x v="29"/>
    <x v="99"/>
    <x v="113"/>
    <n v="0"/>
  </r>
  <r>
    <s v=""/>
    <x v="5"/>
    <x v="8"/>
    <x v="23"/>
    <x v="0"/>
    <x v="8"/>
    <s v="THE AGENCY COLLECTIVE LLC"/>
    <s v="CR605710"/>
    <s v="ANDREWS INSURANCE INC"/>
    <s v="H906644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6"/>
    <n v="596"/>
    <x v="0"/>
    <x v="1"/>
    <x v="0"/>
    <x v="0"/>
    <x v="134"/>
    <x v="0"/>
    <x v="5"/>
    <x v="126"/>
    <x v="3"/>
    <x v="6"/>
    <x v="0"/>
    <x v="14"/>
    <x v="0"/>
    <x v="0"/>
    <x v="23"/>
    <x v="100"/>
    <x v="114"/>
    <n v="0"/>
  </r>
  <r>
    <s v="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00"/>
    <n v="2900"/>
    <x v="0"/>
    <x v="1"/>
    <x v="0"/>
    <x v="0"/>
    <x v="135"/>
    <x v="0"/>
    <x v="6"/>
    <x v="127"/>
    <x v="2"/>
    <x v="8"/>
    <x v="0"/>
    <x v="15"/>
    <x v="0"/>
    <x v="25"/>
    <x v="43"/>
    <x v="101"/>
    <x v="115"/>
    <n v="0"/>
  </r>
  <r>
    <s v="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4"/>
    <n v="774"/>
    <x v="0"/>
    <x v="1"/>
    <x v="0"/>
    <x v="0"/>
    <x v="136"/>
    <x v="0"/>
    <x v="6"/>
    <x v="128"/>
    <x v="1"/>
    <x v="7"/>
    <x v="0"/>
    <x v="15"/>
    <x v="0"/>
    <x v="25"/>
    <x v="24"/>
    <x v="32"/>
    <x v="33"/>
    <n v="0"/>
  </r>
  <r>
    <s v="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5"/>
    <n v="465"/>
    <x v="0"/>
    <x v="1"/>
    <x v="0"/>
    <x v="0"/>
    <x v="137"/>
    <x v="0"/>
    <x v="6"/>
    <x v="129"/>
    <x v="1"/>
    <x v="7"/>
    <x v="0"/>
    <x v="15"/>
    <x v="0"/>
    <x v="25"/>
    <x v="24"/>
    <x v="102"/>
    <x v="116"/>
    <n v="0"/>
  </r>
  <r>
    <s v="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0"/>
    <n v="870"/>
    <x v="0"/>
    <x v="1"/>
    <x v="0"/>
    <x v="0"/>
    <x v="138"/>
    <x v="0"/>
    <x v="6"/>
    <x v="130"/>
    <x v="1"/>
    <x v="1"/>
    <x v="0"/>
    <x v="15"/>
    <x v="0"/>
    <x v="25"/>
    <x v="44"/>
    <x v="103"/>
    <x v="117"/>
    <n v="0"/>
  </r>
  <r>
    <s v="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4"/>
    <n v="594"/>
    <x v="0"/>
    <x v="1"/>
    <x v="0"/>
    <x v="0"/>
    <x v="139"/>
    <x v="0"/>
    <x v="6"/>
    <x v="131"/>
    <x v="1"/>
    <x v="1"/>
    <x v="0"/>
    <x v="15"/>
    <x v="0"/>
    <x v="25"/>
    <x v="44"/>
    <x v="103"/>
    <x v="117"/>
    <n v="0"/>
  </r>
  <r>
    <s v="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7"/>
    <n v="327"/>
    <x v="0"/>
    <x v="1"/>
    <x v="0"/>
    <x v="0"/>
    <x v="140"/>
    <x v="0"/>
    <x v="6"/>
    <x v="132"/>
    <x v="1"/>
    <x v="0"/>
    <x v="0"/>
    <x v="15"/>
    <x v="0"/>
    <x v="25"/>
    <x v="45"/>
    <x v="104"/>
    <x v="118"/>
    <n v="0"/>
  </r>
  <r>
    <s v="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"/>
    <n v="158"/>
    <x v="0"/>
    <x v="1"/>
    <x v="0"/>
    <x v="0"/>
    <x v="141"/>
    <x v="0"/>
    <x v="6"/>
    <x v="133"/>
    <x v="1"/>
    <x v="8"/>
    <x v="0"/>
    <x v="15"/>
    <x v="0"/>
    <x v="25"/>
    <x v="24"/>
    <x v="102"/>
    <x v="116"/>
    <n v="0"/>
  </r>
  <r>
    <s v="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"/>
    <n v="16"/>
    <x v="0"/>
    <x v="1"/>
    <x v="0"/>
    <x v="0"/>
    <x v="199"/>
    <x v="0"/>
    <x v="6"/>
    <x v="176"/>
    <x v="1"/>
    <x v="4"/>
    <x v="0"/>
    <x v="15"/>
    <x v="0"/>
    <x v="25"/>
    <x v="45"/>
    <x v="104"/>
    <x v="118"/>
    <n v="0"/>
  </r>
  <r>
    <s v="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x v="0"/>
    <x v="1"/>
    <x v="0"/>
    <x v="0"/>
    <x v="201"/>
    <x v="0"/>
    <x v="1"/>
    <x v="177"/>
    <x v="2"/>
    <x v="4"/>
    <x v="0"/>
    <x v="17"/>
    <x v="0"/>
    <x v="4"/>
    <x v="4"/>
    <x v="136"/>
    <x v="155"/>
    <n v="0"/>
  </r>
  <r>
    <s v=""/>
    <x v="0"/>
    <x v="5"/>
    <x v="45"/>
    <x v="0"/>
    <x v="5"/>
    <s v="THE AGENCY COLLECTIVE LLC"/>
    <s v="CR605710"/>
    <s v="HARRY KENNETH LINES"/>
    <s v="H104811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58"/>
    <n v="3658"/>
    <x v="0"/>
    <x v="1"/>
    <x v="0"/>
    <x v="0"/>
    <x v="142"/>
    <x v="0"/>
    <x v="0"/>
    <x v="134"/>
    <x v="8"/>
    <x v="0"/>
    <x v="0"/>
    <x v="6"/>
    <x v="0"/>
    <x v="43"/>
    <x v="46"/>
    <x v="105"/>
    <x v="119"/>
    <n v="0"/>
  </r>
  <r>
    <s v=""/>
    <x v="0"/>
    <x v="5"/>
    <x v="12"/>
    <x v="0"/>
    <x v="5"/>
    <s v="THE AGENCY COLLECTIVE LLC"/>
    <s v="CR605710"/>
    <s v="WOLFF INSURANCE AGENCY INC"/>
    <s v="H6991160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68"/>
    <n v="3668"/>
    <x v="0"/>
    <x v="1"/>
    <x v="0"/>
    <x v="0"/>
    <x v="143"/>
    <x v="0"/>
    <x v="0"/>
    <x v="135"/>
    <x v="8"/>
    <x v="0"/>
    <x v="0"/>
    <x v="8"/>
    <x v="0"/>
    <x v="43"/>
    <x v="12"/>
    <x v="106"/>
    <x v="120"/>
    <n v="0"/>
  </r>
  <r>
    <s v=""/>
    <x v="0"/>
    <x v="0"/>
    <x v="46"/>
    <x v="0"/>
    <x v="0"/>
    <s v="THE AGENCY COLLECTIVE LLC"/>
    <s v="CR605710"/>
    <s v="GARY RHODES AGENCY"/>
    <s v="H760579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03"/>
    <n v="7503"/>
    <x v="0"/>
    <x v="1"/>
    <x v="0"/>
    <x v="0"/>
    <x v="144"/>
    <x v="0"/>
    <x v="0"/>
    <x v="136"/>
    <x v="2"/>
    <x v="5"/>
    <x v="0"/>
    <x v="19"/>
    <x v="0"/>
    <x v="0"/>
    <x v="47"/>
    <x v="43"/>
    <x v="121"/>
    <n v="0"/>
  </r>
  <r>
    <s v="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003"/>
    <n v="6003"/>
    <x v="0"/>
    <x v="1"/>
    <x v="0"/>
    <x v="0"/>
    <x v="145"/>
    <x v="0"/>
    <x v="0"/>
    <x v="137"/>
    <x v="2"/>
    <x v="9"/>
    <x v="0"/>
    <x v="6"/>
    <x v="0"/>
    <x v="43"/>
    <x v="12"/>
    <x v="107"/>
    <x v="122"/>
    <n v="0"/>
  </r>
  <r>
    <s v="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70"/>
    <n v="1170"/>
    <x v="0"/>
    <x v="1"/>
    <x v="0"/>
    <x v="0"/>
    <x v="146"/>
    <x v="0"/>
    <x v="0"/>
    <x v="138"/>
    <x v="1"/>
    <x v="3"/>
    <x v="0"/>
    <x v="6"/>
    <x v="0"/>
    <x v="43"/>
    <x v="46"/>
    <x v="108"/>
    <x v="123"/>
    <n v="0"/>
  </r>
  <r>
    <s v=""/>
    <x v="0"/>
    <x v="5"/>
    <x v="7"/>
    <x v="0"/>
    <x v="5"/>
    <s v="THE AGENCY COLLECTIVE LLC"/>
    <s v="CR605710"/>
    <s v="MARTIN INSURANCE AGENCY INC"/>
    <s v="H392006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9"/>
    <n v="649"/>
    <x v="0"/>
    <x v="1"/>
    <x v="0"/>
    <x v="0"/>
    <x v="147"/>
    <x v="0"/>
    <x v="0"/>
    <x v="139"/>
    <x v="1"/>
    <x v="1"/>
    <x v="0"/>
    <x v="6"/>
    <x v="0"/>
    <x v="43"/>
    <x v="7"/>
    <x v="0"/>
    <x v="0"/>
    <n v="0"/>
  </r>
  <r>
    <s v=""/>
    <x v="0"/>
    <x v="5"/>
    <x v="12"/>
    <x v="0"/>
    <x v="5"/>
    <s v="THE AGENCY COLLECTIVE LLC"/>
    <s v="CR605710"/>
    <s v="BRYON LINDSAY"/>
    <s v="H841323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1"/>
    <n v="231"/>
    <x v="0"/>
    <x v="1"/>
    <x v="0"/>
    <x v="0"/>
    <x v="192"/>
    <x v="0"/>
    <x v="0"/>
    <x v="170"/>
    <x v="1"/>
    <x v="0"/>
    <x v="0"/>
    <x v="6"/>
    <x v="0"/>
    <x v="43"/>
    <x v="12"/>
    <x v="131"/>
    <x v="148"/>
    <n v="0"/>
  </r>
  <r>
    <s v=""/>
    <x v="0"/>
    <x v="5"/>
    <x v="12"/>
    <x v="0"/>
    <x v="5"/>
    <s v="THE AGENCY COLLECTIVE LLC"/>
    <s v="CR605710"/>
    <s v="DEWBERRY INSURANCE AGENCY"/>
    <s v="H6562918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"/>
    <n v="294"/>
    <x v="0"/>
    <x v="1"/>
    <x v="0"/>
    <x v="0"/>
    <x v="148"/>
    <x v="0"/>
    <x v="0"/>
    <x v="140"/>
    <x v="1"/>
    <x v="8"/>
    <x v="0"/>
    <x v="8"/>
    <x v="0"/>
    <x v="43"/>
    <x v="12"/>
    <x v="4"/>
    <x v="124"/>
    <n v="0"/>
  </r>
  <r>
    <s v=""/>
    <x v="0"/>
    <x v="5"/>
    <x v="7"/>
    <x v="0"/>
    <x v="5"/>
    <s v="THE AGENCY COLLECTIVE LLC"/>
    <s v="CR605710"/>
    <s v="BARRY E WINSTEAD"/>
    <s v="H99744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53"/>
    <n v="953"/>
    <x v="0"/>
    <x v="1"/>
    <x v="0"/>
    <x v="0"/>
    <x v="149"/>
    <x v="0"/>
    <x v="0"/>
    <x v="141"/>
    <x v="3"/>
    <x v="7"/>
    <x v="0"/>
    <x v="6"/>
    <x v="0"/>
    <x v="43"/>
    <x v="7"/>
    <x v="109"/>
    <x v="125"/>
    <n v="0"/>
  </r>
  <r>
    <s v="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1"/>
    <x v="0"/>
    <x v="1"/>
    <x v="0"/>
    <x v="0"/>
    <x v="150"/>
    <x v="0"/>
    <x v="0"/>
    <x v="142"/>
    <x v="3"/>
    <x v="8"/>
    <x v="0"/>
    <x v="6"/>
    <x v="0"/>
    <x v="43"/>
    <x v="12"/>
    <x v="107"/>
    <x v="122"/>
    <n v="0"/>
  </r>
  <r>
    <s v=""/>
    <x v="0"/>
    <x v="5"/>
    <x v="12"/>
    <x v="0"/>
    <x v="5"/>
    <s v="THE AGENCY COLLECTIVE LLC"/>
    <s v="CR605710"/>
    <s v="SHEETS INSURANCE AGENCY, LLC"/>
    <s v="H904251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"/>
    <n v="126"/>
    <x v="0"/>
    <x v="1"/>
    <x v="0"/>
    <x v="0"/>
    <x v="195"/>
    <x v="0"/>
    <x v="0"/>
    <x v="172"/>
    <x v="3"/>
    <x v="8"/>
    <x v="0"/>
    <x v="8"/>
    <x v="0"/>
    <x v="43"/>
    <x v="12"/>
    <x v="41"/>
    <x v="151"/>
    <n v="0"/>
  </r>
  <r>
    <s v=""/>
    <x v="2"/>
    <x v="2"/>
    <x v="47"/>
    <x v="0"/>
    <x v="2"/>
    <s v="THE AGENCY COLLECTIVE LLC"/>
    <s v="CR605710"/>
    <s v="A-Z INSURANCE LLC"/>
    <s v="H21706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"/>
    <n v="26"/>
    <x v="0"/>
    <x v="1"/>
    <x v="0"/>
    <x v="0"/>
    <x v="151"/>
    <x v="0"/>
    <x v="2"/>
    <x v="143"/>
    <x v="1"/>
    <x v="1"/>
    <x v="0"/>
    <x v="26"/>
    <x v="0"/>
    <x v="44"/>
    <x v="48"/>
    <x v="110"/>
    <x v="126"/>
    <n v="0"/>
  </r>
  <r>
    <s v=""/>
    <x v="2"/>
    <x v="2"/>
    <x v="47"/>
    <x v="0"/>
    <x v="2"/>
    <s v="THE AGENCY COLLECTIVE LLC"/>
    <s v="CR605710"/>
    <s v="SOLIMAN INSURANCE AND FINANCIAL SERVICES"/>
    <s v="H93223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6"/>
    <n v="96"/>
    <x v="0"/>
    <x v="1"/>
    <x v="0"/>
    <x v="0"/>
    <x v="152"/>
    <x v="0"/>
    <x v="2"/>
    <x v="144"/>
    <x v="3"/>
    <x v="9"/>
    <x v="0"/>
    <x v="26"/>
    <x v="0"/>
    <x v="44"/>
    <x v="48"/>
    <x v="111"/>
    <x v="127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5"/>
    <n v="5805"/>
    <x v="0"/>
    <x v="1"/>
    <x v="0"/>
    <x v="0"/>
    <x v="153"/>
    <x v="0"/>
    <x v="2"/>
    <x v="3"/>
    <x v="1"/>
    <x v="11"/>
    <x v="0"/>
    <x v="26"/>
    <x v="0"/>
    <x v="3"/>
    <x v="3"/>
    <x v="112"/>
    <x v="128"/>
    <n v="0"/>
  </r>
  <r>
    <s v="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7"/>
    <n v="127"/>
    <x v="0"/>
    <x v="1"/>
    <x v="0"/>
    <x v="0"/>
    <x v="154"/>
    <x v="0"/>
    <x v="2"/>
    <x v="3"/>
    <x v="3"/>
    <x v="0"/>
    <x v="0"/>
    <x v="27"/>
    <x v="0"/>
    <x v="3"/>
    <x v="3"/>
    <x v="113"/>
    <x v="129"/>
    <n v="0"/>
  </r>
  <r>
    <s v="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01"/>
    <n v="7801"/>
    <x v="0"/>
    <x v="1"/>
    <x v="0"/>
    <x v="0"/>
    <x v="155"/>
    <x v="0"/>
    <x v="5"/>
    <x v="145"/>
    <x v="8"/>
    <x v="11"/>
    <x v="0"/>
    <x v="28"/>
    <x v="0"/>
    <x v="45"/>
    <x v="49"/>
    <x v="114"/>
    <x v="130"/>
    <n v="0"/>
  </r>
  <r>
    <s v=""/>
    <x v="5"/>
    <x v="8"/>
    <x v="48"/>
    <x v="0"/>
    <x v="8"/>
    <s v="THE AGENCY COLLECTIVE LLC"/>
    <s v="CR605710"/>
    <s v="SARDILLI INSURANCE AGENCY"/>
    <s v="H938034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"/>
    <n v="861"/>
    <x v="0"/>
    <x v="1"/>
    <x v="0"/>
    <x v="0"/>
    <x v="156"/>
    <x v="0"/>
    <x v="5"/>
    <x v="146"/>
    <x v="1"/>
    <x v="7"/>
    <x v="0"/>
    <x v="28"/>
    <x v="0"/>
    <x v="45"/>
    <x v="49"/>
    <x v="115"/>
    <x v="131"/>
    <n v="0"/>
  </r>
  <r>
    <s v="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12"/>
    <n v="3312"/>
    <x v="0"/>
    <x v="1"/>
    <x v="0"/>
    <x v="0"/>
    <x v="157"/>
    <x v="0"/>
    <x v="5"/>
    <x v="147"/>
    <x v="3"/>
    <x v="5"/>
    <x v="0"/>
    <x v="28"/>
    <x v="0"/>
    <x v="45"/>
    <x v="49"/>
    <x v="114"/>
    <x v="130"/>
    <n v="0"/>
  </r>
  <r>
    <s v="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488"/>
    <n v="16488"/>
    <x v="0"/>
    <x v="1"/>
    <x v="0"/>
    <x v="0"/>
    <x v="158"/>
    <x v="0"/>
    <x v="3"/>
    <x v="148"/>
    <x v="8"/>
    <x v="9"/>
    <x v="0"/>
    <x v="23"/>
    <x v="0"/>
    <x v="33"/>
    <x v="34"/>
    <x v="116"/>
    <x v="132"/>
    <n v="0"/>
  </r>
  <r>
    <s v="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99"/>
    <n v="2299"/>
    <x v="0"/>
    <x v="1"/>
    <x v="0"/>
    <x v="0"/>
    <x v="159"/>
    <x v="0"/>
    <x v="3"/>
    <x v="149"/>
    <x v="3"/>
    <x v="3"/>
    <x v="0"/>
    <x v="23"/>
    <x v="0"/>
    <x v="33"/>
    <x v="34"/>
    <x v="117"/>
    <x v="133"/>
    <n v="0"/>
  </r>
  <r>
    <s v="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24"/>
    <n v="2824"/>
    <x v="0"/>
    <x v="1"/>
    <x v="0"/>
    <x v="0"/>
    <x v="160"/>
    <x v="0"/>
    <x v="3"/>
    <x v="57"/>
    <x v="2"/>
    <x v="4"/>
    <x v="0"/>
    <x v="23"/>
    <x v="0"/>
    <x v="33"/>
    <x v="34"/>
    <x v="0"/>
    <x v="0"/>
    <n v="0"/>
  </r>
  <r>
    <s v=""/>
    <x v="3"/>
    <x v="4"/>
    <x v="33"/>
    <x v="0"/>
    <x v="4"/>
    <s v="THE AGENCY COLLECTIVE LLC"/>
    <s v="CR605710"/>
    <s v="LAMBERSON INS AGENCY INC"/>
    <s v="H2494849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680"/>
    <n v="1680"/>
    <x v="0"/>
    <x v="1"/>
    <x v="0"/>
    <x v="0"/>
    <x v="161"/>
    <x v="0"/>
    <x v="3"/>
    <x v="150"/>
    <x v="1"/>
    <x v="1"/>
    <x v="0"/>
    <x v="23"/>
    <x v="0"/>
    <x v="33"/>
    <x v="34"/>
    <x v="0"/>
    <x v="0"/>
    <n v="0"/>
  </r>
  <r>
    <s v="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82"/>
    <n v="882"/>
    <x v="0"/>
    <x v="1"/>
    <x v="0"/>
    <x v="0"/>
    <x v="162"/>
    <x v="0"/>
    <x v="3"/>
    <x v="151"/>
    <x v="3"/>
    <x v="0"/>
    <x v="0"/>
    <x v="23"/>
    <x v="0"/>
    <x v="33"/>
    <x v="34"/>
    <x v="116"/>
    <x v="132"/>
    <n v="0"/>
  </r>
  <r>
    <s v="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04"/>
    <n v="6404"/>
    <x v="0"/>
    <x v="1"/>
    <x v="0"/>
    <x v="0"/>
    <x v="163"/>
    <x v="0"/>
    <x v="3"/>
    <x v="152"/>
    <x v="2"/>
    <x v="5"/>
    <x v="0"/>
    <x v="29"/>
    <x v="0"/>
    <x v="46"/>
    <x v="50"/>
    <x v="118"/>
    <x v="134"/>
    <n v="0"/>
  </r>
  <r>
    <s v="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3"/>
    <n v="623"/>
    <x v="0"/>
    <x v="1"/>
    <x v="0"/>
    <x v="0"/>
    <x v="164"/>
    <x v="0"/>
    <x v="3"/>
    <x v="153"/>
    <x v="8"/>
    <x v="8"/>
    <x v="0"/>
    <x v="24"/>
    <x v="0"/>
    <x v="47"/>
    <x v="51"/>
    <x v="119"/>
    <x v="135"/>
    <n v="0"/>
  </r>
  <r>
    <s v="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1"/>
    <n v="651"/>
    <x v="0"/>
    <x v="1"/>
    <x v="0"/>
    <x v="0"/>
    <x v="165"/>
    <x v="0"/>
    <x v="3"/>
    <x v="154"/>
    <x v="2"/>
    <x v="2"/>
    <x v="0"/>
    <x v="24"/>
    <x v="0"/>
    <x v="47"/>
    <x v="51"/>
    <x v="120"/>
    <x v="136"/>
    <n v="0"/>
  </r>
  <r>
    <s v="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5"/>
    <n v="1505"/>
    <x v="0"/>
    <x v="1"/>
    <x v="0"/>
    <x v="0"/>
    <x v="166"/>
    <x v="0"/>
    <x v="3"/>
    <x v="155"/>
    <x v="2"/>
    <x v="1"/>
    <x v="0"/>
    <x v="24"/>
    <x v="0"/>
    <x v="47"/>
    <x v="52"/>
    <x v="121"/>
    <x v="137"/>
    <n v="0"/>
  </r>
  <r>
    <s v=""/>
    <x v="3"/>
    <x v="14"/>
    <x v="52"/>
    <x v="0"/>
    <x v="14"/>
    <s v="THE AGENCY COLLECTIVE LLC"/>
    <s v="CR605710"/>
    <s v="MILLER INSURANCE AGENCY INC"/>
    <s v="H63456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"/>
    <n v="45"/>
    <x v="0"/>
    <x v="1"/>
    <x v="0"/>
    <x v="0"/>
    <x v="167"/>
    <x v="0"/>
    <x v="3"/>
    <x v="156"/>
    <x v="1"/>
    <x v="7"/>
    <x v="0"/>
    <x v="24"/>
    <x v="0"/>
    <x v="47"/>
    <x v="53"/>
    <x v="122"/>
    <x v="138"/>
    <n v="0"/>
  </r>
  <r>
    <s v=""/>
    <x v="3"/>
    <x v="17"/>
    <x v="53"/>
    <x v="0"/>
    <x v="17"/>
    <s v="THE AGENCY COLLECTIVE LLC"/>
    <s v="CR605710"/>
    <s v="SAM BUENTELLO INSURANCE AGENCY, INC"/>
    <s v="H6244835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9"/>
    <n v="79"/>
    <x v="0"/>
    <x v="1"/>
    <x v="0"/>
    <x v="0"/>
    <x v="196"/>
    <x v="0"/>
    <x v="3"/>
    <x v="173"/>
    <x v="3"/>
    <x v="2"/>
    <x v="0"/>
    <x v="24"/>
    <x v="0"/>
    <x v="47"/>
    <x v="54"/>
    <x v="132"/>
    <x v="152"/>
    <n v="0"/>
  </r>
  <r>
    <s v=""/>
    <x v="3"/>
    <x v="17"/>
    <x v="53"/>
    <x v="0"/>
    <x v="17"/>
    <s v="THE AGENCY COLLECTIVE LLC"/>
    <s v="CR605710"/>
    <s v="HALO INSURANCE AGENCY INC"/>
    <s v="H9432541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"/>
    <n v="268"/>
    <x v="0"/>
    <x v="1"/>
    <x v="0"/>
    <x v="0"/>
    <x v="193"/>
    <x v="0"/>
    <x v="3"/>
    <x v="171"/>
    <x v="1"/>
    <x v="6"/>
    <x v="0"/>
    <x v="24"/>
    <x v="0"/>
    <x v="0"/>
    <x v="54"/>
    <x v="132"/>
    <x v="149"/>
    <n v="0"/>
  </r>
  <r>
    <s v=""/>
    <x v="3"/>
    <x v="17"/>
    <x v="53"/>
    <x v="0"/>
    <x v="17"/>
    <s v="THE AGENCY COLLECTIVE LLC"/>
    <s v="CR605710"/>
    <s v="NIHILL INSURANCE SERVICES, LLC"/>
    <s v="H9704337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31"/>
    <n v="931"/>
    <x v="0"/>
    <x v="1"/>
    <x v="0"/>
    <x v="0"/>
    <x v="168"/>
    <x v="0"/>
    <x v="3"/>
    <x v="157"/>
    <x v="1"/>
    <x v="0"/>
    <x v="0"/>
    <x v="24"/>
    <x v="0"/>
    <x v="47"/>
    <x v="54"/>
    <x v="123"/>
    <x v="139"/>
    <n v="0"/>
  </r>
  <r>
    <s v=""/>
    <x v="3"/>
    <x v="17"/>
    <x v="53"/>
    <x v="0"/>
    <x v="17"/>
    <s v="THE AGENCY COLLECTIVE LLC"/>
    <s v="CR605710"/>
    <s v="ESPINOSA INSURANCE SERVICES, LLC"/>
    <s v="H966865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1"/>
    <n v="761"/>
    <x v="0"/>
    <x v="1"/>
    <x v="0"/>
    <x v="0"/>
    <x v="169"/>
    <x v="0"/>
    <x v="3"/>
    <x v="158"/>
    <x v="3"/>
    <x v="3"/>
    <x v="0"/>
    <x v="24"/>
    <x v="0"/>
    <x v="47"/>
    <x v="54"/>
    <x v="124"/>
    <x v="140"/>
    <n v="0"/>
  </r>
  <r>
    <s v="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914"/>
    <n v="6914"/>
    <x v="0"/>
    <x v="1"/>
    <x v="0"/>
    <x v="0"/>
    <x v="170"/>
    <x v="0"/>
    <x v="3"/>
    <x v="159"/>
    <x v="3"/>
    <x v="1"/>
    <x v="0"/>
    <x v="24"/>
    <x v="0"/>
    <x v="0"/>
    <x v="55"/>
    <x v="125"/>
    <x v="141"/>
    <n v="0"/>
  </r>
  <r>
    <s v=""/>
    <x v="0"/>
    <x v="0"/>
    <x v="0"/>
    <x v="0"/>
    <x v="0"/>
    <s v=""/>
    <s v=""/>
    <s v=""/>
    <s v="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431"/>
    <n v="27431"/>
    <x v="0"/>
    <x v="1"/>
    <x v="0"/>
    <x v="0"/>
    <x v="0"/>
    <x v="0"/>
    <x v="0"/>
    <x v="0"/>
    <x v="0"/>
    <x v="0"/>
    <x v="0"/>
    <x v="0"/>
    <x v="0"/>
    <x v="0"/>
    <x v="0"/>
    <x v="0"/>
    <x v="0"/>
    <n v="0"/>
  </r>
  <r>
    <s v=""/>
    <x v="0"/>
    <x v="0"/>
    <x v="1"/>
    <x v="0"/>
    <x v="0"/>
    <s v=""/>
    <s v=""/>
    <s v="MARLA J EVANS"/>
    <s v="H9874022"/>
    <x v="0"/>
    <x v="0"/>
    <x v="2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50"/>
    <n v="3750"/>
    <x v="0"/>
    <x v="1"/>
    <x v="0"/>
    <x v="0"/>
    <x v="187"/>
    <x v="0"/>
    <x v="0"/>
    <x v="165"/>
    <x v="1"/>
    <x v="7"/>
    <x v="0"/>
    <x v="0"/>
    <x v="0"/>
    <x v="49"/>
    <x v="1"/>
    <x v="128"/>
    <x v="145"/>
    <n v="0"/>
  </r>
  <r>
    <s v=""/>
    <x v="2"/>
    <x v="2"/>
    <x v="3"/>
    <x v="0"/>
    <x v="2"/>
    <s v=""/>
    <s v=""/>
    <s v=""/>
    <s v=""/>
    <x v="0"/>
    <x v="0"/>
    <x v="2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13"/>
    <n v="613"/>
    <x v="0"/>
    <x v="1"/>
    <x v="0"/>
    <x v="0"/>
    <x v="3"/>
    <x v="0"/>
    <x v="2"/>
    <x v="3"/>
    <x v="3"/>
    <x v="3"/>
    <x v="0"/>
    <x v="2"/>
    <x v="0"/>
    <x v="3"/>
    <x v="3"/>
    <x v="0"/>
    <x v="0"/>
    <n v="0"/>
  </r>
  <r>
    <s v=""/>
    <x v="1"/>
    <x v="3"/>
    <x v="4"/>
    <x v="0"/>
    <x v="3"/>
    <s v=""/>
    <s v=""/>
    <s v="Brewer Insurance Group Inc"/>
    <s v="H5065015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0"/>
    <n v="460"/>
    <x v="0"/>
    <x v="1"/>
    <x v="0"/>
    <x v="0"/>
    <x v="4"/>
    <x v="0"/>
    <x v="1"/>
    <x v="4"/>
    <x v="4"/>
    <x v="4"/>
    <x v="0"/>
    <x v="3"/>
    <x v="0"/>
    <x v="4"/>
    <x v="4"/>
    <x v="3"/>
    <x v="3"/>
    <n v="0"/>
  </r>
  <r>
    <s v=""/>
    <x v="1"/>
    <x v="3"/>
    <x v="4"/>
    <x v="0"/>
    <x v="3"/>
    <s v=""/>
    <s v=""/>
    <s v="HIGHLAND INS AGENCY INC"/>
    <s v="H8412591"/>
    <x v="0"/>
    <x v="0"/>
    <x v="3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1"/>
    <n v="111"/>
    <x v="0"/>
    <x v="1"/>
    <x v="0"/>
    <x v="0"/>
    <x v="5"/>
    <x v="0"/>
    <x v="1"/>
    <x v="5"/>
    <x v="5"/>
    <x v="5"/>
    <x v="0"/>
    <x v="3"/>
    <x v="0"/>
    <x v="4"/>
    <x v="4"/>
    <x v="4"/>
    <x v="4"/>
    <n v="0"/>
  </r>
  <r>
    <s v=""/>
    <x v="3"/>
    <x v="4"/>
    <x v="5"/>
    <x v="0"/>
    <x v="4"/>
    <s v=""/>
    <s v=""/>
    <s v="Miller &amp; Associates"/>
    <s v="H6410854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997"/>
    <n v="11997"/>
    <x v="0"/>
    <x v="1"/>
    <x v="0"/>
    <x v="0"/>
    <x v="6"/>
    <x v="0"/>
    <x v="3"/>
    <x v="6"/>
    <x v="1"/>
    <x v="6"/>
    <x v="0"/>
    <x v="4"/>
    <x v="0"/>
    <x v="5"/>
    <x v="5"/>
    <x v="5"/>
    <x v="5"/>
    <n v="0"/>
  </r>
  <r>
    <s v="Business Insurance"/>
    <x v="0"/>
    <x v="5"/>
    <x v="6"/>
    <x v="0"/>
    <x v="5"/>
    <s v=""/>
    <s v=""/>
    <s v="PANICHELLE FINANCIAL GROUP LLC"/>
    <s v="H7628421"/>
    <x v="0"/>
    <x v="0"/>
    <x v="5"/>
    <s v="Territory Manage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8"/>
    <x v="1"/>
    <x v="0"/>
    <x v="8"/>
    <x v="6"/>
    <x v="7"/>
    <x v="1"/>
    <x v="5"/>
    <x v="0"/>
    <x v="7"/>
    <x v="6"/>
    <x v="0"/>
    <x v="0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0"/>
    <n v="0"/>
    <n v="41837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41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99"/>
    <x v="1"/>
    <x v="1"/>
    <x v="93"/>
    <x v="4"/>
    <x v="8"/>
    <x v="0"/>
    <x v="3"/>
    <x v="0"/>
    <x v="4"/>
    <x v="4"/>
    <x v="80"/>
    <x v="84"/>
    <n v="0"/>
  </r>
  <r>
    <s v="Business Insurance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0"/>
    <n v="0"/>
    <n v="893"/>
    <n v="0"/>
    <n v="0"/>
    <n v="0"/>
    <n v="0"/>
    <n v="0"/>
    <n v="893"/>
    <n v="0"/>
    <n v="3"/>
    <n v="0"/>
    <n v="4"/>
    <n v="6"/>
    <n v="3"/>
    <n v="7"/>
    <n v="3"/>
    <n v="0"/>
    <n v="4"/>
    <n v="1"/>
    <n v="0"/>
    <n v="7"/>
    <n v="0"/>
    <n v="0"/>
    <n v="0"/>
    <n v="0"/>
    <n v="0"/>
    <n v="0"/>
    <n v="0"/>
    <n v="0"/>
    <n v="0"/>
    <n v="0"/>
    <n v="15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7"/>
    <n v="3"/>
    <n v="7"/>
    <n v="0"/>
    <n v="0"/>
    <n v="0"/>
    <n v="0"/>
    <n v="0"/>
    <n v="0"/>
    <n v="0"/>
    <n v="0"/>
    <n v="0"/>
    <x v="0"/>
    <x v="1"/>
    <x v="2"/>
    <x v="2"/>
    <x v="105"/>
    <x v="1"/>
    <x v="1"/>
    <x v="99"/>
    <x v="4"/>
    <x v="11"/>
    <x v="0"/>
    <x v="3"/>
    <x v="0"/>
    <x v="4"/>
    <x v="4"/>
    <x v="4"/>
    <x v="90"/>
    <n v="0"/>
  </r>
  <r>
    <s v="Business Insurance"/>
    <x v="0"/>
    <x v="5"/>
    <x v="45"/>
    <x v="0"/>
    <x v="5"/>
    <s v="THE AGENCY COLLECTIVE LLC"/>
    <s v="CR605710"/>
    <s v="HARRY KENNETH LINES"/>
    <s v="H1048113"/>
    <x v="0"/>
    <x v="0"/>
    <x v="0"/>
    <s v="Territory Manager"/>
    <n v="0"/>
    <n v="0"/>
    <n v="0"/>
    <n v="0"/>
    <n v="0"/>
    <n v="0"/>
    <n v="0"/>
    <n v="0"/>
    <n v="0"/>
    <n v="0"/>
    <n v="0"/>
    <n v="0"/>
    <n v="0"/>
    <n v="2"/>
    <n v="0"/>
    <n v="0"/>
    <n v="9"/>
    <n v="29"/>
    <n v="2"/>
    <n v="2"/>
    <n v="0"/>
    <n v="0"/>
    <n v="7"/>
    <n v="2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2"/>
    <x v="2"/>
    <x v="142"/>
    <x v="1"/>
    <x v="0"/>
    <x v="134"/>
    <x v="8"/>
    <x v="0"/>
    <x v="0"/>
    <x v="6"/>
    <x v="0"/>
    <x v="43"/>
    <x v="46"/>
    <x v="105"/>
    <x v="119"/>
    <n v="0"/>
  </r>
  <r>
    <s v="Business Insurance"/>
    <x v="0"/>
    <x v="5"/>
    <x v="6"/>
    <x v="0"/>
    <x v="5"/>
    <s v=""/>
    <s v=""/>
    <s v="PANICHELLE FINANCIAL GROUP LLC"/>
    <s v="H7628421"/>
    <x v="0"/>
    <x v="0"/>
    <x v="5"/>
    <s v="Territory Manager"/>
    <n v="0"/>
    <n v="0"/>
    <n v="0"/>
    <n v="0"/>
    <n v="0"/>
    <n v="738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65"/>
    <n v="6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8"/>
    <x v="1"/>
    <x v="0"/>
    <x v="8"/>
    <x v="6"/>
    <x v="7"/>
    <x v="1"/>
    <x v="5"/>
    <x v="0"/>
    <x v="7"/>
    <x v="6"/>
    <x v="0"/>
    <x v="0"/>
    <n v="0"/>
  </r>
  <r>
    <s v="Business Insurance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0"/>
    <n v="0"/>
    <n v="0"/>
    <n v="0"/>
    <n v="-2992"/>
    <n v="0"/>
    <n v="0"/>
    <n v="0"/>
    <n v="0"/>
    <n v="0"/>
    <n v="0"/>
    <n v="0"/>
    <n v="0"/>
    <n v="2"/>
    <n v="0"/>
    <n v="0"/>
    <n v="0"/>
    <n v="0"/>
    <n v="2"/>
    <n v="2"/>
    <n v="0"/>
    <n v="0"/>
    <n v="0"/>
    <n v="0"/>
    <n v="2"/>
    <n v="0"/>
    <n v="0"/>
    <n v="0"/>
    <n v="0"/>
    <n v="0"/>
    <n v="0"/>
    <n v="0"/>
    <n v="0"/>
    <n v="0"/>
    <n v="-2992"/>
    <n v="4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2"/>
    <x v="2"/>
    <x v="159"/>
    <x v="1"/>
    <x v="3"/>
    <x v="149"/>
    <x v="3"/>
    <x v="3"/>
    <x v="0"/>
    <x v="23"/>
    <x v="0"/>
    <x v="33"/>
    <x v="34"/>
    <x v="117"/>
    <x v="133"/>
    <n v="0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-1358"/>
    <n v="64712"/>
    <n v="0"/>
    <n v="0"/>
    <n v="0"/>
    <n v="0"/>
    <n v="-1358"/>
    <n v="64712"/>
    <n v="0"/>
    <n v="0"/>
    <n v="0"/>
    <n v="0"/>
    <n v="3"/>
    <n v="4"/>
    <n v="0"/>
    <n v="0"/>
    <n v="0"/>
    <n v="0"/>
    <n v="3"/>
    <n v="3"/>
    <n v="0"/>
    <n v="0"/>
    <n v="0"/>
    <n v="0"/>
    <n v="0"/>
    <n v="3"/>
    <n v="0"/>
    <n v="0"/>
    <n v="0"/>
    <n v="0"/>
    <n v="53983"/>
    <n v="9371"/>
    <n v="0"/>
    <n v="0"/>
    <n v="0"/>
    <n v="-2846"/>
    <n v="5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2"/>
    <x v="1"/>
    <x v="0"/>
    <x v="12"/>
    <x v="7"/>
    <x v="3"/>
    <x v="1"/>
    <x v="0"/>
    <x v="0"/>
    <x v="0"/>
    <x v="9"/>
    <x v="9"/>
    <x v="9"/>
    <n v="0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0"/>
    <n v="3038"/>
    <n v="11534"/>
    <n v="0"/>
    <n v="0"/>
    <n v="0"/>
    <n v="0"/>
    <n v="-463"/>
    <n v="11534"/>
    <n v="0"/>
    <n v="0"/>
    <n v="0"/>
    <n v="0"/>
    <n v="1"/>
    <n v="3"/>
    <n v="0"/>
    <n v="0"/>
    <n v="0"/>
    <n v="0"/>
    <n v="1"/>
    <n v="3"/>
    <n v="0"/>
    <n v="0"/>
    <n v="0"/>
    <n v="0"/>
    <n v="0"/>
    <n v="3"/>
    <n v="0"/>
    <n v="0"/>
    <n v="0"/>
    <n v="0"/>
    <n v="11113"/>
    <n v="3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2"/>
    <x v="1"/>
    <x v="0"/>
    <x v="12"/>
    <x v="7"/>
    <x v="3"/>
    <x v="1"/>
    <x v="0"/>
    <x v="0"/>
    <x v="0"/>
    <x v="9"/>
    <x v="9"/>
    <x v="9"/>
    <n v="0"/>
  </r>
  <r>
    <s v="Business Insurance"/>
    <x v="1"/>
    <x v="3"/>
    <x v="38"/>
    <x v="0"/>
    <x v="3"/>
    <s v="THE AGENCY COLLECTIVE LLC"/>
    <s v="CR605710"/>
    <s v="ARVEY INSURANCE AGENCY, INC."/>
    <s v="H2624909"/>
    <x v="0"/>
    <x v="0"/>
    <x v="0"/>
    <s v="Territory Manager"/>
    <n v="0"/>
    <n v="0"/>
    <n v="0"/>
    <n v="0"/>
    <n v="-369"/>
    <n v="708"/>
    <n v="0"/>
    <n v="0"/>
    <n v="0"/>
    <n v="0"/>
    <n v="-369"/>
    <n v="708"/>
    <n v="0"/>
    <n v="0"/>
    <n v="0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175"/>
    <n v="1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12"/>
    <x v="1"/>
    <x v="1"/>
    <x v="105"/>
    <x v="8"/>
    <x v="0"/>
    <x v="0"/>
    <x v="3"/>
    <x v="0"/>
    <x v="23"/>
    <x v="39"/>
    <x v="88"/>
    <x v="96"/>
    <n v="0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0"/>
    <n v="450"/>
    <n v="900"/>
    <n v="0"/>
    <n v="0"/>
    <n v="0"/>
    <n v="0"/>
    <n v="0"/>
    <n v="900"/>
    <n v="0"/>
    <n v="0"/>
    <n v="0"/>
    <n v="0"/>
    <n v="4"/>
    <n v="5"/>
    <n v="0"/>
    <n v="0"/>
    <n v="0"/>
    <n v="0"/>
    <n v="3"/>
    <n v="5"/>
    <n v="0"/>
    <n v="0"/>
    <n v="0"/>
    <n v="0"/>
    <n v="0"/>
    <n v="2"/>
    <n v="0"/>
    <n v="0"/>
    <n v="111"/>
    <n v="243"/>
    <n v="778"/>
    <n v="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3"/>
    <x v="1"/>
    <x v="0"/>
    <x v="13"/>
    <x v="8"/>
    <x v="3"/>
    <x v="1"/>
    <x v="0"/>
    <x v="0"/>
    <x v="0"/>
    <x v="10"/>
    <x v="10"/>
    <x v="10"/>
    <n v="0"/>
  </r>
  <r>
    <s v="Business Insurance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34747"/>
    <n v="34747"/>
    <n v="0"/>
    <n v="0"/>
    <n v="0"/>
    <n v="0"/>
    <n v="3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88"/>
    <x v="1"/>
    <x v="0"/>
    <x v="84"/>
    <x v="1"/>
    <x v="0"/>
    <x v="0"/>
    <x v="0"/>
    <x v="0"/>
    <x v="40"/>
    <x v="38"/>
    <x v="72"/>
    <x v="75"/>
    <n v="3"/>
  </r>
  <r>
    <s v="Business Insurance"/>
    <x v="0"/>
    <x v="0"/>
    <x v="11"/>
    <x v="0"/>
    <x v="0"/>
    <s v="THE AGENCY COLLECTIVE LLC"/>
    <s v="CR605710"/>
    <s v="MARK S RADOSEVIC"/>
    <s v="H9003845"/>
    <x v="0"/>
    <x v="0"/>
    <x v="0"/>
    <s v="Territory Manager"/>
    <n v="39218"/>
    <n v="39218"/>
    <n v="0"/>
    <n v="0"/>
    <n v="0"/>
    <n v="0"/>
    <n v="39218"/>
    <n v="39218"/>
    <n v="0"/>
    <n v="0"/>
    <n v="0"/>
    <n v="0"/>
    <n v="39218"/>
    <n v="4"/>
    <n v="0"/>
    <n v="0"/>
    <n v="0"/>
    <n v="0"/>
    <n v="4"/>
    <n v="3"/>
    <n v="0"/>
    <n v="0"/>
    <n v="0"/>
    <n v="0"/>
    <n v="3"/>
    <n v="3"/>
    <n v="0"/>
    <n v="0"/>
    <n v="0"/>
    <n v="0"/>
    <n v="3"/>
    <n v="13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0"/>
    <n v="0"/>
    <n v="3"/>
    <n v="3"/>
    <n v="0"/>
    <n v="0"/>
    <n v="0"/>
    <n v="0"/>
    <n v="0"/>
    <n v="0"/>
    <n v="0"/>
    <n v="0"/>
    <n v="0"/>
    <x v="0"/>
    <x v="1"/>
    <x v="2"/>
    <x v="2"/>
    <x v="89"/>
    <x v="1"/>
    <x v="0"/>
    <x v="85"/>
    <x v="1"/>
    <x v="0"/>
    <x v="0"/>
    <x v="0"/>
    <x v="0"/>
    <x v="0"/>
    <x v="11"/>
    <x v="73"/>
    <x v="76"/>
    <n v="3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17441"/>
    <n v="17441"/>
    <n v="0"/>
    <n v="0"/>
    <n v="0"/>
    <n v="0"/>
    <n v="17441"/>
    <n v="17441"/>
    <n v="0"/>
    <n v="0"/>
    <n v="0"/>
    <n v="0"/>
    <n v="17441"/>
    <n v="3"/>
    <n v="0"/>
    <n v="3"/>
    <n v="0"/>
    <n v="8"/>
    <n v="6"/>
    <n v="3"/>
    <n v="0"/>
    <n v="0"/>
    <n v="0"/>
    <n v="8"/>
    <n v="3"/>
    <n v="1"/>
    <n v="0"/>
    <n v="0"/>
    <n v="0"/>
    <n v="0"/>
    <n v="1"/>
    <n v="3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3"/>
    <n v="3"/>
    <n v="3"/>
    <n v="0"/>
    <n v="0"/>
    <n v="0"/>
    <n v="0"/>
    <n v="0"/>
    <n v="0"/>
    <n v="0"/>
    <n v="0"/>
    <n v="0"/>
    <x v="0"/>
    <x v="1"/>
    <x v="2"/>
    <x v="2"/>
    <x v="103"/>
    <x v="1"/>
    <x v="1"/>
    <x v="97"/>
    <x v="5"/>
    <x v="7"/>
    <x v="0"/>
    <x v="3"/>
    <x v="0"/>
    <x v="4"/>
    <x v="4"/>
    <x v="83"/>
    <x v="88"/>
    <n v="1"/>
  </r>
  <r>
    <s v="Business Insurance"/>
    <x v="5"/>
    <x v="10"/>
    <x v="26"/>
    <x v="0"/>
    <x v="10"/>
    <s v="THE AGENCY COLLECTIVE LLC"/>
    <s v="CR605710"/>
    <s v="CYNTHIA WOLTZ INSURANCE AGENCY INC"/>
    <s v="H9858547"/>
    <x v="0"/>
    <x v="0"/>
    <x v="0"/>
    <s v="Territory Manager"/>
    <n v="27009"/>
    <n v="27009"/>
    <n v="0"/>
    <n v="0"/>
    <n v="0"/>
    <n v="0"/>
    <n v="27009"/>
    <n v="27009"/>
    <n v="0"/>
    <n v="0"/>
    <n v="0"/>
    <n v="0"/>
    <n v="27009"/>
    <n v="2"/>
    <n v="2"/>
    <n v="2"/>
    <n v="2"/>
    <n v="0"/>
    <n v="2"/>
    <n v="2"/>
    <n v="2"/>
    <n v="2"/>
    <n v="0"/>
    <n v="0"/>
    <n v="2"/>
    <n v="2"/>
    <n v="0"/>
    <n v="0"/>
    <n v="0"/>
    <n v="0"/>
    <n v="2"/>
    <n v="1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4"/>
    <n v="2"/>
    <n v="0"/>
    <n v="0"/>
    <n v="0"/>
    <n v="0"/>
    <n v="0"/>
    <n v="0"/>
    <n v="0"/>
    <n v="0"/>
    <n v="0"/>
    <x v="0"/>
    <x v="1"/>
    <x v="2"/>
    <x v="2"/>
    <x v="41"/>
    <x v="1"/>
    <x v="5"/>
    <x v="41"/>
    <x v="1"/>
    <x v="8"/>
    <x v="0"/>
    <x v="16"/>
    <x v="0"/>
    <x v="26"/>
    <x v="26"/>
    <x v="34"/>
    <x v="35"/>
    <n v="2"/>
  </r>
  <r>
    <s v="Business Insurance"/>
    <x v="5"/>
    <x v="10"/>
    <x v="26"/>
    <x v="0"/>
    <x v="10"/>
    <s v="THE AGENCY COLLECTIVE LLC"/>
    <s v="CR605710"/>
    <s v="HOLLAMBY AGENCY LLC"/>
    <s v="H9303767"/>
    <x v="0"/>
    <x v="0"/>
    <x v="0"/>
    <s v="Territory Manager"/>
    <n v="40240"/>
    <n v="40240"/>
    <n v="0"/>
    <n v="0"/>
    <n v="0"/>
    <n v="0"/>
    <n v="40240"/>
    <n v="40240"/>
    <n v="0"/>
    <n v="0"/>
    <n v="0"/>
    <n v="0"/>
    <n v="40240"/>
    <n v="6"/>
    <n v="0"/>
    <n v="0"/>
    <n v="0"/>
    <n v="0"/>
    <n v="6"/>
    <n v="4"/>
    <n v="0"/>
    <n v="0"/>
    <n v="0"/>
    <n v="0"/>
    <n v="4"/>
    <n v="4"/>
    <n v="0"/>
    <n v="0"/>
    <n v="0"/>
    <n v="0"/>
    <n v="4"/>
    <n v="5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0"/>
    <n v="0"/>
    <n v="3"/>
    <n v="3"/>
    <n v="4"/>
    <n v="4"/>
    <n v="0"/>
    <n v="0"/>
    <n v="0"/>
    <n v="0"/>
    <n v="0"/>
    <n v="0"/>
    <n v="0"/>
    <n v="0"/>
    <n v="0"/>
    <x v="0"/>
    <x v="1"/>
    <x v="2"/>
    <x v="2"/>
    <x v="42"/>
    <x v="1"/>
    <x v="5"/>
    <x v="42"/>
    <x v="1"/>
    <x v="8"/>
    <x v="0"/>
    <x v="16"/>
    <x v="0"/>
    <x v="26"/>
    <x v="26"/>
    <x v="35"/>
    <x v="36"/>
    <n v="3"/>
  </r>
  <r>
    <s v="Business Insurance"/>
    <x v="0"/>
    <x v="0"/>
    <x v="11"/>
    <x v="0"/>
    <x v="0"/>
    <s v="THE AGENCY COLLECTIVE LLC"/>
    <s v="CR605710"/>
    <s v="CAHILL INSURANCE &amp; FINANCIAL SERVICES, LLC"/>
    <s v="H7774426"/>
    <x v="0"/>
    <x v="0"/>
    <x v="0"/>
    <s v="Territory Manager"/>
    <n v="1791"/>
    <n v="1791"/>
    <n v="0"/>
    <n v="0"/>
    <n v="0"/>
    <n v="0"/>
    <n v="1791"/>
    <n v="1791"/>
    <n v="0"/>
    <n v="0"/>
    <n v="0"/>
    <n v="0"/>
    <n v="1791"/>
    <n v="4"/>
    <n v="0"/>
    <n v="4"/>
    <n v="1"/>
    <n v="0"/>
    <n v="8"/>
    <n v="3"/>
    <n v="0"/>
    <n v="3"/>
    <n v="1"/>
    <n v="0"/>
    <n v="6"/>
    <n v="1"/>
    <n v="0"/>
    <n v="0"/>
    <n v="0"/>
    <n v="0"/>
    <n v="1"/>
    <n v="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3"/>
    <n v="6"/>
    <n v="0"/>
    <n v="0"/>
    <n v="0"/>
    <n v="0"/>
    <n v="0"/>
    <n v="0"/>
    <n v="0"/>
    <n v="0"/>
    <n v="0"/>
    <x v="0"/>
    <x v="1"/>
    <x v="3"/>
    <x v="3"/>
    <x v="188"/>
    <x v="1"/>
    <x v="0"/>
    <x v="166"/>
    <x v="1"/>
    <x v="8"/>
    <x v="0"/>
    <x v="0"/>
    <x v="0"/>
    <x v="0"/>
    <x v="11"/>
    <x v="129"/>
    <x v="146"/>
    <n v="0"/>
  </r>
  <r>
    <s v="Business Insurance"/>
    <x v="0"/>
    <x v="0"/>
    <x v="11"/>
    <x v="0"/>
    <x v="0"/>
    <s v="THE AGENCY COLLECTIVE LLC"/>
    <s v="CR605710"/>
    <s v="RINKES INS LLC"/>
    <s v="H6428464"/>
    <x v="0"/>
    <x v="0"/>
    <x v="0"/>
    <s v="Territory Manager"/>
    <n v="3972"/>
    <n v="3972"/>
    <n v="0"/>
    <n v="0"/>
    <n v="0"/>
    <n v="0"/>
    <n v="3972"/>
    <n v="3972"/>
    <n v="0"/>
    <n v="0"/>
    <n v="0"/>
    <n v="0"/>
    <n v="3972"/>
    <n v="6"/>
    <n v="0"/>
    <n v="12"/>
    <n v="0"/>
    <n v="0"/>
    <n v="18"/>
    <n v="5"/>
    <n v="0"/>
    <n v="9"/>
    <n v="0"/>
    <n v="0"/>
    <n v="14"/>
    <n v="2"/>
    <n v="0"/>
    <n v="0"/>
    <n v="0"/>
    <n v="0"/>
    <n v="2"/>
    <n v="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5"/>
    <n v="14"/>
    <n v="5"/>
    <n v="14"/>
    <n v="0"/>
    <n v="0"/>
    <n v="0"/>
    <n v="0"/>
    <n v="0"/>
    <n v="0"/>
    <n v="0"/>
    <n v="0"/>
    <n v="0"/>
    <x v="0"/>
    <x v="1"/>
    <x v="3"/>
    <x v="3"/>
    <x v="96"/>
    <x v="1"/>
    <x v="0"/>
    <x v="91"/>
    <x v="3"/>
    <x v="7"/>
    <x v="0"/>
    <x v="0"/>
    <x v="0"/>
    <x v="0"/>
    <x v="11"/>
    <x v="78"/>
    <x v="82"/>
    <n v="2"/>
  </r>
  <r>
    <s v="Business Insurance"/>
    <x v="5"/>
    <x v="10"/>
    <x v="25"/>
    <x v="0"/>
    <x v="10"/>
    <s v="THE AGENCY COLLECTIVE LLC"/>
    <s v="CR605710"/>
    <s v="DEVIVO ASSOCIATES INC"/>
    <s v="H6187080"/>
    <x v="0"/>
    <x v="0"/>
    <x v="0"/>
    <s v="Territory Manager"/>
    <n v="15116"/>
    <n v="15116"/>
    <n v="0"/>
    <n v="0"/>
    <n v="0"/>
    <n v="0"/>
    <n v="15116"/>
    <n v="15116"/>
    <n v="0"/>
    <n v="0"/>
    <n v="0"/>
    <n v="0"/>
    <n v="15116"/>
    <n v="5"/>
    <n v="4"/>
    <n v="12"/>
    <n v="2"/>
    <n v="0"/>
    <n v="13"/>
    <n v="3"/>
    <n v="2"/>
    <n v="7"/>
    <n v="2"/>
    <n v="0"/>
    <n v="8"/>
    <n v="1"/>
    <n v="0"/>
    <n v="0"/>
    <n v="0"/>
    <n v="0"/>
    <n v="1"/>
    <n v="4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8"/>
    <n v="5"/>
    <n v="8"/>
    <n v="0"/>
    <n v="0"/>
    <n v="0"/>
    <n v="0"/>
    <n v="0"/>
    <n v="0"/>
    <n v="0"/>
    <n v="0"/>
    <n v="0"/>
    <x v="0"/>
    <x v="1"/>
    <x v="3"/>
    <x v="3"/>
    <x v="40"/>
    <x v="1"/>
    <x v="5"/>
    <x v="40"/>
    <x v="1"/>
    <x v="7"/>
    <x v="0"/>
    <x v="16"/>
    <x v="0"/>
    <x v="26"/>
    <x v="25"/>
    <x v="33"/>
    <x v="34"/>
    <n v="1"/>
  </r>
  <r>
    <s v="Business Insurance"/>
    <x v="0"/>
    <x v="5"/>
    <x v="12"/>
    <x v="0"/>
    <x v="5"/>
    <s v="THE AGENCY COLLECTIVE LLC"/>
    <s v="CR605710"/>
    <s v="ALBIDRESS SANDERSON AGENCY"/>
    <s v="H2543654"/>
    <x v="0"/>
    <x v="0"/>
    <x v="0"/>
    <s v="Territory Manager"/>
    <n v="786"/>
    <n v="786"/>
    <n v="0"/>
    <n v="0"/>
    <n v="0"/>
    <n v="0"/>
    <n v="786"/>
    <n v="786"/>
    <n v="0"/>
    <n v="0"/>
    <n v="0"/>
    <n v="0"/>
    <n v="786"/>
    <n v="1"/>
    <n v="3"/>
    <n v="4"/>
    <n v="3"/>
    <n v="0"/>
    <n v="2"/>
    <n v="1"/>
    <n v="1"/>
    <n v="1"/>
    <n v="2"/>
    <n v="0"/>
    <n v="1"/>
    <n v="1"/>
    <n v="0"/>
    <n v="0"/>
    <n v="0"/>
    <n v="0"/>
    <n v="1"/>
    <n v="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1"/>
    <n v="2"/>
    <n v="1"/>
    <n v="0"/>
    <n v="0"/>
    <n v="0"/>
    <n v="0"/>
    <n v="0"/>
    <n v="0"/>
    <n v="0"/>
    <n v="0"/>
    <n v="0"/>
    <x v="0"/>
    <x v="1"/>
    <x v="3"/>
    <x v="3"/>
    <x v="49"/>
    <x v="1"/>
    <x v="0"/>
    <x v="48"/>
    <x v="1"/>
    <x v="1"/>
    <x v="0"/>
    <x v="8"/>
    <x v="0"/>
    <x v="13"/>
    <x v="12"/>
    <x v="0"/>
    <x v="0"/>
    <n v="1"/>
  </r>
  <r>
    <s v="Business Insurance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10481"/>
    <n v="10481"/>
    <n v="0"/>
    <n v="0"/>
    <n v="0"/>
    <n v="0"/>
    <n v="10481"/>
    <n v="10481"/>
    <n v="0"/>
    <n v="0"/>
    <n v="0"/>
    <n v="0"/>
    <n v="10481"/>
    <n v="9"/>
    <n v="0"/>
    <n v="1"/>
    <n v="0"/>
    <n v="0"/>
    <n v="10"/>
    <n v="5"/>
    <n v="0"/>
    <n v="0"/>
    <n v="0"/>
    <n v="0"/>
    <n v="5"/>
    <n v="2"/>
    <n v="0"/>
    <n v="0"/>
    <n v="0"/>
    <n v="0"/>
    <n v="2"/>
    <n v="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5"/>
    <n v="5"/>
    <n v="5"/>
    <n v="5"/>
    <n v="0"/>
    <n v="0"/>
    <n v="0"/>
    <n v="0"/>
    <n v="0"/>
    <n v="0"/>
    <n v="0"/>
    <n v="0"/>
    <n v="0"/>
    <x v="0"/>
    <x v="1"/>
    <x v="3"/>
    <x v="3"/>
    <x v="150"/>
    <x v="1"/>
    <x v="0"/>
    <x v="142"/>
    <x v="3"/>
    <x v="8"/>
    <x v="0"/>
    <x v="6"/>
    <x v="0"/>
    <x v="43"/>
    <x v="12"/>
    <x v="107"/>
    <x v="122"/>
    <n v="2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4677"/>
    <n v="4677"/>
    <n v="0"/>
    <n v="0"/>
    <n v="0"/>
    <n v="0"/>
    <n v="4677"/>
    <n v="4677"/>
    <n v="0"/>
    <n v="0"/>
    <n v="0"/>
    <n v="0"/>
    <n v="4677"/>
    <n v="2"/>
    <n v="0"/>
    <n v="6"/>
    <n v="0"/>
    <n v="0"/>
    <n v="8"/>
    <n v="1"/>
    <n v="0"/>
    <n v="6"/>
    <n v="0"/>
    <n v="0"/>
    <n v="7"/>
    <n v="1"/>
    <n v="0"/>
    <n v="0"/>
    <n v="0"/>
    <n v="0"/>
    <n v="1"/>
    <n v="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7"/>
    <n v="1"/>
    <n v="7"/>
    <n v="0"/>
    <n v="0"/>
    <n v="0"/>
    <n v="0"/>
    <n v="0"/>
    <n v="0"/>
    <n v="0"/>
    <n v="0"/>
    <n v="0"/>
    <x v="0"/>
    <x v="1"/>
    <x v="3"/>
    <x v="3"/>
    <x v="154"/>
    <x v="1"/>
    <x v="2"/>
    <x v="3"/>
    <x v="3"/>
    <x v="0"/>
    <x v="0"/>
    <x v="27"/>
    <x v="0"/>
    <x v="3"/>
    <x v="3"/>
    <x v="113"/>
    <x v="129"/>
    <n v="1"/>
  </r>
  <r>
    <s v="Business Insurance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659"/>
    <n v="659"/>
    <n v="0"/>
    <n v="0"/>
    <n v="0"/>
    <n v="0"/>
    <n v="659"/>
    <n v="659"/>
    <n v="0"/>
    <n v="0"/>
    <n v="0"/>
    <n v="0"/>
    <n v="659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1"/>
    <n v="1"/>
    <n v="1"/>
    <n v="0"/>
    <n v="0"/>
    <n v="0"/>
    <n v="0"/>
    <n v="0"/>
    <n v="0"/>
    <n v="0"/>
    <n v="0"/>
    <n v="0"/>
    <x v="0"/>
    <x v="1"/>
    <x v="4"/>
    <x v="4"/>
    <x v="28"/>
    <x v="1"/>
    <x v="1"/>
    <x v="28"/>
    <x v="1"/>
    <x v="7"/>
    <x v="0"/>
    <x v="12"/>
    <x v="0"/>
    <x v="20"/>
    <x v="17"/>
    <x v="23"/>
    <x v="24"/>
    <n v="1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832"/>
    <n v="832"/>
    <n v="0"/>
    <n v="0"/>
    <n v="0"/>
    <n v="0"/>
    <n v="832"/>
    <n v="832"/>
    <n v="0"/>
    <n v="0"/>
    <n v="0"/>
    <n v="0"/>
    <n v="832"/>
    <n v="2"/>
    <n v="0"/>
    <n v="1"/>
    <n v="0"/>
    <n v="0"/>
    <n v="3"/>
    <n v="2"/>
    <n v="0"/>
    <n v="0"/>
    <n v="0"/>
    <n v="0"/>
    <n v="2"/>
    <n v="1"/>
    <n v="0"/>
    <n v="0"/>
    <n v="0"/>
    <n v="0"/>
    <n v="1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"/>
    <n v="2"/>
    <n v="2"/>
    <n v="2"/>
    <n v="0"/>
    <n v="0"/>
    <n v="0"/>
    <n v="0"/>
    <n v="0"/>
    <n v="0"/>
    <n v="0"/>
    <n v="0"/>
    <n v="0"/>
    <x v="0"/>
    <x v="1"/>
    <x v="4"/>
    <x v="4"/>
    <x v="107"/>
    <x v="1"/>
    <x v="1"/>
    <x v="101"/>
    <x v="12"/>
    <x v="5"/>
    <x v="0"/>
    <x v="3"/>
    <x v="0"/>
    <x v="4"/>
    <x v="4"/>
    <x v="85"/>
    <x v="92"/>
    <n v="1"/>
  </r>
  <r>
    <s v="Business Insurance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1742"/>
    <n v="1742"/>
    <n v="0"/>
    <n v="0"/>
    <n v="0"/>
    <n v="0"/>
    <n v="1742"/>
    <n v="1742"/>
    <n v="0"/>
    <n v="0"/>
    <n v="0"/>
    <n v="0"/>
    <n v="1742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0"/>
    <x v="0"/>
    <x v="1"/>
    <x v="4"/>
    <x v="4"/>
    <x v="57"/>
    <x v="1"/>
    <x v="7"/>
    <x v="56"/>
    <x v="3"/>
    <x v="8"/>
    <x v="0"/>
    <x v="22"/>
    <x v="0"/>
    <x v="32"/>
    <x v="33"/>
    <x v="46"/>
    <x v="47"/>
    <n v="1"/>
  </r>
  <r>
    <s v="Business Insurance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49283"/>
    <n v="49283"/>
    <n v="0"/>
    <n v="0"/>
    <n v="0"/>
    <n v="0"/>
    <n v="49283"/>
    <n v="49283"/>
    <n v="0"/>
    <n v="0"/>
    <n v="0"/>
    <n v="0"/>
    <n v="49283"/>
    <n v="1"/>
    <n v="0"/>
    <n v="1"/>
    <n v="0"/>
    <n v="0"/>
    <n v="2"/>
    <n v="1"/>
    <n v="0"/>
    <n v="1"/>
    <n v="0"/>
    <n v="0"/>
    <n v="2"/>
    <n v="1"/>
    <n v="0"/>
    <n v="0"/>
    <n v="0"/>
    <n v="0"/>
    <n v="1"/>
    <n v="9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2"/>
    <n v="1"/>
    <n v="2"/>
    <n v="0"/>
    <n v="0"/>
    <n v="0"/>
    <n v="0"/>
    <n v="0"/>
    <n v="0"/>
    <n v="0"/>
    <n v="0"/>
    <n v="0"/>
    <x v="0"/>
    <x v="1"/>
    <x v="4"/>
    <x v="4"/>
    <x v="159"/>
    <x v="1"/>
    <x v="3"/>
    <x v="149"/>
    <x v="3"/>
    <x v="3"/>
    <x v="0"/>
    <x v="23"/>
    <x v="0"/>
    <x v="33"/>
    <x v="34"/>
    <x v="117"/>
    <x v="133"/>
    <n v="1"/>
  </r>
  <r>
    <s v="Business Insurance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528"/>
    <n v="528"/>
    <n v="0"/>
    <n v="0"/>
    <n v="0"/>
    <n v="0"/>
    <n v="528"/>
    <n v="528"/>
    <n v="0"/>
    <n v="0"/>
    <n v="0"/>
    <n v="0"/>
    <n v="528"/>
    <n v="1"/>
    <n v="0"/>
    <n v="1"/>
    <n v="0"/>
    <n v="0"/>
    <n v="2"/>
    <n v="1"/>
    <n v="0"/>
    <n v="1"/>
    <n v="0"/>
    <n v="0"/>
    <n v="2"/>
    <n v="1"/>
    <n v="0"/>
    <n v="0"/>
    <n v="0"/>
    <n v="0"/>
    <n v="1"/>
    <n v="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1"/>
    <n v="2"/>
    <n v="0"/>
    <n v="0"/>
    <n v="0"/>
    <n v="0"/>
    <n v="0"/>
    <n v="0"/>
    <n v="0"/>
    <n v="0"/>
    <n v="0"/>
    <x v="0"/>
    <x v="1"/>
    <x v="5"/>
    <x v="5"/>
    <x v="34"/>
    <x v="1"/>
    <x v="1"/>
    <x v="34"/>
    <x v="1"/>
    <x v="0"/>
    <x v="0"/>
    <x v="2"/>
    <x v="0"/>
    <x v="22"/>
    <x v="21"/>
    <x v="29"/>
    <x v="30"/>
    <n v="1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752"/>
    <n v="752"/>
    <n v="0"/>
    <n v="0"/>
    <n v="0"/>
    <n v="0"/>
    <n v="752"/>
    <n v="752"/>
    <n v="0"/>
    <n v="0"/>
    <n v="0"/>
    <n v="0"/>
    <n v="752"/>
    <n v="2"/>
    <n v="0"/>
    <n v="1"/>
    <n v="2"/>
    <n v="0"/>
    <n v="3"/>
    <n v="1"/>
    <n v="0"/>
    <n v="1"/>
    <n v="2"/>
    <n v="0"/>
    <n v="2"/>
    <n v="1"/>
    <n v="0"/>
    <n v="0"/>
    <n v="0"/>
    <n v="0"/>
    <n v="1"/>
    <n v="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"/>
    <n v="2"/>
    <n v="1"/>
    <n v="2"/>
    <n v="0"/>
    <n v="0"/>
    <n v="0"/>
    <n v="0"/>
    <n v="0"/>
    <n v="0"/>
    <n v="0"/>
    <n v="0"/>
    <n v="0"/>
    <x v="0"/>
    <x v="1"/>
    <x v="5"/>
    <x v="5"/>
    <x v="117"/>
    <x v="1"/>
    <x v="1"/>
    <x v="110"/>
    <x v="1"/>
    <x v="9"/>
    <x v="0"/>
    <x v="3"/>
    <x v="0"/>
    <x v="4"/>
    <x v="4"/>
    <x v="0"/>
    <x v="0"/>
    <n v="1"/>
  </r>
  <r>
    <s v="Business Insurance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2397"/>
    <n v="2397"/>
    <n v="0"/>
    <n v="5256"/>
    <n v="350"/>
    <n v="997"/>
    <n v="7653"/>
    <n v="2397"/>
    <n v="0"/>
    <n v="5256"/>
    <n v="0"/>
    <n v="350"/>
    <n v="7653"/>
    <n v="12"/>
    <n v="0"/>
    <n v="38"/>
    <n v="0"/>
    <n v="9"/>
    <n v="50"/>
    <n v="7"/>
    <n v="0"/>
    <n v="25"/>
    <n v="0"/>
    <n v="5"/>
    <n v="32"/>
    <n v="2"/>
    <n v="0"/>
    <n v="5"/>
    <n v="0"/>
    <n v="1"/>
    <n v="7"/>
    <n v="1547"/>
    <n v="12"/>
    <n v="979"/>
    <n v="741"/>
    <n v="951"/>
    <n v="0"/>
    <n v="0"/>
    <n v="0"/>
    <n v="0"/>
    <n v="0"/>
    <n v="0"/>
    <n v="0"/>
    <n v="0"/>
    <n v="0"/>
    <n v="0"/>
    <n v="350"/>
    <n v="0"/>
    <n v="0"/>
    <n v="0"/>
    <n v="0"/>
    <n v="0"/>
    <n v="0"/>
    <n v="0"/>
    <n v="0"/>
    <n v="0"/>
    <n v="0"/>
    <n v="0"/>
    <n v="0"/>
    <n v="0"/>
    <n v="0"/>
    <n v="2"/>
    <n v="7"/>
    <n v="0"/>
    <n v="0"/>
    <n v="7"/>
    <n v="32"/>
    <n v="7"/>
    <n v="32"/>
    <n v="0"/>
    <n v="0"/>
    <n v="0"/>
    <n v="0"/>
    <n v="0"/>
    <n v="0"/>
    <n v="0"/>
    <n v="0"/>
    <n v="0"/>
    <x v="0"/>
    <x v="1"/>
    <x v="3"/>
    <x v="3"/>
    <x v="159"/>
    <x v="1"/>
    <x v="3"/>
    <x v="149"/>
    <x v="3"/>
    <x v="3"/>
    <x v="0"/>
    <x v="23"/>
    <x v="0"/>
    <x v="33"/>
    <x v="34"/>
    <x v="117"/>
    <x v="133"/>
    <n v="3"/>
  </r>
  <r>
    <s v="Business Insurance"/>
    <x v="0"/>
    <x v="0"/>
    <x v="11"/>
    <x v="0"/>
    <x v="0"/>
    <s v="THE AGENCY COLLECTIVE LLC"/>
    <s v="CR605710"/>
    <s v="MICHAEL BUFFO"/>
    <s v="H6787942"/>
    <x v="0"/>
    <x v="0"/>
    <x v="0"/>
    <s v="Territory Manager"/>
    <n v="37756"/>
    <n v="37756"/>
    <n v="0"/>
    <n v="2991"/>
    <n v="0"/>
    <n v="0"/>
    <n v="40747"/>
    <n v="37756"/>
    <n v="0"/>
    <n v="2991"/>
    <n v="0"/>
    <n v="0"/>
    <n v="40747"/>
    <n v="5"/>
    <n v="0"/>
    <n v="10"/>
    <n v="0"/>
    <n v="0"/>
    <n v="15"/>
    <n v="5"/>
    <n v="0"/>
    <n v="8"/>
    <n v="0"/>
    <n v="0"/>
    <n v="13"/>
    <n v="3"/>
    <n v="0"/>
    <n v="1"/>
    <n v="0"/>
    <n v="0"/>
    <n v="4"/>
    <n v="8806"/>
    <n v="0"/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0"/>
    <n v="5"/>
    <n v="12"/>
    <n v="5"/>
    <n v="13"/>
    <n v="0"/>
    <n v="0"/>
    <n v="0"/>
    <n v="0"/>
    <n v="0"/>
    <n v="0"/>
    <n v="0"/>
    <n v="0"/>
    <n v="0"/>
    <x v="0"/>
    <x v="1"/>
    <x v="2"/>
    <x v="2"/>
    <x v="79"/>
    <x v="1"/>
    <x v="0"/>
    <x v="75"/>
    <x v="1"/>
    <x v="7"/>
    <x v="0"/>
    <x v="0"/>
    <x v="0"/>
    <x v="0"/>
    <x v="11"/>
    <x v="65"/>
    <x v="66"/>
    <n v="5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-4024"/>
    <n v="4183"/>
    <n v="15445"/>
    <n v="-4024"/>
    <n v="0"/>
    <n v="0"/>
    <n v="-4024"/>
    <n v="4183"/>
    <n v="15445"/>
    <n v="-4024"/>
    <n v="0"/>
    <n v="0"/>
    <n v="0"/>
    <n v="0"/>
    <n v="4"/>
    <n v="0"/>
    <n v="0"/>
    <n v="0"/>
    <n v="0"/>
    <n v="0"/>
    <n v="4"/>
    <n v="0"/>
    <n v="0"/>
    <n v="0"/>
    <n v="0"/>
    <n v="0"/>
    <n v="2"/>
    <n v="0"/>
    <n v="0"/>
    <n v="0"/>
    <n v="-4024"/>
    <n v="4996"/>
    <n v="1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202"/>
    <x v="1"/>
    <x v="1"/>
    <x v="104"/>
    <x v="7"/>
    <x v="11"/>
    <x v="0"/>
    <x v="3"/>
    <x v="0"/>
    <x v="4"/>
    <x v="4"/>
    <x v="0"/>
    <x v="0"/>
    <n v="0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5359"/>
    <n v="4287"/>
    <n v="0"/>
    <n v="5359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057"/>
    <n v="7262"/>
    <n v="2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58"/>
    <x v="1"/>
    <x v="3"/>
    <x v="57"/>
    <x v="2"/>
    <x v="1"/>
    <x v="1"/>
    <x v="23"/>
    <x v="0"/>
    <x v="33"/>
    <x v="34"/>
    <x v="0"/>
    <x v="0"/>
    <n v="0"/>
  </r>
  <r>
    <s v="Business Insurance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0"/>
    <n v="0"/>
    <n v="0"/>
    <n v="38108"/>
    <n v="0"/>
    <n v="0"/>
    <n v="38108"/>
    <n v="0"/>
    <n v="0"/>
    <n v="38108"/>
    <n v="0"/>
    <n v="0"/>
    <n v="38108"/>
    <n v="1"/>
    <n v="3"/>
    <n v="14"/>
    <n v="1"/>
    <n v="0"/>
    <n v="12"/>
    <n v="0"/>
    <n v="3"/>
    <n v="12"/>
    <n v="1"/>
    <n v="0"/>
    <n v="9"/>
    <n v="0"/>
    <n v="0"/>
    <n v="2"/>
    <n v="0"/>
    <n v="0"/>
    <n v="2"/>
    <n v="9397"/>
    <n v="0"/>
    <n v="2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8"/>
    <n v="3"/>
    <n v="9"/>
    <n v="0"/>
    <n v="0"/>
    <n v="0"/>
    <n v="0"/>
    <n v="0"/>
    <n v="0"/>
    <n v="0"/>
    <n v="0"/>
    <n v="0"/>
    <x v="0"/>
    <x v="1"/>
    <x v="2"/>
    <x v="2"/>
    <x v="166"/>
    <x v="1"/>
    <x v="3"/>
    <x v="155"/>
    <x v="2"/>
    <x v="1"/>
    <x v="0"/>
    <x v="24"/>
    <x v="0"/>
    <x v="47"/>
    <x v="52"/>
    <x v="121"/>
    <x v="137"/>
    <n v="2"/>
  </r>
  <r>
    <s v="Business Insurance"/>
    <x v="4"/>
    <x v="6"/>
    <x v="8"/>
    <x v="0"/>
    <x v="6"/>
    <s v="THE AGENCY COLLECTIVE LLC"/>
    <s v="CR605710"/>
    <s v="INTERFIRST INSURANCE GROUP LLC"/>
    <s v="H7378363"/>
    <x v="0"/>
    <x v="0"/>
    <x v="0"/>
    <s v="Territory Manager"/>
    <n v="0"/>
    <n v="0"/>
    <n v="0"/>
    <n v="6030"/>
    <n v="0"/>
    <n v="0"/>
    <n v="6030"/>
    <n v="0"/>
    <n v="0"/>
    <n v="6030"/>
    <n v="0"/>
    <n v="0"/>
    <n v="6030"/>
    <n v="10"/>
    <n v="0"/>
    <n v="19"/>
    <n v="0"/>
    <n v="0"/>
    <n v="29"/>
    <n v="3"/>
    <n v="0"/>
    <n v="15"/>
    <n v="0"/>
    <n v="0"/>
    <n v="18"/>
    <n v="0"/>
    <n v="0"/>
    <n v="2"/>
    <n v="0"/>
    <n v="0"/>
    <n v="2"/>
    <n v="1487"/>
    <n v="0"/>
    <n v="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16"/>
    <n v="3"/>
    <n v="18"/>
    <n v="0"/>
    <n v="0"/>
    <n v="0"/>
    <n v="0"/>
    <n v="0"/>
    <n v="0"/>
    <n v="0"/>
    <n v="0"/>
    <n v="0"/>
    <x v="0"/>
    <x v="1"/>
    <x v="3"/>
    <x v="3"/>
    <x v="11"/>
    <x v="1"/>
    <x v="4"/>
    <x v="11"/>
    <x v="3"/>
    <x v="4"/>
    <x v="0"/>
    <x v="7"/>
    <x v="0"/>
    <x v="8"/>
    <x v="8"/>
    <x v="8"/>
    <x v="8"/>
    <n v="2"/>
  </r>
  <r>
    <s v="Business Insurance"/>
    <x v="0"/>
    <x v="0"/>
    <x v="11"/>
    <x v="0"/>
    <x v="0"/>
    <s v="THE AGENCY COLLECTIVE LLC"/>
    <s v="CR605710"/>
    <s v="JOE POTTS INSURANCE AGENCY LLC"/>
    <s v="H7456522"/>
    <x v="0"/>
    <x v="0"/>
    <x v="0"/>
    <s v="Territory Manager"/>
    <n v="1766"/>
    <n v="1766"/>
    <n v="0"/>
    <n v="7304"/>
    <n v="2651"/>
    <n v="0"/>
    <n v="9070"/>
    <n v="1766"/>
    <n v="0"/>
    <n v="5508"/>
    <n v="2651"/>
    <n v="0"/>
    <n v="7274"/>
    <n v="5"/>
    <n v="3"/>
    <n v="15"/>
    <n v="5"/>
    <n v="0"/>
    <n v="17"/>
    <n v="5"/>
    <n v="2"/>
    <n v="12"/>
    <n v="3"/>
    <n v="0"/>
    <n v="15"/>
    <n v="2"/>
    <n v="0"/>
    <n v="4"/>
    <n v="2"/>
    <n v="0"/>
    <n v="6"/>
    <n v="1990"/>
    <n v="654"/>
    <n v="4723"/>
    <n v="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0"/>
    <n v="1"/>
    <n v="7"/>
    <n v="15"/>
    <n v="7"/>
    <n v="15"/>
    <n v="0"/>
    <n v="0"/>
    <n v="0"/>
    <n v="0"/>
    <n v="0"/>
    <n v="0"/>
    <n v="0"/>
    <n v="0"/>
    <n v="0"/>
    <x v="0"/>
    <x v="1"/>
    <x v="3"/>
    <x v="3"/>
    <x v="87"/>
    <x v="1"/>
    <x v="0"/>
    <x v="83"/>
    <x v="1"/>
    <x v="1"/>
    <x v="0"/>
    <x v="0"/>
    <x v="0"/>
    <x v="0"/>
    <x v="11"/>
    <x v="71"/>
    <x v="74"/>
    <n v="1"/>
  </r>
  <r>
    <s v="Business Insurance"/>
    <x v="0"/>
    <x v="0"/>
    <x v="37"/>
    <x v="0"/>
    <x v="0"/>
    <s v="THE AGENCY COLLECTIVE LLC"/>
    <s v="CR605710"/>
    <s v="JILL E CLINGER AGENCY LLC"/>
    <s v="H8067414"/>
    <x v="0"/>
    <x v="0"/>
    <x v="20"/>
    <s v="Territory Manager"/>
    <n v="1212"/>
    <n v="1212"/>
    <n v="0"/>
    <n v="3745"/>
    <n v="0"/>
    <n v="0"/>
    <n v="4957"/>
    <n v="1212"/>
    <n v="0"/>
    <n v="3745"/>
    <n v="0"/>
    <n v="0"/>
    <n v="4957"/>
    <n v="5"/>
    <n v="0"/>
    <n v="2"/>
    <n v="0"/>
    <n v="0"/>
    <n v="7"/>
    <n v="3"/>
    <n v="0"/>
    <n v="2"/>
    <n v="0"/>
    <n v="0"/>
    <n v="5"/>
    <n v="1"/>
    <n v="0"/>
    <n v="2"/>
    <n v="0"/>
    <n v="0"/>
    <n v="3"/>
    <n v="1028"/>
    <n v="0"/>
    <n v="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2"/>
    <n v="4"/>
    <n v="3"/>
    <n v="5"/>
    <n v="0"/>
    <n v="0"/>
    <n v="0"/>
    <n v="0"/>
    <n v="0"/>
    <n v="0"/>
    <n v="0"/>
    <n v="0"/>
    <n v="0"/>
    <x v="0"/>
    <x v="1"/>
    <x v="3"/>
    <x v="3"/>
    <x v="88"/>
    <x v="1"/>
    <x v="0"/>
    <x v="84"/>
    <x v="1"/>
    <x v="0"/>
    <x v="0"/>
    <x v="0"/>
    <x v="0"/>
    <x v="40"/>
    <x v="38"/>
    <x v="72"/>
    <x v="75"/>
    <n v="1"/>
  </r>
  <r>
    <s v="Business Insurance"/>
    <x v="0"/>
    <x v="0"/>
    <x v="1"/>
    <x v="0"/>
    <x v="0"/>
    <s v="THE AGENCY COLLECTIVE LLC"/>
    <s v="CR605710"/>
    <s v="CROWELL INSURANCE AGENCY INC"/>
    <s v="H6818645"/>
    <x v="0"/>
    <x v="0"/>
    <x v="0"/>
    <s v="Territory Manager"/>
    <n v="0"/>
    <n v="0"/>
    <n v="0"/>
    <n v="717"/>
    <n v="493"/>
    <n v="0"/>
    <n v="717"/>
    <n v="0"/>
    <n v="0"/>
    <n v="218"/>
    <n v="493"/>
    <n v="0"/>
    <n v="218"/>
    <n v="2"/>
    <n v="0"/>
    <n v="5"/>
    <n v="2"/>
    <n v="0"/>
    <n v="7"/>
    <n v="2"/>
    <n v="0"/>
    <n v="5"/>
    <n v="2"/>
    <n v="0"/>
    <n v="7"/>
    <n v="0"/>
    <n v="0"/>
    <n v="2"/>
    <n v="1"/>
    <n v="0"/>
    <n v="2"/>
    <n v="123"/>
    <n v="122"/>
    <n v="713"/>
    <n v="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5"/>
    <n v="0"/>
    <n v="5"/>
    <n v="0"/>
    <n v="0"/>
    <n v="0"/>
    <n v="0"/>
    <n v="0"/>
    <n v="0"/>
    <n v="0"/>
    <n v="0"/>
    <n v="0"/>
    <x v="0"/>
    <x v="1"/>
    <x v="3"/>
    <x v="3"/>
    <x v="203"/>
    <x v="1"/>
    <x v="0"/>
    <x v="178"/>
    <x v="1"/>
    <x v="0"/>
    <x v="0"/>
    <x v="0"/>
    <x v="0"/>
    <x v="0"/>
    <x v="1"/>
    <x v="137"/>
    <x v="156"/>
    <n v="0"/>
  </r>
  <r>
    <s v="Business Insurance"/>
    <x v="0"/>
    <x v="0"/>
    <x v="1"/>
    <x v="0"/>
    <x v="0"/>
    <s v="THE AGENCY COLLECTIVE LLC"/>
    <s v="CR605710"/>
    <s v="THOMAS E NOLAN INSURANCE AGENCY INC"/>
    <s v="H8081905"/>
    <x v="0"/>
    <x v="0"/>
    <x v="21"/>
    <s v="Territory Manager"/>
    <n v="0"/>
    <n v="0"/>
    <n v="0"/>
    <n v="4825"/>
    <n v="0"/>
    <n v="0"/>
    <n v="4825"/>
    <n v="0"/>
    <n v="0"/>
    <n v="4825"/>
    <n v="0"/>
    <n v="0"/>
    <n v="4825"/>
    <n v="2"/>
    <n v="0"/>
    <n v="2"/>
    <n v="0"/>
    <n v="0"/>
    <n v="4"/>
    <n v="2"/>
    <n v="0"/>
    <n v="2"/>
    <n v="0"/>
    <n v="0"/>
    <n v="4"/>
    <n v="0"/>
    <n v="0"/>
    <n v="2"/>
    <n v="0"/>
    <n v="0"/>
    <n v="2"/>
    <n v="1190"/>
    <n v="0"/>
    <n v="1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3"/>
    <n v="2"/>
    <n v="4"/>
    <n v="0"/>
    <n v="0"/>
    <n v="0"/>
    <n v="0"/>
    <n v="0"/>
    <n v="0"/>
    <n v="0"/>
    <n v="0"/>
    <n v="0"/>
    <x v="0"/>
    <x v="1"/>
    <x v="3"/>
    <x v="3"/>
    <x v="93"/>
    <x v="1"/>
    <x v="0"/>
    <x v="88"/>
    <x v="1"/>
    <x v="4"/>
    <x v="0"/>
    <x v="0"/>
    <x v="0"/>
    <x v="41"/>
    <x v="1"/>
    <x v="76"/>
    <x v="79"/>
    <n v="2"/>
  </r>
  <r>
    <s v="Business Insurance"/>
    <x v="0"/>
    <x v="0"/>
    <x v="1"/>
    <x v="0"/>
    <x v="0"/>
    <s v="THE AGENCY COLLECTIVE LLC"/>
    <s v="CR605710"/>
    <s v="DAYLIGHT INSURANCE INC."/>
    <s v="H8463466"/>
    <x v="0"/>
    <x v="0"/>
    <x v="12"/>
    <s v="Territory Manager"/>
    <n v="1441"/>
    <n v="1441"/>
    <n v="0"/>
    <n v="4267"/>
    <n v="0"/>
    <n v="0"/>
    <n v="5708"/>
    <n v="1441"/>
    <n v="0"/>
    <n v="4267"/>
    <n v="0"/>
    <n v="0"/>
    <n v="5708"/>
    <n v="4"/>
    <n v="0"/>
    <n v="11"/>
    <n v="0"/>
    <n v="0"/>
    <n v="15"/>
    <n v="3"/>
    <n v="0"/>
    <n v="9"/>
    <n v="0"/>
    <n v="0"/>
    <n v="12"/>
    <n v="1"/>
    <n v="0"/>
    <n v="3"/>
    <n v="0"/>
    <n v="0"/>
    <n v="4"/>
    <n v="1246"/>
    <n v="0"/>
    <n v="6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3"/>
    <n v="3"/>
    <n v="11"/>
    <n v="3"/>
    <n v="12"/>
    <n v="0"/>
    <n v="0"/>
    <n v="0"/>
    <n v="0"/>
    <n v="0"/>
    <n v="0"/>
    <n v="0"/>
    <n v="0"/>
    <n v="0"/>
    <x v="0"/>
    <x v="1"/>
    <x v="3"/>
    <x v="3"/>
    <x v="21"/>
    <x v="1"/>
    <x v="0"/>
    <x v="21"/>
    <x v="3"/>
    <x v="8"/>
    <x v="0"/>
    <x v="0"/>
    <x v="0"/>
    <x v="16"/>
    <x v="1"/>
    <x v="16"/>
    <x v="17"/>
    <n v="4"/>
  </r>
  <r>
    <s v="Business Insurance"/>
    <x v="1"/>
    <x v="1"/>
    <x v="19"/>
    <x v="0"/>
    <x v="1"/>
    <s v="THE AGENCY COLLECTIVE LLC"/>
    <s v="CR605710"/>
    <s v="ELEMENTARY INSURANCE AGENCY, LLC."/>
    <s v="H8952512"/>
    <x v="0"/>
    <x v="0"/>
    <x v="0"/>
    <s v="Territory Manager"/>
    <n v="0"/>
    <n v="0"/>
    <n v="0"/>
    <n v="4904"/>
    <n v="0"/>
    <n v="0"/>
    <n v="4904"/>
    <n v="0"/>
    <n v="0"/>
    <n v="4904"/>
    <n v="0"/>
    <n v="0"/>
    <n v="4904"/>
    <n v="1"/>
    <n v="10"/>
    <n v="31"/>
    <n v="0"/>
    <n v="0"/>
    <n v="22"/>
    <n v="0"/>
    <n v="6"/>
    <n v="20"/>
    <n v="0"/>
    <n v="0"/>
    <n v="14"/>
    <n v="0"/>
    <n v="0"/>
    <n v="3"/>
    <n v="0"/>
    <n v="0"/>
    <n v="3"/>
    <n v="1209"/>
    <n v="0"/>
    <n v="1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5"/>
    <n v="12"/>
    <n v="6"/>
    <n v="14"/>
    <n v="0"/>
    <n v="0"/>
    <n v="0"/>
    <n v="0"/>
    <n v="0"/>
    <n v="0"/>
    <n v="0"/>
    <n v="0"/>
    <n v="0"/>
    <x v="0"/>
    <x v="1"/>
    <x v="3"/>
    <x v="3"/>
    <x v="30"/>
    <x v="1"/>
    <x v="1"/>
    <x v="30"/>
    <x v="3"/>
    <x v="5"/>
    <x v="0"/>
    <x v="1"/>
    <x v="0"/>
    <x v="2"/>
    <x v="19"/>
    <x v="25"/>
    <x v="26"/>
    <n v="3"/>
  </r>
  <r>
    <s v="Business Insurance"/>
    <x v="1"/>
    <x v="7"/>
    <x v="20"/>
    <x v="0"/>
    <x v="7"/>
    <s v="THE AGENCY COLLECTIVE LLC"/>
    <s v="CR605710"/>
    <s v="WHITE OAK INSURANCE GROUP LLC"/>
    <s v="H9892888"/>
    <x v="0"/>
    <x v="0"/>
    <x v="0"/>
    <s v="Territory Manager"/>
    <n v="9936"/>
    <n v="9936"/>
    <n v="0"/>
    <n v="20516"/>
    <n v="0"/>
    <n v="0"/>
    <n v="30452"/>
    <n v="9936"/>
    <n v="0"/>
    <n v="20516"/>
    <n v="0"/>
    <n v="0"/>
    <n v="30452"/>
    <n v="16"/>
    <n v="0"/>
    <n v="22"/>
    <n v="0"/>
    <n v="0"/>
    <n v="38"/>
    <n v="8"/>
    <n v="0"/>
    <n v="15"/>
    <n v="0"/>
    <n v="0"/>
    <n v="23"/>
    <n v="3"/>
    <n v="0"/>
    <n v="6"/>
    <n v="0"/>
    <n v="0"/>
    <n v="9"/>
    <n v="6980"/>
    <n v="0"/>
    <n v="3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9"/>
    <n v="1"/>
    <n v="5"/>
    <n v="8"/>
    <n v="21"/>
    <n v="8"/>
    <n v="23"/>
    <n v="0"/>
    <n v="0"/>
    <n v="0"/>
    <n v="0"/>
    <n v="0"/>
    <n v="0"/>
    <n v="0"/>
    <n v="0"/>
    <n v="0"/>
    <x v="0"/>
    <x v="1"/>
    <x v="3"/>
    <x v="3"/>
    <x v="31"/>
    <x v="1"/>
    <x v="1"/>
    <x v="31"/>
    <x v="3"/>
    <x v="1"/>
    <x v="0"/>
    <x v="13"/>
    <x v="0"/>
    <x v="21"/>
    <x v="20"/>
    <x v="26"/>
    <x v="27"/>
    <n v="8"/>
  </r>
  <r>
    <s v="Business Insurance"/>
    <x v="1"/>
    <x v="1"/>
    <x v="21"/>
    <x v="0"/>
    <x v="1"/>
    <s v="THE AGENCY COLLECTIVE LLC"/>
    <s v="CR605710"/>
    <s v="R M BUSH &amp; COMPANY"/>
    <s v="H8960875"/>
    <x v="0"/>
    <x v="0"/>
    <x v="0"/>
    <s v="Territory Manager"/>
    <n v="4574"/>
    <n v="4574"/>
    <n v="0"/>
    <n v="5946"/>
    <n v="0"/>
    <n v="0"/>
    <n v="10520"/>
    <n v="4574"/>
    <n v="0"/>
    <n v="4400"/>
    <n v="0"/>
    <n v="0"/>
    <n v="8974"/>
    <n v="16"/>
    <n v="5"/>
    <n v="21"/>
    <n v="1"/>
    <n v="0"/>
    <n v="32"/>
    <n v="13"/>
    <n v="3"/>
    <n v="13"/>
    <n v="0"/>
    <n v="0"/>
    <n v="23"/>
    <n v="1"/>
    <n v="0"/>
    <n v="2"/>
    <n v="0"/>
    <n v="0"/>
    <n v="3"/>
    <n v="2343"/>
    <n v="0"/>
    <n v="2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1"/>
    <n v="16"/>
    <n v="23"/>
    <n v="16"/>
    <n v="23"/>
    <n v="0"/>
    <n v="0"/>
    <n v="0"/>
    <n v="0"/>
    <n v="0"/>
    <n v="0"/>
    <n v="0"/>
    <n v="0"/>
    <n v="0"/>
    <x v="0"/>
    <x v="1"/>
    <x v="3"/>
    <x v="3"/>
    <x v="33"/>
    <x v="1"/>
    <x v="1"/>
    <x v="33"/>
    <x v="1"/>
    <x v="6"/>
    <x v="0"/>
    <x v="2"/>
    <x v="0"/>
    <x v="22"/>
    <x v="21"/>
    <x v="28"/>
    <x v="29"/>
    <n v="1"/>
  </r>
  <r>
    <s v="Business Insurance"/>
    <x v="2"/>
    <x v="2"/>
    <x v="3"/>
    <x v="0"/>
    <x v="2"/>
    <s v=""/>
    <s v=""/>
    <s v=""/>
    <s v=""/>
    <x v="0"/>
    <x v="0"/>
    <x v="2"/>
    <s v="Territory Manager"/>
    <n v="0"/>
    <n v="0"/>
    <n v="0"/>
    <n v="881"/>
    <n v="0"/>
    <n v="0"/>
    <n v="881"/>
    <n v="0"/>
    <n v="0"/>
    <n v="881"/>
    <n v="0"/>
    <n v="0"/>
    <n v="881"/>
    <n v="2"/>
    <n v="0"/>
    <n v="11"/>
    <n v="0"/>
    <n v="0"/>
    <n v="13"/>
    <n v="2"/>
    <n v="0"/>
    <n v="11"/>
    <n v="0"/>
    <n v="0"/>
    <n v="13"/>
    <n v="0"/>
    <n v="0"/>
    <n v="1"/>
    <n v="0"/>
    <n v="0"/>
    <n v="1"/>
    <n v="217"/>
    <n v="0"/>
    <n v="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2"/>
    <n v="2"/>
    <n v="13"/>
    <n v="0"/>
    <n v="0"/>
    <n v="0"/>
    <n v="0"/>
    <n v="0"/>
    <n v="0"/>
    <n v="0"/>
    <n v="0"/>
    <n v="0"/>
    <x v="0"/>
    <x v="1"/>
    <x v="3"/>
    <x v="3"/>
    <x v="3"/>
    <x v="1"/>
    <x v="2"/>
    <x v="3"/>
    <x v="3"/>
    <x v="3"/>
    <x v="0"/>
    <x v="2"/>
    <x v="0"/>
    <x v="3"/>
    <x v="3"/>
    <x v="0"/>
    <x v="0"/>
    <n v="1"/>
  </r>
  <r>
    <s v="Business Insurance"/>
    <x v="1"/>
    <x v="3"/>
    <x v="4"/>
    <x v="0"/>
    <x v="3"/>
    <s v="THE AGENCY COLLECTIVE LLC"/>
    <s v="CR605710"/>
    <s v="RICK HAMBY AGENCY, INC."/>
    <s v="H8551006"/>
    <x v="0"/>
    <x v="0"/>
    <x v="3"/>
    <s v="Territory Manager"/>
    <n v="0"/>
    <n v="0"/>
    <n v="0"/>
    <n v="1797"/>
    <n v="0"/>
    <n v="0"/>
    <n v="1797"/>
    <n v="0"/>
    <n v="0"/>
    <n v="1797"/>
    <n v="0"/>
    <n v="0"/>
    <n v="1797"/>
    <n v="9"/>
    <n v="0"/>
    <n v="12"/>
    <n v="0"/>
    <n v="0"/>
    <n v="21"/>
    <n v="4"/>
    <n v="0"/>
    <n v="9"/>
    <n v="0"/>
    <n v="0"/>
    <n v="13"/>
    <n v="0"/>
    <n v="0"/>
    <n v="2"/>
    <n v="0"/>
    <n v="0"/>
    <n v="2"/>
    <n v="443"/>
    <n v="0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2"/>
    <n v="4"/>
    <n v="13"/>
    <n v="0"/>
    <n v="0"/>
    <n v="0"/>
    <n v="0"/>
    <n v="0"/>
    <n v="0"/>
    <n v="0"/>
    <n v="0"/>
    <n v="0"/>
    <x v="0"/>
    <x v="1"/>
    <x v="3"/>
    <x v="3"/>
    <x v="119"/>
    <x v="1"/>
    <x v="1"/>
    <x v="112"/>
    <x v="3"/>
    <x v="2"/>
    <x v="0"/>
    <x v="3"/>
    <x v="0"/>
    <x v="4"/>
    <x v="4"/>
    <x v="85"/>
    <x v="100"/>
    <n v="1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1044"/>
    <n v="1044"/>
    <n v="0"/>
    <n v="8154"/>
    <n v="0"/>
    <n v="0"/>
    <n v="9198"/>
    <n v="1044"/>
    <n v="0"/>
    <n v="8154"/>
    <n v="0"/>
    <n v="0"/>
    <n v="9198"/>
    <n v="5"/>
    <n v="0"/>
    <n v="19"/>
    <n v="0"/>
    <n v="0"/>
    <n v="24"/>
    <n v="3"/>
    <n v="0"/>
    <n v="15"/>
    <n v="0"/>
    <n v="0"/>
    <n v="18"/>
    <n v="3"/>
    <n v="0"/>
    <n v="2"/>
    <n v="0"/>
    <n v="0"/>
    <n v="5"/>
    <n v="2257"/>
    <n v="0"/>
    <n v="3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"/>
    <n v="2"/>
    <n v="3"/>
    <n v="18"/>
    <n v="3"/>
    <n v="18"/>
    <n v="0"/>
    <n v="0"/>
    <n v="0"/>
    <n v="0"/>
    <n v="0"/>
    <n v="0"/>
    <n v="0"/>
    <n v="0"/>
    <n v="0"/>
    <x v="0"/>
    <x v="1"/>
    <x v="3"/>
    <x v="3"/>
    <x v="120"/>
    <x v="1"/>
    <x v="2"/>
    <x v="3"/>
    <x v="3"/>
    <x v="3"/>
    <x v="0"/>
    <x v="3"/>
    <x v="0"/>
    <x v="3"/>
    <x v="3"/>
    <x v="87"/>
    <x v="101"/>
    <n v="1"/>
  </r>
  <r>
    <s v="Business Insurance"/>
    <x v="1"/>
    <x v="3"/>
    <x v="22"/>
    <x v="0"/>
    <x v="3"/>
    <s v="THE AGENCY COLLECTIVE LLC"/>
    <s v="CR605710"/>
    <s v="KISER AGENCY INC THE"/>
    <s v="H9329836"/>
    <x v="0"/>
    <x v="0"/>
    <x v="0"/>
    <s v="Territory Manager"/>
    <n v="2135"/>
    <n v="2135"/>
    <n v="0"/>
    <n v="1020"/>
    <n v="0"/>
    <n v="0"/>
    <n v="3155"/>
    <n v="2135"/>
    <n v="0"/>
    <n v="0"/>
    <n v="0"/>
    <n v="0"/>
    <n v="2135"/>
    <n v="1"/>
    <n v="0"/>
    <n v="0"/>
    <n v="0"/>
    <n v="0"/>
    <n v="1"/>
    <n v="1"/>
    <n v="0"/>
    <n v="0"/>
    <n v="0"/>
    <n v="0"/>
    <n v="1"/>
    <n v="1"/>
    <n v="0"/>
    <n v="0"/>
    <n v="0"/>
    <n v="0"/>
    <n v="1"/>
    <n v="544"/>
    <n v="0"/>
    <n v="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0"/>
    <x v="0"/>
    <x v="1"/>
    <x v="3"/>
    <x v="3"/>
    <x v="204"/>
    <x v="1"/>
    <x v="1"/>
    <x v="179"/>
    <x v="3"/>
    <x v="8"/>
    <x v="0"/>
    <x v="3"/>
    <x v="0"/>
    <x v="23"/>
    <x v="22"/>
    <x v="138"/>
    <x v="157"/>
    <n v="0"/>
  </r>
  <r>
    <s v="Business Insurance"/>
    <x v="0"/>
    <x v="5"/>
    <x v="40"/>
    <x v="0"/>
    <x v="5"/>
    <s v="THE AGENCY COLLECTIVE LLC"/>
    <s v="CR605710"/>
    <s v="RUSSELL KOEHLER BARIBAULT"/>
    <s v="H9268841"/>
    <x v="0"/>
    <x v="0"/>
    <x v="0"/>
    <s v="Territory Manager"/>
    <n v="0"/>
    <n v="0"/>
    <n v="0"/>
    <n v="1522"/>
    <n v="0"/>
    <n v="0"/>
    <n v="1522"/>
    <n v="0"/>
    <n v="0"/>
    <n v="1522"/>
    <n v="0"/>
    <n v="0"/>
    <n v="1522"/>
    <n v="5"/>
    <n v="1"/>
    <n v="15"/>
    <n v="0"/>
    <n v="0"/>
    <n v="19"/>
    <n v="4"/>
    <n v="0"/>
    <n v="11"/>
    <n v="0"/>
    <n v="0"/>
    <n v="15"/>
    <n v="0"/>
    <n v="0"/>
    <n v="2"/>
    <n v="0"/>
    <n v="0"/>
    <n v="2"/>
    <n v="375"/>
    <n v="0"/>
    <n v="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4"/>
    <n v="15"/>
    <n v="4"/>
    <n v="15"/>
    <n v="0"/>
    <n v="0"/>
    <n v="0"/>
    <n v="0"/>
    <n v="0"/>
    <n v="0"/>
    <n v="0"/>
    <n v="0"/>
    <n v="0"/>
    <x v="0"/>
    <x v="1"/>
    <x v="3"/>
    <x v="3"/>
    <x v="129"/>
    <x v="1"/>
    <x v="0"/>
    <x v="121"/>
    <x v="1"/>
    <x v="10"/>
    <x v="0"/>
    <x v="5"/>
    <x v="0"/>
    <x v="42"/>
    <x v="41"/>
    <x v="10"/>
    <x v="110"/>
    <n v="2"/>
  </r>
  <r>
    <s v="Business Insurance"/>
    <x v="0"/>
    <x v="5"/>
    <x v="41"/>
    <x v="0"/>
    <x v="5"/>
    <s v="THE AGENCY COLLECTIVE LLC"/>
    <s v="CR605710"/>
    <s v="WEHNER INSURANCE AGENCY INC"/>
    <s v="H8108162"/>
    <x v="0"/>
    <x v="0"/>
    <x v="0"/>
    <s v="Territory Manager"/>
    <n v="0"/>
    <n v="0"/>
    <n v="0"/>
    <n v="870"/>
    <n v="0"/>
    <n v="0"/>
    <n v="870"/>
    <n v="0"/>
    <n v="0"/>
    <n v="870"/>
    <n v="0"/>
    <n v="0"/>
    <n v="870"/>
    <n v="3"/>
    <n v="5"/>
    <n v="8"/>
    <n v="0"/>
    <n v="0"/>
    <n v="6"/>
    <n v="1"/>
    <n v="2"/>
    <n v="4"/>
    <n v="0"/>
    <n v="0"/>
    <n v="3"/>
    <n v="0"/>
    <n v="0"/>
    <n v="1"/>
    <n v="0"/>
    <n v="0"/>
    <n v="1"/>
    <n v="215"/>
    <n v="0"/>
    <n v="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3"/>
    <n v="3"/>
    <n v="3"/>
    <n v="0"/>
    <n v="0"/>
    <n v="0"/>
    <n v="0"/>
    <n v="0"/>
    <n v="0"/>
    <n v="0"/>
    <n v="0"/>
    <n v="0"/>
    <x v="0"/>
    <x v="1"/>
    <x v="3"/>
    <x v="3"/>
    <x v="130"/>
    <x v="1"/>
    <x v="0"/>
    <x v="122"/>
    <x v="3"/>
    <x v="9"/>
    <x v="0"/>
    <x v="5"/>
    <x v="0"/>
    <x v="42"/>
    <x v="42"/>
    <x v="98"/>
    <x v="111"/>
    <n v="1"/>
  </r>
  <r>
    <s v="Business Insurance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7373"/>
    <n v="0"/>
    <n v="0"/>
    <n v="7373"/>
    <n v="0"/>
    <n v="0"/>
    <n v="7373"/>
    <n v="0"/>
    <n v="0"/>
    <n v="7373"/>
    <n v="3"/>
    <n v="0"/>
    <n v="4"/>
    <n v="0"/>
    <n v="0"/>
    <n v="7"/>
    <n v="3"/>
    <n v="0"/>
    <n v="4"/>
    <n v="0"/>
    <n v="0"/>
    <n v="7"/>
    <n v="0"/>
    <n v="0"/>
    <n v="2"/>
    <n v="0"/>
    <n v="0"/>
    <n v="2"/>
    <n v="1826"/>
    <n v="0"/>
    <n v="2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3"/>
    <n v="7"/>
    <n v="3"/>
    <n v="7"/>
    <n v="0"/>
    <n v="0"/>
    <n v="0"/>
    <n v="0"/>
    <n v="0"/>
    <n v="0"/>
    <n v="0"/>
    <n v="0"/>
    <n v="0"/>
    <x v="0"/>
    <x v="1"/>
    <x v="3"/>
    <x v="3"/>
    <x v="132"/>
    <x v="1"/>
    <x v="0"/>
    <x v="124"/>
    <x v="3"/>
    <x v="7"/>
    <x v="0"/>
    <x v="5"/>
    <x v="0"/>
    <x v="42"/>
    <x v="41"/>
    <x v="91"/>
    <x v="103"/>
    <n v="1"/>
  </r>
  <r>
    <s v="Business Insurance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0"/>
    <n v="0"/>
    <n v="0"/>
    <n v="3822"/>
    <n v="0"/>
    <n v="0"/>
    <n v="3822"/>
    <n v="0"/>
    <n v="0"/>
    <n v="3822"/>
    <n v="0"/>
    <n v="0"/>
    <n v="3822"/>
    <n v="0"/>
    <n v="0"/>
    <n v="4"/>
    <n v="0"/>
    <n v="0"/>
    <n v="4"/>
    <n v="0"/>
    <n v="0"/>
    <n v="3"/>
    <n v="0"/>
    <n v="0"/>
    <n v="3"/>
    <n v="0"/>
    <n v="0"/>
    <n v="2"/>
    <n v="0"/>
    <n v="0"/>
    <n v="2"/>
    <n v="942"/>
    <n v="0"/>
    <n v="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3"/>
    <n v="0"/>
    <n v="0"/>
    <n v="0"/>
    <n v="0"/>
    <n v="0"/>
    <n v="0"/>
    <n v="0"/>
    <n v="0"/>
    <n v="0"/>
    <x v="0"/>
    <x v="1"/>
    <x v="3"/>
    <x v="3"/>
    <x v="38"/>
    <x v="1"/>
    <x v="5"/>
    <x v="38"/>
    <x v="3"/>
    <x v="8"/>
    <x v="0"/>
    <x v="14"/>
    <x v="0"/>
    <x v="24"/>
    <x v="23"/>
    <x v="31"/>
    <x v="32"/>
    <n v="2"/>
  </r>
  <r>
    <s v="Business Insurance"/>
    <x v="5"/>
    <x v="10"/>
    <x v="26"/>
    <x v="0"/>
    <x v="10"/>
    <s v="THE AGENCY COLLECTIVE LLC"/>
    <s v="CR605710"/>
    <s v="CYNTHIA WOLTZ INSURANCE AGENCY INC"/>
    <s v="H9858547"/>
    <x v="0"/>
    <x v="0"/>
    <x v="0"/>
    <s v="Territory Manager"/>
    <n v="0"/>
    <n v="0"/>
    <n v="0"/>
    <n v="6621"/>
    <n v="0"/>
    <n v="0"/>
    <n v="6621"/>
    <n v="0"/>
    <n v="0"/>
    <n v="6621"/>
    <n v="0"/>
    <n v="0"/>
    <n v="6621"/>
    <n v="0"/>
    <n v="1"/>
    <n v="5"/>
    <n v="5"/>
    <n v="0"/>
    <n v="4"/>
    <n v="0"/>
    <n v="0"/>
    <n v="4"/>
    <n v="1"/>
    <n v="0"/>
    <n v="4"/>
    <n v="0"/>
    <n v="0"/>
    <n v="1"/>
    <n v="0"/>
    <n v="0"/>
    <n v="1"/>
    <n v="1633"/>
    <n v="0"/>
    <n v="3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4"/>
    <n v="0"/>
    <n v="0"/>
    <n v="0"/>
    <n v="0"/>
    <n v="0"/>
    <n v="0"/>
    <n v="0"/>
    <n v="0"/>
    <n v="0"/>
    <x v="0"/>
    <x v="1"/>
    <x v="3"/>
    <x v="3"/>
    <x v="41"/>
    <x v="1"/>
    <x v="5"/>
    <x v="41"/>
    <x v="1"/>
    <x v="8"/>
    <x v="0"/>
    <x v="16"/>
    <x v="0"/>
    <x v="26"/>
    <x v="26"/>
    <x v="34"/>
    <x v="35"/>
    <n v="1"/>
  </r>
  <r>
    <s v="Business Insurance"/>
    <x v="5"/>
    <x v="10"/>
    <x v="26"/>
    <x v="0"/>
    <x v="10"/>
    <s v="THE AGENCY COLLECTIVE LLC"/>
    <s v="CR605710"/>
    <s v="HOLLAMBY AGENCY LLC"/>
    <s v="H9303767"/>
    <x v="0"/>
    <x v="0"/>
    <x v="0"/>
    <s v="Territory Manager"/>
    <n v="0"/>
    <n v="0"/>
    <n v="0"/>
    <n v="525"/>
    <n v="0"/>
    <n v="0"/>
    <n v="525"/>
    <n v="0"/>
    <n v="0"/>
    <n v="525"/>
    <n v="0"/>
    <n v="0"/>
    <n v="525"/>
    <n v="8"/>
    <n v="2"/>
    <n v="15"/>
    <n v="2"/>
    <n v="0"/>
    <n v="21"/>
    <n v="3"/>
    <n v="1"/>
    <n v="10"/>
    <n v="2"/>
    <n v="0"/>
    <n v="12"/>
    <n v="0"/>
    <n v="0"/>
    <n v="1"/>
    <n v="0"/>
    <n v="0"/>
    <n v="1"/>
    <n v="129"/>
    <n v="0"/>
    <n v="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12"/>
    <n v="4"/>
    <n v="12"/>
    <n v="0"/>
    <n v="0"/>
    <n v="0"/>
    <n v="0"/>
    <n v="0"/>
    <n v="0"/>
    <n v="0"/>
    <n v="0"/>
    <n v="0"/>
    <x v="0"/>
    <x v="1"/>
    <x v="3"/>
    <x v="3"/>
    <x v="42"/>
    <x v="1"/>
    <x v="5"/>
    <x v="42"/>
    <x v="1"/>
    <x v="8"/>
    <x v="0"/>
    <x v="16"/>
    <x v="0"/>
    <x v="26"/>
    <x v="26"/>
    <x v="35"/>
    <x v="36"/>
    <n v="1"/>
  </r>
  <r>
    <s v="Business Insurance"/>
    <x v="1"/>
    <x v="3"/>
    <x v="27"/>
    <x v="0"/>
    <x v="3"/>
    <s v="THE AGENCY COLLECTIVE LLC"/>
    <s v="CR605710"/>
    <s v="ATKINS &amp; ASSOCIATES INSURANCE AGENCY LLC"/>
    <s v="H1831995"/>
    <x v="0"/>
    <x v="0"/>
    <x v="0"/>
    <s v="Territory Manager"/>
    <n v="-3548"/>
    <n v="-3548"/>
    <n v="0"/>
    <n v="20132"/>
    <n v="0"/>
    <n v="0"/>
    <n v="16584"/>
    <n v="-3548"/>
    <n v="0"/>
    <n v="20132"/>
    <n v="0"/>
    <n v="0"/>
    <n v="16584"/>
    <n v="2"/>
    <n v="0"/>
    <n v="26"/>
    <n v="0"/>
    <n v="0"/>
    <n v="28"/>
    <n v="0"/>
    <n v="0"/>
    <n v="20"/>
    <n v="0"/>
    <n v="0"/>
    <n v="20"/>
    <n v="0"/>
    <n v="0"/>
    <n v="8"/>
    <n v="0"/>
    <n v="0"/>
    <n v="8"/>
    <n v="3519"/>
    <n v="0"/>
    <n v="9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5"/>
    <n v="0"/>
    <n v="20"/>
    <n v="0"/>
    <n v="20"/>
    <n v="0"/>
    <n v="0"/>
    <n v="0"/>
    <n v="0"/>
    <n v="0"/>
    <n v="0"/>
    <n v="0"/>
    <n v="0"/>
    <n v="0"/>
    <x v="0"/>
    <x v="1"/>
    <x v="3"/>
    <x v="3"/>
    <x v="45"/>
    <x v="1"/>
    <x v="1"/>
    <x v="44"/>
    <x v="3"/>
    <x v="7"/>
    <x v="0"/>
    <x v="17"/>
    <x v="0"/>
    <x v="27"/>
    <x v="27"/>
    <x v="38"/>
    <x v="39"/>
    <n v="4"/>
  </r>
  <r>
    <s v="Business Insurance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0"/>
    <n v="-2886"/>
    <n v="25574"/>
    <n v="0"/>
    <n v="-2886"/>
    <n v="0"/>
    <n v="0"/>
    <n v="-2886"/>
    <n v="25574"/>
    <n v="0"/>
    <n v="-2886"/>
    <n v="0"/>
    <n v="0"/>
    <n v="0"/>
    <n v="20"/>
    <n v="0"/>
    <n v="0"/>
    <n v="0"/>
    <n v="0"/>
    <n v="0"/>
    <n v="15"/>
    <n v="0"/>
    <n v="0"/>
    <n v="0"/>
    <n v="0"/>
    <n v="0"/>
    <n v="8"/>
    <n v="0"/>
    <n v="0"/>
    <n v="0"/>
    <n v="6306"/>
    <n v="10864"/>
    <n v="1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0"/>
    <x v="1"/>
    <x v="0"/>
    <x v="10"/>
    <x v="1"/>
    <x v="3"/>
    <x v="1"/>
    <x v="6"/>
    <x v="0"/>
    <x v="0"/>
    <x v="7"/>
    <x v="7"/>
    <x v="7"/>
    <n v="0"/>
  </r>
  <r>
    <s v="Business Insurance"/>
    <x v="0"/>
    <x v="5"/>
    <x v="7"/>
    <x v="0"/>
    <x v="5"/>
    <s v="THE AGENCY COLLECTIVE LLC"/>
    <s v="CR605710"/>
    <s v="MARTIN INSURANCE AGENCY INC"/>
    <s v="H3920064"/>
    <x v="0"/>
    <x v="0"/>
    <x v="0"/>
    <s v="Territory Manager"/>
    <n v="27"/>
    <n v="27"/>
    <n v="0"/>
    <n v="1607"/>
    <n v="0"/>
    <n v="0"/>
    <n v="1634"/>
    <n v="27"/>
    <n v="0"/>
    <n v="1607"/>
    <n v="0"/>
    <n v="0"/>
    <n v="1634"/>
    <n v="0"/>
    <n v="6"/>
    <n v="11"/>
    <n v="11"/>
    <n v="0"/>
    <n v="5"/>
    <n v="0"/>
    <n v="2"/>
    <n v="7"/>
    <n v="6"/>
    <n v="0"/>
    <n v="5"/>
    <n v="0"/>
    <n v="0"/>
    <n v="1"/>
    <n v="0"/>
    <n v="0"/>
    <n v="1"/>
    <n v="426"/>
    <n v="0"/>
    <n v="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"/>
    <n v="2"/>
    <n v="5"/>
    <n v="0"/>
    <n v="0"/>
    <n v="0"/>
    <n v="0"/>
    <n v="0"/>
    <n v="0"/>
    <n v="0"/>
    <n v="0"/>
    <n v="0"/>
    <x v="0"/>
    <x v="1"/>
    <x v="3"/>
    <x v="3"/>
    <x v="147"/>
    <x v="1"/>
    <x v="0"/>
    <x v="139"/>
    <x v="1"/>
    <x v="1"/>
    <x v="0"/>
    <x v="6"/>
    <x v="0"/>
    <x v="43"/>
    <x v="7"/>
    <x v="0"/>
    <x v="0"/>
    <n v="0"/>
  </r>
  <r>
    <s v="Business Insurance"/>
    <x v="0"/>
    <x v="5"/>
    <x v="12"/>
    <x v="0"/>
    <x v="5"/>
    <s v="THE AGENCY COLLECTIVE LLC"/>
    <s v="CR605710"/>
    <s v="BLACKWELL INSURANCE AGENCY INC"/>
    <s v="H2727831"/>
    <x v="0"/>
    <x v="0"/>
    <x v="0"/>
    <s v="Territory Manager"/>
    <n v="0"/>
    <n v="0"/>
    <n v="0"/>
    <n v="1772"/>
    <n v="1772"/>
    <n v="0"/>
    <n v="1772"/>
    <n v="0"/>
    <n v="0"/>
    <n v="0"/>
    <n v="1772"/>
    <n v="0"/>
    <n v="0"/>
    <n v="0"/>
    <n v="0"/>
    <n v="0"/>
    <n v="23"/>
    <n v="0"/>
    <n v="0"/>
    <n v="0"/>
    <n v="0"/>
    <n v="0"/>
    <n v="18"/>
    <n v="0"/>
    <n v="0"/>
    <n v="0"/>
    <n v="0"/>
    <n v="0"/>
    <n v="1"/>
    <n v="0"/>
    <n v="0"/>
    <n v="437"/>
    <n v="437"/>
    <n v="1772"/>
    <n v="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51"/>
    <x v="1"/>
    <x v="0"/>
    <x v="50"/>
    <x v="1"/>
    <x v="1"/>
    <x v="1"/>
    <x v="8"/>
    <x v="0"/>
    <x v="13"/>
    <x v="12"/>
    <x v="4"/>
    <x v="14"/>
    <n v="0"/>
  </r>
  <r>
    <s v="Business Insurance"/>
    <x v="0"/>
    <x v="5"/>
    <x v="7"/>
    <x v="0"/>
    <x v="5"/>
    <s v="THE AGENCY COLLECTIVE LLC"/>
    <s v="CR605710"/>
    <s v="BARRY E WINSTEAD"/>
    <s v="H9974493"/>
    <x v="0"/>
    <x v="0"/>
    <x v="0"/>
    <s v="Territory Manager"/>
    <n v="1199"/>
    <n v="1199"/>
    <n v="0"/>
    <n v="14753"/>
    <n v="0"/>
    <n v="0"/>
    <n v="15952"/>
    <n v="1199"/>
    <n v="0"/>
    <n v="14753"/>
    <n v="0"/>
    <n v="0"/>
    <n v="15952"/>
    <n v="17"/>
    <n v="0"/>
    <n v="46"/>
    <n v="0"/>
    <n v="0"/>
    <n v="63"/>
    <n v="11"/>
    <n v="0"/>
    <n v="33"/>
    <n v="0"/>
    <n v="0"/>
    <n v="44"/>
    <n v="1"/>
    <n v="0"/>
    <n v="10"/>
    <n v="0"/>
    <n v="0"/>
    <n v="11"/>
    <n v="3692"/>
    <n v="0"/>
    <n v="3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1"/>
    <n v="1"/>
    <n v="3"/>
    <n v="11"/>
    <n v="44"/>
    <n v="11"/>
    <n v="44"/>
    <n v="0"/>
    <n v="0"/>
    <n v="0"/>
    <n v="0"/>
    <n v="0"/>
    <n v="0"/>
    <n v="0"/>
    <n v="0"/>
    <n v="0"/>
    <x v="0"/>
    <x v="1"/>
    <x v="3"/>
    <x v="3"/>
    <x v="149"/>
    <x v="1"/>
    <x v="0"/>
    <x v="141"/>
    <x v="3"/>
    <x v="7"/>
    <x v="0"/>
    <x v="6"/>
    <x v="0"/>
    <x v="43"/>
    <x v="7"/>
    <x v="109"/>
    <x v="125"/>
    <n v="6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18552"/>
    <n v="18552"/>
    <n v="0"/>
    <n v="1857"/>
    <n v="0"/>
    <n v="0"/>
    <n v="20409"/>
    <n v="18552"/>
    <n v="0"/>
    <n v="1857"/>
    <n v="0"/>
    <n v="0"/>
    <n v="20409"/>
    <n v="123"/>
    <n v="0"/>
    <n v="70"/>
    <n v="0"/>
    <n v="0"/>
    <n v="193"/>
    <n v="70"/>
    <n v="0"/>
    <n v="33"/>
    <n v="0"/>
    <n v="0"/>
    <n v="103"/>
    <n v="10"/>
    <n v="0"/>
    <n v="3"/>
    <n v="0"/>
    <n v="0"/>
    <n v="13"/>
    <n v="3081"/>
    <n v="0"/>
    <n v="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  <n v="13"/>
    <n v="6"/>
    <n v="6"/>
    <n v="69"/>
    <n v="102"/>
    <n v="70"/>
    <n v="103"/>
    <n v="0"/>
    <n v="0"/>
    <n v="0"/>
    <n v="0"/>
    <n v="0"/>
    <n v="0"/>
    <n v="0"/>
    <n v="0"/>
    <n v="0"/>
    <x v="0"/>
    <x v="1"/>
    <x v="3"/>
    <x v="3"/>
    <x v="153"/>
    <x v="1"/>
    <x v="2"/>
    <x v="3"/>
    <x v="1"/>
    <x v="11"/>
    <x v="0"/>
    <x v="26"/>
    <x v="0"/>
    <x v="3"/>
    <x v="3"/>
    <x v="112"/>
    <x v="128"/>
    <n v="9"/>
  </r>
  <r>
    <s v="Business Insurance"/>
    <x v="7"/>
    <x v="13"/>
    <x v="32"/>
    <x v="0"/>
    <x v="13"/>
    <s v="THE AGENCY COLLECTIVE LLC"/>
    <s v="CR605710"/>
    <s v="VOLK INSURANCE LLC"/>
    <s v="H6963068"/>
    <x v="0"/>
    <x v="0"/>
    <x v="14"/>
    <s v="Territory Manager"/>
    <n v="1719"/>
    <n v="1719"/>
    <n v="0"/>
    <n v="33498"/>
    <n v="0"/>
    <n v="0"/>
    <n v="35217"/>
    <n v="1719"/>
    <n v="0"/>
    <n v="33498"/>
    <n v="0"/>
    <n v="0"/>
    <n v="35217"/>
    <n v="7"/>
    <n v="0"/>
    <n v="18"/>
    <n v="0"/>
    <n v="0"/>
    <n v="25"/>
    <n v="3"/>
    <n v="0"/>
    <n v="11"/>
    <n v="0"/>
    <n v="0"/>
    <n v="14"/>
    <n v="1"/>
    <n v="0"/>
    <n v="8"/>
    <n v="0"/>
    <n v="0"/>
    <n v="9"/>
    <n v="8351"/>
    <n v="0"/>
    <n v="7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0"/>
    <n v="5"/>
    <n v="3"/>
    <n v="14"/>
    <n v="3"/>
    <n v="14"/>
    <n v="0"/>
    <n v="0"/>
    <n v="0"/>
    <n v="0"/>
    <n v="0"/>
    <n v="0"/>
    <n v="0"/>
    <n v="0"/>
    <n v="0"/>
    <x v="0"/>
    <x v="1"/>
    <x v="3"/>
    <x v="3"/>
    <x v="57"/>
    <x v="1"/>
    <x v="7"/>
    <x v="56"/>
    <x v="3"/>
    <x v="8"/>
    <x v="0"/>
    <x v="22"/>
    <x v="0"/>
    <x v="32"/>
    <x v="33"/>
    <x v="46"/>
    <x v="47"/>
    <n v="6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737"/>
    <n v="737"/>
    <n v="0"/>
    <n v="456"/>
    <n v="0"/>
    <n v="0"/>
    <n v="1193"/>
    <n v="737"/>
    <n v="0"/>
    <n v="456"/>
    <n v="0"/>
    <n v="0"/>
    <n v="1193"/>
    <n v="1"/>
    <n v="0"/>
    <n v="7"/>
    <n v="0"/>
    <n v="0"/>
    <n v="8"/>
    <n v="1"/>
    <n v="0"/>
    <n v="4"/>
    <n v="0"/>
    <n v="0"/>
    <n v="5"/>
    <n v="1"/>
    <n v="0"/>
    <n v="1"/>
    <n v="0"/>
    <n v="0"/>
    <n v="2"/>
    <n v="163"/>
    <n v="0"/>
    <n v="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1"/>
    <n v="5"/>
    <n v="1"/>
    <n v="5"/>
    <n v="0"/>
    <n v="0"/>
    <n v="0"/>
    <n v="0"/>
    <n v="0"/>
    <n v="0"/>
    <n v="0"/>
    <n v="0"/>
    <n v="0"/>
    <x v="0"/>
    <x v="1"/>
    <x v="3"/>
    <x v="3"/>
    <x v="162"/>
    <x v="1"/>
    <x v="3"/>
    <x v="151"/>
    <x v="3"/>
    <x v="0"/>
    <x v="0"/>
    <x v="23"/>
    <x v="0"/>
    <x v="33"/>
    <x v="34"/>
    <x v="116"/>
    <x v="132"/>
    <n v="1"/>
  </r>
  <r>
    <s v="Business Insurance"/>
    <x v="3"/>
    <x v="17"/>
    <x v="54"/>
    <x v="0"/>
    <x v="17"/>
    <s v="THE AGENCY COLLECTIVE LLC"/>
    <s v="CR605710"/>
    <s v="COLSA INSURANCE AGENCY, INC"/>
    <s v="H6459022"/>
    <x v="0"/>
    <x v="0"/>
    <x v="0"/>
    <s v="Territory Manager"/>
    <n v="2029"/>
    <n v="2029"/>
    <n v="0"/>
    <n v="2857"/>
    <n v="0"/>
    <n v="0"/>
    <n v="4886"/>
    <n v="2029"/>
    <n v="0"/>
    <n v="2857"/>
    <n v="0"/>
    <n v="0"/>
    <n v="4886"/>
    <n v="40"/>
    <n v="0"/>
    <n v="67"/>
    <n v="0"/>
    <n v="0"/>
    <n v="107"/>
    <n v="32"/>
    <n v="0"/>
    <n v="48"/>
    <n v="0"/>
    <n v="0"/>
    <n v="80"/>
    <n v="2"/>
    <n v="0"/>
    <n v="4"/>
    <n v="0"/>
    <n v="0"/>
    <n v="6"/>
    <n v="984"/>
    <n v="0"/>
    <n v="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  <n v="0"/>
    <n v="0"/>
    <n v="32"/>
    <n v="80"/>
    <n v="32"/>
    <n v="80"/>
    <n v="0"/>
    <n v="0"/>
    <n v="0"/>
    <n v="0"/>
    <n v="0"/>
    <n v="0"/>
    <n v="0"/>
    <n v="0"/>
    <n v="0"/>
    <x v="0"/>
    <x v="1"/>
    <x v="3"/>
    <x v="3"/>
    <x v="170"/>
    <x v="1"/>
    <x v="3"/>
    <x v="159"/>
    <x v="3"/>
    <x v="1"/>
    <x v="0"/>
    <x v="24"/>
    <x v="0"/>
    <x v="0"/>
    <x v="55"/>
    <x v="125"/>
    <x v="141"/>
    <n v="3"/>
  </r>
  <r>
    <s v="Business Insurance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2214"/>
    <n v="0"/>
    <n v="0"/>
    <n v="2214"/>
    <n v="0"/>
    <n v="0"/>
    <n v="2214"/>
    <n v="0"/>
    <n v="0"/>
    <n v="2214"/>
    <n v="2"/>
    <n v="0"/>
    <n v="3"/>
    <n v="2"/>
    <n v="0"/>
    <n v="5"/>
    <n v="2"/>
    <n v="0"/>
    <n v="3"/>
    <n v="2"/>
    <n v="0"/>
    <n v="5"/>
    <n v="0"/>
    <n v="0"/>
    <n v="2"/>
    <n v="0"/>
    <n v="0"/>
    <n v="2"/>
    <n v="546"/>
    <n v="0"/>
    <n v="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5"/>
    <n v="2"/>
    <n v="5"/>
    <n v="0"/>
    <n v="0"/>
    <n v="0"/>
    <n v="0"/>
    <n v="0"/>
    <n v="0"/>
    <n v="0"/>
    <n v="0"/>
    <n v="0"/>
    <x v="0"/>
    <x v="1"/>
    <x v="4"/>
    <x v="4"/>
    <x v="61"/>
    <x v="1"/>
    <x v="4"/>
    <x v="60"/>
    <x v="10"/>
    <x v="0"/>
    <x v="0"/>
    <x v="25"/>
    <x v="0"/>
    <x v="35"/>
    <x v="36"/>
    <x v="49"/>
    <x v="50"/>
    <n v="2"/>
  </r>
  <r>
    <s v="Business Insurance"/>
    <x v="0"/>
    <x v="0"/>
    <x v="0"/>
    <x v="0"/>
    <x v="0"/>
    <s v="THE AGENCY COLLECTIVE LLC"/>
    <s v="CR605710"/>
    <s v="STEVE C MCDONALD"/>
    <s v="H6116698"/>
    <x v="0"/>
    <x v="0"/>
    <x v="0"/>
    <s v="Territory Manager"/>
    <n v="0"/>
    <n v="0"/>
    <n v="0"/>
    <n v="2066"/>
    <n v="0"/>
    <n v="0"/>
    <n v="2066"/>
    <n v="0"/>
    <n v="0"/>
    <n v="2066"/>
    <n v="0"/>
    <n v="0"/>
    <n v="2066"/>
    <n v="0"/>
    <n v="1"/>
    <n v="2"/>
    <n v="0"/>
    <n v="0"/>
    <n v="1"/>
    <n v="0"/>
    <n v="1"/>
    <n v="2"/>
    <n v="0"/>
    <n v="0"/>
    <n v="1"/>
    <n v="0"/>
    <n v="0"/>
    <n v="1"/>
    <n v="0"/>
    <n v="0"/>
    <n v="1"/>
    <n v="509"/>
    <n v="0"/>
    <n v="3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x v="0"/>
    <x v="1"/>
    <x v="4"/>
    <x v="4"/>
    <x v="73"/>
    <x v="1"/>
    <x v="0"/>
    <x v="70"/>
    <x v="2"/>
    <x v="10"/>
    <x v="0"/>
    <x v="0"/>
    <x v="0"/>
    <x v="0"/>
    <x v="0"/>
    <x v="59"/>
    <x v="60"/>
    <n v="1"/>
  </r>
  <r>
    <s v="Business Insurance"/>
    <x v="1"/>
    <x v="7"/>
    <x v="20"/>
    <x v="0"/>
    <x v="7"/>
    <s v="THE AGENCY COLLECTIVE LLC"/>
    <s v="CR605710"/>
    <s v="WHITE OAK INSURANCE GROUP LLC"/>
    <s v="H9892888"/>
    <x v="0"/>
    <x v="0"/>
    <x v="0"/>
    <s v="Territory Manager"/>
    <n v="0"/>
    <n v="0"/>
    <n v="0"/>
    <n v="742"/>
    <n v="0"/>
    <n v="0"/>
    <n v="742"/>
    <n v="0"/>
    <n v="0"/>
    <n v="742"/>
    <n v="0"/>
    <n v="0"/>
    <n v="742"/>
    <n v="0"/>
    <n v="0"/>
    <n v="2"/>
    <n v="0"/>
    <n v="0"/>
    <n v="2"/>
    <n v="0"/>
    <n v="0"/>
    <n v="1"/>
    <n v="0"/>
    <n v="0"/>
    <n v="1"/>
    <n v="0"/>
    <n v="0"/>
    <n v="1"/>
    <n v="0"/>
    <n v="0"/>
    <n v="1"/>
    <n v="183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31"/>
    <x v="1"/>
    <x v="1"/>
    <x v="31"/>
    <x v="3"/>
    <x v="1"/>
    <x v="0"/>
    <x v="13"/>
    <x v="0"/>
    <x v="21"/>
    <x v="20"/>
    <x v="26"/>
    <x v="27"/>
    <n v="1"/>
  </r>
  <r>
    <s v="Business Insurance"/>
    <x v="1"/>
    <x v="3"/>
    <x v="4"/>
    <x v="0"/>
    <x v="3"/>
    <s v=""/>
    <s v=""/>
    <s v="Brewer Insurance Group Inc"/>
    <s v="H5065015"/>
    <x v="0"/>
    <x v="0"/>
    <x v="3"/>
    <s v="Territory Manager"/>
    <n v="0"/>
    <n v="0"/>
    <n v="0"/>
    <n v="855"/>
    <n v="0"/>
    <n v="0"/>
    <n v="855"/>
    <n v="0"/>
    <n v="0"/>
    <n v="855"/>
    <n v="0"/>
    <n v="0"/>
    <n v="855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211"/>
    <n v="0"/>
    <n v="5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x v="0"/>
    <x v="1"/>
    <x v="4"/>
    <x v="4"/>
    <x v="4"/>
    <x v="1"/>
    <x v="1"/>
    <x v="4"/>
    <x v="4"/>
    <x v="4"/>
    <x v="0"/>
    <x v="3"/>
    <x v="0"/>
    <x v="4"/>
    <x v="4"/>
    <x v="3"/>
    <x v="3"/>
    <n v="1"/>
  </r>
  <r>
    <s v="Business Insurance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629"/>
    <n v="0"/>
    <n v="0"/>
    <n v="629"/>
    <n v="0"/>
    <n v="0"/>
    <n v="629"/>
    <n v="0"/>
    <n v="0"/>
    <n v="629"/>
    <n v="0"/>
    <n v="0"/>
    <n v="2"/>
    <n v="0"/>
    <n v="0"/>
    <n v="2"/>
    <n v="0"/>
    <n v="0"/>
    <n v="2"/>
    <n v="0"/>
    <n v="0"/>
    <n v="2"/>
    <n v="0"/>
    <n v="0"/>
    <n v="1"/>
    <n v="0"/>
    <n v="0"/>
    <n v="1"/>
    <n v="132"/>
    <n v="0"/>
    <n v="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0"/>
    <n v="0"/>
    <x v="0"/>
    <x v="1"/>
    <x v="4"/>
    <x v="4"/>
    <x v="106"/>
    <x v="1"/>
    <x v="1"/>
    <x v="100"/>
    <x v="4"/>
    <x v="11"/>
    <x v="0"/>
    <x v="3"/>
    <x v="0"/>
    <x v="4"/>
    <x v="4"/>
    <x v="84"/>
    <x v="91"/>
    <n v="1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9704"/>
    <n v="0"/>
    <n v="0"/>
    <n v="9704"/>
    <n v="0"/>
    <n v="0"/>
    <n v="9704"/>
    <n v="0"/>
    <n v="0"/>
    <n v="9704"/>
    <n v="0"/>
    <n v="2"/>
    <n v="21"/>
    <n v="0"/>
    <n v="0"/>
    <n v="19"/>
    <n v="0"/>
    <n v="2"/>
    <n v="18"/>
    <n v="0"/>
    <n v="0"/>
    <n v="16"/>
    <n v="0"/>
    <n v="0"/>
    <n v="5"/>
    <n v="0"/>
    <n v="0"/>
    <n v="5"/>
    <n v="2393"/>
    <n v="0"/>
    <n v="3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3"/>
    <n v="2"/>
    <n v="16"/>
    <n v="2"/>
    <n v="16"/>
    <n v="0"/>
    <n v="0"/>
    <n v="0"/>
    <n v="0"/>
    <n v="0"/>
    <n v="0"/>
    <n v="0"/>
    <n v="0"/>
    <n v="0"/>
    <x v="0"/>
    <x v="1"/>
    <x v="4"/>
    <x v="4"/>
    <x v="108"/>
    <x v="1"/>
    <x v="1"/>
    <x v="59"/>
    <x v="8"/>
    <x v="9"/>
    <x v="0"/>
    <x v="3"/>
    <x v="0"/>
    <x v="4"/>
    <x v="4"/>
    <x v="48"/>
    <x v="49"/>
    <n v="5"/>
  </r>
  <r>
    <s v="Business Insurance"/>
    <x v="0"/>
    <x v="5"/>
    <x v="29"/>
    <x v="0"/>
    <x v="5"/>
    <s v="THE AGENCY COLLECTIVE LLC"/>
    <s v="CR605710"/>
    <s v="LEROY P STOUFFER"/>
    <s v="H8889211"/>
    <x v="0"/>
    <x v="0"/>
    <x v="0"/>
    <s v="Territory Manager"/>
    <n v="0"/>
    <n v="0"/>
    <n v="0"/>
    <n v="16421"/>
    <n v="0"/>
    <n v="0"/>
    <n v="16421"/>
    <n v="0"/>
    <n v="0"/>
    <n v="16421"/>
    <n v="0"/>
    <n v="0"/>
    <n v="16421"/>
    <n v="2"/>
    <n v="0"/>
    <n v="10"/>
    <n v="0"/>
    <n v="0"/>
    <n v="12"/>
    <n v="2"/>
    <n v="0"/>
    <n v="10"/>
    <n v="0"/>
    <n v="0"/>
    <n v="12"/>
    <n v="0"/>
    <n v="0"/>
    <n v="6"/>
    <n v="0"/>
    <n v="0"/>
    <n v="6"/>
    <n v="4057"/>
    <n v="0"/>
    <n v="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1"/>
    <n v="2"/>
    <n v="10"/>
    <n v="2"/>
    <n v="12"/>
    <n v="0"/>
    <n v="0"/>
    <n v="0"/>
    <n v="0"/>
    <n v="0"/>
    <n v="0"/>
    <n v="0"/>
    <n v="0"/>
    <n v="0"/>
    <x v="0"/>
    <x v="1"/>
    <x v="4"/>
    <x v="4"/>
    <x v="133"/>
    <x v="1"/>
    <x v="0"/>
    <x v="125"/>
    <x v="3"/>
    <x v="7"/>
    <x v="0"/>
    <x v="5"/>
    <x v="0"/>
    <x v="42"/>
    <x v="29"/>
    <x v="99"/>
    <x v="113"/>
    <n v="6"/>
  </r>
  <r>
    <s v="Business Insurance"/>
    <x v="0"/>
    <x v="0"/>
    <x v="46"/>
    <x v="0"/>
    <x v="0"/>
    <s v="THE AGENCY COLLECTIVE LLC"/>
    <s v="CR605710"/>
    <s v="GARY RHODES AGENCY"/>
    <s v="H7605792"/>
    <x v="0"/>
    <x v="0"/>
    <x v="0"/>
    <s v="Territory Manager"/>
    <n v="0"/>
    <n v="0"/>
    <n v="0"/>
    <n v="2662"/>
    <n v="0"/>
    <n v="0"/>
    <n v="2662"/>
    <n v="0"/>
    <n v="0"/>
    <n v="2662"/>
    <n v="0"/>
    <n v="0"/>
    <n v="2662"/>
    <n v="0"/>
    <n v="0"/>
    <n v="3"/>
    <n v="1"/>
    <n v="0"/>
    <n v="3"/>
    <n v="0"/>
    <n v="0"/>
    <n v="3"/>
    <n v="1"/>
    <n v="0"/>
    <n v="3"/>
    <n v="0"/>
    <n v="0"/>
    <n v="3"/>
    <n v="0"/>
    <n v="0"/>
    <n v="3"/>
    <n v="656"/>
    <n v="0"/>
    <n v="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0"/>
    <n v="3"/>
    <n v="0"/>
    <n v="3"/>
    <n v="0"/>
    <n v="0"/>
    <n v="0"/>
    <n v="0"/>
    <n v="0"/>
    <n v="0"/>
    <n v="0"/>
    <n v="0"/>
    <n v="0"/>
    <x v="0"/>
    <x v="1"/>
    <x v="4"/>
    <x v="4"/>
    <x v="144"/>
    <x v="1"/>
    <x v="0"/>
    <x v="136"/>
    <x v="2"/>
    <x v="5"/>
    <x v="0"/>
    <x v="19"/>
    <x v="0"/>
    <x v="0"/>
    <x v="47"/>
    <x v="43"/>
    <x v="121"/>
    <n v="3"/>
  </r>
  <r>
    <s v="Business Insurance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0"/>
    <n v="0"/>
    <n v="0"/>
    <n v="535"/>
    <n v="0"/>
    <n v="0"/>
    <n v="535"/>
    <n v="0"/>
    <n v="0"/>
    <n v="535"/>
    <n v="0"/>
    <n v="0"/>
    <n v="535"/>
    <n v="0"/>
    <n v="0"/>
    <n v="2"/>
    <n v="1"/>
    <n v="0"/>
    <n v="2"/>
    <n v="0"/>
    <n v="0"/>
    <n v="1"/>
    <n v="0"/>
    <n v="0"/>
    <n v="1"/>
    <n v="0"/>
    <n v="0"/>
    <n v="1"/>
    <n v="0"/>
    <n v="0"/>
    <n v="1"/>
    <n v="132"/>
    <n v="0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46"/>
    <x v="1"/>
    <x v="0"/>
    <x v="138"/>
    <x v="1"/>
    <x v="3"/>
    <x v="0"/>
    <x v="6"/>
    <x v="0"/>
    <x v="43"/>
    <x v="46"/>
    <x v="108"/>
    <x v="123"/>
    <n v="1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0"/>
    <n v="0"/>
    <n v="0"/>
    <n v="44130"/>
    <n v="725"/>
    <n v="0"/>
    <n v="44130"/>
    <n v="0"/>
    <n v="0"/>
    <n v="44130"/>
    <n v="725"/>
    <n v="0"/>
    <n v="44130"/>
    <n v="0"/>
    <n v="0"/>
    <n v="11"/>
    <n v="7"/>
    <n v="0"/>
    <n v="11"/>
    <n v="0"/>
    <n v="0"/>
    <n v="11"/>
    <n v="7"/>
    <n v="0"/>
    <n v="11"/>
    <n v="0"/>
    <n v="0"/>
    <n v="3"/>
    <n v="1"/>
    <n v="0"/>
    <n v="3"/>
    <n v="11005"/>
    <n v="179"/>
    <n v="23148"/>
    <n v="4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0"/>
    <n v="0"/>
    <n v="0"/>
    <n v="9"/>
    <n v="0"/>
    <n v="11"/>
    <n v="0"/>
    <n v="0"/>
    <n v="0"/>
    <n v="0"/>
    <n v="0"/>
    <n v="0"/>
    <n v="0"/>
    <n v="0"/>
    <n v="0"/>
    <x v="0"/>
    <x v="1"/>
    <x v="4"/>
    <x v="4"/>
    <x v="158"/>
    <x v="1"/>
    <x v="3"/>
    <x v="148"/>
    <x v="8"/>
    <x v="9"/>
    <x v="0"/>
    <x v="23"/>
    <x v="0"/>
    <x v="33"/>
    <x v="34"/>
    <x v="116"/>
    <x v="132"/>
    <n v="3"/>
  </r>
  <r>
    <s v="Business Insurance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0"/>
    <n v="0"/>
    <n v="0"/>
    <n v="2124"/>
    <n v="0"/>
    <n v="0"/>
    <n v="2124"/>
    <n v="0"/>
    <n v="0"/>
    <n v="2124"/>
    <n v="0"/>
    <n v="0"/>
    <n v="2124"/>
    <n v="0"/>
    <n v="0"/>
    <n v="5"/>
    <n v="2"/>
    <n v="0"/>
    <n v="5"/>
    <n v="0"/>
    <n v="0"/>
    <n v="4"/>
    <n v="1"/>
    <n v="0"/>
    <n v="4"/>
    <n v="0"/>
    <n v="0"/>
    <n v="2"/>
    <n v="0"/>
    <n v="0"/>
    <n v="2"/>
    <n v="524"/>
    <n v="0"/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4"/>
    <n v="0"/>
    <n v="4"/>
    <n v="0"/>
    <n v="0"/>
    <n v="0"/>
    <n v="0"/>
    <n v="0"/>
    <n v="0"/>
    <n v="0"/>
    <n v="0"/>
    <n v="0"/>
    <x v="0"/>
    <x v="1"/>
    <x v="4"/>
    <x v="4"/>
    <x v="165"/>
    <x v="1"/>
    <x v="3"/>
    <x v="154"/>
    <x v="2"/>
    <x v="2"/>
    <x v="0"/>
    <x v="24"/>
    <x v="0"/>
    <x v="47"/>
    <x v="51"/>
    <x v="120"/>
    <x v="136"/>
    <n v="2"/>
  </r>
  <r>
    <s v="Business Insurance"/>
    <x v="4"/>
    <x v="15"/>
    <x v="35"/>
    <x v="0"/>
    <x v="15"/>
    <s v="THE AGENCY COLLECTIVE LLC"/>
    <s v="CR605710"/>
    <s v="NICK WEYBRIGHT AGENCY INC"/>
    <s v="H4021662"/>
    <x v="0"/>
    <x v="0"/>
    <x v="0"/>
    <s v="Territory Manager"/>
    <n v="0"/>
    <n v="0"/>
    <n v="0"/>
    <n v="450"/>
    <n v="0"/>
    <n v="0"/>
    <n v="450"/>
    <n v="0"/>
    <n v="0"/>
    <n v="450"/>
    <n v="0"/>
    <n v="0"/>
    <n v="450"/>
    <n v="0"/>
    <n v="0"/>
    <n v="5"/>
    <n v="1"/>
    <n v="0"/>
    <n v="5"/>
    <n v="0"/>
    <n v="0"/>
    <n v="5"/>
    <n v="1"/>
    <n v="0"/>
    <n v="5"/>
    <n v="0"/>
    <n v="0"/>
    <n v="1"/>
    <n v="0"/>
    <n v="0"/>
    <n v="1"/>
    <n v="111"/>
    <n v="0"/>
    <n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4"/>
    <n v="0"/>
    <n v="5"/>
    <n v="0"/>
    <n v="0"/>
    <n v="0"/>
    <n v="0"/>
    <n v="0"/>
    <n v="0"/>
    <n v="0"/>
    <n v="0"/>
    <n v="0"/>
    <x v="0"/>
    <x v="1"/>
    <x v="5"/>
    <x v="5"/>
    <x v="63"/>
    <x v="1"/>
    <x v="4"/>
    <x v="62"/>
    <x v="1"/>
    <x v="9"/>
    <x v="0"/>
    <x v="25"/>
    <x v="0"/>
    <x v="36"/>
    <x v="36"/>
    <x v="50"/>
    <x v="51"/>
    <n v="1"/>
  </r>
  <r>
    <s v="Business Insurance"/>
    <x v="0"/>
    <x v="0"/>
    <x v="0"/>
    <x v="0"/>
    <x v="0"/>
    <s v="THE AGENCY COLLECTIVE LLC"/>
    <s v="CR605710"/>
    <s v="STEVE C MCDONALD"/>
    <s v="H6116698"/>
    <x v="0"/>
    <x v="0"/>
    <x v="0"/>
    <s v="Territory Manager"/>
    <n v="0"/>
    <n v="0"/>
    <n v="0"/>
    <n v="2206"/>
    <n v="0"/>
    <n v="0"/>
    <n v="2206"/>
    <n v="0"/>
    <n v="0"/>
    <n v="2206"/>
    <n v="0"/>
    <n v="0"/>
    <n v="2206"/>
    <n v="0"/>
    <n v="0"/>
    <n v="2"/>
    <n v="0"/>
    <n v="0"/>
    <n v="2"/>
    <n v="0"/>
    <n v="0"/>
    <n v="2"/>
    <n v="0"/>
    <n v="0"/>
    <n v="2"/>
    <n v="0"/>
    <n v="0"/>
    <n v="1"/>
    <n v="0"/>
    <n v="0"/>
    <n v="1"/>
    <n v="544"/>
    <n v="0"/>
    <n v="1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73"/>
    <x v="1"/>
    <x v="0"/>
    <x v="70"/>
    <x v="2"/>
    <x v="10"/>
    <x v="0"/>
    <x v="0"/>
    <x v="0"/>
    <x v="0"/>
    <x v="0"/>
    <x v="59"/>
    <x v="60"/>
    <n v="1"/>
  </r>
  <r>
    <s v="Business Insurance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0"/>
    <n v="0"/>
    <n v="0"/>
    <n v="1409"/>
    <n v="0"/>
    <n v="0"/>
    <n v="1409"/>
    <n v="0"/>
    <n v="0"/>
    <n v="1409"/>
    <n v="0"/>
    <n v="0"/>
    <n v="1409"/>
    <n v="0"/>
    <n v="0"/>
    <n v="5"/>
    <n v="0"/>
    <n v="0"/>
    <n v="5"/>
    <n v="0"/>
    <n v="0"/>
    <n v="5"/>
    <n v="0"/>
    <n v="0"/>
    <n v="5"/>
    <n v="0"/>
    <n v="0"/>
    <n v="1"/>
    <n v="0"/>
    <n v="0"/>
    <n v="1"/>
    <n v="347"/>
    <n v="0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0"/>
    <n v="5"/>
    <n v="0"/>
    <n v="0"/>
    <n v="0"/>
    <n v="0"/>
    <n v="0"/>
    <n v="0"/>
    <n v="0"/>
    <n v="0"/>
    <n v="0"/>
    <x v="0"/>
    <x v="1"/>
    <x v="5"/>
    <x v="5"/>
    <x v="76"/>
    <x v="1"/>
    <x v="0"/>
    <x v="72"/>
    <x v="1"/>
    <x v="0"/>
    <x v="0"/>
    <x v="0"/>
    <x v="0"/>
    <x v="0"/>
    <x v="11"/>
    <x v="62"/>
    <x v="63"/>
    <n v="1"/>
  </r>
  <r>
    <s v="Business Insurance"/>
    <x v="0"/>
    <x v="0"/>
    <x v="11"/>
    <x v="0"/>
    <x v="0"/>
    <s v="THE AGENCY COLLECTIVE LLC"/>
    <s v="CR605710"/>
    <s v="MICHAEL BUFFO"/>
    <s v="H6787942"/>
    <x v="0"/>
    <x v="0"/>
    <x v="0"/>
    <s v="Territory Manager"/>
    <n v="1290"/>
    <n v="1290"/>
    <n v="0"/>
    <n v="13565"/>
    <n v="0"/>
    <n v="0"/>
    <n v="14855"/>
    <n v="1290"/>
    <n v="0"/>
    <n v="13565"/>
    <n v="0"/>
    <n v="0"/>
    <n v="14855"/>
    <n v="1"/>
    <n v="1"/>
    <n v="2"/>
    <n v="1"/>
    <n v="0"/>
    <n v="2"/>
    <n v="1"/>
    <n v="1"/>
    <n v="2"/>
    <n v="1"/>
    <n v="0"/>
    <n v="2"/>
    <n v="1"/>
    <n v="0"/>
    <n v="1"/>
    <n v="0"/>
    <n v="0"/>
    <n v="2"/>
    <n v="3497"/>
    <n v="0"/>
    <n v="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1"/>
    <n v="2"/>
    <n v="2"/>
    <n v="2"/>
    <n v="2"/>
    <n v="0"/>
    <n v="0"/>
    <n v="0"/>
    <n v="0"/>
    <n v="0"/>
    <n v="0"/>
    <n v="0"/>
    <n v="0"/>
    <n v="0"/>
    <x v="0"/>
    <x v="1"/>
    <x v="5"/>
    <x v="5"/>
    <x v="79"/>
    <x v="1"/>
    <x v="0"/>
    <x v="75"/>
    <x v="1"/>
    <x v="7"/>
    <x v="0"/>
    <x v="0"/>
    <x v="0"/>
    <x v="0"/>
    <x v="11"/>
    <x v="65"/>
    <x v="66"/>
    <n v="2"/>
  </r>
  <r>
    <s v="Business Insurance"/>
    <x v="0"/>
    <x v="0"/>
    <x v="1"/>
    <x v="0"/>
    <x v="0"/>
    <s v="THE AGENCY COLLECTIVE LLC"/>
    <s v="CR605710"/>
    <s v="ROLLAND INS AND FINANCIAL SERVICES"/>
    <s v="H9067562"/>
    <x v="0"/>
    <x v="0"/>
    <x v="8"/>
    <s v="Territory Manager"/>
    <n v="0"/>
    <n v="0"/>
    <n v="0"/>
    <n v="8972"/>
    <n v="0"/>
    <n v="0"/>
    <n v="8972"/>
    <n v="0"/>
    <n v="0"/>
    <n v="8972"/>
    <n v="0"/>
    <n v="0"/>
    <n v="8972"/>
    <n v="0"/>
    <n v="0"/>
    <n v="1"/>
    <n v="0"/>
    <n v="0"/>
    <n v="1"/>
    <n v="0"/>
    <n v="0"/>
    <n v="1"/>
    <n v="0"/>
    <n v="0"/>
    <n v="1"/>
    <n v="0"/>
    <n v="0"/>
    <n v="1"/>
    <n v="0"/>
    <n v="0"/>
    <n v="1"/>
    <n v="2212"/>
    <n v="0"/>
    <n v="5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6"/>
    <x v="1"/>
    <x v="0"/>
    <x v="16"/>
    <x v="1"/>
    <x v="1"/>
    <x v="0"/>
    <x v="0"/>
    <x v="0"/>
    <x v="11"/>
    <x v="1"/>
    <x v="0"/>
    <x v="0"/>
    <n v="1"/>
  </r>
  <r>
    <s v="Business Insurance"/>
    <x v="0"/>
    <x v="0"/>
    <x v="10"/>
    <x v="0"/>
    <x v="0"/>
    <s v="THE AGENCY COLLECTIVE LLC"/>
    <s v="CR605710"/>
    <s v="KAINE INSURANCE LLC"/>
    <s v="H9990295"/>
    <x v="0"/>
    <x v="0"/>
    <x v="0"/>
    <s v="Territory Manager"/>
    <n v="0"/>
    <n v="0"/>
    <n v="0"/>
    <n v="3700"/>
    <n v="0"/>
    <n v="0"/>
    <n v="3700"/>
    <n v="0"/>
    <n v="0"/>
    <n v="3700"/>
    <n v="0"/>
    <n v="0"/>
    <n v="3700"/>
    <n v="0"/>
    <n v="1"/>
    <n v="3"/>
    <n v="0"/>
    <n v="0"/>
    <n v="2"/>
    <n v="0"/>
    <n v="1"/>
    <n v="3"/>
    <n v="0"/>
    <n v="0"/>
    <n v="2"/>
    <n v="0"/>
    <n v="0"/>
    <n v="2"/>
    <n v="0"/>
    <n v="0"/>
    <n v="2"/>
    <n v="912"/>
    <n v="0"/>
    <n v="1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2"/>
    <n v="1"/>
    <n v="2"/>
    <n v="0"/>
    <n v="0"/>
    <n v="0"/>
    <n v="0"/>
    <n v="0"/>
    <n v="0"/>
    <n v="0"/>
    <n v="0"/>
    <n v="0"/>
    <x v="0"/>
    <x v="1"/>
    <x v="5"/>
    <x v="5"/>
    <x v="82"/>
    <x v="1"/>
    <x v="0"/>
    <x v="78"/>
    <x v="1"/>
    <x v="1"/>
    <x v="0"/>
    <x v="0"/>
    <x v="0"/>
    <x v="0"/>
    <x v="10"/>
    <x v="14"/>
    <x v="69"/>
    <n v="2"/>
  </r>
  <r>
    <s v="Business Insurance"/>
    <x v="0"/>
    <x v="0"/>
    <x v="11"/>
    <x v="0"/>
    <x v="0"/>
    <s v="THE AGENCY COLLECTIVE LLC"/>
    <s v="CR605710"/>
    <s v="TIM HESS AGENCY, INC"/>
    <s v="H8101587"/>
    <x v="0"/>
    <x v="0"/>
    <x v="11"/>
    <s v="Territory Manager"/>
    <n v="0"/>
    <n v="0"/>
    <n v="0"/>
    <n v="1134"/>
    <n v="0"/>
    <n v="0"/>
    <n v="1134"/>
    <n v="0"/>
    <n v="0"/>
    <n v="1134"/>
    <n v="0"/>
    <n v="0"/>
    <n v="1134"/>
    <n v="0"/>
    <n v="1"/>
    <n v="4"/>
    <n v="2"/>
    <n v="0"/>
    <n v="3"/>
    <n v="0"/>
    <n v="1"/>
    <n v="2"/>
    <n v="2"/>
    <n v="0"/>
    <n v="1"/>
    <n v="0"/>
    <n v="0"/>
    <n v="1"/>
    <n v="0"/>
    <n v="0"/>
    <n v="1"/>
    <n v="280"/>
    <n v="0"/>
    <n v="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20"/>
    <x v="1"/>
    <x v="0"/>
    <x v="20"/>
    <x v="1"/>
    <x v="1"/>
    <x v="0"/>
    <x v="0"/>
    <x v="0"/>
    <x v="15"/>
    <x v="11"/>
    <x v="15"/>
    <x v="16"/>
    <n v="1"/>
  </r>
  <r>
    <s v="Business Insurance"/>
    <x v="0"/>
    <x v="0"/>
    <x v="11"/>
    <x v="0"/>
    <x v="0"/>
    <s v="THE AGENCY COLLECTIVE LLC"/>
    <s v="CR605710"/>
    <s v="MARK S RADOSEVIC"/>
    <s v="H9003845"/>
    <x v="0"/>
    <x v="0"/>
    <x v="0"/>
    <s v="Territory Manager"/>
    <n v="0"/>
    <n v="0"/>
    <n v="0"/>
    <n v="3649"/>
    <n v="0"/>
    <n v="0"/>
    <n v="3649"/>
    <n v="0"/>
    <n v="0"/>
    <n v="3649"/>
    <n v="0"/>
    <n v="0"/>
    <n v="3649"/>
    <n v="1"/>
    <n v="1"/>
    <n v="16"/>
    <n v="0"/>
    <n v="0"/>
    <n v="16"/>
    <n v="1"/>
    <n v="1"/>
    <n v="15"/>
    <n v="0"/>
    <n v="0"/>
    <n v="15"/>
    <n v="0"/>
    <n v="0"/>
    <n v="4"/>
    <n v="0"/>
    <n v="0"/>
    <n v="4"/>
    <n v="900"/>
    <n v="0"/>
    <n v="2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2"/>
    <n v="14"/>
    <n v="2"/>
    <n v="15"/>
    <n v="0"/>
    <n v="0"/>
    <n v="0"/>
    <n v="0"/>
    <n v="0"/>
    <n v="0"/>
    <n v="0"/>
    <n v="0"/>
    <n v="0"/>
    <x v="0"/>
    <x v="1"/>
    <x v="5"/>
    <x v="5"/>
    <x v="89"/>
    <x v="1"/>
    <x v="0"/>
    <x v="85"/>
    <x v="1"/>
    <x v="0"/>
    <x v="0"/>
    <x v="0"/>
    <x v="0"/>
    <x v="0"/>
    <x v="11"/>
    <x v="73"/>
    <x v="76"/>
    <n v="4"/>
  </r>
  <r>
    <s v="Business Insurance"/>
    <x v="0"/>
    <x v="0"/>
    <x v="1"/>
    <x v="0"/>
    <x v="0"/>
    <s v="THE AGENCY COLLECTIVE LLC"/>
    <s v="CR605710"/>
    <s v="THOMAS E NOLAN INSURANCE AGENCY INC"/>
    <s v="H8081905"/>
    <x v="0"/>
    <x v="0"/>
    <x v="21"/>
    <s v="Territory Manager"/>
    <n v="0"/>
    <n v="0"/>
    <n v="0"/>
    <n v="636"/>
    <n v="0"/>
    <n v="0"/>
    <n v="636"/>
    <n v="0"/>
    <n v="0"/>
    <n v="636"/>
    <n v="0"/>
    <n v="0"/>
    <n v="636"/>
    <n v="1"/>
    <n v="0"/>
    <n v="1"/>
    <n v="0"/>
    <n v="0"/>
    <n v="2"/>
    <n v="1"/>
    <n v="0"/>
    <n v="1"/>
    <n v="0"/>
    <n v="0"/>
    <n v="2"/>
    <n v="0"/>
    <n v="0"/>
    <n v="1"/>
    <n v="0"/>
    <n v="0"/>
    <n v="1"/>
    <n v="157"/>
    <n v="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2"/>
    <n v="0"/>
    <n v="0"/>
    <n v="0"/>
    <n v="0"/>
    <n v="0"/>
    <n v="0"/>
    <n v="0"/>
    <n v="0"/>
    <n v="0"/>
    <x v="0"/>
    <x v="1"/>
    <x v="5"/>
    <x v="5"/>
    <x v="93"/>
    <x v="1"/>
    <x v="0"/>
    <x v="88"/>
    <x v="1"/>
    <x v="4"/>
    <x v="0"/>
    <x v="0"/>
    <x v="0"/>
    <x v="41"/>
    <x v="1"/>
    <x v="76"/>
    <x v="79"/>
    <n v="1"/>
  </r>
  <r>
    <s v="Business Insurance"/>
    <x v="1"/>
    <x v="7"/>
    <x v="17"/>
    <x v="0"/>
    <x v="7"/>
    <s v="THE AGENCY COLLECTIVE LLC"/>
    <s v="CR605710"/>
    <s v="SCOTT RICHARDS AGENCY LLC"/>
    <s v="H9297462"/>
    <x v="0"/>
    <x v="0"/>
    <x v="0"/>
    <s v="Territory Manager"/>
    <n v="571"/>
    <n v="571"/>
    <n v="0"/>
    <n v="1685"/>
    <n v="0"/>
    <n v="0"/>
    <n v="2256"/>
    <n v="571"/>
    <n v="0"/>
    <n v="1685"/>
    <n v="0"/>
    <n v="0"/>
    <n v="2256"/>
    <n v="0"/>
    <n v="2"/>
    <n v="6"/>
    <n v="1"/>
    <n v="0"/>
    <n v="4"/>
    <n v="0"/>
    <n v="2"/>
    <n v="6"/>
    <n v="1"/>
    <n v="0"/>
    <n v="4"/>
    <n v="0"/>
    <n v="0"/>
    <n v="2"/>
    <n v="0"/>
    <n v="0"/>
    <n v="2"/>
    <n v="445"/>
    <n v="0"/>
    <n v="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2"/>
    <n v="4"/>
    <n v="2"/>
    <n v="4"/>
    <n v="0"/>
    <n v="0"/>
    <n v="0"/>
    <n v="0"/>
    <n v="0"/>
    <n v="0"/>
    <n v="0"/>
    <n v="0"/>
    <n v="0"/>
    <x v="0"/>
    <x v="1"/>
    <x v="5"/>
    <x v="5"/>
    <x v="27"/>
    <x v="1"/>
    <x v="1"/>
    <x v="27"/>
    <x v="1"/>
    <x v="0"/>
    <x v="0"/>
    <x v="12"/>
    <x v="0"/>
    <x v="20"/>
    <x v="17"/>
    <x v="22"/>
    <x v="23"/>
    <n v="2"/>
  </r>
  <r>
    <s v="Business Insurance"/>
    <x v="1"/>
    <x v="7"/>
    <x v="20"/>
    <x v="0"/>
    <x v="7"/>
    <s v="THE AGENCY COLLECTIVE LLC"/>
    <s v="CR605710"/>
    <s v="WHITE OAK INSURANCE GROUP LLC"/>
    <s v="H9892888"/>
    <x v="0"/>
    <x v="0"/>
    <x v="0"/>
    <s v="Territory Manager"/>
    <n v="13673"/>
    <n v="13673"/>
    <n v="0"/>
    <n v="40909"/>
    <n v="0"/>
    <n v="0"/>
    <n v="54582"/>
    <n v="13673"/>
    <n v="0"/>
    <n v="40909"/>
    <n v="0"/>
    <n v="0"/>
    <n v="54582"/>
    <n v="9"/>
    <n v="0"/>
    <n v="13"/>
    <n v="0"/>
    <n v="0"/>
    <n v="22"/>
    <n v="8"/>
    <n v="0"/>
    <n v="13"/>
    <n v="0"/>
    <n v="0"/>
    <n v="21"/>
    <n v="5"/>
    <n v="0"/>
    <n v="9"/>
    <n v="0"/>
    <n v="0"/>
    <n v="14"/>
    <n v="11348"/>
    <n v="0"/>
    <n v="173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4"/>
    <n v="3"/>
    <n v="8"/>
    <n v="8"/>
    <n v="19"/>
    <n v="8"/>
    <n v="21"/>
    <n v="0"/>
    <n v="0"/>
    <n v="0"/>
    <n v="0"/>
    <n v="0"/>
    <n v="0"/>
    <n v="0"/>
    <n v="0"/>
    <n v="0"/>
    <x v="0"/>
    <x v="1"/>
    <x v="5"/>
    <x v="5"/>
    <x v="31"/>
    <x v="1"/>
    <x v="1"/>
    <x v="31"/>
    <x v="3"/>
    <x v="1"/>
    <x v="0"/>
    <x v="13"/>
    <x v="0"/>
    <x v="21"/>
    <x v="20"/>
    <x v="26"/>
    <x v="27"/>
    <n v="13"/>
  </r>
  <r>
    <s v="Business Insurance"/>
    <x v="1"/>
    <x v="3"/>
    <x v="4"/>
    <x v="0"/>
    <x v="3"/>
    <s v="SIAA"/>
    <s v="CR381929"/>
    <s v="MOUNTAIN EMPIRE AGENCY ALLIANCE LLC"/>
    <s v="H3840862"/>
    <x v="0"/>
    <x v="0"/>
    <x v="3"/>
    <s v="Territory Manager"/>
    <n v="694"/>
    <n v="694"/>
    <n v="0"/>
    <n v="3689"/>
    <n v="6667"/>
    <n v="0"/>
    <n v="4383"/>
    <n v="694"/>
    <n v="0"/>
    <n v="3689"/>
    <n v="6667"/>
    <n v="0"/>
    <n v="4383"/>
    <n v="0"/>
    <n v="4"/>
    <n v="6"/>
    <n v="4"/>
    <n v="0"/>
    <n v="2"/>
    <n v="0"/>
    <n v="3"/>
    <n v="5"/>
    <n v="3"/>
    <n v="0"/>
    <n v="2"/>
    <n v="0"/>
    <n v="0"/>
    <n v="1"/>
    <n v="3"/>
    <n v="0"/>
    <n v="1"/>
    <n v="1174"/>
    <n v="1847"/>
    <n v="7516"/>
    <n v="2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1"/>
    <n v="3"/>
    <n v="2"/>
    <n v="3"/>
    <n v="2"/>
    <n v="0"/>
    <n v="0"/>
    <n v="0"/>
    <n v="0"/>
    <n v="0"/>
    <n v="0"/>
    <n v="0"/>
    <n v="0"/>
    <n v="0"/>
    <x v="0"/>
    <x v="1"/>
    <x v="5"/>
    <x v="5"/>
    <x v="35"/>
    <x v="1"/>
    <x v="1"/>
    <x v="35"/>
    <x v="1"/>
    <x v="1"/>
    <x v="1"/>
    <x v="3"/>
    <x v="0"/>
    <x v="4"/>
    <x v="4"/>
    <x v="30"/>
    <x v="31"/>
    <n v="1"/>
  </r>
  <r>
    <s v="Business Insurance"/>
    <x v="0"/>
    <x v="5"/>
    <x v="6"/>
    <x v="0"/>
    <x v="5"/>
    <s v="THE AGENCY COLLECTIVE LLC"/>
    <s v="CR605710"/>
    <s v="RCK FAMILY INC"/>
    <s v="H6343454"/>
    <x v="0"/>
    <x v="0"/>
    <x v="0"/>
    <s v="Territory Manager"/>
    <n v="-326"/>
    <n v="-326"/>
    <n v="0"/>
    <n v="2703"/>
    <n v="0"/>
    <n v="0"/>
    <n v="2377"/>
    <n v="-326"/>
    <n v="0"/>
    <n v="2703"/>
    <n v="0"/>
    <n v="0"/>
    <n v="2377"/>
    <n v="0"/>
    <n v="0"/>
    <n v="1"/>
    <n v="2"/>
    <n v="0"/>
    <n v="1"/>
    <n v="0"/>
    <n v="0"/>
    <n v="1"/>
    <n v="2"/>
    <n v="0"/>
    <n v="1"/>
    <n v="0"/>
    <n v="0"/>
    <n v="1"/>
    <n v="0"/>
    <n v="0"/>
    <n v="1"/>
    <n v="481"/>
    <n v="0"/>
    <n v="1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25"/>
    <x v="1"/>
    <x v="0"/>
    <x v="117"/>
    <x v="1"/>
    <x v="0"/>
    <x v="0"/>
    <x v="5"/>
    <x v="0"/>
    <x v="42"/>
    <x v="6"/>
    <x v="94"/>
    <x v="106"/>
    <n v="0"/>
  </r>
  <r>
    <s v="Business Insurance"/>
    <x v="0"/>
    <x v="5"/>
    <x v="29"/>
    <x v="0"/>
    <x v="5"/>
    <s v="THE AGENCY COLLECTIVE LLC"/>
    <s v="CR605710"/>
    <s v="JEFFREY JAMES INSURANCE GROUP LLC"/>
    <s v="H8031534"/>
    <x v="0"/>
    <x v="0"/>
    <x v="0"/>
    <s v="Territory Manager"/>
    <n v="0"/>
    <n v="0"/>
    <n v="0"/>
    <n v="1003"/>
    <n v="0"/>
    <n v="0"/>
    <n v="1003"/>
    <n v="0"/>
    <n v="0"/>
    <n v="1003"/>
    <n v="0"/>
    <n v="0"/>
    <n v="1003"/>
    <n v="0"/>
    <n v="0"/>
    <n v="3"/>
    <n v="0"/>
    <n v="0"/>
    <n v="3"/>
    <n v="0"/>
    <n v="0"/>
    <n v="2"/>
    <n v="0"/>
    <n v="0"/>
    <n v="2"/>
    <n v="0"/>
    <n v="0"/>
    <n v="1"/>
    <n v="0"/>
    <n v="0"/>
    <n v="1"/>
    <n v="247"/>
    <n v="0"/>
    <n v="1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2"/>
    <n v="0"/>
    <n v="0"/>
    <n v="0"/>
    <n v="0"/>
    <n v="0"/>
    <n v="0"/>
    <n v="0"/>
    <n v="0"/>
    <n v="0"/>
    <x v="0"/>
    <x v="1"/>
    <x v="5"/>
    <x v="5"/>
    <x v="131"/>
    <x v="1"/>
    <x v="0"/>
    <x v="123"/>
    <x v="3"/>
    <x v="3"/>
    <x v="0"/>
    <x v="5"/>
    <x v="0"/>
    <x v="42"/>
    <x v="29"/>
    <x v="96"/>
    <x v="112"/>
    <n v="1"/>
  </r>
  <r>
    <s v="Business Insurance"/>
    <x v="5"/>
    <x v="8"/>
    <x v="23"/>
    <x v="0"/>
    <x v="8"/>
    <s v="THE AGENCY COLLECTIVE LLC"/>
    <s v="CR605710"/>
    <s v="ANDREWS INSURANCE INC"/>
    <s v="H9066445"/>
    <x v="0"/>
    <x v="0"/>
    <x v="0"/>
    <s v="Territory Manager"/>
    <n v="0"/>
    <n v="0"/>
    <n v="0"/>
    <n v="453"/>
    <n v="0"/>
    <n v="0"/>
    <n v="453"/>
    <n v="0"/>
    <n v="0"/>
    <n v="453"/>
    <n v="0"/>
    <n v="0"/>
    <n v="453"/>
    <n v="2"/>
    <n v="0"/>
    <n v="7"/>
    <n v="0"/>
    <n v="0"/>
    <n v="9"/>
    <n v="2"/>
    <n v="0"/>
    <n v="5"/>
    <n v="0"/>
    <n v="0"/>
    <n v="7"/>
    <n v="0"/>
    <n v="0"/>
    <n v="1"/>
    <n v="0"/>
    <n v="0"/>
    <n v="1"/>
    <n v="112"/>
    <n v="0"/>
    <n v="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7"/>
    <n v="2"/>
    <n v="7"/>
    <n v="0"/>
    <n v="0"/>
    <n v="0"/>
    <n v="0"/>
    <n v="0"/>
    <n v="0"/>
    <n v="0"/>
    <n v="0"/>
    <n v="0"/>
    <x v="0"/>
    <x v="1"/>
    <x v="5"/>
    <x v="5"/>
    <x v="134"/>
    <x v="1"/>
    <x v="5"/>
    <x v="126"/>
    <x v="3"/>
    <x v="6"/>
    <x v="0"/>
    <x v="14"/>
    <x v="0"/>
    <x v="0"/>
    <x v="23"/>
    <x v="100"/>
    <x v="114"/>
    <n v="1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0"/>
    <n v="0"/>
    <n v="0"/>
    <n v="935"/>
    <n v="0"/>
    <n v="0"/>
    <n v="935"/>
    <n v="0"/>
    <n v="0"/>
    <n v="935"/>
    <n v="0"/>
    <n v="0"/>
    <n v="935"/>
    <n v="0"/>
    <n v="1"/>
    <n v="3"/>
    <n v="0"/>
    <n v="0"/>
    <n v="2"/>
    <n v="0"/>
    <n v="0"/>
    <n v="2"/>
    <n v="0"/>
    <n v="0"/>
    <n v="2"/>
    <n v="0"/>
    <n v="0"/>
    <n v="1"/>
    <n v="0"/>
    <n v="0"/>
    <n v="1"/>
    <n v="231"/>
    <n v="0"/>
    <n v="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2"/>
    <n v="0"/>
    <n v="0"/>
    <n v="0"/>
    <n v="0"/>
    <n v="0"/>
    <n v="0"/>
    <n v="0"/>
    <n v="0"/>
    <n v="0"/>
    <x v="0"/>
    <x v="1"/>
    <x v="5"/>
    <x v="5"/>
    <x v="141"/>
    <x v="1"/>
    <x v="6"/>
    <x v="133"/>
    <x v="1"/>
    <x v="8"/>
    <x v="0"/>
    <x v="15"/>
    <x v="0"/>
    <x v="25"/>
    <x v="24"/>
    <x v="102"/>
    <x v="116"/>
    <n v="1"/>
  </r>
  <r>
    <s v="Business Insurance"/>
    <x v="2"/>
    <x v="2"/>
    <x v="3"/>
    <x v="0"/>
    <x v="2"/>
    <s v="THE AGENCY COLLECTIVE LLC"/>
    <s v="CR605710"/>
    <s v="INSURANCE PROFESSIONAL AGENCY INC"/>
    <s v="H9313151"/>
    <x v="0"/>
    <x v="0"/>
    <x v="2"/>
    <s v="Territory Manager"/>
    <n v="23836"/>
    <n v="23836"/>
    <n v="0"/>
    <n v="7382"/>
    <n v="0"/>
    <n v="0"/>
    <n v="31218"/>
    <n v="23836"/>
    <n v="0"/>
    <n v="7382"/>
    <n v="0"/>
    <n v="0"/>
    <n v="31218"/>
    <n v="18"/>
    <n v="0"/>
    <n v="8"/>
    <n v="0"/>
    <n v="0"/>
    <n v="26"/>
    <n v="14"/>
    <n v="0"/>
    <n v="6"/>
    <n v="0"/>
    <n v="0"/>
    <n v="20"/>
    <n v="6"/>
    <n v="0"/>
    <n v="2"/>
    <n v="0"/>
    <n v="0"/>
    <n v="8"/>
    <n v="5121"/>
    <n v="0"/>
    <n v="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8"/>
    <n v="4"/>
    <n v="5"/>
    <n v="14"/>
    <n v="20"/>
    <n v="14"/>
    <n v="20"/>
    <n v="0"/>
    <n v="0"/>
    <n v="0"/>
    <n v="0"/>
    <n v="0"/>
    <n v="0"/>
    <n v="0"/>
    <n v="0"/>
    <n v="0"/>
    <x v="0"/>
    <x v="1"/>
    <x v="5"/>
    <x v="5"/>
    <x v="153"/>
    <x v="1"/>
    <x v="2"/>
    <x v="3"/>
    <x v="1"/>
    <x v="11"/>
    <x v="0"/>
    <x v="26"/>
    <x v="0"/>
    <x v="3"/>
    <x v="3"/>
    <x v="112"/>
    <x v="128"/>
    <n v="8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0"/>
    <n v="5885"/>
    <n v="0"/>
    <n v="0"/>
    <n v="5885"/>
    <n v="0"/>
    <n v="0"/>
    <n v="5885"/>
    <n v="0"/>
    <n v="0"/>
    <n v="5885"/>
    <n v="1"/>
    <n v="0"/>
    <n v="5"/>
    <n v="1"/>
    <n v="0"/>
    <n v="6"/>
    <n v="1"/>
    <n v="0"/>
    <n v="5"/>
    <n v="1"/>
    <n v="0"/>
    <n v="6"/>
    <n v="0"/>
    <n v="0"/>
    <n v="2"/>
    <n v="0"/>
    <n v="0"/>
    <n v="2"/>
    <n v="1451"/>
    <n v="0"/>
    <n v="3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5"/>
    <n v="1"/>
    <n v="6"/>
    <n v="0"/>
    <n v="0"/>
    <n v="0"/>
    <n v="0"/>
    <n v="0"/>
    <n v="0"/>
    <n v="0"/>
    <n v="0"/>
    <n v="0"/>
    <x v="0"/>
    <x v="1"/>
    <x v="5"/>
    <x v="5"/>
    <x v="160"/>
    <x v="1"/>
    <x v="3"/>
    <x v="57"/>
    <x v="2"/>
    <x v="4"/>
    <x v="0"/>
    <x v="23"/>
    <x v="0"/>
    <x v="33"/>
    <x v="34"/>
    <x v="0"/>
    <x v="0"/>
    <n v="2"/>
  </r>
  <r>
    <s v="Business Insurance"/>
    <x v="3"/>
    <x v="4"/>
    <x v="33"/>
    <x v="0"/>
    <x v="4"/>
    <s v="THE AGENCY COLLECTIVE LLC"/>
    <s v="CR605710"/>
    <s v="LAMBERSON INS AGENCY INC"/>
    <s v="H2494849"/>
    <x v="0"/>
    <x v="0"/>
    <x v="0"/>
    <s v="Territory Manager"/>
    <n v="0"/>
    <n v="0"/>
    <n v="0"/>
    <n v="1306"/>
    <n v="0"/>
    <n v="0"/>
    <n v="1306"/>
    <n v="0"/>
    <n v="0"/>
    <n v="1306"/>
    <n v="0"/>
    <n v="0"/>
    <n v="1306"/>
    <n v="2"/>
    <n v="0"/>
    <n v="5"/>
    <n v="2"/>
    <n v="0"/>
    <n v="7"/>
    <n v="1"/>
    <n v="0"/>
    <n v="5"/>
    <n v="1"/>
    <n v="0"/>
    <n v="6"/>
    <n v="0"/>
    <n v="0"/>
    <n v="2"/>
    <n v="0"/>
    <n v="0"/>
    <n v="2"/>
    <n v="322"/>
    <n v="0"/>
    <n v="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5"/>
    <n v="1"/>
    <n v="6"/>
    <n v="0"/>
    <n v="0"/>
    <n v="0"/>
    <n v="0"/>
    <n v="0"/>
    <n v="0"/>
    <n v="0"/>
    <n v="0"/>
    <n v="0"/>
    <x v="0"/>
    <x v="1"/>
    <x v="5"/>
    <x v="5"/>
    <x v="161"/>
    <x v="1"/>
    <x v="3"/>
    <x v="150"/>
    <x v="1"/>
    <x v="1"/>
    <x v="0"/>
    <x v="23"/>
    <x v="0"/>
    <x v="33"/>
    <x v="34"/>
    <x v="0"/>
    <x v="0"/>
    <n v="2"/>
  </r>
  <r>
    <s v="Business Insurance"/>
    <x v="3"/>
    <x v="4"/>
    <x v="5"/>
    <x v="0"/>
    <x v="4"/>
    <s v=""/>
    <s v=""/>
    <s v="Miller &amp; Associates"/>
    <s v="H6410854"/>
    <x v="0"/>
    <x v="0"/>
    <x v="0"/>
    <s v="Territory Manager"/>
    <n v="0"/>
    <n v="0"/>
    <n v="0"/>
    <n v="1626"/>
    <n v="0"/>
    <n v="0"/>
    <n v="1626"/>
    <n v="0"/>
    <n v="0"/>
    <n v="1626"/>
    <n v="0"/>
    <n v="0"/>
    <n v="1626"/>
    <n v="0"/>
    <n v="1"/>
    <n v="4"/>
    <n v="0"/>
    <n v="0"/>
    <n v="3"/>
    <n v="0"/>
    <n v="1"/>
    <n v="3"/>
    <n v="0"/>
    <n v="0"/>
    <n v="2"/>
    <n v="0"/>
    <n v="0"/>
    <n v="1"/>
    <n v="0"/>
    <n v="0"/>
    <n v="1"/>
    <n v="401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n v="1"/>
    <n v="2"/>
    <n v="0"/>
    <n v="0"/>
    <n v="0"/>
    <n v="0"/>
    <n v="0"/>
    <n v="0"/>
    <n v="0"/>
    <n v="0"/>
    <n v="0"/>
    <x v="0"/>
    <x v="1"/>
    <x v="5"/>
    <x v="5"/>
    <x v="6"/>
    <x v="1"/>
    <x v="3"/>
    <x v="6"/>
    <x v="1"/>
    <x v="6"/>
    <x v="0"/>
    <x v="4"/>
    <x v="0"/>
    <x v="5"/>
    <x v="5"/>
    <x v="5"/>
    <x v="5"/>
    <n v="1"/>
  </r>
  <r>
    <s v="Business Insurance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-55"/>
    <n v="-55"/>
    <n v="0"/>
    <n v="555"/>
    <n v="0"/>
    <n v="0"/>
    <n v="500"/>
    <n v="-55"/>
    <n v="0"/>
    <n v="555"/>
    <n v="0"/>
    <n v="0"/>
    <n v="500"/>
    <n v="1"/>
    <n v="0"/>
    <n v="3"/>
    <n v="0"/>
    <n v="0"/>
    <n v="4"/>
    <n v="0"/>
    <n v="0"/>
    <n v="3"/>
    <n v="0"/>
    <n v="0"/>
    <n v="3"/>
    <n v="0"/>
    <n v="0"/>
    <n v="1"/>
    <n v="0"/>
    <n v="0"/>
    <n v="1"/>
    <n v="114"/>
    <n v="0"/>
    <n v="3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3"/>
    <n v="0"/>
    <n v="0"/>
    <n v="0"/>
    <n v="0"/>
    <n v="0"/>
    <n v="0"/>
    <n v="0"/>
    <n v="0"/>
    <n v="0"/>
    <x v="0"/>
    <x v="1"/>
    <x v="5"/>
    <x v="5"/>
    <x v="164"/>
    <x v="1"/>
    <x v="3"/>
    <x v="153"/>
    <x v="8"/>
    <x v="8"/>
    <x v="0"/>
    <x v="24"/>
    <x v="0"/>
    <x v="47"/>
    <x v="51"/>
    <x v="119"/>
    <x v="135"/>
    <n v="1"/>
  </r>
  <r>
    <s v="Business Insurance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0"/>
    <n v="0"/>
    <n v="0"/>
    <n v="951"/>
    <n v="0"/>
    <n v="0"/>
    <n v="951"/>
    <n v="0"/>
    <n v="0"/>
    <n v="951"/>
    <n v="0"/>
    <n v="0"/>
    <n v="951"/>
    <n v="0"/>
    <n v="0"/>
    <n v="2"/>
    <n v="1"/>
    <n v="1"/>
    <n v="2"/>
    <n v="0"/>
    <n v="0"/>
    <n v="2"/>
    <n v="1"/>
    <n v="1"/>
    <n v="2"/>
    <n v="0"/>
    <n v="0"/>
    <n v="1"/>
    <n v="0"/>
    <n v="0"/>
    <n v="1"/>
    <n v="234"/>
    <n v="0"/>
    <n v="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2"/>
    <n v="0"/>
    <n v="0"/>
    <n v="0"/>
    <n v="0"/>
    <n v="0"/>
    <n v="0"/>
    <n v="0"/>
    <n v="0"/>
    <n v="0"/>
    <x v="0"/>
    <x v="1"/>
    <x v="5"/>
    <x v="5"/>
    <x v="165"/>
    <x v="1"/>
    <x v="3"/>
    <x v="154"/>
    <x v="2"/>
    <x v="2"/>
    <x v="0"/>
    <x v="24"/>
    <x v="0"/>
    <x v="47"/>
    <x v="51"/>
    <x v="120"/>
    <x v="136"/>
    <n v="1"/>
  </r>
  <r>
    <s v="Business Insurance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5382"/>
    <n v="0"/>
    <n v="0"/>
    <n v="5382"/>
    <n v="0"/>
    <n v="0"/>
    <n v="5382"/>
    <n v="0"/>
    <n v="0"/>
    <n v="5382"/>
    <n v="7"/>
    <n v="1"/>
    <n v="10"/>
    <n v="6"/>
    <n v="1"/>
    <n v="16"/>
    <n v="5"/>
    <n v="1"/>
    <n v="9"/>
    <n v="3"/>
    <n v="1"/>
    <n v="13"/>
    <n v="0"/>
    <n v="0"/>
    <n v="3"/>
    <n v="0"/>
    <n v="0"/>
    <n v="3"/>
    <n v="1327"/>
    <n v="0"/>
    <n v="2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1"/>
    <n v="6"/>
    <n v="13"/>
    <n v="6"/>
    <n v="13"/>
    <n v="0"/>
    <n v="0"/>
    <n v="0"/>
    <n v="0"/>
    <n v="0"/>
    <n v="0"/>
    <n v="0"/>
    <n v="0"/>
    <n v="0"/>
    <x v="0"/>
    <x v="1"/>
    <x v="5"/>
    <x v="5"/>
    <x v="59"/>
    <x v="1"/>
    <x v="3"/>
    <x v="58"/>
    <x v="2"/>
    <x v="8"/>
    <x v="0"/>
    <x v="24"/>
    <x v="0"/>
    <x v="34"/>
    <x v="35"/>
    <x v="47"/>
    <x v="48"/>
    <n v="3"/>
  </r>
  <r>
    <s v="Business Insurance"/>
    <x v="0"/>
    <x v="0"/>
    <x v="1"/>
    <x v="0"/>
    <x v="0"/>
    <s v=""/>
    <s v=""/>
    <s v="THE ROBERT JACKSON AGENCY INC"/>
    <s v="H7648095"/>
    <x v="0"/>
    <x v="0"/>
    <x v="1"/>
    <s v="Territory Manager"/>
    <n v="0"/>
    <n v="0"/>
    <n v="0"/>
    <n v="0"/>
    <n v="1247"/>
    <n v="0"/>
    <n v="0"/>
    <n v="0"/>
    <n v="0"/>
    <n v="0"/>
    <n v="1247"/>
    <n v="0"/>
    <n v="0"/>
    <n v="1"/>
    <n v="0"/>
    <n v="0"/>
    <n v="2"/>
    <n v="0"/>
    <n v="1"/>
    <n v="1"/>
    <n v="0"/>
    <n v="0"/>
    <n v="2"/>
    <n v="0"/>
    <n v="1"/>
    <n v="0"/>
    <n v="0"/>
    <n v="0"/>
    <n v="1"/>
    <n v="0"/>
    <n v="0"/>
    <n v="0"/>
    <n v="307"/>
    <n v="888"/>
    <n v="359"/>
    <n v="0"/>
    <n v="0"/>
    <n v="0"/>
    <n v="0"/>
    <n v="0"/>
    <n v="0"/>
    <n v="0"/>
    <n v="0"/>
    <n v="0"/>
    <n v="0"/>
    <n v="0"/>
    <n v="0"/>
    <n v="1247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1"/>
    <x v="1"/>
    <x v="0"/>
    <x v="1"/>
    <x v="1"/>
    <x v="1"/>
    <x v="0"/>
    <x v="0"/>
    <x v="0"/>
    <x v="1"/>
    <x v="1"/>
    <x v="1"/>
    <x v="1"/>
    <n v="0"/>
  </r>
  <r>
    <s v="Business Insurance"/>
    <x v="0"/>
    <x v="0"/>
    <x v="11"/>
    <x v="0"/>
    <x v="0"/>
    <s v="THE AGENCY COLLECTIVE LLC"/>
    <s v="CR605710"/>
    <s v="SKALA INSURANCE AGENCY LLC"/>
    <s v="H9311472"/>
    <x v="0"/>
    <x v="0"/>
    <x v="0"/>
    <s v="Territory Manager"/>
    <n v="942"/>
    <n v="942"/>
    <n v="0"/>
    <n v="2807"/>
    <n v="450"/>
    <n v="0"/>
    <n v="3749"/>
    <n v="942"/>
    <n v="0"/>
    <n v="2807"/>
    <n v="450"/>
    <n v="0"/>
    <n v="3749"/>
    <n v="1"/>
    <n v="1"/>
    <n v="5"/>
    <n v="2"/>
    <n v="0"/>
    <n v="5"/>
    <n v="1"/>
    <n v="1"/>
    <n v="5"/>
    <n v="2"/>
    <n v="0"/>
    <n v="5"/>
    <n v="1"/>
    <n v="0"/>
    <n v="3"/>
    <n v="1"/>
    <n v="0"/>
    <n v="4"/>
    <n v="804"/>
    <n v="111"/>
    <n v="2035"/>
    <n v="107"/>
    <n v="0"/>
    <n v="0"/>
    <n v="0"/>
    <n v="0"/>
    <n v="0"/>
    <n v="0"/>
    <n v="0"/>
    <n v="0"/>
    <n v="0"/>
    <n v="0"/>
    <n v="0"/>
    <n v="0"/>
    <n v="450"/>
    <n v="0"/>
    <n v="0"/>
    <n v="0"/>
    <n v="0"/>
    <n v="0"/>
    <n v="0"/>
    <n v="0"/>
    <n v="0"/>
    <n v="0"/>
    <n v="0"/>
    <n v="1"/>
    <n v="0"/>
    <n v="0"/>
    <n v="1"/>
    <n v="4"/>
    <n v="0"/>
    <n v="3"/>
    <n v="2"/>
    <n v="5"/>
    <n v="2"/>
    <n v="5"/>
    <n v="0"/>
    <n v="0"/>
    <n v="0"/>
    <n v="0"/>
    <n v="0"/>
    <n v="0"/>
    <n v="0"/>
    <n v="0"/>
    <n v="0"/>
    <x v="0"/>
    <x v="1"/>
    <x v="5"/>
    <x v="5"/>
    <x v="85"/>
    <x v="1"/>
    <x v="0"/>
    <x v="81"/>
    <x v="1"/>
    <x v="1"/>
    <x v="0"/>
    <x v="0"/>
    <x v="0"/>
    <x v="0"/>
    <x v="11"/>
    <x v="69"/>
    <x v="72"/>
    <n v="3"/>
  </r>
  <r>
    <s v="Business Insurance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0"/>
    <n v="0"/>
    <n v="0"/>
    <n v="1742"/>
    <n v="450"/>
    <n v="450"/>
    <n v="1742"/>
    <n v="0"/>
    <n v="0"/>
    <n v="1661"/>
    <n v="0"/>
    <n v="450"/>
    <n v="1661"/>
    <n v="0"/>
    <n v="3"/>
    <n v="5"/>
    <n v="5"/>
    <n v="4"/>
    <n v="2"/>
    <n v="0"/>
    <n v="3"/>
    <n v="5"/>
    <n v="4"/>
    <n v="4"/>
    <n v="2"/>
    <n v="0"/>
    <n v="0"/>
    <n v="1"/>
    <n v="0"/>
    <n v="1"/>
    <n v="1"/>
    <n v="410"/>
    <n v="111"/>
    <n v="999"/>
    <n v="450"/>
    <n v="87"/>
    <n v="0"/>
    <n v="0"/>
    <n v="0"/>
    <n v="0"/>
    <n v="0"/>
    <n v="0"/>
    <n v="0"/>
    <n v="0"/>
    <n v="0"/>
    <n v="0"/>
    <n v="0"/>
    <n v="531"/>
    <n v="0"/>
    <n v="0"/>
    <n v="0"/>
    <n v="0"/>
    <n v="0"/>
    <n v="0"/>
    <n v="0"/>
    <n v="0"/>
    <n v="0"/>
    <n v="0"/>
    <n v="1"/>
    <n v="0"/>
    <n v="1"/>
    <n v="0"/>
    <n v="1"/>
    <n v="0"/>
    <n v="1"/>
    <n v="3"/>
    <n v="2"/>
    <n v="3"/>
    <n v="2"/>
    <n v="0"/>
    <n v="0"/>
    <n v="0"/>
    <n v="0"/>
    <n v="0"/>
    <n v="0"/>
    <n v="0"/>
    <n v="0"/>
    <n v="0"/>
    <x v="0"/>
    <x v="1"/>
    <x v="5"/>
    <x v="5"/>
    <x v="121"/>
    <x v="1"/>
    <x v="0"/>
    <x v="113"/>
    <x v="2"/>
    <x v="1"/>
    <x v="0"/>
    <x v="5"/>
    <x v="0"/>
    <x v="42"/>
    <x v="40"/>
    <x v="90"/>
    <x v="102"/>
    <n v="1"/>
  </r>
  <r>
    <s v="Business Insurance"/>
    <x v="0"/>
    <x v="0"/>
    <x v="46"/>
    <x v="0"/>
    <x v="0"/>
    <s v="THE AGENCY COLLECTIVE LLC"/>
    <s v="CR605710"/>
    <s v="GARY RHODES AGENCY"/>
    <s v="H7605792"/>
    <x v="0"/>
    <x v="0"/>
    <x v="0"/>
    <s v="Territory Manager"/>
    <n v="0"/>
    <n v="0"/>
    <n v="0"/>
    <n v="1389"/>
    <n v="494"/>
    <n v="2670"/>
    <n v="1389"/>
    <n v="0"/>
    <n v="0"/>
    <n v="1389"/>
    <n v="494"/>
    <n v="2670"/>
    <n v="1389"/>
    <n v="0"/>
    <n v="1"/>
    <n v="3"/>
    <n v="3"/>
    <n v="3"/>
    <n v="2"/>
    <n v="0"/>
    <n v="1"/>
    <n v="2"/>
    <n v="2"/>
    <n v="2"/>
    <n v="1"/>
    <n v="0"/>
    <n v="0"/>
    <n v="1"/>
    <n v="1"/>
    <n v="2"/>
    <n v="1"/>
    <n v="342"/>
    <n v="196"/>
    <n v="945"/>
    <n v="1149"/>
    <n v="1394"/>
    <n v="0"/>
    <n v="0"/>
    <n v="0"/>
    <n v="0"/>
    <n v="0"/>
    <n v="0"/>
    <n v="0"/>
    <n v="0"/>
    <n v="0"/>
    <n v="0"/>
    <n v="0"/>
    <n v="796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144"/>
    <x v="1"/>
    <x v="0"/>
    <x v="136"/>
    <x v="2"/>
    <x v="5"/>
    <x v="0"/>
    <x v="19"/>
    <x v="0"/>
    <x v="0"/>
    <x v="47"/>
    <x v="43"/>
    <x v="121"/>
    <n v="1"/>
  </r>
  <r>
    <s v="Business Insurance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0"/>
    <n v="0"/>
    <n v="0"/>
    <n v="0"/>
    <n v="4230"/>
    <n v="4916"/>
    <n v="0"/>
    <n v="0"/>
    <n v="0"/>
    <n v="0"/>
    <n v="0"/>
    <n v="4916"/>
    <n v="0"/>
    <n v="0"/>
    <n v="0"/>
    <n v="1"/>
    <n v="2"/>
    <n v="5"/>
    <n v="1"/>
    <n v="0"/>
    <n v="0"/>
    <n v="1"/>
    <n v="2"/>
    <n v="5"/>
    <n v="1"/>
    <n v="0"/>
    <n v="0"/>
    <n v="0"/>
    <n v="0"/>
    <n v="2"/>
    <n v="0"/>
    <n v="0"/>
    <n v="1043"/>
    <n v="1089"/>
    <n v="4417"/>
    <n v="3640"/>
    <n v="0"/>
    <n v="0"/>
    <n v="0"/>
    <n v="0"/>
    <n v="0"/>
    <n v="0"/>
    <n v="0"/>
    <n v="0"/>
    <n v="0"/>
    <n v="0"/>
    <n v="0"/>
    <n v="423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45"/>
    <x v="1"/>
    <x v="0"/>
    <x v="137"/>
    <x v="2"/>
    <x v="9"/>
    <x v="0"/>
    <x v="6"/>
    <x v="0"/>
    <x v="43"/>
    <x v="12"/>
    <x v="107"/>
    <x v="122"/>
    <n v="0"/>
  </r>
  <r>
    <s v="Business Insurance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0"/>
    <n v="0"/>
    <n v="0"/>
    <n v="-902"/>
    <n v="3544"/>
    <n v="0"/>
    <n v="-902"/>
    <n v="0"/>
    <n v="0"/>
    <n v="-902"/>
    <n v="3544"/>
    <n v="0"/>
    <n v="-902"/>
    <n v="0"/>
    <n v="1"/>
    <n v="3"/>
    <n v="4"/>
    <n v="0"/>
    <n v="2"/>
    <n v="0"/>
    <n v="1"/>
    <n v="2"/>
    <n v="3"/>
    <n v="0"/>
    <n v="1"/>
    <n v="0"/>
    <n v="0"/>
    <n v="0"/>
    <n v="2"/>
    <n v="0"/>
    <n v="0"/>
    <n v="0"/>
    <n v="874"/>
    <n v="1096"/>
    <n v="1546"/>
    <n v="0"/>
    <n v="0"/>
    <n v="0"/>
    <n v="0"/>
    <n v="20630"/>
    <n v="0"/>
    <n v="0"/>
    <n v="0"/>
    <n v="0"/>
    <n v="0"/>
    <n v="0"/>
    <n v="0"/>
    <n v="2041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x v="0"/>
    <x v="1"/>
    <x v="5"/>
    <x v="5"/>
    <x v="146"/>
    <x v="1"/>
    <x v="0"/>
    <x v="138"/>
    <x v="1"/>
    <x v="3"/>
    <x v="0"/>
    <x v="6"/>
    <x v="0"/>
    <x v="43"/>
    <x v="46"/>
    <x v="108"/>
    <x v="123"/>
    <n v="0"/>
  </r>
  <r>
    <s v="Business Insurance"/>
    <x v="7"/>
    <x v="12"/>
    <x v="31"/>
    <x v="0"/>
    <x v="12"/>
    <s v="THE AGENCY COLLECTIVE LLC"/>
    <s v="CR605710"/>
    <s v="ALLEN &amp; ASSOCIATES INS INC"/>
    <s v="H2554928"/>
    <x v="0"/>
    <x v="0"/>
    <x v="0"/>
    <s v="Territory Manager"/>
    <n v="0"/>
    <n v="0"/>
    <n v="0"/>
    <n v="719"/>
    <n v="799"/>
    <n v="0"/>
    <n v="719"/>
    <n v="0"/>
    <n v="0"/>
    <n v="719"/>
    <n v="799"/>
    <n v="0"/>
    <n v="719"/>
    <n v="0"/>
    <n v="0"/>
    <n v="3"/>
    <n v="1"/>
    <n v="0"/>
    <n v="3"/>
    <n v="0"/>
    <n v="0"/>
    <n v="3"/>
    <n v="1"/>
    <n v="0"/>
    <n v="3"/>
    <n v="0"/>
    <n v="0"/>
    <n v="1"/>
    <n v="1"/>
    <n v="0"/>
    <n v="1"/>
    <n v="177"/>
    <n v="197"/>
    <n v="645"/>
    <n v="355"/>
    <n v="0"/>
    <n v="0"/>
    <n v="0"/>
    <n v="0"/>
    <n v="0"/>
    <n v="0"/>
    <n v="0"/>
    <n v="0"/>
    <n v="0"/>
    <n v="0"/>
    <n v="0"/>
    <n v="0"/>
    <n v="799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3"/>
    <n v="0"/>
    <n v="3"/>
    <n v="0"/>
    <n v="0"/>
    <n v="0"/>
    <n v="0"/>
    <n v="0"/>
    <n v="0"/>
    <n v="0"/>
    <n v="0"/>
    <n v="0"/>
    <x v="0"/>
    <x v="1"/>
    <x v="5"/>
    <x v="5"/>
    <x v="56"/>
    <x v="1"/>
    <x v="7"/>
    <x v="55"/>
    <x v="1"/>
    <x v="0"/>
    <x v="0"/>
    <x v="21"/>
    <x v="0"/>
    <x v="31"/>
    <x v="32"/>
    <x v="0"/>
    <x v="0"/>
    <n v="1"/>
  </r>
  <r>
    <s v="Business Insurance"/>
    <x v="0"/>
    <x v="5"/>
    <x v="45"/>
    <x v="0"/>
    <x v="5"/>
    <s v="THE AGENCY COLLECTIVE LLC"/>
    <s v="CR605710"/>
    <s v="CHARLES E. DEALE &amp; ASSOCIATES INC"/>
    <s v="H7391341"/>
    <x v="0"/>
    <x v="0"/>
    <x v="0"/>
    <s v="Territory Manager"/>
    <n v="0"/>
    <n v="0"/>
    <n v="0"/>
    <n v="0"/>
    <n v="960"/>
    <n v="0"/>
    <n v="0"/>
    <n v="0"/>
    <n v="0"/>
    <n v="0"/>
    <n v="960"/>
    <n v="0"/>
    <n v="0"/>
    <n v="0"/>
    <n v="3"/>
    <n v="4"/>
    <n v="6"/>
    <n v="0"/>
    <n v="1"/>
    <n v="0"/>
    <n v="3"/>
    <n v="4"/>
    <n v="5"/>
    <n v="0"/>
    <n v="1"/>
    <n v="0"/>
    <n v="0"/>
    <n v="0"/>
    <n v="2"/>
    <n v="0"/>
    <n v="0"/>
    <n v="0"/>
    <n v="237"/>
    <n v="392"/>
    <n v="568"/>
    <n v="0"/>
    <n v="0"/>
    <n v="0"/>
    <n v="0"/>
    <n v="0"/>
    <n v="0"/>
    <n v="0"/>
    <n v="0"/>
    <n v="0"/>
    <n v="0"/>
    <n v="0"/>
    <n v="0"/>
    <n v="960"/>
    <n v="0"/>
    <n v="0"/>
    <n v="0"/>
    <n v="0"/>
    <n v="0"/>
    <n v="0"/>
    <n v="0"/>
    <n v="0"/>
    <n v="0"/>
    <n v="0"/>
    <n v="2"/>
    <n v="0"/>
    <n v="0"/>
    <n v="0"/>
    <n v="0"/>
    <n v="0"/>
    <n v="0"/>
    <n v="3"/>
    <n v="1"/>
    <n v="3"/>
    <n v="1"/>
    <n v="0"/>
    <n v="0"/>
    <n v="0"/>
    <n v="0"/>
    <n v="0"/>
    <n v="0"/>
    <n v="0"/>
    <n v="0"/>
    <n v="0"/>
    <x v="0"/>
    <x v="1"/>
    <x v="5"/>
    <x v="5"/>
    <x v="174"/>
    <x v="1"/>
    <x v="0"/>
    <x v="163"/>
    <x v="1"/>
    <x v="7"/>
    <x v="0"/>
    <x v="6"/>
    <x v="0"/>
    <x v="43"/>
    <x v="46"/>
    <x v="127"/>
    <x v="143"/>
    <n v="0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2949"/>
    <n v="2949"/>
    <n v="0"/>
    <n v="28133"/>
    <n v="16752"/>
    <n v="0"/>
    <n v="31082"/>
    <n v="-1109"/>
    <n v="0"/>
    <n v="8393"/>
    <n v="16752"/>
    <n v="0"/>
    <n v="7284"/>
    <n v="1"/>
    <n v="2"/>
    <n v="8"/>
    <n v="21"/>
    <n v="0"/>
    <n v="7"/>
    <n v="1"/>
    <n v="0"/>
    <n v="1"/>
    <n v="16"/>
    <n v="0"/>
    <n v="2"/>
    <n v="0"/>
    <n v="0"/>
    <n v="1"/>
    <n v="6"/>
    <n v="0"/>
    <n v="1"/>
    <n v="6035"/>
    <n v="4152"/>
    <n v="25742"/>
    <n v="5058"/>
    <n v="0"/>
    <n v="0"/>
    <n v="0"/>
    <n v="0"/>
    <n v="4140"/>
    <n v="0"/>
    <n v="0"/>
    <n v="0"/>
    <n v="0"/>
    <n v="0"/>
    <n v="0"/>
    <n v="0"/>
    <n v="17317"/>
    <n v="0"/>
    <n v="0"/>
    <n v="0"/>
    <n v="0"/>
    <n v="0"/>
    <n v="17059"/>
    <n v="0"/>
    <n v="0"/>
    <n v="0"/>
    <n v="0"/>
    <n v="6"/>
    <n v="6"/>
    <n v="0"/>
    <n v="0"/>
    <n v="1"/>
    <n v="0"/>
    <n v="1"/>
    <n v="1"/>
    <n v="2"/>
    <n v="1"/>
    <n v="2"/>
    <n v="0"/>
    <n v="0"/>
    <n v="0"/>
    <n v="0"/>
    <n v="0"/>
    <n v="0"/>
    <n v="0"/>
    <n v="0"/>
    <n v="0"/>
    <x v="0"/>
    <x v="1"/>
    <x v="3"/>
    <x v="3"/>
    <x v="137"/>
    <x v="1"/>
    <x v="6"/>
    <x v="129"/>
    <x v="1"/>
    <x v="7"/>
    <x v="0"/>
    <x v="15"/>
    <x v="0"/>
    <x v="25"/>
    <x v="24"/>
    <x v="102"/>
    <x v="116"/>
    <n v="7"/>
  </r>
  <r>
    <s v="Business Insurance"/>
    <x v="1"/>
    <x v="3"/>
    <x v="4"/>
    <x v="0"/>
    <x v="3"/>
    <s v=""/>
    <s v=""/>
    <s v="Brewer Insurance Group Inc"/>
    <s v="H5065015"/>
    <x v="0"/>
    <x v="0"/>
    <x v="3"/>
    <s v="Territory Manager"/>
    <n v="647"/>
    <n v="647"/>
    <n v="0"/>
    <n v="55177"/>
    <n v="47641"/>
    <n v="44082"/>
    <n v="55824"/>
    <n v="0"/>
    <n v="0"/>
    <n v="0"/>
    <n v="-773"/>
    <n v="44082"/>
    <n v="0"/>
    <n v="0"/>
    <n v="0"/>
    <n v="1"/>
    <n v="5"/>
    <n v="7"/>
    <n v="1"/>
    <n v="0"/>
    <n v="0"/>
    <n v="0"/>
    <n v="4"/>
    <n v="6"/>
    <n v="0"/>
    <n v="0"/>
    <n v="0"/>
    <n v="0"/>
    <n v="0"/>
    <n v="3"/>
    <n v="0"/>
    <n v="14063"/>
    <n v="12086"/>
    <n v="50848"/>
    <n v="44855"/>
    <n v="18669"/>
    <n v="0"/>
    <n v="0"/>
    <n v="0"/>
    <n v="-1"/>
    <n v="10001"/>
    <n v="0"/>
    <n v="0"/>
    <n v="0"/>
    <n v="0"/>
    <n v="0"/>
    <n v="0"/>
    <n v="48414"/>
    <n v="0"/>
    <n v="0"/>
    <n v="0"/>
    <n v="0"/>
    <n v="0"/>
    <n v="48206"/>
    <n v="0"/>
    <n v="0"/>
    <n v="0"/>
    <n v="0"/>
    <n v="3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4"/>
    <x v="1"/>
    <x v="1"/>
    <x v="4"/>
    <x v="4"/>
    <x v="4"/>
    <x v="0"/>
    <x v="3"/>
    <x v="0"/>
    <x v="4"/>
    <x v="4"/>
    <x v="3"/>
    <x v="3"/>
    <n v="3"/>
  </r>
  <r>
    <s v="Business Insurance"/>
    <x v="0"/>
    <x v="0"/>
    <x v="1"/>
    <x v="0"/>
    <x v="0"/>
    <s v="THE AGENCY COLLECTIVE LLC"/>
    <s v="CR605710"/>
    <s v="ACRISURE"/>
    <s v="H7187802"/>
    <x v="0"/>
    <x v="0"/>
    <x v="17"/>
    <s v="Territory Manager"/>
    <n v="0"/>
    <n v="0"/>
    <n v="0"/>
    <n v="514"/>
    <n v="605"/>
    <n v="0"/>
    <n v="514"/>
    <n v="0"/>
    <n v="0"/>
    <n v="0"/>
    <n v="605"/>
    <n v="0"/>
    <n v="0"/>
    <n v="0"/>
    <n v="1"/>
    <n v="2"/>
    <n v="2"/>
    <n v="0"/>
    <n v="1"/>
    <n v="0"/>
    <n v="0"/>
    <n v="1"/>
    <n v="2"/>
    <n v="0"/>
    <n v="1"/>
    <n v="0"/>
    <n v="0"/>
    <n v="0"/>
    <n v="2"/>
    <n v="0"/>
    <n v="0"/>
    <n v="0"/>
    <n v="127"/>
    <n v="907"/>
    <n v="212"/>
    <n v="0"/>
    <n v="0"/>
    <n v="0"/>
    <n v="0"/>
    <n v="150"/>
    <n v="0"/>
    <n v="0"/>
    <n v="0"/>
    <n v="0"/>
    <n v="0"/>
    <n v="0"/>
    <n v="0"/>
    <n v="514"/>
    <n v="0"/>
    <n v="0"/>
    <n v="0"/>
    <n v="0"/>
    <n v="0"/>
    <n v="51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74"/>
    <x v="1"/>
    <x v="0"/>
    <x v="71"/>
    <x v="1"/>
    <x v="9"/>
    <x v="0"/>
    <x v="0"/>
    <x v="0"/>
    <x v="37"/>
    <x v="1"/>
    <x v="60"/>
    <x v="61"/>
    <n v="1"/>
  </r>
  <r>
    <s v="Business Insurance"/>
    <x v="0"/>
    <x v="0"/>
    <x v="1"/>
    <x v="0"/>
    <x v="0"/>
    <s v="THE AGENCY COLLECTIVE LLC"/>
    <s v="CR605710"/>
    <s v="EGGLESTON INSURANCE &amp; FINANCIAL GROUP LLC"/>
    <s v="H9168174"/>
    <x v="0"/>
    <x v="0"/>
    <x v="9"/>
    <s v="Territory Manager"/>
    <n v="-444"/>
    <n v="-444"/>
    <n v="0"/>
    <n v="8536"/>
    <n v="6917"/>
    <n v="0"/>
    <n v="8092"/>
    <n v="326"/>
    <n v="0"/>
    <n v="1357"/>
    <n v="6917"/>
    <n v="0"/>
    <n v="1683"/>
    <n v="5"/>
    <n v="9"/>
    <n v="17"/>
    <n v="46"/>
    <n v="0"/>
    <n v="13"/>
    <n v="4"/>
    <n v="2"/>
    <n v="7"/>
    <n v="32"/>
    <n v="0"/>
    <n v="9"/>
    <n v="1"/>
    <n v="0"/>
    <n v="2"/>
    <n v="8"/>
    <n v="0"/>
    <n v="3"/>
    <n v="1826"/>
    <n v="1673"/>
    <n v="7495"/>
    <n v="2355"/>
    <n v="0"/>
    <n v="0"/>
    <n v="0"/>
    <n v="0"/>
    <n v="0"/>
    <n v="0"/>
    <n v="0"/>
    <n v="0"/>
    <n v="0"/>
    <n v="0"/>
    <n v="0"/>
    <n v="0"/>
    <n v="2333"/>
    <n v="0"/>
    <n v="0"/>
    <n v="0"/>
    <n v="0"/>
    <n v="0"/>
    <n v="2293"/>
    <n v="0"/>
    <n v="0"/>
    <n v="0"/>
    <n v="0"/>
    <n v="2"/>
    <n v="2"/>
    <n v="0"/>
    <n v="1"/>
    <n v="3"/>
    <n v="1"/>
    <n v="2"/>
    <n v="5"/>
    <n v="8"/>
    <n v="6"/>
    <n v="9"/>
    <n v="0"/>
    <n v="0"/>
    <n v="0"/>
    <n v="0"/>
    <n v="0"/>
    <n v="0"/>
    <n v="0"/>
    <n v="0"/>
    <n v="0"/>
    <x v="0"/>
    <x v="1"/>
    <x v="3"/>
    <x v="3"/>
    <x v="17"/>
    <x v="1"/>
    <x v="0"/>
    <x v="17"/>
    <x v="1"/>
    <x v="1"/>
    <x v="0"/>
    <x v="0"/>
    <x v="0"/>
    <x v="12"/>
    <x v="1"/>
    <x v="13"/>
    <x v="13"/>
    <n v="4"/>
  </r>
  <r>
    <s v="Business Insurance"/>
    <x v="0"/>
    <x v="0"/>
    <x v="10"/>
    <x v="0"/>
    <x v="0"/>
    <s v="THE AGENCY COLLECTIVE LLC"/>
    <s v="CR605710"/>
    <s v="MOORE INS INC"/>
    <s v="H7076319"/>
    <x v="0"/>
    <x v="0"/>
    <x v="10"/>
    <s v="Territory Manager"/>
    <n v="1969"/>
    <n v="1969"/>
    <n v="0"/>
    <n v="13447"/>
    <n v="858"/>
    <n v="0"/>
    <n v="15416"/>
    <n v="1950"/>
    <n v="0"/>
    <n v="12610"/>
    <n v="858"/>
    <n v="0"/>
    <n v="14560"/>
    <n v="9"/>
    <n v="2"/>
    <n v="11"/>
    <n v="7"/>
    <n v="0"/>
    <n v="18"/>
    <n v="7"/>
    <n v="1"/>
    <n v="9"/>
    <n v="4"/>
    <n v="0"/>
    <n v="15"/>
    <n v="2"/>
    <n v="0"/>
    <n v="5"/>
    <n v="1"/>
    <n v="0"/>
    <n v="7"/>
    <n v="3542"/>
    <n v="212"/>
    <n v="7263"/>
    <n v="33"/>
    <n v="0"/>
    <n v="0"/>
    <n v="0"/>
    <n v="0"/>
    <n v="0"/>
    <n v="0"/>
    <n v="0"/>
    <n v="0"/>
    <n v="0"/>
    <n v="0"/>
    <n v="0"/>
    <n v="0"/>
    <n v="858"/>
    <n v="0"/>
    <n v="0"/>
    <n v="0"/>
    <n v="0"/>
    <n v="0"/>
    <n v="836"/>
    <n v="0"/>
    <n v="0"/>
    <n v="0"/>
    <n v="0"/>
    <n v="1"/>
    <n v="1"/>
    <n v="0"/>
    <n v="2"/>
    <n v="7"/>
    <n v="1"/>
    <n v="2"/>
    <n v="8"/>
    <n v="13"/>
    <n v="8"/>
    <n v="15"/>
    <n v="0"/>
    <n v="0"/>
    <n v="0"/>
    <n v="0"/>
    <n v="0"/>
    <n v="0"/>
    <n v="0"/>
    <n v="0"/>
    <n v="0"/>
    <x v="0"/>
    <x v="1"/>
    <x v="3"/>
    <x v="3"/>
    <x v="19"/>
    <x v="1"/>
    <x v="0"/>
    <x v="19"/>
    <x v="1"/>
    <x v="1"/>
    <x v="0"/>
    <x v="0"/>
    <x v="0"/>
    <x v="14"/>
    <x v="10"/>
    <x v="14"/>
    <x v="15"/>
    <n v="8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874"/>
    <n v="874"/>
    <n v="0"/>
    <n v="7762"/>
    <n v="1443"/>
    <n v="0"/>
    <n v="8636"/>
    <n v="874"/>
    <n v="0"/>
    <n v="6213"/>
    <n v="1443"/>
    <n v="0"/>
    <n v="7087"/>
    <n v="2"/>
    <n v="14"/>
    <n v="38"/>
    <n v="43"/>
    <n v="2"/>
    <n v="26"/>
    <n v="2"/>
    <n v="11"/>
    <n v="27"/>
    <n v="33"/>
    <n v="1"/>
    <n v="18"/>
    <n v="1"/>
    <n v="0"/>
    <n v="2"/>
    <n v="2"/>
    <n v="0"/>
    <n v="3"/>
    <n v="1782"/>
    <n v="356"/>
    <n v="3709"/>
    <n v="553"/>
    <n v="0"/>
    <n v="0"/>
    <n v="0"/>
    <n v="0"/>
    <n v="0"/>
    <n v="0"/>
    <n v="0"/>
    <n v="0"/>
    <n v="0"/>
    <n v="0"/>
    <n v="0"/>
    <n v="0"/>
    <n v="959"/>
    <n v="0"/>
    <n v="0"/>
    <n v="0"/>
    <n v="0"/>
    <n v="0"/>
    <n v="945"/>
    <n v="0"/>
    <n v="0"/>
    <n v="0"/>
    <n v="0"/>
    <n v="1"/>
    <n v="1"/>
    <n v="0"/>
    <n v="1"/>
    <n v="3"/>
    <n v="0"/>
    <n v="2"/>
    <n v="13"/>
    <n v="18"/>
    <n v="13"/>
    <n v="18"/>
    <n v="0"/>
    <n v="0"/>
    <n v="0"/>
    <n v="0"/>
    <n v="0"/>
    <n v="0"/>
    <n v="0"/>
    <n v="0"/>
    <n v="0"/>
    <x v="0"/>
    <x v="1"/>
    <x v="3"/>
    <x v="3"/>
    <x v="116"/>
    <x v="1"/>
    <x v="1"/>
    <x v="109"/>
    <x v="2"/>
    <x v="4"/>
    <x v="0"/>
    <x v="3"/>
    <x v="0"/>
    <x v="4"/>
    <x v="4"/>
    <x v="89"/>
    <x v="98"/>
    <n v="3"/>
  </r>
  <r>
    <s v="Business Insurance"/>
    <x v="6"/>
    <x v="16"/>
    <x v="44"/>
    <x v="0"/>
    <x v="16"/>
    <s v="THE AGENCY COLLECTIVE LLC"/>
    <s v="CR605710"/>
    <s v="DONALD BENITO MAFFEI"/>
    <s v="H2110043"/>
    <x v="0"/>
    <x v="0"/>
    <x v="0"/>
    <s v="Territory Manager"/>
    <n v="2996"/>
    <n v="2996"/>
    <n v="0"/>
    <n v="10064"/>
    <n v="1614"/>
    <n v="0"/>
    <n v="13060"/>
    <n v="2996"/>
    <n v="0"/>
    <n v="8244"/>
    <n v="1614"/>
    <n v="0"/>
    <n v="11240"/>
    <n v="12"/>
    <n v="3"/>
    <n v="29"/>
    <n v="10"/>
    <n v="0"/>
    <n v="38"/>
    <n v="9"/>
    <n v="3"/>
    <n v="23"/>
    <n v="4"/>
    <n v="0"/>
    <n v="29"/>
    <n v="3"/>
    <n v="0"/>
    <n v="10"/>
    <n v="3"/>
    <n v="0"/>
    <n v="13"/>
    <n v="3212"/>
    <n v="398"/>
    <n v="5679"/>
    <n v="265"/>
    <n v="0"/>
    <n v="0"/>
    <n v="0"/>
    <n v="0"/>
    <n v="0"/>
    <n v="0"/>
    <n v="0"/>
    <n v="0"/>
    <n v="0"/>
    <n v="0"/>
    <n v="0"/>
    <n v="0"/>
    <n v="444"/>
    <n v="0"/>
    <n v="0"/>
    <n v="0"/>
    <n v="0"/>
    <n v="0"/>
    <n v="441"/>
    <n v="0"/>
    <n v="0"/>
    <n v="0"/>
    <n v="0"/>
    <n v="3"/>
    <n v="3"/>
    <n v="0"/>
    <n v="3"/>
    <n v="13"/>
    <n v="3"/>
    <n v="8"/>
    <n v="12"/>
    <n v="28"/>
    <n v="13"/>
    <n v="30"/>
    <n v="0"/>
    <n v="0"/>
    <n v="0"/>
    <n v="0"/>
    <n v="0"/>
    <n v="0"/>
    <n v="0"/>
    <n v="0"/>
    <n v="0"/>
    <x v="0"/>
    <x v="1"/>
    <x v="3"/>
    <x v="3"/>
    <x v="140"/>
    <x v="1"/>
    <x v="6"/>
    <x v="132"/>
    <x v="1"/>
    <x v="0"/>
    <x v="0"/>
    <x v="15"/>
    <x v="0"/>
    <x v="25"/>
    <x v="45"/>
    <x v="104"/>
    <x v="118"/>
    <n v="16"/>
  </r>
  <r>
    <s v="Business Insurance"/>
    <x v="0"/>
    <x v="0"/>
    <x v="29"/>
    <x v="0"/>
    <x v="0"/>
    <s v="THE AGENCY COLLECTIVE LLC"/>
    <s v="CR605710"/>
    <s v="MCCRADY-JONES INSURANCE, LLC"/>
    <s v="H6532605"/>
    <x v="0"/>
    <x v="0"/>
    <x v="0"/>
    <s v="Territory Manager"/>
    <n v="432"/>
    <n v="432"/>
    <n v="0"/>
    <n v="36564"/>
    <n v="1611"/>
    <n v="0"/>
    <n v="36996"/>
    <n v="432"/>
    <n v="0"/>
    <n v="34909"/>
    <n v="1611"/>
    <n v="0"/>
    <n v="35341"/>
    <n v="2"/>
    <n v="3"/>
    <n v="14"/>
    <n v="7"/>
    <n v="0"/>
    <n v="13"/>
    <n v="1"/>
    <n v="0"/>
    <n v="7"/>
    <n v="4"/>
    <n v="0"/>
    <n v="8"/>
    <n v="1"/>
    <n v="0"/>
    <n v="2"/>
    <n v="1"/>
    <n v="0"/>
    <n v="3"/>
    <n v="8801"/>
    <n v="397"/>
    <n v="15762"/>
    <n v="62"/>
    <n v="0"/>
    <n v="0"/>
    <n v="0"/>
    <n v="0"/>
    <n v="0"/>
    <n v="0"/>
    <n v="0"/>
    <n v="0"/>
    <n v="0"/>
    <n v="0"/>
    <n v="0"/>
    <n v="0"/>
    <n v="1611"/>
    <n v="0"/>
    <n v="0"/>
    <n v="0"/>
    <n v="0"/>
    <n v="0"/>
    <n v="1536"/>
    <n v="0"/>
    <n v="0"/>
    <n v="0"/>
    <n v="0"/>
    <n v="1"/>
    <n v="1"/>
    <n v="0"/>
    <n v="1"/>
    <n v="3"/>
    <n v="1"/>
    <n v="2"/>
    <n v="1"/>
    <n v="8"/>
    <n v="1"/>
    <n v="8"/>
    <n v="0"/>
    <n v="0"/>
    <n v="0"/>
    <n v="0"/>
    <n v="0"/>
    <n v="0"/>
    <n v="0"/>
    <n v="0"/>
    <n v="0"/>
    <x v="0"/>
    <x v="1"/>
    <x v="3"/>
    <x v="3"/>
    <x v="53"/>
    <x v="1"/>
    <x v="0"/>
    <x v="52"/>
    <x v="1"/>
    <x v="0"/>
    <x v="0"/>
    <x v="19"/>
    <x v="0"/>
    <x v="29"/>
    <x v="30"/>
    <x v="43"/>
    <x v="44"/>
    <n v="4"/>
  </r>
  <r>
    <s v="Business Insurance"/>
    <x v="3"/>
    <x v="17"/>
    <x v="53"/>
    <x v="0"/>
    <x v="17"/>
    <s v="THE AGENCY COLLECTIVE LLC"/>
    <s v="CR605710"/>
    <s v="NIHILL INSURANCE SERVICES, LLC"/>
    <s v="H9704337"/>
    <x v="0"/>
    <x v="0"/>
    <x v="0"/>
    <s v="Territory Manager"/>
    <n v="5044"/>
    <n v="5044"/>
    <n v="0"/>
    <n v="1484"/>
    <n v="1546"/>
    <n v="0"/>
    <n v="6528"/>
    <n v="5044"/>
    <n v="0"/>
    <n v="0"/>
    <n v="1546"/>
    <n v="0"/>
    <n v="5044"/>
    <n v="4"/>
    <n v="1"/>
    <n v="6"/>
    <n v="10"/>
    <n v="0"/>
    <n v="9"/>
    <n v="2"/>
    <n v="0"/>
    <n v="0"/>
    <n v="7"/>
    <n v="0"/>
    <n v="2"/>
    <n v="1"/>
    <n v="0"/>
    <n v="0"/>
    <n v="1"/>
    <n v="0"/>
    <n v="1"/>
    <n v="1444"/>
    <n v="381"/>
    <n v="1542"/>
    <n v="93"/>
    <n v="0"/>
    <n v="0"/>
    <n v="0"/>
    <n v="0"/>
    <n v="0"/>
    <n v="0"/>
    <n v="0"/>
    <n v="0"/>
    <n v="0"/>
    <n v="0"/>
    <n v="0"/>
    <n v="0"/>
    <n v="1546"/>
    <n v="0"/>
    <n v="0"/>
    <n v="0"/>
    <n v="0"/>
    <n v="0"/>
    <n v="1507"/>
    <n v="0"/>
    <n v="0"/>
    <n v="0"/>
    <n v="0"/>
    <n v="1"/>
    <n v="1"/>
    <n v="0"/>
    <n v="1"/>
    <n v="1"/>
    <n v="1"/>
    <n v="1"/>
    <n v="2"/>
    <n v="2"/>
    <n v="2"/>
    <n v="2"/>
    <n v="0"/>
    <n v="0"/>
    <n v="0"/>
    <n v="0"/>
    <n v="0"/>
    <n v="0"/>
    <n v="0"/>
    <n v="0"/>
    <n v="0"/>
    <x v="0"/>
    <x v="1"/>
    <x v="3"/>
    <x v="3"/>
    <x v="168"/>
    <x v="1"/>
    <x v="3"/>
    <x v="157"/>
    <x v="1"/>
    <x v="0"/>
    <x v="0"/>
    <x v="24"/>
    <x v="0"/>
    <x v="47"/>
    <x v="54"/>
    <x v="123"/>
    <x v="139"/>
    <n v="2"/>
  </r>
  <r>
    <s v="Business Insurance"/>
    <x v="3"/>
    <x v="17"/>
    <x v="53"/>
    <x v="0"/>
    <x v="17"/>
    <s v="THE AGENCY COLLECTIVE LLC"/>
    <s v="CR605710"/>
    <s v="ESPINOSA INSURANCE SERVICES, LLC"/>
    <s v="H9668653"/>
    <x v="0"/>
    <x v="0"/>
    <x v="0"/>
    <s v="Territory Manager"/>
    <n v="-4493"/>
    <n v="-4493"/>
    <n v="0"/>
    <n v="29927"/>
    <n v="0"/>
    <n v="0"/>
    <n v="25434"/>
    <n v="-4493"/>
    <n v="0"/>
    <n v="25652"/>
    <n v="0"/>
    <n v="0"/>
    <n v="21159"/>
    <n v="0"/>
    <n v="0"/>
    <n v="46"/>
    <n v="0"/>
    <n v="0"/>
    <n v="46"/>
    <n v="0"/>
    <n v="0"/>
    <n v="32"/>
    <n v="0"/>
    <n v="0"/>
    <n v="32"/>
    <n v="0"/>
    <n v="0"/>
    <n v="11"/>
    <n v="0"/>
    <n v="0"/>
    <n v="11"/>
    <n v="7447"/>
    <n v="0"/>
    <n v="11028"/>
    <n v="0"/>
    <n v="0"/>
    <n v="0"/>
    <n v="0"/>
    <n v="0"/>
    <n v="0"/>
    <n v="0"/>
    <n v="0"/>
    <n v="0"/>
    <n v="0"/>
    <n v="0"/>
    <n v="0"/>
    <n v="0"/>
    <n v="3882"/>
    <n v="0"/>
    <n v="0"/>
    <n v="0"/>
    <n v="0"/>
    <n v="0"/>
    <n v="3835"/>
    <n v="0"/>
    <n v="0"/>
    <n v="0"/>
    <n v="0"/>
    <n v="0"/>
    <n v="1"/>
    <n v="0"/>
    <n v="0"/>
    <n v="11"/>
    <n v="0"/>
    <n v="2"/>
    <n v="0"/>
    <n v="32"/>
    <n v="0"/>
    <n v="32"/>
    <n v="0"/>
    <n v="0"/>
    <n v="0"/>
    <n v="0"/>
    <n v="0"/>
    <n v="0"/>
    <n v="0"/>
    <n v="0"/>
    <n v="0"/>
    <x v="0"/>
    <x v="1"/>
    <x v="3"/>
    <x v="3"/>
    <x v="169"/>
    <x v="1"/>
    <x v="3"/>
    <x v="158"/>
    <x v="3"/>
    <x v="3"/>
    <x v="0"/>
    <x v="24"/>
    <x v="0"/>
    <x v="47"/>
    <x v="54"/>
    <x v="124"/>
    <x v="140"/>
    <n v="8"/>
  </r>
  <r>
    <s v="Business Insurance"/>
    <x v="0"/>
    <x v="0"/>
    <x v="10"/>
    <x v="0"/>
    <x v="0"/>
    <s v="THE AGENCY COLLECTIVE LLC"/>
    <s v="CR605710"/>
    <s v="ACRISURE"/>
    <s v="H7187802"/>
    <x v="0"/>
    <x v="0"/>
    <x v="0"/>
    <s v="Territory Manager"/>
    <n v="166"/>
    <n v="166"/>
    <n v="0"/>
    <n v="7045"/>
    <n v="500"/>
    <n v="500"/>
    <n v="7211"/>
    <n v="166"/>
    <n v="0"/>
    <n v="6545"/>
    <n v="0"/>
    <n v="0"/>
    <n v="6711"/>
    <n v="0"/>
    <n v="0"/>
    <n v="2"/>
    <n v="0"/>
    <n v="0"/>
    <n v="2"/>
    <n v="0"/>
    <n v="0"/>
    <n v="2"/>
    <n v="0"/>
    <n v="0"/>
    <n v="2"/>
    <n v="0"/>
    <n v="0"/>
    <n v="2"/>
    <n v="0"/>
    <n v="0"/>
    <n v="2"/>
    <n v="1775"/>
    <n v="123"/>
    <n v="3970"/>
    <n v="500"/>
    <n v="500"/>
    <n v="0"/>
    <n v="0"/>
    <n v="0"/>
    <n v="0"/>
    <n v="0"/>
    <n v="0"/>
    <n v="0"/>
    <n v="0"/>
    <n v="0"/>
    <n v="0"/>
    <n v="0"/>
    <n v="500"/>
    <n v="0"/>
    <n v="0"/>
    <n v="0"/>
    <n v="0"/>
    <n v="0"/>
    <n v="493"/>
    <n v="0"/>
    <n v="0"/>
    <n v="0"/>
    <n v="0"/>
    <n v="1"/>
    <n v="1"/>
    <n v="1"/>
    <n v="0"/>
    <n v="2"/>
    <n v="0"/>
    <n v="1"/>
    <n v="0"/>
    <n v="2"/>
    <n v="0"/>
    <n v="2"/>
    <n v="0"/>
    <n v="0"/>
    <n v="0"/>
    <n v="0"/>
    <n v="0"/>
    <n v="0"/>
    <n v="0"/>
    <n v="0"/>
    <n v="0"/>
    <x v="0"/>
    <x v="1"/>
    <x v="4"/>
    <x v="4"/>
    <x v="69"/>
    <x v="1"/>
    <x v="0"/>
    <x v="66"/>
    <x v="8"/>
    <x v="4"/>
    <x v="0"/>
    <x v="0"/>
    <x v="0"/>
    <x v="0"/>
    <x v="10"/>
    <x v="55"/>
    <x v="56"/>
    <n v="3"/>
  </r>
  <r>
    <s v="Business Insurance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-3821"/>
    <n v="-3821"/>
    <n v="0"/>
    <n v="10674"/>
    <n v="3473"/>
    <n v="0"/>
    <n v="6853"/>
    <n v="-3821"/>
    <n v="0"/>
    <n v="6852"/>
    <n v="3473"/>
    <n v="0"/>
    <n v="3031"/>
    <n v="0"/>
    <n v="0"/>
    <n v="3"/>
    <n v="3"/>
    <n v="0"/>
    <n v="3"/>
    <n v="0"/>
    <n v="0"/>
    <n v="3"/>
    <n v="3"/>
    <n v="0"/>
    <n v="3"/>
    <n v="0"/>
    <n v="0"/>
    <n v="2"/>
    <n v="1"/>
    <n v="0"/>
    <n v="2"/>
    <n v="1564"/>
    <n v="856"/>
    <n v="5408"/>
    <n v="324"/>
    <n v="0"/>
    <n v="0"/>
    <n v="0"/>
    <n v="0"/>
    <n v="0"/>
    <n v="0"/>
    <n v="0"/>
    <n v="0"/>
    <n v="0"/>
    <n v="0"/>
    <n v="0"/>
    <n v="0"/>
    <n v="3473"/>
    <n v="0"/>
    <n v="0"/>
    <n v="0"/>
    <n v="0"/>
    <n v="0"/>
    <n v="3438"/>
    <n v="0"/>
    <n v="0"/>
    <n v="0"/>
    <n v="0"/>
    <n v="1"/>
    <n v="1"/>
    <n v="0"/>
    <n v="0"/>
    <n v="2"/>
    <n v="0"/>
    <n v="0"/>
    <n v="0"/>
    <n v="3"/>
    <n v="0"/>
    <n v="3"/>
    <n v="0"/>
    <n v="0"/>
    <n v="0"/>
    <n v="0"/>
    <n v="0"/>
    <n v="0"/>
    <n v="0"/>
    <n v="0"/>
    <n v="0"/>
    <x v="0"/>
    <x v="1"/>
    <x v="4"/>
    <x v="4"/>
    <x v="48"/>
    <x v="1"/>
    <x v="0"/>
    <x v="47"/>
    <x v="1"/>
    <x v="1"/>
    <x v="0"/>
    <x v="19"/>
    <x v="0"/>
    <x v="29"/>
    <x v="29"/>
    <x v="40"/>
    <x v="41"/>
    <n v="2"/>
  </r>
  <r>
    <s v="Business Insurance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-151"/>
    <n v="-151"/>
    <n v="0"/>
    <n v="2099"/>
    <n v="0"/>
    <n v="0"/>
    <n v="1948"/>
    <n v="-151"/>
    <n v="0"/>
    <n v="2002"/>
    <n v="0"/>
    <n v="0"/>
    <n v="1851"/>
    <n v="0"/>
    <n v="1"/>
    <n v="11"/>
    <n v="0"/>
    <n v="0"/>
    <n v="10"/>
    <n v="0"/>
    <n v="0"/>
    <n v="10"/>
    <n v="0"/>
    <n v="0"/>
    <n v="10"/>
    <n v="0"/>
    <n v="0"/>
    <n v="4"/>
    <n v="0"/>
    <n v="0"/>
    <n v="4"/>
    <n v="287"/>
    <n v="0"/>
    <n v="1244"/>
    <n v="0"/>
    <n v="0"/>
    <n v="0"/>
    <n v="0"/>
    <n v="0"/>
    <n v="0"/>
    <n v="0"/>
    <n v="0"/>
    <n v="0"/>
    <n v="0"/>
    <n v="0"/>
    <n v="0"/>
    <n v="0"/>
    <n v="502"/>
    <n v="0"/>
    <n v="0"/>
    <n v="0"/>
    <n v="0"/>
    <n v="0"/>
    <n v="29"/>
    <n v="0"/>
    <n v="0"/>
    <n v="0"/>
    <n v="0"/>
    <n v="0"/>
    <n v="0"/>
    <n v="0"/>
    <n v="0"/>
    <n v="4"/>
    <n v="0"/>
    <n v="2"/>
    <n v="0"/>
    <n v="10"/>
    <n v="0"/>
    <n v="10"/>
    <n v="0"/>
    <n v="0"/>
    <n v="0"/>
    <n v="0"/>
    <n v="0"/>
    <n v="0"/>
    <n v="0"/>
    <n v="0"/>
    <n v="0"/>
    <x v="0"/>
    <x v="1"/>
    <x v="5"/>
    <x v="5"/>
    <x v="29"/>
    <x v="1"/>
    <x v="1"/>
    <x v="29"/>
    <x v="1"/>
    <x v="10"/>
    <x v="0"/>
    <x v="12"/>
    <x v="0"/>
    <x v="20"/>
    <x v="18"/>
    <x v="24"/>
    <x v="25"/>
    <n v="2"/>
  </r>
  <r>
    <s v="Business Insurance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-10607"/>
    <n v="-10607"/>
    <n v="0"/>
    <n v="14400"/>
    <n v="9746"/>
    <n v="7080"/>
    <n v="3793"/>
    <n v="-2137"/>
    <n v="0"/>
    <n v="2696"/>
    <n v="11242"/>
    <n v="429"/>
    <n v="559"/>
    <n v="4"/>
    <n v="3"/>
    <n v="10"/>
    <n v="9"/>
    <n v="4"/>
    <n v="11"/>
    <n v="3"/>
    <n v="3"/>
    <n v="10"/>
    <n v="8"/>
    <n v="4"/>
    <n v="10"/>
    <n v="0"/>
    <n v="0"/>
    <n v="3"/>
    <n v="3"/>
    <n v="1"/>
    <n v="3"/>
    <n v="-1679"/>
    <n v="2886"/>
    <n v="12787"/>
    <n v="2687"/>
    <n v="4588"/>
    <n v="0"/>
    <n v="0"/>
    <n v="0"/>
    <n v="0"/>
    <n v="0"/>
    <n v="0"/>
    <n v="0"/>
    <n v="0"/>
    <n v="0"/>
    <n v="0"/>
    <n v="0"/>
    <n v="3234"/>
    <n v="0"/>
    <n v="0"/>
    <n v="0"/>
    <n v="0"/>
    <n v="0"/>
    <n v="3205"/>
    <n v="0"/>
    <n v="0"/>
    <n v="0"/>
    <n v="0"/>
    <n v="3"/>
    <n v="2"/>
    <n v="1"/>
    <n v="0"/>
    <n v="3"/>
    <n v="0"/>
    <n v="1"/>
    <n v="6"/>
    <n v="10"/>
    <n v="6"/>
    <n v="10"/>
    <n v="0"/>
    <n v="0"/>
    <n v="0"/>
    <n v="0"/>
    <n v="0"/>
    <n v="0"/>
    <n v="0"/>
    <n v="0"/>
    <n v="0"/>
    <x v="0"/>
    <x v="1"/>
    <x v="5"/>
    <x v="5"/>
    <x v="110"/>
    <x v="1"/>
    <x v="1"/>
    <x v="103"/>
    <x v="8"/>
    <x v="9"/>
    <x v="0"/>
    <x v="3"/>
    <x v="0"/>
    <x v="4"/>
    <x v="4"/>
    <x v="86"/>
    <x v="94"/>
    <n v="5"/>
  </r>
  <r>
    <s v="Business Insurance"/>
    <x v="0"/>
    <x v="0"/>
    <x v="1"/>
    <x v="0"/>
    <x v="0"/>
    <s v="THE AGENCY COLLECTIVE LLC"/>
    <s v="CR605710"/>
    <s v="ROLLAND INS AND FINANCIAL SERVICES"/>
    <s v="H9067562"/>
    <x v="0"/>
    <x v="0"/>
    <x v="8"/>
    <s v="Territory Manager"/>
    <n v="-853"/>
    <n v="-853"/>
    <n v="0"/>
    <n v="7682"/>
    <n v="7139"/>
    <n v="0"/>
    <n v="6829"/>
    <n v="0"/>
    <n v="0"/>
    <n v="130"/>
    <n v="0"/>
    <n v="0"/>
    <n v="130"/>
    <n v="0"/>
    <n v="4"/>
    <n v="10"/>
    <n v="3"/>
    <n v="0"/>
    <n v="6"/>
    <n v="0"/>
    <n v="3"/>
    <n v="7"/>
    <n v="2"/>
    <n v="0"/>
    <n v="4"/>
    <n v="0"/>
    <n v="0"/>
    <n v="1"/>
    <n v="0"/>
    <n v="0"/>
    <n v="1"/>
    <n v="1009"/>
    <n v="1760"/>
    <n v="7362"/>
    <n v="1623"/>
    <n v="0"/>
    <n v="0"/>
    <n v="0"/>
    <n v="0"/>
    <n v="0"/>
    <n v="0"/>
    <n v="0"/>
    <n v="0"/>
    <n v="0"/>
    <n v="0"/>
    <n v="0"/>
    <n v="0"/>
    <n v="7139"/>
    <n v="0"/>
    <n v="0"/>
    <n v="0"/>
    <n v="0"/>
    <n v="0"/>
    <n v="7015"/>
    <n v="0"/>
    <n v="0"/>
    <n v="0"/>
    <n v="0"/>
    <n v="1"/>
    <n v="1"/>
    <n v="1"/>
    <n v="0"/>
    <n v="1"/>
    <n v="0"/>
    <n v="1"/>
    <n v="3"/>
    <n v="4"/>
    <n v="3"/>
    <n v="4"/>
    <n v="0"/>
    <n v="0"/>
    <n v="0"/>
    <n v="0"/>
    <n v="0"/>
    <n v="0"/>
    <n v="0"/>
    <n v="0"/>
    <n v="0"/>
    <x v="0"/>
    <x v="1"/>
    <x v="3"/>
    <x v="3"/>
    <x v="16"/>
    <x v="1"/>
    <x v="0"/>
    <x v="16"/>
    <x v="1"/>
    <x v="1"/>
    <x v="0"/>
    <x v="0"/>
    <x v="0"/>
    <x v="11"/>
    <x v="1"/>
    <x v="0"/>
    <x v="0"/>
    <n v="1"/>
  </r>
  <r>
    <s v="Business Insurance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395"/>
    <n v="395"/>
    <n v="0"/>
    <n v="3074"/>
    <n v="2908"/>
    <n v="0"/>
    <n v="3469"/>
    <n v="0"/>
    <n v="0"/>
    <n v="0"/>
    <n v="2908"/>
    <n v="0"/>
    <n v="0"/>
    <n v="0"/>
    <n v="0"/>
    <n v="0"/>
    <n v="3"/>
    <n v="0"/>
    <n v="0"/>
    <n v="0"/>
    <n v="0"/>
    <n v="0"/>
    <n v="3"/>
    <n v="0"/>
    <n v="0"/>
    <n v="0"/>
    <n v="0"/>
    <n v="0"/>
    <n v="2"/>
    <n v="0"/>
    <n v="0"/>
    <n v="827"/>
    <n v="717"/>
    <n v="2973"/>
    <n v="1131"/>
    <n v="0"/>
    <n v="0"/>
    <n v="0"/>
    <n v="0"/>
    <n v="0"/>
    <n v="0"/>
    <n v="0"/>
    <n v="0"/>
    <n v="0"/>
    <n v="0"/>
    <n v="0"/>
    <n v="0"/>
    <n v="2908"/>
    <n v="0"/>
    <n v="0"/>
    <n v="0"/>
    <n v="0"/>
    <n v="0"/>
    <n v="2894"/>
    <n v="0"/>
    <n v="0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09"/>
    <x v="1"/>
    <x v="1"/>
    <x v="102"/>
    <x v="5"/>
    <x v="8"/>
    <x v="0"/>
    <x v="3"/>
    <x v="0"/>
    <x v="4"/>
    <x v="4"/>
    <x v="80"/>
    <x v="93"/>
    <n v="2"/>
  </r>
  <r>
    <s v="Business Insurance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-1258"/>
    <n v="-1258"/>
    <n v="0"/>
    <n v="3783"/>
    <n v="3725"/>
    <n v="0"/>
    <n v="2525"/>
    <n v="0"/>
    <n v="0"/>
    <n v="0"/>
    <n v="3725"/>
    <n v="0"/>
    <n v="0"/>
    <n v="1"/>
    <n v="0"/>
    <n v="1"/>
    <n v="9"/>
    <n v="0"/>
    <n v="2"/>
    <n v="1"/>
    <n v="0"/>
    <n v="1"/>
    <n v="7"/>
    <n v="0"/>
    <n v="2"/>
    <n v="0"/>
    <n v="0"/>
    <n v="0"/>
    <n v="2"/>
    <n v="0"/>
    <n v="0"/>
    <n v="-236"/>
    <n v="927"/>
    <n v="3769"/>
    <n v="2054"/>
    <n v="0"/>
    <n v="0"/>
    <n v="0"/>
    <n v="0"/>
    <n v="0"/>
    <n v="0"/>
    <n v="0"/>
    <n v="0"/>
    <n v="0"/>
    <n v="0"/>
    <n v="0"/>
    <n v="0"/>
    <n v="3725"/>
    <n v="0"/>
    <n v="0"/>
    <n v="0"/>
    <n v="0"/>
    <n v="0"/>
    <n v="3715"/>
    <n v="0"/>
    <n v="0"/>
    <n v="0"/>
    <n v="0"/>
    <n v="2"/>
    <n v="2"/>
    <n v="0"/>
    <n v="0"/>
    <n v="0"/>
    <n v="0"/>
    <n v="0"/>
    <n v="1"/>
    <n v="2"/>
    <n v="1"/>
    <n v="2"/>
    <n v="0"/>
    <n v="0"/>
    <n v="0"/>
    <n v="0"/>
    <n v="0"/>
    <n v="0"/>
    <n v="0"/>
    <n v="0"/>
    <n v="0"/>
    <x v="0"/>
    <x v="1"/>
    <x v="5"/>
    <x v="5"/>
    <x v="118"/>
    <x v="1"/>
    <x v="1"/>
    <x v="111"/>
    <x v="1"/>
    <x v="2"/>
    <x v="0"/>
    <x v="3"/>
    <x v="0"/>
    <x v="0"/>
    <x v="27"/>
    <x v="87"/>
    <x v="99"/>
    <n v="2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361"/>
    <n v="361"/>
    <n v="0"/>
    <n v="16408"/>
    <n v="3094"/>
    <n v="0"/>
    <n v="16769"/>
    <n v="0"/>
    <n v="0"/>
    <n v="8620"/>
    <n v="3094"/>
    <n v="0"/>
    <n v="8620"/>
    <n v="2"/>
    <n v="1"/>
    <n v="14"/>
    <n v="4"/>
    <n v="0"/>
    <n v="15"/>
    <n v="2"/>
    <n v="1"/>
    <n v="14"/>
    <n v="4"/>
    <n v="0"/>
    <n v="15"/>
    <n v="0"/>
    <n v="0"/>
    <n v="3"/>
    <n v="2"/>
    <n v="0"/>
    <n v="3"/>
    <n v="4216"/>
    <n v="856"/>
    <n v="7666"/>
    <n v="755"/>
    <n v="0"/>
    <n v="0"/>
    <n v="0"/>
    <n v="0"/>
    <n v="0"/>
    <n v="0"/>
    <n v="0"/>
    <n v="0"/>
    <n v="0"/>
    <n v="0"/>
    <n v="0"/>
    <n v="0"/>
    <n v="3517"/>
    <n v="0"/>
    <n v="0"/>
    <n v="0"/>
    <n v="0"/>
    <n v="0"/>
    <n v="3499"/>
    <n v="0"/>
    <n v="0"/>
    <n v="0"/>
    <n v="0"/>
    <n v="2"/>
    <n v="2"/>
    <n v="0"/>
    <n v="0"/>
    <n v="3"/>
    <n v="0"/>
    <n v="0"/>
    <n v="3"/>
    <n v="15"/>
    <n v="3"/>
    <n v="15"/>
    <n v="0"/>
    <n v="0"/>
    <n v="0"/>
    <n v="0"/>
    <n v="0"/>
    <n v="0"/>
    <n v="0"/>
    <n v="0"/>
    <n v="0"/>
    <x v="0"/>
    <x v="1"/>
    <x v="5"/>
    <x v="5"/>
    <x v="155"/>
    <x v="1"/>
    <x v="5"/>
    <x v="145"/>
    <x v="8"/>
    <x v="11"/>
    <x v="0"/>
    <x v="28"/>
    <x v="0"/>
    <x v="45"/>
    <x v="49"/>
    <x v="114"/>
    <x v="130"/>
    <n v="5"/>
  </r>
  <r>
    <s v="Business Insurance"/>
    <x v="0"/>
    <x v="5"/>
    <x v="45"/>
    <x v="0"/>
    <x v="5"/>
    <s v="THE AGENCY COLLECTIVE LLC"/>
    <s v="CR605710"/>
    <s v="CHARLES E. DEALE &amp; ASSOCIATES INC"/>
    <s v="H7391341"/>
    <x v="0"/>
    <x v="0"/>
    <x v="0"/>
    <s v="Territory Manager"/>
    <n v="0"/>
    <n v="0"/>
    <n v="0"/>
    <n v="1788"/>
    <n v="1736"/>
    <n v="0"/>
    <n v="1788"/>
    <n v="0"/>
    <n v="0"/>
    <n v="0"/>
    <n v="1736"/>
    <n v="0"/>
    <n v="0"/>
    <n v="0"/>
    <n v="3"/>
    <n v="7"/>
    <n v="9"/>
    <n v="0"/>
    <n v="4"/>
    <n v="0"/>
    <n v="2"/>
    <n v="5"/>
    <n v="7"/>
    <n v="0"/>
    <n v="3"/>
    <n v="0"/>
    <n v="0"/>
    <n v="0"/>
    <n v="3"/>
    <n v="0"/>
    <n v="0"/>
    <n v="442"/>
    <n v="428"/>
    <n v="1756"/>
    <n v="727"/>
    <n v="0"/>
    <n v="0"/>
    <n v="0"/>
    <n v="0"/>
    <n v="0"/>
    <n v="0"/>
    <n v="0"/>
    <n v="0"/>
    <n v="0"/>
    <n v="0"/>
    <n v="0"/>
    <n v="0"/>
    <n v="1736"/>
    <n v="0"/>
    <n v="0"/>
    <n v="0"/>
    <n v="0"/>
    <n v="0"/>
    <n v="1722"/>
    <n v="0"/>
    <n v="0"/>
    <n v="0"/>
    <n v="0"/>
    <n v="3"/>
    <n v="3"/>
    <n v="0"/>
    <n v="0"/>
    <n v="0"/>
    <n v="0"/>
    <n v="0"/>
    <n v="2"/>
    <n v="2"/>
    <n v="2"/>
    <n v="3"/>
    <n v="0"/>
    <n v="0"/>
    <n v="0"/>
    <n v="0"/>
    <n v="0"/>
    <n v="0"/>
    <n v="0"/>
    <n v="0"/>
    <n v="0"/>
    <x v="0"/>
    <x v="1"/>
    <x v="3"/>
    <x v="3"/>
    <x v="174"/>
    <x v="1"/>
    <x v="0"/>
    <x v="163"/>
    <x v="1"/>
    <x v="7"/>
    <x v="0"/>
    <x v="6"/>
    <x v="0"/>
    <x v="43"/>
    <x v="46"/>
    <x v="127"/>
    <x v="143"/>
    <n v="3"/>
  </r>
  <r>
    <s v="Business Insurance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1350"/>
    <n v="899"/>
    <n v="900"/>
    <n v="1350"/>
    <n v="0"/>
    <n v="0"/>
    <n v="450"/>
    <n v="0"/>
    <n v="0"/>
    <n v="450"/>
    <n v="2"/>
    <n v="0"/>
    <n v="1"/>
    <n v="0"/>
    <n v="2"/>
    <n v="3"/>
    <n v="1"/>
    <n v="0"/>
    <n v="1"/>
    <n v="0"/>
    <n v="2"/>
    <n v="2"/>
    <n v="1"/>
    <n v="0"/>
    <n v="1"/>
    <n v="0"/>
    <n v="0"/>
    <n v="2"/>
    <n v="333"/>
    <n v="222"/>
    <n v="1087"/>
    <n v="901"/>
    <n v="830"/>
    <n v="0"/>
    <n v="0"/>
    <n v="0"/>
    <n v="0"/>
    <n v="0"/>
    <n v="0"/>
    <n v="0"/>
    <n v="0"/>
    <n v="0"/>
    <n v="0"/>
    <n v="0"/>
    <n v="899"/>
    <n v="0"/>
    <n v="0"/>
    <n v="0"/>
    <n v="0"/>
    <n v="0"/>
    <n v="898"/>
    <n v="0"/>
    <n v="0"/>
    <n v="0"/>
    <n v="0"/>
    <n v="2"/>
    <n v="2"/>
    <n v="2"/>
    <n v="1"/>
    <n v="2"/>
    <n v="0"/>
    <n v="0"/>
    <n v="1"/>
    <n v="2"/>
    <n v="1"/>
    <n v="2"/>
    <n v="0"/>
    <n v="0"/>
    <n v="0"/>
    <n v="0"/>
    <n v="0"/>
    <n v="0"/>
    <n v="0"/>
    <n v="0"/>
    <n v="0"/>
    <x v="0"/>
    <x v="1"/>
    <x v="5"/>
    <x v="5"/>
    <x v="61"/>
    <x v="1"/>
    <x v="4"/>
    <x v="60"/>
    <x v="10"/>
    <x v="0"/>
    <x v="0"/>
    <x v="25"/>
    <x v="0"/>
    <x v="35"/>
    <x v="36"/>
    <x v="49"/>
    <x v="50"/>
    <n v="3"/>
  </r>
  <r>
    <s v="Business Insurance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0"/>
    <n v="0"/>
    <n v="0"/>
    <n v="36751"/>
    <n v="0"/>
    <n v="0"/>
    <n v="36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62"/>
    <n v="0"/>
    <n v="15909"/>
    <n v="0"/>
    <n v="0"/>
    <n v="0"/>
    <n v="0"/>
    <n v="0"/>
    <n v="0"/>
    <n v="0"/>
    <n v="0"/>
    <n v="0"/>
    <n v="0"/>
    <n v="0"/>
    <n v="0"/>
    <n v="0"/>
    <n v="34524"/>
    <n v="0"/>
    <n v="0"/>
    <n v="0"/>
    <n v="0"/>
    <n v="0"/>
    <n v="34388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76"/>
    <x v="1"/>
    <x v="0"/>
    <x v="72"/>
    <x v="1"/>
    <x v="0"/>
    <x v="0"/>
    <x v="0"/>
    <x v="0"/>
    <x v="0"/>
    <x v="11"/>
    <x v="62"/>
    <x v="63"/>
    <n v="4"/>
  </r>
  <r>
    <s v="Business Insurance"/>
    <x v="1"/>
    <x v="7"/>
    <x v="16"/>
    <x v="0"/>
    <x v="7"/>
    <s v="THE AGENCY COLLECTIVE LLC"/>
    <s v="CR605710"/>
    <s v="KEVIN BENTLEY INSURANCE LLC"/>
    <s v="H9454614"/>
    <x v="0"/>
    <x v="0"/>
    <x v="0"/>
    <s v="Territory Manager"/>
    <n v="0"/>
    <n v="0"/>
    <n v="0"/>
    <n v="879"/>
    <n v="817"/>
    <n v="0"/>
    <n v="879"/>
    <n v="0"/>
    <n v="0"/>
    <n v="0"/>
    <n v="817"/>
    <n v="0"/>
    <n v="0"/>
    <n v="0"/>
    <n v="0"/>
    <n v="1"/>
    <n v="4"/>
    <n v="0"/>
    <n v="1"/>
    <n v="0"/>
    <n v="0"/>
    <n v="1"/>
    <n v="4"/>
    <n v="0"/>
    <n v="1"/>
    <n v="0"/>
    <n v="0"/>
    <n v="0"/>
    <n v="1"/>
    <n v="0"/>
    <n v="0"/>
    <n v="217"/>
    <n v="201"/>
    <n v="833"/>
    <n v="206"/>
    <n v="0"/>
    <n v="0"/>
    <n v="0"/>
    <n v="0"/>
    <n v="0"/>
    <n v="0"/>
    <n v="0"/>
    <n v="0"/>
    <n v="0"/>
    <n v="0"/>
    <n v="0"/>
    <n v="0"/>
    <n v="817"/>
    <n v="0"/>
    <n v="0"/>
    <n v="0"/>
    <n v="0"/>
    <n v="0"/>
    <n v="797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3"/>
    <x v="3"/>
    <x v="25"/>
    <x v="1"/>
    <x v="1"/>
    <x v="25"/>
    <x v="1"/>
    <x v="6"/>
    <x v="0"/>
    <x v="11"/>
    <x v="0"/>
    <x v="19"/>
    <x v="16"/>
    <x v="20"/>
    <x v="21"/>
    <n v="1"/>
  </r>
  <r>
    <s v="Business Insurance"/>
    <x v="2"/>
    <x v="2"/>
    <x v="47"/>
    <x v="0"/>
    <x v="2"/>
    <s v="THE AGENCY COLLECTIVE LLC"/>
    <s v="CR605710"/>
    <s v="A-Z INSURANCE LLC"/>
    <s v="H2170606"/>
    <x v="0"/>
    <x v="0"/>
    <x v="0"/>
    <s v="Territory Manager"/>
    <n v="0"/>
    <n v="0"/>
    <n v="0"/>
    <n v="7317"/>
    <n v="3617"/>
    <n v="0"/>
    <n v="7317"/>
    <n v="0"/>
    <n v="0"/>
    <n v="3530"/>
    <n v="3617"/>
    <n v="0"/>
    <n v="3530"/>
    <n v="1"/>
    <n v="1"/>
    <n v="4"/>
    <n v="6"/>
    <n v="0"/>
    <n v="4"/>
    <n v="1"/>
    <n v="1"/>
    <n v="3"/>
    <n v="5"/>
    <n v="0"/>
    <n v="3"/>
    <n v="0"/>
    <n v="0"/>
    <n v="1"/>
    <n v="3"/>
    <n v="0"/>
    <n v="1"/>
    <n v="1804"/>
    <n v="892"/>
    <n v="5419"/>
    <n v="1014"/>
    <n v="0"/>
    <n v="0"/>
    <n v="0"/>
    <n v="0"/>
    <n v="0"/>
    <n v="0"/>
    <n v="0"/>
    <n v="0"/>
    <n v="0"/>
    <n v="0"/>
    <n v="0"/>
    <n v="0"/>
    <n v="2729"/>
    <n v="0"/>
    <n v="0"/>
    <n v="0"/>
    <n v="0"/>
    <n v="0"/>
    <n v="2686"/>
    <n v="0"/>
    <n v="0"/>
    <n v="0"/>
    <n v="0"/>
    <n v="2"/>
    <n v="2"/>
    <n v="0"/>
    <n v="0"/>
    <n v="1"/>
    <n v="0"/>
    <n v="0"/>
    <n v="2"/>
    <n v="3"/>
    <n v="2"/>
    <n v="3"/>
    <n v="0"/>
    <n v="0"/>
    <n v="0"/>
    <n v="0"/>
    <n v="0"/>
    <n v="0"/>
    <n v="0"/>
    <n v="0"/>
    <n v="0"/>
    <x v="0"/>
    <x v="1"/>
    <x v="3"/>
    <x v="3"/>
    <x v="151"/>
    <x v="1"/>
    <x v="2"/>
    <x v="143"/>
    <x v="1"/>
    <x v="1"/>
    <x v="0"/>
    <x v="26"/>
    <x v="0"/>
    <x v="44"/>
    <x v="48"/>
    <x v="110"/>
    <x v="126"/>
    <n v="2"/>
  </r>
  <r>
    <s v="Business Insurance"/>
    <x v="3"/>
    <x v="14"/>
    <x v="52"/>
    <x v="0"/>
    <x v="14"/>
    <s v="THE AGENCY COLLECTIVE LLC"/>
    <s v="CR605710"/>
    <s v="MILLER INSURANCE AGENCY INC"/>
    <s v="H6345641"/>
    <x v="0"/>
    <x v="0"/>
    <x v="0"/>
    <s v="Territory Manager"/>
    <n v="0"/>
    <n v="0"/>
    <n v="0"/>
    <n v="2522"/>
    <n v="2426"/>
    <n v="0"/>
    <n v="2522"/>
    <n v="0"/>
    <n v="0"/>
    <n v="0"/>
    <n v="2426"/>
    <n v="0"/>
    <n v="0"/>
    <n v="0"/>
    <n v="0"/>
    <n v="0"/>
    <n v="2"/>
    <n v="0"/>
    <n v="0"/>
    <n v="0"/>
    <n v="0"/>
    <n v="0"/>
    <n v="2"/>
    <n v="0"/>
    <n v="0"/>
    <n v="0"/>
    <n v="0"/>
    <n v="0"/>
    <n v="1"/>
    <n v="0"/>
    <n v="0"/>
    <n v="622"/>
    <n v="598"/>
    <n v="2439"/>
    <n v="319"/>
    <n v="0"/>
    <n v="0"/>
    <n v="0"/>
    <n v="0"/>
    <n v="0"/>
    <n v="0"/>
    <n v="0"/>
    <n v="0"/>
    <n v="0"/>
    <n v="0"/>
    <n v="0"/>
    <n v="0"/>
    <n v="2426"/>
    <n v="0"/>
    <n v="0"/>
    <n v="0"/>
    <n v="0"/>
    <n v="0"/>
    <n v="2379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67"/>
    <x v="1"/>
    <x v="3"/>
    <x v="156"/>
    <x v="1"/>
    <x v="7"/>
    <x v="0"/>
    <x v="24"/>
    <x v="0"/>
    <x v="47"/>
    <x v="53"/>
    <x v="122"/>
    <x v="138"/>
    <n v="1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2675"/>
    <n v="2003"/>
    <n v="0"/>
    <n v="2675"/>
    <n v="0"/>
    <n v="0"/>
    <n v="0"/>
    <n v="2003"/>
    <n v="0"/>
    <n v="0"/>
    <n v="0"/>
    <n v="0"/>
    <n v="4"/>
    <n v="1"/>
    <n v="0"/>
    <n v="4"/>
    <n v="0"/>
    <n v="0"/>
    <n v="2"/>
    <n v="1"/>
    <n v="0"/>
    <n v="2"/>
    <n v="0"/>
    <n v="0"/>
    <n v="0"/>
    <n v="1"/>
    <n v="0"/>
    <n v="0"/>
    <n v="660"/>
    <n v="494"/>
    <n v="2119"/>
    <n v="346"/>
    <n v="0"/>
    <n v="0"/>
    <n v="0"/>
    <n v="0"/>
    <n v="0"/>
    <n v="0"/>
    <n v="0"/>
    <n v="0"/>
    <n v="0"/>
    <n v="0"/>
    <n v="0"/>
    <n v="0"/>
    <n v="2003"/>
    <n v="0"/>
    <n v="0"/>
    <n v="0"/>
    <n v="0"/>
    <n v="0"/>
    <n v="1987"/>
    <n v="0"/>
    <n v="0"/>
    <n v="0"/>
    <n v="0"/>
    <n v="1"/>
    <n v="1"/>
    <n v="0"/>
    <n v="0"/>
    <n v="0"/>
    <n v="0"/>
    <n v="0"/>
    <n v="0"/>
    <n v="1"/>
    <n v="0"/>
    <n v="2"/>
    <n v="0"/>
    <n v="0"/>
    <n v="0"/>
    <n v="0"/>
    <n v="0"/>
    <n v="0"/>
    <n v="0"/>
    <n v="0"/>
    <n v="0"/>
    <x v="0"/>
    <x v="1"/>
    <x v="4"/>
    <x v="4"/>
    <x v="75"/>
    <x v="1"/>
    <x v="0"/>
    <x v="13"/>
    <x v="2"/>
    <x v="11"/>
    <x v="0"/>
    <x v="0"/>
    <x v="0"/>
    <x v="0"/>
    <x v="10"/>
    <x v="61"/>
    <x v="62"/>
    <n v="1"/>
  </r>
  <r>
    <s v="Business Insurance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0"/>
    <n v="0"/>
    <n v="0"/>
    <n v="3079"/>
    <n v="0"/>
    <n v="0"/>
    <n v="3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59"/>
    <n v="0"/>
    <n v="886"/>
    <n v="0"/>
    <n v="0"/>
    <n v="0"/>
    <n v="0"/>
    <n v="0"/>
    <n v="0"/>
    <n v="0"/>
    <n v="0"/>
    <n v="0"/>
    <n v="0"/>
    <n v="0"/>
    <n v="0"/>
    <n v="0"/>
    <n v="2995"/>
    <n v="0"/>
    <n v="0"/>
    <n v="0"/>
    <n v="0"/>
    <n v="0"/>
    <n v="297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76"/>
    <x v="1"/>
    <x v="0"/>
    <x v="72"/>
    <x v="1"/>
    <x v="0"/>
    <x v="0"/>
    <x v="0"/>
    <x v="0"/>
    <x v="0"/>
    <x v="11"/>
    <x v="62"/>
    <x v="63"/>
    <n v="1"/>
  </r>
  <r>
    <s v="Business Insurance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0"/>
    <n v="2075"/>
    <n v="1485"/>
    <n v="0"/>
    <n v="2075"/>
    <n v="0"/>
    <n v="0"/>
    <n v="500"/>
    <n v="1485"/>
    <n v="0"/>
    <n v="500"/>
    <n v="0"/>
    <n v="0"/>
    <n v="1"/>
    <n v="7"/>
    <n v="0"/>
    <n v="1"/>
    <n v="0"/>
    <n v="0"/>
    <n v="1"/>
    <n v="7"/>
    <n v="0"/>
    <n v="1"/>
    <n v="0"/>
    <n v="0"/>
    <n v="1"/>
    <n v="2"/>
    <n v="0"/>
    <n v="1"/>
    <n v="512"/>
    <n v="366"/>
    <n v="1714"/>
    <n v="516"/>
    <n v="0"/>
    <n v="0"/>
    <n v="0"/>
    <n v="0"/>
    <n v="0"/>
    <n v="0"/>
    <n v="0"/>
    <n v="0"/>
    <n v="0"/>
    <n v="0"/>
    <n v="0"/>
    <n v="0"/>
    <n v="1485"/>
    <n v="0"/>
    <n v="0"/>
    <n v="0"/>
    <n v="0"/>
    <n v="0"/>
    <n v="1477"/>
    <n v="0"/>
    <n v="0"/>
    <n v="0"/>
    <n v="0"/>
    <n v="2"/>
    <n v="2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4"/>
    <x v="1"/>
    <x v="0"/>
    <x v="14"/>
    <x v="1"/>
    <x v="3"/>
    <x v="0"/>
    <x v="0"/>
    <x v="0"/>
    <x v="9"/>
    <x v="11"/>
    <x v="11"/>
    <x v="11"/>
    <n v="3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0"/>
    <n v="2889"/>
    <n v="0"/>
    <n v="0"/>
    <n v="2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2"/>
    <n v="0"/>
    <n v="950"/>
    <n v="0"/>
    <n v="0"/>
    <n v="0"/>
    <n v="0"/>
    <n v="0"/>
    <n v="0"/>
    <n v="0"/>
    <n v="0"/>
    <n v="0"/>
    <n v="0"/>
    <n v="0"/>
    <n v="0"/>
    <n v="0"/>
    <n v="2965"/>
    <n v="0"/>
    <n v="0"/>
    <n v="0"/>
    <n v="0"/>
    <n v="0"/>
    <n v="2947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92"/>
    <x v="1"/>
    <x v="0"/>
    <x v="12"/>
    <x v="1"/>
    <x v="8"/>
    <x v="0"/>
    <x v="0"/>
    <x v="0"/>
    <x v="0"/>
    <x v="9"/>
    <x v="9"/>
    <x v="9"/>
    <n v="2"/>
  </r>
  <r>
    <s v="Business Insurance"/>
    <x v="1"/>
    <x v="3"/>
    <x v="4"/>
    <x v="0"/>
    <x v="3"/>
    <s v=""/>
    <s v=""/>
    <s v="HIGHLAND INS AGENCY INC"/>
    <s v="H8412591"/>
    <x v="0"/>
    <x v="0"/>
    <x v="3"/>
    <s v="Territory Manager"/>
    <n v="0"/>
    <n v="0"/>
    <n v="0"/>
    <n v="2801"/>
    <n v="3930"/>
    <n v="0"/>
    <n v="2801"/>
    <n v="0"/>
    <n v="0"/>
    <n v="0"/>
    <n v="393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691"/>
    <n v="969"/>
    <n v="3361"/>
    <n v="1981"/>
    <n v="0"/>
    <n v="0"/>
    <n v="0"/>
    <n v="0"/>
    <n v="0"/>
    <n v="0"/>
    <n v="0"/>
    <n v="0"/>
    <n v="0"/>
    <n v="0"/>
    <n v="0"/>
    <n v="0"/>
    <n v="3930"/>
    <n v="0"/>
    <n v="0"/>
    <n v="0"/>
    <n v="0"/>
    <n v="0"/>
    <n v="3917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5"/>
    <x v="1"/>
    <x v="1"/>
    <x v="5"/>
    <x v="5"/>
    <x v="5"/>
    <x v="0"/>
    <x v="3"/>
    <x v="0"/>
    <x v="4"/>
    <x v="4"/>
    <x v="4"/>
    <x v="4"/>
    <n v="1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4521"/>
    <n v="4317"/>
    <n v="0"/>
    <n v="4521"/>
    <n v="0"/>
    <n v="0"/>
    <n v="0"/>
    <n v="4317"/>
    <n v="0"/>
    <n v="0"/>
    <n v="0"/>
    <n v="0"/>
    <n v="1"/>
    <n v="4"/>
    <n v="0"/>
    <n v="1"/>
    <n v="0"/>
    <n v="0"/>
    <n v="1"/>
    <n v="4"/>
    <n v="0"/>
    <n v="1"/>
    <n v="0"/>
    <n v="0"/>
    <n v="0"/>
    <n v="2"/>
    <n v="0"/>
    <n v="0"/>
    <n v="1115"/>
    <n v="1064"/>
    <n v="4412"/>
    <n v="2011"/>
    <n v="0"/>
    <n v="0"/>
    <n v="0"/>
    <n v="0"/>
    <n v="0"/>
    <n v="0"/>
    <n v="0"/>
    <n v="0"/>
    <n v="0"/>
    <n v="0"/>
    <n v="0"/>
    <n v="0"/>
    <n v="4317"/>
    <n v="0"/>
    <n v="0"/>
    <n v="0"/>
    <n v="0"/>
    <n v="0"/>
    <n v="4303"/>
    <n v="0"/>
    <n v="0"/>
    <n v="0"/>
    <n v="0"/>
    <n v="2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11"/>
    <x v="1"/>
    <x v="1"/>
    <x v="104"/>
    <x v="8"/>
    <x v="2"/>
    <x v="0"/>
    <x v="3"/>
    <x v="0"/>
    <x v="4"/>
    <x v="4"/>
    <x v="87"/>
    <x v="95"/>
    <n v="2"/>
  </r>
  <r>
    <s v="Business Insurance"/>
    <x v="0"/>
    <x v="5"/>
    <x v="6"/>
    <x v="0"/>
    <x v="5"/>
    <s v="THE AGENCY COLLECTIVE LLC"/>
    <s v="CR605710"/>
    <s v="RCK FAMILY INC"/>
    <s v="H6343454"/>
    <x v="0"/>
    <x v="0"/>
    <x v="0"/>
    <s v="Territory Manager"/>
    <n v="0"/>
    <n v="0"/>
    <n v="0"/>
    <n v="2879"/>
    <n v="1288"/>
    <n v="0"/>
    <n v="2879"/>
    <n v="0"/>
    <n v="0"/>
    <n v="1233"/>
    <n v="1288"/>
    <n v="0"/>
    <n v="1233"/>
    <n v="0"/>
    <n v="3"/>
    <n v="5"/>
    <n v="8"/>
    <n v="0"/>
    <n v="2"/>
    <n v="0"/>
    <n v="3"/>
    <n v="5"/>
    <n v="8"/>
    <n v="0"/>
    <n v="2"/>
    <n v="0"/>
    <n v="0"/>
    <n v="1"/>
    <n v="1"/>
    <n v="0"/>
    <n v="1"/>
    <n v="710"/>
    <n v="318"/>
    <n v="1842"/>
    <n v="74"/>
    <n v="0"/>
    <n v="0"/>
    <n v="0"/>
    <n v="0"/>
    <n v="0"/>
    <n v="0"/>
    <n v="0"/>
    <n v="0"/>
    <n v="0"/>
    <n v="0"/>
    <n v="0"/>
    <n v="0"/>
    <n v="1288"/>
    <n v="0"/>
    <n v="0"/>
    <n v="0"/>
    <n v="0"/>
    <n v="0"/>
    <n v="1271"/>
    <n v="0"/>
    <n v="0"/>
    <n v="0"/>
    <n v="0"/>
    <n v="1"/>
    <n v="1"/>
    <n v="0"/>
    <n v="0"/>
    <n v="1"/>
    <n v="0"/>
    <n v="1"/>
    <n v="3"/>
    <n v="2"/>
    <n v="3"/>
    <n v="2"/>
    <n v="0"/>
    <n v="0"/>
    <n v="0"/>
    <n v="0"/>
    <n v="0"/>
    <n v="0"/>
    <n v="0"/>
    <n v="0"/>
    <n v="0"/>
    <x v="0"/>
    <x v="1"/>
    <x v="4"/>
    <x v="4"/>
    <x v="125"/>
    <x v="1"/>
    <x v="0"/>
    <x v="117"/>
    <x v="1"/>
    <x v="0"/>
    <x v="0"/>
    <x v="5"/>
    <x v="0"/>
    <x v="42"/>
    <x v="6"/>
    <x v="94"/>
    <x v="106"/>
    <n v="2"/>
  </r>
  <r>
    <s v="Business Insurance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0"/>
    <n v="0"/>
    <n v="0"/>
    <n v="3966"/>
    <n v="0"/>
    <n v="0"/>
    <n v="3966"/>
    <n v="0"/>
    <n v="0"/>
    <n v="0"/>
    <n v="0"/>
    <n v="0"/>
    <n v="0"/>
    <n v="0"/>
    <n v="0"/>
    <n v="3"/>
    <n v="0"/>
    <n v="0"/>
    <n v="3"/>
    <n v="0"/>
    <n v="0"/>
    <n v="3"/>
    <n v="0"/>
    <n v="0"/>
    <n v="3"/>
    <n v="0"/>
    <n v="0"/>
    <n v="0"/>
    <n v="0"/>
    <n v="0"/>
    <n v="0"/>
    <n v="978"/>
    <n v="0"/>
    <n v="739"/>
    <n v="0"/>
    <n v="0"/>
    <n v="0"/>
    <n v="0"/>
    <n v="0"/>
    <n v="0"/>
    <n v="0"/>
    <n v="0"/>
    <n v="0"/>
    <n v="0"/>
    <n v="0"/>
    <n v="0"/>
    <n v="0"/>
    <n v="3725"/>
    <n v="0"/>
    <n v="0"/>
    <n v="0"/>
    <n v="0"/>
    <n v="0"/>
    <n v="3695"/>
    <n v="0"/>
    <n v="0"/>
    <n v="0"/>
    <n v="0"/>
    <n v="0"/>
    <n v="1"/>
    <n v="0"/>
    <n v="0"/>
    <n v="0"/>
    <n v="0"/>
    <n v="0"/>
    <n v="0"/>
    <n v="3"/>
    <n v="0"/>
    <n v="3"/>
    <n v="0"/>
    <n v="0"/>
    <n v="0"/>
    <n v="0"/>
    <n v="0"/>
    <n v="0"/>
    <n v="0"/>
    <n v="0"/>
    <n v="0"/>
    <x v="0"/>
    <x v="1"/>
    <x v="4"/>
    <x v="4"/>
    <x v="44"/>
    <x v="1"/>
    <x v="1"/>
    <x v="43"/>
    <x v="1"/>
    <x v="10"/>
    <x v="0"/>
    <x v="17"/>
    <x v="0"/>
    <x v="27"/>
    <x v="27"/>
    <x v="37"/>
    <x v="38"/>
    <n v="1"/>
  </r>
  <r>
    <s v="Business Insurance"/>
    <x v="3"/>
    <x v="4"/>
    <x v="5"/>
    <x v="0"/>
    <x v="4"/>
    <s v=""/>
    <s v=""/>
    <s v="Miller &amp; Associates"/>
    <s v="H6410854"/>
    <x v="0"/>
    <x v="0"/>
    <x v="0"/>
    <s v="Territory Manager"/>
    <n v="0"/>
    <n v="0"/>
    <n v="0"/>
    <n v="10471"/>
    <n v="8299"/>
    <n v="0"/>
    <n v="10471"/>
    <n v="0"/>
    <n v="0"/>
    <n v="0"/>
    <n v="8299"/>
    <n v="0"/>
    <n v="0"/>
    <n v="1"/>
    <n v="0"/>
    <n v="1"/>
    <n v="2"/>
    <n v="0"/>
    <n v="2"/>
    <n v="1"/>
    <n v="0"/>
    <n v="1"/>
    <n v="2"/>
    <n v="0"/>
    <n v="2"/>
    <n v="0"/>
    <n v="0"/>
    <n v="0"/>
    <n v="1"/>
    <n v="0"/>
    <n v="0"/>
    <n v="2582"/>
    <n v="2046"/>
    <n v="8662"/>
    <n v="1387"/>
    <n v="0"/>
    <n v="0"/>
    <n v="0"/>
    <n v="0"/>
    <n v="0"/>
    <n v="0"/>
    <n v="0"/>
    <n v="0"/>
    <n v="0"/>
    <n v="0"/>
    <n v="0"/>
    <n v="0"/>
    <n v="8299"/>
    <n v="0"/>
    <n v="0"/>
    <n v="0"/>
    <n v="0"/>
    <n v="0"/>
    <n v="8214"/>
    <n v="0"/>
    <n v="0"/>
    <n v="0"/>
    <n v="0"/>
    <n v="1"/>
    <n v="1"/>
    <n v="0"/>
    <n v="0"/>
    <n v="0"/>
    <n v="0"/>
    <n v="0"/>
    <n v="1"/>
    <n v="2"/>
    <n v="1"/>
    <n v="2"/>
    <n v="0"/>
    <n v="0"/>
    <n v="0"/>
    <n v="0"/>
    <n v="0"/>
    <n v="0"/>
    <n v="0"/>
    <n v="0"/>
    <n v="0"/>
    <x v="0"/>
    <x v="1"/>
    <x v="4"/>
    <x v="4"/>
    <x v="6"/>
    <x v="1"/>
    <x v="3"/>
    <x v="6"/>
    <x v="1"/>
    <x v="6"/>
    <x v="0"/>
    <x v="4"/>
    <x v="0"/>
    <x v="5"/>
    <x v="5"/>
    <x v="5"/>
    <x v="5"/>
    <n v="1"/>
  </r>
  <r>
    <s v="Business Insurance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0"/>
    <n v="0"/>
    <n v="0"/>
    <n v="3010"/>
    <n v="2742"/>
    <n v="0"/>
    <n v="3010"/>
    <n v="0"/>
    <n v="0"/>
    <n v="0"/>
    <n v="2742"/>
    <n v="0"/>
    <n v="0"/>
    <n v="0"/>
    <n v="0"/>
    <n v="1"/>
    <n v="1"/>
    <n v="0"/>
    <n v="1"/>
    <n v="0"/>
    <n v="0"/>
    <n v="1"/>
    <n v="1"/>
    <n v="0"/>
    <n v="1"/>
    <n v="0"/>
    <n v="0"/>
    <n v="0"/>
    <n v="1"/>
    <n v="0"/>
    <n v="0"/>
    <n v="742"/>
    <n v="676"/>
    <n v="2801"/>
    <n v="601"/>
    <n v="0"/>
    <n v="0"/>
    <n v="0"/>
    <n v="0"/>
    <n v="0"/>
    <n v="0"/>
    <n v="0"/>
    <n v="0"/>
    <n v="0"/>
    <n v="0"/>
    <n v="0"/>
    <n v="0"/>
    <n v="2742"/>
    <n v="0"/>
    <n v="0"/>
    <n v="0"/>
    <n v="0"/>
    <n v="0"/>
    <n v="272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166"/>
    <x v="1"/>
    <x v="3"/>
    <x v="155"/>
    <x v="2"/>
    <x v="1"/>
    <x v="0"/>
    <x v="24"/>
    <x v="0"/>
    <x v="47"/>
    <x v="52"/>
    <x v="121"/>
    <x v="137"/>
    <n v="1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0"/>
    <n v="1578"/>
    <n v="1195"/>
    <n v="1435"/>
    <n v="1578"/>
    <n v="0"/>
    <n v="0"/>
    <n v="500"/>
    <n v="0"/>
    <n v="390"/>
    <n v="500"/>
    <n v="0"/>
    <n v="1"/>
    <n v="2"/>
    <n v="0"/>
    <n v="1"/>
    <n v="1"/>
    <n v="0"/>
    <n v="1"/>
    <n v="2"/>
    <n v="0"/>
    <n v="1"/>
    <n v="1"/>
    <n v="0"/>
    <n v="0"/>
    <n v="1"/>
    <n v="0"/>
    <n v="1"/>
    <n v="1"/>
    <n v="389"/>
    <n v="295"/>
    <n v="1549"/>
    <n v="1160"/>
    <n v="1404"/>
    <n v="0"/>
    <n v="0"/>
    <n v="0"/>
    <n v="0"/>
    <n v="0"/>
    <n v="0"/>
    <n v="0"/>
    <n v="0"/>
    <n v="0"/>
    <n v="0"/>
    <n v="0"/>
    <n v="1197"/>
    <n v="0"/>
    <n v="0"/>
    <n v="0"/>
    <n v="0"/>
    <n v="0"/>
    <n v="1190"/>
    <n v="0"/>
    <n v="0"/>
    <n v="0"/>
    <n v="0"/>
    <n v="2"/>
    <n v="2"/>
    <n v="2"/>
    <n v="0"/>
    <n v="1"/>
    <n v="0"/>
    <n v="1"/>
    <n v="1"/>
    <n v="1"/>
    <n v="1"/>
    <n v="1"/>
    <n v="0"/>
    <n v="0"/>
    <n v="0"/>
    <n v="0"/>
    <n v="0"/>
    <n v="0"/>
    <n v="0"/>
    <n v="0"/>
    <n v="0"/>
    <x v="0"/>
    <x v="1"/>
    <x v="5"/>
    <x v="5"/>
    <x v="202"/>
    <x v="1"/>
    <x v="1"/>
    <x v="104"/>
    <x v="7"/>
    <x v="11"/>
    <x v="0"/>
    <x v="3"/>
    <x v="0"/>
    <x v="4"/>
    <x v="4"/>
    <x v="0"/>
    <x v="0"/>
    <n v="3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8119"/>
    <n v="7275"/>
    <n v="13642"/>
    <n v="8119"/>
    <n v="0"/>
    <n v="0"/>
    <n v="0"/>
    <n v="-844"/>
    <n v="5523"/>
    <n v="0"/>
    <n v="0"/>
    <n v="0"/>
    <n v="0"/>
    <n v="0"/>
    <n v="3"/>
    <n v="0"/>
    <n v="0"/>
    <n v="0"/>
    <n v="0"/>
    <n v="0"/>
    <n v="3"/>
    <n v="0"/>
    <n v="0"/>
    <n v="0"/>
    <n v="0"/>
    <n v="0"/>
    <n v="2"/>
    <n v="0"/>
    <n v="2002"/>
    <n v="2002"/>
    <n v="8119"/>
    <n v="9700"/>
    <n v="13892"/>
    <n v="0"/>
    <n v="0"/>
    <n v="0"/>
    <n v="0"/>
    <n v="0"/>
    <n v="0"/>
    <n v="0"/>
    <n v="0"/>
    <n v="0"/>
    <n v="0"/>
    <n v="0"/>
    <n v="8119"/>
    <n v="0"/>
    <n v="0"/>
    <n v="0"/>
    <n v="0"/>
    <n v="0"/>
    <n v="8113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99"/>
    <x v="1"/>
    <x v="1"/>
    <x v="93"/>
    <x v="4"/>
    <x v="8"/>
    <x v="0"/>
    <x v="3"/>
    <x v="0"/>
    <x v="4"/>
    <x v="4"/>
    <x v="80"/>
    <x v="84"/>
    <n v="1"/>
  </r>
  <r>
    <s v="Business Insurance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0"/>
    <n v="0"/>
    <n v="0"/>
    <n v="7382"/>
    <n v="5100"/>
    <n v="2529"/>
    <n v="7382"/>
    <n v="0"/>
    <n v="0"/>
    <n v="0"/>
    <n v="0"/>
    <n v="2529"/>
    <n v="0"/>
    <n v="0"/>
    <n v="0"/>
    <n v="2"/>
    <n v="1"/>
    <n v="4"/>
    <n v="2"/>
    <n v="0"/>
    <n v="0"/>
    <n v="1"/>
    <n v="1"/>
    <n v="3"/>
    <n v="1"/>
    <n v="0"/>
    <n v="0"/>
    <n v="0"/>
    <n v="0"/>
    <n v="1"/>
    <n v="0"/>
    <n v="1820"/>
    <n v="1820"/>
    <n v="7381"/>
    <n v="3987"/>
    <n v="1660"/>
    <n v="0"/>
    <n v="0"/>
    <n v="0"/>
    <n v="0"/>
    <n v="0"/>
    <n v="0"/>
    <n v="0"/>
    <n v="0"/>
    <n v="0"/>
    <n v="0"/>
    <n v="0"/>
    <n v="5100"/>
    <n v="0"/>
    <n v="0"/>
    <n v="0"/>
    <n v="0"/>
    <n v="0"/>
    <n v="5096"/>
    <n v="0"/>
    <n v="0"/>
    <n v="0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05"/>
    <x v="1"/>
    <x v="1"/>
    <x v="99"/>
    <x v="4"/>
    <x v="11"/>
    <x v="0"/>
    <x v="3"/>
    <x v="0"/>
    <x v="4"/>
    <x v="4"/>
    <x v="4"/>
    <x v="90"/>
    <n v="1"/>
  </r>
  <r>
    <s v="Business Insurance"/>
    <x v="1"/>
    <x v="3"/>
    <x v="4"/>
    <x v="0"/>
    <x v="3"/>
    <s v="THE AGENCY COLLECTIVE LLC"/>
    <s v="CR605710"/>
    <s v="BRINSON INC"/>
    <s v="H7266513"/>
    <x v="0"/>
    <x v="0"/>
    <x v="3"/>
    <s v="Territory Manager"/>
    <n v="0"/>
    <n v="0"/>
    <n v="0"/>
    <n v="6652"/>
    <n v="7655"/>
    <n v="3803"/>
    <n v="6652"/>
    <n v="0"/>
    <n v="0"/>
    <n v="622"/>
    <n v="3036"/>
    <n v="3803"/>
    <n v="622"/>
    <n v="2"/>
    <n v="2"/>
    <n v="5"/>
    <n v="9"/>
    <n v="10"/>
    <n v="5"/>
    <n v="1"/>
    <n v="2"/>
    <n v="5"/>
    <n v="8"/>
    <n v="10"/>
    <n v="4"/>
    <n v="0"/>
    <n v="0"/>
    <n v="1"/>
    <n v="1"/>
    <n v="3"/>
    <n v="1"/>
    <n v="1487"/>
    <n v="1791"/>
    <n v="7584"/>
    <n v="5965"/>
    <n v="856"/>
    <n v="0"/>
    <n v="0"/>
    <n v="0"/>
    <n v="0"/>
    <n v="0"/>
    <n v="0"/>
    <n v="0"/>
    <n v="0"/>
    <n v="0"/>
    <n v="0"/>
    <n v="0"/>
    <n v="7263"/>
    <n v="0"/>
    <n v="0"/>
    <n v="0"/>
    <n v="0"/>
    <n v="0"/>
    <n v="5998"/>
    <n v="0"/>
    <n v="0"/>
    <n v="0"/>
    <n v="0"/>
    <n v="4"/>
    <n v="2"/>
    <n v="3"/>
    <n v="0"/>
    <n v="1"/>
    <n v="0"/>
    <n v="0"/>
    <n v="3"/>
    <n v="4"/>
    <n v="3"/>
    <n v="4"/>
    <n v="0"/>
    <n v="0"/>
    <n v="0"/>
    <n v="0"/>
    <n v="0"/>
    <n v="0"/>
    <n v="0"/>
    <n v="0"/>
    <n v="0"/>
    <x v="0"/>
    <x v="1"/>
    <x v="5"/>
    <x v="5"/>
    <x v="106"/>
    <x v="1"/>
    <x v="1"/>
    <x v="100"/>
    <x v="4"/>
    <x v="11"/>
    <x v="0"/>
    <x v="3"/>
    <x v="0"/>
    <x v="4"/>
    <x v="4"/>
    <x v="84"/>
    <x v="91"/>
    <n v="2"/>
  </r>
  <r>
    <s v="Business Insurance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0"/>
    <n v="0"/>
    <n v="0"/>
    <n v="2285"/>
    <n v="1684"/>
    <n v="1684"/>
    <n v="2285"/>
    <n v="0"/>
    <n v="0"/>
    <n v="455"/>
    <n v="0"/>
    <n v="1684"/>
    <n v="455"/>
    <n v="0"/>
    <n v="0"/>
    <n v="2"/>
    <n v="1"/>
    <n v="2"/>
    <n v="2"/>
    <n v="0"/>
    <n v="0"/>
    <n v="2"/>
    <n v="1"/>
    <n v="2"/>
    <n v="2"/>
    <n v="0"/>
    <n v="0"/>
    <n v="1"/>
    <n v="0"/>
    <n v="1"/>
    <n v="1"/>
    <n v="562"/>
    <n v="415"/>
    <n v="1908"/>
    <n v="1684"/>
    <n v="106"/>
    <n v="0"/>
    <n v="0"/>
    <n v="0"/>
    <n v="0"/>
    <n v="0"/>
    <n v="0"/>
    <n v="0"/>
    <n v="0"/>
    <n v="0"/>
    <n v="0"/>
    <n v="0"/>
    <n v="1684"/>
    <n v="0"/>
    <n v="0"/>
    <n v="0"/>
    <n v="0"/>
    <n v="0"/>
    <n v="1661"/>
    <n v="0"/>
    <n v="0"/>
    <n v="0"/>
    <n v="0"/>
    <n v="1"/>
    <n v="1"/>
    <n v="1"/>
    <n v="0"/>
    <n v="1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22"/>
    <x v="1"/>
    <x v="0"/>
    <x v="114"/>
    <x v="2"/>
    <x v="4"/>
    <x v="0"/>
    <x v="5"/>
    <x v="0"/>
    <x v="42"/>
    <x v="41"/>
    <x v="91"/>
    <x v="103"/>
    <n v="2"/>
  </r>
  <r>
    <s v="Business Insurance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0"/>
    <n v="0"/>
    <n v="0"/>
    <n v="902"/>
    <n v="450"/>
    <n v="0"/>
    <n v="902"/>
    <n v="0"/>
    <n v="0"/>
    <n v="452"/>
    <n v="450"/>
    <n v="0"/>
    <n v="452"/>
    <n v="0"/>
    <n v="0"/>
    <n v="1"/>
    <n v="3"/>
    <n v="0"/>
    <n v="1"/>
    <n v="0"/>
    <n v="0"/>
    <n v="1"/>
    <n v="3"/>
    <n v="0"/>
    <n v="1"/>
    <n v="0"/>
    <n v="0"/>
    <n v="1"/>
    <n v="1"/>
    <n v="0"/>
    <n v="1"/>
    <n v="222"/>
    <n v="111"/>
    <n v="748"/>
    <n v="70"/>
    <n v="0"/>
    <n v="0"/>
    <n v="0"/>
    <n v="0"/>
    <n v="0"/>
    <n v="0"/>
    <n v="0"/>
    <n v="0"/>
    <n v="0"/>
    <n v="0"/>
    <n v="0"/>
    <n v="0"/>
    <n v="450"/>
    <n v="0"/>
    <n v="0"/>
    <n v="0"/>
    <n v="0"/>
    <n v="0"/>
    <n v="445"/>
    <n v="0"/>
    <n v="0"/>
    <n v="0"/>
    <n v="0"/>
    <n v="1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x v="0"/>
    <x v="1"/>
    <x v="5"/>
    <x v="5"/>
    <x v="48"/>
    <x v="1"/>
    <x v="0"/>
    <x v="47"/>
    <x v="1"/>
    <x v="1"/>
    <x v="0"/>
    <x v="19"/>
    <x v="0"/>
    <x v="29"/>
    <x v="29"/>
    <x v="40"/>
    <x v="41"/>
    <n v="2"/>
  </r>
  <r>
    <s v="Business Insurance"/>
    <x v="0"/>
    <x v="5"/>
    <x v="12"/>
    <x v="0"/>
    <x v="5"/>
    <s v="THE AGENCY COLLECTIVE LLC"/>
    <s v="CR605710"/>
    <s v="DEWBERRY INSURANCE AGENCY"/>
    <s v="H6562918"/>
    <x v="0"/>
    <x v="0"/>
    <x v="0"/>
    <s v="Territory Manager"/>
    <n v="0"/>
    <n v="0"/>
    <n v="0"/>
    <n v="450"/>
    <n v="450"/>
    <n v="0"/>
    <n v="450"/>
    <n v="0"/>
    <n v="0"/>
    <n v="0"/>
    <n v="45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111"/>
    <n v="111"/>
    <n v="450"/>
    <n v="95"/>
    <n v="0"/>
    <n v="0"/>
    <n v="0"/>
    <n v="0"/>
    <n v="0"/>
    <n v="0"/>
    <n v="0"/>
    <n v="0"/>
    <n v="0"/>
    <n v="0"/>
    <n v="0"/>
    <n v="0"/>
    <n v="450"/>
    <n v="0"/>
    <n v="0"/>
    <n v="0"/>
    <n v="0"/>
    <n v="0"/>
    <n v="446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48"/>
    <x v="1"/>
    <x v="0"/>
    <x v="140"/>
    <x v="1"/>
    <x v="8"/>
    <x v="0"/>
    <x v="8"/>
    <x v="0"/>
    <x v="43"/>
    <x v="12"/>
    <x v="4"/>
    <x v="124"/>
    <n v="1"/>
  </r>
  <r>
    <s v="Business Insurance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0"/>
    <n v="0"/>
    <n v="0"/>
    <n v="849"/>
    <n v="786"/>
    <n v="786"/>
    <n v="849"/>
    <n v="0"/>
    <n v="0"/>
    <n v="0"/>
    <n v="0"/>
    <n v="786"/>
    <n v="0"/>
    <n v="0"/>
    <n v="0"/>
    <n v="0"/>
    <n v="2"/>
    <n v="1"/>
    <n v="0"/>
    <n v="0"/>
    <n v="0"/>
    <n v="0"/>
    <n v="2"/>
    <n v="1"/>
    <n v="0"/>
    <n v="0"/>
    <n v="0"/>
    <n v="0"/>
    <n v="0"/>
    <n v="1"/>
    <n v="0"/>
    <n v="209"/>
    <n v="194"/>
    <n v="792"/>
    <n v="786"/>
    <n v="79"/>
    <n v="0"/>
    <n v="0"/>
    <n v="0"/>
    <n v="0"/>
    <n v="0"/>
    <n v="0"/>
    <n v="0"/>
    <n v="0"/>
    <n v="0"/>
    <n v="0"/>
    <n v="0"/>
    <n v="786"/>
    <n v="0"/>
    <n v="0"/>
    <n v="0"/>
    <n v="0"/>
    <n v="0"/>
    <n v="778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166"/>
    <x v="1"/>
    <x v="3"/>
    <x v="155"/>
    <x v="2"/>
    <x v="1"/>
    <x v="0"/>
    <x v="24"/>
    <x v="0"/>
    <x v="47"/>
    <x v="52"/>
    <x v="121"/>
    <x v="137"/>
    <n v="1"/>
  </r>
  <r>
    <s v="Business Insurance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-22191"/>
    <n v="-22191"/>
    <n v="1276"/>
    <n v="92476"/>
    <n v="33394"/>
    <n v="0"/>
    <n v="69009"/>
    <n v="0"/>
    <n v="1276"/>
    <n v="13148"/>
    <n v="33394"/>
    <n v="0"/>
    <n v="11872"/>
    <n v="0"/>
    <n v="2"/>
    <n v="4"/>
    <n v="4"/>
    <n v="3"/>
    <n v="2"/>
    <n v="0"/>
    <n v="2"/>
    <n v="4"/>
    <n v="4"/>
    <n v="3"/>
    <n v="2"/>
    <n v="0"/>
    <n v="0"/>
    <n v="0"/>
    <n v="4"/>
    <n v="0"/>
    <n v="0"/>
    <n v="12838"/>
    <n v="8342"/>
    <n v="72089"/>
    <n v="18751"/>
    <n v="0"/>
    <n v="0"/>
    <n v="0"/>
    <n v="0"/>
    <n v="0"/>
    <n v="0"/>
    <n v="0"/>
    <n v="0"/>
    <n v="0"/>
    <n v="0"/>
    <n v="0"/>
    <n v="0"/>
    <n v="34834"/>
    <n v="0"/>
    <n v="0"/>
    <n v="0"/>
    <n v="0"/>
    <n v="0"/>
    <n v="21894"/>
    <n v="0"/>
    <n v="0"/>
    <n v="0"/>
    <n v="0"/>
    <n v="4"/>
    <n v="0"/>
    <n v="0"/>
    <n v="0"/>
    <n v="0"/>
    <n v="0"/>
    <n v="0"/>
    <n v="2"/>
    <n v="2"/>
    <n v="2"/>
    <n v="2"/>
    <n v="0"/>
    <n v="0"/>
    <n v="0"/>
    <n v="0"/>
    <n v="0"/>
    <n v="0"/>
    <n v="0"/>
    <n v="0"/>
    <n v="0"/>
    <x v="0"/>
    <x v="1"/>
    <x v="2"/>
    <x v="2"/>
    <x v="70"/>
    <x v="1"/>
    <x v="0"/>
    <x v="67"/>
    <x v="2"/>
    <x v="5"/>
    <x v="0"/>
    <x v="0"/>
    <x v="0"/>
    <x v="0"/>
    <x v="38"/>
    <x v="56"/>
    <x v="57"/>
    <n v="0"/>
  </r>
  <r>
    <s v="Business Insurance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-904"/>
    <n v="-904"/>
    <n v="-4287"/>
    <n v="21182"/>
    <n v="38615"/>
    <n v="36371"/>
    <n v="24565"/>
    <n v="-904"/>
    <n v="0"/>
    <n v="36172"/>
    <n v="0"/>
    <n v="-86"/>
    <n v="35268"/>
    <n v="0"/>
    <n v="0"/>
    <n v="5"/>
    <n v="4"/>
    <n v="0"/>
    <n v="5"/>
    <n v="0"/>
    <n v="0"/>
    <n v="5"/>
    <n v="4"/>
    <n v="0"/>
    <n v="5"/>
    <n v="0"/>
    <n v="0"/>
    <n v="4"/>
    <n v="0"/>
    <n v="0"/>
    <n v="4"/>
    <n v="12411"/>
    <n v="10667"/>
    <n v="14851"/>
    <n v="39047"/>
    <n v="60761"/>
    <n v="0"/>
    <n v="0"/>
    <n v="0"/>
    <n v="0"/>
    <n v="0"/>
    <n v="0"/>
    <n v="0"/>
    <n v="0"/>
    <n v="0"/>
    <n v="0"/>
    <n v="7828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5"/>
    <n v="0"/>
    <n v="5"/>
    <n v="0"/>
    <n v="0"/>
    <n v="0"/>
    <n v="0"/>
    <n v="0"/>
    <n v="0"/>
    <n v="0"/>
    <n v="0"/>
    <n v="0"/>
    <x v="0"/>
    <x v="1"/>
    <x v="2"/>
    <x v="2"/>
    <x v="98"/>
    <x v="1"/>
    <x v="1"/>
    <x v="92"/>
    <x v="5"/>
    <x v="6"/>
    <x v="0"/>
    <x v="3"/>
    <x v="0"/>
    <x v="4"/>
    <x v="4"/>
    <x v="30"/>
    <x v="31"/>
    <n v="2"/>
  </r>
  <r>
    <s v="Business Insurance"/>
    <x v="1"/>
    <x v="3"/>
    <x v="4"/>
    <x v="0"/>
    <x v="3"/>
    <s v="THE AGENCY COLLECTIVE LLC"/>
    <s v="CR605710"/>
    <s v="PEGRAM AGENCY INC THE"/>
    <s v="H9341564"/>
    <x v="0"/>
    <x v="0"/>
    <x v="3"/>
    <s v="Territory Manager"/>
    <n v="0"/>
    <n v="0"/>
    <n v="-7106"/>
    <n v="48685"/>
    <n v="55959"/>
    <n v="50370"/>
    <n v="55791"/>
    <n v="0"/>
    <n v="0"/>
    <n v="0"/>
    <n v="339"/>
    <n v="2928"/>
    <n v="0"/>
    <n v="5"/>
    <n v="0"/>
    <n v="0"/>
    <n v="0"/>
    <n v="4"/>
    <n v="5"/>
    <n v="4"/>
    <n v="0"/>
    <n v="0"/>
    <n v="0"/>
    <n v="4"/>
    <n v="4"/>
    <n v="0"/>
    <n v="0"/>
    <n v="0"/>
    <n v="0"/>
    <n v="0"/>
    <n v="0"/>
    <n v="13757"/>
    <n v="6316"/>
    <n v="47444"/>
    <n v="38309"/>
    <n v="46649"/>
    <n v="0"/>
    <n v="0"/>
    <n v="0"/>
    <n v="0"/>
    <n v="0"/>
    <n v="0"/>
    <n v="0"/>
    <n v="0"/>
    <n v="0"/>
    <n v="0"/>
    <n v="0"/>
    <n v="54435"/>
    <n v="0"/>
    <n v="0"/>
    <n v="0"/>
    <n v="0"/>
    <n v="0"/>
    <n v="53403"/>
    <n v="0"/>
    <n v="0"/>
    <n v="0"/>
    <n v="0"/>
    <n v="4"/>
    <n v="4"/>
    <n v="4"/>
    <n v="0"/>
    <n v="0"/>
    <n v="0"/>
    <n v="0"/>
    <n v="4"/>
    <n v="4"/>
    <n v="4"/>
    <n v="4"/>
    <n v="0"/>
    <n v="0"/>
    <n v="0"/>
    <n v="0"/>
    <n v="0"/>
    <n v="0"/>
    <n v="0"/>
    <n v="0"/>
    <n v="0"/>
    <x v="0"/>
    <x v="1"/>
    <x v="2"/>
    <x v="2"/>
    <x v="100"/>
    <x v="1"/>
    <x v="1"/>
    <x v="94"/>
    <x v="4"/>
    <x v="4"/>
    <x v="0"/>
    <x v="3"/>
    <x v="0"/>
    <x v="4"/>
    <x v="4"/>
    <x v="81"/>
    <x v="85"/>
    <n v="4"/>
  </r>
  <r>
    <s v="Business Insurance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1702"/>
    <n v="-9043"/>
    <n v="74368"/>
    <n v="0"/>
    <n v="-10745"/>
    <n v="0"/>
    <n v="1702"/>
    <n v="-9043"/>
    <n v="74368"/>
    <n v="0"/>
    <n v="-10745"/>
    <n v="0"/>
    <n v="0"/>
    <n v="0"/>
    <n v="16"/>
    <n v="0"/>
    <n v="0"/>
    <n v="0"/>
    <n v="0"/>
    <n v="0"/>
    <n v="16"/>
    <n v="0"/>
    <n v="0"/>
    <n v="0"/>
    <n v="0"/>
    <n v="0"/>
    <n v="8"/>
    <n v="0"/>
    <n v="0"/>
    <n v="0"/>
    <n v="18751"/>
    <n v="44814"/>
    <n v="2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0"/>
    <x v="1"/>
    <x v="0"/>
    <x v="10"/>
    <x v="1"/>
    <x v="3"/>
    <x v="1"/>
    <x v="6"/>
    <x v="0"/>
    <x v="0"/>
    <x v="7"/>
    <x v="7"/>
    <x v="7"/>
    <n v="0"/>
  </r>
  <r>
    <s v="Business Insurance"/>
    <x v="0"/>
    <x v="0"/>
    <x v="0"/>
    <x v="0"/>
    <x v="0"/>
    <s v=""/>
    <s v=""/>
    <s v=""/>
    <s v=""/>
    <x v="0"/>
    <x v="0"/>
    <x v="0"/>
    <s v="Territory Manager"/>
    <n v="0"/>
    <n v="0"/>
    <n v="1776"/>
    <n v="16576"/>
    <n v="10917"/>
    <n v="10486"/>
    <n v="1480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3649"/>
    <n v="3593"/>
    <n v="14442"/>
    <n v="10645"/>
    <n v="10014"/>
    <n v="0"/>
    <n v="0"/>
    <n v="0"/>
    <n v="0"/>
    <n v="0"/>
    <n v="0"/>
    <n v="0"/>
    <n v="0"/>
    <n v="0"/>
    <n v="0"/>
    <n v="0"/>
    <n v="12693"/>
    <n v="0"/>
    <n v="0"/>
    <n v="0"/>
    <n v="0"/>
    <n v="0"/>
    <n v="12562"/>
    <n v="0"/>
    <n v="0"/>
    <n v="0"/>
    <n v="0"/>
    <n v="7"/>
    <n v="7"/>
    <n v="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0"/>
    <x v="1"/>
    <x v="0"/>
    <x v="0"/>
    <x v="0"/>
    <x v="0"/>
    <x v="0"/>
    <x v="0"/>
    <x v="0"/>
    <x v="0"/>
    <x v="0"/>
    <x v="0"/>
    <x v="0"/>
    <n v="7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257"/>
    <n v="20"/>
    <n v="0"/>
    <n v="0"/>
    <n v="-237"/>
    <n v="0"/>
    <n v="257"/>
    <n v="20"/>
    <n v="0"/>
    <n v="0"/>
    <n v="-237"/>
    <n v="0"/>
    <n v="6"/>
    <n v="6"/>
    <n v="6"/>
    <n v="0"/>
    <n v="0"/>
    <n v="0"/>
    <n v="4"/>
    <n v="4"/>
    <n v="4"/>
    <n v="0"/>
    <n v="0"/>
    <n v="0"/>
    <n v="1"/>
    <n v="1"/>
    <n v="0"/>
    <n v="0"/>
    <n v="0"/>
    <n v="0"/>
    <n v="15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0"/>
    <n v="4"/>
    <n v="0"/>
    <n v="0"/>
    <n v="0"/>
    <n v="0"/>
    <n v="0"/>
    <n v="0"/>
    <n v="0"/>
    <n v="0"/>
    <n v="0"/>
    <n v="0"/>
    <x v="0"/>
    <x v="1"/>
    <x v="3"/>
    <x v="3"/>
    <x v="67"/>
    <x v="1"/>
    <x v="0"/>
    <x v="0"/>
    <x v="1"/>
    <x v="3"/>
    <x v="0"/>
    <x v="0"/>
    <x v="0"/>
    <x v="0"/>
    <x v="0"/>
    <x v="53"/>
    <x v="54"/>
    <n v="0"/>
  </r>
  <r>
    <s v="Business Insurance"/>
    <x v="0"/>
    <x v="0"/>
    <x v="11"/>
    <x v="0"/>
    <x v="0"/>
    <s v="THE AGENCY COLLECTIVE LLC"/>
    <s v="CR605710"/>
    <s v="URBANIA INS AGENCY INC"/>
    <s v="H6799488"/>
    <x v="0"/>
    <x v="0"/>
    <x v="7"/>
    <s v="Territory Manager"/>
    <n v="0"/>
    <n v="0"/>
    <n v="550"/>
    <n v="6420"/>
    <n v="0"/>
    <n v="0"/>
    <n v="5870"/>
    <n v="0"/>
    <n v="550"/>
    <n v="6420"/>
    <n v="0"/>
    <n v="0"/>
    <n v="5870"/>
    <n v="3"/>
    <n v="5"/>
    <n v="33"/>
    <n v="11"/>
    <n v="0"/>
    <n v="31"/>
    <n v="2"/>
    <n v="3"/>
    <n v="28"/>
    <n v="5"/>
    <n v="0"/>
    <n v="27"/>
    <n v="0"/>
    <n v="1"/>
    <n v="9"/>
    <n v="0"/>
    <n v="0"/>
    <n v="8"/>
    <n v="1552"/>
    <n v="77"/>
    <n v="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8"/>
    <n v="1"/>
    <n v="5"/>
    <n v="5"/>
    <n v="26"/>
    <n v="5"/>
    <n v="27"/>
    <n v="0"/>
    <n v="0"/>
    <n v="0"/>
    <n v="0"/>
    <n v="0"/>
    <n v="0"/>
    <n v="0"/>
    <n v="0"/>
    <n v="0"/>
    <x v="0"/>
    <x v="1"/>
    <x v="3"/>
    <x v="3"/>
    <x v="15"/>
    <x v="1"/>
    <x v="0"/>
    <x v="15"/>
    <x v="1"/>
    <x v="7"/>
    <x v="0"/>
    <x v="0"/>
    <x v="0"/>
    <x v="10"/>
    <x v="11"/>
    <x v="12"/>
    <x v="12"/>
    <n v="5"/>
  </r>
  <r>
    <s v="Business Insurance"/>
    <x v="0"/>
    <x v="0"/>
    <x v="11"/>
    <x v="0"/>
    <x v="0"/>
    <s v="THE AGENCY COLLECTIVE LLC"/>
    <s v="CR605710"/>
    <s v="MICHAEL BUFFO"/>
    <s v="H6787942"/>
    <x v="0"/>
    <x v="0"/>
    <x v="0"/>
    <s v="Territory Manager"/>
    <n v="-1377"/>
    <n v="-1377"/>
    <n v="-1742"/>
    <n v="63162"/>
    <n v="27056"/>
    <n v="0"/>
    <n v="63527"/>
    <n v="-3406"/>
    <n v="-1742"/>
    <n v="33727"/>
    <n v="27056"/>
    <n v="0"/>
    <n v="32063"/>
    <n v="10"/>
    <n v="13"/>
    <n v="41"/>
    <n v="16"/>
    <n v="0"/>
    <n v="38"/>
    <n v="5"/>
    <n v="5"/>
    <n v="24"/>
    <n v="11"/>
    <n v="0"/>
    <n v="24"/>
    <n v="1"/>
    <n v="0"/>
    <n v="6"/>
    <n v="5"/>
    <n v="0"/>
    <n v="7"/>
    <n v="10475"/>
    <n v="6601"/>
    <n v="49441"/>
    <n v="10530"/>
    <n v="0"/>
    <n v="0"/>
    <n v="0"/>
    <n v="0"/>
    <n v="0"/>
    <n v="0"/>
    <n v="0"/>
    <n v="0"/>
    <n v="0"/>
    <n v="0"/>
    <n v="0"/>
    <n v="0"/>
    <n v="27056"/>
    <n v="0"/>
    <n v="0"/>
    <n v="0"/>
    <n v="0"/>
    <n v="0"/>
    <n v="26773"/>
    <n v="0"/>
    <n v="0"/>
    <n v="0"/>
    <n v="0"/>
    <n v="5"/>
    <n v="5"/>
    <n v="0"/>
    <n v="1"/>
    <n v="7"/>
    <n v="1"/>
    <n v="3"/>
    <n v="10"/>
    <n v="23"/>
    <n v="10"/>
    <n v="24"/>
    <n v="0"/>
    <n v="0"/>
    <n v="0"/>
    <n v="0"/>
    <n v="0"/>
    <n v="0"/>
    <n v="0"/>
    <n v="0"/>
    <n v="0"/>
    <x v="0"/>
    <x v="1"/>
    <x v="3"/>
    <x v="3"/>
    <x v="79"/>
    <x v="1"/>
    <x v="0"/>
    <x v="75"/>
    <x v="1"/>
    <x v="7"/>
    <x v="0"/>
    <x v="0"/>
    <x v="0"/>
    <x v="0"/>
    <x v="11"/>
    <x v="65"/>
    <x v="66"/>
    <n v="13"/>
  </r>
  <r>
    <s v="Business Insurance"/>
    <x v="0"/>
    <x v="0"/>
    <x v="1"/>
    <x v="0"/>
    <x v="0"/>
    <s v="THE AGENCY COLLECTIVE LLC"/>
    <s v="CR605710"/>
    <s v="ANDREW SCHOCH AGENCY LLC"/>
    <s v="H9765613"/>
    <x v="0"/>
    <x v="0"/>
    <x v="19"/>
    <s v="Territory Manager"/>
    <n v="944"/>
    <n v="944"/>
    <n v="807"/>
    <n v="5100"/>
    <n v="3564"/>
    <n v="0"/>
    <n v="5237"/>
    <n v="0"/>
    <n v="807"/>
    <n v="1951"/>
    <n v="3564"/>
    <n v="0"/>
    <n v="1144"/>
    <n v="1"/>
    <n v="6"/>
    <n v="17"/>
    <n v="16"/>
    <n v="0"/>
    <n v="12"/>
    <n v="0"/>
    <n v="5"/>
    <n v="12"/>
    <n v="9"/>
    <n v="0"/>
    <n v="7"/>
    <n v="0"/>
    <n v="1"/>
    <n v="3"/>
    <n v="3"/>
    <n v="0"/>
    <n v="2"/>
    <n v="1322"/>
    <n v="1062"/>
    <n v="4793"/>
    <n v="370"/>
    <n v="0"/>
    <n v="0"/>
    <n v="0"/>
    <n v="0"/>
    <n v="0"/>
    <n v="0"/>
    <n v="0"/>
    <n v="0"/>
    <n v="0"/>
    <n v="0"/>
    <n v="0"/>
    <n v="0"/>
    <n v="2399"/>
    <n v="0"/>
    <n v="0"/>
    <n v="0"/>
    <n v="0"/>
    <n v="0"/>
    <n v="2338"/>
    <n v="0"/>
    <n v="0"/>
    <n v="0"/>
    <n v="0"/>
    <n v="3"/>
    <n v="1"/>
    <n v="0"/>
    <n v="1"/>
    <n v="2"/>
    <n v="0"/>
    <n v="1"/>
    <n v="5"/>
    <n v="7"/>
    <n v="5"/>
    <n v="7"/>
    <n v="0"/>
    <n v="0"/>
    <n v="0"/>
    <n v="0"/>
    <n v="0"/>
    <n v="0"/>
    <n v="0"/>
    <n v="0"/>
    <n v="0"/>
    <x v="0"/>
    <x v="1"/>
    <x v="3"/>
    <x v="3"/>
    <x v="81"/>
    <x v="1"/>
    <x v="0"/>
    <x v="77"/>
    <x v="1"/>
    <x v="7"/>
    <x v="0"/>
    <x v="0"/>
    <x v="0"/>
    <x v="39"/>
    <x v="1"/>
    <x v="66"/>
    <x v="68"/>
    <n v="2"/>
  </r>
  <r>
    <s v="Business Insurance"/>
    <x v="0"/>
    <x v="0"/>
    <x v="11"/>
    <x v="0"/>
    <x v="0"/>
    <s v="THE AGENCY COLLECTIVE LLC"/>
    <s v="CR605710"/>
    <s v="TIM HESS AGENCY, INC"/>
    <s v="H8101587"/>
    <x v="0"/>
    <x v="0"/>
    <x v="11"/>
    <s v="Territory Manager"/>
    <n v="2894"/>
    <n v="2894"/>
    <n v="2658"/>
    <n v="14424"/>
    <n v="1293"/>
    <n v="0"/>
    <n v="14660"/>
    <n v="0"/>
    <n v="2658"/>
    <n v="13007"/>
    <n v="1293"/>
    <n v="0"/>
    <n v="10349"/>
    <n v="11"/>
    <n v="10"/>
    <n v="30"/>
    <n v="8"/>
    <n v="0"/>
    <n v="31"/>
    <n v="9"/>
    <n v="5"/>
    <n v="22"/>
    <n v="5"/>
    <n v="0"/>
    <n v="26"/>
    <n v="0"/>
    <n v="2"/>
    <n v="8"/>
    <n v="2"/>
    <n v="0"/>
    <n v="6"/>
    <n v="3447"/>
    <n v="729"/>
    <n v="9191"/>
    <n v="526"/>
    <n v="0"/>
    <n v="0"/>
    <n v="0"/>
    <n v="0"/>
    <n v="0"/>
    <n v="0"/>
    <n v="0"/>
    <n v="0"/>
    <n v="0"/>
    <n v="0"/>
    <n v="0"/>
    <n v="0"/>
    <n v="1293"/>
    <n v="0"/>
    <n v="0"/>
    <n v="0"/>
    <n v="0"/>
    <n v="0"/>
    <n v="1282"/>
    <n v="0"/>
    <n v="0"/>
    <n v="0"/>
    <n v="0"/>
    <n v="2"/>
    <n v="2"/>
    <n v="0"/>
    <n v="2"/>
    <n v="6"/>
    <n v="0"/>
    <n v="0"/>
    <n v="14"/>
    <n v="26"/>
    <n v="14"/>
    <n v="26"/>
    <n v="0"/>
    <n v="0"/>
    <n v="0"/>
    <n v="0"/>
    <n v="0"/>
    <n v="0"/>
    <n v="0"/>
    <n v="0"/>
    <n v="0"/>
    <x v="0"/>
    <x v="1"/>
    <x v="3"/>
    <x v="3"/>
    <x v="20"/>
    <x v="1"/>
    <x v="0"/>
    <x v="20"/>
    <x v="1"/>
    <x v="1"/>
    <x v="0"/>
    <x v="0"/>
    <x v="0"/>
    <x v="15"/>
    <x v="11"/>
    <x v="15"/>
    <x v="16"/>
    <n v="3"/>
  </r>
  <r>
    <s v="Business Insurance"/>
    <x v="0"/>
    <x v="0"/>
    <x v="11"/>
    <x v="0"/>
    <x v="0"/>
    <s v="THE AGENCY COLLECTIVE LLC"/>
    <s v="CR605710"/>
    <s v="SKALA INSURANCE AGENCY LLC"/>
    <s v="H9311472"/>
    <x v="0"/>
    <x v="0"/>
    <x v="0"/>
    <s v="Territory Manager"/>
    <n v="5991"/>
    <n v="5991"/>
    <n v="362"/>
    <n v="24351"/>
    <n v="10605"/>
    <n v="0"/>
    <n v="29980"/>
    <n v="5434"/>
    <n v="362"/>
    <n v="15621"/>
    <n v="10605"/>
    <n v="0"/>
    <n v="20693"/>
    <n v="10"/>
    <n v="20"/>
    <n v="63"/>
    <n v="54"/>
    <n v="0"/>
    <n v="53"/>
    <n v="7"/>
    <n v="18"/>
    <n v="52"/>
    <n v="42"/>
    <n v="0"/>
    <n v="41"/>
    <n v="2"/>
    <n v="1"/>
    <n v="20"/>
    <n v="14"/>
    <n v="0"/>
    <n v="21"/>
    <n v="5838"/>
    <n v="2695"/>
    <n v="17404"/>
    <n v="2448"/>
    <n v="0"/>
    <n v="0"/>
    <n v="0"/>
    <n v="0"/>
    <n v="0"/>
    <n v="0"/>
    <n v="0"/>
    <n v="0"/>
    <n v="0"/>
    <n v="0"/>
    <n v="0"/>
    <n v="0"/>
    <n v="1604"/>
    <n v="0"/>
    <n v="0"/>
    <n v="0"/>
    <n v="0"/>
    <n v="0"/>
    <n v="527"/>
    <n v="0"/>
    <n v="0"/>
    <n v="0"/>
    <n v="0"/>
    <n v="2"/>
    <n v="1"/>
    <n v="0"/>
    <n v="3"/>
    <n v="21"/>
    <n v="0"/>
    <n v="3"/>
    <n v="25"/>
    <n v="41"/>
    <n v="25"/>
    <n v="41"/>
    <n v="0"/>
    <n v="0"/>
    <n v="0"/>
    <n v="0"/>
    <n v="0"/>
    <n v="0"/>
    <n v="0"/>
    <n v="0"/>
    <n v="0"/>
    <x v="0"/>
    <x v="1"/>
    <x v="3"/>
    <x v="3"/>
    <x v="85"/>
    <x v="1"/>
    <x v="0"/>
    <x v="81"/>
    <x v="1"/>
    <x v="1"/>
    <x v="0"/>
    <x v="0"/>
    <x v="0"/>
    <x v="0"/>
    <x v="11"/>
    <x v="69"/>
    <x v="72"/>
    <n v="8"/>
  </r>
  <r>
    <s v="Business Insurance"/>
    <x v="0"/>
    <x v="0"/>
    <x v="11"/>
    <x v="0"/>
    <x v="0"/>
    <s v="THE AGENCY COLLECTIVE LLC"/>
    <s v="CR605710"/>
    <s v="PLATT INSURANCE GROUP LLC"/>
    <s v="H7102457"/>
    <x v="0"/>
    <x v="0"/>
    <x v="0"/>
    <s v="Territory Manager"/>
    <n v="2985"/>
    <n v="2985"/>
    <n v="257"/>
    <n v="7508"/>
    <n v="1802"/>
    <n v="0"/>
    <n v="10236"/>
    <n v="2728"/>
    <n v="257"/>
    <n v="5869"/>
    <n v="1802"/>
    <n v="0"/>
    <n v="8340"/>
    <n v="12"/>
    <n v="27"/>
    <n v="76"/>
    <n v="37"/>
    <n v="0"/>
    <n v="61"/>
    <n v="10"/>
    <n v="17"/>
    <n v="57"/>
    <n v="26"/>
    <n v="0"/>
    <n v="50"/>
    <n v="2"/>
    <n v="1"/>
    <n v="7"/>
    <n v="4"/>
    <n v="0"/>
    <n v="8"/>
    <n v="2321"/>
    <n v="415"/>
    <n v="3476"/>
    <n v="350"/>
    <n v="0"/>
    <n v="0"/>
    <n v="0"/>
    <n v="0"/>
    <n v="0"/>
    <n v="0"/>
    <n v="0"/>
    <n v="0"/>
    <n v="0"/>
    <n v="0"/>
    <n v="0"/>
    <n v="0"/>
    <n v="1574"/>
    <n v="0"/>
    <n v="0"/>
    <n v="0"/>
    <n v="0"/>
    <n v="0"/>
    <n v="1526"/>
    <n v="0"/>
    <n v="0"/>
    <n v="0"/>
    <n v="0"/>
    <n v="2"/>
    <n v="2"/>
    <n v="0"/>
    <n v="3"/>
    <n v="8"/>
    <n v="0"/>
    <n v="2"/>
    <n v="27"/>
    <n v="48"/>
    <n v="27"/>
    <n v="50"/>
    <n v="0"/>
    <n v="0"/>
    <n v="0"/>
    <n v="0"/>
    <n v="0"/>
    <n v="0"/>
    <n v="0"/>
    <n v="0"/>
    <n v="0"/>
    <x v="0"/>
    <x v="1"/>
    <x v="3"/>
    <x v="3"/>
    <x v="86"/>
    <x v="1"/>
    <x v="0"/>
    <x v="82"/>
    <x v="1"/>
    <x v="0"/>
    <x v="0"/>
    <x v="0"/>
    <x v="0"/>
    <x v="0"/>
    <x v="11"/>
    <x v="70"/>
    <x v="73"/>
    <n v="5"/>
  </r>
  <r>
    <s v="Business Insurance"/>
    <x v="0"/>
    <x v="0"/>
    <x v="11"/>
    <x v="0"/>
    <x v="0"/>
    <s v="THE AGENCY COLLECTIVE LLC"/>
    <s v="CR605710"/>
    <s v="MARK S RADOSEVIC"/>
    <s v="H9003845"/>
    <x v="0"/>
    <x v="0"/>
    <x v="0"/>
    <s v="Territory Manager"/>
    <n v="4583"/>
    <n v="4583"/>
    <n v="1825"/>
    <n v="22905"/>
    <n v="3192"/>
    <n v="0"/>
    <n v="25663"/>
    <n v="2276"/>
    <n v="1825"/>
    <n v="20508"/>
    <n v="3192"/>
    <n v="0"/>
    <n v="20959"/>
    <n v="22"/>
    <n v="24"/>
    <n v="109"/>
    <n v="44"/>
    <n v="0"/>
    <n v="107"/>
    <n v="20"/>
    <n v="17"/>
    <n v="82"/>
    <n v="33"/>
    <n v="0"/>
    <n v="85"/>
    <n v="3"/>
    <n v="2"/>
    <n v="16"/>
    <n v="5"/>
    <n v="0"/>
    <n v="17"/>
    <n v="6034"/>
    <n v="711"/>
    <n v="10819"/>
    <n v="610"/>
    <n v="0"/>
    <n v="0"/>
    <n v="0"/>
    <n v="0"/>
    <n v="0"/>
    <n v="0"/>
    <n v="0"/>
    <n v="0"/>
    <n v="0"/>
    <n v="0"/>
    <n v="0"/>
    <n v="0"/>
    <n v="1456"/>
    <n v="0"/>
    <n v="0"/>
    <n v="0"/>
    <n v="0"/>
    <n v="0"/>
    <n v="1420"/>
    <n v="0"/>
    <n v="0"/>
    <n v="0"/>
    <n v="0"/>
    <n v="2"/>
    <n v="2"/>
    <n v="0"/>
    <n v="5"/>
    <n v="17"/>
    <n v="0"/>
    <n v="2"/>
    <n v="37"/>
    <n v="81"/>
    <n v="37"/>
    <n v="85"/>
    <n v="0"/>
    <n v="0"/>
    <n v="0"/>
    <n v="0"/>
    <n v="0"/>
    <n v="0"/>
    <n v="0"/>
    <n v="0"/>
    <n v="0"/>
    <x v="0"/>
    <x v="1"/>
    <x v="3"/>
    <x v="3"/>
    <x v="89"/>
    <x v="1"/>
    <x v="0"/>
    <x v="85"/>
    <x v="1"/>
    <x v="0"/>
    <x v="0"/>
    <x v="0"/>
    <x v="0"/>
    <x v="0"/>
    <x v="11"/>
    <x v="73"/>
    <x v="76"/>
    <n v="12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0"/>
    <n v="0"/>
    <n v="-44"/>
    <n v="1426"/>
    <n v="1470"/>
    <n v="3425"/>
    <n v="1470"/>
    <n v="0"/>
    <n v="-44"/>
    <n v="-44"/>
    <n v="0"/>
    <n v="3425"/>
    <n v="0"/>
    <n v="0"/>
    <n v="0"/>
    <n v="0"/>
    <n v="5"/>
    <n v="13"/>
    <n v="0"/>
    <n v="0"/>
    <n v="0"/>
    <n v="0"/>
    <n v="5"/>
    <n v="11"/>
    <n v="0"/>
    <n v="0"/>
    <n v="0"/>
    <n v="0"/>
    <n v="1"/>
    <n v="5"/>
    <n v="0"/>
    <n v="362"/>
    <n v="318"/>
    <n v="1426"/>
    <n v="2874"/>
    <n v="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200"/>
    <x v="1"/>
    <x v="1"/>
    <x v="104"/>
    <x v="7"/>
    <x v="10"/>
    <x v="0"/>
    <x v="3"/>
    <x v="0"/>
    <x v="4"/>
    <x v="4"/>
    <x v="87"/>
    <x v="95"/>
    <n v="0"/>
  </r>
  <r>
    <s v="Business Insurance"/>
    <x v="1"/>
    <x v="3"/>
    <x v="38"/>
    <x v="0"/>
    <x v="3"/>
    <s v="THE AGENCY COLLECTIVE LLC"/>
    <s v="CR605710"/>
    <s v="ARVEY INSURANCE AGENCY, INC."/>
    <s v="H2624909"/>
    <x v="0"/>
    <x v="0"/>
    <x v="0"/>
    <s v="Territory Manager"/>
    <n v="932"/>
    <n v="932"/>
    <n v="-2064"/>
    <n v="11050"/>
    <n v="13469"/>
    <n v="8055"/>
    <n v="14046"/>
    <n v="0"/>
    <n v="-3949"/>
    <n v="-2291"/>
    <n v="6380"/>
    <n v="8055"/>
    <n v="1658"/>
    <n v="1"/>
    <n v="1"/>
    <n v="14"/>
    <n v="16"/>
    <n v="30"/>
    <n v="14"/>
    <n v="0"/>
    <n v="1"/>
    <n v="9"/>
    <n v="10"/>
    <n v="25"/>
    <n v="8"/>
    <n v="0"/>
    <n v="1"/>
    <n v="2"/>
    <n v="7"/>
    <n v="11"/>
    <n v="1"/>
    <n v="1090"/>
    <n v="-1883"/>
    <n v="14733"/>
    <n v="12941"/>
    <n v="2597"/>
    <n v="0"/>
    <n v="0"/>
    <n v="0"/>
    <n v="0"/>
    <n v="0"/>
    <n v="0"/>
    <n v="0"/>
    <n v="0"/>
    <n v="0"/>
    <n v="0"/>
    <n v="0"/>
    <n v="7023"/>
    <n v="0"/>
    <n v="0"/>
    <n v="0"/>
    <n v="0"/>
    <n v="0"/>
    <n v="6404"/>
    <n v="0"/>
    <n v="0"/>
    <n v="0"/>
    <n v="0"/>
    <n v="6"/>
    <n v="5"/>
    <n v="5"/>
    <n v="1"/>
    <n v="1"/>
    <n v="0"/>
    <n v="1"/>
    <n v="1"/>
    <n v="8"/>
    <n v="1"/>
    <n v="8"/>
    <n v="0"/>
    <n v="0"/>
    <n v="0"/>
    <n v="0"/>
    <n v="0"/>
    <n v="0"/>
    <n v="0"/>
    <n v="0"/>
    <n v="0"/>
    <x v="0"/>
    <x v="1"/>
    <x v="3"/>
    <x v="3"/>
    <x v="112"/>
    <x v="1"/>
    <x v="1"/>
    <x v="105"/>
    <x v="8"/>
    <x v="0"/>
    <x v="0"/>
    <x v="3"/>
    <x v="0"/>
    <x v="23"/>
    <x v="39"/>
    <x v="88"/>
    <x v="96"/>
    <n v="6"/>
  </r>
  <r>
    <s v="Business Insurance"/>
    <x v="1"/>
    <x v="3"/>
    <x v="27"/>
    <x v="0"/>
    <x v="3"/>
    <s v="THE AGENCY COLLECTIVE LLC"/>
    <s v="CR605710"/>
    <s v="GUIDELIGHT INSURANCE SOLUTIONS, INC"/>
    <s v="H7923941"/>
    <x v="0"/>
    <x v="0"/>
    <x v="3"/>
    <s v="Territory Manager"/>
    <n v="250"/>
    <n v="250"/>
    <n v="250"/>
    <n v="672"/>
    <n v="1916"/>
    <n v="500"/>
    <n v="672"/>
    <n v="0"/>
    <n v="250"/>
    <n v="422"/>
    <n v="1916"/>
    <n v="500"/>
    <n v="172"/>
    <n v="0"/>
    <n v="4"/>
    <n v="5"/>
    <n v="17"/>
    <n v="16"/>
    <n v="1"/>
    <n v="0"/>
    <n v="3"/>
    <n v="4"/>
    <n v="11"/>
    <n v="11"/>
    <n v="1"/>
    <n v="0"/>
    <n v="2"/>
    <n v="2"/>
    <n v="3"/>
    <n v="1"/>
    <n v="0"/>
    <n v="123"/>
    <n v="527"/>
    <n v="1782"/>
    <n v="895"/>
    <n v="240"/>
    <n v="0"/>
    <n v="0"/>
    <n v="0"/>
    <n v="0"/>
    <n v="0"/>
    <n v="0"/>
    <n v="0"/>
    <n v="0"/>
    <n v="0"/>
    <n v="0"/>
    <n v="0"/>
    <n v="1367"/>
    <n v="0"/>
    <n v="0"/>
    <n v="0"/>
    <n v="0"/>
    <n v="0"/>
    <n v="0"/>
    <n v="0"/>
    <n v="0"/>
    <n v="0"/>
    <n v="0"/>
    <n v="1"/>
    <n v="0"/>
    <n v="0"/>
    <n v="2"/>
    <n v="0"/>
    <n v="0"/>
    <n v="0"/>
    <n v="3"/>
    <n v="1"/>
    <n v="3"/>
    <n v="1"/>
    <n v="0"/>
    <n v="0"/>
    <n v="0"/>
    <n v="0"/>
    <n v="0"/>
    <n v="0"/>
    <n v="0"/>
    <n v="0"/>
    <n v="0"/>
    <x v="0"/>
    <x v="1"/>
    <x v="3"/>
    <x v="3"/>
    <x v="186"/>
    <x v="1"/>
    <x v="1"/>
    <x v="92"/>
    <x v="2"/>
    <x v="3"/>
    <x v="1"/>
    <x v="3"/>
    <x v="0"/>
    <x v="4"/>
    <x v="27"/>
    <x v="30"/>
    <x v="31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4694"/>
    <n v="4694"/>
    <n v="583"/>
    <n v="7875"/>
    <n v="9304"/>
    <n v="0"/>
    <n v="11986"/>
    <n v="4694"/>
    <n v="583"/>
    <n v="1801"/>
    <n v="3991"/>
    <n v="0"/>
    <n v="5912"/>
    <n v="5"/>
    <n v="8"/>
    <n v="18"/>
    <n v="18"/>
    <n v="0"/>
    <n v="15"/>
    <n v="4"/>
    <n v="7"/>
    <n v="17"/>
    <n v="16"/>
    <n v="0"/>
    <n v="14"/>
    <n v="2"/>
    <n v="1"/>
    <n v="3"/>
    <n v="3"/>
    <n v="0"/>
    <n v="4"/>
    <n v="4204"/>
    <n v="2344"/>
    <n v="9893"/>
    <n v="4361"/>
    <n v="0"/>
    <n v="0"/>
    <n v="0"/>
    <n v="0"/>
    <n v="0"/>
    <n v="0"/>
    <n v="0"/>
    <n v="0"/>
    <n v="0"/>
    <n v="0"/>
    <n v="0"/>
    <n v="0"/>
    <n v="9304"/>
    <n v="0"/>
    <n v="0"/>
    <n v="0"/>
    <n v="0"/>
    <n v="0"/>
    <n v="5797"/>
    <n v="0"/>
    <n v="0"/>
    <n v="0"/>
    <n v="0"/>
    <n v="4"/>
    <n v="2"/>
    <n v="1"/>
    <n v="3"/>
    <n v="4"/>
    <n v="2"/>
    <n v="3"/>
    <n v="9"/>
    <n v="14"/>
    <n v="11"/>
    <n v="14"/>
    <n v="0"/>
    <n v="0"/>
    <n v="0"/>
    <n v="0"/>
    <n v="0"/>
    <n v="0"/>
    <n v="0"/>
    <n v="0"/>
    <n v="0"/>
    <x v="0"/>
    <x v="1"/>
    <x v="3"/>
    <x v="3"/>
    <x v="117"/>
    <x v="1"/>
    <x v="1"/>
    <x v="110"/>
    <x v="1"/>
    <x v="9"/>
    <x v="0"/>
    <x v="3"/>
    <x v="0"/>
    <x v="4"/>
    <x v="4"/>
    <x v="0"/>
    <x v="0"/>
    <n v="5"/>
  </r>
  <r>
    <s v="Business Insurance"/>
    <x v="1"/>
    <x v="3"/>
    <x v="4"/>
    <x v="0"/>
    <x v="3"/>
    <s v="SIAA"/>
    <s v="CR381929"/>
    <s v="MOUNTAIN EMPIRE AGENCY ALLIANCE LLC"/>
    <s v="H3840862"/>
    <x v="0"/>
    <x v="0"/>
    <x v="3"/>
    <s v="Territory Manager"/>
    <n v="0"/>
    <n v="0"/>
    <n v="9328"/>
    <n v="21037"/>
    <n v="28574"/>
    <n v="0"/>
    <n v="11709"/>
    <n v="0"/>
    <n v="9328"/>
    <n v="21037"/>
    <n v="28574"/>
    <n v="0"/>
    <n v="11709"/>
    <n v="0"/>
    <n v="15"/>
    <n v="19"/>
    <n v="24"/>
    <n v="0"/>
    <n v="4"/>
    <n v="0"/>
    <n v="12"/>
    <n v="12"/>
    <n v="18"/>
    <n v="0"/>
    <n v="0"/>
    <n v="0"/>
    <n v="7"/>
    <n v="7"/>
    <n v="8"/>
    <n v="0"/>
    <n v="0"/>
    <n v="807"/>
    <n v="9476"/>
    <n v="37772"/>
    <n v="110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0"/>
    <n v="0"/>
    <n v="7"/>
    <n v="0"/>
    <n v="0"/>
    <n v="0"/>
    <n v="12"/>
    <n v="0"/>
    <n v="12"/>
    <n v="0"/>
    <n v="0"/>
    <n v="0"/>
    <n v="0"/>
    <n v="0"/>
    <n v="0"/>
    <n v="0"/>
    <n v="0"/>
    <n v="0"/>
    <n v="0"/>
    <x v="0"/>
    <x v="1"/>
    <x v="3"/>
    <x v="3"/>
    <x v="35"/>
    <x v="1"/>
    <x v="1"/>
    <x v="35"/>
    <x v="1"/>
    <x v="1"/>
    <x v="1"/>
    <x v="3"/>
    <x v="0"/>
    <x v="4"/>
    <x v="4"/>
    <x v="30"/>
    <x v="31"/>
    <n v="0"/>
  </r>
  <r>
    <s v="Business Insurance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5651"/>
    <n v="5651"/>
    <n v="17961"/>
    <n v="25316"/>
    <n v="12997"/>
    <n v="1130"/>
    <n v="13006"/>
    <n v="6977"/>
    <n v="17961"/>
    <n v="19494"/>
    <n v="9127"/>
    <n v="1130"/>
    <n v="8510"/>
    <n v="3"/>
    <n v="6"/>
    <n v="13"/>
    <n v="25"/>
    <n v="6"/>
    <n v="10"/>
    <n v="2"/>
    <n v="6"/>
    <n v="11"/>
    <n v="24"/>
    <n v="6"/>
    <n v="7"/>
    <n v="2"/>
    <n v="0"/>
    <n v="2"/>
    <n v="3"/>
    <n v="1"/>
    <n v="4"/>
    <n v="1569"/>
    <n v="8225"/>
    <n v="29693"/>
    <n v="4312"/>
    <n v="71"/>
    <n v="0"/>
    <n v="0"/>
    <n v="0"/>
    <n v="0"/>
    <n v="0"/>
    <n v="0"/>
    <n v="0"/>
    <n v="0"/>
    <n v="0"/>
    <n v="0"/>
    <n v="0"/>
    <n v="3870"/>
    <n v="0"/>
    <n v="0"/>
    <n v="0"/>
    <n v="0"/>
    <n v="0"/>
    <n v="2506"/>
    <n v="0"/>
    <n v="0"/>
    <n v="0"/>
    <n v="0"/>
    <n v="6"/>
    <n v="1"/>
    <n v="3"/>
    <n v="2"/>
    <n v="4"/>
    <n v="0"/>
    <n v="2"/>
    <n v="7"/>
    <n v="6"/>
    <n v="8"/>
    <n v="7"/>
    <n v="0"/>
    <n v="0"/>
    <n v="0"/>
    <n v="0"/>
    <n v="0"/>
    <n v="0"/>
    <n v="0"/>
    <n v="0"/>
    <n v="0"/>
    <x v="0"/>
    <x v="1"/>
    <x v="3"/>
    <x v="3"/>
    <x v="122"/>
    <x v="1"/>
    <x v="0"/>
    <x v="114"/>
    <x v="2"/>
    <x v="4"/>
    <x v="0"/>
    <x v="5"/>
    <x v="0"/>
    <x v="42"/>
    <x v="41"/>
    <x v="91"/>
    <x v="103"/>
    <n v="5"/>
  </r>
  <r>
    <s v="Business Insurance"/>
    <x v="0"/>
    <x v="5"/>
    <x v="29"/>
    <x v="0"/>
    <x v="5"/>
    <s v="THE AGENCY COLLECTIVE LLC"/>
    <s v="CR605710"/>
    <s v="STENNETT INSURANCE &amp; FINANCIAL LLC"/>
    <s v="H6366072"/>
    <x v="0"/>
    <x v="0"/>
    <x v="0"/>
    <s v="Territory Manager"/>
    <n v="0"/>
    <n v="0"/>
    <n v="675"/>
    <n v="8246"/>
    <n v="8889"/>
    <n v="0"/>
    <n v="7571"/>
    <n v="0"/>
    <n v="675"/>
    <n v="6217"/>
    <n v="8889"/>
    <n v="0"/>
    <n v="5542"/>
    <n v="3"/>
    <n v="3"/>
    <n v="5"/>
    <n v="19"/>
    <n v="0"/>
    <n v="5"/>
    <n v="3"/>
    <n v="3"/>
    <n v="5"/>
    <n v="15"/>
    <n v="0"/>
    <n v="5"/>
    <n v="0"/>
    <n v="1"/>
    <n v="1"/>
    <n v="5"/>
    <n v="0"/>
    <n v="0"/>
    <n v="11"/>
    <n v="2221"/>
    <n v="14778"/>
    <n v="2327"/>
    <n v="0"/>
    <n v="0"/>
    <n v="0"/>
    <n v="0"/>
    <n v="0"/>
    <n v="0"/>
    <n v="0"/>
    <n v="0"/>
    <n v="0"/>
    <n v="0"/>
    <n v="0"/>
    <n v="0"/>
    <n v="8885"/>
    <n v="0"/>
    <n v="0"/>
    <n v="0"/>
    <n v="0"/>
    <n v="0"/>
    <n v="1956"/>
    <n v="0"/>
    <n v="0"/>
    <n v="0"/>
    <n v="0"/>
    <n v="5"/>
    <n v="2"/>
    <n v="0"/>
    <n v="1"/>
    <n v="0"/>
    <n v="0"/>
    <n v="0"/>
    <n v="6"/>
    <n v="3"/>
    <n v="6"/>
    <n v="5"/>
    <n v="0"/>
    <n v="0"/>
    <n v="0"/>
    <n v="0"/>
    <n v="0"/>
    <n v="0"/>
    <n v="0"/>
    <n v="0"/>
    <n v="0"/>
    <x v="0"/>
    <x v="1"/>
    <x v="3"/>
    <x v="3"/>
    <x v="123"/>
    <x v="1"/>
    <x v="0"/>
    <x v="115"/>
    <x v="1"/>
    <x v="9"/>
    <x v="0"/>
    <x v="5"/>
    <x v="0"/>
    <x v="42"/>
    <x v="29"/>
    <x v="92"/>
    <x v="104"/>
    <n v="2"/>
  </r>
  <r>
    <s v="Business Insurance"/>
    <x v="0"/>
    <x v="5"/>
    <x v="41"/>
    <x v="0"/>
    <x v="5"/>
    <s v="THE AGENCY COLLECTIVE LLC"/>
    <s v="CR605710"/>
    <s v="HAROLD E HAGY"/>
    <s v="H8961922"/>
    <x v="0"/>
    <x v="0"/>
    <x v="0"/>
    <s v="Territory Manager"/>
    <n v="118"/>
    <n v="118"/>
    <n v="809"/>
    <n v="2134"/>
    <n v="1928"/>
    <n v="0"/>
    <n v="1443"/>
    <n v="118"/>
    <n v="809"/>
    <n v="255"/>
    <n v="1928"/>
    <n v="0"/>
    <n v="-436"/>
    <n v="0"/>
    <n v="3"/>
    <n v="5"/>
    <n v="8"/>
    <n v="0"/>
    <n v="2"/>
    <n v="0"/>
    <n v="2"/>
    <n v="3"/>
    <n v="6"/>
    <n v="0"/>
    <n v="1"/>
    <n v="0"/>
    <n v="1"/>
    <n v="1"/>
    <n v="1"/>
    <n v="0"/>
    <n v="0"/>
    <n v="581"/>
    <n v="520"/>
    <n v="2167"/>
    <n v="623"/>
    <n v="0"/>
    <n v="0"/>
    <n v="0"/>
    <n v="0"/>
    <n v="0"/>
    <n v="0"/>
    <n v="0"/>
    <n v="0"/>
    <n v="0"/>
    <n v="0"/>
    <n v="0"/>
    <n v="0"/>
    <n v="1928"/>
    <n v="0"/>
    <n v="0"/>
    <n v="0"/>
    <n v="0"/>
    <n v="0"/>
    <n v="1889"/>
    <n v="0"/>
    <n v="0"/>
    <n v="0"/>
    <n v="0"/>
    <n v="2"/>
    <n v="1"/>
    <n v="0"/>
    <n v="1"/>
    <n v="0"/>
    <n v="0"/>
    <n v="0"/>
    <n v="2"/>
    <n v="1"/>
    <n v="2"/>
    <n v="1"/>
    <n v="0"/>
    <n v="0"/>
    <n v="0"/>
    <n v="0"/>
    <n v="0"/>
    <n v="0"/>
    <n v="0"/>
    <n v="0"/>
    <n v="0"/>
    <x v="0"/>
    <x v="1"/>
    <x v="3"/>
    <x v="3"/>
    <x v="124"/>
    <x v="1"/>
    <x v="0"/>
    <x v="116"/>
    <x v="1"/>
    <x v="7"/>
    <x v="0"/>
    <x v="5"/>
    <x v="0"/>
    <x v="42"/>
    <x v="42"/>
    <x v="93"/>
    <x v="105"/>
    <n v="1"/>
  </r>
  <r>
    <s v="Business Insurance"/>
    <x v="0"/>
    <x v="5"/>
    <x v="39"/>
    <x v="0"/>
    <x v="5"/>
    <s v="THE AGENCY COLLECTIVE LLC"/>
    <s v="CR605710"/>
    <s v="MYLET &amp; MUSSELMAN INSURANCE GROUP LLC"/>
    <s v="H8081461"/>
    <x v="0"/>
    <x v="0"/>
    <x v="0"/>
    <s v="Territory Manager"/>
    <n v="550"/>
    <n v="550"/>
    <n v="487"/>
    <n v="4158"/>
    <n v="1913"/>
    <n v="0"/>
    <n v="4221"/>
    <n v="-3"/>
    <n v="487"/>
    <n v="2798"/>
    <n v="1913"/>
    <n v="0"/>
    <n v="2308"/>
    <n v="1"/>
    <n v="7"/>
    <n v="21"/>
    <n v="7"/>
    <n v="0"/>
    <n v="15"/>
    <n v="1"/>
    <n v="3"/>
    <n v="15"/>
    <n v="4"/>
    <n v="0"/>
    <n v="13"/>
    <n v="0"/>
    <n v="1"/>
    <n v="5"/>
    <n v="2"/>
    <n v="0"/>
    <n v="4"/>
    <n v="789"/>
    <n v="526"/>
    <n v="3652"/>
    <n v="243"/>
    <n v="0"/>
    <n v="0"/>
    <n v="0"/>
    <n v="0"/>
    <n v="0"/>
    <n v="0"/>
    <n v="0"/>
    <n v="0"/>
    <n v="0"/>
    <n v="0"/>
    <n v="0"/>
    <n v="0"/>
    <n v="1913"/>
    <n v="0"/>
    <n v="0"/>
    <n v="0"/>
    <n v="0"/>
    <n v="0"/>
    <n v="1292"/>
    <n v="0"/>
    <n v="0"/>
    <n v="0"/>
    <n v="0"/>
    <n v="2"/>
    <n v="1"/>
    <n v="0"/>
    <n v="1"/>
    <n v="4"/>
    <n v="0"/>
    <n v="2"/>
    <n v="4"/>
    <n v="11"/>
    <n v="4"/>
    <n v="13"/>
    <n v="0"/>
    <n v="0"/>
    <n v="0"/>
    <n v="0"/>
    <n v="0"/>
    <n v="0"/>
    <n v="0"/>
    <n v="0"/>
    <n v="0"/>
    <x v="0"/>
    <x v="1"/>
    <x v="3"/>
    <x v="3"/>
    <x v="128"/>
    <x v="1"/>
    <x v="0"/>
    <x v="120"/>
    <x v="1"/>
    <x v="8"/>
    <x v="0"/>
    <x v="5"/>
    <x v="0"/>
    <x v="42"/>
    <x v="40"/>
    <x v="97"/>
    <x v="109"/>
    <n v="3"/>
  </r>
  <r>
    <s v="Business Insurance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8511"/>
    <n v="8681"/>
    <n v="17561"/>
    <n v="6633"/>
    <n v="170"/>
    <n v="0"/>
    <n v="-3258"/>
    <n v="-3128"/>
    <n v="10528"/>
    <n v="6633"/>
    <n v="130"/>
    <n v="0"/>
    <n v="0"/>
    <n v="0"/>
    <n v="5"/>
    <n v="12"/>
    <n v="0"/>
    <n v="0"/>
    <n v="0"/>
    <n v="0"/>
    <n v="4"/>
    <n v="11"/>
    <n v="0"/>
    <n v="0"/>
    <n v="0"/>
    <n v="0"/>
    <n v="4"/>
    <n v="3"/>
    <n v="0"/>
    <n v="780"/>
    <n v="1295"/>
    <n v="15394"/>
    <n v="16484"/>
    <n v="217"/>
    <n v="0"/>
    <n v="0"/>
    <n v="0"/>
    <n v="0"/>
    <n v="0"/>
    <n v="0"/>
    <n v="0"/>
    <n v="0"/>
    <n v="0"/>
    <n v="0"/>
    <n v="10528"/>
    <n v="0"/>
    <n v="0"/>
    <n v="0"/>
    <n v="0"/>
    <n v="0"/>
    <n v="10528"/>
    <n v="0"/>
    <n v="0"/>
    <n v="10528"/>
    <n v="0"/>
    <n v="11601"/>
    <n v="6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9"/>
    <x v="1"/>
    <x v="0"/>
    <x v="9"/>
    <x v="2"/>
    <x v="0"/>
    <x v="1"/>
    <x v="6"/>
    <x v="0"/>
    <x v="0"/>
    <x v="7"/>
    <x v="7"/>
    <x v="7"/>
    <n v="0"/>
  </r>
  <r>
    <s v="Business Insurance"/>
    <x v="0"/>
    <x v="5"/>
    <x v="12"/>
    <x v="0"/>
    <x v="5"/>
    <s v="THE AGENCY COLLECTIVE LLC"/>
    <s v="CR605710"/>
    <s v="STEINEBACH, BEATY AND ASSOCIATES"/>
    <s v="H9050484"/>
    <x v="0"/>
    <x v="0"/>
    <x v="0"/>
    <s v="Territory Manager"/>
    <n v="1060"/>
    <n v="1060"/>
    <n v="-1068"/>
    <n v="-1068"/>
    <n v="2207"/>
    <n v="0"/>
    <n v="1060"/>
    <n v="1060"/>
    <n v="-1068"/>
    <n v="-1068"/>
    <n v="2207"/>
    <n v="0"/>
    <n v="1060"/>
    <n v="2"/>
    <n v="1"/>
    <n v="10"/>
    <n v="7"/>
    <n v="0"/>
    <n v="11"/>
    <n v="2"/>
    <n v="1"/>
    <n v="6"/>
    <n v="5"/>
    <n v="0"/>
    <n v="7"/>
    <n v="1"/>
    <n v="0"/>
    <n v="0"/>
    <n v="1"/>
    <n v="0"/>
    <n v="1"/>
    <n v="145"/>
    <n v="141"/>
    <n v="141"/>
    <n v="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3"/>
    <n v="7"/>
    <n v="3"/>
    <n v="7"/>
    <n v="0"/>
    <n v="0"/>
    <n v="0"/>
    <n v="0"/>
    <n v="0"/>
    <n v="0"/>
    <n v="0"/>
    <n v="0"/>
    <n v="0"/>
    <x v="0"/>
    <x v="1"/>
    <x v="3"/>
    <x v="3"/>
    <x v="50"/>
    <x v="1"/>
    <x v="0"/>
    <x v="49"/>
    <x v="1"/>
    <x v="1"/>
    <x v="0"/>
    <x v="8"/>
    <x v="0"/>
    <x v="13"/>
    <x v="12"/>
    <x v="41"/>
    <x v="42"/>
    <n v="1"/>
  </r>
  <r>
    <s v="Business Insurance"/>
    <x v="0"/>
    <x v="0"/>
    <x v="29"/>
    <x v="0"/>
    <x v="0"/>
    <s v="THE AGENCY COLLECTIVE LLC"/>
    <s v="CR605710"/>
    <s v="MARK D CALL INSURANCE AGENCY"/>
    <s v="H9184114"/>
    <x v="0"/>
    <x v="0"/>
    <x v="0"/>
    <s v="Territory Manager"/>
    <n v="0"/>
    <n v="0"/>
    <n v="4056"/>
    <n v="4059"/>
    <n v="0"/>
    <n v="0"/>
    <n v="3"/>
    <n v="0"/>
    <n v="4056"/>
    <n v="4059"/>
    <n v="0"/>
    <n v="0"/>
    <n v="3"/>
    <n v="2"/>
    <n v="5"/>
    <n v="19"/>
    <n v="1"/>
    <n v="0"/>
    <n v="16"/>
    <n v="1"/>
    <n v="4"/>
    <n v="13"/>
    <n v="1"/>
    <n v="0"/>
    <n v="10"/>
    <n v="0"/>
    <n v="1"/>
    <n v="4"/>
    <n v="0"/>
    <n v="0"/>
    <n v="3"/>
    <n v="360"/>
    <n v="456"/>
    <n v="3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1"/>
    <n v="5"/>
    <n v="10"/>
    <n v="5"/>
    <n v="10"/>
    <n v="0"/>
    <n v="0"/>
    <n v="0"/>
    <n v="0"/>
    <n v="0"/>
    <n v="0"/>
    <n v="0"/>
    <n v="0"/>
    <n v="0"/>
    <x v="0"/>
    <x v="1"/>
    <x v="3"/>
    <x v="3"/>
    <x v="54"/>
    <x v="1"/>
    <x v="0"/>
    <x v="53"/>
    <x v="1"/>
    <x v="8"/>
    <x v="0"/>
    <x v="19"/>
    <x v="0"/>
    <x v="29"/>
    <x v="30"/>
    <x v="44"/>
    <x v="45"/>
    <n v="1"/>
  </r>
  <r>
    <s v="Business Insurance"/>
    <x v="7"/>
    <x v="12"/>
    <x v="31"/>
    <x v="0"/>
    <x v="12"/>
    <s v="THE AGENCY COLLECTIVE LLC"/>
    <s v="CR605710"/>
    <s v="ALLEN &amp; ASSOCIATES INS INC"/>
    <s v="H2554928"/>
    <x v="0"/>
    <x v="0"/>
    <x v="0"/>
    <s v="Territory Manager"/>
    <n v="1861"/>
    <n v="1861"/>
    <n v="6016"/>
    <n v="8380"/>
    <n v="1513"/>
    <n v="0"/>
    <n v="4225"/>
    <n v="0"/>
    <n v="6016"/>
    <n v="6551"/>
    <n v="1513"/>
    <n v="0"/>
    <n v="535"/>
    <n v="3"/>
    <n v="10"/>
    <n v="22"/>
    <n v="13"/>
    <n v="0"/>
    <n v="15"/>
    <n v="2"/>
    <n v="10"/>
    <n v="21"/>
    <n v="10"/>
    <n v="0"/>
    <n v="13"/>
    <n v="0"/>
    <n v="8"/>
    <n v="11"/>
    <n v="1"/>
    <n v="0"/>
    <n v="3"/>
    <n v="1250"/>
    <n v="2558"/>
    <n v="7129"/>
    <n v="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3"/>
    <n v="4"/>
    <n v="0"/>
    <n v="12"/>
    <n v="13"/>
    <n v="12"/>
    <n v="13"/>
    <n v="0"/>
    <n v="0"/>
    <n v="0"/>
    <n v="0"/>
    <n v="0"/>
    <n v="0"/>
    <n v="0"/>
    <n v="0"/>
    <n v="0"/>
    <x v="0"/>
    <x v="1"/>
    <x v="3"/>
    <x v="3"/>
    <x v="56"/>
    <x v="1"/>
    <x v="7"/>
    <x v="55"/>
    <x v="1"/>
    <x v="0"/>
    <x v="0"/>
    <x v="21"/>
    <x v="0"/>
    <x v="31"/>
    <x v="32"/>
    <x v="0"/>
    <x v="0"/>
    <n v="0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3776"/>
    <n v="2235"/>
    <n v="2818"/>
    <n v="6168"/>
    <n v="-1541"/>
    <n v="0"/>
    <n v="0"/>
    <n v="0"/>
    <n v="0"/>
    <n v="3978"/>
    <n v="0"/>
    <n v="0"/>
    <n v="2"/>
    <n v="3"/>
    <n v="1"/>
    <n v="11"/>
    <n v="1"/>
    <n v="0"/>
    <n v="0"/>
    <n v="1"/>
    <n v="1"/>
    <n v="11"/>
    <n v="1"/>
    <n v="0"/>
    <n v="0"/>
    <n v="0"/>
    <n v="0"/>
    <n v="2"/>
    <n v="0"/>
    <n v="23"/>
    <n v="944"/>
    <n v="3115"/>
    <n v="4704"/>
    <n v="4624"/>
    <n v="0"/>
    <n v="0"/>
    <n v="0"/>
    <n v="0"/>
    <n v="0"/>
    <n v="0"/>
    <n v="0"/>
    <n v="0"/>
    <n v="0"/>
    <n v="0"/>
    <n v="3826"/>
    <n v="0"/>
    <n v="0"/>
    <n v="0"/>
    <n v="0"/>
    <n v="0"/>
    <n v="1929"/>
    <n v="0"/>
    <n v="0"/>
    <n v="3826"/>
    <n v="0"/>
    <n v="3701"/>
    <n v="2"/>
    <n v="0"/>
    <n v="2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4"/>
    <x v="4"/>
    <x v="65"/>
    <x v="1"/>
    <x v="0"/>
    <x v="0"/>
    <x v="1"/>
    <x v="3"/>
    <x v="0"/>
    <x v="0"/>
    <x v="0"/>
    <x v="0"/>
    <x v="0"/>
    <x v="51"/>
    <x v="52"/>
    <n v="0"/>
  </r>
  <r>
    <s v="Business Insurance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0"/>
    <n v="0"/>
    <n v="945"/>
    <n v="8861"/>
    <n v="6139"/>
    <n v="964"/>
    <n v="7916"/>
    <n v="0"/>
    <n v="945"/>
    <n v="945"/>
    <n v="5175"/>
    <n v="964"/>
    <n v="0"/>
    <n v="0"/>
    <n v="0"/>
    <n v="0"/>
    <n v="1"/>
    <n v="2"/>
    <n v="0"/>
    <n v="0"/>
    <n v="0"/>
    <n v="0"/>
    <n v="1"/>
    <n v="2"/>
    <n v="0"/>
    <n v="0"/>
    <n v="0"/>
    <n v="0"/>
    <n v="1"/>
    <n v="1"/>
    <n v="0"/>
    <n v="1953"/>
    <n v="1993"/>
    <n v="7604"/>
    <n v="2468"/>
    <n v="532"/>
    <n v="0"/>
    <n v="0"/>
    <n v="0"/>
    <n v="0"/>
    <n v="0"/>
    <n v="0"/>
    <n v="0"/>
    <n v="0"/>
    <n v="0"/>
    <n v="0"/>
    <n v="0"/>
    <n v="7084"/>
    <n v="0"/>
    <n v="0"/>
    <n v="0"/>
    <n v="0"/>
    <n v="0"/>
    <n v="7045"/>
    <n v="0"/>
    <n v="0"/>
    <n v="0"/>
    <n v="0"/>
    <n v="2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23"/>
    <x v="1"/>
    <x v="0"/>
    <x v="23"/>
    <x v="2"/>
    <x v="5"/>
    <x v="0"/>
    <x v="10"/>
    <x v="0"/>
    <x v="18"/>
    <x v="14"/>
    <x v="18"/>
    <x v="19"/>
    <n v="2"/>
  </r>
  <r>
    <s v="Business Insurance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94"/>
    <n v="6543"/>
    <n v="1384"/>
    <n v="0"/>
    <n v="6449"/>
    <n v="0"/>
    <n v="94"/>
    <n v="4742"/>
    <n v="1384"/>
    <n v="0"/>
    <n v="4648"/>
    <n v="0"/>
    <n v="0"/>
    <n v="2"/>
    <n v="3"/>
    <n v="0"/>
    <n v="2"/>
    <n v="0"/>
    <n v="0"/>
    <n v="2"/>
    <n v="3"/>
    <n v="0"/>
    <n v="2"/>
    <n v="0"/>
    <n v="0"/>
    <n v="1"/>
    <n v="1"/>
    <n v="0"/>
    <n v="1"/>
    <n v="1612"/>
    <n v="395"/>
    <n v="2390"/>
    <n v="857"/>
    <n v="0"/>
    <n v="0"/>
    <n v="0"/>
    <n v="0"/>
    <n v="0"/>
    <n v="0"/>
    <n v="0"/>
    <n v="0"/>
    <n v="0"/>
    <n v="0"/>
    <n v="0"/>
    <n v="0"/>
    <n v="1478"/>
    <n v="0"/>
    <n v="0"/>
    <n v="0"/>
    <n v="0"/>
    <n v="0"/>
    <n v="1476"/>
    <n v="0"/>
    <n v="0"/>
    <n v="0"/>
    <n v="0"/>
    <n v="1"/>
    <n v="1"/>
    <n v="0"/>
    <n v="0"/>
    <n v="1"/>
    <n v="0"/>
    <n v="1"/>
    <n v="0"/>
    <n v="2"/>
    <n v="0"/>
    <n v="2"/>
    <n v="0"/>
    <n v="0"/>
    <n v="0"/>
    <n v="0"/>
    <n v="0"/>
    <n v="0"/>
    <n v="0"/>
    <n v="0"/>
    <n v="0"/>
    <x v="0"/>
    <x v="1"/>
    <x v="4"/>
    <x v="4"/>
    <x v="114"/>
    <x v="1"/>
    <x v="1"/>
    <x v="107"/>
    <x v="2"/>
    <x v="4"/>
    <x v="0"/>
    <x v="3"/>
    <x v="0"/>
    <x v="23"/>
    <x v="22"/>
    <x v="0"/>
    <x v="0"/>
    <n v="2"/>
  </r>
  <r>
    <s v="Business Insurance"/>
    <x v="0"/>
    <x v="5"/>
    <x v="7"/>
    <x v="0"/>
    <x v="5"/>
    <s v=""/>
    <s v=""/>
    <s v="MALHOTRA &amp; ASSOCIATES LLC"/>
    <s v="H8491704"/>
    <x v="0"/>
    <x v="0"/>
    <x v="0"/>
    <s v="Territory Manager"/>
    <n v="0"/>
    <n v="0"/>
    <n v="68"/>
    <n v="68"/>
    <n v="2927"/>
    <n v="0"/>
    <n v="0"/>
    <n v="0"/>
    <n v="68"/>
    <n v="68"/>
    <n v="2927"/>
    <n v="0"/>
    <n v="0"/>
    <n v="0"/>
    <n v="0"/>
    <n v="0"/>
    <n v="2"/>
    <n v="0"/>
    <n v="0"/>
    <n v="0"/>
    <n v="0"/>
    <n v="0"/>
    <n v="2"/>
    <n v="0"/>
    <n v="0"/>
    <n v="0"/>
    <n v="0"/>
    <n v="0"/>
    <n v="1"/>
    <n v="0"/>
    <n v="0"/>
    <n v="0"/>
    <n v="741"/>
    <n v="2153"/>
    <n v="8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0"/>
    <x v="1"/>
    <x v="0"/>
    <x v="10"/>
    <x v="1"/>
    <x v="3"/>
    <x v="1"/>
    <x v="6"/>
    <x v="0"/>
    <x v="0"/>
    <x v="7"/>
    <x v="7"/>
    <x v="7"/>
    <n v="0"/>
  </r>
  <r>
    <s v="Business Insurance"/>
    <x v="0"/>
    <x v="0"/>
    <x v="29"/>
    <x v="0"/>
    <x v="0"/>
    <s v="THE AGENCY COLLECTIVE LLC"/>
    <s v="CR605710"/>
    <s v="JON PARRACK II"/>
    <s v="H8350580"/>
    <x v="0"/>
    <x v="0"/>
    <x v="0"/>
    <s v="Territory Manager"/>
    <n v="1409"/>
    <n v="1409"/>
    <n v="-290"/>
    <n v="8010"/>
    <n v="9490"/>
    <n v="0"/>
    <n v="9709"/>
    <n v="1409"/>
    <n v="-290"/>
    <n v="198"/>
    <n v="9490"/>
    <n v="0"/>
    <n v="1897"/>
    <n v="9"/>
    <n v="5"/>
    <n v="16"/>
    <n v="3"/>
    <n v="0"/>
    <n v="20"/>
    <n v="9"/>
    <n v="5"/>
    <n v="16"/>
    <n v="3"/>
    <n v="0"/>
    <n v="20"/>
    <n v="2"/>
    <n v="0"/>
    <n v="3"/>
    <n v="3"/>
    <n v="0"/>
    <n v="5"/>
    <n v="2502"/>
    <n v="2252"/>
    <n v="8694"/>
    <n v="832"/>
    <n v="0"/>
    <n v="0"/>
    <n v="0"/>
    <n v="0"/>
    <n v="0"/>
    <n v="0"/>
    <n v="0"/>
    <n v="0"/>
    <n v="0"/>
    <n v="0"/>
    <n v="0"/>
    <n v="0"/>
    <n v="8126"/>
    <n v="0"/>
    <n v="0"/>
    <n v="0"/>
    <n v="0"/>
    <n v="0"/>
    <n v="8043"/>
    <n v="0"/>
    <n v="0"/>
    <n v="0"/>
    <n v="0"/>
    <n v="3"/>
    <n v="3"/>
    <n v="0"/>
    <n v="2"/>
    <n v="5"/>
    <n v="1"/>
    <n v="4"/>
    <n v="14"/>
    <n v="20"/>
    <n v="14"/>
    <n v="20"/>
    <n v="0"/>
    <n v="0"/>
    <n v="0"/>
    <n v="0"/>
    <n v="0"/>
    <n v="0"/>
    <n v="0"/>
    <n v="0"/>
    <n v="0"/>
    <x v="0"/>
    <x v="1"/>
    <x v="4"/>
    <x v="4"/>
    <x v="52"/>
    <x v="1"/>
    <x v="0"/>
    <x v="51"/>
    <x v="1"/>
    <x v="0"/>
    <x v="0"/>
    <x v="19"/>
    <x v="0"/>
    <x v="29"/>
    <x v="30"/>
    <x v="42"/>
    <x v="43"/>
    <n v="8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0"/>
    <n v="0"/>
    <n v="-121"/>
    <n v="1862"/>
    <n v="4133"/>
    <n v="-1345"/>
    <n v="1983"/>
    <n v="0"/>
    <n v="-121"/>
    <n v="1862"/>
    <n v="4133"/>
    <n v="-1345"/>
    <n v="1983"/>
    <n v="1"/>
    <n v="0"/>
    <n v="5"/>
    <n v="7"/>
    <n v="6"/>
    <n v="6"/>
    <n v="1"/>
    <n v="0"/>
    <n v="5"/>
    <n v="5"/>
    <n v="5"/>
    <n v="6"/>
    <n v="0"/>
    <n v="0"/>
    <n v="3"/>
    <n v="4"/>
    <n v="0"/>
    <n v="3"/>
    <n v="483"/>
    <n v="846"/>
    <n v="2200"/>
    <n v="2641"/>
    <n v="1139"/>
    <n v="0"/>
    <n v="0"/>
    <n v="0"/>
    <n v="0"/>
    <n v="0"/>
    <n v="0"/>
    <n v="0"/>
    <n v="0"/>
    <n v="0"/>
    <n v="0"/>
    <n v="0"/>
    <n v="1326"/>
    <n v="0"/>
    <n v="0"/>
    <n v="0"/>
    <n v="0"/>
    <n v="0"/>
    <n v="0"/>
    <n v="0"/>
    <n v="0"/>
    <n v="0"/>
    <n v="0"/>
    <n v="2"/>
    <n v="0"/>
    <n v="0"/>
    <n v="0"/>
    <n v="3"/>
    <n v="0"/>
    <n v="3"/>
    <n v="1"/>
    <n v="6"/>
    <n v="1"/>
    <n v="6"/>
    <n v="0"/>
    <n v="0"/>
    <n v="0"/>
    <n v="0"/>
    <n v="0"/>
    <n v="0"/>
    <n v="0"/>
    <n v="0"/>
    <n v="0"/>
    <x v="0"/>
    <x v="1"/>
    <x v="5"/>
    <x v="5"/>
    <x v="65"/>
    <x v="1"/>
    <x v="0"/>
    <x v="0"/>
    <x v="1"/>
    <x v="3"/>
    <x v="0"/>
    <x v="0"/>
    <x v="0"/>
    <x v="0"/>
    <x v="0"/>
    <x v="51"/>
    <x v="52"/>
    <n v="3"/>
  </r>
  <r>
    <s v="Business Insurance"/>
    <x v="0"/>
    <x v="0"/>
    <x v="9"/>
    <x v="0"/>
    <x v="0"/>
    <s v="THE AGENCY COLLECTIVE LLC"/>
    <s v="CR605710"/>
    <s v="BARBARA J LUCZKOWSKI-DUGGAN"/>
    <s v="H9394213"/>
    <x v="0"/>
    <x v="0"/>
    <x v="0"/>
    <s v="Territory Manager"/>
    <n v="-480"/>
    <n v="-480"/>
    <n v="47"/>
    <n v="6718"/>
    <n v="450"/>
    <n v="450"/>
    <n v="6191"/>
    <n v="0"/>
    <n v="0"/>
    <n v="5836"/>
    <n v="0"/>
    <n v="450"/>
    <n v="5836"/>
    <n v="0"/>
    <n v="0"/>
    <n v="2"/>
    <n v="1"/>
    <n v="1"/>
    <n v="2"/>
    <n v="0"/>
    <n v="0"/>
    <n v="1"/>
    <n v="1"/>
    <n v="1"/>
    <n v="1"/>
    <n v="0"/>
    <n v="0"/>
    <n v="1"/>
    <n v="0"/>
    <n v="1"/>
    <n v="1"/>
    <n v="1612"/>
    <n v="119"/>
    <n v="2259"/>
    <n v="450"/>
    <n v="50"/>
    <n v="0"/>
    <n v="0"/>
    <n v="0"/>
    <n v="0"/>
    <n v="0"/>
    <n v="0"/>
    <n v="0"/>
    <n v="0"/>
    <n v="0"/>
    <n v="0"/>
    <n v="0"/>
    <n v="596"/>
    <n v="0"/>
    <n v="0"/>
    <n v="0"/>
    <n v="0"/>
    <n v="0"/>
    <n v="207"/>
    <n v="0"/>
    <n v="0"/>
    <n v="0"/>
    <n v="0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66"/>
    <x v="1"/>
    <x v="0"/>
    <x v="64"/>
    <x v="2"/>
    <x v="6"/>
    <x v="0"/>
    <x v="0"/>
    <x v="0"/>
    <x v="0"/>
    <x v="9"/>
    <x v="52"/>
    <x v="53"/>
    <n v="2"/>
  </r>
  <r>
    <s v="Business Insurance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-548"/>
    <n v="-548"/>
    <n v="-135"/>
    <n v="4906"/>
    <n v="2867"/>
    <n v="2472"/>
    <n v="4493"/>
    <n v="-548"/>
    <n v="-135"/>
    <n v="3897"/>
    <n v="1858"/>
    <n v="2472"/>
    <n v="3484"/>
    <n v="0"/>
    <n v="0"/>
    <n v="3"/>
    <n v="6"/>
    <n v="3"/>
    <n v="3"/>
    <n v="0"/>
    <n v="0"/>
    <n v="2"/>
    <n v="6"/>
    <n v="3"/>
    <n v="2"/>
    <n v="0"/>
    <n v="0"/>
    <n v="2"/>
    <n v="3"/>
    <n v="2"/>
    <n v="2"/>
    <n v="966"/>
    <n v="884"/>
    <n v="4271"/>
    <n v="2413"/>
    <n v="1316"/>
    <n v="0"/>
    <n v="0"/>
    <n v="0"/>
    <n v="0"/>
    <n v="0"/>
    <n v="0"/>
    <n v="0"/>
    <n v="0"/>
    <n v="0"/>
    <n v="0"/>
    <n v="0"/>
    <n v="1898"/>
    <n v="0"/>
    <n v="0"/>
    <n v="0"/>
    <n v="0"/>
    <n v="0"/>
    <n v="1006"/>
    <n v="0"/>
    <n v="0"/>
    <n v="0"/>
    <n v="0"/>
    <n v="3"/>
    <n v="1"/>
    <n v="1"/>
    <n v="0"/>
    <n v="2"/>
    <n v="0"/>
    <n v="1"/>
    <n v="0"/>
    <n v="2"/>
    <n v="0"/>
    <n v="2"/>
    <n v="0"/>
    <n v="0"/>
    <n v="0"/>
    <n v="0"/>
    <n v="0"/>
    <n v="0"/>
    <n v="0"/>
    <n v="0"/>
    <n v="0"/>
    <x v="0"/>
    <x v="1"/>
    <x v="5"/>
    <x v="5"/>
    <x v="68"/>
    <x v="1"/>
    <x v="0"/>
    <x v="65"/>
    <x v="8"/>
    <x v="4"/>
    <x v="0"/>
    <x v="0"/>
    <x v="0"/>
    <x v="0"/>
    <x v="10"/>
    <x v="54"/>
    <x v="55"/>
    <n v="2"/>
  </r>
  <r>
    <s v="Business Insurance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0"/>
    <n v="0"/>
    <n v="-220"/>
    <n v="1873"/>
    <n v="1582"/>
    <n v="0"/>
    <n v="2093"/>
    <n v="0"/>
    <n v="-220"/>
    <n v="951"/>
    <n v="1582"/>
    <n v="0"/>
    <n v="1171"/>
    <n v="2"/>
    <n v="0"/>
    <n v="5"/>
    <n v="3"/>
    <n v="1"/>
    <n v="7"/>
    <n v="1"/>
    <n v="0"/>
    <n v="4"/>
    <n v="3"/>
    <n v="1"/>
    <n v="5"/>
    <n v="0"/>
    <n v="0"/>
    <n v="2"/>
    <n v="3"/>
    <n v="0"/>
    <n v="2"/>
    <n v="473"/>
    <n v="187"/>
    <n v="1677"/>
    <n v="1028"/>
    <n v="0"/>
    <n v="0"/>
    <n v="0"/>
    <n v="0"/>
    <n v="0"/>
    <n v="0"/>
    <n v="0"/>
    <n v="0"/>
    <n v="0"/>
    <n v="0"/>
    <n v="0"/>
    <n v="0"/>
    <n v="912"/>
    <n v="0"/>
    <n v="0"/>
    <n v="0"/>
    <n v="0"/>
    <n v="0"/>
    <n v="910"/>
    <n v="0"/>
    <n v="0"/>
    <n v="0"/>
    <n v="0"/>
    <n v="2"/>
    <n v="2"/>
    <n v="0"/>
    <n v="0"/>
    <n v="2"/>
    <n v="0"/>
    <n v="2"/>
    <n v="1"/>
    <n v="5"/>
    <n v="1"/>
    <n v="5"/>
    <n v="0"/>
    <n v="0"/>
    <n v="0"/>
    <n v="0"/>
    <n v="0"/>
    <n v="0"/>
    <n v="0"/>
    <n v="0"/>
    <n v="0"/>
    <x v="0"/>
    <x v="1"/>
    <x v="5"/>
    <x v="5"/>
    <x v="72"/>
    <x v="1"/>
    <x v="0"/>
    <x v="69"/>
    <x v="2"/>
    <x v="1"/>
    <x v="0"/>
    <x v="0"/>
    <x v="0"/>
    <x v="0"/>
    <x v="38"/>
    <x v="58"/>
    <x v="59"/>
    <n v="3"/>
  </r>
  <r>
    <s v="Business Insurance"/>
    <x v="0"/>
    <x v="0"/>
    <x v="11"/>
    <x v="0"/>
    <x v="0"/>
    <s v="THE AGENCY COLLECTIVE LLC"/>
    <s v="CR605710"/>
    <s v="PAPAS &amp; ASSOCIATES, LLC"/>
    <s v="H6760627"/>
    <x v="0"/>
    <x v="0"/>
    <x v="0"/>
    <s v="Territory Manager"/>
    <n v="-148"/>
    <n v="-148"/>
    <n v="800"/>
    <n v="589"/>
    <n v="2248"/>
    <n v="0"/>
    <n v="-359"/>
    <n v="-148"/>
    <n v="800"/>
    <n v="589"/>
    <n v="2248"/>
    <n v="0"/>
    <n v="-359"/>
    <n v="0"/>
    <n v="1"/>
    <n v="1"/>
    <n v="1"/>
    <n v="0"/>
    <n v="0"/>
    <n v="0"/>
    <n v="1"/>
    <n v="1"/>
    <n v="1"/>
    <n v="0"/>
    <n v="0"/>
    <n v="0"/>
    <n v="1"/>
    <n v="1"/>
    <n v="1"/>
    <n v="0"/>
    <n v="0"/>
    <n v="21"/>
    <n v="583"/>
    <n v="1868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78"/>
    <x v="1"/>
    <x v="0"/>
    <x v="74"/>
    <x v="1"/>
    <x v="7"/>
    <x v="0"/>
    <x v="0"/>
    <x v="0"/>
    <x v="0"/>
    <x v="11"/>
    <x v="64"/>
    <x v="65"/>
    <n v="0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1863"/>
    <n v="1863"/>
    <n v="-450"/>
    <n v="-450"/>
    <n v="1098"/>
    <n v="0"/>
    <n v="1863"/>
    <n v="1863"/>
    <n v="0"/>
    <n v="0"/>
    <n v="1098"/>
    <n v="0"/>
    <n v="1863"/>
    <n v="1"/>
    <n v="1"/>
    <n v="1"/>
    <n v="1"/>
    <n v="0"/>
    <n v="1"/>
    <n v="1"/>
    <n v="1"/>
    <n v="1"/>
    <n v="1"/>
    <n v="0"/>
    <n v="1"/>
    <n v="1"/>
    <n v="0"/>
    <n v="0"/>
    <n v="1"/>
    <n v="0"/>
    <n v="1"/>
    <n v="194"/>
    <n v="-179"/>
    <n v="221"/>
    <n v="220"/>
    <n v="0"/>
    <n v="0"/>
    <n v="0"/>
    <n v="0"/>
    <n v="0"/>
    <n v="0"/>
    <n v="0"/>
    <n v="0"/>
    <n v="0"/>
    <n v="0"/>
    <n v="0"/>
    <n v="0"/>
    <n v="1098"/>
    <n v="0"/>
    <n v="0"/>
    <n v="0"/>
    <n v="0"/>
    <n v="0"/>
    <n v="0"/>
    <n v="0"/>
    <n v="0"/>
    <n v="0"/>
    <n v="0"/>
    <n v="2"/>
    <n v="0"/>
    <n v="1"/>
    <n v="1"/>
    <n v="1"/>
    <n v="1"/>
    <n v="1"/>
    <n v="2"/>
    <n v="1"/>
    <n v="2"/>
    <n v="1"/>
    <n v="0"/>
    <n v="0"/>
    <n v="0"/>
    <n v="0"/>
    <n v="0"/>
    <n v="0"/>
    <n v="0"/>
    <n v="0"/>
    <n v="0"/>
    <x v="0"/>
    <x v="1"/>
    <x v="5"/>
    <x v="5"/>
    <x v="92"/>
    <x v="1"/>
    <x v="0"/>
    <x v="12"/>
    <x v="1"/>
    <x v="8"/>
    <x v="0"/>
    <x v="0"/>
    <x v="0"/>
    <x v="0"/>
    <x v="9"/>
    <x v="9"/>
    <x v="9"/>
    <n v="1"/>
  </r>
  <r>
    <s v="Business Insurance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3509"/>
    <n v="3509"/>
    <n v="-946"/>
    <n v="49444"/>
    <n v="11023"/>
    <n v="8965"/>
    <n v="53899"/>
    <n v="3505"/>
    <n v="0"/>
    <n v="32344"/>
    <n v="4141"/>
    <n v="0"/>
    <n v="35849"/>
    <n v="11"/>
    <n v="3"/>
    <n v="24"/>
    <n v="12"/>
    <n v="2"/>
    <n v="32"/>
    <n v="10"/>
    <n v="3"/>
    <n v="23"/>
    <n v="11"/>
    <n v="2"/>
    <n v="30"/>
    <n v="3"/>
    <n v="0"/>
    <n v="12"/>
    <n v="5"/>
    <n v="0"/>
    <n v="15"/>
    <n v="14188"/>
    <n v="2512"/>
    <n v="27977"/>
    <n v="8629"/>
    <n v="7251"/>
    <n v="0"/>
    <n v="0"/>
    <n v="0"/>
    <n v="0"/>
    <n v="0"/>
    <n v="0"/>
    <n v="0"/>
    <n v="0"/>
    <n v="0"/>
    <n v="0"/>
    <n v="449"/>
    <n v="15802"/>
    <n v="0"/>
    <n v="0"/>
    <n v="0"/>
    <n v="0"/>
    <n v="325"/>
    <n v="12619"/>
    <n v="0"/>
    <n v="449"/>
    <n v="0"/>
    <n v="500"/>
    <n v="7"/>
    <n v="6"/>
    <n v="4"/>
    <n v="4"/>
    <n v="16"/>
    <n v="4"/>
    <n v="14"/>
    <n v="13"/>
    <n v="27"/>
    <n v="13"/>
    <n v="30"/>
    <n v="0"/>
    <n v="0"/>
    <n v="0"/>
    <n v="0"/>
    <n v="0"/>
    <n v="0"/>
    <n v="0"/>
    <n v="0"/>
    <n v="0"/>
    <x v="0"/>
    <x v="1"/>
    <x v="5"/>
    <x v="5"/>
    <x v="98"/>
    <x v="1"/>
    <x v="1"/>
    <x v="92"/>
    <x v="5"/>
    <x v="6"/>
    <x v="0"/>
    <x v="3"/>
    <x v="0"/>
    <x v="4"/>
    <x v="4"/>
    <x v="30"/>
    <x v="31"/>
    <n v="20"/>
  </r>
  <r>
    <s v="Business Insurance"/>
    <x v="1"/>
    <x v="3"/>
    <x v="4"/>
    <x v="0"/>
    <x v="3"/>
    <s v=""/>
    <s v=""/>
    <s v="Brewer Insurance Group Inc"/>
    <s v="H5065015"/>
    <x v="0"/>
    <x v="0"/>
    <x v="3"/>
    <s v="Territory Manager"/>
    <n v="-6165"/>
    <n v="-6165"/>
    <n v="11616"/>
    <n v="14085"/>
    <n v="15932"/>
    <n v="15278"/>
    <n v="-3696"/>
    <n v="0"/>
    <n v="0"/>
    <n v="0"/>
    <n v="0"/>
    <n v="2212"/>
    <n v="0"/>
    <n v="3"/>
    <n v="1"/>
    <n v="3"/>
    <n v="2"/>
    <n v="10"/>
    <n v="5"/>
    <n v="3"/>
    <n v="1"/>
    <n v="2"/>
    <n v="2"/>
    <n v="7"/>
    <n v="4"/>
    <n v="0"/>
    <n v="0"/>
    <n v="0"/>
    <n v="0"/>
    <n v="1"/>
    <n v="0"/>
    <n v="-574"/>
    <n v="4406"/>
    <n v="14934"/>
    <n v="16228"/>
    <n v="12135"/>
    <n v="0"/>
    <n v="0"/>
    <n v="0"/>
    <n v="0"/>
    <n v="0"/>
    <n v="0"/>
    <n v="0"/>
    <n v="0"/>
    <n v="0"/>
    <n v="0"/>
    <n v="9475"/>
    <n v="6262"/>
    <n v="0"/>
    <n v="0"/>
    <n v="0"/>
    <n v="0"/>
    <n v="6464"/>
    <n v="0"/>
    <n v="0"/>
    <n v="9475"/>
    <n v="0"/>
    <n v="9480"/>
    <n v="2"/>
    <n v="0"/>
    <n v="2"/>
    <n v="0"/>
    <n v="0"/>
    <n v="0"/>
    <n v="0"/>
    <n v="4"/>
    <n v="4"/>
    <n v="4"/>
    <n v="4"/>
    <n v="0"/>
    <n v="0"/>
    <n v="0"/>
    <n v="0"/>
    <n v="0"/>
    <n v="0"/>
    <n v="0"/>
    <n v="0"/>
    <n v="0"/>
    <x v="0"/>
    <x v="1"/>
    <x v="5"/>
    <x v="5"/>
    <x v="4"/>
    <x v="1"/>
    <x v="1"/>
    <x v="4"/>
    <x v="4"/>
    <x v="4"/>
    <x v="0"/>
    <x v="3"/>
    <x v="0"/>
    <x v="4"/>
    <x v="4"/>
    <x v="3"/>
    <x v="3"/>
    <n v="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-69"/>
    <n v="-69"/>
    <n v="568"/>
    <n v="1069"/>
    <n v="0"/>
    <n v="0"/>
    <n v="0"/>
    <n v="0"/>
    <n v="0"/>
    <n v="-67"/>
    <n v="0"/>
    <n v="0"/>
    <n v="0"/>
    <n v="1"/>
    <n v="2"/>
    <n v="0"/>
    <n v="1"/>
    <n v="0"/>
    <n v="0"/>
    <n v="1"/>
    <n v="2"/>
    <n v="0"/>
    <n v="1"/>
    <n v="0"/>
    <n v="0"/>
    <n v="0"/>
    <n v="0"/>
    <n v="0"/>
    <n v="0"/>
    <n v="0"/>
    <n v="149"/>
    <n v="149"/>
    <n v="764"/>
    <n v="10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03"/>
    <x v="1"/>
    <x v="1"/>
    <x v="97"/>
    <x v="5"/>
    <x v="7"/>
    <x v="0"/>
    <x v="3"/>
    <x v="0"/>
    <x v="4"/>
    <x v="4"/>
    <x v="83"/>
    <x v="88"/>
    <n v="0"/>
  </r>
  <r>
    <s v="Business Insurance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4359"/>
    <n v="4359"/>
    <n v="-500"/>
    <n v="8108"/>
    <n v="7730"/>
    <n v="4117"/>
    <n v="12967"/>
    <n v="4359"/>
    <n v="0"/>
    <n v="3032"/>
    <n v="4544"/>
    <n v="4117"/>
    <n v="7391"/>
    <n v="3"/>
    <n v="1"/>
    <n v="3"/>
    <n v="6"/>
    <n v="6"/>
    <n v="5"/>
    <n v="3"/>
    <n v="1"/>
    <n v="3"/>
    <n v="6"/>
    <n v="5"/>
    <n v="5"/>
    <n v="2"/>
    <n v="0"/>
    <n v="2"/>
    <n v="2"/>
    <n v="4"/>
    <n v="4"/>
    <n v="2932"/>
    <n v="1222"/>
    <n v="6845"/>
    <n v="6128"/>
    <n v="2308"/>
    <n v="0"/>
    <n v="0"/>
    <n v="0"/>
    <n v="0"/>
    <n v="0"/>
    <n v="0"/>
    <n v="0"/>
    <n v="0"/>
    <n v="0"/>
    <n v="0"/>
    <n v="0"/>
    <n v="5576"/>
    <n v="0"/>
    <n v="0"/>
    <n v="0"/>
    <n v="0"/>
    <n v="0"/>
    <n v="5563"/>
    <n v="0"/>
    <n v="0"/>
    <n v="0"/>
    <n v="0"/>
    <n v="4"/>
    <n v="2"/>
    <n v="2"/>
    <n v="2"/>
    <n v="4"/>
    <n v="0"/>
    <n v="1"/>
    <n v="4"/>
    <n v="5"/>
    <n v="4"/>
    <n v="5"/>
    <n v="0"/>
    <n v="0"/>
    <n v="0"/>
    <n v="0"/>
    <n v="0"/>
    <n v="0"/>
    <n v="0"/>
    <n v="0"/>
    <n v="0"/>
    <x v="0"/>
    <x v="1"/>
    <x v="5"/>
    <x v="5"/>
    <x v="104"/>
    <x v="1"/>
    <x v="1"/>
    <x v="98"/>
    <x v="4"/>
    <x v="11"/>
    <x v="0"/>
    <x v="3"/>
    <x v="0"/>
    <x v="4"/>
    <x v="4"/>
    <x v="80"/>
    <x v="89"/>
    <n v="6"/>
  </r>
  <r>
    <s v="Business Insurance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0"/>
    <n v="0"/>
    <n v="-335"/>
    <n v="-335"/>
    <n v="500"/>
    <n v="354"/>
    <n v="0"/>
    <n v="0"/>
    <n v="0"/>
    <n v="0"/>
    <n v="0"/>
    <n v="354"/>
    <n v="0"/>
    <n v="0"/>
    <n v="0"/>
    <n v="1"/>
    <n v="3"/>
    <n v="1"/>
    <n v="1"/>
    <n v="0"/>
    <n v="0"/>
    <n v="1"/>
    <n v="3"/>
    <n v="1"/>
    <n v="1"/>
    <n v="0"/>
    <n v="0"/>
    <n v="0"/>
    <n v="0"/>
    <n v="1"/>
    <n v="0"/>
    <n v="0"/>
    <n v="79"/>
    <n v="79"/>
    <n v="379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114"/>
    <x v="1"/>
    <x v="1"/>
    <x v="107"/>
    <x v="2"/>
    <x v="4"/>
    <x v="0"/>
    <x v="3"/>
    <x v="0"/>
    <x v="23"/>
    <x v="22"/>
    <x v="0"/>
    <x v="0"/>
    <n v="0"/>
  </r>
  <r>
    <s v="Business Insurance"/>
    <x v="0"/>
    <x v="5"/>
    <x v="12"/>
    <x v="0"/>
    <x v="5"/>
    <s v="THE AGENCY COLLECTIVE LLC"/>
    <s v="CR605710"/>
    <s v="WOLFF INSURANCE AGENCY INC"/>
    <s v="H6991160"/>
    <x v="0"/>
    <x v="0"/>
    <x v="0"/>
    <s v="Territory Manager"/>
    <n v="3011"/>
    <n v="3011"/>
    <n v="270"/>
    <n v="15602"/>
    <n v="5080"/>
    <n v="4357"/>
    <n v="18343"/>
    <n v="1777"/>
    <n v="270"/>
    <n v="13609"/>
    <n v="1930"/>
    <n v="4357"/>
    <n v="15116"/>
    <n v="5"/>
    <n v="1"/>
    <n v="20"/>
    <n v="9"/>
    <n v="8"/>
    <n v="24"/>
    <n v="5"/>
    <n v="1"/>
    <n v="19"/>
    <n v="8"/>
    <n v="8"/>
    <n v="23"/>
    <n v="5"/>
    <n v="0"/>
    <n v="14"/>
    <n v="4"/>
    <n v="7"/>
    <n v="19"/>
    <n v="4078"/>
    <n v="1137"/>
    <n v="9533"/>
    <n v="5353"/>
    <n v="1594"/>
    <n v="0"/>
    <n v="0"/>
    <n v="0"/>
    <n v="0"/>
    <n v="0"/>
    <n v="0"/>
    <n v="0"/>
    <n v="0"/>
    <n v="0"/>
    <n v="0"/>
    <n v="751"/>
    <n v="3774"/>
    <n v="0"/>
    <n v="0"/>
    <n v="0"/>
    <n v="0"/>
    <n v="0"/>
    <n v="2000"/>
    <n v="0"/>
    <n v="0"/>
    <n v="0"/>
    <n v="0"/>
    <n v="8"/>
    <n v="3"/>
    <n v="5"/>
    <n v="5"/>
    <n v="19"/>
    <n v="5"/>
    <n v="12"/>
    <n v="6"/>
    <n v="23"/>
    <n v="6"/>
    <n v="23"/>
    <n v="0"/>
    <n v="0"/>
    <n v="0"/>
    <n v="0"/>
    <n v="0"/>
    <n v="0"/>
    <n v="0"/>
    <n v="0"/>
    <n v="0"/>
    <x v="0"/>
    <x v="1"/>
    <x v="5"/>
    <x v="5"/>
    <x v="143"/>
    <x v="1"/>
    <x v="0"/>
    <x v="135"/>
    <x v="8"/>
    <x v="0"/>
    <x v="0"/>
    <x v="8"/>
    <x v="0"/>
    <x v="43"/>
    <x v="12"/>
    <x v="106"/>
    <x v="120"/>
    <n v="19"/>
  </r>
  <r>
    <s v="Business Insurance"/>
    <x v="0"/>
    <x v="5"/>
    <x v="12"/>
    <x v="0"/>
    <x v="5"/>
    <s v="THE AGENCY COLLECTIVE LLC"/>
    <s v="CR605710"/>
    <s v="STEINEBACH, BEATY AND ASSOCIATES"/>
    <s v="H9050484"/>
    <x v="0"/>
    <x v="0"/>
    <x v="0"/>
    <s v="Territory Manager"/>
    <n v="-379"/>
    <n v="-379"/>
    <n v="1101"/>
    <n v="2117"/>
    <n v="2584"/>
    <n v="0"/>
    <n v="637"/>
    <n v="-445"/>
    <n v="1101"/>
    <n v="1080"/>
    <n v="2584"/>
    <n v="0"/>
    <n v="-466"/>
    <n v="1"/>
    <n v="2"/>
    <n v="4"/>
    <n v="2"/>
    <n v="0"/>
    <n v="3"/>
    <n v="1"/>
    <n v="2"/>
    <n v="4"/>
    <n v="2"/>
    <n v="0"/>
    <n v="3"/>
    <n v="0"/>
    <n v="1"/>
    <n v="2"/>
    <n v="2"/>
    <n v="0"/>
    <n v="1"/>
    <n v="130"/>
    <n v="888"/>
    <n v="3090"/>
    <n v="75"/>
    <n v="0"/>
    <n v="0"/>
    <n v="0"/>
    <n v="0"/>
    <n v="0"/>
    <n v="0"/>
    <n v="0"/>
    <n v="0"/>
    <n v="0"/>
    <n v="0"/>
    <n v="0"/>
    <n v="0"/>
    <n v="1037"/>
    <n v="0"/>
    <n v="0"/>
    <n v="0"/>
    <n v="0"/>
    <n v="0"/>
    <n v="0"/>
    <n v="0"/>
    <n v="0"/>
    <n v="0"/>
    <n v="0"/>
    <n v="3"/>
    <n v="1"/>
    <n v="0"/>
    <n v="1"/>
    <n v="1"/>
    <n v="2"/>
    <n v="1"/>
    <n v="3"/>
    <n v="3"/>
    <n v="3"/>
    <n v="3"/>
    <n v="0"/>
    <n v="0"/>
    <n v="0"/>
    <n v="0"/>
    <n v="0"/>
    <n v="0"/>
    <n v="0"/>
    <n v="0"/>
    <n v="0"/>
    <x v="0"/>
    <x v="1"/>
    <x v="5"/>
    <x v="5"/>
    <x v="50"/>
    <x v="1"/>
    <x v="0"/>
    <x v="49"/>
    <x v="1"/>
    <x v="1"/>
    <x v="0"/>
    <x v="8"/>
    <x v="0"/>
    <x v="13"/>
    <x v="12"/>
    <x v="41"/>
    <x v="42"/>
    <n v="1"/>
  </r>
  <r>
    <s v="Business Insurance"/>
    <x v="0"/>
    <x v="5"/>
    <x v="12"/>
    <x v="0"/>
    <x v="5"/>
    <s v="THE AGENCY COLLECTIVE LLC"/>
    <s v="CR605710"/>
    <s v="BRYON LINDSAY"/>
    <s v="H8413237"/>
    <x v="0"/>
    <x v="0"/>
    <x v="0"/>
    <s v="Territory Manager"/>
    <n v="0"/>
    <n v="0"/>
    <n v="4680"/>
    <n v="3731"/>
    <n v="0"/>
    <n v="0"/>
    <n v="-949"/>
    <n v="0"/>
    <n v="4680"/>
    <n v="3731"/>
    <n v="0"/>
    <n v="0"/>
    <n v="-949"/>
    <n v="0"/>
    <n v="1"/>
    <n v="1"/>
    <n v="1"/>
    <n v="0"/>
    <n v="0"/>
    <n v="0"/>
    <n v="1"/>
    <n v="1"/>
    <n v="1"/>
    <n v="0"/>
    <n v="0"/>
    <n v="0"/>
    <n v="1"/>
    <n v="1"/>
    <n v="0"/>
    <n v="0"/>
    <n v="0"/>
    <n v="0"/>
    <n v="769"/>
    <n v="3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192"/>
    <x v="1"/>
    <x v="0"/>
    <x v="170"/>
    <x v="1"/>
    <x v="0"/>
    <x v="0"/>
    <x v="6"/>
    <x v="0"/>
    <x v="43"/>
    <x v="12"/>
    <x v="131"/>
    <x v="148"/>
    <n v="0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3460"/>
    <n v="3460"/>
    <n v="450"/>
    <n v="14728"/>
    <n v="0"/>
    <n v="0"/>
    <n v="17738"/>
    <n v="3460"/>
    <n v="450"/>
    <n v="14728"/>
    <n v="0"/>
    <n v="0"/>
    <n v="17738"/>
    <n v="3"/>
    <n v="1"/>
    <n v="12"/>
    <n v="0"/>
    <n v="0"/>
    <n v="14"/>
    <n v="3"/>
    <n v="1"/>
    <n v="12"/>
    <n v="0"/>
    <n v="0"/>
    <n v="14"/>
    <n v="2"/>
    <n v="1"/>
    <n v="6"/>
    <n v="0"/>
    <n v="0"/>
    <n v="7"/>
    <n v="4095"/>
    <n v="16"/>
    <n v="7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7"/>
    <n v="0"/>
    <n v="1"/>
    <n v="4"/>
    <n v="14"/>
    <n v="4"/>
    <n v="14"/>
    <n v="0"/>
    <n v="0"/>
    <n v="0"/>
    <n v="0"/>
    <n v="0"/>
    <n v="0"/>
    <n v="0"/>
    <n v="0"/>
    <n v="0"/>
    <x v="0"/>
    <x v="1"/>
    <x v="5"/>
    <x v="5"/>
    <x v="157"/>
    <x v="1"/>
    <x v="5"/>
    <x v="147"/>
    <x v="3"/>
    <x v="5"/>
    <x v="0"/>
    <x v="28"/>
    <x v="0"/>
    <x v="45"/>
    <x v="49"/>
    <x v="114"/>
    <x v="130"/>
    <n v="7"/>
  </r>
  <r>
    <s v="Business Insurance"/>
    <x v="1"/>
    <x v="3"/>
    <x v="4"/>
    <x v="0"/>
    <x v="3"/>
    <s v="THE AGENCY COLLECTIVE LLC"/>
    <s v="CR605710"/>
    <s v="TRENT &amp; ASSOCIATES INC"/>
    <s v="H9420729"/>
    <x v="0"/>
    <x v="0"/>
    <x v="3"/>
    <s v="Territory Manager"/>
    <n v="0"/>
    <n v="0"/>
    <n v="-949"/>
    <n v="1588"/>
    <n v="17151"/>
    <n v="12135"/>
    <n v="2537"/>
    <n v="0"/>
    <n v="0"/>
    <n v="0"/>
    <n v="2652"/>
    <n v="9032"/>
    <n v="0"/>
    <n v="0"/>
    <n v="0"/>
    <n v="0"/>
    <n v="1"/>
    <n v="11"/>
    <n v="0"/>
    <n v="0"/>
    <n v="0"/>
    <n v="0"/>
    <n v="1"/>
    <n v="7"/>
    <n v="0"/>
    <n v="0"/>
    <n v="0"/>
    <n v="0"/>
    <n v="1"/>
    <n v="3"/>
    <n v="0"/>
    <n v="-229"/>
    <n v="2768"/>
    <n v="12204"/>
    <n v="15691"/>
    <n v="6274"/>
    <n v="0"/>
    <n v="0"/>
    <n v="0"/>
    <n v="0"/>
    <n v="-160914"/>
    <n v="0"/>
    <n v="0"/>
    <n v="0"/>
    <n v="0"/>
    <n v="0"/>
    <n v="0"/>
    <n v="3774"/>
    <n v="0"/>
    <n v="0"/>
    <n v="0"/>
    <n v="0"/>
    <n v="0"/>
    <n v="1251"/>
    <n v="0"/>
    <n v="0"/>
    <n v="0"/>
    <n v="0"/>
    <n v="6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32"/>
    <x v="1"/>
    <x v="1"/>
    <x v="32"/>
    <x v="9"/>
    <x v="9"/>
    <x v="1"/>
    <x v="3"/>
    <x v="0"/>
    <x v="4"/>
    <x v="4"/>
    <x v="27"/>
    <x v="28"/>
    <n v="2"/>
  </r>
  <r>
    <s v="Business Insurance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50847"/>
    <n v="50847"/>
    <n v="-349"/>
    <n v="21445"/>
    <n v="9392"/>
    <n v="3431"/>
    <n v="72641"/>
    <n v="50847"/>
    <n v="0"/>
    <n v="11208"/>
    <n v="4003"/>
    <n v="3431"/>
    <n v="62055"/>
    <n v="11"/>
    <n v="6"/>
    <n v="24"/>
    <n v="23"/>
    <n v="56"/>
    <n v="29"/>
    <n v="9"/>
    <n v="5"/>
    <n v="20"/>
    <n v="18"/>
    <n v="41"/>
    <n v="24"/>
    <n v="3"/>
    <n v="0"/>
    <n v="4"/>
    <n v="3"/>
    <n v="6"/>
    <n v="7"/>
    <n v="16500"/>
    <n v="1999"/>
    <n v="12498"/>
    <n v="8319"/>
    <n v="8963"/>
    <n v="0"/>
    <n v="0"/>
    <n v="0"/>
    <n v="0"/>
    <n v="13007"/>
    <n v="0"/>
    <n v="0"/>
    <n v="0"/>
    <n v="0"/>
    <n v="0"/>
    <n v="0"/>
    <n v="6677"/>
    <n v="0"/>
    <n v="0"/>
    <n v="0"/>
    <n v="0"/>
    <n v="0"/>
    <n v="6665"/>
    <n v="0"/>
    <n v="0"/>
    <n v="0"/>
    <n v="0"/>
    <n v="4"/>
    <n v="4"/>
    <n v="1"/>
    <n v="3"/>
    <n v="7"/>
    <n v="0"/>
    <n v="2"/>
    <n v="13"/>
    <n v="20"/>
    <n v="14"/>
    <n v="24"/>
    <n v="0"/>
    <n v="0"/>
    <n v="0"/>
    <n v="0"/>
    <n v="0"/>
    <n v="0"/>
    <n v="0"/>
    <n v="0"/>
    <n v="0"/>
    <x v="0"/>
    <x v="1"/>
    <x v="3"/>
    <x v="3"/>
    <x v="164"/>
    <x v="1"/>
    <x v="3"/>
    <x v="153"/>
    <x v="8"/>
    <x v="8"/>
    <x v="0"/>
    <x v="24"/>
    <x v="0"/>
    <x v="47"/>
    <x v="51"/>
    <x v="119"/>
    <x v="135"/>
    <n v="8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-194"/>
    <n v="-194"/>
    <n v="3159"/>
    <n v="4085"/>
    <n v="0"/>
    <n v="0"/>
    <n v="0"/>
    <n v="0"/>
    <n v="0"/>
    <n v="48"/>
    <n v="0"/>
    <n v="0"/>
    <n v="0"/>
    <n v="0"/>
    <n v="2"/>
    <n v="0"/>
    <n v="0"/>
    <n v="0"/>
    <n v="0"/>
    <n v="0"/>
    <n v="2"/>
    <n v="0"/>
    <n v="0"/>
    <n v="0"/>
    <n v="0"/>
    <n v="0"/>
    <n v="0"/>
    <n v="0"/>
    <n v="0"/>
    <n v="0"/>
    <n v="755"/>
    <n v="1926"/>
    <n v="3752"/>
    <n v="4129"/>
    <n v="0"/>
    <n v="0"/>
    <n v="0"/>
    <n v="7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12"/>
    <x v="1"/>
    <x v="0"/>
    <x v="12"/>
    <x v="7"/>
    <x v="3"/>
    <x v="1"/>
    <x v="0"/>
    <x v="0"/>
    <x v="0"/>
    <x v="9"/>
    <x v="9"/>
    <x v="9"/>
    <n v="0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-1077"/>
    <n v="-1077"/>
    <n v="11754"/>
    <n v="21616"/>
    <n v="15993"/>
    <n v="2070"/>
    <n v="8785"/>
    <n v="0"/>
    <n v="0"/>
    <n v="-330"/>
    <n v="8376"/>
    <n v="2070"/>
    <n v="-330"/>
    <n v="0"/>
    <n v="3"/>
    <n v="4"/>
    <n v="15"/>
    <n v="13"/>
    <n v="1"/>
    <n v="0"/>
    <n v="0"/>
    <n v="1"/>
    <n v="12"/>
    <n v="11"/>
    <n v="1"/>
    <n v="0"/>
    <n v="0"/>
    <n v="1"/>
    <n v="4"/>
    <n v="2"/>
    <n v="1"/>
    <n v="3511"/>
    <n v="3983"/>
    <n v="19959"/>
    <n v="12439"/>
    <n v="396"/>
    <n v="0"/>
    <n v="0"/>
    <n v="0"/>
    <n v="624"/>
    <n v="0"/>
    <n v="0"/>
    <n v="0"/>
    <n v="0"/>
    <n v="0"/>
    <n v="5794"/>
    <n v="8662"/>
    <n v="13272"/>
    <n v="0"/>
    <n v="0"/>
    <n v="0"/>
    <n v="0"/>
    <n v="8662"/>
    <n v="4546"/>
    <n v="0"/>
    <n v="8662"/>
    <n v="0"/>
    <n v="9200"/>
    <n v="6"/>
    <n v="1"/>
    <n v="5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3"/>
    <x v="3"/>
    <x v="58"/>
    <x v="1"/>
    <x v="3"/>
    <x v="57"/>
    <x v="2"/>
    <x v="1"/>
    <x v="1"/>
    <x v="23"/>
    <x v="0"/>
    <x v="33"/>
    <x v="34"/>
    <x v="0"/>
    <x v="0"/>
    <n v="1"/>
  </r>
  <r>
    <s v="Business Insurance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0"/>
    <n v="0"/>
    <n v="0"/>
    <n v="0"/>
    <n v="-675"/>
    <n v="32770"/>
    <n v="0"/>
    <n v="0"/>
    <n v="0"/>
    <n v="0"/>
    <n v="-675"/>
    <n v="32770"/>
    <n v="0"/>
    <n v="0"/>
    <n v="0"/>
    <n v="0"/>
    <n v="0"/>
    <n v="11"/>
    <n v="0"/>
    <n v="0"/>
    <n v="0"/>
    <n v="0"/>
    <n v="0"/>
    <n v="10"/>
    <n v="0"/>
    <n v="0"/>
    <n v="0"/>
    <n v="0"/>
    <n v="0"/>
    <n v="0"/>
    <n v="0"/>
    <n v="0"/>
    <n v="0"/>
    <n v="0"/>
    <n v="-675"/>
    <n v="32770"/>
    <n v="0"/>
    <n v="0"/>
    <n v="0"/>
    <n v="0"/>
    <n v="-1"/>
    <n v="0"/>
    <n v="0"/>
    <n v="0"/>
    <n v="0"/>
    <n v="1103"/>
    <n v="0"/>
    <n v="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61"/>
    <x v="1"/>
    <x v="4"/>
    <x v="60"/>
    <x v="10"/>
    <x v="0"/>
    <x v="0"/>
    <x v="25"/>
    <x v="0"/>
    <x v="35"/>
    <x v="36"/>
    <x v="49"/>
    <x v="50"/>
    <n v="0"/>
  </r>
  <r>
    <s v="Business Insurance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-777"/>
    <n v="-777"/>
    <n v="2011"/>
    <n v="8032"/>
    <n v="2787"/>
    <n v="0"/>
    <n v="5244"/>
    <n v="452"/>
    <n v="2011"/>
    <n v="5245"/>
    <n v="2787"/>
    <n v="0"/>
    <n v="3686"/>
    <n v="4"/>
    <n v="6"/>
    <n v="14"/>
    <n v="3"/>
    <n v="0"/>
    <n v="12"/>
    <n v="4"/>
    <n v="5"/>
    <n v="12"/>
    <n v="2"/>
    <n v="0"/>
    <n v="11"/>
    <n v="2"/>
    <n v="2"/>
    <n v="7"/>
    <n v="2"/>
    <n v="0"/>
    <n v="7"/>
    <n v="1929"/>
    <n v="852"/>
    <n v="6024"/>
    <n v="596"/>
    <n v="0"/>
    <n v="0"/>
    <n v="0"/>
    <n v="0"/>
    <n v="0"/>
    <n v="0"/>
    <n v="0"/>
    <n v="0"/>
    <n v="0"/>
    <n v="0"/>
    <n v="1391"/>
    <n v="0"/>
    <n v="2949"/>
    <n v="0"/>
    <n v="0"/>
    <n v="0"/>
    <n v="0"/>
    <n v="0"/>
    <n v="1551"/>
    <n v="0"/>
    <n v="0"/>
    <n v="0"/>
    <n v="0"/>
    <n v="4"/>
    <n v="1"/>
    <n v="0"/>
    <n v="4"/>
    <n v="7"/>
    <n v="3"/>
    <n v="3"/>
    <n v="9"/>
    <n v="10"/>
    <n v="9"/>
    <n v="11"/>
    <n v="0"/>
    <n v="0"/>
    <n v="0"/>
    <n v="0"/>
    <n v="0"/>
    <n v="0"/>
    <n v="0"/>
    <n v="0"/>
    <n v="0"/>
    <x v="0"/>
    <x v="1"/>
    <x v="5"/>
    <x v="5"/>
    <x v="90"/>
    <x v="1"/>
    <x v="0"/>
    <x v="86"/>
    <x v="1"/>
    <x v="0"/>
    <x v="0"/>
    <x v="0"/>
    <x v="0"/>
    <x v="0"/>
    <x v="11"/>
    <x v="74"/>
    <x v="77"/>
    <n v="6"/>
  </r>
  <r>
    <s v="Business Insurance"/>
    <x v="1"/>
    <x v="3"/>
    <x v="4"/>
    <x v="0"/>
    <x v="3"/>
    <s v=""/>
    <s v=""/>
    <s v="HIGHLAND INS AGENCY INC"/>
    <s v="H8412591"/>
    <x v="0"/>
    <x v="0"/>
    <x v="3"/>
    <s v="Territory Manager"/>
    <n v="-695"/>
    <n v="-695"/>
    <n v="876"/>
    <n v="8218"/>
    <n v="8597"/>
    <n v="4937"/>
    <n v="6647"/>
    <n v="-454"/>
    <n v="-27"/>
    <n v="2866"/>
    <n v="2946"/>
    <n v="4937"/>
    <n v="2439"/>
    <n v="0"/>
    <n v="2"/>
    <n v="8"/>
    <n v="6"/>
    <n v="11"/>
    <n v="6"/>
    <n v="0"/>
    <n v="2"/>
    <n v="8"/>
    <n v="6"/>
    <n v="10"/>
    <n v="6"/>
    <n v="0"/>
    <n v="1"/>
    <n v="4"/>
    <n v="3"/>
    <n v="8"/>
    <n v="3"/>
    <n v="1761"/>
    <n v="1718"/>
    <n v="7524"/>
    <n v="6863"/>
    <n v="2734"/>
    <n v="0"/>
    <n v="0"/>
    <n v="0"/>
    <n v="0"/>
    <n v="0"/>
    <n v="0"/>
    <n v="0"/>
    <n v="0"/>
    <n v="0"/>
    <n v="1403"/>
    <n v="1403"/>
    <n v="6472"/>
    <n v="0"/>
    <n v="0"/>
    <n v="0"/>
    <n v="0"/>
    <n v="1403"/>
    <n v="4010"/>
    <n v="0"/>
    <n v="1403"/>
    <n v="0"/>
    <n v="1403"/>
    <n v="9"/>
    <n v="5"/>
    <n v="6"/>
    <n v="1"/>
    <n v="3"/>
    <n v="0"/>
    <n v="1"/>
    <n v="2"/>
    <n v="6"/>
    <n v="2"/>
    <n v="6"/>
    <n v="0"/>
    <n v="0"/>
    <n v="0"/>
    <n v="0"/>
    <n v="0"/>
    <n v="0"/>
    <n v="0"/>
    <n v="0"/>
    <n v="0"/>
    <x v="0"/>
    <x v="1"/>
    <x v="5"/>
    <x v="5"/>
    <x v="5"/>
    <x v="1"/>
    <x v="1"/>
    <x v="5"/>
    <x v="5"/>
    <x v="5"/>
    <x v="0"/>
    <x v="3"/>
    <x v="0"/>
    <x v="4"/>
    <x v="4"/>
    <x v="4"/>
    <x v="4"/>
    <n v="7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890"/>
    <n v="3631"/>
    <n v="6391"/>
    <n v="4195"/>
    <n v="2741"/>
    <n v="0"/>
    <n v="0"/>
    <n v="2741"/>
    <n v="5891"/>
    <n v="2373"/>
    <n v="2741"/>
    <n v="0"/>
    <n v="0"/>
    <n v="2"/>
    <n v="3"/>
    <n v="2"/>
    <n v="2"/>
    <n v="0"/>
    <n v="0"/>
    <n v="2"/>
    <n v="3"/>
    <n v="2"/>
    <n v="2"/>
    <n v="0"/>
    <n v="0"/>
    <n v="1"/>
    <n v="3"/>
    <n v="1"/>
    <n v="1"/>
    <n v="1320"/>
    <n v="1635"/>
    <n v="3540"/>
    <n v="6594"/>
    <n v="435"/>
    <n v="0"/>
    <n v="0"/>
    <n v="0"/>
    <n v="0"/>
    <n v="0"/>
    <n v="0"/>
    <n v="0"/>
    <n v="0"/>
    <n v="0"/>
    <n v="890"/>
    <n v="1390"/>
    <n v="890"/>
    <n v="0"/>
    <n v="0"/>
    <n v="0"/>
    <n v="0"/>
    <n v="890"/>
    <n v="0"/>
    <n v="0"/>
    <n v="890"/>
    <n v="0"/>
    <n v="890"/>
    <n v="3"/>
    <n v="0"/>
    <n v="1"/>
    <n v="0"/>
    <n v="1"/>
    <n v="0"/>
    <n v="0"/>
    <n v="0"/>
    <n v="2"/>
    <n v="0"/>
    <n v="2"/>
    <n v="0"/>
    <n v="0"/>
    <n v="0"/>
    <n v="0"/>
    <n v="0"/>
    <n v="0"/>
    <n v="0"/>
    <n v="0"/>
    <n v="0"/>
    <x v="0"/>
    <x v="1"/>
    <x v="5"/>
    <x v="5"/>
    <x v="115"/>
    <x v="1"/>
    <x v="1"/>
    <x v="108"/>
    <x v="2"/>
    <x v="4"/>
    <x v="0"/>
    <x v="3"/>
    <x v="0"/>
    <x v="4"/>
    <x v="4"/>
    <x v="87"/>
    <x v="97"/>
    <n v="1"/>
  </r>
  <r>
    <s v="Business Insurance"/>
    <x v="0"/>
    <x v="5"/>
    <x v="45"/>
    <x v="0"/>
    <x v="5"/>
    <s v="THE AGENCY COLLECTIVE LLC"/>
    <s v="CR605710"/>
    <s v="HARRY KENNETH LINES"/>
    <s v="H1048113"/>
    <x v="0"/>
    <x v="0"/>
    <x v="0"/>
    <s v="Territory Manager"/>
    <n v="0"/>
    <n v="0"/>
    <n v="1022"/>
    <n v="4980"/>
    <n v="2439"/>
    <n v="2355"/>
    <n v="3958"/>
    <n v="0"/>
    <n v="0"/>
    <n v="3958"/>
    <n v="0"/>
    <n v="2355"/>
    <n v="3958"/>
    <n v="1"/>
    <n v="0"/>
    <n v="1"/>
    <n v="3"/>
    <n v="6"/>
    <n v="2"/>
    <n v="1"/>
    <n v="0"/>
    <n v="1"/>
    <n v="2"/>
    <n v="6"/>
    <n v="2"/>
    <n v="0"/>
    <n v="0"/>
    <n v="1"/>
    <n v="0"/>
    <n v="2"/>
    <n v="1"/>
    <n v="1141"/>
    <n v="610"/>
    <n v="2347"/>
    <n v="2430"/>
    <n v="1719"/>
    <n v="0"/>
    <n v="0"/>
    <n v="0"/>
    <n v="0"/>
    <n v="0"/>
    <n v="0"/>
    <n v="0"/>
    <n v="0"/>
    <n v="0"/>
    <n v="1022"/>
    <n v="917"/>
    <n v="2544"/>
    <n v="0"/>
    <n v="0"/>
    <n v="0"/>
    <n v="0"/>
    <n v="917"/>
    <n v="0"/>
    <n v="0"/>
    <n v="917"/>
    <n v="0"/>
    <n v="1012"/>
    <n v="2"/>
    <n v="0"/>
    <n v="2"/>
    <n v="0"/>
    <n v="1"/>
    <n v="0"/>
    <n v="0"/>
    <n v="1"/>
    <n v="2"/>
    <n v="1"/>
    <n v="2"/>
    <n v="0"/>
    <n v="0"/>
    <n v="0"/>
    <n v="0"/>
    <n v="0"/>
    <n v="0"/>
    <n v="0"/>
    <n v="0"/>
    <n v="0"/>
    <x v="0"/>
    <x v="1"/>
    <x v="5"/>
    <x v="5"/>
    <x v="142"/>
    <x v="1"/>
    <x v="0"/>
    <x v="134"/>
    <x v="8"/>
    <x v="0"/>
    <x v="0"/>
    <x v="6"/>
    <x v="0"/>
    <x v="43"/>
    <x v="46"/>
    <x v="105"/>
    <x v="119"/>
    <n v="1"/>
  </r>
  <r>
    <s v="Business Insurance"/>
    <x v="1"/>
    <x v="3"/>
    <x v="4"/>
    <x v="0"/>
    <x v="3"/>
    <s v="THE AGENCY COLLECTIVE LLC"/>
    <s v="CR605710"/>
    <s v="BRINSON INC"/>
    <s v="H7266513"/>
    <x v="0"/>
    <x v="0"/>
    <x v="3"/>
    <s v="Territory Manager"/>
    <n v="5235"/>
    <n v="5235"/>
    <n v="2523"/>
    <n v="27818"/>
    <n v="23971"/>
    <n v="15591"/>
    <n v="30530"/>
    <n v="3278"/>
    <n v="1478"/>
    <n v="6433"/>
    <n v="16115"/>
    <n v="4283"/>
    <n v="8233"/>
    <n v="9"/>
    <n v="10"/>
    <n v="35"/>
    <n v="34"/>
    <n v="65"/>
    <n v="34"/>
    <n v="6"/>
    <n v="7"/>
    <n v="22"/>
    <n v="27"/>
    <n v="51"/>
    <n v="21"/>
    <n v="3"/>
    <n v="2"/>
    <n v="5"/>
    <n v="10"/>
    <n v="9"/>
    <n v="6"/>
    <n v="6670"/>
    <n v="5051"/>
    <n v="24899"/>
    <n v="20642"/>
    <n v="12097"/>
    <n v="0"/>
    <n v="0"/>
    <n v="0"/>
    <n v="1545"/>
    <n v="0"/>
    <n v="0"/>
    <n v="0"/>
    <n v="0"/>
    <n v="0"/>
    <n v="1688"/>
    <n v="500"/>
    <n v="17900"/>
    <n v="0"/>
    <n v="0"/>
    <n v="0"/>
    <n v="1558"/>
    <n v="500"/>
    <n v="17574"/>
    <n v="1688"/>
    <n v="500"/>
    <n v="2286"/>
    <n v="499"/>
    <n v="8"/>
    <n v="8"/>
    <n v="5"/>
    <n v="5"/>
    <n v="6"/>
    <n v="1"/>
    <n v="1"/>
    <n v="13"/>
    <n v="20"/>
    <n v="13"/>
    <n v="21"/>
    <n v="0"/>
    <n v="0"/>
    <n v="0"/>
    <n v="0"/>
    <n v="0"/>
    <n v="0"/>
    <n v="0"/>
    <n v="0"/>
    <n v="0"/>
    <x v="0"/>
    <x v="1"/>
    <x v="3"/>
    <x v="3"/>
    <x v="106"/>
    <x v="1"/>
    <x v="1"/>
    <x v="100"/>
    <x v="4"/>
    <x v="11"/>
    <x v="0"/>
    <x v="3"/>
    <x v="0"/>
    <x v="4"/>
    <x v="4"/>
    <x v="84"/>
    <x v="91"/>
    <n v="13"/>
  </r>
  <r>
    <s v="Business Insurance"/>
    <x v="1"/>
    <x v="3"/>
    <x v="4"/>
    <x v="0"/>
    <x v="3"/>
    <s v="THE AGENCY COLLECTIVE LLC"/>
    <s v="CR605710"/>
    <s v="PEAK BUSINESS INSURANCE, LLC"/>
    <s v="H7255262"/>
    <x v="0"/>
    <x v="0"/>
    <x v="3"/>
    <s v="Territory Manager"/>
    <n v="20438"/>
    <n v="20438"/>
    <n v="9470"/>
    <n v="63429"/>
    <n v="51120"/>
    <n v="40718"/>
    <n v="74397"/>
    <n v="3397"/>
    <n v="4784"/>
    <n v="19568"/>
    <n v="19493"/>
    <n v="14496"/>
    <n v="18181"/>
    <n v="29"/>
    <n v="37"/>
    <n v="82"/>
    <n v="73"/>
    <n v="82"/>
    <n v="74"/>
    <n v="13"/>
    <n v="29"/>
    <n v="60"/>
    <n v="56"/>
    <n v="69"/>
    <n v="44"/>
    <n v="5"/>
    <n v="6"/>
    <n v="19"/>
    <n v="12"/>
    <n v="17"/>
    <n v="18"/>
    <n v="15727"/>
    <n v="9573"/>
    <n v="50764"/>
    <n v="55268"/>
    <n v="32254"/>
    <n v="0"/>
    <n v="0"/>
    <n v="0"/>
    <n v="-1940"/>
    <n v="1940"/>
    <n v="0"/>
    <n v="0"/>
    <n v="0"/>
    <n v="0"/>
    <n v="12563"/>
    <n v="3560"/>
    <n v="43864"/>
    <n v="0"/>
    <n v="0"/>
    <n v="0"/>
    <n v="11494"/>
    <n v="3560"/>
    <n v="40316"/>
    <n v="12563"/>
    <n v="3560"/>
    <n v="13444"/>
    <n v="3706"/>
    <n v="20"/>
    <n v="21"/>
    <n v="13"/>
    <n v="11"/>
    <n v="18"/>
    <n v="4"/>
    <n v="2"/>
    <n v="42"/>
    <n v="44"/>
    <n v="42"/>
    <n v="44"/>
    <n v="0"/>
    <n v="0"/>
    <n v="0"/>
    <n v="0"/>
    <n v="0"/>
    <n v="0"/>
    <n v="0"/>
    <n v="0"/>
    <n v="0"/>
    <x v="0"/>
    <x v="1"/>
    <x v="3"/>
    <x v="3"/>
    <x v="110"/>
    <x v="1"/>
    <x v="1"/>
    <x v="103"/>
    <x v="8"/>
    <x v="9"/>
    <x v="0"/>
    <x v="3"/>
    <x v="0"/>
    <x v="4"/>
    <x v="4"/>
    <x v="86"/>
    <x v="94"/>
    <n v="25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52284"/>
    <n v="52284"/>
    <n v="11784"/>
    <n v="34551"/>
    <n v="19439"/>
    <n v="16044"/>
    <n v="75051"/>
    <n v="-102"/>
    <n v="3671"/>
    <n v="10899"/>
    <n v="11999"/>
    <n v="11681"/>
    <n v="7126"/>
    <n v="6"/>
    <n v="21"/>
    <n v="71"/>
    <n v="124"/>
    <n v="103"/>
    <n v="56"/>
    <n v="4"/>
    <n v="13"/>
    <n v="51"/>
    <n v="65"/>
    <n v="65"/>
    <n v="42"/>
    <n v="0"/>
    <n v="4"/>
    <n v="15"/>
    <n v="10"/>
    <n v="12"/>
    <n v="11"/>
    <n v="31410"/>
    <n v="10144"/>
    <n v="29136"/>
    <n v="18392"/>
    <n v="11116"/>
    <n v="0"/>
    <n v="0"/>
    <n v="0"/>
    <n v="660"/>
    <n v="0"/>
    <n v="0"/>
    <n v="0"/>
    <n v="0"/>
    <n v="0"/>
    <n v="4804"/>
    <n v="5506"/>
    <n v="12502"/>
    <n v="0"/>
    <n v="0"/>
    <n v="0"/>
    <n v="4510"/>
    <n v="3153"/>
    <n v="11964"/>
    <n v="4804"/>
    <n v="3153"/>
    <n v="5013"/>
    <n v="3257"/>
    <n v="11"/>
    <n v="11"/>
    <n v="8"/>
    <n v="4"/>
    <n v="11"/>
    <n v="1"/>
    <n v="3"/>
    <n v="17"/>
    <n v="42"/>
    <n v="17"/>
    <n v="42"/>
    <n v="0"/>
    <n v="0"/>
    <n v="0"/>
    <n v="0"/>
    <n v="0"/>
    <n v="0"/>
    <n v="0"/>
    <n v="0"/>
    <n v="0"/>
    <x v="0"/>
    <x v="1"/>
    <x v="3"/>
    <x v="3"/>
    <x v="158"/>
    <x v="1"/>
    <x v="3"/>
    <x v="148"/>
    <x v="8"/>
    <x v="9"/>
    <x v="0"/>
    <x v="23"/>
    <x v="0"/>
    <x v="33"/>
    <x v="34"/>
    <x v="116"/>
    <x v="132"/>
    <n v="12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17815"/>
    <n v="17815"/>
    <n v="23211"/>
    <n v="40999"/>
    <n v="34321"/>
    <n v="8521"/>
    <n v="35603"/>
    <n v="-1857"/>
    <n v="4781"/>
    <n v="12289"/>
    <n v="30858"/>
    <n v="8521"/>
    <n v="5651"/>
    <n v="5"/>
    <n v="11"/>
    <n v="34"/>
    <n v="36"/>
    <n v="16"/>
    <n v="28"/>
    <n v="5"/>
    <n v="11"/>
    <n v="31"/>
    <n v="34"/>
    <n v="15"/>
    <n v="25"/>
    <n v="0"/>
    <n v="5"/>
    <n v="14"/>
    <n v="21"/>
    <n v="4"/>
    <n v="9"/>
    <n v="9972"/>
    <n v="8308"/>
    <n v="36307"/>
    <n v="28946"/>
    <n v="4839"/>
    <n v="0"/>
    <n v="0"/>
    <n v="0"/>
    <n v="47191"/>
    <n v="0"/>
    <n v="0"/>
    <n v="0"/>
    <n v="0"/>
    <n v="0"/>
    <n v="23321"/>
    <n v="18280"/>
    <n v="35604"/>
    <n v="0"/>
    <n v="0"/>
    <n v="0"/>
    <n v="19208"/>
    <n v="18280"/>
    <n v="28956"/>
    <n v="19672"/>
    <n v="18280"/>
    <n v="19672"/>
    <n v="18430"/>
    <n v="24"/>
    <n v="13"/>
    <n v="6"/>
    <n v="5"/>
    <n v="9"/>
    <n v="5"/>
    <n v="5"/>
    <n v="16"/>
    <n v="25"/>
    <n v="16"/>
    <n v="25"/>
    <n v="0"/>
    <n v="0"/>
    <n v="0"/>
    <n v="0"/>
    <n v="0"/>
    <n v="0"/>
    <n v="0"/>
    <n v="0"/>
    <n v="0"/>
    <x v="0"/>
    <x v="1"/>
    <x v="5"/>
    <x v="5"/>
    <x v="107"/>
    <x v="1"/>
    <x v="1"/>
    <x v="101"/>
    <x v="12"/>
    <x v="5"/>
    <x v="0"/>
    <x v="3"/>
    <x v="0"/>
    <x v="4"/>
    <x v="4"/>
    <x v="85"/>
    <x v="92"/>
    <n v="18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-3951"/>
    <n v="-3951"/>
    <n v="0"/>
    <n v="0"/>
    <n v="0"/>
    <n v="-38328"/>
    <n v="-3951"/>
    <n v="0"/>
    <n v="0"/>
    <n v="0"/>
    <n v="0"/>
    <n v="0"/>
    <n v="0"/>
    <n v="5"/>
    <n v="0"/>
    <n v="0"/>
    <n v="15"/>
    <n v="25"/>
    <n v="5"/>
    <n v="0"/>
    <n v="0"/>
    <n v="0"/>
    <n v="4"/>
    <n v="22"/>
    <n v="0"/>
    <n v="0"/>
    <n v="0"/>
    <n v="0"/>
    <n v="0"/>
    <n v="0"/>
    <n v="0"/>
    <n v="-119"/>
    <n v="0"/>
    <n v="0"/>
    <n v="0"/>
    <n v="-105"/>
    <n v="0"/>
    <n v="0"/>
    <n v="0"/>
    <n v="0"/>
    <n v="-16500"/>
    <n v="0"/>
    <n v="0"/>
    <n v="0"/>
    <n v="0"/>
    <n v="19486"/>
    <n v="0"/>
    <n v="19486"/>
    <n v="0"/>
    <n v="0"/>
    <n v="0"/>
    <n v="18813"/>
    <n v="0"/>
    <n v="18813"/>
    <n v="19486"/>
    <n v="0"/>
    <n v="2649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60"/>
    <x v="1"/>
    <x v="1"/>
    <x v="59"/>
    <x v="4"/>
    <x v="4"/>
    <x v="1"/>
    <x v="3"/>
    <x v="0"/>
    <x v="4"/>
    <x v="4"/>
    <x v="48"/>
    <x v="49"/>
    <n v="3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2744"/>
    <n v="2744"/>
    <n v="548"/>
    <n v="7101"/>
    <n v="8754"/>
    <n v="7892"/>
    <n v="9297"/>
    <n v="865"/>
    <n v="0"/>
    <n v="2387"/>
    <n v="1761"/>
    <n v="2338"/>
    <n v="3252"/>
    <n v="8"/>
    <n v="4"/>
    <n v="33"/>
    <n v="39"/>
    <n v="40"/>
    <n v="37"/>
    <n v="5"/>
    <n v="3"/>
    <n v="24"/>
    <n v="30"/>
    <n v="33"/>
    <n v="26"/>
    <n v="1"/>
    <n v="0"/>
    <n v="4"/>
    <n v="3"/>
    <n v="4"/>
    <n v="5"/>
    <n v="2103"/>
    <n v="1596"/>
    <n v="7900"/>
    <n v="9081"/>
    <n v="7100"/>
    <n v="0"/>
    <n v="0"/>
    <n v="0"/>
    <n v="0"/>
    <n v="590"/>
    <n v="0"/>
    <n v="0"/>
    <n v="0"/>
    <n v="0"/>
    <n v="521"/>
    <n v="1393"/>
    <n v="4018"/>
    <n v="0"/>
    <n v="0"/>
    <n v="0"/>
    <n v="491"/>
    <n v="1101"/>
    <n v="3930"/>
    <n v="521"/>
    <n v="1393"/>
    <n v="520"/>
    <n v="1490"/>
    <n v="4"/>
    <n v="3"/>
    <n v="4"/>
    <n v="1"/>
    <n v="5"/>
    <n v="0"/>
    <n v="1"/>
    <n v="8"/>
    <n v="26"/>
    <n v="8"/>
    <n v="26"/>
    <n v="0"/>
    <n v="0"/>
    <n v="0"/>
    <n v="0"/>
    <n v="0"/>
    <n v="0"/>
    <n v="0"/>
    <n v="0"/>
    <n v="0"/>
    <x v="0"/>
    <x v="1"/>
    <x v="3"/>
    <x v="3"/>
    <x v="103"/>
    <x v="1"/>
    <x v="1"/>
    <x v="97"/>
    <x v="5"/>
    <x v="7"/>
    <x v="0"/>
    <x v="3"/>
    <x v="0"/>
    <x v="4"/>
    <x v="4"/>
    <x v="83"/>
    <x v="88"/>
    <n v="4"/>
  </r>
  <r>
    <s v="Business Insurance"/>
    <x v="1"/>
    <x v="3"/>
    <x v="4"/>
    <x v="0"/>
    <x v="3"/>
    <s v="THE AGENCY COLLECTIVE LLC"/>
    <s v="CR605710"/>
    <s v="SHEALLY INS GROUP INC"/>
    <s v="H9156834"/>
    <x v="0"/>
    <x v="0"/>
    <x v="3"/>
    <s v="Territory Manager"/>
    <n v="12489"/>
    <n v="12489"/>
    <n v="24149"/>
    <n v="74785"/>
    <n v="71414"/>
    <n v="46794"/>
    <n v="63125"/>
    <n v="-1297"/>
    <n v="10033"/>
    <n v="26740"/>
    <n v="49096"/>
    <n v="34317"/>
    <n v="15410"/>
    <n v="16"/>
    <n v="31"/>
    <n v="149"/>
    <n v="159"/>
    <n v="100"/>
    <n v="134"/>
    <n v="13"/>
    <n v="26"/>
    <n v="121"/>
    <n v="114"/>
    <n v="83"/>
    <n v="108"/>
    <n v="5"/>
    <n v="10"/>
    <n v="36"/>
    <n v="47"/>
    <n v="24"/>
    <n v="31"/>
    <n v="12445"/>
    <n v="17341"/>
    <n v="70366"/>
    <n v="63796"/>
    <n v="28687"/>
    <n v="0"/>
    <n v="0"/>
    <n v="0"/>
    <n v="0"/>
    <n v="7548"/>
    <n v="0"/>
    <n v="0"/>
    <n v="0"/>
    <n v="0"/>
    <n v="1874"/>
    <n v="5522"/>
    <n v="25754"/>
    <n v="0"/>
    <n v="0"/>
    <n v="0"/>
    <n v="984"/>
    <n v="2634"/>
    <n v="13663"/>
    <n v="1038"/>
    <n v="5522"/>
    <n v="1099"/>
    <n v="6242"/>
    <n v="19"/>
    <n v="12"/>
    <n v="8"/>
    <n v="15"/>
    <n v="31"/>
    <n v="3"/>
    <n v="6"/>
    <n v="38"/>
    <n v="106"/>
    <n v="39"/>
    <n v="108"/>
    <n v="0"/>
    <n v="0"/>
    <n v="0"/>
    <n v="0"/>
    <n v="0"/>
    <n v="0"/>
    <n v="0"/>
    <n v="0"/>
    <n v="0"/>
    <x v="0"/>
    <x v="1"/>
    <x v="3"/>
    <x v="3"/>
    <x v="105"/>
    <x v="1"/>
    <x v="1"/>
    <x v="99"/>
    <x v="4"/>
    <x v="11"/>
    <x v="0"/>
    <x v="3"/>
    <x v="0"/>
    <x v="4"/>
    <x v="4"/>
    <x v="4"/>
    <x v="90"/>
    <n v="17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7969"/>
    <n v="7969"/>
    <n v="7692"/>
    <n v="16636"/>
    <n v="8093"/>
    <n v="183"/>
    <n v="16913"/>
    <n v="1451"/>
    <n v="-12"/>
    <n v="10109"/>
    <n v="8093"/>
    <n v="183"/>
    <n v="11572"/>
    <n v="17"/>
    <n v="15"/>
    <n v="35"/>
    <n v="73"/>
    <n v="40"/>
    <n v="37"/>
    <n v="14"/>
    <n v="13"/>
    <n v="24"/>
    <n v="59"/>
    <n v="30"/>
    <n v="25"/>
    <n v="3"/>
    <n v="1"/>
    <n v="4"/>
    <n v="7"/>
    <n v="1"/>
    <n v="6"/>
    <n v="686"/>
    <n v="1015"/>
    <n v="14240"/>
    <n v="7694"/>
    <n v="183"/>
    <n v="0"/>
    <n v="0"/>
    <n v="0"/>
    <n v="0"/>
    <n v="0"/>
    <n v="0"/>
    <n v="0"/>
    <n v="0"/>
    <n v="0"/>
    <n v="6727"/>
    <n v="5058"/>
    <n v="6727"/>
    <n v="0"/>
    <n v="0"/>
    <n v="0"/>
    <n v="5191"/>
    <n v="5058"/>
    <n v="5191"/>
    <n v="5438"/>
    <n v="5058"/>
    <n v="5884"/>
    <n v="5265"/>
    <n v="5"/>
    <n v="4"/>
    <n v="4"/>
    <n v="4"/>
    <n v="6"/>
    <n v="0"/>
    <n v="0"/>
    <n v="26"/>
    <n v="23"/>
    <n v="27"/>
    <n v="25"/>
    <n v="0"/>
    <n v="0"/>
    <n v="0"/>
    <n v="0"/>
    <n v="0"/>
    <n v="0"/>
    <n v="0"/>
    <n v="0"/>
    <n v="0"/>
    <x v="0"/>
    <x v="1"/>
    <x v="3"/>
    <x v="3"/>
    <x v="62"/>
    <x v="1"/>
    <x v="4"/>
    <x v="61"/>
    <x v="2"/>
    <x v="5"/>
    <x v="0"/>
    <x v="25"/>
    <x v="0"/>
    <x v="36"/>
    <x v="37"/>
    <x v="0"/>
    <x v="0"/>
    <n v="7"/>
  </r>
  <r>
    <s v="Business Insurance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-15818"/>
    <n v="-15818"/>
    <n v="655"/>
    <n v="37292"/>
    <n v="30102"/>
    <n v="15902"/>
    <n v="20819"/>
    <n v="1970"/>
    <n v="655"/>
    <n v="4032"/>
    <n v="12456"/>
    <n v="15902"/>
    <n v="5347"/>
    <n v="14"/>
    <n v="12"/>
    <n v="47"/>
    <n v="40"/>
    <n v="17"/>
    <n v="49"/>
    <n v="11"/>
    <n v="6"/>
    <n v="27"/>
    <n v="29"/>
    <n v="11"/>
    <n v="32"/>
    <n v="2"/>
    <n v="2"/>
    <n v="6"/>
    <n v="11"/>
    <n v="2"/>
    <n v="6"/>
    <n v="5617"/>
    <n v="7282"/>
    <n v="32302"/>
    <n v="24435"/>
    <n v="521"/>
    <n v="0"/>
    <n v="0"/>
    <n v="0"/>
    <n v="0"/>
    <n v="0"/>
    <n v="0"/>
    <n v="0"/>
    <n v="0"/>
    <n v="0"/>
    <n v="500"/>
    <n v="0"/>
    <n v="27280"/>
    <n v="0"/>
    <n v="0"/>
    <n v="0"/>
    <n v="451"/>
    <n v="0"/>
    <n v="11252"/>
    <n v="500"/>
    <n v="0"/>
    <n v="500"/>
    <n v="0"/>
    <n v="9"/>
    <n v="7"/>
    <n v="2"/>
    <n v="4"/>
    <n v="6"/>
    <n v="1"/>
    <n v="2"/>
    <n v="17"/>
    <n v="32"/>
    <n v="17"/>
    <n v="32"/>
    <n v="0"/>
    <n v="0"/>
    <n v="0"/>
    <n v="0"/>
    <n v="0"/>
    <n v="0"/>
    <n v="0"/>
    <n v="0"/>
    <n v="0"/>
    <x v="0"/>
    <x v="1"/>
    <x v="3"/>
    <x v="3"/>
    <x v="72"/>
    <x v="1"/>
    <x v="0"/>
    <x v="69"/>
    <x v="2"/>
    <x v="1"/>
    <x v="0"/>
    <x v="0"/>
    <x v="0"/>
    <x v="0"/>
    <x v="38"/>
    <x v="58"/>
    <x v="59"/>
    <n v="10"/>
  </r>
  <r>
    <s v="Business Insurance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5976"/>
    <n v="5976"/>
    <n v="-445"/>
    <n v="12432"/>
    <n v="16351"/>
    <n v="14857"/>
    <n v="18853"/>
    <n v="2082"/>
    <n v="755"/>
    <n v="6540"/>
    <n v="6713"/>
    <n v="6156"/>
    <n v="7867"/>
    <n v="8"/>
    <n v="11"/>
    <n v="24"/>
    <n v="48"/>
    <n v="34"/>
    <n v="21"/>
    <n v="7"/>
    <n v="8"/>
    <n v="19"/>
    <n v="39"/>
    <n v="30"/>
    <n v="18"/>
    <n v="1"/>
    <n v="1"/>
    <n v="6"/>
    <n v="7"/>
    <n v="4"/>
    <n v="6"/>
    <n v="6733"/>
    <n v="-835"/>
    <n v="9046"/>
    <n v="14674"/>
    <n v="12989"/>
    <n v="0"/>
    <n v="0"/>
    <n v="0"/>
    <n v="0"/>
    <n v="0"/>
    <n v="0"/>
    <n v="0"/>
    <n v="0"/>
    <n v="0"/>
    <n v="1779"/>
    <n v="1700"/>
    <n v="5272"/>
    <n v="0"/>
    <n v="0"/>
    <n v="0"/>
    <n v="1700"/>
    <n v="1700"/>
    <n v="5153"/>
    <n v="1779"/>
    <n v="1700"/>
    <n v="1869"/>
    <n v="1778"/>
    <n v="5"/>
    <n v="5"/>
    <n v="3"/>
    <n v="2"/>
    <n v="6"/>
    <n v="0"/>
    <n v="2"/>
    <n v="15"/>
    <n v="18"/>
    <n v="15"/>
    <n v="18"/>
    <n v="0"/>
    <n v="0"/>
    <n v="0"/>
    <n v="0"/>
    <n v="0"/>
    <n v="0"/>
    <n v="0"/>
    <n v="0"/>
    <n v="0"/>
    <x v="0"/>
    <x v="1"/>
    <x v="3"/>
    <x v="3"/>
    <x v="104"/>
    <x v="1"/>
    <x v="1"/>
    <x v="98"/>
    <x v="4"/>
    <x v="11"/>
    <x v="0"/>
    <x v="3"/>
    <x v="0"/>
    <x v="4"/>
    <x v="4"/>
    <x v="80"/>
    <x v="89"/>
    <n v="9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-1186"/>
    <n v="-1186"/>
    <n v="2529"/>
    <n v="4138"/>
    <n v="8769"/>
    <n v="6321"/>
    <n v="423"/>
    <n v="-1636"/>
    <n v="450"/>
    <n v="2528"/>
    <n v="2448"/>
    <n v="6321"/>
    <n v="442"/>
    <n v="0"/>
    <n v="2"/>
    <n v="4"/>
    <n v="6"/>
    <n v="3"/>
    <n v="2"/>
    <n v="0"/>
    <n v="2"/>
    <n v="4"/>
    <n v="5"/>
    <n v="2"/>
    <n v="2"/>
    <n v="0"/>
    <n v="1"/>
    <n v="2"/>
    <n v="2"/>
    <n v="1"/>
    <n v="1"/>
    <n v="308"/>
    <n v="2185"/>
    <n v="3989"/>
    <n v="7811"/>
    <n v="5420"/>
    <n v="0"/>
    <n v="0"/>
    <n v="0"/>
    <n v="0"/>
    <n v="0"/>
    <n v="0"/>
    <n v="0"/>
    <n v="0"/>
    <n v="0"/>
    <n v="450"/>
    <n v="6321"/>
    <n v="900"/>
    <n v="0"/>
    <n v="0"/>
    <n v="0"/>
    <n v="431"/>
    <n v="3529"/>
    <n v="880"/>
    <n v="450"/>
    <n v="6321"/>
    <n v="450"/>
    <n v="6321"/>
    <n v="4"/>
    <n v="2"/>
    <n v="1"/>
    <n v="1"/>
    <n v="1"/>
    <n v="1"/>
    <n v="0"/>
    <n v="2"/>
    <n v="2"/>
    <n v="2"/>
    <n v="2"/>
    <n v="0"/>
    <n v="0"/>
    <n v="0"/>
    <n v="0"/>
    <n v="0"/>
    <n v="0"/>
    <n v="0"/>
    <n v="0"/>
    <n v="0"/>
    <x v="0"/>
    <x v="1"/>
    <x v="5"/>
    <x v="5"/>
    <x v="62"/>
    <x v="1"/>
    <x v="4"/>
    <x v="61"/>
    <x v="2"/>
    <x v="5"/>
    <x v="0"/>
    <x v="25"/>
    <x v="0"/>
    <x v="36"/>
    <x v="37"/>
    <x v="0"/>
    <x v="0"/>
    <n v="2"/>
  </r>
  <r>
    <s v="Business Insurance"/>
    <x v="1"/>
    <x v="3"/>
    <x v="4"/>
    <x v="0"/>
    <x v="3"/>
    <s v="THE AGENCY COLLECTIVE LLC"/>
    <s v="CR605710"/>
    <s v="PEGRAM AGENCY INC THE"/>
    <s v="H9341564"/>
    <x v="0"/>
    <x v="0"/>
    <x v="3"/>
    <s v="Territory Manager"/>
    <n v="3047"/>
    <n v="3047"/>
    <n v="1236"/>
    <n v="11998"/>
    <n v="7950"/>
    <n v="7105"/>
    <n v="13809"/>
    <n v="1645"/>
    <n v="1236"/>
    <n v="5456"/>
    <n v="0"/>
    <n v="1121"/>
    <n v="5865"/>
    <n v="1"/>
    <n v="2"/>
    <n v="8"/>
    <n v="1"/>
    <n v="3"/>
    <n v="7"/>
    <n v="1"/>
    <n v="2"/>
    <n v="5"/>
    <n v="1"/>
    <n v="3"/>
    <n v="4"/>
    <n v="1"/>
    <n v="2"/>
    <n v="4"/>
    <n v="0"/>
    <n v="2"/>
    <n v="3"/>
    <n v="3036"/>
    <n v="1568"/>
    <n v="8587"/>
    <n v="6999"/>
    <n v="6083"/>
    <n v="0"/>
    <n v="0"/>
    <n v="0"/>
    <n v="0"/>
    <n v="0"/>
    <n v="0"/>
    <n v="0"/>
    <n v="0"/>
    <n v="0"/>
    <n v="1364"/>
    <n v="0"/>
    <n v="7348"/>
    <n v="0"/>
    <n v="0"/>
    <n v="0"/>
    <n v="1327"/>
    <n v="0"/>
    <n v="7230"/>
    <n v="1364"/>
    <n v="0"/>
    <n v="1128"/>
    <n v="0"/>
    <n v="3"/>
    <n v="3"/>
    <n v="1"/>
    <n v="3"/>
    <n v="3"/>
    <n v="2"/>
    <n v="3"/>
    <n v="3"/>
    <n v="3"/>
    <n v="3"/>
    <n v="4"/>
    <n v="0"/>
    <n v="0"/>
    <n v="0"/>
    <n v="0"/>
    <n v="0"/>
    <n v="0"/>
    <n v="0"/>
    <n v="0"/>
    <n v="0"/>
    <x v="0"/>
    <x v="1"/>
    <x v="5"/>
    <x v="5"/>
    <x v="100"/>
    <x v="1"/>
    <x v="1"/>
    <x v="94"/>
    <x v="4"/>
    <x v="4"/>
    <x v="0"/>
    <x v="3"/>
    <x v="0"/>
    <x v="4"/>
    <x v="4"/>
    <x v="81"/>
    <x v="85"/>
    <n v="6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5362"/>
    <n v="5362"/>
    <n v="6473"/>
    <n v="13595"/>
    <n v="-1417"/>
    <n v="24793"/>
    <n v="12484"/>
    <n v="-429"/>
    <n v="491"/>
    <n v="1450"/>
    <n v="-2520"/>
    <n v="25875"/>
    <n v="530"/>
    <n v="1"/>
    <n v="2"/>
    <n v="7"/>
    <n v="10"/>
    <n v="9"/>
    <n v="6"/>
    <n v="1"/>
    <n v="2"/>
    <n v="6"/>
    <n v="10"/>
    <n v="8"/>
    <n v="5"/>
    <n v="0"/>
    <n v="1"/>
    <n v="3"/>
    <n v="9"/>
    <n v="3"/>
    <n v="2"/>
    <n v="3367"/>
    <n v="3887"/>
    <n v="14758"/>
    <n v="15776"/>
    <n v="760"/>
    <n v="0"/>
    <n v="0"/>
    <n v="0"/>
    <n v="0"/>
    <n v="0"/>
    <n v="0"/>
    <n v="0"/>
    <n v="0"/>
    <n v="0"/>
    <n v="5525"/>
    <n v="6384"/>
    <n v="13748"/>
    <n v="0"/>
    <n v="0"/>
    <n v="0"/>
    <n v="5373"/>
    <n v="4969"/>
    <n v="13532"/>
    <n v="5525"/>
    <n v="5640"/>
    <n v="5850"/>
    <n v="5673"/>
    <n v="8"/>
    <n v="6"/>
    <n v="4"/>
    <n v="1"/>
    <n v="2"/>
    <n v="1"/>
    <n v="2"/>
    <n v="3"/>
    <n v="5"/>
    <n v="3"/>
    <n v="5"/>
    <n v="0"/>
    <n v="0"/>
    <n v="0"/>
    <n v="0"/>
    <n v="0"/>
    <n v="0"/>
    <n v="0"/>
    <n v="0"/>
    <n v="0"/>
    <x v="0"/>
    <x v="1"/>
    <x v="5"/>
    <x v="5"/>
    <x v="101"/>
    <x v="1"/>
    <x v="1"/>
    <x v="95"/>
    <x v="4"/>
    <x v="4"/>
    <x v="0"/>
    <x v="3"/>
    <x v="0"/>
    <x v="4"/>
    <x v="4"/>
    <x v="80"/>
    <x v="86"/>
    <n v="7"/>
  </r>
  <r>
    <s v="Business Insurance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7896"/>
    <n v="7896"/>
    <n v="6268"/>
    <n v="13521"/>
    <n v="24470"/>
    <n v="21585"/>
    <n v="15149"/>
    <n v="5633"/>
    <n v="3232"/>
    <n v="9412"/>
    <n v="12942"/>
    <n v="19525"/>
    <n v="11813"/>
    <n v="8"/>
    <n v="6"/>
    <n v="19"/>
    <n v="24"/>
    <n v="26"/>
    <n v="21"/>
    <n v="4"/>
    <n v="6"/>
    <n v="19"/>
    <n v="21"/>
    <n v="25"/>
    <n v="17"/>
    <n v="4"/>
    <n v="3"/>
    <n v="9"/>
    <n v="13"/>
    <n v="13"/>
    <n v="10"/>
    <n v="4352"/>
    <n v="6509"/>
    <n v="22688"/>
    <n v="22227"/>
    <n v="10764"/>
    <n v="0"/>
    <n v="0"/>
    <n v="0"/>
    <n v="0"/>
    <n v="0"/>
    <n v="0"/>
    <n v="0"/>
    <n v="0"/>
    <n v="0"/>
    <n v="3008"/>
    <n v="4690"/>
    <n v="18625"/>
    <n v="0"/>
    <n v="0"/>
    <n v="0"/>
    <n v="1333"/>
    <n v="1253"/>
    <n v="4560"/>
    <n v="1365"/>
    <n v="2171"/>
    <n v="1269"/>
    <n v="2171"/>
    <n v="18"/>
    <n v="5"/>
    <n v="7"/>
    <n v="7"/>
    <n v="10"/>
    <n v="6"/>
    <n v="5"/>
    <n v="10"/>
    <n v="17"/>
    <n v="10"/>
    <n v="17"/>
    <n v="0"/>
    <n v="0"/>
    <n v="0"/>
    <n v="0"/>
    <n v="0"/>
    <n v="0"/>
    <n v="0"/>
    <n v="0"/>
    <n v="0"/>
    <x v="0"/>
    <x v="1"/>
    <x v="5"/>
    <x v="5"/>
    <x v="109"/>
    <x v="1"/>
    <x v="1"/>
    <x v="102"/>
    <x v="5"/>
    <x v="8"/>
    <x v="0"/>
    <x v="3"/>
    <x v="0"/>
    <x v="4"/>
    <x v="4"/>
    <x v="80"/>
    <x v="93"/>
    <n v="15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1214"/>
    <n v="1214"/>
    <n v="862"/>
    <n v="862"/>
    <n v="-165"/>
    <n v="4353"/>
    <n v="1214"/>
    <n v="500"/>
    <n v="0"/>
    <n v="0"/>
    <n v="-1027"/>
    <n v="4353"/>
    <n v="500"/>
    <n v="1"/>
    <n v="0"/>
    <n v="3"/>
    <n v="3"/>
    <n v="4"/>
    <n v="4"/>
    <n v="1"/>
    <n v="0"/>
    <n v="3"/>
    <n v="3"/>
    <n v="2"/>
    <n v="4"/>
    <n v="1"/>
    <n v="0"/>
    <n v="0"/>
    <n v="2"/>
    <n v="2"/>
    <n v="1"/>
    <n v="191"/>
    <n v="666"/>
    <n v="1909"/>
    <n v="860"/>
    <n v="4531"/>
    <n v="0"/>
    <n v="0"/>
    <n v="0"/>
    <n v="0"/>
    <n v="0"/>
    <n v="0"/>
    <n v="0"/>
    <n v="0"/>
    <n v="0"/>
    <n v="862"/>
    <n v="2053"/>
    <n v="2135"/>
    <n v="0"/>
    <n v="0"/>
    <n v="0"/>
    <n v="845"/>
    <n v="862"/>
    <n v="845"/>
    <n v="862"/>
    <n v="862"/>
    <n v="716"/>
    <n v="862"/>
    <n v="2"/>
    <n v="1"/>
    <n v="1"/>
    <n v="1"/>
    <n v="1"/>
    <n v="1"/>
    <n v="1"/>
    <n v="1"/>
    <n v="4"/>
    <n v="1"/>
    <n v="4"/>
    <n v="0"/>
    <n v="0"/>
    <n v="0"/>
    <n v="0"/>
    <n v="0"/>
    <n v="0"/>
    <n v="0"/>
    <n v="0"/>
    <n v="0"/>
    <x v="0"/>
    <x v="1"/>
    <x v="5"/>
    <x v="5"/>
    <x v="111"/>
    <x v="1"/>
    <x v="1"/>
    <x v="104"/>
    <x v="8"/>
    <x v="2"/>
    <x v="0"/>
    <x v="3"/>
    <x v="0"/>
    <x v="4"/>
    <x v="4"/>
    <x v="87"/>
    <x v="95"/>
    <n v="2"/>
  </r>
  <r>
    <s v="Business Insurance"/>
    <x v="3"/>
    <x v="4"/>
    <x v="33"/>
    <x v="0"/>
    <x v="4"/>
    <s v="THE AGENCY COLLECTIVE LLC"/>
    <s v="CR605710"/>
    <s v="BERRYHILL ENTERPRISES INC"/>
    <s v="H6067554"/>
    <x v="0"/>
    <x v="0"/>
    <x v="0"/>
    <s v="Territory Manager"/>
    <n v="2598"/>
    <n v="2598"/>
    <n v="0"/>
    <n v="16582"/>
    <n v="984"/>
    <n v="5117"/>
    <n v="19180"/>
    <n v="2223"/>
    <n v="0"/>
    <n v="16582"/>
    <n v="0"/>
    <n v="1225"/>
    <n v="18805"/>
    <n v="8"/>
    <n v="0"/>
    <n v="20"/>
    <n v="0"/>
    <n v="2"/>
    <n v="28"/>
    <n v="8"/>
    <n v="0"/>
    <n v="20"/>
    <n v="0"/>
    <n v="1"/>
    <n v="28"/>
    <n v="4"/>
    <n v="0"/>
    <n v="12"/>
    <n v="0"/>
    <n v="1"/>
    <n v="16"/>
    <n v="4429"/>
    <n v="0"/>
    <n v="5302"/>
    <n v="4176"/>
    <n v="5561"/>
    <n v="0"/>
    <n v="0"/>
    <n v="0"/>
    <n v="0"/>
    <n v="0"/>
    <n v="0"/>
    <n v="0"/>
    <n v="0"/>
    <n v="0"/>
    <n v="375"/>
    <n v="0"/>
    <n v="375"/>
    <n v="0"/>
    <n v="0"/>
    <n v="0"/>
    <n v="365"/>
    <n v="0"/>
    <n v="365"/>
    <n v="375"/>
    <n v="0"/>
    <n v="375"/>
    <n v="0"/>
    <n v="0"/>
    <n v="1"/>
    <n v="0"/>
    <n v="4"/>
    <n v="16"/>
    <n v="2"/>
    <n v="11"/>
    <n v="7"/>
    <n v="26"/>
    <n v="7"/>
    <n v="27"/>
    <n v="0"/>
    <n v="0"/>
    <n v="0"/>
    <n v="0"/>
    <n v="0"/>
    <n v="0"/>
    <n v="0"/>
    <n v="0"/>
    <n v="0"/>
    <x v="0"/>
    <x v="1"/>
    <x v="5"/>
    <x v="5"/>
    <x v="159"/>
    <x v="1"/>
    <x v="3"/>
    <x v="149"/>
    <x v="3"/>
    <x v="3"/>
    <x v="0"/>
    <x v="23"/>
    <x v="0"/>
    <x v="33"/>
    <x v="34"/>
    <x v="117"/>
    <x v="133"/>
    <n v="15"/>
  </r>
  <r>
    <s v="Business Insurance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9147"/>
    <n v="9147"/>
    <n v="10165"/>
    <n v="32041"/>
    <n v="13215"/>
    <n v="375"/>
    <n v="31023"/>
    <n v="7596"/>
    <n v="9150"/>
    <n v="26940"/>
    <n v="12840"/>
    <n v="375"/>
    <n v="25386"/>
    <n v="10"/>
    <n v="12"/>
    <n v="31"/>
    <n v="20"/>
    <n v="6"/>
    <n v="29"/>
    <n v="9"/>
    <n v="12"/>
    <n v="29"/>
    <n v="20"/>
    <n v="6"/>
    <n v="26"/>
    <n v="5"/>
    <n v="5"/>
    <n v="17"/>
    <n v="13"/>
    <n v="1"/>
    <n v="17"/>
    <n v="7899"/>
    <n v="3741"/>
    <n v="20724"/>
    <n v="6012"/>
    <n v="52"/>
    <n v="0"/>
    <n v="0"/>
    <n v="0"/>
    <n v="0"/>
    <n v="0"/>
    <n v="0"/>
    <n v="0"/>
    <n v="0"/>
    <n v="0"/>
    <n v="9396"/>
    <n v="1015"/>
    <n v="14415"/>
    <n v="0"/>
    <n v="0"/>
    <n v="0"/>
    <n v="1537"/>
    <n v="1015"/>
    <n v="5133"/>
    <n v="1567"/>
    <n v="1015"/>
    <n v="1567"/>
    <n v="1015"/>
    <n v="16"/>
    <n v="6"/>
    <n v="2"/>
    <n v="11"/>
    <n v="18"/>
    <n v="5"/>
    <n v="10"/>
    <n v="21"/>
    <n v="26"/>
    <n v="22"/>
    <n v="27"/>
    <n v="0"/>
    <n v="0"/>
    <n v="0"/>
    <n v="0"/>
    <n v="0"/>
    <n v="0"/>
    <n v="0"/>
    <n v="0"/>
    <n v="0"/>
    <x v="0"/>
    <x v="1"/>
    <x v="5"/>
    <x v="5"/>
    <x v="163"/>
    <x v="1"/>
    <x v="3"/>
    <x v="152"/>
    <x v="2"/>
    <x v="5"/>
    <x v="0"/>
    <x v="29"/>
    <x v="0"/>
    <x v="46"/>
    <x v="50"/>
    <x v="118"/>
    <x v="134"/>
    <n v="23"/>
  </r>
  <r>
    <s v="Business Insurance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50632"/>
    <n v="50632"/>
    <n v="41031"/>
    <n v="76660"/>
    <n v="0"/>
    <n v="0"/>
    <n v="86261"/>
    <n v="3708"/>
    <n v="41031"/>
    <n v="40967"/>
    <n v="0"/>
    <n v="0"/>
    <n v="3644"/>
    <n v="0"/>
    <n v="5"/>
    <n v="5"/>
    <n v="2"/>
    <n v="0"/>
    <n v="0"/>
    <n v="0"/>
    <n v="3"/>
    <n v="3"/>
    <n v="2"/>
    <n v="0"/>
    <n v="0"/>
    <n v="0"/>
    <n v="3"/>
    <n v="3"/>
    <n v="0"/>
    <n v="0"/>
    <n v="0"/>
    <n v="23604"/>
    <n v="6817"/>
    <n v="47674"/>
    <n v="0"/>
    <n v="0"/>
    <n v="0"/>
    <n v="0"/>
    <n v="0"/>
    <n v="0"/>
    <n v="0"/>
    <n v="0"/>
    <n v="0"/>
    <n v="0"/>
    <n v="0"/>
    <n v="40967"/>
    <n v="0"/>
    <n v="70592"/>
    <n v="0"/>
    <n v="0"/>
    <n v="0"/>
    <n v="39774"/>
    <n v="0"/>
    <n v="69100"/>
    <n v="40967"/>
    <n v="0"/>
    <n v="44051"/>
    <n v="0"/>
    <n v="3"/>
    <n v="6"/>
    <n v="0"/>
    <n v="3"/>
    <n v="0"/>
    <n v="0"/>
    <n v="0"/>
    <n v="2"/>
    <n v="0"/>
    <n v="3"/>
    <n v="0"/>
    <n v="0"/>
    <n v="0"/>
    <n v="0"/>
    <n v="0"/>
    <n v="0"/>
    <n v="0"/>
    <n v="0"/>
    <n v="0"/>
    <n v="0"/>
    <x v="0"/>
    <x v="1"/>
    <x v="2"/>
    <x v="2"/>
    <x v="80"/>
    <x v="1"/>
    <x v="0"/>
    <x v="76"/>
    <x v="1"/>
    <x v="7"/>
    <x v="0"/>
    <x v="0"/>
    <x v="0"/>
    <x v="38"/>
    <x v="1"/>
    <x v="16"/>
    <x v="67"/>
    <n v="6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1771"/>
    <n v="1771"/>
    <n v="1044"/>
    <n v="2962"/>
    <n v="6083"/>
    <n v="0"/>
    <n v="3689"/>
    <n v="1407"/>
    <n v="1044"/>
    <n v="-540"/>
    <n v="6083"/>
    <n v="0"/>
    <n v="-177"/>
    <n v="14"/>
    <n v="11"/>
    <n v="45"/>
    <n v="23"/>
    <n v="0"/>
    <n v="48"/>
    <n v="9"/>
    <n v="7"/>
    <n v="30"/>
    <n v="14"/>
    <n v="0"/>
    <n v="32"/>
    <n v="1"/>
    <n v="1"/>
    <n v="4"/>
    <n v="5"/>
    <n v="0"/>
    <n v="4"/>
    <n v="1270"/>
    <n v="1557"/>
    <n v="4172"/>
    <n v="1413"/>
    <n v="0"/>
    <n v="0"/>
    <n v="0"/>
    <n v="0"/>
    <n v="0"/>
    <n v="0"/>
    <n v="0"/>
    <n v="0"/>
    <n v="0"/>
    <n v="0"/>
    <n v="1044"/>
    <n v="0"/>
    <n v="1044"/>
    <n v="0"/>
    <n v="0"/>
    <n v="0"/>
    <n v="997"/>
    <n v="0"/>
    <n v="997"/>
    <n v="1044"/>
    <n v="0"/>
    <n v="1035"/>
    <n v="0"/>
    <n v="1"/>
    <n v="1"/>
    <n v="0"/>
    <n v="2"/>
    <n v="4"/>
    <n v="0"/>
    <n v="3"/>
    <n v="14"/>
    <n v="29"/>
    <n v="16"/>
    <n v="32"/>
    <n v="0"/>
    <n v="0"/>
    <n v="0"/>
    <n v="0"/>
    <n v="0"/>
    <n v="0"/>
    <n v="0"/>
    <n v="0"/>
    <n v="0"/>
    <x v="0"/>
    <x v="1"/>
    <x v="3"/>
    <x v="3"/>
    <x v="64"/>
    <x v="1"/>
    <x v="4"/>
    <x v="63"/>
    <x v="1"/>
    <x v="1"/>
    <x v="0"/>
    <x v="25"/>
    <x v="0"/>
    <x v="36"/>
    <x v="37"/>
    <x v="0"/>
    <x v="0"/>
    <n v="3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9201"/>
    <n v="9201"/>
    <n v="8377"/>
    <n v="84533"/>
    <n v="2226"/>
    <n v="0"/>
    <n v="85357"/>
    <n v="2278"/>
    <n v="3171"/>
    <n v="17820"/>
    <n v="1726"/>
    <n v="0"/>
    <n v="16927"/>
    <n v="18"/>
    <n v="24"/>
    <n v="59"/>
    <n v="12"/>
    <n v="0"/>
    <n v="53"/>
    <n v="12"/>
    <n v="18"/>
    <n v="42"/>
    <n v="5"/>
    <n v="0"/>
    <n v="36"/>
    <n v="1"/>
    <n v="3"/>
    <n v="11"/>
    <n v="2"/>
    <n v="0"/>
    <n v="9"/>
    <n v="18101"/>
    <n v="1807"/>
    <n v="45548"/>
    <n v="318"/>
    <n v="0"/>
    <n v="0"/>
    <n v="0"/>
    <n v="0"/>
    <n v="0"/>
    <n v="0"/>
    <n v="0"/>
    <n v="0"/>
    <n v="0"/>
    <n v="0"/>
    <n v="6122"/>
    <n v="4929"/>
    <n v="62561"/>
    <n v="0"/>
    <n v="0"/>
    <n v="0"/>
    <n v="5752"/>
    <n v="4929"/>
    <n v="55608"/>
    <n v="6122"/>
    <n v="4929"/>
    <n v="6742"/>
    <n v="5266"/>
    <n v="7"/>
    <n v="27"/>
    <n v="4"/>
    <n v="5"/>
    <n v="10"/>
    <n v="3"/>
    <n v="4"/>
    <n v="29"/>
    <n v="34"/>
    <n v="33"/>
    <n v="39"/>
    <n v="0"/>
    <n v="0"/>
    <n v="0"/>
    <n v="0"/>
    <n v="0"/>
    <n v="0"/>
    <n v="0"/>
    <n v="0"/>
    <n v="0"/>
    <x v="0"/>
    <x v="1"/>
    <x v="3"/>
    <x v="3"/>
    <x v="75"/>
    <x v="1"/>
    <x v="0"/>
    <x v="13"/>
    <x v="2"/>
    <x v="11"/>
    <x v="0"/>
    <x v="0"/>
    <x v="0"/>
    <x v="0"/>
    <x v="10"/>
    <x v="61"/>
    <x v="62"/>
    <n v="34"/>
  </r>
  <r>
    <s v="Business Insurance"/>
    <x v="0"/>
    <x v="0"/>
    <x v="11"/>
    <x v="0"/>
    <x v="0"/>
    <s v="THE AGENCY COLLECTIVE LLC"/>
    <s v="CR605710"/>
    <s v="MALHOTRA &amp; ASSOCIATES LLC"/>
    <s v="H8491704"/>
    <x v="0"/>
    <x v="0"/>
    <x v="0"/>
    <s v="Territory Manager"/>
    <n v="20208"/>
    <n v="20208"/>
    <n v="301"/>
    <n v="38705"/>
    <n v="18947"/>
    <n v="0"/>
    <n v="58612"/>
    <n v="7398"/>
    <n v="301"/>
    <n v="801"/>
    <n v="18947"/>
    <n v="0"/>
    <n v="7898"/>
    <n v="6"/>
    <n v="7"/>
    <n v="21"/>
    <n v="17"/>
    <n v="0"/>
    <n v="20"/>
    <n v="3"/>
    <n v="4"/>
    <n v="15"/>
    <n v="13"/>
    <n v="0"/>
    <n v="14"/>
    <n v="0"/>
    <n v="0"/>
    <n v="1"/>
    <n v="3"/>
    <n v="0"/>
    <n v="1"/>
    <n v="20617"/>
    <n v="4709"/>
    <n v="30100"/>
    <n v="4479"/>
    <n v="0"/>
    <n v="0"/>
    <n v="0"/>
    <n v="0"/>
    <n v="0"/>
    <n v="0"/>
    <n v="0"/>
    <n v="0"/>
    <n v="0"/>
    <n v="0"/>
    <n v="11809"/>
    <n v="0"/>
    <n v="51879"/>
    <n v="0"/>
    <n v="0"/>
    <n v="0"/>
    <n v="11280"/>
    <n v="0"/>
    <n v="42949"/>
    <n v="11809"/>
    <n v="0"/>
    <n v="12532"/>
    <n v="0"/>
    <n v="2"/>
    <n v="7"/>
    <n v="0"/>
    <n v="0"/>
    <n v="1"/>
    <n v="0"/>
    <n v="0"/>
    <n v="5"/>
    <n v="10"/>
    <n v="7"/>
    <n v="14"/>
    <n v="0"/>
    <n v="0"/>
    <n v="0"/>
    <n v="0"/>
    <n v="0"/>
    <n v="0"/>
    <n v="0"/>
    <n v="0"/>
    <n v="0"/>
    <x v="0"/>
    <x v="1"/>
    <x v="3"/>
    <x v="3"/>
    <x v="76"/>
    <x v="1"/>
    <x v="0"/>
    <x v="72"/>
    <x v="1"/>
    <x v="0"/>
    <x v="0"/>
    <x v="0"/>
    <x v="0"/>
    <x v="0"/>
    <x v="11"/>
    <x v="62"/>
    <x v="63"/>
    <n v="8"/>
  </r>
  <r>
    <s v="Business Insurance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5333"/>
    <n v="5333"/>
    <n v="4440"/>
    <n v="29787"/>
    <n v="44135"/>
    <n v="0"/>
    <n v="30680"/>
    <n v="2737"/>
    <n v="4440"/>
    <n v="16042"/>
    <n v="44135"/>
    <n v="0"/>
    <n v="14339"/>
    <n v="16"/>
    <n v="29"/>
    <n v="82"/>
    <n v="76"/>
    <n v="0"/>
    <n v="69"/>
    <n v="13"/>
    <n v="23"/>
    <n v="61"/>
    <n v="67"/>
    <n v="0"/>
    <n v="51"/>
    <n v="3"/>
    <n v="7"/>
    <n v="16"/>
    <n v="16"/>
    <n v="0"/>
    <n v="12"/>
    <n v="8210"/>
    <n v="11605"/>
    <n v="45588"/>
    <n v="12626"/>
    <n v="0"/>
    <n v="0"/>
    <n v="0"/>
    <n v="0"/>
    <n v="0"/>
    <n v="0"/>
    <n v="0"/>
    <n v="0"/>
    <n v="0"/>
    <n v="0"/>
    <n v="1092"/>
    <n v="0"/>
    <n v="13763"/>
    <n v="0"/>
    <n v="0"/>
    <n v="0"/>
    <n v="1000"/>
    <n v="0"/>
    <n v="13500"/>
    <n v="1092"/>
    <n v="0"/>
    <n v="1092"/>
    <n v="0"/>
    <n v="15"/>
    <n v="12"/>
    <n v="0"/>
    <n v="10"/>
    <n v="12"/>
    <n v="1"/>
    <n v="3"/>
    <n v="35"/>
    <n v="50"/>
    <n v="36"/>
    <n v="51"/>
    <n v="0"/>
    <n v="0"/>
    <n v="0"/>
    <n v="0"/>
    <n v="0"/>
    <n v="0"/>
    <n v="0"/>
    <n v="0"/>
    <n v="0"/>
    <x v="0"/>
    <x v="1"/>
    <x v="3"/>
    <x v="3"/>
    <x v="80"/>
    <x v="1"/>
    <x v="0"/>
    <x v="76"/>
    <x v="1"/>
    <x v="7"/>
    <x v="0"/>
    <x v="0"/>
    <x v="0"/>
    <x v="38"/>
    <x v="1"/>
    <x v="16"/>
    <x v="67"/>
    <n v="18"/>
  </r>
  <r>
    <s v="Business Insurance"/>
    <x v="0"/>
    <x v="0"/>
    <x v="10"/>
    <x v="0"/>
    <x v="0"/>
    <s v="THE AGENCY COLLECTIVE LLC"/>
    <s v="CR605710"/>
    <s v="KAINE INSURANCE LLC"/>
    <s v="H9990295"/>
    <x v="0"/>
    <x v="0"/>
    <x v="0"/>
    <s v="Territory Manager"/>
    <n v="6191"/>
    <n v="6191"/>
    <n v="4529"/>
    <n v="9764"/>
    <n v="3307"/>
    <n v="0"/>
    <n v="11426"/>
    <n v="1610"/>
    <n v="4529"/>
    <n v="5711"/>
    <n v="3307"/>
    <n v="0"/>
    <n v="2792"/>
    <n v="3"/>
    <n v="8"/>
    <n v="17"/>
    <n v="16"/>
    <n v="0"/>
    <n v="12"/>
    <n v="2"/>
    <n v="7"/>
    <n v="15"/>
    <n v="13"/>
    <n v="0"/>
    <n v="10"/>
    <n v="1"/>
    <n v="7"/>
    <n v="9"/>
    <n v="6"/>
    <n v="0"/>
    <n v="3"/>
    <n v="1917"/>
    <n v="1465"/>
    <n v="8699"/>
    <n v="871"/>
    <n v="0"/>
    <n v="0"/>
    <n v="0"/>
    <n v="0"/>
    <n v="0"/>
    <n v="0"/>
    <n v="0"/>
    <n v="0"/>
    <n v="0"/>
    <n v="0"/>
    <n v="2497"/>
    <n v="0"/>
    <n v="5687"/>
    <n v="0"/>
    <n v="0"/>
    <n v="0"/>
    <n v="2131"/>
    <n v="0"/>
    <n v="3922"/>
    <n v="2290"/>
    <n v="0"/>
    <n v="2711"/>
    <n v="0"/>
    <n v="5"/>
    <n v="5"/>
    <n v="0"/>
    <n v="8"/>
    <n v="3"/>
    <n v="1"/>
    <n v="0"/>
    <n v="8"/>
    <n v="9"/>
    <n v="9"/>
    <n v="10"/>
    <n v="0"/>
    <n v="0"/>
    <n v="0"/>
    <n v="0"/>
    <n v="0"/>
    <n v="0"/>
    <n v="0"/>
    <n v="0"/>
    <n v="0"/>
    <x v="0"/>
    <x v="1"/>
    <x v="3"/>
    <x v="3"/>
    <x v="82"/>
    <x v="1"/>
    <x v="0"/>
    <x v="78"/>
    <x v="1"/>
    <x v="1"/>
    <x v="0"/>
    <x v="0"/>
    <x v="0"/>
    <x v="0"/>
    <x v="10"/>
    <x v="14"/>
    <x v="69"/>
    <n v="5"/>
  </r>
  <r>
    <s v="Business Insurance"/>
    <x v="0"/>
    <x v="0"/>
    <x v="11"/>
    <x v="0"/>
    <x v="0"/>
    <s v="THE AGENCY COLLECTIVE LLC"/>
    <s v="CR605710"/>
    <s v="HOSTETLER INSURANCE GROUP LLC"/>
    <s v="H8330332"/>
    <x v="0"/>
    <x v="0"/>
    <x v="0"/>
    <s v="Territory Manager"/>
    <n v="38830"/>
    <n v="38830"/>
    <n v="1339"/>
    <n v="9198"/>
    <n v="4108"/>
    <n v="0"/>
    <n v="46689"/>
    <n v="37438"/>
    <n v="1339"/>
    <n v="4716"/>
    <n v="4108"/>
    <n v="0"/>
    <n v="40815"/>
    <n v="36"/>
    <n v="10"/>
    <n v="23"/>
    <n v="11"/>
    <n v="0"/>
    <n v="49"/>
    <n v="26"/>
    <n v="9"/>
    <n v="17"/>
    <n v="7"/>
    <n v="0"/>
    <n v="34"/>
    <n v="12"/>
    <n v="2"/>
    <n v="5"/>
    <n v="3"/>
    <n v="0"/>
    <n v="15"/>
    <n v="9289"/>
    <n v="1046"/>
    <n v="6001"/>
    <n v="1243"/>
    <n v="0"/>
    <n v="0"/>
    <n v="0"/>
    <n v="0"/>
    <n v="0"/>
    <n v="0"/>
    <n v="0"/>
    <n v="0"/>
    <n v="0"/>
    <n v="0"/>
    <n v="1339"/>
    <n v="0"/>
    <n v="4256"/>
    <n v="0"/>
    <n v="0"/>
    <n v="0"/>
    <n v="1206"/>
    <n v="0"/>
    <n v="4098"/>
    <n v="1339"/>
    <n v="0"/>
    <n v="1392"/>
    <n v="0"/>
    <n v="4"/>
    <n v="4"/>
    <n v="0"/>
    <n v="14"/>
    <n v="15"/>
    <n v="5"/>
    <n v="3"/>
    <n v="33"/>
    <n v="31"/>
    <n v="35"/>
    <n v="34"/>
    <n v="0"/>
    <n v="0"/>
    <n v="0"/>
    <n v="0"/>
    <n v="0"/>
    <n v="0"/>
    <n v="0"/>
    <n v="0"/>
    <n v="0"/>
    <x v="0"/>
    <x v="1"/>
    <x v="3"/>
    <x v="3"/>
    <x v="90"/>
    <x v="1"/>
    <x v="0"/>
    <x v="86"/>
    <x v="1"/>
    <x v="0"/>
    <x v="0"/>
    <x v="0"/>
    <x v="0"/>
    <x v="0"/>
    <x v="11"/>
    <x v="74"/>
    <x v="77"/>
    <n v="18"/>
  </r>
  <r>
    <s v="Business Insurance"/>
    <x v="0"/>
    <x v="0"/>
    <x v="11"/>
    <x v="0"/>
    <x v="0"/>
    <s v="THE AGENCY COLLECTIVE LLC"/>
    <s v="CR605710"/>
    <s v="CSI INSURANCE LLC"/>
    <s v="H8126886"/>
    <x v="0"/>
    <x v="0"/>
    <x v="0"/>
    <s v="Territory Manager"/>
    <n v="2892"/>
    <n v="2892"/>
    <n v="550"/>
    <n v="9596"/>
    <n v="934"/>
    <n v="0"/>
    <n v="11938"/>
    <n v="2342"/>
    <n v="550"/>
    <n v="8586"/>
    <n v="934"/>
    <n v="0"/>
    <n v="10378"/>
    <n v="2"/>
    <n v="11"/>
    <n v="46"/>
    <n v="16"/>
    <n v="0"/>
    <n v="37"/>
    <n v="2"/>
    <n v="7"/>
    <n v="34"/>
    <n v="9"/>
    <n v="0"/>
    <n v="29"/>
    <n v="1"/>
    <n v="1"/>
    <n v="7"/>
    <n v="1"/>
    <n v="0"/>
    <n v="7"/>
    <n v="2854"/>
    <n v="304"/>
    <n v="5091"/>
    <n v="161"/>
    <n v="0"/>
    <n v="0"/>
    <n v="0"/>
    <n v="0"/>
    <n v="0"/>
    <n v="0"/>
    <n v="0"/>
    <n v="0"/>
    <n v="0"/>
    <n v="0"/>
    <n v="550"/>
    <n v="0"/>
    <n v="1490"/>
    <n v="0"/>
    <n v="0"/>
    <n v="0"/>
    <n v="527"/>
    <n v="0"/>
    <n v="1451"/>
    <n v="550"/>
    <n v="0"/>
    <n v="466"/>
    <n v="0"/>
    <n v="2"/>
    <n v="2"/>
    <n v="0"/>
    <n v="2"/>
    <n v="7"/>
    <n v="1"/>
    <n v="2"/>
    <n v="9"/>
    <n v="29"/>
    <n v="9"/>
    <n v="29"/>
    <n v="0"/>
    <n v="0"/>
    <n v="0"/>
    <n v="0"/>
    <n v="0"/>
    <n v="0"/>
    <n v="0"/>
    <n v="0"/>
    <n v="0"/>
    <x v="0"/>
    <x v="1"/>
    <x v="3"/>
    <x v="3"/>
    <x v="91"/>
    <x v="1"/>
    <x v="0"/>
    <x v="87"/>
    <x v="1"/>
    <x v="6"/>
    <x v="0"/>
    <x v="0"/>
    <x v="0"/>
    <x v="0"/>
    <x v="11"/>
    <x v="75"/>
    <x v="78"/>
    <n v="6"/>
  </r>
  <r>
    <s v="Business Insurance"/>
    <x v="1"/>
    <x v="7"/>
    <x v="17"/>
    <x v="0"/>
    <x v="7"/>
    <s v="THE AGENCY COLLECTIVE LLC"/>
    <s v="CR605710"/>
    <s v="SCOTT RICHARDS AGENCY LLC"/>
    <s v="H9297462"/>
    <x v="0"/>
    <x v="0"/>
    <x v="0"/>
    <s v="Territory Manager"/>
    <n v="7269"/>
    <n v="7269"/>
    <n v="6763"/>
    <n v="14582"/>
    <n v="6425"/>
    <n v="0"/>
    <n v="15088"/>
    <n v="4156"/>
    <n v="6763"/>
    <n v="9442"/>
    <n v="6425"/>
    <n v="0"/>
    <n v="6835"/>
    <n v="12"/>
    <n v="21"/>
    <n v="45"/>
    <n v="25"/>
    <n v="0"/>
    <n v="36"/>
    <n v="9"/>
    <n v="15"/>
    <n v="32"/>
    <n v="19"/>
    <n v="0"/>
    <n v="26"/>
    <n v="1"/>
    <n v="5"/>
    <n v="8"/>
    <n v="4"/>
    <n v="0"/>
    <n v="4"/>
    <n v="3926"/>
    <n v="2628"/>
    <n v="13202"/>
    <n v="1357"/>
    <n v="0"/>
    <n v="0"/>
    <n v="0"/>
    <n v="0"/>
    <n v="0"/>
    <n v="0"/>
    <n v="0"/>
    <n v="0"/>
    <n v="0"/>
    <n v="0"/>
    <n v="3063"/>
    <n v="0"/>
    <n v="4261"/>
    <n v="0"/>
    <n v="0"/>
    <n v="0"/>
    <n v="1633"/>
    <n v="0"/>
    <n v="2803"/>
    <n v="1701"/>
    <n v="0"/>
    <n v="1678"/>
    <n v="0"/>
    <n v="5"/>
    <n v="4"/>
    <n v="0"/>
    <n v="6"/>
    <n v="4"/>
    <n v="3"/>
    <n v="1"/>
    <n v="23"/>
    <n v="26"/>
    <n v="24"/>
    <n v="26"/>
    <n v="0"/>
    <n v="0"/>
    <n v="0"/>
    <n v="0"/>
    <n v="0"/>
    <n v="0"/>
    <n v="0"/>
    <n v="0"/>
    <n v="0"/>
    <x v="0"/>
    <x v="1"/>
    <x v="3"/>
    <x v="3"/>
    <x v="27"/>
    <x v="1"/>
    <x v="1"/>
    <x v="27"/>
    <x v="1"/>
    <x v="0"/>
    <x v="0"/>
    <x v="12"/>
    <x v="0"/>
    <x v="20"/>
    <x v="17"/>
    <x v="22"/>
    <x v="23"/>
    <n v="5"/>
  </r>
  <r>
    <s v="Business Insurance"/>
    <x v="1"/>
    <x v="7"/>
    <x v="18"/>
    <x v="0"/>
    <x v="7"/>
    <s v="THE AGENCY COLLECTIVE LLC"/>
    <s v="CR605710"/>
    <s v="OLLIS RICKEY HARRIS"/>
    <s v="H8846610"/>
    <x v="0"/>
    <x v="0"/>
    <x v="0"/>
    <s v="Territory Manager"/>
    <n v="8403"/>
    <n v="8403"/>
    <n v="4463"/>
    <n v="31323"/>
    <n v="0"/>
    <n v="0"/>
    <n v="35263"/>
    <n v="3523"/>
    <n v="4463"/>
    <n v="31323"/>
    <n v="0"/>
    <n v="0"/>
    <n v="30383"/>
    <n v="20"/>
    <n v="21"/>
    <n v="103"/>
    <n v="3"/>
    <n v="0"/>
    <n v="102"/>
    <n v="6"/>
    <n v="14"/>
    <n v="69"/>
    <n v="1"/>
    <n v="0"/>
    <n v="61"/>
    <n v="3"/>
    <n v="2"/>
    <n v="19"/>
    <n v="0"/>
    <n v="0"/>
    <n v="20"/>
    <n v="6699"/>
    <n v="146"/>
    <n v="13126"/>
    <n v="0"/>
    <n v="0"/>
    <n v="0"/>
    <n v="0"/>
    <n v="0"/>
    <n v="0"/>
    <n v="0"/>
    <n v="0"/>
    <n v="0"/>
    <n v="0"/>
    <n v="0"/>
    <n v="4463"/>
    <n v="0"/>
    <n v="4463"/>
    <n v="0"/>
    <n v="0"/>
    <n v="0"/>
    <n v="4049"/>
    <n v="0"/>
    <n v="4049"/>
    <n v="4463"/>
    <n v="0"/>
    <n v="4737"/>
    <n v="0"/>
    <n v="2"/>
    <n v="2"/>
    <n v="0"/>
    <n v="5"/>
    <n v="20"/>
    <n v="3"/>
    <n v="12"/>
    <n v="20"/>
    <n v="59"/>
    <n v="20"/>
    <n v="61"/>
    <n v="0"/>
    <n v="0"/>
    <n v="0"/>
    <n v="0"/>
    <n v="0"/>
    <n v="0"/>
    <n v="0"/>
    <n v="0"/>
    <n v="0"/>
    <x v="0"/>
    <x v="1"/>
    <x v="3"/>
    <x v="3"/>
    <x v="29"/>
    <x v="1"/>
    <x v="1"/>
    <x v="29"/>
    <x v="1"/>
    <x v="10"/>
    <x v="0"/>
    <x v="12"/>
    <x v="0"/>
    <x v="20"/>
    <x v="18"/>
    <x v="24"/>
    <x v="25"/>
    <n v="17"/>
  </r>
  <r>
    <s v="Business Insurance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5438"/>
    <n v="5438"/>
    <n v="4719"/>
    <n v="17372"/>
    <n v="904"/>
    <n v="0"/>
    <n v="18091"/>
    <n v="3209"/>
    <n v="4719"/>
    <n v="17372"/>
    <n v="904"/>
    <n v="0"/>
    <n v="15862"/>
    <n v="8"/>
    <n v="19"/>
    <n v="53"/>
    <n v="18"/>
    <n v="0"/>
    <n v="42"/>
    <n v="5"/>
    <n v="11"/>
    <n v="33"/>
    <n v="12"/>
    <n v="0"/>
    <n v="27"/>
    <n v="2"/>
    <n v="6"/>
    <n v="12"/>
    <n v="1"/>
    <n v="0"/>
    <n v="8"/>
    <n v="5220"/>
    <n v="826"/>
    <n v="10237"/>
    <n v="208"/>
    <n v="0"/>
    <n v="0"/>
    <n v="0"/>
    <n v="0"/>
    <n v="0"/>
    <n v="0"/>
    <n v="0"/>
    <n v="0"/>
    <n v="0"/>
    <n v="0"/>
    <n v="2700"/>
    <n v="0"/>
    <n v="2700"/>
    <n v="0"/>
    <n v="0"/>
    <n v="0"/>
    <n v="803"/>
    <n v="0"/>
    <n v="803"/>
    <n v="2700"/>
    <n v="0"/>
    <n v="3184"/>
    <n v="0"/>
    <n v="5"/>
    <n v="1"/>
    <n v="0"/>
    <n v="8"/>
    <n v="8"/>
    <n v="7"/>
    <n v="6"/>
    <n v="12"/>
    <n v="24"/>
    <n v="13"/>
    <n v="24"/>
    <n v="0"/>
    <n v="0"/>
    <n v="0"/>
    <n v="0"/>
    <n v="0"/>
    <n v="0"/>
    <n v="0"/>
    <n v="0"/>
    <n v="0"/>
    <x v="0"/>
    <x v="1"/>
    <x v="3"/>
    <x v="3"/>
    <x v="34"/>
    <x v="1"/>
    <x v="1"/>
    <x v="34"/>
    <x v="1"/>
    <x v="0"/>
    <x v="0"/>
    <x v="2"/>
    <x v="0"/>
    <x v="22"/>
    <x v="21"/>
    <x v="29"/>
    <x v="30"/>
    <n v="6"/>
  </r>
  <r>
    <s v="Business Insurance"/>
    <x v="5"/>
    <x v="8"/>
    <x v="23"/>
    <x v="0"/>
    <x v="8"/>
    <s v="THE AGENCY COLLECTIVE LLC"/>
    <s v="CR605710"/>
    <s v="B MCLANE INSURANCE AGENCY, INC."/>
    <s v="H9569645"/>
    <x v="0"/>
    <x v="0"/>
    <x v="0"/>
    <s v="Territory Manager"/>
    <n v="29256"/>
    <n v="29256"/>
    <n v="16593"/>
    <n v="24573"/>
    <n v="0"/>
    <n v="0"/>
    <n v="37236"/>
    <n v="11763"/>
    <n v="16593"/>
    <n v="24573"/>
    <n v="0"/>
    <n v="0"/>
    <n v="19743"/>
    <n v="9"/>
    <n v="22"/>
    <n v="66"/>
    <n v="31"/>
    <n v="0"/>
    <n v="53"/>
    <n v="5"/>
    <n v="15"/>
    <n v="46"/>
    <n v="23"/>
    <n v="0"/>
    <n v="36"/>
    <n v="1"/>
    <n v="3"/>
    <n v="5"/>
    <n v="0"/>
    <n v="0"/>
    <n v="3"/>
    <n v="8345"/>
    <n v="2440"/>
    <n v="17858"/>
    <n v="0"/>
    <n v="0"/>
    <n v="0"/>
    <n v="0"/>
    <n v="0"/>
    <n v="0"/>
    <n v="0"/>
    <n v="0"/>
    <n v="0"/>
    <n v="0"/>
    <n v="0"/>
    <n v="16593"/>
    <n v="0"/>
    <n v="16593"/>
    <n v="0"/>
    <n v="0"/>
    <n v="0"/>
    <n v="15371"/>
    <n v="0"/>
    <n v="15371"/>
    <n v="16093"/>
    <n v="0"/>
    <n v="17064"/>
    <n v="0"/>
    <n v="3"/>
    <n v="2"/>
    <n v="0"/>
    <n v="4"/>
    <n v="3"/>
    <n v="2"/>
    <n v="1"/>
    <n v="19"/>
    <n v="35"/>
    <n v="20"/>
    <n v="36"/>
    <n v="0"/>
    <n v="0"/>
    <n v="0"/>
    <n v="0"/>
    <n v="0"/>
    <n v="0"/>
    <n v="0"/>
    <n v="0"/>
    <n v="0"/>
    <x v="0"/>
    <x v="1"/>
    <x v="3"/>
    <x v="3"/>
    <x v="37"/>
    <x v="1"/>
    <x v="5"/>
    <x v="37"/>
    <x v="1"/>
    <x v="1"/>
    <x v="0"/>
    <x v="14"/>
    <x v="0"/>
    <x v="24"/>
    <x v="23"/>
    <x v="31"/>
    <x v="32"/>
    <n v="5"/>
  </r>
  <r>
    <s v="Business Insurance"/>
    <x v="0"/>
    <x v="5"/>
    <x v="6"/>
    <x v="0"/>
    <x v="5"/>
    <s v="THE AGENCY COLLECTIVE LLC"/>
    <s v="CR605710"/>
    <s v="RCK FAMILY INC"/>
    <s v="H6343454"/>
    <x v="0"/>
    <x v="0"/>
    <x v="0"/>
    <s v="Territory Manager"/>
    <n v="5573"/>
    <n v="5573"/>
    <n v="4757"/>
    <n v="33667"/>
    <n v="7086"/>
    <n v="0"/>
    <n v="34483"/>
    <n v="1518"/>
    <n v="4757"/>
    <n v="25205"/>
    <n v="7086"/>
    <n v="0"/>
    <n v="21966"/>
    <n v="15"/>
    <n v="11"/>
    <n v="33"/>
    <n v="29"/>
    <n v="0"/>
    <n v="37"/>
    <n v="14"/>
    <n v="8"/>
    <n v="26"/>
    <n v="18"/>
    <n v="0"/>
    <n v="32"/>
    <n v="3"/>
    <n v="5"/>
    <n v="12"/>
    <n v="4"/>
    <n v="0"/>
    <n v="10"/>
    <n v="8006"/>
    <n v="2800"/>
    <n v="26507"/>
    <n v="2126"/>
    <n v="0"/>
    <n v="0"/>
    <n v="0"/>
    <n v="0"/>
    <n v="0"/>
    <n v="0"/>
    <n v="0"/>
    <n v="0"/>
    <n v="0"/>
    <n v="0"/>
    <n v="404"/>
    <n v="0"/>
    <n v="7109"/>
    <n v="0"/>
    <n v="0"/>
    <n v="0"/>
    <n v="386"/>
    <n v="0"/>
    <n v="7022"/>
    <n v="404"/>
    <n v="0"/>
    <n v="404"/>
    <n v="0"/>
    <n v="5"/>
    <n v="4"/>
    <n v="0"/>
    <n v="8"/>
    <n v="10"/>
    <n v="3"/>
    <n v="5"/>
    <n v="22"/>
    <n v="32"/>
    <n v="22"/>
    <n v="32"/>
    <n v="0"/>
    <n v="0"/>
    <n v="0"/>
    <n v="0"/>
    <n v="0"/>
    <n v="0"/>
    <n v="0"/>
    <n v="0"/>
    <n v="0"/>
    <x v="0"/>
    <x v="1"/>
    <x v="3"/>
    <x v="3"/>
    <x v="125"/>
    <x v="1"/>
    <x v="0"/>
    <x v="117"/>
    <x v="1"/>
    <x v="0"/>
    <x v="0"/>
    <x v="5"/>
    <x v="0"/>
    <x v="42"/>
    <x v="6"/>
    <x v="94"/>
    <x v="106"/>
    <n v="13"/>
  </r>
  <r>
    <s v="Business Insurance"/>
    <x v="0"/>
    <x v="5"/>
    <x v="6"/>
    <x v="0"/>
    <x v="5"/>
    <s v="THE AGENCY COLLECTIVE LLC"/>
    <s v="CR605710"/>
    <s v="GASBARRO INSURANCE AGENCY, LLC"/>
    <s v="H9923410"/>
    <x v="0"/>
    <x v="0"/>
    <x v="0"/>
    <s v="Territory Manager"/>
    <n v="1063"/>
    <n v="1063"/>
    <n v="1146"/>
    <n v="6161"/>
    <n v="3295"/>
    <n v="0"/>
    <n v="6078"/>
    <n v="-7"/>
    <n v="1146"/>
    <n v="2628"/>
    <n v="3295"/>
    <n v="0"/>
    <n v="1475"/>
    <n v="1"/>
    <n v="7"/>
    <n v="30"/>
    <n v="14"/>
    <n v="0"/>
    <n v="24"/>
    <n v="1"/>
    <n v="6"/>
    <n v="24"/>
    <n v="12"/>
    <n v="0"/>
    <n v="19"/>
    <n v="0"/>
    <n v="3"/>
    <n v="6"/>
    <n v="3"/>
    <n v="0"/>
    <n v="3"/>
    <n v="1367"/>
    <n v="927"/>
    <n v="4956"/>
    <n v="274"/>
    <n v="0"/>
    <n v="0"/>
    <n v="0"/>
    <n v="0"/>
    <n v="0"/>
    <n v="0"/>
    <n v="0"/>
    <n v="0"/>
    <n v="0"/>
    <n v="0"/>
    <n v="698"/>
    <n v="0"/>
    <n v="1205"/>
    <n v="0"/>
    <n v="0"/>
    <n v="0"/>
    <n v="618"/>
    <n v="0"/>
    <n v="1111"/>
    <n v="698"/>
    <n v="0"/>
    <n v="698"/>
    <n v="0"/>
    <n v="2"/>
    <n v="2"/>
    <n v="0"/>
    <n v="3"/>
    <n v="3"/>
    <n v="1"/>
    <n v="2"/>
    <n v="7"/>
    <n v="19"/>
    <n v="7"/>
    <n v="19"/>
    <n v="0"/>
    <n v="0"/>
    <n v="0"/>
    <n v="0"/>
    <n v="0"/>
    <n v="0"/>
    <n v="0"/>
    <n v="0"/>
    <n v="0"/>
    <x v="0"/>
    <x v="1"/>
    <x v="3"/>
    <x v="3"/>
    <x v="127"/>
    <x v="1"/>
    <x v="0"/>
    <x v="119"/>
    <x v="1"/>
    <x v="8"/>
    <x v="0"/>
    <x v="5"/>
    <x v="0"/>
    <x v="42"/>
    <x v="6"/>
    <x v="96"/>
    <x v="108"/>
    <n v="3"/>
  </r>
  <r>
    <s v="Business Insurance"/>
    <x v="0"/>
    <x v="5"/>
    <x v="29"/>
    <x v="0"/>
    <x v="5"/>
    <s v="THE AGENCY COLLECTIVE LLC"/>
    <s v="CR605710"/>
    <s v="RICK ALLEN INSURANCE AGENCY, LLC"/>
    <s v="H9882404"/>
    <x v="0"/>
    <x v="0"/>
    <x v="0"/>
    <s v="Territory Manager"/>
    <n v="1706"/>
    <n v="1706"/>
    <n v="1418"/>
    <n v="26632"/>
    <n v="15440"/>
    <n v="0"/>
    <n v="26920"/>
    <n v="477"/>
    <n v="1418"/>
    <n v="12366"/>
    <n v="15440"/>
    <n v="0"/>
    <n v="11425"/>
    <n v="4"/>
    <n v="7"/>
    <n v="28"/>
    <n v="23"/>
    <n v="0"/>
    <n v="25"/>
    <n v="3"/>
    <n v="5"/>
    <n v="20"/>
    <n v="17"/>
    <n v="0"/>
    <n v="18"/>
    <n v="1"/>
    <n v="2"/>
    <n v="6"/>
    <n v="7"/>
    <n v="0"/>
    <n v="5"/>
    <n v="6136"/>
    <n v="3880"/>
    <n v="19580"/>
    <n v="5171"/>
    <n v="0"/>
    <n v="0"/>
    <n v="0"/>
    <n v="0"/>
    <n v="0"/>
    <n v="0"/>
    <n v="0"/>
    <n v="0"/>
    <n v="0"/>
    <n v="0"/>
    <n v="1139"/>
    <n v="0"/>
    <n v="17259"/>
    <n v="0"/>
    <n v="0"/>
    <n v="0"/>
    <n v="1063"/>
    <n v="0"/>
    <n v="14321"/>
    <n v="1139"/>
    <n v="0"/>
    <n v="1069"/>
    <n v="0"/>
    <n v="11"/>
    <n v="10"/>
    <n v="0"/>
    <n v="3"/>
    <n v="5"/>
    <n v="1"/>
    <n v="2"/>
    <n v="8"/>
    <n v="18"/>
    <n v="8"/>
    <n v="18"/>
    <n v="0"/>
    <n v="0"/>
    <n v="0"/>
    <n v="0"/>
    <n v="0"/>
    <n v="0"/>
    <n v="0"/>
    <n v="0"/>
    <n v="0"/>
    <x v="0"/>
    <x v="1"/>
    <x v="3"/>
    <x v="3"/>
    <x v="48"/>
    <x v="1"/>
    <x v="0"/>
    <x v="47"/>
    <x v="1"/>
    <x v="1"/>
    <x v="0"/>
    <x v="19"/>
    <x v="0"/>
    <x v="29"/>
    <x v="29"/>
    <x v="40"/>
    <x v="41"/>
    <n v="15"/>
  </r>
  <r>
    <s v="Business Insurance"/>
    <x v="0"/>
    <x v="5"/>
    <x v="45"/>
    <x v="0"/>
    <x v="5"/>
    <s v="THE AGENCY COLLECTIVE LLC"/>
    <s v="CR605710"/>
    <s v="MASSABNI INSURANCE &amp; FINANCIAL, INC."/>
    <s v="H6085459"/>
    <x v="0"/>
    <x v="0"/>
    <x v="0"/>
    <s v="Territory Manager"/>
    <n v="7095"/>
    <n v="7095"/>
    <n v="2347"/>
    <n v="20073"/>
    <n v="7824"/>
    <n v="0"/>
    <n v="24821"/>
    <n v="4468"/>
    <n v="2347"/>
    <n v="11641"/>
    <n v="7824"/>
    <n v="0"/>
    <n v="13762"/>
    <n v="9"/>
    <n v="18"/>
    <n v="39"/>
    <n v="27"/>
    <n v="0"/>
    <n v="30"/>
    <n v="5"/>
    <n v="11"/>
    <n v="24"/>
    <n v="22"/>
    <n v="0"/>
    <n v="18"/>
    <n v="4"/>
    <n v="2"/>
    <n v="9"/>
    <n v="5"/>
    <n v="0"/>
    <n v="11"/>
    <n v="5306"/>
    <n v="2081"/>
    <n v="13882"/>
    <n v="2215"/>
    <n v="0"/>
    <n v="0"/>
    <n v="0"/>
    <n v="0"/>
    <n v="0"/>
    <n v="0"/>
    <n v="0"/>
    <n v="0"/>
    <n v="0"/>
    <n v="0"/>
    <n v="2347"/>
    <n v="0"/>
    <n v="10171"/>
    <n v="0"/>
    <n v="0"/>
    <n v="0"/>
    <n v="2098"/>
    <n v="0"/>
    <n v="9792"/>
    <n v="2347"/>
    <n v="0"/>
    <n v="2623"/>
    <n v="0"/>
    <n v="7"/>
    <n v="7"/>
    <n v="0"/>
    <n v="6"/>
    <n v="11"/>
    <n v="4"/>
    <n v="8"/>
    <n v="16"/>
    <n v="18"/>
    <n v="16"/>
    <n v="18"/>
    <n v="0"/>
    <n v="0"/>
    <n v="0"/>
    <n v="0"/>
    <n v="0"/>
    <n v="0"/>
    <n v="0"/>
    <n v="0"/>
    <n v="0"/>
    <x v="0"/>
    <x v="1"/>
    <x v="3"/>
    <x v="3"/>
    <x v="146"/>
    <x v="1"/>
    <x v="0"/>
    <x v="138"/>
    <x v="1"/>
    <x v="3"/>
    <x v="0"/>
    <x v="6"/>
    <x v="0"/>
    <x v="43"/>
    <x v="46"/>
    <x v="108"/>
    <x v="123"/>
    <n v="17"/>
  </r>
  <r>
    <s v="Business Insurance"/>
    <x v="2"/>
    <x v="2"/>
    <x v="47"/>
    <x v="0"/>
    <x v="2"/>
    <s v="THE AGENCY COLLECTIVE LLC"/>
    <s v="CR605710"/>
    <s v="SOLIMAN INSURANCE AND FINANCIAL SERVICES"/>
    <s v="H9322341"/>
    <x v="0"/>
    <x v="0"/>
    <x v="0"/>
    <s v="Territory Manager"/>
    <n v="13259"/>
    <n v="13259"/>
    <n v="2025"/>
    <n v="21048"/>
    <n v="0"/>
    <n v="0"/>
    <n v="32282"/>
    <n v="11057"/>
    <n v="2025"/>
    <n v="21048"/>
    <n v="0"/>
    <n v="0"/>
    <n v="30080"/>
    <n v="14"/>
    <n v="8"/>
    <n v="34"/>
    <n v="0"/>
    <n v="0"/>
    <n v="40"/>
    <n v="10"/>
    <n v="8"/>
    <n v="25"/>
    <n v="0"/>
    <n v="0"/>
    <n v="27"/>
    <n v="2"/>
    <n v="1"/>
    <n v="8"/>
    <n v="0"/>
    <n v="0"/>
    <n v="9"/>
    <n v="6501"/>
    <n v="150"/>
    <n v="10014"/>
    <n v="0"/>
    <n v="0"/>
    <n v="0"/>
    <n v="0"/>
    <n v="0"/>
    <n v="0"/>
    <n v="0"/>
    <n v="0"/>
    <n v="0"/>
    <n v="0"/>
    <n v="0"/>
    <n v="2025"/>
    <n v="0"/>
    <n v="2025"/>
    <n v="0"/>
    <n v="0"/>
    <n v="0"/>
    <n v="1877"/>
    <n v="0"/>
    <n v="1877"/>
    <n v="2025"/>
    <n v="0"/>
    <n v="2116"/>
    <n v="0"/>
    <n v="1"/>
    <n v="1"/>
    <n v="0"/>
    <n v="3"/>
    <n v="9"/>
    <n v="2"/>
    <n v="4"/>
    <n v="17"/>
    <n v="26"/>
    <n v="18"/>
    <n v="27"/>
    <n v="0"/>
    <n v="0"/>
    <n v="0"/>
    <n v="0"/>
    <n v="0"/>
    <n v="0"/>
    <n v="0"/>
    <n v="0"/>
    <n v="0"/>
    <x v="0"/>
    <x v="1"/>
    <x v="3"/>
    <x v="3"/>
    <x v="152"/>
    <x v="1"/>
    <x v="2"/>
    <x v="144"/>
    <x v="3"/>
    <x v="9"/>
    <x v="0"/>
    <x v="26"/>
    <x v="0"/>
    <x v="44"/>
    <x v="48"/>
    <x v="111"/>
    <x v="127"/>
    <n v="7"/>
  </r>
  <r>
    <s v="Business Insurance"/>
    <x v="5"/>
    <x v="11"/>
    <x v="30"/>
    <x v="0"/>
    <x v="11"/>
    <s v="THE AGENCY COLLECTIVE LLC"/>
    <s v="CR605710"/>
    <s v="J BERGERON AGENCY LLC"/>
    <s v="H9060399"/>
    <x v="0"/>
    <x v="0"/>
    <x v="13"/>
    <s v="Territory Manager"/>
    <n v="679"/>
    <n v="679"/>
    <n v="1306"/>
    <n v="12581"/>
    <n v="1014"/>
    <n v="0"/>
    <n v="11954"/>
    <n v="-625"/>
    <n v="1306"/>
    <n v="11527"/>
    <n v="1014"/>
    <n v="0"/>
    <n v="9596"/>
    <n v="5"/>
    <n v="9"/>
    <n v="37"/>
    <n v="29"/>
    <n v="0"/>
    <n v="33"/>
    <n v="3"/>
    <n v="6"/>
    <n v="32"/>
    <n v="21"/>
    <n v="0"/>
    <n v="29"/>
    <n v="0"/>
    <n v="2"/>
    <n v="9"/>
    <n v="2"/>
    <n v="0"/>
    <n v="7"/>
    <n v="2760"/>
    <n v="373"/>
    <n v="5676"/>
    <n v="368"/>
    <n v="0"/>
    <n v="0"/>
    <n v="0"/>
    <n v="0"/>
    <n v="0"/>
    <n v="0"/>
    <n v="0"/>
    <n v="0"/>
    <n v="0"/>
    <n v="0"/>
    <n v="1306"/>
    <n v="0"/>
    <n v="2320"/>
    <n v="0"/>
    <n v="0"/>
    <n v="0"/>
    <n v="1218"/>
    <n v="0"/>
    <n v="2221"/>
    <n v="1306"/>
    <n v="0"/>
    <n v="1291"/>
    <n v="0"/>
    <n v="4"/>
    <n v="4"/>
    <n v="0"/>
    <n v="2"/>
    <n v="7"/>
    <n v="1"/>
    <n v="1"/>
    <n v="8"/>
    <n v="28"/>
    <n v="8"/>
    <n v="28"/>
    <n v="0"/>
    <n v="0"/>
    <n v="0"/>
    <n v="0"/>
    <n v="0"/>
    <n v="0"/>
    <n v="0"/>
    <n v="0"/>
    <n v="0"/>
    <x v="0"/>
    <x v="1"/>
    <x v="3"/>
    <x v="3"/>
    <x v="55"/>
    <x v="1"/>
    <x v="5"/>
    <x v="54"/>
    <x v="1"/>
    <x v="0"/>
    <x v="0"/>
    <x v="20"/>
    <x v="0"/>
    <x v="30"/>
    <x v="31"/>
    <x v="45"/>
    <x v="46"/>
    <n v="10"/>
  </r>
  <r>
    <s v="Business Insurance"/>
    <x v="5"/>
    <x v="8"/>
    <x v="48"/>
    <x v="0"/>
    <x v="8"/>
    <s v="THE AGENCY COLLECTIVE LLC"/>
    <s v="CR605710"/>
    <s v="SARDILLI INSURANCE AGENCY"/>
    <s v="H9380343"/>
    <x v="0"/>
    <x v="0"/>
    <x v="0"/>
    <s v="Territory Manager"/>
    <n v="17159"/>
    <n v="17159"/>
    <n v="12824"/>
    <n v="21750"/>
    <n v="7664"/>
    <n v="0"/>
    <n v="26085"/>
    <n v="1656"/>
    <n v="899"/>
    <n v="4714"/>
    <n v="7664"/>
    <n v="0"/>
    <n v="5471"/>
    <n v="3"/>
    <n v="4"/>
    <n v="27"/>
    <n v="27"/>
    <n v="0"/>
    <n v="26"/>
    <n v="3"/>
    <n v="2"/>
    <n v="19"/>
    <n v="22"/>
    <n v="0"/>
    <n v="20"/>
    <n v="1"/>
    <n v="1"/>
    <n v="4"/>
    <n v="3"/>
    <n v="0"/>
    <n v="4"/>
    <n v="6954"/>
    <n v="5311"/>
    <n v="21514"/>
    <n v="3600"/>
    <n v="0"/>
    <n v="0"/>
    <n v="0"/>
    <n v="0"/>
    <n v="0"/>
    <n v="0"/>
    <n v="0"/>
    <n v="0"/>
    <n v="0"/>
    <n v="0"/>
    <n v="10770"/>
    <n v="0"/>
    <n v="16081"/>
    <n v="0"/>
    <n v="0"/>
    <n v="0"/>
    <n v="10278"/>
    <n v="0"/>
    <n v="14813"/>
    <n v="10770"/>
    <n v="0"/>
    <n v="12178"/>
    <n v="0"/>
    <n v="4"/>
    <n v="3"/>
    <n v="2"/>
    <n v="2"/>
    <n v="4"/>
    <n v="1"/>
    <n v="2"/>
    <n v="5"/>
    <n v="19"/>
    <n v="5"/>
    <n v="20"/>
    <n v="0"/>
    <n v="0"/>
    <n v="0"/>
    <n v="0"/>
    <n v="0"/>
    <n v="0"/>
    <n v="0"/>
    <n v="0"/>
    <n v="0"/>
    <x v="0"/>
    <x v="1"/>
    <x v="3"/>
    <x v="3"/>
    <x v="156"/>
    <x v="1"/>
    <x v="5"/>
    <x v="146"/>
    <x v="1"/>
    <x v="7"/>
    <x v="0"/>
    <x v="28"/>
    <x v="0"/>
    <x v="45"/>
    <x v="49"/>
    <x v="115"/>
    <x v="131"/>
    <n v="5"/>
  </r>
  <r>
    <s v="Business Insurance"/>
    <x v="3"/>
    <x v="4"/>
    <x v="33"/>
    <x v="0"/>
    <x v="4"/>
    <s v="THE AGENCY COLLECTIVE LLC"/>
    <s v="CR605710"/>
    <s v="LAMBERSON INS AGENCY INC"/>
    <s v="H2494849"/>
    <x v="0"/>
    <x v="0"/>
    <x v="0"/>
    <s v="Territory Manager"/>
    <n v="5660"/>
    <n v="5660"/>
    <n v="2099"/>
    <n v="7543"/>
    <n v="0"/>
    <n v="0"/>
    <n v="11104"/>
    <n v="4122"/>
    <n v="2099"/>
    <n v="7543"/>
    <n v="0"/>
    <n v="0"/>
    <n v="9566"/>
    <n v="16"/>
    <n v="26"/>
    <n v="67"/>
    <n v="6"/>
    <n v="0"/>
    <n v="57"/>
    <n v="14"/>
    <n v="18"/>
    <n v="49"/>
    <n v="6"/>
    <n v="0"/>
    <n v="45"/>
    <n v="9"/>
    <n v="5"/>
    <n v="11"/>
    <n v="0"/>
    <n v="0"/>
    <n v="15"/>
    <n v="2402"/>
    <n v="205"/>
    <n v="4233"/>
    <n v="0"/>
    <n v="0"/>
    <n v="0"/>
    <n v="0"/>
    <n v="0"/>
    <n v="0"/>
    <n v="0"/>
    <n v="0"/>
    <n v="0"/>
    <n v="0"/>
    <n v="0"/>
    <n v="1795"/>
    <n v="0"/>
    <n v="1795"/>
    <n v="0"/>
    <n v="0"/>
    <n v="0"/>
    <n v="1067"/>
    <n v="0"/>
    <n v="1067"/>
    <n v="1195"/>
    <n v="0"/>
    <n v="1195"/>
    <n v="0"/>
    <n v="3"/>
    <n v="2"/>
    <n v="0"/>
    <n v="14"/>
    <n v="15"/>
    <n v="6"/>
    <n v="6"/>
    <n v="31"/>
    <n v="45"/>
    <n v="32"/>
    <n v="45"/>
    <n v="0"/>
    <n v="0"/>
    <n v="0"/>
    <n v="0"/>
    <n v="0"/>
    <n v="0"/>
    <n v="0"/>
    <n v="0"/>
    <n v="0"/>
    <x v="0"/>
    <x v="1"/>
    <x v="3"/>
    <x v="3"/>
    <x v="161"/>
    <x v="1"/>
    <x v="3"/>
    <x v="150"/>
    <x v="1"/>
    <x v="1"/>
    <x v="0"/>
    <x v="23"/>
    <x v="0"/>
    <x v="33"/>
    <x v="34"/>
    <x v="0"/>
    <x v="0"/>
    <n v="9"/>
  </r>
  <r>
    <s v="Business Insurance"/>
    <x v="3"/>
    <x v="14"/>
    <x v="50"/>
    <x v="0"/>
    <x v="14"/>
    <s v="THE AGENCY COLLECTIVE LLC"/>
    <s v="CR605710"/>
    <s v="GEORGE MICHEAL THOMPSON"/>
    <s v="H6955006"/>
    <x v="0"/>
    <x v="0"/>
    <x v="0"/>
    <s v="Territory Manager"/>
    <n v="10831"/>
    <n v="10831"/>
    <n v="6415"/>
    <n v="17244"/>
    <n v="9615"/>
    <n v="0"/>
    <n v="21660"/>
    <n v="3531"/>
    <n v="1172"/>
    <n v="7518"/>
    <n v="9615"/>
    <n v="0"/>
    <n v="9877"/>
    <n v="12"/>
    <n v="8"/>
    <n v="24"/>
    <n v="31"/>
    <n v="18"/>
    <n v="28"/>
    <n v="10"/>
    <n v="6"/>
    <n v="17"/>
    <n v="21"/>
    <n v="10"/>
    <n v="21"/>
    <n v="2"/>
    <n v="3"/>
    <n v="5"/>
    <n v="8"/>
    <n v="0"/>
    <n v="4"/>
    <n v="3961"/>
    <n v="2665"/>
    <n v="13889"/>
    <n v="6885"/>
    <n v="0"/>
    <n v="0"/>
    <n v="0"/>
    <n v="0"/>
    <n v="0"/>
    <n v="0"/>
    <n v="0"/>
    <n v="0"/>
    <n v="0"/>
    <n v="0"/>
    <n v="6027"/>
    <n v="4007"/>
    <n v="11160"/>
    <n v="0"/>
    <n v="0"/>
    <n v="0"/>
    <n v="5714"/>
    <n v="4007"/>
    <n v="8544"/>
    <n v="6027"/>
    <n v="4007"/>
    <n v="6172"/>
    <n v="4432"/>
    <n v="8"/>
    <n v="7"/>
    <n v="2"/>
    <n v="5"/>
    <n v="4"/>
    <n v="2"/>
    <n v="1"/>
    <n v="16"/>
    <n v="21"/>
    <n v="16"/>
    <n v="21"/>
    <n v="0"/>
    <n v="0"/>
    <n v="0"/>
    <n v="0"/>
    <n v="0"/>
    <n v="0"/>
    <n v="0"/>
    <n v="0"/>
    <n v="0"/>
    <x v="0"/>
    <x v="1"/>
    <x v="3"/>
    <x v="3"/>
    <x v="165"/>
    <x v="1"/>
    <x v="3"/>
    <x v="154"/>
    <x v="2"/>
    <x v="2"/>
    <x v="0"/>
    <x v="24"/>
    <x v="0"/>
    <x v="47"/>
    <x v="51"/>
    <x v="120"/>
    <x v="136"/>
    <n v="9"/>
  </r>
  <r>
    <s v="Business Insurance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5206"/>
    <n v="5206"/>
    <n v="3113"/>
    <n v="3613"/>
    <n v="0"/>
    <n v="0"/>
    <n v="5706"/>
    <n v="1093"/>
    <n v="3113"/>
    <n v="3613"/>
    <n v="0"/>
    <n v="0"/>
    <n v="1593"/>
    <n v="4"/>
    <n v="1"/>
    <n v="8"/>
    <n v="1"/>
    <n v="0"/>
    <n v="11"/>
    <n v="4"/>
    <n v="1"/>
    <n v="7"/>
    <n v="1"/>
    <n v="0"/>
    <n v="10"/>
    <n v="2"/>
    <n v="1"/>
    <n v="2"/>
    <n v="0"/>
    <n v="0"/>
    <n v="3"/>
    <n v="1401"/>
    <n v="426"/>
    <n v="3142"/>
    <n v="0"/>
    <n v="0"/>
    <n v="0"/>
    <n v="0"/>
    <n v="0"/>
    <n v="0"/>
    <n v="0"/>
    <n v="0"/>
    <n v="0"/>
    <n v="0"/>
    <n v="0"/>
    <n v="3113"/>
    <n v="0"/>
    <n v="3113"/>
    <n v="0"/>
    <n v="0"/>
    <n v="0"/>
    <n v="3027"/>
    <n v="0"/>
    <n v="3027"/>
    <n v="3113"/>
    <n v="0"/>
    <n v="3874"/>
    <n v="0"/>
    <n v="1"/>
    <n v="1"/>
    <n v="0"/>
    <n v="3"/>
    <n v="3"/>
    <n v="0"/>
    <n v="1"/>
    <n v="5"/>
    <n v="10"/>
    <n v="5"/>
    <n v="10"/>
    <n v="0"/>
    <n v="0"/>
    <n v="0"/>
    <n v="0"/>
    <n v="0"/>
    <n v="0"/>
    <n v="0"/>
    <n v="0"/>
    <n v="0"/>
    <x v="0"/>
    <x v="1"/>
    <x v="4"/>
    <x v="4"/>
    <x v="163"/>
    <x v="1"/>
    <x v="3"/>
    <x v="152"/>
    <x v="2"/>
    <x v="5"/>
    <x v="0"/>
    <x v="29"/>
    <x v="0"/>
    <x v="46"/>
    <x v="50"/>
    <x v="118"/>
    <x v="134"/>
    <n v="3"/>
  </r>
  <r>
    <s v="Business Insurance"/>
    <x v="3"/>
    <x v="14"/>
    <x v="50"/>
    <x v="0"/>
    <x v="14"/>
    <s v="THE AGENCY COLLECTIVE LLC"/>
    <s v="CR605710"/>
    <s v="DAVID KING INSURANCE SERVICES, LLC"/>
    <s v="H7463302"/>
    <x v="0"/>
    <x v="0"/>
    <x v="0"/>
    <s v="Territory Manager"/>
    <n v="4503"/>
    <n v="4503"/>
    <n v="3018"/>
    <n v="3018"/>
    <n v="0"/>
    <n v="0"/>
    <n v="4503"/>
    <n v="48"/>
    <n v="3018"/>
    <n v="3018"/>
    <n v="0"/>
    <n v="0"/>
    <n v="48"/>
    <n v="0"/>
    <n v="1"/>
    <n v="1"/>
    <n v="1"/>
    <n v="0"/>
    <n v="0"/>
    <n v="0"/>
    <n v="1"/>
    <n v="1"/>
    <n v="0"/>
    <n v="0"/>
    <n v="0"/>
    <n v="0"/>
    <n v="1"/>
    <n v="1"/>
    <n v="0"/>
    <n v="0"/>
    <n v="0"/>
    <n v="914"/>
    <n v="256"/>
    <n v="2530"/>
    <n v="0"/>
    <n v="0"/>
    <n v="0"/>
    <n v="0"/>
    <n v="0"/>
    <n v="0"/>
    <n v="0"/>
    <n v="0"/>
    <n v="0"/>
    <n v="0"/>
    <n v="0"/>
    <n v="3066"/>
    <n v="0"/>
    <n v="3066"/>
    <n v="0"/>
    <n v="0"/>
    <n v="0"/>
    <n v="2938"/>
    <n v="0"/>
    <n v="2938"/>
    <n v="3066"/>
    <n v="0"/>
    <n v="3810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4"/>
    <x v="4"/>
    <x v="164"/>
    <x v="1"/>
    <x v="3"/>
    <x v="153"/>
    <x v="8"/>
    <x v="8"/>
    <x v="0"/>
    <x v="24"/>
    <x v="0"/>
    <x v="47"/>
    <x v="51"/>
    <x v="119"/>
    <x v="135"/>
    <n v="1"/>
  </r>
  <r>
    <s v="Business Insurance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2006"/>
    <n v="2006"/>
    <n v="1842"/>
    <n v="13205"/>
    <n v="5276"/>
    <n v="0"/>
    <n v="13369"/>
    <n v="178"/>
    <n v="1842"/>
    <n v="9289"/>
    <n v="5276"/>
    <n v="0"/>
    <n v="7625"/>
    <n v="9"/>
    <n v="8"/>
    <n v="34"/>
    <n v="17"/>
    <n v="2"/>
    <n v="35"/>
    <n v="7"/>
    <n v="8"/>
    <n v="32"/>
    <n v="16"/>
    <n v="2"/>
    <n v="31"/>
    <n v="1"/>
    <n v="5"/>
    <n v="16"/>
    <n v="7"/>
    <n v="0"/>
    <n v="12"/>
    <n v="3394"/>
    <n v="1406"/>
    <n v="8760"/>
    <n v="1684"/>
    <n v="0"/>
    <n v="0"/>
    <n v="0"/>
    <n v="0"/>
    <n v="0"/>
    <n v="0"/>
    <n v="0"/>
    <n v="0"/>
    <n v="0"/>
    <n v="0"/>
    <n v="2483"/>
    <n v="0"/>
    <n v="6403"/>
    <n v="0"/>
    <n v="0"/>
    <n v="0"/>
    <n v="1909"/>
    <n v="0"/>
    <n v="5654"/>
    <n v="1983"/>
    <n v="0"/>
    <n v="1983"/>
    <n v="0"/>
    <n v="10"/>
    <n v="7"/>
    <n v="0"/>
    <n v="6"/>
    <n v="12"/>
    <n v="3"/>
    <n v="9"/>
    <n v="14"/>
    <n v="30"/>
    <n v="14"/>
    <n v="30"/>
    <n v="0"/>
    <n v="0"/>
    <n v="0"/>
    <n v="0"/>
    <n v="0"/>
    <n v="0"/>
    <n v="0"/>
    <n v="0"/>
    <n v="0"/>
    <x v="0"/>
    <x v="1"/>
    <x v="5"/>
    <x v="5"/>
    <x v="24"/>
    <x v="1"/>
    <x v="1"/>
    <x v="24"/>
    <x v="2"/>
    <x v="8"/>
    <x v="0"/>
    <x v="11"/>
    <x v="0"/>
    <x v="19"/>
    <x v="15"/>
    <x v="19"/>
    <x v="20"/>
    <n v="18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2083"/>
    <n v="2083"/>
    <n v="1223"/>
    <n v="1223"/>
    <n v="0"/>
    <n v="0"/>
    <n v="2083"/>
    <n v="53"/>
    <n v="1223"/>
    <n v="1223"/>
    <n v="0"/>
    <n v="0"/>
    <n v="53"/>
    <n v="0"/>
    <n v="2"/>
    <n v="7"/>
    <n v="4"/>
    <n v="1"/>
    <n v="5"/>
    <n v="0"/>
    <n v="2"/>
    <n v="6"/>
    <n v="3"/>
    <n v="1"/>
    <n v="4"/>
    <n v="0"/>
    <n v="2"/>
    <n v="2"/>
    <n v="0"/>
    <n v="0"/>
    <n v="0"/>
    <n v="454"/>
    <n v="206"/>
    <n v="1127"/>
    <n v="0"/>
    <n v="0"/>
    <n v="0"/>
    <n v="0"/>
    <n v="0"/>
    <n v="0"/>
    <n v="0"/>
    <n v="0"/>
    <n v="0"/>
    <n v="0"/>
    <n v="0"/>
    <n v="1276"/>
    <n v="0"/>
    <n v="1276"/>
    <n v="0"/>
    <n v="0"/>
    <n v="0"/>
    <n v="1245"/>
    <n v="0"/>
    <n v="1245"/>
    <n v="1276"/>
    <n v="0"/>
    <n v="1305"/>
    <n v="0"/>
    <n v="2"/>
    <n v="2"/>
    <n v="0"/>
    <n v="2"/>
    <n v="0"/>
    <n v="2"/>
    <n v="0"/>
    <n v="2"/>
    <n v="4"/>
    <n v="2"/>
    <n v="4"/>
    <n v="0"/>
    <n v="0"/>
    <n v="0"/>
    <n v="0"/>
    <n v="0"/>
    <n v="0"/>
    <n v="0"/>
    <n v="0"/>
    <n v="0"/>
    <x v="0"/>
    <x v="1"/>
    <x v="5"/>
    <x v="5"/>
    <x v="116"/>
    <x v="1"/>
    <x v="1"/>
    <x v="109"/>
    <x v="2"/>
    <x v="4"/>
    <x v="0"/>
    <x v="3"/>
    <x v="0"/>
    <x v="4"/>
    <x v="4"/>
    <x v="89"/>
    <x v="98"/>
    <n v="2"/>
  </r>
  <r>
    <s v="Business Insurance"/>
    <x v="0"/>
    <x v="5"/>
    <x v="41"/>
    <x v="0"/>
    <x v="5"/>
    <s v="THE AGENCY COLLECTIVE LLC"/>
    <s v="CR605710"/>
    <s v="HAROLD E HAGY"/>
    <s v="H8961922"/>
    <x v="0"/>
    <x v="0"/>
    <x v="0"/>
    <s v="Territory Manager"/>
    <n v="2906"/>
    <n v="2906"/>
    <n v="1453"/>
    <n v="10969"/>
    <n v="1453"/>
    <n v="0"/>
    <n v="12422"/>
    <n v="1453"/>
    <n v="1453"/>
    <n v="9516"/>
    <n v="1453"/>
    <n v="0"/>
    <n v="9516"/>
    <n v="1"/>
    <n v="1"/>
    <n v="6"/>
    <n v="1"/>
    <n v="0"/>
    <n v="6"/>
    <n v="1"/>
    <n v="1"/>
    <n v="6"/>
    <n v="1"/>
    <n v="0"/>
    <n v="6"/>
    <n v="1"/>
    <n v="1"/>
    <n v="6"/>
    <n v="1"/>
    <n v="0"/>
    <n v="6"/>
    <n v="2776"/>
    <n v="366"/>
    <n v="5891"/>
    <n v="565"/>
    <n v="0"/>
    <n v="0"/>
    <n v="0"/>
    <n v="0"/>
    <n v="0"/>
    <n v="0"/>
    <n v="0"/>
    <n v="0"/>
    <n v="0"/>
    <n v="0"/>
    <n v="1453"/>
    <n v="0"/>
    <n v="2906"/>
    <n v="0"/>
    <n v="0"/>
    <n v="0"/>
    <n v="1392"/>
    <n v="0"/>
    <n v="2839"/>
    <n v="1453"/>
    <n v="0"/>
    <n v="1453"/>
    <n v="0"/>
    <n v="2"/>
    <n v="2"/>
    <n v="0"/>
    <n v="2"/>
    <n v="6"/>
    <n v="2"/>
    <n v="2"/>
    <n v="2"/>
    <n v="6"/>
    <n v="2"/>
    <n v="6"/>
    <n v="0"/>
    <n v="0"/>
    <n v="0"/>
    <n v="0"/>
    <n v="0"/>
    <n v="0"/>
    <n v="0"/>
    <n v="0"/>
    <n v="0"/>
    <x v="0"/>
    <x v="1"/>
    <x v="5"/>
    <x v="5"/>
    <x v="124"/>
    <x v="1"/>
    <x v="0"/>
    <x v="116"/>
    <x v="1"/>
    <x v="7"/>
    <x v="0"/>
    <x v="5"/>
    <x v="0"/>
    <x v="42"/>
    <x v="42"/>
    <x v="93"/>
    <x v="105"/>
    <n v="8"/>
  </r>
  <r>
    <s v="Business Insurance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326"/>
    <n v="326"/>
    <n v="4894"/>
    <n v="9603"/>
    <n v="5934"/>
    <n v="0"/>
    <n v="5035"/>
    <n v="205"/>
    <n v="4894"/>
    <n v="8799"/>
    <n v="5934"/>
    <n v="0"/>
    <n v="4110"/>
    <n v="2"/>
    <n v="5"/>
    <n v="17"/>
    <n v="12"/>
    <n v="0"/>
    <n v="14"/>
    <n v="2"/>
    <n v="5"/>
    <n v="17"/>
    <n v="12"/>
    <n v="0"/>
    <n v="14"/>
    <n v="2"/>
    <n v="5"/>
    <n v="15"/>
    <n v="7"/>
    <n v="0"/>
    <n v="12"/>
    <n v="1363"/>
    <n v="1722"/>
    <n v="9986"/>
    <n v="1604"/>
    <n v="0"/>
    <n v="0"/>
    <n v="0"/>
    <n v="0"/>
    <n v="0"/>
    <n v="0"/>
    <n v="0"/>
    <n v="0"/>
    <n v="0"/>
    <n v="0"/>
    <n v="475"/>
    <n v="0"/>
    <n v="1279"/>
    <n v="0"/>
    <n v="0"/>
    <n v="0"/>
    <n v="455"/>
    <n v="0"/>
    <n v="817"/>
    <n v="475"/>
    <n v="0"/>
    <n v="475"/>
    <n v="0"/>
    <n v="10"/>
    <n v="2"/>
    <n v="0"/>
    <n v="7"/>
    <n v="12"/>
    <n v="3"/>
    <n v="8"/>
    <n v="7"/>
    <n v="14"/>
    <n v="7"/>
    <n v="14"/>
    <n v="0"/>
    <n v="0"/>
    <n v="0"/>
    <n v="0"/>
    <n v="0"/>
    <n v="0"/>
    <n v="0"/>
    <n v="0"/>
    <n v="0"/>
    <x v="0"/>
    <x v="1"/>
    <x v="5"/>
    <x v="5"/>
    <x v="126"/>
    <x v="1"/>
    <x v="0"/>
    <x v="118"/>
    <x v="1"/>
    <x v="0"/>
    <x v="0"/>
    <x v="5"/>
    <x v="0"/>
    <x v="42"/>
    <x v="42"/>
    <x v="95"/>
    <x v="107"/>
    <n v="9"/>
  </r>
  <r>
    <s v="Business Insurance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3188"/>
    <n v="3188"/>
    <n v="615"/>
    <n v="7686"/>
    <n v="0"/>
    <n v="0"/>
    <n v="10259"/>
    <n v="2573"/>
    <n v="615"/>
    <n v="3846"/>
    <n v="0"/>
    <n v="0"/>
    <n v="5804"/>
    <n v="8"/>
    <n v="3"/>
    <n v="9"/>
    <n v="0"/>
    <n v="0"/>
    <n v="14"/>
    <n v="5"/>
    <n v="3"/>
    <n v="9"/>
    <n v="0"/>
    <n v="0"/>
    <n v="11"/>
    <n v="2"/>
    <n v="1"/>
    <n v="6"/>
    <n v="0"/>
    <n v="0"/>
    <n v="7"/>
    <n v="2324"/>
    <n v="13"/>
    <n v="2878"/>
    <n v="0"/>
    <n v="0"/>
    <n v="0"/>
    <n v="0"/>
    <n v="0"/>
    <n v="0"/>
    <n v="0"/>
    <n v="0"/>
    <n v="0"/>
    <n v="0"/>
    <n v="0"/>
    <n v="615"/>
    <n v="0"/>
    <n v="4464"/>
    <n v="0"/>
    <n v="0"/>
    <n v="0"/>
    <n v="589"/>
    <n v="0"/>
    <n v="4420"/>
    <n v="615"/>
    <n v="0"/>
    <n v="615"/>
    <n v="0"/>
    <n v="1"/>
    <n v="2"/>
    <n v="0"/>
    <n v="3"/>
    <n v="7"/>
    <n v="1"/>
    <n v="3"/>
    <n v="8"/>
    <n v="11"/>
    <n v="8"/>
    <n v="11"/>
    <n v="0"/>
    <n v="0"/>
    <n v="0"/>
    <n v="0"/>
    <n v="0"/>
    <n v="0"/>
    <n v="0"/>
    <n v="0"/>
    <n v="0"/>
    <x v="0"/>
    <x v="1"/>
    <x v="5"/>
    <x v="5"/>
    <x v="44"/>
    <x v="1"/>
    <x v="1"/>
    <x v="43"/>
    <x v="1"/>
    <x v="10"/>
    <x v="0"/>
    <x v="17"/>
    <x v="0"/>
    <x v="27"/>
    <x v="27"/>
    <x v="37"/>
    <x v="38"/>
    <n v="9"/>
  </r>
  <r>
    <s v="Business Insurance"/>
    <x v="5"/>
    <x v="11"/>
    <x v="30"/>
    <x v="0"/>
    <x v="11"/>
    <s v="THE AGENCY COLLECTIVE LLC"/>
    <s v="CR605710"/>
    <s v="J BERGERON AGENCY LLC"/>
    <s v="H9060399"/>
    <x v="0"/>
    <x v="0"/>
    <x v="13"/>
    <s v="Territory Manager"/>
    <n v="1317"/>
    <n v="1317"/>
    <n v="764"/>
    <n v="764"/>
    <n v="0"/>
    <n v="0"/>
    <n v="1317"/>
    <n v="553"/>
    <n v="764"/>
    <n v="764"/>
    <n v="0"/>
    <n v="0"/>
    <n v="553"/>
    <n v="1"/>
    <n v="3"/>
    <n v="7"/>
    <n v="2"/>
    <n v="0"/>
    <n v="5"/>
    <n v="1"/>
    <n v="3"/>
    <n v="5"/>
    <n v="1"/>
    <n v="0"/>
    <n v="3"/>
    <n v="1"/>
    <n v="1"/>
    <n v="1"/>
    <n v="0"/>
    <n v="0"/>
    <n v="1"/>
    <n v="304"/>
    <n v="31"/>
    <n v="607"/>
    <n v="0"/>
    <n v="0"/>
    <n v="0"/>
    <n v="0"/>
    <n v="0"/>
    <n v="0"/>
    <n v="0"/>
    <n v="0"/>
    <n v="0"/>
    <n v="0"/>
    <n v="0"/>
    <n v="764"/>
    <n v="0"/>
    <n v="764"/>
    <n v="0"/>
    <n v="0"/>
    <n v="0"/>
    <n v="732"/>
    <n v="0"/>
    <n v="732"/>
    <n v="764"/>
    <n v="0"/>
    <n v="764"/>
    <n v="0"/>
    <n v="1"/>
    <n v="1"/>
    <n v="0"/>
    <n v="2"/>
    <n v="1"/>
    <n v="1"/>
    <n v="1"/>
    <n v="4"/>
    <n v="3"/>
    <n v="4"/>
    <n v="3"/>
    <n v="0"/>
    <n v="0"/>
    <n v="0"/>
    <n v="0"/>
    <n v="0"/>
    <n v="0"/>
    <n v="0"/>
    <n v="0"/>
    <n v="0"/>
    <x v="0"/>
    <x v="1"/>
    <x v="5"/>
    <x v="5"/>
    <x v="55"/>
    <x v="1"/>
    <x v="5"/>
    <x v="54"/>
    <x v="1"/>
    <x v="0"/>
    <x v="0"/>
    <x v="20"/>
    <x v="0"/>
    <x v="30"/>
    <x v="31"/>
    <x v="45"/>
    <x v="46"/>
    <n v="2"/>
  </r>
  <r>
    <s v="Business Insurance"/>
    <x v="5"/>
    <x v="8"/>
    <x v="48"/>
    <x v="0"/>
    <x v="8"/>
    <s v="THE AGENCY COLLECTIVE LLC"/>
    <s v="CR605710"/>
    <s v="SARDILLI INSURANCE AGENCY"/>
    <s v="H9380343"/>
    <x v="0"/>
    <x v="0"/>
    <x v="0"/>
    <s v="Territory Manager"/>
    <n v="2915"/>
    <n v="2915"/>
    <n v="105"/>
    <n v="2540"/>
    <n v="4577"/>
    <n v="0"/>
    <n v="5350"/>
    <n v="2133"/>
    <n v="105"/>
    <n v="1325"/>
    <n v="4577"/>
    <n v="0"/>
    <n v="3353"/>
    <n v="4"/>
    <n v="2"/>
    <n v="7"/>
    <n v="5"/>
    <n v="0"/>
    <n v="9"/>
    <n v="3"/>
    <n v="2"/>
    <n v="6"/>
    <n v="5"/>
    <n v="0"/>
    <n v="7"/>
    <n v="2"/>
    <n v="1"/>
    <n v="3"/>
    <n v="5"/>
    <n v="0"/>
    <n v="4"/>
    <n v="745"/>
    <n v="1013"/>
    <n v="3598"/>
    <n v="1742"/>
    <n v="0"/>
    <n v="0"/>
    <n v="0"/>
    <n v="0"/>
    <n v="0"/>
    <n v="0"/>
    <n v="0"/>
    <n v="0"/>
    <n v="0"/>
    <n v="0"/>
    <n v="782"/>
    <n v="0"/>
    <n v="2584"/>
    <n v="0"/>
    <n v="0"/>
    <n v="0"/>
    <n v="761"/>
    <n v="0"/>
    <n v="1968"/>
    <n v="782"/>
    <n v="0"/>
    <n v="782"/>
    <n v="0"/>
    <n v="4"/>
    <n v="2"/>
    <n v="0"/>
    <n v="3"/>
    <n v="4"/>
    <n v="2"/>
    <n v="4"/>
    <n v="5"/>
    <n v="7"/>
    <n v="5"/>
    <n v="7"/>
    <n v="0"/>
    <n v="0"/>
    <n v="0"/>
    <n v="0"/>
    <n v="0"/>
    <n v="0"/>
    <n v="0"/>
    <n v="0"/>
    <n v="0"/>
    <x v="0"/>
    <x v="1"/>
    <x v="5"/>
    <x v="5"/>
    <x v="156"/>
    <x v="1"/>
    <x v="5"/>
    <x v="146"/>
    <x v="1"/>
    <x v="7"/>
    <x v="0"/>
    <x v="28"/>
    <x v="0"/>
    <x v="45"/>
    <x v="49"/>
    <x v="115"/>
    <x v="131"/>
    <n v="5"/>
  </r>
  <r>
    <s v="Business Insurance"/>
    <x v="0"/>
    <x v="0"/>
    <x v="9"/>
    <x v="0"/>
    <x v="0"/>
    <s v="THE AGENCY COLLECTIVE LLC"/>
    <s v="CR605710"/>
    <s v="ARAMOUNI AGENCY, LLC  THE"/>
    <s v="H9742020"/>
    <x v="0"/>
    <x v="0"/>
    <x v="0"/>
    <s v="Territory Manager"/>
    <n v="1171"/>
    <n v="1171"/>
    <n v="1125"/>
    <n v="12488"/>
    <n v="10139"/>
    <n v="0"/>
    <n v="12534"/>
    <n v="0"/>
    <n v="1125"/>
    <n v="2780"/>
    <n v="10139"/>
    <n v="0"/>
    <n v="1655"/>
    <n v="4"/>
    <n v="10"/>
    <n v="27"/>
    <n v="15"/>
    <n v="0"/>
    <n v="21"/>
    <n v="2"/>
    <n v="5"/>
    <n v="18"/>
    <n v="15"/>
    <n v="0"/>
    <n v="15"/>
    <n v="0"/>
    <n v="1"/>
    <n v="3"/>
    <n v="3"/>
    <n v="0"/>
    <n v="2"/>
    <n v="3089"/>
    <n v="2687"/>
    <n v="11882"/>
    <n v="2374"/>
    <n v="0"/>
    <n v="0"/>
    <n v="0"/>
    <n v="0"/>
    <n v="0"/>
    <n v="0"/>
    <n v="0"/>
    <n v="0"/>
    <n v="0"/>
    <n v="0"/>
    <n v="1125"/>
    <n v="0"/>
    <n v="11037"/>
    <n v="0"/>
    <n v="0"/>
    <n v="0"/>
    <n v="1084"/>
    <n v="0"/>
    <n v="10843"/>
    <n v="1125"/>
    <n v="0"/>
    <n v="1156"/>
    <n v="0"/>
    <n v="3"/>
    <n v="3"/>
    <n v="0"/>
    <n v="1"/>
    <n v="2"/>
    <n v="1"/>
    <n v="1"/>
    <n v="7"/>
    <n v="14"/>
    <n v="7"/>
    <n v="15"/>
    <n v="0"/>
    <n v="0"/>
    <n v="0"/>
    <n v="0"/>
    <n v="0"/>
    <n v="0"/>
    <n v="0"/>
    <n v="0"/>
    <n v="0"/>
    <x v="0"/>
    <x v="1"/>
    <x v="3"/>
    <x v="3"/>
    <x v="77"/>
    <x v="1"/>
    <x v="0"/>
    <x v="73"/>
    <x v="1"/>
    <x v="6"/>
    <x v="0"/>
    <x v="0"/>
    <x v="0"/>
    <x v="0"/>
    <x v="9"/>
    <x v="63"/>
    <x v="64"/>
    <n v="4"/>
  </r>
  <r>
    <s v="Business Insurance"/>
    <x v="0"/>
    <x v="0"/>
    <x v="11"/>
    <x v="0"/>
    <x v="0"/>
    <s v="THE AGENCY COLLECTIVE LLC"/>
    <s v="CR605710"/>
    <s v="BRIAN W LAING INS AGCY INC"/>
    <s v="H7322387"/>
    <x v="0"/>
    <x v="0"/>
    <x v="0"/>
    <s v="Territory Manager"/>
    <n v="24391"/>
    <n v="24391"/>
    <n v="22111"/>
    <n v="25289"/>
    <n v="0"/>
    <n v="0"/>
    <n v="27569"/>
    <n v="0"/>
    <n v="22111"/>
    <n v="23111"/>
    <n v="0"/>
    <n v="0"/>
    <n v="1000"/>
    <n v="2"/>
    <n v="18"/>
    <n v="32"/>
    <n v="0"/>
    <n v="0"/>
    <n v="16"/>
    <n v="1"/>
    <n v="16"/>
    <n v="25"/>
    <n v="0"/>
    <n v="0"/>
    <n v="10"/>
    <n v="0"/>
    <n v="6"/>
    <n v="8"/>
    <n v="0"/>
    <n v="0"/>
    <n v="2"/>
    <n v="7007"/>
    <n v="4770"/>
    <n v="23828"/>
    <n v="0"/>
    <n v="0"/>
    <n v="0"/>
    <n v="0"/>
    <n v="0"/>
    <n v="0"/>
    <n v="0"/>
    <n v="0"/>
    <n v="0"/>
    <n v="0"/>
    <n v="0"/>
    <n v="21836"/>
    <n v="0"/>
    <n v="25112"/>
    <n v="0"/>
    <n v="0"/>
    <n v="0"/>
    <n v="20989"/>
    <n v="0"/>
    <n v="24262"/>
    <n v="21836"/>
    <n v="0"/>
    <n v="21793"/>
    <n v="0"/>
    <n v="5"/>
    <n v="6"/>
    <n v="0"/>
    <n v="6"/>
    <n v="2"/>
    <n v="2"/>
    <n v="1"/>
    <n v="16"/>
    <n v="8"/>
    <n v="17"/>
    <n v="10"/>
    <n v="0"/>
    <n v="0"/>
    <n v="0"/>
    <n v="0"/>
    <n v="0"/>
    <n v="0"/>
    <n v="0"/>
    <n v="0"/>
    <n v="0"/>
    <x v="0"/>
    <x v="1"/>
    <x v="3"/>
    <x v="3"/>
    <x v="94"/>
    <x v="1"/>
    <x v="0"/>
    <x v="89"/>
    <x v="1"/>
    <x v="10"/>
    <x v="0"/>
    <x v="0"/>
    <x v="0"/>
    <x v="0"/>
    <x v="11"/>
    <x v="77"/>
    <x v="80"/>
    <n v="8"/>
  </r>
  <r>
    <s v="Business Insurance"/>
    <x v="0"/>
    <x v="5"/>
    <x v="41"/>
    <x v="0"/>
    <x v="5"/>
    <s v="THE AGENCY COLLECTIVE LLC"/>
    <s v="CR605710"/>
    <s v="REFICE AGENCY THE"/>
    <s v="H8282383"/>
    <x v="0"/>
    <x v="0"/>
    <x v="0"/>
    <s v="Territory Manager"/>
    <n v="4913"/>
    <n v="4913"/>
    <n v="3858"/>
    <n v="9154"/>
    <n v="3767"/>
    <n v="0"/>
    <n v="10209"/>
    <n v="0"/>
    <n v="3858"/>
    <n v="6408"/>
    <n v="2696"/>
    <n v="0"/>
    <n v="2550"/>
    <n v="6"/>
    <n v="6"/>
    <n v="14"/>
    <n v="30"/>
    <n v="0"/>
    <n v="14"/>
    <n v="3"/>
    <n v="4"/>
    <n v="10"/>
    <n v="24"/>
    <n v="0"/>
    <n v="9"/>
    <n v="0"/>
    <n v="3"/>
    <n v="5"/>
    <n v="3"/>
    <n v="0"/>
    <n v="2"/>
    <n v="2333"/>
    <n v="1328"/>
    <n v="7720"/>
    <n v="879"/>
    <n v="0"/>
    <n v="0"/>
    <n v="0"/>
    <n v="0"/>
    <n v="0"/>
    <n v="0"/>
    <n v="0"/>
    <n v="0"/>
    <n v="0"/>
    <n v="0"/>
    <n v="4049"/>
    <n v="0"/>
    <n v="5770"/>
    <n v="0"/>
    <n v="0"/>
    <n v="0"/>
    <n v="3757"/>
    <n v="0"/>
    <n v="5447"/>
    <n v="4049"/>
    <n v="0"/>
    <n v="4318"/>
    <n v="0"/>
    <n v="6"/>
    <n v="5"/>
    <n v="1"/>
    <n v="3"/>
    <n v="2"/>
    <n v="1"/>
    <n v="2"/>
    <n v="7"/>
    <n v="9"/>
    <n v="7"/>
    <n v="9"/>
    <n v="0"/>
    <n v="0"/>
    <n v="0"/>
    <n v="0"/>
    <n v="0"/>
    <n v="0"/>
    <n v="0"/>
    <n v="0"/>
    <n v="0"/>
    <x v="0"/>
    <x v="1"/>
    <x v="3"/>
    <x v="3"/>
    <x v="126"/>
    <x v="1"/>
    <x v="0"/>
    <x v="118"/>
    <x v="1"/>
    <x v="0"/>
    <x v="0"/>
    <x v="5"/>
    <x v="0"/>
    <x v="42"/>
    <x v="42"/>
    <x v="95"/>
    <x v="107"/>
    <n v="7"/>
  </r>
  <r>
    <s v="Business Insurance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515"/>
    <n v="515"/>
    <n v="9908"/>
    <n v="19963"/>
    <n v="3622"/>
    <n v="0"/>
    <n v="10570"/>
    <n v="0"/>
    <n v="9908"/>
    <n v="16114"/>
    <n v="1056"/>
    <n v="0"/>
    <n v="6206"/>
    <n v="0"/>
    <n v="16"/>
    <n v="27"/>
    <n v="14"/>
    <n v="0"/>
    <n v="11"/>
    <n v="0"/>
    <n v="13"/>
    <n v="22"/>
    <n v="11"/>
    <n v="0"/>
    <n v="9"/>
    <n v="0"/>
    <n v="2"/>
    <n v="4"/>
    <n v="1"/>
    <n v="0"/>
    <n v="2"/>
    <n v="4019"/>
    <n v="1703"/>
    <n v="16353"/>
    <n v="704"/>
    <n v="0"/>
    <n v="0"/>
    <n v="0"/>
    <n v="0"/>
    <n v="0"/>
    <n v="0"/>
    <n v="0"/>
    <n v="0"/>
    <n v="0"/>
    <n v="0"/>
    <n v="500"/>
    <n v="0"/>
    <n v="4122"/>
    <n v="0"/>
    <n v="0"/>
    <n v="0"/>
    <n v="463"/>
    <n v="0"/>
    <n v="4026"/>
    <n v="500"/>
    <n v="0"/>
    <n v="500"/>
    <n v="0"/>
    <n v="4"/>
    <n v="3"/>
    <n v="1"/>
    <n v="2"/>
    <n v="2"/>
    <n v="1"/>
    <n v="1"/>
    <n v="13"/>
    <n v="9"/>
    <n v="13"/>
    <n v="9"/>
    <n v="0"/>
    <n v="0"/>
    <n v="0"/>
    <n v="0"/>
    <n v="0"/>
    <n v="0"/>
    <n v="0"/>
    <n v="0"/>
    <n v="0"/>
    <x v="0"/>
    <x v="1"/>
    <x v="3"/>
    <x v="3"/>
    <x v="139"/>
    <x v="1"/>
    <x v="6"/>
    <x v="131"/>
    <x v="1"/>
    <x v="1"/>
    <x v="0"/>
    <x v="15"/>
    <x v="0"/>
    <x v="25"/>
    <x v="44"/>
    <x v="103"/>
    <x v="117"/>
    <n v="5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1634"/>
    <n v="1634"/>
    <n v="1377"/>
    <n v="2134"/>
    <n v="756"/>
    <n v="0"/>
    <n v="2391"/>
    <n v="0"/>
    <n v="1377"/>
    <n v="1377"/>
    <n v="756"/>
    <n v="0"/>
    <n v="0"/>
    <n v="0"/>
    <n v="4"/>
    <n v="9"/>
    <n v="1"/>
    <n v="0"/>
    <n v="5"/>
    <n v="0"/>
    <n v="2"/>
    <n v="4"/>
    <n v="1"/>
    <n v="0"/>
    <n v="2"/>
    <n v="0"/>
    <n v="1"/>
    <n v="1"/>
    <n v="1"/>
    <n v="0"/>
    <n v="0"/>
    <n v="562"/>
    <n v="379"/>
    <n v="1986"/>
    <n v="147"/>
    <n v="0"/>
    <n v="0"/>
    <n v="0"/>
    <n v="0"/>
    <n v="0"/>
    <n v="0"/>
    <n v="0"/>
    <n v="0"/>
    <n v="0"/>
    <n v="0"/>
    <n v="1377"/>
    <n v="0"/>
    <n v="2133"/>
    <n v="0"/>
    <n v="0"/>
    <n v="0"/>
    <n v="1331"/>
    <n v="0"/>
    <n v="2074"/>
    <n v="1377"/>
    <n v="0"/>
    <n v="1447"/>
    <n v="0"/>
    <n v="2"/>
    <n v="2"/>
    <n v="0"/>
    <n v="1"/>
    <n v="0"/>
    <n v="1"/>
    <n v="0"/>
    <n v="2"/>
    <n v="2"/>
    <n v="2"/>
    <n v="2"/>
    <n v="0"/>
    <n v="0"/>
    <n v="0"/>
    <n v="0"/>
    <n v="0"/>
    <n v="0"/>
    <n v="0"/>
    <n v="0"/>
    <n v="0"/>
    <x v="0"/>
    <x v="1"/>
    <x v="3"/>
    <x v="3"/>
    <x v="141"/>
    <x v="1"/>
    <x v="6"/>
    <x v="133"/>
    <x v="1"/>
    <x v="8"/>
    <x v="0"/>
    <x v="15"/>
    <x v="0"/>
    <x v="25"/>
    <x v="24"/>
    <x v="102"/>
    <x v="116"/>
    <n v="2"/>
  </r>
  <r>
    <s v="Business Insurance"/>
    <x v="0"/>
    <x v="0"/>
    <x v="46"/>
    <x v="0"/>
    <x v="0"/>
    <s v="THE AGENCY COLLECTIVE LLC"/>
    <s v="CR605710"/>
    <s v="GARY RHODES AGENCY"/>
    <s v="H7605792"/>
    <x v="0"/>
    <x v="0"/>
    <x v="0"/>
    <s v="Territory Manager"/>
    <n v="974"/>
    <n v="974"/>
    <n v="-834"/>
    <n v="15173"/>
    <n v="8661"/>
    <n v="2254"/>
    <n v="16981"/>
    <n v="0"/>
    <n v="-1811"/>
    <n v="11538"/>
    <n v="7068"/>
    <n v="2254"/>
    <n v="13349"/>
    <n v="4"/>
    <n v="1"/>
    <n v="14"/>
    <n v="15"/>
    <n v="14"/>
    <n v="17"/>
    <n v="2"/>
    <n v="1"/>
    <n v="14"/>
    <n v="11"/>
    <n v="11"/>
    <n v="15"/>
    <n v="0"/>
    <n v="0"/>
    <n v="3"/>
    <n v="7"/>
    <n v="5"/>
    <n v="3"/>
    <n v="4133"/>
    <n v="2021"/>
    <n v="7302"/>
    <n v="4492"/>
    <n v="949"/>
    <n v="0"/>
    <n v="0"/>
    <n v="0"/>
    <n v="0"/>
    <n v="0"/>
    <n v="0"/>
    <n v="0"/>
    <n v="0"/>
    <n v="0"/>
    <n v="977"/>
    <n v="976"/>
    <n v="4293"/>
    <n v="0"/>
    <n v="0"/>
    <n v="0"/>
    <n v="922"/>
    <n v="976"/>
    <n v="3134"/>
    <n v="977"/>
    <n v="976"/>
    <n v="973"/>
    <n v="977"/>
    <n v="7"/>
    <n v="5"/>
    <n v="5"/>
    <n v="0"/>
    <n v="3"/>
    <n v="0"/>
    <n v="1"/>
    <n v="3"/>
    <n v="13"/>
    <n v="3"/>
    <n v="15"/>
    <n v="0"/>
    <n v="0"/>
    <n v="0"/>
    <n v="0"/>
    <n v="0"/>
    <n v="0"/>
    <n v="0"/>
    <n v="0"/>
    <n v="0"/>
    <x v="0"/>
    <x v="1"/>
    <x v="3"/>
    <x v="3"/>
    <x v="144"/>
    <x v="1"/>
    <x v="0"/>
    <x v="136"/>
    <x v="2"/>
    <x v="5"/>
    <x v="0"/>
    <x v="19"/>
    <x v="0"/>
    <x v="0"/>
    <x v="47"/>
    <x v="43"/>
    <x v="121"/>
    <n v="8"/>
  </r>
  <r>
    <s v="Business Insurance"/>
    <x v="0"/>
    <x v="5"/>
    <x v="28"/>
    <x v="0"/>
    <x v="5"/>
    <s v="THE AGENCY COLLECTIVE LLC"/>
    <s v="CR605710"/>
    <s v="KINNEMAN INSURANCE LLC"/>
    <s v="H9345564"/>
    <x v="0"/>
    <x v="0"/>
    <x v="0"/>
    <s v="Territory Manager"/>
    <n v="5324"/>
    <n v="5324"/>
    <n v="5816"/>
    <n v="22500"/>
    <n v="7913"/>
    <n v="0"/>
    <n v="22008"/>
    <n v="0"/>
    <n v="3602"/>
    <n v="13635"/>
    <n v="7913"/>
    <n v="0"/>
    <n v="10033"/>
    <n v="10"/>
    <n v="12"/>
    <n v="24"/>
    <n v="50"/>
    <n v="2"/>
    <n v="22"/>
    <n v="8"/>
    <n v="8"/>
    <n v="20"/>
    <n v="39"/>
    <n v="2"/>
    <n v="20"/>
    <n v="0"/>
    <n v="3"/>
    <n v="4"/>
    <n v="2"/>
    <n v="0"/>
    <n v="1"/>
    <n v="6609"/>
    <n v="2350"/>
    <n v="8152"/>
    <n v="5752"/>
    <n v="0"/>
    <n v="0"/>
    <n v="0"/>
    <n v="0"/>
    <n v="0"/>
    <n v="0"/>
    <n v="0"/>
    <n v="0"/>
    <n v="0"/>
    <n v="0"/>
    <n v="5817"/>
    <n v="2002"/>
    <n v="13230"/>
    <n v="0"/>
    <n v="0"/>
    <n v="0"/>
    <n v="4680"/>
    <n v="2002"/>
    <n v="12084"/>
    <n v="5096"/>
    <n v="2002"/>
    <n v="5456"/>
    <n v="2181"/>
    <n v="6"/>
    <n v="5"/>
    <n v="2"/>
    <n v="3"/>
    <n v="1"/>
    <n v="2"/>
    <n v="0"/>
    <n v="16"/>
    <n v="20"/>
    <n v="16"/>
    <n v="20"/>
    <n v="0"/>
    <n v="0"/>
    <n v="0"/>
    <n v="0"/>
    <n v="0"/>
    <n v="0"/>
    <n v="0"/>
    <n v="0"/>
    <n v="0"/>
    <x v="0"/>
    <x v="1"/>
    <x v="3"/>
    <x v="3"/>
    <x v="47"/>
    <x v="1"/>
    <x v="0"/>
    <x v="46"/>
    <x v="2"/>
    <x v="10"/>
    <x v="0"/>
    <x v="18"/>
    <x v="0"/>
    <x v="28"/>
    <x v="28"/>
    <x v="39"/>
    <x v="40"/>
    <n v="6"/>
  </r>
  <r>
    <s v="Business Insurance"/>
    <x v="0"/>
    <x v="0"/>
    <x v="37"/>
    <x v="0"/>
    <x v="0"/>
    <s v="THE AGENCY COLLECTIVE LLC"/>
    <s v="CR605710"/>
    <s v="GRAVES COSBY SELLMAN INSURANCE AGENCY INC"/>
    <s v="H9568710"/>
    <x v="0"/>
    <x v="0"/>
    <x v="0"/>
    <s v="Territory Manager"/>
    <n v="1838"/>
    <n v="1838"/>
    <n v="1591"/>
    <n v="1591"/>
    <n v="0"/>
    <n v="0"/>
    <n v="1838"/>
    <n v="0"/>
    <n v="1591"/>
    <n v="1591"/>
    <n v="0"/>
    <n v="0"/>
    <n v="0"/>
    <n v="9"/>
    <n v="6"/>
    <n v="8"/>
    <n v="18"/>
    <n v="3"/>
    <n v="11"/>
    <n v="9"/>
    <n v="6"/>
    <n v="8"/>
    <n v="17"/>
    <n v="3"/>
    <n v="11"/>
    <n v="0"/>
    <n v="2"/>
    <n v="2"/>
    <n v="0"/>
    <n v="0"/>
    <n v="0"/>
    <n v="445"/>
    <n v="340"/>
    <n v="1539"/>
    <n v="0"/>
    <n v="0"/>
    <n v="0"/>
    <n v="0"/>
    <n v="0"/>
    <n v="0"/>
    <n v="0"/>
    <n v="0"/>
    <n v="0"/>
    <n v="0"/>
    <n v="0"/>
    <n v="1591"/>
    <n v="0"/>
    <n v="1591"/>
    <n v="0"/>
    <n v="0"/>
    <n v="0"/>
    <n v="1560"/>
    <n v="0"/>
    <n v="1560"/>
    <n v="1591"/>
    <n v="0"/>
    <n v="1741"/>
    <n v="0"/>
    <n v="2"/>
    <n v="2"/>
    <n v="0"/>
    <n v="2"/>
    <n v="0"/>
    <n v="0"/>
    <n v="0"/>
    <n v="9"/>
    <n v="5"/>
    <n v="15"/>
    <n v="11"/>
    <n v="0"/>
    <n v="0"/>
    <n v="0"/>
    <n v="0"/>
    <n v="0"/>
    <n v="0"/>
    <n v="0"/>
    <n v="0"/>
    <n v="0"/>
    <x v="0"/>
    <x v="1"/>
    <x v="4"/>
    <x v="4"/>
    <x v="72"/>
    <x v="1"/>
    <x v="0"/>
    <x v="69"/>
    <x v="2"/>
    <x v="1"/>
    <x v="0"/>
    <x v="0"/>
    <x v="0"/>
    <x v="0"/>
    <x v="38"/>
    <x v="58"/>
    <x v="59"/>
    <n v="2"/>
  </r>
  <r>
    <s v="Business Insurance"/>
    <x v="0"/>
    <x v="0"/>
    <x v="1"/>
    <x v="0"/>
    <x v="0"/>
    <s v="THE AGENCY COLLECTIVE LLC"/>
    <s v="CR605710"/>
    <s v="ANDREW SCHOCH AGENCY LLC"/>
    <s v="H9765613"/>
    <x v="0"/>
    <x v="0"/>
    <x v="19"/>
    <s v="Territory Manager"/>
    <n v="500"/>
    <n v="500"/>
    <n v="500"/>
    <n v="1000"/>
    <n v="0"/>
    <n v="0"/>
    <n v="1000"/>
    <n v="0"/>
    <n v="500"/>
    <n v="1000"/>
    <n v="0"/>
    <n v="0"/>
    <n v="500"/>
    <n v="0"/>
    <n v="4"/>
    <n v="5"/>
    <n v="0"/>
    <n v="0"/>
    <n v="1"/>
    <n v="0"/>
    <n v="4"/>
    <n v="5"/>
    <n v="0"/>
    <n v="0"/>
    <n v="1"/>
    <n v="0"/>
    <n v="1"/>
    <n v="2"/>
    <n v="0"/>
    <n v="0"/>
    <n v="1"/>
    <n v="247"/>
    <n v="25"/>
    <n v="533"/>
    <n v="0"/>
    <n v="0"/>
    <n v="0"/>
    <n v="0"/>
    <n v="0"/>
    <n v="0"/>
    <n v="0"/>
    <n v="0"/>
    <n v="0"/>
    <n v="0"/>
    <n v="0"/>
    <n v="500"/>
    <n v="0"/>
    <n v="500"/>
    <n v="0"/>
    <n v="0"/>
    <n v="0"/>
    <n v="479"/>
    <n v="0"/>
    <n v="479"/>
    <n v="500"/>
    <n v="0"/>
    <n v="497"/>
    <n v="0"/>
    <n v="1"/>
    <n v="1"/>
    <n v="0"/>
    <n v="1"/>
    <n v="1"/>
    <n v="1"/>
    <n v="1"/>
    <n v="4"/>
    <n v="1"/>
    <n v="4"/>
    <n v="1"/>
    <n v="0"/>
    <n v="0"/>
    <n v="0"/>
    <n v="0"/>
    <n v="0"/>
    <n v="0"/>
    <n v="0"/>
    <n v="0"/>
    <n v="0"/>
    <x v="0"/>
    <x v="1"/>
    <x v="4"/>
    <x v="4"/>
    <x v="81"/>
    <x v="1"/>
    <x v="0"/>
    <x v="77"/>
    <x v="1"/>
    <x v="7"/>
    <x v="0"/>
    <x v="0"/>
    <x v="0"/>
    <x v="39"/>
    <x v="1"/>
    <x v="66"/>
    <x v="68"/>
    <n v="2"/>
  </r>
  <r>
    <s v="Business Insurance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4220"/>
    <n v="4220"/>
    <n v="4321"/>
    <n v="4321"/>
    <n v="0"/>
    <n v="0"/>
    <n v="4220"/>
    <n v="0"/>
    <n v="4321"/>
    <n v="4321"/>
    <n v="0"/>
    <n v="0"/>
    <n v="0"/>
    <n v="0"/>
    <n v="2"/>
    <n v="2"/>
    <n v="4"/>
    <n v="0"/>
    <n v="0"/>
    <n v="0"/>
    <n v="2"/>
    <n v="2"/>
    <n v="0"/>
    <n v="0"/>
    <n v="0"/>
    <n v="0"/>
    <n v="2"/>
    <n v="2"/>
    <n v="0"/>
    <n v="0"/>
    <n v="0"/>
    <n v="1064"/>
    <n v="83"/>
    <n v="3338"/>
    <n v="0"/>
    <n v="0"/>
    <n v="0"/>
    <n v="0"/>
    <n v="0"/>
    <n v="0"/>
    <n v="0"/>
    <n v="0"/>
    <n v="0"/>
    <n v="0"/>
    <n v="0"/>
    <n v="4321"/>
    <n v="0"/>
    <n v="4321"/>
    <n v="0"/>
    <n v="0"/>
    <n v="0"/>
    <n v="4141"/>
    <n v="0"/>
    <n v="4141"/>
    <n v="4321"/>
    <n v="0"/>
    <n v="4038"/>
    <n v="0"/>
    <n v="2"/>
    <n v="2"/>
    <n v="0"/>
    <n v="2"/>
    <n v="0"/>
    <n v="0"/>
    <n v="0"/>
    <n v="2"/>
    <n v="0"/>
    <n v="2"/>
    <n v="0"/>
    <n v="0"/>
    <n v="0"/>
    <n v="0"/>
    <n v="0"/>
    <n v="0"/>
    <n v="0"/>
    <n v="0"/>
    <n v="0"/>
    <n v="0"/>
    <x v="0"/>
    <x v="1"/>
    <x v="4"/>
    <x v="4"/>
    <x v="98"/>
    <x v="1"/>
    <x v="1"/>
    <x v="92"/>
    <x v="5"/>
    <x v="6"/>
    <x v="0"/>
    <x v="3"/>
    <x v="0"/>
    <x v="4"/>
    <x v="4"/>
    <x v="30"/>
    <x v="31"/>
    <n v="2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947"/>
    <n v="947"/>
    <n v="1080"/>
    <n v="1080"/>
    <n v="0"/>
    <n v="0"/>
    <n v="947"/>
    <n v="0"/>
    <n v="1080"/>
    <n v="1080"/>
    <n v="0"/>
    <n v="0"/>
    <n v="0"/>
    <n v="0"/>
    <n v="1"/>
    <n v="1"/>
    <n v="1"/>
    <n v="0"/>
    <n v="0"/>
    <n v="0"/>
    <n v="1"/>
    <n v="1"/>
    <n v="1"/>
    <n v="0"/>
    <n v="0"/>
    <n v="0"/>
    <n v="1"/>
    <n v="1"/>
    <n v="0"/>
    <n v="0"/>
    <n v="0"/>
    <n v="258"/>
    <n v="68"/>
    <n v="882"/>
    <n v="0"/>
    <n v="0"/>
    <n v="0"/>
    <n v="0"/>
    <n v="0"/>
    <n v="0"/>
    <n v="0"/>
    <n v="0"/>
    <n v="0"/>
    <n v="0"/>
    <n v="0"/>
    <n v="1080"/>
    <n v="0"/>
    <n v="1080"/>
    <n v="0"/>
    <n v="0"/>
    <n v="0"/>
    <n v="1035"/>
    <n v="0"/>
    <n v="1035"/>
    <n v="1080"/>
    <n v="0"/>
    <n v="895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x v="0"/>
    <x v="1"/>
    <x v="4"/>
    <x v="4"/>
    <x v="113"/>
    <x v="1"/>
    <x v="1"/>
    <x v="106"/>
    <x v="2"/>
    <x v="0"/>
    <x v="0"/>
    <x v="3"/>
    <x v="0"/>
    <x v="4"/>
    <x v="4"/>
    <x v="0"/>
    <x v="0"/>
    <n v="1"/>
  </r>
  <r>
    <s v="Business Insurance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1512"/>
    <n v="1512"/>
    <n v="1385"/>
    <n v="5089"/>
    <n v="3473"/>
    <n v="0"/>
    <n v="5216"/>
    <n v="0"/>
    <n v="1385"/>
    <n v="1385"/>
    <n v="3473"/>
    <n v="0"/>
    <n v="0"/>
    <n v="0"/>
    <n v="2"/>
    <n v="2"/>
    <n v="2"/>
    <n v="0"/>
    <n v="0"/>
    <n v="0"/>
    <n v="2"/>
    <n v="2"/>
    <n v="2"/>
    <n v="0"/>
    <n v="0"/>
    <n v="0"/>
    <n v="2"/>
    <n v="2"/>
    <n v="1"/>
    <n v="0"/>
    <n v="0"/>
    <n v="1273"/>
    <n v="1054"/>
    <n v="4763"/>
    <n v="733"/>
    <n v="0"/>
    <n v="0"/>
    <n v="0"/>
    <n v="0"/>
    <n v="0"/>
    <n v="0"/>
    <n v="0"/>
    <n v="0"/>
    <n v="0"/>
    <n v="0"/>
    <n v="1385"/>
    <n v="0"/>
    <n v="4858"/>
    <n v="0"/>
    <n v="0"/>
    <n v="0"/>
    <n v="1347"/>
    <n v="0"/>
    <n v="4791"/>
    <n v="1385"/>
    <n v="0"/>
    <n v="1448"/>
    <n v="0"/>
    <n v="3"/>
    <n v="3"/>
    <n v="0"/>
    <n v="2"/>
    <n v="0"/>
    <n v="0"/>
    <n v="0"/>
    <n v="2"/>
    <n v="0"/>
    <n v="2"/>
    <n v="0"/>
    <n v="0"/>
    <n v="0"/>
    <n v="0"/>
    <n v="0"/>
    <n v="0"/>
    <n v="0"/>
    <n v="0"/>
    <n v="0"/>
    <n v="0"/>
    <x v="0"/>
    <x v="1"/>
    <x v="4"/>
    <x v="4"/>
    <x v="121"/>
    <x v="1"/>
    <x v="0"/>
    <x v="113"/>
    <x v="2"/>
    <x v="1"/>
    <x v="0"/>
    <x v="5"/>
    <x v="0"/>
    <x v="42"/>
    <x v="40"/>
    <x v="90"/>
    <x v="102"/>
    <n v="3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2707"/>
    <n v="2707"/>
    <n v="2707"/>
    <n v="2707"/>
    <n v="0"/>
    <n v="0"/>
    <n v="2707"/>
    <n v="0"/>
    <n v="2707"/>
    <n v="2707"/>
    <n v="0"/>
    <n v="0"/>
    <n v="0"/>
    <n v="0"/>
    <n v="2"/>
    <n v="2"/>
    <n v="3"/>
    <n v="0"/>
    <n v="0"/>
    <n v="0"/>
    <n v="2"/>
    <n v="2"/>
    <n v="1"/>
    <n v="0"/>
    <n v="0"/>
    <n v="0"/>
    <n v="2"/>
    <n v="2"/>
    <n v="0"/>
    <n v="0"/>
    <n v="0"/>
    <n v="667"/>
    <n v="178"/>
    <n v="2218"/>
    <n v="0"/>
    <n v="0"/>
    <n v="0"/>
    <n v="0"/>
    <n v="0"/>
    <n v="0"/>
    <n v="0"/>
    <n v="0"/>
    <n v="0"/>
    <n v="0"/>
    <n v="0"/>
    <n v="2707"/>
    <n v="0"/>
    <n v="2707"/>
    <n v="0"/>
    <n v="0"/>
    <n v="0"/>
    <n v="2610"/>
    <n v="0"/>
    <n v="2610"/>
    <n v="2707"/>
    <n v="0"/>
    <n v="2707"/>
    <n v="0"/>
    <n v="1"/>
    <n v="2"/>
    <n v="0"/>
    <n v="2"/>
    <n v="0"/>
    <n v="0"/>
    <n v="0"/>
    <n v="1"/>
    <n v="0"/>
    <n v="2"/>
    <n v="0"/>
    <n v="0"/>
    <n v="0"/>
    <n v="0"/>
    <n v="0"/>
    <n v="0"/>
    <n v="0"/>
    <n v="0"/>
    <n v="0"/>
    <n v="0"/>
    <x v="0"/>
    <x v="1"/>
    <x v="5"/>
    <x v="5"/>
    <x v="67"/>
    <x v="1"/>
    <x v="0"/>
    <x v="0"/>
    <x v="1"/>
    <x v="3"/>
    <x v="0"/>
    <x v="0"/>
    <x v="0"/>
    <x v="0"/>
    <x v="0"/>
    <x v="53"/>
    <x v="54"/>
    <n v="2"/>
  </r>
  <r>
    <s v="Business Insurance"/>
    <x v="0"/>
    <x v="0"/>
    <x v="10"/>
    <x v="0"/>
    <x v="0"/>
    <s v="THE AGENCY COLLECTIVE LLC"/>
    <s v="CR605710"/>
    <s v="ACRISURE"/>
    <s v="H7187802"/>
    <x v="0"/>
    <x v="0"/>
    <x v="0"/>
    <s v="Territory Manager"/>
    <n v="2929"/>
    <n v="2929"/>
    <n v="3523"/>
    <n v="9304"/>
    <n v="2528"/>
    <n v="905"/>
    <n v="8710"/>
    <n v="0"/>
    <n v="2345"/>
    <n v="7676"/>
    <n v="2078"/>
    <n v="905"/>
    <n v="5331"/>
    <n v="1"/>
    <n v="4"/>
    <n v="13"/>
    <n v="5"/>
    <n v="2"/>
    <n v="10"/>
    <n v="1"/>
    <n v="4"/>
    <n v="13"/>
    <n v="5"/>
    <n v="2"/>
    <n v="10"/>
    <n v="0"/>
    <n v="2"/>
    <n v="8"/>
    <n v="3"/>
    <n v="1"/>
    <n v="6"/>
    <n v="1791"/>
    <n v="643"/>
    <n v="7591"/>
    <n v="1692"/>
    <n v="853"/>
    <n v="0"/>
    <n v="0"/>
    <n v="0"/>
    <n v="0"/>
    <n v="0"/>
    <n v="0"/>
    <n v="0"/>
    <n v="0"/>
    <n v="0"/>
    <n v="3523"/>
    <n v="1178"/>
    <n v="4423"/>
    <n v="0"/>
    <n v="0"/>
    <n v="0"/>
    <n v="3393"/>
    <n v="1178"/>
    <n v="3841"/>
    <n v="3523"/>
    <n v="1178"/>
    <n v="3523"/>
    <n v="1178"/>
    <n v="5"/>
    <n v="4"/>
    <n v="1"/>
    <n v="2"/>
    <n v="6"/>
    <n v="1"/>
    <n v="5"/>
    <n v="5"/>
    <n v="10"/>
    <n v="5"/>
    <n v="10"/>
    <n v="0"/>
    <n v="0"/>
    <n v="0"/>
    <n v="0"/>
    <n v="0"/>
    <n v="0"/>
    <n v="0"/>
    <n v="0"/>
    <n v="0"/>
    <x v="0"/>
    <x v="1"/>
    <x v="5"/>
    <x v="5"/>
    <x v="69"/>
    <x v="1"/>
    <x v="0"/>
    <x v="66"/>
    <x v="8"/>
    <x v="4"/>
    <x v="0"/>
    <x v="0"/>
    <x v="0"/>
    <x v="0"/>
    <x v="10"/>
    <x v="55"/>
    <x v="56"/>
    <n v="8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450"/>
    <n v="450"/>
    <n v="450"/>
    <n v="900"/>
    <n v="0"/>
    <n v="0"/>
    <n v="900"/>
    <n v="0"/>
    <n v="450"/>
    <n v="450"/>
    <n v="0"/>
    <n v="0"/>
    <n v="0"/>
    <n v="1"/>
    <n v="1"/>
    <n v="1"/>
    <n v="0"/>
    <n v="0"/>
    <n v="1"/>
    <n v="1"/>
    <n v="1"/>
    <n v="1"/>
    <n v="0"/>
    <n v="0"/>
    <n v="1"/>
    <n v="0"/>
    <n v="1"/>
    <n v="1"/>
    <n v="0"/>
    <n v="0"/>
    <n v="0"/>
    <n v="222"/>
    <n v="89"/>
    <n v="635"/>
    <n v="0"/>
    <n v="0"/>
    <n v="0"/>
    <n v="0"/>
    <n v="0"/>
    <n v="0"/>
    <n v="0"/>
    <n v="0"/>
    <n v="0"/>
    <n v="0"/>
    <n v="0"/>
    <n v="450"/>
    <n v="0"/>
    <n v="900"/>
    <n v="0"/>
    <n v="0"/>
    <n v="0"/>
    <n v="441"/>
    <n v="0"/>
    <n v="890"/>
    <n v="450"/>
    <n v="0"/>
    <n v="450"/>
    <n v="0"/>
    <n v="1"/>
    <n v="2"/>
    <n v="0"/>
    <n v="1"/>
    <n v="0"/>
    <n v="1"/>
    <n v="0"/>
    <n v="2"/>
    <n v="1"/>
    <n v="2"/>
    <n v="1"/>
    <n v="0"/>
    <n v="0"/>
    <n v="0"/>
    <n v="0"/>
    <n v="0"/>
    <n v="0"/>
    <n v="0"/>
    <n v="0"/>
    <n v="0"/>
    <x v="0"/>
    <x v="1"/>
    <x v="5"/>
    <x v="5"/>
    <x v="75"/>
    <x v="1"/>
    <x v="0"/>
    <x v="13"/>
    <x v="2"/>
    <x v="11"/>
    <x v="0"/>
    <x v="0"/>
    <x v="0"/>
    <x v="0"/>
    <x v="10"/>
    <x v="61"/>
    <x v="62"/>
    <n v="2"/>
  </r>
  <r>
    <s v="Business Insurance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914"/>
    <n v="914"/>
    <n v="837"/>
    <n v="837"/>
    <n v="0"/>
    <n v="0"/>
    <n v="914"/>
    <n v="0"/>
    <n v="837"/>
    <n v="837"/>
    <n v="0"/>
    <n v="0"/>
    <n v="0"/>
    <n v="0"/>
    <n v="1"/>
    <n v="1"/>
    <n v="2"/>
    <n v="0"/>
    <n v="0"/>
    <n v="0"/>
    <n v="1"/>
    <n v="1"/>
    <n v="2"/>
    <n v="0"/>
    <n v="0"/>
    <n v="0"/>
    <n v="1"/>
    <n v="1"/>
    <n v="0"/>
    <n v="0"/>
    <n v="0"/>
    <n v="209"/>
    <n v="181"/>
    <n v="812"/>
    <n v="0"/>
    <n v="0"/>
    <n v="0"/>
    <n v="0"/>
    <n v="0"/>
    <n v="0"/>
    <n v="0"/>
    <n v="0"/>
    <n v="0"/>
    <n v="0"/>
    <n v="0"/>
    <n v="837"/>
    <n v="0"/>
    <n v="837"/>
    <n v="0"/>
    <n v="0"/>
    <n v="0"/>
    <n v="821"/>
    <n v="0"/>
    <n v="821"/>
    <n v="837"/>
    <n v="0"/>
    <n v="837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84"/>
    <x v="1"/>
    <x v="0"/>
    <x v="80"/>
    <x v="1"/>
    <x v="1"/>
    <x v="0"/>
    <x v="0"/>
    <x v="0"/>
    <x v="0"/>
    <x v="9"/>
    <x v="68"/>
    <x v="71"/>
    <n v="1"/>
  </r>
  <r>
    <s v="Business Insurance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1140"/>
    <n v="1140"/>
    <n v="4644"/>
    <n v="3335"/>
    <n v="2116"/>
    <n v="5284"/>
    <n v="-169"/>
    <n v="0"/>
    <n v="4644"/>
    <n v="2059"/>
    <n v="1169"/>
    <n v="5284"/>
    <n v="-2585"/>
    <n v="1"/>
    <n v="2"/>
    <n v="3"/>
    <n v="7"/>
    <n v="21"/>
    <n v="2"/>
    <n v="1"/>
    <n v="2"/>
    <n v="3"/>
    <n v="5"/>
    <n v="20"/>
    <n v="2"/>
    <n v="0"/>
    <n v="2"/>
    <n v="2"/>
    <n v="2"/>
    <n v="6"/>
    <n v="0"/>
    <n v="833"/>
    <n v="1018"/>
    <n v="3111"/>
    <n v="2900"/>
    <n v="3638"/>
    <n v="0"/>
    <n v="0"/>
    <n v="0"/>
    <n v="0"/>
    <n v="0"/>
    <n v="0"/>
    <n v="0"/>
    <n v="0"/>
    <n v="0"/>
    <n v="1299"/>
    <n v="0"/>
    <n v="2873"/>
    <n v="0"/>
    <n v="0"/>
    <n v="0"/>
    <n v="1263"/>
    <n v="0"/>
    <n v="1909"/>
    <n v="1299"/>
    <n v="0"/>
    <n v="1299"/>
    <n v="0"/>
    <n v="5"/>
    <n v="2"/>
    <n v="1"/>
    <n v="2"/>
    <n v="0"/>
    <n v="1"/>
    <n v="0"/>
    <n v="3"/>
    <n v="2"/>
    <n v="3"/>
    <n v="2"/>
    <n v="0"/>
    <n v="0"/>
    <n v="0"/>
    <n v="0"/>
    <n v="0"/>
    <n v="0"/>
    <n v="0"/>
    <n v="0"/>
    <n v="0"/>
    <x v="0"/>
    <x v="1"/>
    <x v="5"/>
    <x v="5"/>
    <x v="23"/>
    <x v="1"/>
    <x v="0"/>
    <x v="23"/>
    <x v="2"/>
    <x v="5"/>
    <x v="0"/>
    <x v="10"/>
    <x v="0"/>
    <x v="18"/>
    <x v="14"/>
    <x v="18"/>
    <x v="19"/>
    <n v="2"/>
  </r>
  <r>
    <s v="Business Insurance"/>
    <x v="0"/>
    <x v="5"/>
    <x v="6"/>
    <x v="0"/>
    <x v="5"/>
    <s v="THE AGENCY COLLECTIVE LLC"/>
    <s v="CR605710"/>
    <s v="GASBARRO INSURANCE AGENCY, LLC"/>
    <s v="H9923410"/>
    <x v="0"/>
    <x v="0"/>
    <x v="0"/>
    <s v="Territory Manager"/>
    <n v="450"/>
    <n v="450"/>
    <n v="450"/>
    <n v="1834"/>
    <n v="1384"/>
    <n v="0"/>
    <n v="1834"/>
    <n v="0"/>
    <n v="450"/>
    <n v="450"/>
    <n v="1384"/>
    <n v="0"/>
    <n v="0"/>
    <n v="0"/>
    <n v="1"/>
    <n v="1"/>
    <n v="2"/>
    <n v="0"/>
    <n v="0"/>
    <n v="0"/>
    <n v="1"/>
    <n v="1"/>
    <n v="2"/>
    <n v="0"/>
    <n v="0"/>
    <n v="0"/>
    <n v="1"/>
    <n v="1"/>
    <n v="1"/>
    <n v="0"/>
    <n v="0"/>
    <n v="452"/>
    <n v="396"/>
    <n v="1777"/>
    <n v="277"/>
    <n v="0"/>
    <n v="0"/>
    <n v="0"/>
    <n v="0"/>
    <n v="0"/>
    <n v="0"/>
    <n v="0"/>
    <n v="0"/>
    <n v="0"/>
    <n v="0"/>
    <n v="450"/>
    <n v="0"/>
    <n v="1834"/>
    <n v="0"/>
    <n v="0"/>
    <n v="0"/>
    <n v="438"/>
    <n v="0"/>
    <n v="1810"/>
    <n v="450"/>
    <n v="0"/>
    <n v="450"/>
    <n v="0"/>
    <n v="2"/>
    <n v="2"/>
    <n v="0"/>
    <n v="1"/>
    <n v="0"/>
    <n v="0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127"/>
    <x v="1"/>
    <x v="0"/>
    <x v="119"/>
    <x v="1"/>
    <x v="8"/>
    <x v="0"/>
    <x v="5"/>
    <x v="0"/>
    <x v="42"/>
    <x v="6"/>
    <x v="96"/>
    <x v="108"/>
    <n v="2"/>
  </r>
  <r>
    <s v="Business Insurance"/>
    <x v="6"/>
    <x v="9"/>
    <x v="24"/>
    <x v="0"/>
    <x v="9"/>
    <s v="THE AGENCY COLLECTIVE LLC"/>
    <s v="CR605710"/>
    <s v="DAVID NOMA"/>
    <s v="H7813889"/>
    <x v="0"/>
    <x v="0"/>
    <x v="0"/>
    <s v="Territory Manager"/>
    <n v="500"/>
    <n v="500"/>
    <n v="500"/>
    <n v="1108"/>
    <n v="608"/>
    <n v="0"/>
    <n v="1108"/>
    <n v="0"/>
    <n v="500"/>
    <n v="500"/>
    <n v="608"/>
    <n v="0"/>
    <n v="0"/>
    <n v="0"/>
    <n v="1"/>
    <n v="1"/>
    <n v="2"/>
    <n v="0"/>
    <n v="0"/>
    <n v="0"/>
    <n v="1"/>
    <n v="1"/>
    <n v="2"/>
    <n v="0"/>
    <n v="0"/>
    <n v="0"/>
    <n v="1"/>
    <n v="1"/>
    <n v="1"/>
    <n v="0"/>
    <n v="0"/>
    <n v="273"/>
    <n v="260"/>
    <n v="1094"/>
    <n v="245"/>
    <n v="0"/>
    <n v="0"/>
    <n v="0"/>
    <n v="0"/>
    <n v="0"/>
    <n v="0"/>
    <n v="0"/>
    <n v="0"/>
    <n v="0"/>
    <n v="0"/>
    <n v="500"/>
    <n v="0"/>
    <n v="1108"/>
    <n v="0"/>
    <n v="0"/>
    <n v="0"/>
    <n v="490"/>
    <n v="0"/>
    <n v="1095"/>
    <n v="500"/>
    <n v="0"/>
    <n v="500"/>
    <n v="0"/>
    <n v="2"/>
    <n v="2"/>
    <n v="0"/>
    <n v="1"/>
    <n v="0"/>
    <n v="1"/>
    <n v="0"/>
    <n v="1"/>
    <n v="0"/>
    <n v="1"/>
    <n v="0"/>
    <n v="0"/>
    <n v="0"/>
    <n v="0"/>
    <n v="0"/>
    <n v="0"/>
    <n v="0"/>
    <n v="0"/>
    <n v="0"/>
    <n v="0"/>
    <x v="0"/>
    <x v="1"/>
    <x v="5"/>
    <x v="5"/>
    <x v="137"/>
    <x v="1"/>
    <x v="6"/>
    <x v="129"/>
    <x v="1"/>
    <x v="7"/>
    <x v="0"/>
    <x v="15"/>
    <x v="0"/>
    <x v="25"/>
    <x v="24"/>
    <x v="102"/>
    <x v="116"/>
    <n v="2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25874"/>
    <n v="25874"/>
    <n v="0"/>
    <n v="0"/>
    <n v="0"/>
    <n v="0"/>
    <n v="25874"/>
    <n v="0"/>
    <n v="0"/>
    <n v="0"/>
    <n v="0"/>
    <n v="0"/>
    <n v="0"/>
    <n v="0"/>
    <n v="0"/>
    <n v="3"/>
    <n v="0"/>
    <n v="20"/>
    <n v="3"/>
    <n v="0"/>
    <n v="0"/>
    <n v="2"/>
    <n v="0"/>
    <n v="12"/>
    <n v="2"/>
    <n v="0"/>
    <n v="0"/>
    <n v="0"/>
    <n v="0"/>
    <n v="0"/>
    <n v="0"/>
    <n v="2906"/>
    <n v="0"/>
    <n v="0"/>
    <n v="0"/>
    <n v="0"/>
    <n v="0"/>
    <n v="0"/>
    <n v="0"/>
    <n v="0"/>
    <n v="0"/>
    <n v="0"/>
    <n v="0"/>
    <n v="0"/>
    <n v="0"/>
    <n v="21258"/>
    <n v="0"/>
    <n v="21258"/>
    <n v="0"/>
    <n v="0"/>
    <n v="0"/>
    <n v="20381"/>
    <n v="0"/>
    <n v="20381"/>
    <n v="21258"/>
    <n v="0"/>
    <n v="23819"/>
    <n v="0"/>
    <n v="0"/>
    <n v="1"/>
    <n v="0"/>
    <n v="0"/>
    <n v="0"/>
    <n v="0"/>
    <n v="0"/>
    <n v="0"/>
    <n v="2"/>
    <n v="0"/>
    <n v="2"/>
    <n v="0"/>
    <n v="0"/>
    <n v="0"/>
    <n v="0"/>
    <n v="0"/>
    <n v="0"/>
    <n v="0"/>
    <n v="0"/>
    <n v="0"/>
    <x v="0"/>
    <x v="1"/>
    <x v="2"/>
    <x v="2"/>
    <x v="111"/>
    <x v="1"/>
    <x v="1"/>
    <x v="104"/>
    <x v="8"/>
    <x v="2"/>
    <x v="0"/>
    <x v="3"/>
    <x v="0"/>
    <x v="4"/>
    <x v="4"/>
    <x v="87"/>
    <x v="95"/>
    <n v="1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4712"/>
    <n v="4712"/>
    <n v="4626"/>
    <n v="7728"/>
    <n v="6262"/>
    <n v="0"/>
    <n v="7814"/>
    <n v="0"/>
    <n v="0"/>
    <n v="1013"/>
    <n v="6262"/>
    <n v="0"/>
    <n v="1013"/>
    <n v="2"/>
    <n v="3"/>
    <n v="12"/>
    <n v="20"/>
    <n v="2"/>
    <n v="11"/>
    <n v="1"/>
    <n v="3"/>
    <n v="8"/>
    <n v="14"/>
    <n v="2"/>
    <n v="6"/>
    <n v="0"/>
    <n v="0"/>
    <n v="1"/>
    <n v="6"/>
    <n v="0"/>
    <n v="1"/>
    <n v="1873"/>
    <n v="1582"/>
    <n v="7068"/>
    <n v="4608"/>
    <n v="0"/>
    <n v="0"/>
    <n v="0"/>
    <n v="0"/>
    <n v="0"/>
    <n v="0"/>
    <n v="0"/>
    <n v="0"/>
    <n v="0"/>
    <n v="0"/>
    <n v="3979"/>
    <n v="3660"/>
    <n v="5121"/>
    <n v="0"/>
    <n v="0"/>
    <n v="0"/>
    <n v="3731"/>
    <n v="3660"/>
    <n v="4869"/>
    <n v="3979"/>
    <n v="3660"/>
    <n v="4591"/>
    <n v="3972"/>
    <n v="3"/>
    <n v="3"/>
    <n v="2"/>
    <n v="0"/>
    <n v="1"/>
    <n v="0"/>
    <n v="1"/>
    <n v="4"/>
    <n v="5"/>
    <n v="4"/>
    <n v="6"/>
    <n v="0"/>
    <n v="0"/>
    <n v="0"/>
    <n v="0"/>
    <n v="0"/>
    <n v="0"/>
    <n v="0"/>
    <n v="0"/>
    <n v="0"/>
    <x v="0"/>
    <x v="1"/>
    <x v="3"/>
    <x v="3"/>
    <x v="115"/>
    <x v="1"/>
    <x v="1"/>
    <x v="108"/>
    <x v="2"/>
    <x v="4"/>
    <x v="0"/>
    <x v="3"/>
    <x v="0"/>
    <x v="4"/>
    <x v="4"/>
    <x v="87"/>
    <x v="97"/>
    <n v="4"/>
  </r>
  <r>
    <s v="Business Insurance"/>
    <x v="0"/>
    <x v="0"/>
    <x v="0"/>
    <x v="0"/>
    <x v="0"/>
    <s v="THE AGENCY COLLECTIVE LLC"/>
    <s v="CR605710"/>
    <s v="KARI BALL INSURANCE AGENCY LLC"/>
    <s v="H6447123"/>
    <x v="0"/>
    <x v="0"/>
    <x v="0"/>
    <s v="Territory Manager"/>
    <n v="1515"/>
    <n v="1515"/>
    <n v="1514"/>
    <n v="2866"/>
    <n v="2826"/>
    <n v="1219"/>
    <n v="2867"/>
    <n v="0"/>
    <n v="0"/>
    <n v="0"/>
    <n v="1512"/>
    <n v="1219"/>
    <n v="0"/>
    <n v="0"/>
    <n v="2"/>
    <n v="2"/>
    <n v="10"/>
    <n v="11"/>
    <n v="0"/>
    <n v="0"/>
    <n v="2"/>
    <n v="2"/>
    <n v="10"/>
    <n v="8"/>
    <n v="0"/>
    <n v="0"/>
    <n v="0"/>
    <n v="0"/>
    <n v="1"/>
    <n v="1"/>
    <n v="0"/>
    <n v="707"/>
    <n v="697"/>
    <n v="2849"/>
    <n v="2813"/>
    <n v="648"/>
    <n v="0"/>
    <n v="0"/>
    <n v="0"/>
    <n v="0"/>
    <n v="0"/>
    <n v="0"/>
    <n v="0"/>
    <n v="0"/>
    <n v="0"/>
    <n v="1514"/>
    <n v="1512"/>
    <n v="2828"/>
    <n v="0"/>
    <n v="0"/>
    <n v="0"/>
    <n v="1485"/>
    <n v="1512"/>
    <n v="2795"/>
    <n v="1514"/>
    <n v="1512"/>
    <n v="1429"/>
    <n v="1487"/>
    <n v="1"/>
    <n v="2"/>
    <n v="1"/>
    <n v="0"/>
    <n v="0"/>
    <n v="0"/>
    <n v="0"/>
    <n v="2"/>
    <n v="0"/>
    <n v="2"/>
    <n v="0"/>
    <n v="0"/>
    <n v="0"/>
    <n v="0"/>
    <n v="0"/>
    <n v="0"/>
    <n v="0"/>
    <n v="0"/>
    <n v="0"/>
    <n v="0"/>
    <x v="0"/>
    <x v="1"/>
    <x v="4"/>
    <x v="4"/>
    <x v="71"/>
    <x v="1"/>
    <x v="0"/>
    <x v="68"/>
    <x v="2"/>
    <x v="2"/>
    <x v="0"/>
    <x v="0"/>
    <x v="0"/>
    <x v="0"/>
    <x v="0"/>
    <x v="57"/>
    <x v="58"/>
    <n v="2"/>
  </r>
  <r>
    <s v="Business Insurance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-983"/>
    <n v="-983"/>
    <n v="3160"/>
    <n v="23286"/>
    <n v="19725"/>
    <n v="5267"/>
    <n v="19143"/>
    <n v="0"/>
    <n v="0"/>
    <n v="186"/>
    <n v="7134"/>
    <n v="5267"/>
    <n v="186"/>
    <n v="0"/>
    <n v="5"/>
    <n v="9"/>
    <n v="6"/>
    <n v="5"/>
    <n v="4"/>
    <n v="0"/>
    <n v="5"/>
    <n v="9"/>
    <n v="6"/>
    <n v="5"/>
    <n v="4"/>
    <n v="0"/>
    <n v="0"/>
    <n v="0"/>
    <n v="3"/>
    <n v="2"/>
    <n v="0"/>
    <n v="5054"/>
    <n v="5132"/>
    <n v="21531"/>
    <n v="13047"/>
    <n v="512"/>
    <n v="0"/>
    <n v="0"/>
    <n v="0"/>
    <n v="0"/>
    <n v="0"/>
    <n v="0"/>
    <n v="0"/>
    <n v="0"/>
    <n v="0"/>
    <n v="2726"/>
    <n v="2653"/>
    <n v="20418"/>
    <n v="0"/>
    <n v="0"/>
    <n v="0"/>
    <n v="2612"/>
    <n v="2653"/>
    <n v="16715"/>
    <n v="2726"/>
    <n v="2653"/>
    <n v="2717"/>
    <n v="2632"/>
    <n v="6"/>
    <n v="5"/>
    <n v="4"/>
    <n v="0"/>
    <n v="0"/>
    <n v="0"/>
    <n v="0"/>
    <n v="5"/>
    <n v="4"/>
    <n v="5"/>
    <n v="4"/>
    <n v="0"/>
    <n v="0"/>
    <n v="0"/>
    <n v="0"/>
    <n v="0"/>
    <n v="0"/>
    <n v="0"/>
    <n v="0"/>
    <n v="0"/>
    <x v="0"/>
    <x v="1"/>
    <x v="4"/>
    <x v="4"/>
    <x v="135"/>
    <x v="1"/>
    <x v="6"/>
    <x v="127"/>
    <x v="2"/>
    <x v="8"/>
    <x v="0"/>
    <x v="15"/>
    <x v="0"/>
    <x v="25"/>
    <x v="43"/>
    <x v="101"/>
    <x v="115"/>
    <n v="5"/>
  </r>
  <r>
    <s v="Business Insurance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526"/>
    <n v="526"/>
    <n v="0"/>
    <n v="0"/>
    <n v="0"/>
    <n v="0"/>
    <n v="526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72"/>
    <n v="0"/>
    <n v="0"/>
    <n v="0"/>
    <n v="0"/>
    <n v="0"/>
    <n v="0"/>
    <n v="0"/>
    <n v="0"/>
    <n v="0"/>
    <n v="0"/>
    <n v="0"/>
    <n v="0"/>
    <n v="0"/>
    <n v="482"/>
    <n v="0"/>
    <n v="482"/>
    <n v="0"/>
    <n v="0"/>
    <n v="0"/>
    <n v="469"/>
    <n v="0"/>
    <n v="469"/>
    <n v="482"/>
    <n v="0"/>
    <n v="525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5"/>
    <x v="5"/>
    <x v="95"/>
    <x v="1"/>
    <x v="0"/>
    <x v="90"/>
    <x v="3"/>
    <x v="9"/>
    <x v="0"/>
    <x v="0"/>
    <x v="0"/>
    <x v="0"/>
    <x v="0"/>
    <x v="10"/>
    <x v="81"/>
    <n v="1"/>
  </r>
  <r>
    <s v="Business Insurance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450"/>
    <n v="450"/>
    <n v="450"/>
    <n v="1110"/>
    <n v="1983"/>
    <n v="1110"/>
    <n v="1110"/>
    <n v="0"/>
    <n v="0"/>
    <n v="0"/>
    <n v="873"/>
    <n v="0"/>
    <n v="0"/>
    <n v="1"/>
    <n v="0"/>
    <n v="1"/>
    <n v="1"/>
    <n v="1"/>
    <n v="2"/>
    <n v="1"/>
    <n v="0"/>
    <n v="1"/>
    <n v="1"/>
    <n v="1"/>
    <n v="2"/>
    <n v="0"/>
    <n v="0"/>
    <n v="0"/>
    <n v="1"/>
    <n v="0"/>
    <n v="0"/>
    <n v="274"/>
    <n v="634"/>
    <n v="1835"/>
    <n v="1259"/>
    <n v="1110"/>
    <n v="0"/>
    <n v="0"/>
    <n v="0"/>
    <n v="0"/>
    <n v="0"/>
    <n v="0"/>
    <n v="0"/>
    <n v="0"/>
    <n v="0"/>
    <n v="450"/>
    <n v="450"/>
    <n v="1983"/>
    <n v="0"/>
    <n v="0"/>
    <n v="0"/>
    <n v="441"/>
    <n v="450"/>
    <n v="1096"/>
    <n v="450"/>
    <n v="450"/>
    <n v="450"/>
    <n v="450"/>
    <n v="3"/>
    <n v="2"/>
    <n v="2"/>
    <n v="0"/>
    <n v="0"/>
    <n v="0"/>
    <n v="0"/>
    <n v="0"/>
    <n v="0"/>
    <n v="0"/>
    <n v="1"/>
    <n v="0"/>
    <n v="0"/>
    <n v="0"/>
    <n v="0"/>
    <n v="0"/>
    <n v="0"/>
    <n v="0"/>
    <n v="0"/>
    <n v="0"/>
    <x v="0"/>
    <x v="1"/>
    <x v="5"/>
    <x v="5"/>
    <x v="97"/>
    <x v="1"/>
    <x v="0"/>
    <x v="8"/>
    <x v="11"/>
    <x v="2"/>
    <x v="0"/>
    <x v="5"/>
    <x v="0"/>
    <x v="7"/>
    <x v="6"/>
    <x v="79"/>
    <x v="83"/>
    <n v="2"/>
  </r>
  <r>
    <s v="Business Insurance"/>
    <x v="0"/>
    <x v="0"/>
    <x v="29"/>
    <x v="0"/>
    <x v="0"/>
    <s v="THE AGENCY COLLECTIVE LLC"/>
    <s v="CR605710"/>
    <s v="JON PARRACK II"/>
    <s v="H8350580"/>
    <x v="0"/>
    <x v="0"/>
    <x v="0"/>
    <s v="Territory Manager"/>
    <n v="648"/>
    <n v="648"/>
    <n v="0"/>
    <n v="1172"/>
    <n v="501"/>
    <n v="0"/>
    <n v="1820"/>
    <n v="0"/>
    <n v="0"/>
    <n v="648"/>
    <n v="501"/>
    <n v="0"/>
    <n v="648"/>
    <n v="5"/>
    <n v="4"/>
    <n v="8"/>
    <n v="2"/>
    <n v="0"/>
    <n v="9"/>
    <n v="3"/>
    <n v="3"/>
    <n v="7"/>
    <n v="2"/>
    <n v="0"/>
    <n v="7"/>
    <n v="0"/>
    <n v="1"/>
    <n v="1"/>
    <n v="1"/>
    <n v="0"/>
    <n v="0"/>
    <n v="289"/>
    <n v="124"/>
    <n v="1002"/>
    <n v="3"/>
    <n v="0"/>
    <n v="0"/>
    <n v="0"/>
    <n v="0"/>
    <n v="0"/>
    <n v="0"/>
    <n v="0"/>
    <n v="0"/>
    <n v="0"/>
    <n v="0"/>
    <n v="648"/>
    <n v="0"/>
    <n v="1149"/>
    <n v="0"/>
    <n v="0"/>
    <n v="0"/>
    <n v="621"/>
    <n v="0"/>
    <n v="1115"/>
    <n v="648"/>
    <n v="0"/>
    <n v="648"/>
    <n v="0"/>
    <n v="1"/>
    <n v="2"/>
    <n v="0"/>
    <n v="1"/>
    <n v="0"/>
    <n v="0"/>
    <n v="0"/>
    <n v="6"/>
    <n v="7"/>
    <n v="6"/>
    <n v="7"/>
    <n v="0"/>
    <n v="0"/>
    <n v="0"/>
    <n v="0"/>
    <n v="0"/>
    <n v="0"/>
    <n v="0"/>
    <n v="0"/>
    <n v="0"/>
    <x v="0"/>
    <x v="1"/>
    <x v="5"/>
    <x v="5"/>
    <x v="52"/>
    <x v="1"/>
    <x v="0"/>
    <x v="51"/>
    <x v="1"/>
    <x v="0"/>
    <x v="0"/>
    <x v="19"/>
    <x v="0"/>
    <x v="29"/>
    <x v="30"/>
    <x v="42"/>
    <x v="43"/>
    <n v="2"/>
  </r>
  <r>
    <s v="Business Insurance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3079"/>
    <n v="3079"/>
    <n v="-16475"/>
    <n v="7999"/>
    <n v="33453"/>
    <n v="0"/>
    <n v="27553"/>
    <n v="0"/>
    <n v="0"/>
    <n v="0"/>
    <n v="0"/>
    <n v="0"/>
    <n v="0"/>
    <n v="5"/>
    <n v="0"/>
    <n v="5"/>
    <n v="5"/>
    <n v="7"/>
    <n v="10"/>
    <n v="1"/>
    <n v="0"/>
    <n v="5"/>
    <n v="4"/>
    <n v="4"/>
    <n v="6"/>
    <n v="0"/>
    <n v="0"/>
    <n v="0"/>
    <n v="0"/>
    <n v="0"/>
    <n v="0"/>
    <n v="5563"/>
    <n v="7918"/>
    <n v="15537"/>
    <n v="9060"/>
    <n v="0"/>
    <n v="0"/>
    <n v="-500"/>
    <n v="-500"/>
    <n v="4643"/>
    <n v="0"/>
    <n v="0"/>
    <n v="0"/>
    <n v="0"/>
    <n v="0"/>
    <n v="21950"/>
    <n v="0"/>
    <n v="46687"/>
    <n v="0"/>
    <n v="0"/>
    <n v="0"/>
    <n v="21139"/>
    <n v="0"/>
    <n v="32938"/>
    <n v="21950"/>
    <n v="0"/>
    <n v="20919"/>
    <n v="0"/>
    <n v="0"/>
    <n v="1"/>
    <n v="0"/>
    <n v="0"/>
    <n v="0"/>
    <n v="0"/>
    <n v="0"/>
    <n v="1"/>
    <n v="6"/>
    <n v="1"/>
    <n v="6"/>
    <n v="0"/>
    <n v="0"/>
    <n v="0"/>
    <n v="0"/>
    <n v="0"/>
    <n v="0"/>
    <n v="0"/>
    <n v="0"/>
    <n v="0"/>
    <x v="0"/>
    <x v="1"/>
    <x v="2"/>
    <x v="2"/>
    <x v="24"/>
    <x v="1"/>
    <x v="1"/>
    <x v="24"/>
    <x v="2"/>
    <x v="8"/>
    <x v="0"/>
    <x v="11"/>
    <x v="0"/>
    <x v="19"/>
    <x v="15"/>
    <x v="19"/>
    <x v="20"/>
    <n v="1"/>
  </r>
  <r>
    <s v="Business Insurance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36400"/>
    <n v="36400"/>
    <n v="25303"/>
    <n v="62386"/>
    <n v="49973"/>
    <n v="51891"/>
    <n v="73483"/>
    <n v="4211"/>
    <n v="22946"/>
    <n v="34410"/>
    <n v="17590"/>
    <n v="28637"/>
    <n v="15675"/>
    <n v="11"/>
    <n v="11"/>
    <n v="39"/>
    <n v="28"/>
    <n v="32"/>
    <n v="39"/>
    <n v="8"/>
    <n v="9"/>
    <n v="31"/>
    <n v="25"/>
    <n v="27"/>
    <n v="30"/>
    <n v="3"/>
    <n v="4"/>
    <n v="11"/>
    <n v="11"/>
    <n v="7"/>
    <n v="10"/>
    <n v="19701"/>
    <n v="9520"/>
    <n v="56633"/>
    <n v="48630"/>
    <n v="40877"/>
    <n v="0"/>
    <n v="1431"/>
    <n v="1431"/>
    <n v="5246"/>
    <n v="3513"/>
    <n v="0"/>
    <n v="0"/>
    <n v="0"/>
    <n v="0"/>
    <n v="25213"/>
    <n v="3955"/>
    <n v="53261"/>
    <n v="0"/>
    <n v="0"/>
    <n v="0"/>
    <n v="22654"/>
    <n v="3955"/>
    <n v="47879"/>
    <n v="25213"/>
    <n v="3955"/>
    <n v="26698"/>
    <n v="4208"/>
    <n v="12"/>
    <n v="11"/>
    <n v="6"/>
    <n v="7"/>
    <n v="10"/>
    <n v="0"/>
    <n v="0"/>
    <n v="17"/>
    <n v="29"/>
    <n v="17"/>
    <n v="30"/>
    <n v="0"/>
    <n v="0"/>
    <n v="0"/>
    <n v="0"/>
    <n v="0"/>
    <n v="0"/>
    <n v="0"/>
    <n v="0"/>
    <n v="0"/>
    <x v="0"/>
    <x v="1"/>
    <x v="3"/>
    <x v="3"/>
    <x v="68"/>
    <x v="1"/>
    <x v="0"/>
    <x v="65"/>
    <x v="8"/>
    <x v="4"/>
    <x v="0"/>
    <x v="0"/>
    <x v="0"/>
    <x v="0"/>
    <x v="10"/>
    <x v="54"/>
    <x v="55"/>
    <n v="13"/>
  </r>
  <r>
    <s v="Business Insurance"/>
    <x v="1"/>
    <x v="3"/>
    <x v="4"/>
    <x v="0"/>
    <x v="3"/>
    <s v="THE AGENCY COLLECTIVE LLC"/>
    <s v="CR605710"/>
    <s v="PEGRAM AGENCY INC THE"/>
    <s v="H9341564"/>
    <x v="0"/>
    <x v="0"/>
    <x v="3"/>
    <s v="Territory Manager"/>
    <n v="9103"/>
    <n v="9103"/>
    <n v="11508"/>
    <n v="41940"/>
    <n v="49274"/>
    <n v="29490"/>
    <n v="39535"/>
    <n v="2398"/>
    <n v="9971"/>
    <n v="19848"/>
    <n v="9377"/>
    <n v="29490"/>
    <n v="12275"/>
    <n v="24"/>
    <n v="13"/>
    <n v="37"/>
    <n v="37"/>
    <n v="41"/>
    <n v="48"/>
    <n v="21"/>
    <n v="11"/>
    <n v="29"/>
    <n v="32"/>
    <n v="38"/>
    <n v="39"/>
    <n v="9"/>
    <n v="9"/>
    <n v="18"/>
    <n v="12"/>
    <n v="21"/>
    <n v="18"/>
    <n v="8315"/>
    <n v="12555"/>
    <n v="42880"/>
    <n v="43196"/>
    <n v="14935"/>
    <n v="0"/>
    <n v="-600"/>
    <n v="-600"/>
    <n v="17614"/>
    <n v="0"/>
    <n v="0"/>
    <n v="0"/>
    <n v="0"/>
    <n v="0"/>
    <n v="4686"/>
    <n v="952"/>
    <n v="30673"/>
    <n v="0"/>
    <n v="0"/>
    <n v="0"/>
    <n v="4379"/>
    <n v="952"/>
    <n v="25528"/>
    <n v="4686"/>
    <n v="952"/>
    <n v="4741"/>
    <n v="1000"/>
    <n v="27"/>
    <n v="21"/>
    <n v="18"/>
    <n v="18"/>
    <n v="18"/>
    <n v="6"/>
    <n v="5"/>
    <n v="31"/>
    <n v="37"/>
    <n v="32"/>
    <n v="39"/>
    <n v="0"/>
    <n v="0"/>
    <n v="0"/>
    <n v="0"/>
    <n v="0"/>
    <n v="0"/>
    <n v="0"/>
    <n v="0"/>
    <n v="0"/>
    <x v="0"/>
    <x v="1"/>
    <x v="3"/>
    <x v="3"/>
    <x v="100"/>
    <x v="1"/>
    <x v="1"/>
    <x v="94"/>
    <x v="4"/>
    <x v="4"/>
    <x v="0"/>
    <x v="3"/>
    <x v="0"/>
    <x v="4"/>
    <x v="4"/>
    <x v="81"/>
    <x v="85"/>
    <n v="27"/>
  </r>
  <r>
    <s v="Business Insurance"/>
    <x v="0"/>
    <x v="5"/>
    <x v="39"/>
    <x v="0"/>
    <x v="5"/>
    <s v="THE AGENCY COLLECTIVE LLC"/>
    <s v="CR605710"/>
    <s v="NICHOLAS INSURANCE SOLUTIONS LLC"/>
    <s v="H7977998"/>
    <x v="0"/>
    <x v="0"/>
    <x v="0"/>
    <s v="Territory Manager"/>
    <n v="4307"/>
    <n v="4307"/>
    <n v="1653"/>
    <n v="18921"/>
    <n v="9981"/>
    <n v="5232"/>
    <n v="21575"/>
    <n v="2603"/>
    <n v="665"/>
    <n v="8915"/>
    <n v="4419"/>
    <n v="5232"/>
    <n v="10853"/>
    <n v="6"/>
    <n v="17"/>
    <n v="53"/>
    <n v="47"/>
    <n v="28"/>
    <n v="42"/>
    <n v="4"/>
    <n v="15"/>
    <n v="39"/>
    <n v="36"/>
    <n v="23"/>
    <n v="28"/>
    <n v="2"/>
    <n v="1"/>
    <n v="11"/>
    <n v="4"/>
    <n v="4"/>
    <n v="12"/>
    <n v="6207"/>
    <n v="2609"/>
    <n v="13028"/>
    <n v="8036"/>
    <n v="795"/>
    <n v="0"/>
    <n v="377"/>
    <n v="377"/>
    <n v="0"/>
    <n v="0"/>
    <n v="0"/>
    <n v="0"/>
    <n v="0"/>
    <n v="0"/>
    <n v="1653"/>
    <n v="1020"/>
    <n v="10634"/>
    <n v="0"/>
    <n v="0"/>
    <n v="0"/>
    <n v="1508"/>
    <n v="1020"/>
    <n v="9849"/>
    <n v="1653"/>
    <n v="1020"/>
    <n v="1702"/>
    <n v="988"/>
    <n v="9"/>
    <n v="8"/>
    <n v="5"/>
    <n v="3"/>
    <n v="12"/>
    <n v="1"/>
    <n v="3"/>
    <n v="18"/>
    <n v="28"/>
    <n v="19"/>
    <n v="28"/>
    <n v="0"/>
    <n v="0"/>
    <n v="0"/>
    <n v="0"/>
    <n v="0"/>
    <n v="0"/>
    <n v="0"/>
    <n v="0"/>
    <n v="0"/>
    <x v="0"/>
    <x v="1"/>
    <x v="3"/>
    <x v="3"/>
    <x v="121"/>
    <x v="1"/>
    <x v="0"/>
    <x v="113"/>
    <x v="2"/>
    <x v="1"/>
    <x v="0"/>
    <x v="5"/>
    <x v="0"/>
    <x v="42"/>
    <x v="40"/>
    <x v="90"/>
    <x v="102"/>
    <n v="16"/>
  </r>
  <r>
    <s v="Business Insurance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4515"/>
    <n v="4515"/>
    <n v="23360"/>
    <n v="107206"/>
    <n v="58862"/>
    <n v="54744"/>
    <n v="88361"/>
    <n v="0"/>
    <n v="9316"/>
    <n v="19054"/>
    <n v="6803"/>
    <n v="52598"/>
    <n v="9738"/>
    <n v="10"/>
    <n v="5"/>
    <n v="34"/>
    <n v="37"/>
    <n v="74"/>
    <n v="39"/>
    <n v="4"/>
    <n v="4"/>
    <n v="23"/>
    <n v="32"/>
    <n v="64"/>
    <n v="23"/>
    <n v="0"/>
    <n v="0"/>
    <n v="5"/>
    <n v="10"/>
    <n v="27"/>
    <n v="5"/>
    <n v="13300"/>
    <n v="25625"/>
    <n v="104186"/>
    <n v="62186"/>
    <n v="26644"/>
    <n v="0"/>
    <n v="2532"/>
    <n v="2532"/>
    <n v="86671"/>
    <n v="5908"/>
    <n v="0"/>
    <n v="0"/>
    <n v="0"/>
    <n v="0"/>
    <n v="13566"/>
    <n v="14179"/>
    <n v="56031"/>
    <n v="0"/>
    <n v="0"/>
    <n v="0"/>
    <n v="12375"/>
    <n v="14179"/>
    <n v="49007"/>
    <n v="13566"/>
    <n v="14179"/>
    <n v="12269"/>
    <n v="13643"/>
    <n v="25"/>
    <n v="16"/>
    <n v="24"/>
    <n v="0"/>
    <n v="5"/>
    <n v="0"/>
    <n v="3"/>
    <n v="8"/>
    <n v="23"/>
    <n v="8"/>
    <n v="23"/>
    <n v="0"/>
    <n v="0"/>
    <n v="0"/>
    <n v="0"/>
    <n v="0"/>
    <n v="0"/>
    <n v="0"/>
    <n v="0"/>
    <n v="0"/>
    <x v="0"/>
    <x v="1"/>
    <x v="3"/>
    <x v="3"/>
    <x v="145"/>
    <x v="1"/>
    <x v="0"/>
    <x v="137"/>
    <x v="2"/>
    <x v="9"/>
    <x v="0"/>
    <x v="6"/>
    <x v="0"/>
    <x v="43"/>
    <x v="12"/>
    <x v="107"/>
    <x v="122"/>
    <n v="20"/>
  </r>
  <r>
    <s v="Business Insurance"/>
    <x v="3"/>
    <x v="14"/>
    <x v="51"/>
    <x v="0"/>
    <x v="14"/>
    <s v="THE AGENCY COLLECTIVE LLC"/>
    <s v="CR605710"/>
    <s v="WADE HUNT INSURANCE GROUP LLC"/>
    <s v="H6641235"/>
    <x v="0"/>
    <x v="0"/>
    <x v="0"/>
    <s v="Territory Manager"/>
    <n v="8736"/>
    <n v="8736"/>
    <n v="9942"/>
    <n v="24360"/>
    <n v="16862"/>
    <n v="6881"/>
    <n v="23154"/>
    <n v="479"/>
    <n v="9942"/>
    <n v="10191"/>
    <n v="11746"/>
    <n v="1974"/>
    <n v="728"/>
    <n v="4"/>
    <n v="10"/>
    <n v="26"/>
    <n v="29"/>
    <n v="9"/>
    <n v="20"/>
    <n v="1"/>
    <n v="8"/>
    <n v="17"/>
    <n v="25"/>
    <n v="9"/>
    <n v="10"/>
    <n v="0"/>
    <n v="3"/>
    <n v="5"/>
    <n v="13"/>
    <n v="1"/>
    <n v="2"/>
    <n v="6288"/>
    <n v="6293"/>
    <n v="25693"/>
    <n v="10295"/>
    <n v="1085"/>
    <n v="0"/>
    <n v="-1000"/>
    <n v="-1000"/>
    <n v="4000"/>
    <n v="0"/>
    <n v="0"/>
    <n v="0"/>
    <n v="0"/>
    <n v="0"/>
    <n v="8210"/>
    <n v="0"/>
    <n v="21322"/>
    <n v="0"/>
    <n v="0"/>
    <n v="0"/>
    <n v="7811"/>
    <n v="0"/>
    <n v="16684"/>
    <n v="8210"/>
    <n v="0"/>
    <n v="8252"/>
    <n v="0"/>
    <n v="12"/>
    <n v="9"/>
    <n v="2"/>
    <n v="3"/>
    <n v="2"/>
    <n v="3"/>
    <n v="1"/>
    <n v="8"/>
    <n v="10"/>
    <n v="9"/>
    <n v="10"/>
    <n v="0"/>
    <n v="0"/>
    <n v="0"/>
    <n v="0"/>
    <n v="0"/>
    <n v="0"/>
    <n v="0"/>
    <n v="0"/>
    <n v="0"/>
    <x v="0"/>
    <x v="1"/>
    <x v="3"/>
    <x v="3"/>
    <x v="166"/>
    <x v="1"/>
    <x v="3"/>
    <x v="155"/>
    <x v="2"/>
    <x v="1"/>
    <x v="0"/>
    <x v="24"/>
    <x v="0"/>
    <x v="47"/>
    <x v="52"/>
    <x v="121"/>
    <x v="137"/>
    <n v="10"/>
  </r>
  <r>
    <s v="Business Insurance"/>
    <x v="0"/>
    <x v="0"/>
    <x v="9"/>
    <x v="0"/>
    <x v="0"/>
    <s v="THE AGENCY COLLECTIVE LLC"/>
    <s v="CR605710"/>
    <s v="ANNE NICOLE FLYNN AGENCY INC"/>
    <s v="H9577966"/>
    <x v="0"/>
    <x v="0"/>
    <x v="0"/>
    <s v="Territory Manager"/>
    <n v="8341"/>
    <n v="8341"/>
    <n v="-2076"/>
    <n v="21278"/>
    <n v="17331"/>
    <n v="0"/>
    <n v="31695"/>
    <n v="6865"/>
    <n v="-2076"/>
    <n v="7261"/>
    <n v="17331"/>
    <n v="0"/>
    <n v="16202"/>
    <n v="7"/>
    <n v="11"/>
    <n v="31"/>
    <n v="38"/>
    <n v="0"/>
    <n v="27"/>
    <n v="5"/>
    <n v="7"/>
    <n v="23"/>
    <n v="28"/>
    <n v="0"/>
    <n v="21"/>
    <n v="2"/>
    <n v="0"/>
    <n v="8"/>
    <n v="11"/>
    <n v="0"/>
    <n v="10"/>
    <n v="8955"/>
    <n v="2888"/>
    <n v="19071"/>
    <n v="3742"/>
    <n v="0"/>
    <n v="1"/>
    <n v="81529"/>
    <n v="425386"/>
    <n v="30002"/>
    <n v="0"/>
    <n v="343859"/>
    <n v="1"/>
    <n v="0"/>
    <n v="0"/>
    <n v="0"/>
    <n v="0"/>
    <n v="11452"/>
    <n v="0"/>
    <n v="0"/>
    <n v="0"/>
    <n v="0"/>
    <n v="0"/>
    <n v="11199"/>
    <n v="0"/>
    <n v="0"/>
    <n v="0"/>
    <n v="0"/>
    <n v="6"/>
    <n v="6"/>
    <n v="0"/>
    <n v="2"/>
    <n v="10"/>
    <n v="1"/>
    <n v="3"/>
    <n v="12"/>
    <n v="20"/>
    <n v="12"/>
    <n v="21"/>
    <n v="0"/>
    <n v="0"/>
    <n v="0"/>
    <n v="0"/>
    <n v="0"/>
    <n v="0"/>
    <n v="0"/>
    <n v="0"/>
    <n v="0"/>
    <x v="0"/>
    <x v="1"/>
    <x v="3"/>
    <x v="3"/>
    <x v="84"/>
    <x v="1"/>
    <x v="0"/>
    <x v="80"/>
    <x v="1"/>
    <x v="1"/>
    <x v="0"/>
    <x v="0"/>
    <x v="0"/>
    <x v="0"/>
    <x v="9"/>
    <x v="68"/>
    <x v="71"/>
    <n v="10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8860"/>
    <n v="8860"/>
    <n v="6099"/>
    <n v="58473"/>
    <n v="12940"/>
    <n v="0"/>
    <n v="61234"/>
    <n v="3194"/>
    <n v="664"/>
    <n v="19999"/>
    <n v="2681"/>
    <n v="0"/>
    <n v="22529"/>
    <n v="9"/>
    <n v="10"/>
    <n v="47"/>
    <n v="9"/>
    <n v="0"/>
    <n v="46"/>
    <n v="6"/>
    <n v="7"/>
    <n v="32"/>
    <n v="9"/>
    <n v="0"/>
    <n v="31"/>
    <n v="4"/>
    <n v="1"/>
    <n v="10"/>
    <n v="2"/>
    <n v="0"/>
    <n v="13"/>
    <n v="14530"/>
    <n v="3527"/>
    <n v="39558"/>
    <n v="1470"/>
    <n v="0"/>
    <n v="1663"/>
    <n v="0"/>
    <n v="0"/>
    <n v="0"/>
    <n v="0"/>
    <n v="1663"/>
    <n v="1663"/>
    <n v="0"/>
    <n v="0"/>
    <n v="6099"/>
    <n v="4823"/>
    <n v="33551"/>
    <n v="0"/>
    <n v="0"/>
    <n v="0"/>
    <n v="5555"/>
    <n v="4823"/>
    <n v="32173"/>
    <n v="6099"/>
    <n v="4823"/>
    <n v="6350"/>
    <n v="5461"/>
    <n v="13"/>
    <n v="21"/>
    <n v="11"/>
    <n v="5"/>
    <n v="13"/>
    <n v="5"/>
    <n v="7"/>
    <n v="12"/>
    <n v="30"/>
    <n v="13"/>
    <n v="31"/>
    <n v="0"/>
    <n v="0"/>
    <n v="0"/>
    <n v="0"/>
    <n v="0"/>
    <n v="0"/>
    <n v="0"/>
    <n v="0"/>
    <n v="0"/>
    <x v="0"/>
    <x v="1"/>
    <x v="3"/>
    <x v="3"/>
    <x v="92"/>
    <x v="1"/>
    <x v="0"/>
    <x v="12"/>
    <x v="1"/>
    <x v="8"/>
    <x v="0"/>
    <x v="0"/>
    <x v="0"/>
    <x v="0"/>
    <x v="9"/>
    <x v="9"/>
    <x v="9"/>
    <n v="33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11287"/>
    <n v="11287"/>
    <n v="8075"/>
    <n v="99930"/>
    <n v="47379"/>
    <n v="17134"/>
    <n v="103142"/>
    <n v="7891"/>
    <n v="7926"/>
    <n v="60920"/>
    <n v="31207"/>
    <n v="17134"/>
    <n v="60885"/>
    <n v="14"/>
    <n v="28"/>
    <n v="117"/>
    <n v="128"/>
    <n v="25"/>
    <n v="103"/>
    <n v="10"/>
    <n v="25"/>
    <n v="88"/>
    <n v="104"/>
    <n v="21"/>
    <n v="73"/>
    <n v="6"/>
    <n v="9"/>
    <n v="33"/>
    <n v="23"/>
    <n v="6"/>
    <n v="30"/>
    <n v="24421"/>
    <n v="15649"/>
    <n v="75424"/>
    <n v="28237"/>
    <n v="3442"/>
    <n v="1460"/>
    <n v="0"/>
    <n v="0"/>
    <n v="0"/>
    <n v="0"/>
    <n v="1460"/>
    <n v="1460"/>
    <n v="0"/>
    <n v="0"/>
    <n v="4337"/>
    <n v="0"/>
    <n v="35661"/>
    <n v="0"/>
    <n v="0"/>
    <n v="0"/>
    <n v="3749"/>
    <n v="0"/>
    <n v="28871"/>
    <n v="3987"/>
    <n v="0"/>
    <n v="4081"/>
    <n v="0"/>
    <n v="18"/>
    <n v="15"/>
    <n v="3"/>
    <n v="15"/>
    <n v="30"/>
    <n v="7"/>
    <n v="9"/>
    <n v="35"/>
    <n v="71"/>
    <n v="35"/>
    <n v="73"/>
    <n v="0"/>
    <n v="0"/>
    <n v="0"/>
    <n v="0"/>
    <n v="0"/>
    <n v="0"/>
    <n v="0"/>
    <n v="0"/>
    <n v="0"/>
    <x v="0"/>
    <x v="1"/>
    <x v="3"/>
    <x v="3"/>
    <x v="113"/>
    <x v="1"/>
    <x v="1"/>
    <x v="106"/>
    <x v="2"/>
    <x v="0"/>
    <x v="0"/>
    <x v="3"/>
    <x v="0"/>
    <x v="4"/>
    <x v="4"/>
    <x v="0"/>
    <x v="0"/>
    <n v="29"/>
  </r>
  <r>
    <s v="Business Insurance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21350"/>
    <n v="21350"/>
    <n v="20889"/>
    <n v="253147"/>
    <n v="122294"/>
    <n v="0"/>
    <n v="253608"/>
    <n v="11601"/>
    <n v="20889"/>
    <n v="131952"/>
    <n v="122294"/>
    <n v="0"/>
    <n v="122664"/>
    <n v="44"/>
    <n v="56"/>
    <n v="170"/>
    <n v="211"/>
    <n v="0"/>
    <n v="158"/>
    <n v="36"/>
    <n v="36"/>
    <n v="121"/>
    <n v="167"/>
    <n v="0"/>
    <n v="121"/>
    <n v="8"/>
    <n v="15"/>
    <n v="35"/>
    <n v="50"/>
    <n v="0"/>
    <n v="28"/>
    <n v="49243"/>
    <n v="31797"/>
    <n v="210859"/>
    <n v="57945"/>
    <n v="0"/>
    <n v="8470"/>
    <n v="1"/>
    <n v="10467"/>
    <n v="6219"/>
    <n v="0"/>
    <n v="18936"/>
    <n v="0"/>
    <n v="0"/>
    <n v="0"/>
    <n v="17529"/>
    <n v="0"/>
    <n v="124609"/>
    <n v="0"/>
    <n v="0"/>
    <n v="0"/>
    <n v="16465"/>
    <n v="0"/>
    <n v="82884"/>
    <n v="17529"/>
    <n v="0"/>
    <n v="17857"/>
    <n v="0"/>
    <n v="42"/>
    <n v="32"/>
    <n v="0"/>
    <n v="23"/>
    <n v="28"/>
    <n v="15"/>
    <n v="17"/>
    <n v="72"/>
    <n v="120"/>
    <n v="72"/>
    <n v="121"/>
    <n v="0"/>
    <n v="0"/>
    <n v="0"/>
    <n v="0"/>
    <n v="0"/>
    <n v="0"/>
    <n v="0"/>
    <n v="0"/>
    <n v="0"/>
    <x v="0"/>
    <x v="1"/>
    <x v="3"/>
    <x v="3"/>
    <x v="118"/>
    <x v="1"/>
    <x v="1"/>
    <x v="111"/>
    <x v="1"/>
    <x v="2"/>
    <x v="0"/>
    <x v="3"/>
    <x v="0"/>
    <x v="0"/>
    <x v="27"/>
    <x v="87"/>
    <x v="99"/>
    <n v="49"/>
  </r>
  <r>
    <s v="Business Insurance"/>
    <x v="0"/>
    <x v="5"/>
    <x v="12"/>
    <x v="0"/>
    <x v="5"/>
    <s v="THE AGENCY COLLECTIVE LLC"/>
    <s v="CR605710"/>
    <s v="WOLFF INSURANCE AGENCY INC"/>
    <s v="H6991160"/>
    <x v="0"/>
    <x v="0"/>
    <x v="0"/>
    <s v="Territory Manager"/>
    <n v="23627"/>
    <n v="23627"/>
    <n v="19407"/>
    <n v="65231"/>
    <n v="46907"/>
    <n v="28216"/>
    <n v="69451"/>
    <n v="6213"/>
    <n v="-2568"/>
    <n v="11315"/>
    <n v="25020"/>
    <n v="24990"/>
    <n v="20096"/>
    <n v="9"/>
    <n v="11"/>
    <n v="40"/>
    <n v="54"/>
    <n v="42"/>
    <n v="38"/>
    <n v="7"/>
    <n v="9"/>
    <n v="32"/>
    <n v="43"/>
    <n v="35"/>
    <n v="30"/>
    <n v="2"/>
    <n v="1"/>
    <n v="9"/>
    <n v="17"/>
    <n v="15"/>
    <n v="10"/>
    <n v="15893"/>
    <n v="8657"/>
    <n v="58976"/>
    <n v="45581"/>
    <n v="13939"/>
    <n v="1678"/>
    <n v="0"/>
    <n v="0"/>
    <n v="0"/>
    <n v="6932"/>
    <n v="1678"/>
    <n v="1678"/>
    <n v="0"/>
    <n v="0"/>
    <n v="16188"/>
    <n v="14213"/>
    <n v="36403"/>
    <n v="0"/>
    <n v="0"/>
    <n v="0"/>
    <n v="15306"/>
    <n v="13571"/>
    <n v="32596"/>
    <n v="16188"/>
    <n v="14213"/>
    <n v="16771"/>
    <n v="14046"/>
    <n v="22"/>
    <n v="18"/>
    <n v="14"/>
    <n v="3"/>
    <n v="10"/>
    <n v="2"/>
    <n v="6"/>
    <n v="15"/>
    <n v="27"/>
    <n v="16"/>
    <n v="30"/>
    <n v="0"/>
    <n v="0"/>
    <n v="0"/>
    <n v="0"/>
    <n v="0"/>
    <n v="0"/>
    <n v="0"/>
    <n v="0"/>
    <n v="0"/>
    <x v="0"/>
    <x v="1"/>
    <x v="3"/>
    <x v="3"/>
    <x v="143"/>
    <x v="1"/>
    <x v="0"/>
    <x v="135"/>
    <x v="8"/>
    <x v="0"/>
    <x v="0"/>
    <x v="8"/>
    <x v="0"/>
    <x v="43"/>
    <x v="12"/>
    <x v="106"/>
    <x v="120"/>
    <n v="25"/>
  </r>
  <r>
    <s v="Business Insurance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1209"/>
    <n v="1209"/>
    <n v="-2253"/>
    <n v="141801"/>
    <n v="121365"/>
    <n v="34496"/>
    <n v="145263"/>
    <n v="22"/>
    <n v="326"/>
    <n v="6937"/>
    <n v="71475"/>
    <n v="34496"/>
    <n v="6633"/>
    <n v="3"/>
    <n v="0"/>
    <n v="14"/>
    <n v="11"/>
    <n v="2"/>
    <n v="17"/>
    <n v="3"/>
    <n v="0"/>
    <n v="13"/>
    <n v="11"/>
    <n v="2"/>
    <n v="16"/>
    <n v="0"/>
    <n v="0"/>
    <n v="5"/>
    <n v="8"/>
    <n v="2"/>
    <n v="5"/>
    <n v="35717"/>
    <n v="28541"/>
    <n v="124759"/>
    <n v="73428"/>
    <n v="9691"/>
    <n v="10672"/>
    <n v="12272"/>
    <n v="12272"/>
    <n v="-30566"/>
    <n v="71143"/>
    <n v="10672"/>
    <n v="0"/>
    <n v="0"/>
    <n v="0"/>
    <n v="0"/>
    <n v="0"/>
    <n v="115356"/>
    <n v="0"/>
    <n v="0"/>
    <n v="0"/>
    <n v="0"/>
    <n v="0"/>
    <n v="114715"/>
    <n v="0"/>
    <n v="0"/>
    <n v="0"/>
    <n v="0"/>
    <n v="9"/>
    <n v="9"/>
    <n v="3"/>
    <n v="0"/>
    <n v="5"/>
    <n v="0"/>
    <n v="3"/>
    <n v="2"/>
    <n v="15"/>
    <n v="3"/>
    <n v="16"/>
    <n v="0"/>
    <n v="0"/>
    <n v="0"/>
    <n v="0"/>
    <n v="0"/>
    <n v="0"/>
    <n v="0"/>
    <n v="0"/>
    <n v="0"/>
    <x v="0"/>
    <x v="1"/>
    <x v="4"/>
    <x v="4"/>
    <x v="24"/>
    <x v="1"/>
    <x v="1"/>
    <x v="24"/>
    <x v="2"/>
    <x v="8"/>
    <x v="0"/>
    <x v="11"/>
    <x v="0"/>
    <x v="19"/>
    <x v="15"/>
    <x v="19"/>
    <x v="20"/>
    <n v="13"/>
  </r>
  <r>
    <s v="Business Insurance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6439"/>
    <n v="6439"/>
    <n v="6315"/>
    <n v="17294"/>
    <n v="10709"/>
    <n v="0"/>
    <n v="17418"/>
    <n v="0"/>
    <n v="6315"/>
    <n v="9081"/>
    <n v="10709"/>
    <n v="0"/>
    <n v="2766"/>
    <n v="0"/>
    <n v="8"/>
    <n v="19"/>
    <n v="41"/>
    <n v="0"/>
    <n v="11"/>
    <n v="0"/>
    <n v="8"/>
    <n v="19"/>
    <n v="39"/>
    <n v="0"/>
    <n v="11"/>
    <n v="0"/>
    <n v="3"/>
    <n v="4"/>
    <n v="8"/>
    <n v="0"/>
    <n v="1"/>
    <n v="4275"/>
    <n v="3155"/>
    <n v="15835"/>
    <n v="2704"/>
    <n v="0"/>
    <n v="5194"/>
    <n v="0"/>
    <n v="0"/>
    <n v="0"/>
    <n v="0"/>
    <n v="5194"/>
    <n v="1500"/>
    <n v="0"/>
    <n v="0"/>
    <n v="5764"/>
    <n v="0"/>
    <n v="16242"/>
    <n v="0"/>
    <n v="0"/>
    <n v="0"/>
    <n v="5550"/>
    <n v="0"/>
    <n v="13019"/>
    <n v="5764"/>
    <n v="0"/>
    <n v="6184"/>
    <n v="0"/>
    <n v="10"/>
    <n v="8"/>
    <n v="0"/>
    <n v="3"/>
    <n v="1"/>
    <n v="1"/>
    <n v="0"/>
    <n v="8"/>
    <n v="11"/>
    <n v="8"/>
    <n v="11"/>
    <n v="0"/>
    <n v="0"/>
    <n v="0"/>
    <n v="0"/>
    <n v="0"/>
    <n v="0"/>
    <n v="0"/>
    <n v="0"/>
    <n v="0"/>
    <x v="0"/>
    <x v="1"/>
    <x v="4"/>
    <x v="4"/>
    <x v="97"/>
    <x v="1"/>
    <x v="0"/>
    <x v="8"/>
    <x v="11"/>
    <x v="2"/>
    <x v="0"/>
    <x v="5"/>
    <x v="0"/>
    <x v="7"/>
    <x v="6"/>
    <x v="79"/>
    <x v="83"/>
    <n v="9"/>
  </r>
  <r>
    <s v="Business Insurance"/>
    <x v="1"/>
    <x v="3"/>
    <x v="27"/>
    <x v="0"/>
    <x v="3"/>
    <s v="THE AGENCY COLLECTIVE LLC"/>
    <s v="CR605710"/>
    <s v="LAURIE INSURANCE GROUP LLC"/>
    <s v="H9526911"/>
    <x v="0"/>
    <x v="0"/>
    <x v="0"/>
    <s v="Territory Manager"/>
    <n v="2807"/>
    <n v="2807"/>
    <n v="2357"/>
    <n v="8774"/>
    <n v="0"/>
    <n v="0"/>
    <n v="9224"/>
    <n v="0"/>
    <n v="2357"/>
    <n v="8774"/>
    <n v="0"/>
    <n v="0"/>
    <n v="6417"/>
    <n v="0"/>
    <n v="1"/>
    <n v="6"/>
    <n v="0"/>
    <n v="0"/>
    <n v="5"/>
    <n v="0"/>
    <n v="1"/>
    <n v="6"/>
    <n v="0"/>
    <n v="0"/>
    <n v="5"/>
    <n v="0"/>
    <n v="1"/>
    <n v="4"/>
    <n v="0"/>
    <n v="0"/>
    <n v="3"/>
    <n v="2184"/>
    <n v="110"/>
    <n v="3194"/>
    <n v="0"/>
    <n v="0"/>
    <n v="2335"/>
    <n v="0"/>
    <n v="0"/>
    <n v="0"/>
    <n v="0"/>
    <n v="2335"/>
    <n v="2335"/>
    <n v="0"/>
    <n v="0"/>
    <n v="2357"/>
    <n v="0"/>
    <n v="2357"/>
    <n v="0"/>
    <n v="0"/>
    <n v="0"/>
    <n v="2259"/>
    <n v="0"/>
    <n v="2259"/>
    <n v="2357"/>
    <n v="0"/>
    <n v="2652"/>
    <n v="0"/>
    <n v="1"/>
    <n v="1"/>
    <n v="0"/>
    <n v="1"/>
    <n v="3"/>
    <n v="0"/>
    <n v="0"/>
    <n v="1"/>
    <n v="5"/>
    <n v="1"/>
    <n v="5"/>
    <n v="0"/>
    <n v="0"/>
    <n v="0"/>
    <n v="0"/>
    <n v="0"/>
    <n v="0"/>
    <n v="0"/>
    <n v="0"/>
    <n v="0"/>
    <x v="0"/>
    <x v="1"/>
    <x v="4"/>
    <x v="4"/>
    <x v="118"/>
    <x v="1"/>
    <x v="1"/>
    <x v="111"/>
    <x v="1"/>
    <x v="2"/>
    <x v="0"/>
    <x v="3"/>
    <x v="0"/>
    <x v="0"/>
    <x v="27"/>
    <x v="87"/>
    <x v="99"/>
    <n v="4"/>
  </r>
  <r>
    <s v="Business Insurance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0"/>
    <n v="0"/>
    <n v="1025"/>
    <n v="3282"/>
    <n v="2882"/>
    <n v="0"/>
    <n v="2257"/>
    <n v="0"/>
    <n v="1025"/>
    <n v="715"/>
    <n v="2882"/>
    <n v="0"/>
    <n v="-310"/>
    <n v="0"/>
    <n v="1"/>
    <n v="4"/>
    <n v="6"/>
    <n v="0"/>
    <n v="3"/>
    <n v="0"/>
    <n v="1"/>
    <n v="3"/>
    <n v="6"/>
    <n v="0"/>
    <n v="2"/>
    <n v="0"/>
    <n v="1"/>
    <n v="1"/>
    <n v="3"/>
    <n v="0"/>
    <n v="0"/>
    <n v="633"/>
    <n v="625"/>
    <n v="3179"/>
    <n v="1095"/>
    <n v="0"/>
    <n v="18695"/>
    <n v="0"/>
    <n v="0"/>
    <n v="0"/>
    <n v="0"/>
    <n v="18695"/>
    <n v="0"/>
    <n v="0"/>
    <n v="0"/>
    <n v="0"/>
    <n v="0"/>
    <n v="2432"/>
    <n v="0"/>
    <n v="0"/>
    <n v="0"/>
    <n v="0"/>
    <n v="0"/>
    <n v="2414"/>
    <n v="0"/>
    <n v="0"/>
    <n v="0"/>
    <n v="0"/>
    <n v="3"/>
    <n v="2"/>
    <n v="0"/>
    <n v="1"/>
    <n v="0"/>
    <n v="1"/>
    <n v="0"/>
    <n v="1"/>
    <n v="2"/>
    <n v="1"/>
    <n v="2"/>
    <n v="0"/>
    <n v="0"/>
    <n v="0"/>
    <n v="0"/>
    <n v="0"/>
    <n v="0"/>
    <n v="0"/>
    <n v="0"/>
    <n v="0"/>
    <x v="0"/>
    <x v="1"/>
    <x v="5"/>
    <x v="5"/>
    <x v="14"/>
    <x v="1"/>
    <x v="0"/>
    <x v="14"/>
    <x v="1"/>
    <x v="3"/>
    <x v="0"/>
    <x v="0"/>
    <x v="0"/>
    <x v="9"/>
    <x v="11"/>
    <x v="11"/>
    <x v="11"/>
    <n v="2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70606"/>
    <n v="70606"/>
    <n v="152479"/>
    <n v="152479"/>
    <n v="26293"/>
    <n v="180573"/>
    <n v="70606"/>
    <n v="4785"/>
    <n v="0"/>
    <n v="0"/>
    <n v="0"/>
    <n v="0"/>
    <n v="4785"/>
    <n v="7"/>
    <n v="3"/>
    <n v="14"/>
    <n v="14"/>
    <n v="5"/>
    <n v="18"/>
    <n v="6"/>
    <n v="2"/>
    <n v="6"/>
    <n v="2"/>
    <n v="5"/>
    <n v="10"/>
    <n v="2"/>
    <n v="0"/>
    <n v="0"/>
    <n v="0"/>
    <n v="0"/>
    <n v="2"/>
    <n v="8080"/>
    <n v="152479"/>
    <n v="152479"/>
    <n v="186595"/>
    <n v="141622"/>
    <n v="33153"/>
    <n v="21515"/>
    <n v="25183"/>
    <n v="78644"/>
    <n v="1942"/>
    <n v="36820"/>
    <n v="150"/>
    <n v="0"/>
    <n v="0"/>
    <n v="19919"/>
    <n v="0"/>
    <n v="19919"/>
    <n v="0"/>
    <n v="0"/>
    <n v="0"/>
    <n v="18525"/>
    <n v="0"/>
    <n v="18525"/>
    <n v="19919"/>
    <n v="0"/>
    <n v="18113"/>
    <n v="0"/>
    <n v="0"/>
    <n v="2"/>
    <n v="0"/>
    <n v="2"/>
    <n v="2"/>
    <n v="1"/>
    <n v="1"/>
    <n v="8"/>
    <n v="10"/>
    <n v="8"/>
    <n v="10"/>
    <n v="0"/>
    <n v="0"/>
    <n v="0"/>
    <n v="0"/>
    <n v="0"/>
    <n v="0"/>
    <n v="0"/>
    <n v="0"/>
    <n v="0"/>
    <x v="0"/>
    <x v="1"/>
    <x v="2"/>
    <x v="2"/>
    <x v="108"/>
    <x v="1"/>
    <x v="1"/>
    <x v="59"/>
    <x v="8"/>
    <x v="9"/>
    <x v="0"/>
    <x v="3"/>
    <x v="0"/>
    <x v="4"/>
    <x v="4"/>
    <x v="48"/>
    <x v="49"/>
    <n v="2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13515"/>
    <n v="13515"/>
    <n v="0"/>
    <n v="21154"/>
    <n v="0"/>
    <n v="0"/>
    <n v="34669"/>
    <n v="6180"/>
    <n v="0"/>
    <n v="21154"/>
    <n v="0"/>
    <n v="0"/>
    <n v="27334"/>
    <n v="34"/>
    <n v="4"/>
    <n v="61"/>
    <n v="4"/>
    <n v="0"/>
    <n v="91"/>
    <n v="21"/>
    <n v="0"/>
    <n v="34"/>
    <n v="3"/>
    <n v="0"/>
    <n v="55"/>
    <n v="4"/>
    <n v="0"/>
    <n v="5"/>
    <n v="0"/>
    <n v="0"/>
    <n v="9"/>
    <n v="6383"/>
    <n v="0"/>
    <n v="8411"/>
    <n v="0"/>
    <n v="0"/>
    <n v="5000"/>
    <n v="0"/>
    <n v="0"/>
    <n v="0"/>
    <n v="0"/>
    <n v="5000"/>
    <n v="5000"/>
    <n v="0"/>
    <n v="0"/>
    <n v="5029"/>
    <n v="0"/>
    <n v="5029"/>
    <n v="0"/>
    <n v="0"/>
    <n v="0"/>
    <n v="4526"/>
    <n v="0"/>
    <n v="4526"/>
    <n v="5029"/>
    <n v="0"/>
    <n v="5210"/>
    <n v="0"/>
    <n v="0"/>
    <n v="2"/>
    <n v="0"/>
    <n v="4"/>
    <n v="9"/>
    <n v="3"/>
    <n v="6"/>
    <n v="21"/>
    <n v="55"/>
    <n v="21"/>
    <n v="55"/>
    <n v="0"/>
    <n v="0"/>
    <n v="0"/>
    <n v="0"/>
    <n v="0"/>
    <n v="0"/>
    <n v="0"/>
    <n v="0"/>
    <n v="0"/>
    <x v="0"/>
    <x v="1"/>
    <x v="3"/>
    <x v="3"/>
    <x v="160"/>
    <x v="1"/>
    <x v="3"/>
    <x v="57"/>
    <x v="2"/>
    <x v="4"/>
    <x v="0"/>
    <x v="23"/>
    <x v="0"/>
    <x v="33"/>
    <x v="34"/>
    <x v="0"/>
    <x v="0"/>
    <n v="8"/>
  </r>
  <r>
    <s v="Business Insurance"/>
    <x v="6"/>
    <x v="9"/>
    <x v="43"/>
    <x v="0"/>
    <x v="9"/>
    <s v="THE AGENCY COLLECTIVE LLC"/>
    <s v="CR605710"/>
    <s v="JC GLOBAL FINANCIAL, INC."/>
    <s v="H8777446"/>
    <x v="0"/>
    <x v="0"/>
    <x v="0"/>
    <s v="Territory Manager"/>
    <n v="1005"/>
    <n v="1005"/>
    <n v="6559"/>
    <n v="55955"/>
    <n v="22530"/>
    <n v="0"/>
    <n v="50401"/>
    <n v="1005"/>
    <n v="0"/>
    <n v="21375"/>
    <n v="21634"/>
    <n v="0"/>
    <n v="22380"/>
    <n v="9"/>
    <n v="0"/>
    <n v="9"/>
    <n v="28"/>
    <n v="0"/>
    <n v="18"/>
    <n v="7"/>
    <n v="0"/>
    <n v="7"/>
    <n v="25"/>
    <n v="0"/>
    <n v="14"/>
    <n v="1"/>
    <n v="0"/>
    <n v="2"/>
    <n v="9"/>
    <n v="0"/>
    <n v="3"/>
    <n v="13574"/>
    <n v="6112"/>
    <n v="42420"/>
    <n v="10330"/>
    <n v="0"/>
    <n v="25000"/>
    <n v="0"/>
    <n v="0"/>
    <n v="0"/>
    <n v="0"/>
    <n v="25000"/>
    <n v="0"/>
    <n v="0"/>
    <n v="0"/>
    <n v="6559"/>
    <n v="5808"/>
    <n v="44205"/>
    <n v="0"/>
    <n v="0"/>
    <n v="0"/>
    <n v="0"/>
    <n v="5808"/>
    <n v="33216"/>
    <n v="0"/>
    <n v="5808"/>
    <n v="0"/>
    <n v="6280"/>
    <n v="10"/>
    <n v="7"/>
    <n v="2"/>
    <n v="1"/>
    <n v="3"/>
    <n v="1"/>
    <n v="3"/>
    <n v="7"/>
    <n v="14"/>
    <n v="7"/>
    <n v="14"/>
    <n v="0"/>
    <n v="0"/>
    <n v="0"/>
    <n v="0"/>
    <n v="0"/>
    <n v="0"/>
    <n v="0"/>
    <n v="0"/>
    <n v="0"/>
    <x v="0"/>
    <x v="1"/>
    <x v="3"/>
    <x v="3"/>
    <x v="138"/>
    <x v="1"/>
    <x v="6"/>
    <x v="130"/>
    <x v="1"/>
    <x v="1"/>
    <x v="0"/>
    <x v="15"/>
    <x v="0"/>
    <x v="25"/>
    <x v="44"/>
    <x v="103"/>
    <x v="117"/>
    <n v="11"/>
  </r>
  <r>
    <s v="Business Insurance"/>
    <x v="0"/>
    <x v="0"/>
    <x v="1"/>
    <x v="0"/>
    <x v="0"/>
    <s v=""/>
    <s v=""/>
    <s v="THE ROBERT JACKSON AGENCY INC"/>
    <s v="H7648095"/>
    <x v="0"/>
    <x v="0"/>
    <x v="1"/>
    <s v="Territory Manager"/>
    <n v="-537"/>
    <n v="-537"/>
    <n v="0"/>
    <n v="24123"/>
    <n v="13876"/>
    <n v="0"/>
    <n v="23586"/>
    <n v="0"/>
    <n v="0"/>
    <n v="9282"/>
    <n v="13876"/>
    <n v="0"/>
    <n v="9282"/>
    <n v="1"/>
    <n v="1"/>
    <n v="13"/>
    <n v="9"/>
    <n v="0"/>
    <n v="13"/>
    <n v="1"/>
    <n v="1"/>
    <n v="11"/>
    <n v="6"/>
    <n v="0"/>
    <n v="11"/>
    <n v="0"/>
    <n v="0"/>
    <n v="3"/>
    <n v="4"/>
    <n v="0"/>
    <n v="3"/>
    <n v="7114"/>
    <n v="3390"/>
    <n v="20662"/>
    <n v="3998"/>
    <n v="0"/>
    <n v="0"/>
    <n v="0"/>
    <n v="-1545"/>
    <n v="2067"/>
    <n v="0"/>
    <n v="-1545"/>
    <n v="0"/>
    <n v="0"/>
    <n v="0"/>
    <n v="0"/>
    <n v="0"/>
    <n v="5438"/>
    <n v="0"/>
    <n v="0"/>
    <n v="0"/>
    <n v="0"/>
    <n v="0"/>
    <n v="2584"/>
    <n v="0"/>
    <n v="0"/>
    <n v="0"/>
    <n v="0"/>
    <n v="1"/>
    <n v="0"/>
    <n v="0"/>
    <n v="0"/>
    <n v="3"/>
    <n v="0"/>
    <n v="0"/>
    <n v="2"/>
    <n v="10"/>
    <n v="2"/>
    <n v="11"/>
    <n v="0"/>
    <n v="0"/>
    <n v="0"/>
    <n v="0"/>
    <n v="0"/>
    <n v="0"/>
    <n v="0"/>
    <n v="0"/>
    <n v="0"/>
    <x v="0"/>
    <x v="1"/>
    <x v="3"/>
    <x v="3"/>
    <x v="1"/>
    <x v="1"/>
    <x v="0"/>
    <x v="1"/>
    <x v="1"/>
    <x v="1"/>
    <x v="0"/>
    <x v="0"/>
    <x v="0"/>
    <x v="1"/>
    <x v="1"/>
    <x v="1"/>
    <x v="1"/>
    <n v="0"/>
  </r>
  <r>
    <s v="Business Insurance"/>
    <x v="0"/>
    <x v="0"/>
    <x v="10"/>
    <x v="0"/>
    <x v="0"/>
    <s v="THE AGENCY COLLECTIVE LLC"/>
    <s v="CR605710"/>
    <s v="HOLLIDAY INSURANCE GROUP LLC"/>
    <s v="H9121421"/>
    <x v="0"/>
    <x v="0"/>
    <x v="0"/>
    <s v="Territory Manager"/>
    <n v="-8543"/>
    <n v="-8543"/>
    <n v="-233"/>
    <n v="45073"/>
    <n v="45808"/>
    <n v="0"/>
    <n v="36763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4561"/>
    <n v="11056"/>
    <n v="46031"/>
    <n v="29907"/>
    <n v="0"/>
    <n v="-2400"/>
    <n v="0"/>
    <n v="2500"/>
    <n v="0"/>
    <n v="0"/>
    <n v="100"/>
    <n v="0"/>
    <n v="0"/>
    <n v="0"/>
    <n v="0"/>
    <n v="0"/>
    <n v="45238"/>
    <n v="0"/>
    <n v="0"/>
    <n v="0"/>
    <n v="0"/>
    <n v="0"/>
    <n v="45172"/>
    <n v="0"/>
    <n v="0"/>
    <n v="0"/>
    <n v="0"/>
    <n v="3"/>
    <n v="3"/>
    <n v="3"/>
    <n v="0"/>
    <n v="0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68"/>
    <x v="1"/>
    <x v="0"/>
    <x v="65"/>
    <x v="8"/>
    <x v="4"/>
    <x v="0"/>
    <x v="0"/>
    <x v="0"/>
    <x v="0"/>
    <x v="10"/>
    <x v="54"/>
    <x v="55"/>
    <n v="3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0"/>
    <n v="0"/>
    <n v="0"/>
    <n v="43291"/>
    <n v="0"/>
    <n v="0"/>
    <n v="43291"/>
    <n v="0"/>
    <n v="0"/>
    <n v="43291"/>
    <n v="0"/>
    <n v="0"/>
    <n v="43291"/>
    <n v="0"/>
    <n v="0"/>
    <n v="6"/>
    <n v="0"/>
    <n v="0"/>
    <n v="6"/>
    <n v="0"/>
    <n v="0"/>
    <n v="4"/>
    <n v="0"/>
    <n v="0"/>
    <n v="4"/>
    <n v="0"/>
    <n v="0"/>
    <n v="4"/>
    <n v="0"/>
    <n v="0"/>
    <n v="4"/>
    <n v="10770"/>
    <n v="0"/>
    <n v="21530"/>
    <n v="0"/>
    <n v="0"/>
    <n v="7000"/>
    <n v="0"/>
    <n v="0"/>
    <n v="0"/>
    <n v="0"/>
    <n v="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3"/>
    <n v="0"/>
    <n v="4"/>
    <n v="0"/>
    <n v="0"/>
    <n v="0"/>
    <n v="0"/>
    <n v="0"/>
    <n v="0"/>
    <n v="0"/>
    <n v="0"/>
    <n v="0"/>
    <x v="0"/>
    <x v="1"/>
    <x v="2"/>
    <x v="2"/>
    <x v="75"/>
    <x v="1"/>
    <x v="0"/>
    <x v="13"/>
    <x v="2"/>
    <x v="11"/>
    <x v="0"/>
    <x v="0"/>
    <x v="0"/>
    <x v="0"/>
    <x v="10"/>
    <x v="61"/>
    <x v="62"/>
    <n v="4"/>
  </r>
  <r>
    <s v="Business Insurance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0"/>
    <n v="0"/>
    <n v="0"/>
    <n v="68763"/>
    <n v="0"/>
    <n v="0"/>
    <n v="68763"/>
    <n v="0"/>
    <n v="0"/>
    <n v="68763"/>
    <n v="0"/>
    <n v="0"/>
    <n v="68763"/>
    <n v="0"/>
    <n v="0"/>
    <n v="1"/>
    <n v="4"/>
    <n v="4"/>
    <n v="1"/>
    <n v="0"/>
    <n v="0"/>
    <n v="1"/>
    <n v="3"/>
    <n v="0"/>
    <n v="1"/>
    <n v="0"/>
    <n v="0"/>
    <n v="1"/>
    <n v="0"/>
    <n v="0"/>
    <n v="1"/>
    <n v="16955"/>
    <n v="0"/>
    <n v="17332"/>
    <n v="0"/>
    <n v="0"/>
    <n v="7115"/>
    <n v="0"/>
    <n v="0"/>
    <n v="0"/>
    <n v="0"/>
    <n v="7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x v="0"/>
    <x v="1"/>
    <x v="2"/>
    <x v="2"/>
    <x v="109"/>
    <x v="1"/>
    <x v="1"/>
    <x v="102"/>
    <x v="5"/>
    <x v="8"/>
    <x v="0"/>
    <x v="3"/>
    <x v="0"/>
    <x v="4"/>
    <x v="4"/>
    <x v="80"/>
    <x v="93"/>
    <n v="1"/>
  </r>
  <r>
    <s v="Business Insurance"/>
    <x v="1"/>
    <x v="7"/>
    <x v="15"/>
    <x v="0"/>
    <x v="7"/>
    <s v="THE AGENCY COLLECTIVE LLC"/>
    <s v="CR605710"/>
    <s v="MCDONALD INSURANCE LLC"/>
    <s v="H2704291"/>
    <x v="0"/>
    <x v="0"/>
    <x v="0"/>
    <s v="Territory Manager"/>
    <n v="93604"/>
    <n v="93604"/>
    <n v="70299"/>
    <n v="144537"/>
    <n v="145582"/>
    <n v="45032"/>
    <n v="167842"/>
    <n v="27808"/>
    <n v="21720"/>
    <n v="47934"/>
    <n v="128495"/>
    <n v="45032"/>
    <n v="54022"/>
    <n v="56"/>
    <n v="63"/>
    <n v="219"/>
    <n v="192"/>
    <n v="46"/>
    <n v="212"/>
    <n v="34"/>
    <n v="49"/>
    <n v="151"/>
    <n v="158"/>
    <n v="35"/>
    <n v="136"/>
    <n v="7"/>
    <n v="16"/>
    <n v="39"/>
    <n v="48"/>
    <n v="10"/>
    <n v="30"/>
    <n v="45278"/>
    <n v="19977"/>
    <n v="144252"/>
    <n v="117436"/>
    <n v="12065"/>
    <n v="-14714"/>
    <n v="230000"/>
    <n v="370449"/>
    <n v="43116"/>
    <n v="0"/>
    <n v="125734"/>
    <n v="14360"/>
    <n v="230000"/>
    <n v="370449"/>
    <n v="27155"/>
    <n v="27481"/>
    <n v="61491"/>
    <n v="0"/>
    <n v="0"/>
    <n v="0"/>
    <n v="25135"/>
    <n v="22131"/>
    <n v="57944"/>
    <n v="27155"/>
    <n v="25351"/>
    <n v="28057"/>
    <n v="25844"/>
    <n v="33"/>
    <n v="26"/>
    <n v="14"/>
    <n v="24"/>
    <n v="31"/>
    <n v="10"/>
    <n v="17"/>
    <n v="79"/>
    <n v="132"/>
    <n v="84"/>
    <n v="137"/>
    <n v="0"/>
    <n v="0"/>
    <n v="0"/>
    <n v="0"/>
    <n v="0"/>
    <n v="0"/>
    <n v="0"/>
    <n v="0"/>
    <n v="0"/>
    <x v="0"/>
    <x v="1"/>
    <x v="3"/>
    <x v="3"/>
    <x v="24"/>
    <x v="1"/>
    <x v="1"/>
    <x v="24"/>
    <x v="2"/>
    <x v="8"/>
    <x v="0"/>
    <x v="11"/>
    <x v="0"/>
    <x v="19"/>
    <x v="15"/>
    <x v="19"/>
    <x v="20"/>
    <n v="45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60088"/>
    <n v="60088"/>
    <n v="25734"/>
    <n v="165165"/>
    <n v="167220"/>
    <n v="165678"/>
    <n v="199519"/>
    <n v="17306"/>
    <n v="9809"/>
    <n v="34127"/>
    <n v="43668"/>
    <n v="66827"/>
    <n v="41624"/>
    <n v="39"/>
    <n v="45"/>
    <n v="140"/>
    <n v="170"/>
    <n v="205"/>
    <n v="134"/>
    <n v="32"/>
    <n v="35"/>
    <n v="108"/>
    <n v="118"/>
    <n v="164"/>
    <n v="105"/>
    <n v="16"/>
    <n v="10"/>
    <n v="25"/>
    <n v="27"/>
    <n v="36"/>
    <n v="31"/>
    <n v="39708"/>
    <n v="32586"/>
    <n v="153104"/>
    <n v="167621"/>
    <n v="128157"/>
    <n v="14858"/>
    <n v="899"/>
    <n v="65645"/>
    <n v="12137"/>
    <n v="33982"/>
    <n v="79603"/>
    <n v="8801"/>
    <n v="899"/>
    <n v="65645"/>
    <n v="29144"/>
    <n v="19341"/>
    <n v="137170"/>
    <n v="0"/>
    <n v="0"/>
    <n v="0"/>
    <n v="25929"/>
    <n v="14096"/>
    <n v="108648"/>
    <n v="29144"/>
    <n v="14096"/>
    <n v="30429"/>
    <n v="14684"/>
    <n v="55"/>
    <n v="47"/>
    <n v="38"/>
    <n v="27"/>
    <n v="32"/>
    <n v="9"/>
    <n v="11"/>
    <n v="65"/>
    <n v="101"/>
    <n v="67"/>
    <n v="105"/>
    <n v="0"/>
    <n v="0"/>
    <n v="0"/>
    <n v="0"/>
    <n v="0"/>
    <n v="0"/>
    <n v="0"/>
    <n v="0"/>
    <n v="0"/>
    <x v="0"/>
    <x v="1"/>
    <x v="3"/>
    <x v="3"/>
    <x v="107"/>
    <x v="1"/>
    <x v="1"/>
    <x v="101"/>
    <x v="12"/>
    <x v="5"/>
    <x v="0"/>
    <x v="3"/>
    <x v="0"/>
    <x v="4"/>
    <x v="4"/>
    <x v="85"/>
    <x v="92"/>
    <n v="64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37544"/>
    <n v="37544"/>
    <n v="8432"/>
    <n v="75320"/>
    <n v="54585"/>
    <n v="40260"/>
    <n v="104432"/>
    <n v="-207"/>
    <n v="1184"/>
    <n v="7229"/>
    <n v="10591"/>
    <n v="21876"/>
    <n v="5838"/>
    <n v="6"/>
    <n v="8"/>
    <n v="36"/>
    <n v="70"/>
    <n v="126"/>
    <n v="34"/>
    <n v="3"/>
    <n v="6"/>
    <n v="21"/>
    <n v="54"/>
    <n v="106"/>
    <n v="18"/>
    <n v="2"/>
    <n v="3"/>
    <n v="10"/>
    <n v="16"/>
    <n v="28"/>
    <n v="9"/>
    <n v="18975"/>
    <n v="15991"/>
    <n v="67159"/>
    <n v="46665"/>
    <n v="25891"/>
    <n v="-9709"/>
    <n v="4700"/>
    <n v="19449"/>
    <n v="0"/>
    <n v="0"/>
    <n v="5040"/>
    <n v="1"/>
    <n v="4700"/>
    <n v="19449"/>
    <n v="39021"/>
    <n v="5483"/>
    <n v="76039"/>
    <n v="0"/>
    <n v="0"/>
    <n v="0"/>
    <n v="35451"/>
    <n v="5483"/>
    <n v="70742"/>
    <n v="39021"/>
    <n v="5483"/>
    <n v="38499"/>
    <n v="5619"/>
    <n v="33"/>
    <n v="37"/>
    <n v="26"/>
    <n v="5"/>
    <n v="9"/>
    <n v="2"/>
    <n v="5"/>
    <n v="8"/>
    <n v="18"/>
    <n v="9"/>
    <n v="18"/>
    <n v="0"/>
    <n v="0"/>
    <n v="0"/>
    <n v="0"/>
    <n v="0"/>
    <n v="0"/>
    <n v="0"/>
    <n v="0"/>
    <n v="0"/>
    <x v="0"/>
    <x v="1"/>
    <x v="3"/>
    <x v="3"/>
    <x v="111"/>
    <x v="1"/>
    <x v="1"/>
    <x v="104"/>
    <x v="8"/>
    <x v="2"/>
    <x v="0"/>
    <x v="3"/>
    <x v="0"/>
    <x v="4"/>
    <x v="4"/>
    <x v="87"/>
    <x v="95"/>
    <n v="42"/>
  </r>
  <r>
    <s v="Business Insurance"/>
    <x v="0"/>
    <x v="0"/>
    <x v="11"/>
    <x v="0"/>
    <x v="0"/>
    <s v="THE AGENCY COLLECTIVE LLC"/>
    <s v="CR605710"/>
    <s v="URBANIA INS AGENCY INC"/>
    <s v="H6799488"/>
    <x v="0"/>
    <x v="0"/>
    <x v="7"/>
    <s v="Territory Manager"/>
    <n v="43552"/>
    <n v="43552"/>
    <n v="104319"/>
    <n v="109981"/>
    <n v="0"/>
    <n v="0"/>
    <n v="49214"/>
    <n v="-5640"/>
    <n v="104319"/>
    <n v="109981"/>
    <n v="0"/>
    <n v="0"/>
    <n v="22"/>
    <n v="4"/>
    <n v="7"/>
    <n v="7"/>
    <n v="0"/>
    <n v="0"/>
    <n v="4"/>
    <n v="4"/>
    <n v="6"/>
    <n v="6"/>
    <n v="0"/>
    <n v="0"/>
    <n v="4"/>
    <n v="0"/>
    <n v="6"/>
    <n v="6"/>
    <n v="0"/>
    <n v="0"/>
    <n v="0"/>
    <n v="22496"/>
    <n v="12167"/>
    <n v="93166"/>
    <n v="0"/>
    <n v="0"/>
    <n v="847"/>
    <n v="0"/>
    <n v="11681"/>
    <n v="0"/>
    <n v="0"/>
    <n v="12527"/>
    <n v="847"/>
    <n v="0"/>
    <n v="11681"/>
    <n v="104341"/>
    <n v="0"/>
    <n v="104341"/>
    <n v="0"/>
    <n v="0"/>
    <n v="0"/>
    <n v="46004"/>
    <n v="0"/>
    <n v="46004"/>
    <n v="47091"/>
    <n v="0"/>
    <n v="48557"/>
    <n v="0"/>
    <n v="6"/>
    <n v="3"/>
    <n v="0"/>
    <n v="6"/>
    <n v="0"/>
    <n v="0"/>
    <n v="0"/>
    <n v="5"/>
    <n v="2"/>
    <n v="10"/>
    <n v="4"/>
    <n v="0"/>
    <n v="0"/>
    <n v="0"/>
    <n v="0"/>
    <n v="0"/>
    <n v="0"/>
    <n v="0"/>
    <n v="0"/>
    <n v="0"/>
    <x v="0"/>
    <x v="1"/>
    <x v="2"/>
    <x v="2"/>
    <x v="15"/>
    <x v="1"/>
    <x v="0"/>
    <x v="15"/>
    <x v="1"/>
    <x v="7"/>
    <x v="0"/>
    <x v="0"/>
    <x v="0"/>
    <x v="10"/>
    <x v="11"/>
    <x v="12"/>
    <x v="12"/>
    <n v="3"/>
  </r>
  <r>
    <s v="Business Insurance"/>
    <x v="1"/>
    <x v="1"/>
    <x v="21"/>
    <x v="0"/>
    <x v="1"/>
    <s v="THE AGENCY COLLECTIVE LLC"/>
    <s v="CR605710"/>
    <s v="MICHELLE ALLEN AGENCY INC"/>
    <s v="H8665408"/>
    <x v="0"/>
    <x v="0"/>
    <x v="0"/>
    <s v="Territory Manager"/>
    <n v="464"/>
    <n v="464"/>
    <n v="0"/>
    <n v="140821"/>
    <n v="0"/>
    <n v="0"/>
    <n v="141285"/>
    <n v="464"/>
    <n v="0"/>
    <n v="140821"/>
    <n v="0"/>
    <n v="0"/>
    <n v="141285"/>
    <n v="0"/>
    <n v="0"/>
    <n v="6"/>
    <n v="0"/>
    <n v="0"/>
    <n v="6"/>
    <n v="0"/>
    <n v="0"/>
    <n v="4"/>
    <n v="0"/>
    <n v="0"/>
    <n v="4"/>
    <n v="0"/>
    <n v="0"/>
    <n v="3"/>
    <n v="0"/>
    <n v="0"/>
    <n v="3"/>
    <n v="35644"/>
    <n v="0"/>
    <n v="77591"/>
    <n v="0"/>
    <n v="0"/>
    <n v="-14892"/>
    <n v="0"/>
    <n v="117518"/>
    <n v="0"/>
    <n v="0"/>
    <n v="102626"/>
    <n v="1"/>
    <n v="0"/>
    <n v="117518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1"/>
    <n v="0"/>
    <n v="4"/>
    <n v="0"/>
    <n v="0"/>
    <n v="0"/>
    <n v="0"/>
    <n v="0"/>
    <n v="0"/>
    <n v="0"/>
    <n v="0"/>
    <n v="0"/>
    <x v="0"/>
    <x v="1"/>
    <x v="2"/>
    <x v="2"/>
    <x v="34"/>
    <x v="1"/>
    <x v="1"/>
    <x v="34"/>
    <x v="1"/>
    <x v="0"/>
    <x v="0"/>
    <x v="2"/>
    <x v="0"/>
    <x v="22"/>
    <x v="21"/>
    <x v="29"/>
    <x v="30"/>
    <n v="3"/>
  </r>
  <r>
    <s v="Business Insurance"/>
    <x v="3"/>
    <x v="17"/>
    <x v="53"/>
    <x v="0"/>
    <x v="17"/>
    <s v="THE AGENCY COLLECTIVE LLC"/>
    <s v="CR605710"/>
    <s v="NIHILL INSURANCE SERVICES, LLC"/>
    <s v="H9704337"/>
    <x v="0"/>
    <x v="0"/>
    <x v="0"/>
    <s v="Territory Manager"/>
    <n v="11"/>
    <n v="11"/>
    <n v="-14834"/>
    <n v="48539"/>
    <n v="45266"/>
    <n v="0"/>
    <n v="63384"/>
    <n v="11"/>
    <n v="-14834"/>
    <n v="14137"/>
    <n v="45266"/>
    <n v="0"/>
    <n v="28982"/>
    <n v="1"/>
    <n v="0"/>
    <n v="3"/>
    <n v="3"/>
    <n v="0"/>
    <n v="4"/>
    <n v="1"/>
    <n v="0"/>
    <n v="3"/>
    <n v="2"/>
    <n v="0"/>
    <n v="4"/>
    <n v="1"/>
    <n v="0"/>
    <n v="2"/>
    <n v="2"/>
    <n v="0"/>
    <n v="3"/>
    <n v="14916"/>
    <n v="4715"/>
    <n v="29114"/>
    <n v="8336"/>
    <n v="0"/>
    <n v="5000"/>
    <n v="0"/>
    <n v="35803"/>
    <n v="0"/>
    <n v="0"/>
    <n v="40803"/>
    <n v="5000"/>
    <n v="0"/>
    <n v="35803"/>
    <n v="0"/>
    <n v="0"/>
    <n v="30805"/>
    <n v="0"/>
    <n v="0"/>
    <n v="0"/>
    <n v="0"/>
    <n v="0"/>
    <n v="30542"/>
    <n v="0"/>
    <n v="0"/>
    <n v="0"/>
    <n v="0"/>
    <n v="2"/>
    <n v="2"/>
    <n v="0"/>
    <n v="1"/>
    <n v="3"/>
    <n v="0"/>
    <n v="0"/>
    <n v="0"/>
    <n v="0"/>
    <n v="1"/>
    <n v="4"/>
    <n v="0"/>
    <n v="0"/>
    <n v="0"/>
    <n v="0"/>
    <n v="0"/>
    <n v="0"/>
    <n v="0"/>
    <n v="0"/>
    <n v="0"/>
    <x v="0"/>
    <x v="1"/>
    <x v="2"/>
    <x v="2"/>
    <x v="168"/>
    <x v="1"/>
    <x v="3"/>
    <x v="157"/>
    <x v="1"/>
    <x v="0"/>
    <x v="0"/>
    <x v="24"/>
    <x v="0"/>
    <x v="47"/>
    <x v="54"/>
    <x v="123"/>
    <x v="139"/>
    <n v="5"/>
  </r>
  <r>
    <s v="Business Insurance"/>
    <x v="4"/>
    <x v="15"/>
    <x v="35"/>
    <x v="0"/>
    <x v="15"/>
    <s v="THE AGENCY COLLECTIVE LLC"/>
    <s v="CR605710"/>
    <s v="NICK WEYBRIGHT AGENCY INC"/>
    <s v="H4021662"/>
    <x v="0"/>
    <x v="0"/>
    <x v="0"/>
    <s v="Territory Manager"/>
    <n v="78784"/>
    <n v="78784"/>
    <n v="53029"/>
    <n v="137173"/>
    <n v="48078"/>
    <n v="0"/>
    <n v="162928"/>
    <n v="6124"/>
    <n v="46520"/>
    <n v="83661"/>
    <n v="25635"/>
    <n v="0"/>
    <n v="43265"/>
    <n v="8"/>
    <n v="32"/>
    <n v="114"/>
    <n v="71"/>
    <n v="0"/>
    <n v="90"/>
    <n v="3"/>
    <n v="26"/>
    <n v="91"/>
    <n v="54"/>
    <n v="0"/>
    <n v="68"/>
    <n v="3"/>
    <n v="14"/>
    <n v="43"/>
    <n v="23"/>
    <n v="0"/>
    <n v="32"/>
    <n v="33749"/>
    <n v="13895"/>
    <n v="112738"/>
    <n v="21557"/>
    <n v="0"/>
    <n v="10175"/>
    <n v="0"/>
    <n v="21703"/>
    <n v="0"/>
    <n v="0"/>
    <n v="31877"/>
    <n v="3407"/>
    <n v="0"/>
    <n v="21703"/>
    <n v="28166"/>
    <n v="2710"/>
    <n v="68603"/>
    <n v="0"/>
    <n v="0"/>
    <n v="0"/>
    <n v="25508"/>
    <n v="2710"/>
    <n v="54122"/>
    <n v="28166"/>
    <n v="2710"/>
    <n v="30810"/>
    <n v="3030"/>
    <n v="25"/>
    <n v="28"/>
    <n v="14"/>
    <n v="17"/>
    <n v="32"/>
    <n v="3"/>
    <n v="7"/>
    <n v="27"/>
    <n v="64"/>
    <n v="29"/>
    <n v="68"/>
    <n v="0"/>
    <n v="0"/>
    <n v="0"/>
    <n v="0"/>
    <n v="0"/>
    <n v="0"/>
    <n v="0"/>
    <n v="0"/>
    <n v="0"/>
    <x v="0"/>
    <x v="1"/>
    <x v="3"/>
    <x v="3"/>
    <x v="63"/>
    <x v="1"/>
    <x v="4"/>
    <x v="62"/>
    <x v="1"/>
    <x v="9"/>
    <x v="0"/>
    <x v="25"/>
    <x v="0"/>
    <x v="36"/>
    <x v="36"/>
    <x v="50"/>
    <x v="51"/>
    <n v="35"/>
  </r>
  <r>
    <s v="Business Insurance"/>
    <x v="0"/>
    <x v="0"/>
    <x v="10"/>
    <x v="0"/>
    <x v="0"/>
    <s v="THE AGENCY COLLECTIVE LLC"/>
    <s v="CR605710"/>
    <s v="ACRISURE"/>
    <s v="H7187802"/>
    <x v="0"/>
    <x v="0"/>
    <x v="0"/>
    <s v="Territory Manager"/>
    <n v="45884"/>
    <n v="45884"/>
    <n v="49073"/>
    <n v="99777"/>
    <n v="79527"/>
    <n v="35367"/>
    <n v="96588"/>
    <n v="9160"/>
    <n v="36522"/>
    <n v="63084"/>
    <n v="47425"/>
    <n v="35367"/>
    <n v="35722"/>
    <n v="11"/>
    <n v="34"/>
    <n v="90"/>
    <n v="60"/>
    <n v="95"/>
    <n v="67"/>
    <n v="6"/>
    <n v="27"/>
    <n v="69"/>
    <n v="53"/>
    <n v="79"/>
    <n v="48"/>
    <n v="3"/>
    <n v="15"/>
    <n v="37"/>
    <n v="28"/>
    <n v="33"/>
    <n v="25"/>
    <n v="23955"/>
    <n v="18440"/>
    <n v="82615"/>
    <n v="66722"/>
    <n v="21590"/>
    <n v="6061"/>
    <n v="49795"/>
    <n v="58652"/>
    <n v="9562"/>
    <n v="0"/>
    <n v="14918"/>
    <n v="4137"/>
    <n v="0"/>
    <n v="5768"/>
    <n v="8279"/>
    <n v="8634"/>
    <n v="22817"/>
    <n v="0"/>
    <n v="0"/>
    <n v="0"/>
    <n v="7755"/>
    <n v="7057"/>
    <n v="20609"/>
    <n v="8279"/>
    <n v="7057"/>
    <n v="9060"/>
    <n v="6361"/>
    <n v="19"/>
    <n v="14"/>
    <n v="8"/>
    <n v="18"/>
    <n v="25"/>
    <n v="2"/>
    <n v="12"/>
    <n v="30"/>
    <n v="47"/>
    <n v="33"/>
    <n v="48"/>
    <n v="0"/>
    <n v="0"/>
    <n v="0"/>
    <n v="0"/>
    <n v="0"/>
    <n v="0"/>
    <n v="0"/>
    <n v="0"/>
    <n v="0"/>
    <x v="0"/>
    <x v="1"/>
    <x v="3"/>
    <x v="3"/>
    <x v="69"/>
    <x v="1"/>
    <x v="0"/>
    <x v="66"/>
    <x v="8"/>
    <x v="4"/>
    <x v="0"/>
    <x v="0"/>
    <x v="0"/>
    <x v="0"/>
    <x v="10"/>
    <x v="55"/>
    <x v="56"/>
    <n v="26"/>
  </r>
  <r>
    <s v="Business Insurance"/>
    <x v="0"/>
    <x v="0"/>
    <x v="11"/>
    <x v="0"/>
    <x v="0"/>
    <s v="THE AGENCY COLLECTIVE LLC"/>
    <s v="CR605710"/>
    <s v="DOUCE AGENCY, LLC"/>
    <s v="H9329380"/>
    <x v="0"/>
    <x v="0"/>
    <x v="6"/>
    <s v="Territory Manager"/>
    <n v="8502"/>
    <n v="8502"/>
    <n v="6286"/>
    <n v="21269"/>
    <n v="12471"/>
    <n v="0"/>
    <n v="23485"/>
    <n v="55"/>
    <n v="6286"/>
    <n v="8638"/>
    <n v="12471"/>
    <n v="0"/>
    <n v="2407"/>
    <n v="9"/>
    <n v="13"/>
    <n v="38"/>
    <n v="49"/>
    <n v="0"/>
    <n v="34"/>
    <n v="8"/>
    <n v="10"/>
    <n v="32"/>
    <n v="41"/>
    <n v="0"/>
    <n v="30"/>
    <n v="0"/>
    <n v="3"/>
    <n v="7"/>
    <n v="12"/>
    <n v="0"/>
    <n v="4"/>
    <n v="5561"/>
    <n v="3934"/>
    <n v="18477"/>
    <n v="3846"/>
    <n v="0"/>
    <n v="29862"/>
    <n v="0"/>
    <n v="1"/>
    <n v="0"/>
    <n v="0"/>
    <n v="29863"/>
    <n v="28500"/>
    <n v="0"/>
    <n v="1"/>
    <n v="5615"/>
    <n v="0"/>
    <n v="12301"/>
    <n v="0"/>
    <n v="0"/>
    <n v="0"/>
    <n v="5361"/>
    <n v="0"/>
    <n v="11957"/>
    <n v="5615"/>
    <n v="0"/>
    <n v="5801"/>
    <n v="0"/>
    <n v="9"/>
    <n v="9"/>
    <n v="0"/>
    <n v="3"/>
    <n v="4"/>
    <n v="1"/>
    <n v="0"/>
    <n v="18"/>
    <n v="30"/>
    <n v="18"/>
    <n v="30"/>
    <n v="0"/>
    <n v="0"/>
    <n v="0"/>
    <n v="0"/>
    <n v="0"/>
    <n v="0"/>
    <n v="0"/>
    <n v="0"/>
    <n v="0"/>
    <x v="0"/>
    <x v="1"/>
    <x v="3"/>
    <x v="3"/>
    <x v="14"/>
    <x v="1"/>
    <x v="0"/>
    <x v="14"/>
    <x v="1"/>
    <x v="3"/>
    <x v="0"/>
    <x v="0"/>
    <x v="0"/>
    <x v="9"/>
    <x v="11"/>
    <x v="11"/>
    <x v="11"/>
    <n v="10"/>
  </r>
  <r>
    <s v="Business Insurance"/>
    <x v="1"/>
    <x v="3"/>
    <x v="22"/>
    <x v="0"/>
    <x v="3"/>
    <s v="THE AGENCY COLLECTIVE LLC"/>
    <s v="CR605710"/>
    <s v="DEAN WHITLEY INSURANCE AGENCY INC"/>
    <s v="H3077786"/>
    <x v="0"/>
    <x v="0"/>
    <x v="0"/>
    <s v="Territory Manager"/>
    <n v="25360"/>
    <n v="25360"/>
    <n v="18027"/>
    <n v="63475"/>
    <n v="30909"/>
    <n v="4617"/>
    <n v="70808"/>
    <n v="10114"/>
    <n v="20164"/>
    <n v="49047"/>
    <n v="22791"/>
    <n v="4617"/>
    <n v="38997"/>
    <n v="12"/>
    <n v="30"/>
    <n v="59"/>
    <n v="42"/>
    <n v="6"/>
    <n v="41"/>
    <n v="8"/>
    <n v="22"/>
    <n v="38"/>
    <n v="27"/>
    <n v="4"/>
    <n v="24"/>
    <n v="3"/>
    <n v="10"/>
    <n v="14"/>
    <n v="10"/>
    <n v="4"/>
    <n v="7"/>
    <n v="19613"/>
    <n v="8301"/>
    <n v="61235"/>
    <n v="20997"/>
    <n v="795"/>
    <n v="312"/>
    <n v="0"/>
    <n v="838"/>
    <n v="35727"/>
    <n v="0"/>
    <n v="1150"/>
    <n v="312"/>
    <n v="0"/>
    <n v="838"/>
    <n v="11012"/>
    <n v="3297"/>
    <n v="26543"/>
    <n v="0"/>
    <n v="0"/>
    <n v="0"/>
    <n v="10245"/>
    <n v="3297"/>
    <n v="25688"/>
    <n v="11012"/>
    <n v="3297"/>
    <n v="10767"/>
    <n v="3306"/>
    <n v="18"/>
    <n v="12"/>
    <n v="1"/>
    <n v="13"/>
    <n v="7"/>
    <n v="10"/>
    <n v="3"/>
    <n v="29"/>
    <n v="24"/>
    <n v="30"/>
    <n v="24"/>
    <n v="0"/>
    <n v="0"/>
    <n v="0"/>
    <n v="0"/>
    <n v="0"/>
    <n v="0"/>
    <n v="0"/>
    <n v="0"/>
    <n v="0"/>
    <x v="0"/>
    <x v="1"/>
    <x v="3"/>
    <x v="3"/>
    <x v="114"/>
    <x v="1"/>
    <x v="1"/>
    <x v="107"/>
    <x v="2"/>
    <x v="4"/>
    <x v="0"/>
    <x v="3"/>
    <x v="0"/>
    <x v="23"/>
    <x v="22"/>
    <x v="0"/>
    <x v="0"/>
    <n v="18"/>
  </r>
  <r>
    <s v="Business Insurance"/>
    <x v="6"/>
    <x v="9"/>
    <x v="24"/>
    <x v="0"/>
    <x v="9"/>
    <s v="THE AGENCY COLLECTIVE LLC"/>
    <s v="CR605710"/>
    <s v="PATRICIA ANN PACHECO"/>
    <s v="H6963869"/>
    <x v="0"/>
    <x v="0"/>
    <x v="0"/>
    <s v="Territory Manager"/>
    <n v="4584"/>
    <n v="4584"/>
    <n v="6813"/>
    <n v="37719"/>
    <n v="12474"/>
    <n v="0"/>
    <n v="35490"/>
    <n v="59"/>
    <n v="6813"/>
    <n v="30255"/>
    <n v="12474"/>
    <n v="0"/>
    <n v="23501"/>
    <n v="5"/>
    <n v="9"/>
    <n v="28"/>
    <n v="19"/>
    <n v="0"/>
    <n v="24"/>
    <n v="2"/>
    <n v="6"/>
    <n v="22"/>
    <n v="13"/>
    <n v="0"/>
    <n v="18"/>
    <n v="0"/>
    <n v="4"/>
    <n v="13"/>
    <n v="8"/>
    <n v="0"/>
    <n v="9"/>
    <n v="7599"/>
    <n v="2998"/>
    <n v="27281"/>
    <n v="6386"/>
    <n v="0"/>
    <n v="88934"/>
    <n v="0"/>
    <n v="13580"/>
    <n v="0"/>
    <n v="0"/>
    <n v="102514"/>
    <n v="88934"/>
    <n v="0"/>
    <n v="13580"/>
    <n v="8272"/>
    <n v="0"/>
    <n v="20677"/>
    <n v="0"/>
    <n v="0"/>
    <n v="0"/>
    <n v="5010"/>
    <n v="0"/>
    <n v="12296"/>
    <n v="5311"/>
    <n v="0"/>
    <n v="4846"/>
    <n v="0"/>
    <n v="13"/>
    <n v="7"/>
    <n v="0"/>
    <n v="4"/>
    <n v="9"/>
    <n v="4"/>
    <n v="4"/>
    <n v="8"/>
    <n v="17"/>
    <n v="8"/>
    <n v="18"/>
    <n v="0"/>
    <n v="0"/>
    <n v="0"/>
    <n v="0"/>
    <n v="0"/>
    <n v="0"/>
    <n v="0"/>
    <n v="0"/>
    <n v="0"/>
    <x v="0"/>
    <x v="1"/>
    <x v="3"/>
    <x v="3"/>
    <x v="136"/>
    <x v="1"/>
    <x v="6"/>
    <x v="128"/>
    <x v="1"/>
    <x v="7"/>
    <x v="0"/>
    <x v="15"/>
    <x v="0"/>
    <x v="25"/>
    <x v="24"/>
    <x v="32"/>
    <x v="33"/>
    <n v="14"/>
  </r>
  <r>
    <s v="Business Insurance"/>
    <x v="3"/>
    <x v="4"/>
    <x v="5"/>
    <x v="0"/>
    <x v="4"/>
    <s v=""/>
    <s v=""/>
    <s v="Miller &amp; Associates"/>
    <s v="H6410854"/>
    <x v="0"/>
    <x v="0"/>
    <x v="0"/>
    <s v="Territory Manager"/>
    <n v="16814"/>
    <n v="16814"/>
    <n v="8524"/>
    <n v="35987"/>
    <n v="28130"/>
    <n v="0"/>
    <n v="44277"/>
    <n v="4635"/>
    <n v="1110"/>
    <n v="1110"/>
    <n v="3873"/>
    <n v="0"/>
    <n v="4635"/>
    <n v="0"/>
    <n v="5"/>
    <n v="10"/>
    <n v="9"/>
    <n v="0"/>
    <n v="5"/>
    <n v="0"/>
    <n v="5"/>
    <n v="6"/>
    <n v="6"/>
    <n v="0"/>
    <n v="1"/>
    <n v="0"/>
    <n v="2"/>
    <n v="2"/>
    <n v="2"/>
    <n v="0"/>
    <n v="0"/>
    <n v="16978"/>
    <n v="8278"/>
    <n v="35944"/>
    <n v="2239"/>
    <n v="0"/>
    <n v="15306"/>
    <n v="0"/>
    <n v="1"/>
    <n v="0"/>
    <n v="0"/>
    <n v="15307"/>
    <n v="7774"/>
    <n v="0"/>
    <n v="1"/>
    <n v="8089"/>
    <n v="6028"/>
    <n v="36209"/>
    <n v="0"/>
    <n v="0"/>
    <n v="0"/>
    <n v="7610"/>
    <n v="6028"/>
    <n v="34502"/>
    <n v="8089"/>
    <n v="6028"/>
    <n v="7704"/>
    <n v="7447"/>
    <n v="8"/>
    <n v="8"/>
    <n v="5"/>
    <n v="2"/>
    <n v="0"/>
    <n v="1"/>
    <n v="0"/>
    <n v="5"/>
    <n v="1"/>
    <n v="5"/>
    <n v="1"/>
    <n v="0"/>
    <n v="0"/>
    <n v="0"/>
    <n v="0"/>
    <n v="0"/>
    <n v="0"/>
    <n v="0"/>
    <n v="0"/>
    <n v="0"/>
    <x v="0"/>
    <x v="1"/>
    <x v="3"/>
    <x v="3"/>
    <x v="6"/>
    <x v="1"/>
    <x v="3"/>
    <x v="6"/>
    <x v="1"/>
    <x v="6"/>
    <x v="0"/>
    <x v="4"/>
    <x v="0"/>
    <x v="5"/>
    <x v="5"/>
    <x v="5"/>
    <x v="5"/>
    <n v="8"/>
  </r>
  <r>
    <s v="Business Insurance"/>
    <x v="4"/>
    <x v="15"/>
    <x v="35"/>
    <x v="0"/>
    <x v="15"/>
    <s v="THE AGENCY COLLECTIVE LLC"/>
    <s v="CR605710"/>
    <s v="GROVE INSURANCE COMPANY INC"/>
    <s v="H5760890"/>
    <x v="0"/>
    <x v="0"/>
    <x v="16"/>
    <s v="Territory Manager"/>
    <n v="75291"/>
    <n v="75291"/>
    <n v="29741"/>
    <n v="151239"/>
    <n v="157158"/>
    <n v="117877"/>
    <n v="196789"/>
    <n v="18314"/>
    <n v="-3510"/>
    <n v="1412"/>
    <n v="49134"/>
    <n v="21375"/>
    <n v="23236"/>
    <n v="12"/>
    <n v="8"/>
    <n v="32"/>
    <n v="40"/>
    <n v="49"/>
    <n v="36"/>
    <n v="10"/>
    <n v="5"/>
    <n v="21"/>
    <n v="32"/>
    <n v="37"/>
    <n v="26"/>
    <n v="4"/>
    <n v="2"/>
    <n v="7"/>
    <n v="13"/>
    <n v="17"/>
    <n v="9"/>
    <n v="51404"/>
    <n v="28544"/>
    <n v="160965"/>
    <n v="138250"/>
    <n v="144412"/>
    <n v="195325"/>
    <n v="156592"/>
    <n v="207599"/>
    <n v="23572"/>
    <n v="24081"/>
    <n v="246332"/>
    <n v="0"/>
    <n v="132254"/>
    <n v="177422"/>
    <n v="50296"/>
    <n v="46795"/>
    <n v="151662"/>
    <n v="0"/>
    <n v="0"/>
    <n v="0"/>
    <n v="47936"/>
    <n v="46711"/>
    <n v="141802"/>
    <n v="50296"/>
    <n v="46795"/>
    <n v="50684"/>
    <n v="49172"/>
    <n v="38"/>
    <n v="31"/>
    <n v="28"/>
    <n v="6"/>
    <n v="9"/>
    <n v="2"/>
    <n v="3"/>
    <n v="14"/>
    <n v="25"/>
    <n v="15"/>
    <n v="26"/>
    <n v="0"/>
    <n v="0"/>
    <n v="0"/>
    <n v="0"/>
    <n v="0"/>
    <n v="0"/>
    <n v="0"/>
    <n v="0"/>
    <n v="0"/>
    <x v="0"/>
    <x v="1"/>
    <x v="3"/>
    <x v="3"/>
    <x v="61"/>
    <x v="1"/>
    <x v="4"/>
    <x v="60"/>
    <x v="10"/>
    <x v="0"/>
    <x v="0"/>
    <x v="25"/>
    <x v="0"/>
    <x v="35"/>
    <x v="36"/>
    <x v="49"/>
    <x v="50"/>
    <n v="37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105549"/>
    <n v="105549"/>
    <n v="84167"/>
    <n v="185826"/>
    <n v="127181"/>
    <n v="95601"/>
    <n v="207208"/>
    <n v="21771"/>
    <n v="22809"/>
    <n v="89554"/>
    <n v="28739"/>
    <n v="25968"/>
    <n v="88516"/>
    <n v="73"/>
    <n v="25"/>
    <n v="173"/>
    <n v="120"/>
    <n v="113"/>
    <n v="221"/>
    <n v="45"/>
    <n v="18"/>
    <n v="114"/>
    <n v="97"/>
    <n v="86"/>
    <n v="141"/>
    <n v="15"/>
    <n v="6"/>
    <n v="39"/>
    <n v="29"/>
    <n v="21"/>
    <n v="48"/>
    <n v="53880"/>
    <n v="29887"/>
    <n v="146293"/>
    <n v="113819"/>
    <n v="96542"/>
    <n v="-13654"/>
    <n v="10909"/>
    <n v="95743"/>
    <n v="20238"/>
    <n v="-5681"/>
    <n v="71179"/>
    <n v="0"/>
    <n v="2235"/>
    <n v="87069"/>
    <n v="79306"/>
    <n v="53265"/>
    <n v="113216"/>
    <n v="0"/>
    <n v="0"/>
    <n v="0"/>
    <n v="73136"/>
    <n v="52217"/>
    <n v="104900"/>
    <n v="79306"/>
    <n v="52217"/>
    <n v="83436"/>
    <n v="56254"/>
    <n v="44"/>
    <n v="38"/>
    <n v="29"/>
    <n v="21"/>
    <n v="48"/>
    <n v="4"/>
    <n v="8"/>
    <n v="62"/>
    <n v="137"/>
    <n v="62"/>
    <n v="140"/>
    <n v="0"/>
    <n v="0"/>
    <n v="0"/>
    <n v="0"/>
    <n v="0"/>
    <n v="0"/>
    <n v="0"/>
    <n v="0"/>
    <n v="0"/>
    <x v="0"/>
    <x v="1"/>
    <x v="3"/>
    <x v="3"/>
    <x v="108"/>
    <x v="1"/>
    <x v="1"/>
    <x v="59"/>
    <x v="8"/>
    <x v="9"/>
    <x v="0"/>
    <x v="3"/>
    <x v="0"/>
    <x v="4"/>
    <x v="4"/>
    <x v="48"/>
    <x v="49"/>
    <n v="54"/>
  </r>
  <r>
    <s v="Business Insurance"/>
    <x v="1"/>
    <x v="3"/>
    <x v="4"/>
    <x v="0"/>
    <x v="3"/>
    <s v="THE AGENCY COLLECTIVE LLC"/>
    <s v="CR605710"/>
    <s v="RIMMER &amp; ASSOCIATES, INC."/>
    <s v="H9016881"/>
    <x v="0"/>
    <x v="0"/>
    <x v="3"/>
    <s v="Territory Manager"/>
    <n v="38457"/>
    <n v="38457"/>
    <n v="43607"/>
    <n v="132747"/>
    <n v="105789"/>
    <n v="53567"/>
    <n v="127597"/>
    <n v="10947"/>
    <n v="5051"/>
    <n v="45039"/>
    <n v="62824"/>
    <n v="50128"/>
    <n v="50935"/>
    <n v="16"/>
    <n v="26"/>
    <n v="77"/>
    <n v="125"/>
    <n v="126"/>
    <n v="67"/>
    <n v="12"/>
    <n v="20"/>
    <n v="67"/>
    <n v="105"/>
    <n v="107"/>
    <n v="59"/>
    <n v="6"/>
    <n v="7"/>
    <n v="31"/>
    <n v="39"/>
    <n v="38"/>
    <n v="30"/>
    <n v="29279"/>
    <n v="32078"/>
    <n v="130122"/>
    <n v="86633"/>
    <n v="28409"/>
    <n v="9337"/>
    <n v="10521"/>
    <n v="27987"/>
    <n v="4107"/>
    <n v="0"/>
    <n v="26803"/>
    <n v="0"/>
    <n v="7572"/>
    <n v="25038"/>
    <n v="25063"/>
    <n v="35640"/>
    <n v="71462"/>
    <n v="0"/>
    <n v="0"/>
    <n v="0"/>
    <n v="22511"/>
    <n v="21576"/>
    <n v="54862"/>
    <n v="24334"/>
    <n v="35140"/>
    <n v="25567"/>
    <n v="36489"/>
    <n v="38"/>
    <n v="26"/>
    <n v="21"/>
    <n v="13"/>
    <n v="30"/>
    <n v="6"/>
    <n v="7"/>
    <n v="32"/>
    <n v="57"/>
    <n v="32"/>
    <n v="59"/>
    <n v="0"/>
    <n v="0"/>
    <n v="0"/>
    <n v="0"/>
    <n v="0"/>
    <n v="0"/>
    <n v="0"/>
    <n v="0"/>
    <n v="0"/>
    <x v="0"/>
    <x v="1"/>
    <x v="3"/>
    <x v="3"/>
    <x v="109"/>
    <x v="1"/>
    <x v="1"/>
    <x v="102"/>
    <x v="5"/>
    <x v="8"/>
    <x v="0"/>
    <x v="3"/>
    <x v="0"/>
    <x v="4"/>
    <x v="4"/>
    <x v="80"/>
    <x v="93"/>
    <n v="44"/>
  </r>
  <r>
    <s v="Business Insurance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47904"/>
    <n v="47904"/>
    <n v="40455"/>
    <n v="119220"/>
    <n v="124873"/>
    <n v="5503"/>
    <n v="126669"/>
    <n v="3970"/>
    <n v="286"/>
    <n v="7011"/>
    <n v="63233"/>
    <n v="5503"/>
    <n v="10695"/>
    <n v="3"/>
    <n v="2"/>
    <n v="15"/>
    <n v="22"/>
    <n v="16"/>
    <n v="16"/>
    <n v="3"/>
    <n v="2"/>
    <n v="11"/>
    <n v="20"/>
    <n v="10"/>
    <n v="12"/>
    <n v="3"/>
    <n v="0"/>
    <n v="1"/>
    <n v="10"/>
    <n v="5"/>
    <n v="4"/>
    <n v="30068"/>
    <n v="32031"/>
    <n v="123049"/>
    <n v="80114"/>
    <n v="822"/>
    <n v="0"/>
    <n v="1"/>
    <n v="23364"/>
    <n v="2504"/>
    <n v="1488"/>
    <n v="23363"/>
    <n v="0"/>
    <n v="1"/>
    <n v="23364"/>
    <n v="41131"/>
    <n v="39522"/>
    <n v="100851"/>
    <n v="0"/>
    <n v="0"/>
    <n v="0"/>
    <n v="38192"/>
    <n v="39522"/>
    <n v="95953"/>
    <n v="41131"/>
    <n v="39522"/>
    <n v="43560"/>
    <n v="41301"/>
    <n v="16"/>
    <n v="12"/>
    <n v="7"/>
    <n v="3"/>
    <n v="4"/>
    <n v="2"/>
    <n v="2"/>
    <n v="4"/>
    <n v="9"/>
    <n v="5"/>
    <n v="12"/>
    <n v="0"/>
    <n v="0"/>
    <n v="0"/>
    <n v="0"/>
    <n v="0"/>
    <n v="0"/>
    <n v="0"/>
    <n v="0"/>
    <n v="0"/>
    <x v="0"/>
    <x v="1"/>
    <x v="3"/>
    <x v="3"/>
    <x v="135"/>
    <x v="1"/>
    <x v="6"/>
    <x v="127"/>
    <x v="2"/>
    <x v="8"/>
    <x v="0"/>
    <x v="15"/>
    <x v="0"/>
    <x v="25"/>
    <x v="43"/>
    <x v="101"/>
    <x v="115"/>
    <n v="16"/>
  </r>
  <r>
    <s v="Business Insurance"/>
    <x v="0"/>
    <x v="5"/>
    <x v="40"/>
    <x v="0"/>
    <x v="5"/>
    <s v="THE AGENCY COLLECTIVE LLC"/>
    <s v="CR605710"/>
    <s v="BOATWRIGHT INSURANCE AGENCY INC"/>
    <s v="H2735986"/>
    <x v="0"/>
    <x v="0"/>
    <x v="0"/>
    <s v="Territory Manager"/>
    <n v="-3353"/>
    <n v="-3353"/>
    <n v="0"/>
    <n v="193924"/>
    <n v="0"/>
    <n v="0"/>
    <n v="190571"/>
    <n v="939"/>
    <n v="0"/>
    <n v="161099"/>
    <n v="0"/>
    <n v="0"/>
    <n v="162038"/>
    <n v="0"/>
    <n v="1"/>
    <n v="8"/>
    <n v="4"/>
    <n v="0"/>
    <n v="7"/>
    <n v="0"/>
    <n v="1"/>
    <n v="7"/>
    <n v="4"/>
    <n v="0"/>
    <n v="6"/>
    <n v="0"/>
    <n v="1"/>
    <n v="4"/>
    <n v="0"/>
    <n v="0"/>
    <n v="3"/>
    <n v="46821"/>
    <n v="0"/>
    <n v="123908"/>
    <n v="0"/>
    <n v="0"/>
    <n v="7"/>
    <n v="0"/>
    <n v="47614"/>
    <n v="0"/>
    <n v="0"/>
    <n v="47621"/>
    <n v="0"/>
    <n v="0"/>
    <n v="47614"/>
    <n v="0"/>
    <n v="0"/>
    <n v="25297"/>
    <n v="0"/>
    <n v="0"/>
    <n v="0"/>
    <n v="0"/>
    <n v="0"/>
    <n v="21299"/>
    <n v="0"/>
    <n v="0"/>
    <n v="0"/>
    <n v="0"/>
    <n v="0"/>
    <n v="2"/>
    <n v="0"/>
    <n v="1"/>
    <n v="3"/>
    <n v="0"/>
    <n v="0"/>
    <n v="1"/>
    <n v="6"/>
    <n v="1"/>
    <n v="6"/>
    <n v="0"/>
    <n v="0"/>
    <n v="0"/>
    <n v="0"/>
    <n v="0"/>
    <n v="0"/>
    <n v="0"/>
    <n v="0"/>
    <n v="0"/>
    <x v="0"/>
    <x v="1"/>
    <x v="2"/>
    <x v="2"/>
    <x v="122"/>
    <x v="1"/>
    <x v="0"/>
    <x v="114"/>
    <x v="2"/>
    <x v="4"/>
    <x v="0"/>
    <x v="5"/>
    <x v="0"/>
    <x v="42"/>
    <x v="41"/>
    <x v="91"/>
    <x v="103"/>
    <n v="5"/>
  </r>
  <r>
    <s v="Business Insurance"/>
    <x v="0"/>
    <x v="0"/>
    <x v="0"/>
    <x v="0"/>
    <x v="0"/>
    <s v="THE AGENCY COLLECTIVE LLC"/>
    <s v="CR605710"/>
    <s v="GERBER INSURANCE AGENCY INC"/>
    <s v="H7069474"/>
    <x v="0"/>
    <x v="0"/>
    <x v="0"/>
    <s v="Territory Manager"/>
    <n v="16291"/>
    <n v="16291"/>
    <n v="4646"/>
    <n v="12019"/>
    <n v="8714"/>
    <n v="21280"/>
    <n v="23664"/>
    <n v="821"/>
    <n v="526"/>
    <n v="7229"/>
    <n v="103"/>
    <n v="16183"/>
    <n v="7524"/>
    <n v="4"/>
    <n v="15"/>
    <n v="29"/>
    <n v="22"/>
    <n v="69"/>
    <n v="18"/>
    <n v="2"/>
    <n v="13"/>
    <n v="22"/>
    <n v="14"/>
    <n v="58"/>
    <n v="11"/>
    <n v="1"/>
    <n v="1"/>
    <n v="4"/>
    <n v="2"/>
    <n v="16"/>
    <n v="4"/>
    <n v="4586"/>
    <n v="2423"/>
    <n v="12039"/>
    <n v="13789"/>
    <n v="19515"/>
    <n v="0"/>
    <n v="4267"/>
    <n v="213852"/>
    <n v="514436"/>
    <n v="2253"/>
    <n v="209585"/>
    <n v="0"/>
    <n v="0"/>
    <n v="25552"/>
    <n v="676"/>
    <n v="3396"/>
    <n v="5972"/>
    <n v="0"/>
    <n v="0"/>
    <n v="0"/>
    <n v="645"/>
    <n v="2109"/>
    <n v="1949"/>
    <n v="676"/>
    <n v="3396"/>
    <n v="745"/>
    <n v="4071"/>
    <n v="5"/>
    <n v="5"/>
    <n v="5"/>
    <n v="2"/>
    <n v="4"/>
    <n v="0"/>
    <n v="1"/>
    <n v="14"/>
    <n v="9"/>
    <n v="15"/>
    <n v="11"/>
    <n v="0"/>
    <n v="0"/>
    <n v="0"/>
    <n v="0"/>
    <n v="0"/>
    <n v="0"/>
    <n v="0"/>
    <n v="0"/>
    <n v="0"/>
    <x v="0"/>
    <x v="1"/>
    <x v="3"/>
    <x v="3"/>
    <x v="65"/>
    <x v="1"/>
    <x v="0"/>
    <x v="0"/>
    <x v="1"/>
    <x v="3"/>
    <x v="0"/>
    <x v="0"/>
    <x v="0"/>
    <x v="0"/>
    <x v="0"/>
    <x v="51"/>
    <x v="52"/>
    <n v="6"/>
  </r>
  <r>
    <s v="Business Insurance"/>
    <x v="0"/>
    <x v="0"/>
    <x v="10"/>
    <x v="0"/>
    <x v="0"/>
    <s v="THE AGENCY COLLECTIVE LLC"/>
    <s v="CR605710"/>
    <s v="WESLEY T CHAPMAN"/>
    <s v="H3452228"/>
    <x v="0"/>
    <x v="0"/>
    <x v="0"/>
    <s v="Territory Manager"/>
    <n v="-6894"/>
    <n v="-6894"/>
    <n v="-3264"/>
    <n v="9129"/>
    <n v="84805"/>
    <n v="45967"/>
    <n v="5499"/>
    <n v="-6523"/>
    <n v="-1537"/>
    <n v="11484"/>
    <n v="33715"/>
    <n v="44057"/>
    <n v="6498"/>
    <n v="0"/>
    <n v="0"/>
    <n v="0"/>
    <n v="80"/>
    <n v="94"/>
    <n v="0"/>
    <n v="0"/>
    <n v="0"/>
    <n v="0"/>
    <n v="61"/>
    <n v="78"/>
    <n v="0"/>
    <n v="0"/>
    <n v="0"/>
    <n v="0"/>
    <n v="29"/>
    <n v="23"/>
    <n v="0"/>
    <n v="-6350"/>
    <n v="17737"/>
    <n v="51689"/>
    <n v="65116"/>
    <n v="25479"/>
    <n v="0"/>
    <n v="0"/>
    <n v="871"/>
    <n v="0"/>
    <n v="0"/>
    <n v="871"/>
    <n v="0"/>
    <n v="0"/>
    <n v="871"/>
    <n v="0"/>
    <n v="2590"/>
    <n v="500"/>
    <n v="0"/>
    <n v="0"/>
    <n v="0"/>
    <n v="0"/>
    <n v="0"/>
    <n v="0"/>
    <n v="0"/>
    <n v="0"/>
    <n v="0"/>
    <n v="0"/>
    <n v="32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3"/>
    <x v="1"/>
    <x v="0"/>
    <x v="13"/>
    <x v="8"/>
    <x v="3"/>
    <x v="1"/>
    <x v="0"/>
    <x v="0"/>
    <x v="0"/>
    <x v="10"/>
    <x v="10"/>
    <x v="10"/>
    <n v="0"/>
  </r>
  <r>
    <s v="Business Insurance"/>
    <x v="0"/>
    <x v="0"/>
    <x v="9"/>
    <x v="0"/>
    <x v="0"/>
    <s v="THE AGENCY COLLECTIVE LLC"/>
    <s v="CR605710"/>
    <s v="BARBARA J LUCZKOWSKI-DUGGAN"/>
    <s v="H9394213"/>
    <x v="0"/>
    <x v="0"/>
    <x v="0"/>
    <s v="Territory Manager"/>
    <n v="11284"/>
    <n v="11284"/>
    <n v="4922"/>
    <n v="40826"/>
    <n v="27760"/>
    <n v="13388"/>
    <n v="47188"/>
    <n v="2448"/>
    <n v="3314"/>
    <n v="14316"/>
    <n v="8086"/>
    <n v="13388"/>
    <n v="13450"/>
    <n v="6"/>
    <n v="8"/>
    <n v="25"/>
    <n v="40"/>
    <n v="18"/>
    <n v="23"/>
    <n v="6"/>
    <n v="7"/>
    <n v="22"/>
    <n v="33"/>
    <n v="16"/>
    <n v="21"/>
    <n v="2"/>
    <n v="3"/>
    <n v="7"/>
    <n v="8"/>
    <n v="3"/>
    <n v="6"/>
    <n v="6600"/>
    <n v="6102"/>
    <n v="34513"/>
    <n v="20318"/>
    <n v="4463"/>
    <n v="0"/>
    <n v="0"/>
    <n v="2255"/>
    <n v="0"/>
    <n v="0"/>
    <n v="2255"/>
    <n v="0"/>
    <n v="0"/>
    <n v="2255"/>
    <n v="1608"/>
    <n v="1618"/>
    <n v="23647"/>
    <n v="0"/>
    <n v="0"/>
    <n v="0"/>
    <n v="1476"/>
    <n v="1618"/>
    <n v="23226"/>
    <n v="1608"/>
    <n v="1618"/>
    <n v="1652"/>
    <n v="1588"/>
    <n v="9"/>
    <n v="9"/>
    <n v="6"/>
    <n v="5"/>
    <n v="6"/>
    <n v="0"/>
    <n v="0"/>
    <n v="11"/>
    <n v="19"/>
    <n v="13"/>
    <n v="21"/>
    <n v="0"/>
    <n v="0"/>
    <n v="0"/>
    <n v="0"/>
    <n v="0"/>
    <n v="0"/>
    <n v="0"/>
    <n v="0"/>
    <n v="0"/>
    <x v="0"/>
    <x v="1"/>
    <x v="3"/>
    <x v="3"/>
    <x v="66"/>
    <x v="1"/>
    <x v="0"/>
    <x v="64"/>
    <x v="2"/>
    <x v="6"/>
    <x v="0"/>
    <x v="0"/>
    <x v="0"/>
    <x v="0"/>
    <x v="9"/>
    <x v="52"/>
    <x v="53"/>
    <n v="14"/>
  </r>
  <r>
    <s v="Business Insurance"/>
    <x v="0"/>
    <x v="0"/>
    <x v="37"/>
    <x v="0"/>
    <x v="0"/>
    <s v="THE AGENCY COLLECTIVE LLC"/>
    <s v="CR605710"/>
    <s v="DAVID GLUCKLE INSURANCE AGENCY LLC"/>
    <s v="H6241265"/>
    <x v="0"/>
    <x v="0"/>
    <x v="0"/>
    <s v="Territory Manager"/>
    <n v="163"/>
    <n v="163"/>
    <n v="559"/>
    <n v="50616"/>
    <n v="44965"/>
    <n v="10091"/>
    <n v="50220"/>
    <n v="163"/>
    <n v="-15"/>
    <n v="9369"/>
    <n v="36777"/>
    <n v="10091"/>
    <n v="9547"/>
    <n v="17"/>
    <n v="12"/>
    <n v="59"/>
    <n v="48"/>
    <n v="31"/>
    <n v="64"/>
    <n v="11"/>
    <n v="11"/>
    <n v="46"/>
    <n v="32"/>
    <n v="26"/>
    <n v="46"/>
    <n v="1"/>
    <n v="2"/>
    <n v="7"/>
    <n v="14"/>
    <n v="3"/>
    <n v="6"/>
    <n v="12616"/>
    <n v="11266"/>
    <n v="48311"/>
    <n v="18563"/>
    <n v="3151"/>
    <n v="0"/>
    <n v="6443"/>
    <n v="8755"/>
    <n v="883"/>
    <n v="0"/>
    <n v="2312"/>
    <n v="0"/>
    <n v="0"/>
    <n v="3178"/>
    <n v="0"/>
    <n v="569"/>
    <n v="38547"/>
    <n v="0"/>
    <n v="0"/>
    <n v="0"/>
    <n v="0"/>
    <n v="0"/>
    <n v="26170"/>
    <n v="0"/>
    <n v="0"/>
    <n v="0"/>
    <n v="0"/>
    <n v="11"/>
    <n v="6"/>
    <n v="2"/>
    <n v="3"/>
    <n v="6"/>
    <n v="1"/>
    <n v="3"/>
    <n v="22"/>
    <n v="46"/>
    <n v="22"/>
    <n v="46"/>
    <n v="0"/>
    <n v="0"/>
    <n v="0"/>
    <n v="0"/>
    <n v="0"/>
    <n v="0"/>
    <n v="0"/>
    <n v="0"/>
    <n v="0"/>
    <x v="0"/>
    <x v="1"/>
    <x v="3"/>
    <x v="3"/>
    <x v="70"/>
    <x v="1"/>
    <x v="0"/>
    <x v="67"/>
    <x v="2"/>
    <x v="5"/>
    <x v="0"/>
    <x v="0"/>
    <x v="0"/>
    <x v="0"/>
    <x v="38"/>
    <x v="56"/>
    <x v="57"/>
    <n v="10"/>
  </r>
  <r>
    <s v="Business Insurance"/>
    <x v="0"/>
    <x v="0"/>
    <x v="0"/>
    <x v="0"/>
    <x v="0"/>
    <s v="THE AGENCY COLLECTIVE LLC"/>
    <s v="CR605710"/>
    <s v="STEVE C MCDONALD"/>
    <s v="H6116698"/>
    <x v="0"/>
    <x v="0"/>
    <x v="0"/>
    <s v="Territory Manager"/>
    <n v="9896"/>
    <n v="9896"/>
    <n v="4978"/>
    <n v="20277"/>
    <n v="4126"/>
    <n v="0"/>
    <n v="25195"/>
    <n v="3948"/>
    <n v="871"/>
    <n v="15913"/>
    <n v="4126"/>
    <n v="0"/>
    <n v="18990"/>
    <n v="6"/>
    <n v="6"/>
    <n v="20"/>
    <n v="8"/>
    <n v="2"/>
    <n v="20"/>
    <n v="4"/>
    <n v="3"/>
    <n v="13"/>
    <n v="6"/>
    <n v="2"/>
    <n v="14"/>
    <n v="2"/>
    <n v="1"/>
    <n v="9"/>
    <n v="3"/>
    <n v="0"/>
    <n v="10"/>
    <n v="5474"/>
    <n v="1068"/>
    <n v="9691"/>
    <n v="3780"/>
    <n v="0"/>
    <n v="0"/>
    <n v="0"/>
    <n v="3254"/>
    <n v="0"/>
    <n v="0"/>
    <n v="3254"/>
    <n v="0"/>
    <n v="0"/>
    <n v="3254"/>
    <n v="5024"/>
    <n v="3869"/>
    <n v="5024"/>
    <n v="0"/>
    <n v="0"/>
    <n v="0"/>
    <n v="4780"/>
    <n v="3869"/>
    <n v="4780"/>
    <n v="5024"/>
    <n v="3869"/>
    <n v="5172"/>
    <n v="4069"/>
    <n v="3"/>
    <n v="3"/>
    <n v="2"/>
    <n v="3"/>
    <n v="10"/>
    <n v="0"/>
    <n v="1"/>
    <n v="6"/>
    <n v="13"/>
    <n v="7"/>
    <n v="14"/>
    <n v="0"/>
    <n v="0"/>
    <n v="0"/>
    <n v="0"/>
    <n v="0"/>
    <n v="0"/>
    <n v="0"/>
    <n v="0"/>
    <n v="0"/>
    <x v="0"/>
    <x v="1"/>
    <x v="3"/>
    <x v="3"/>
    <x v="73"/>
    <x v="1"/>
    <x v="0"/>
    <x v="70"/>
    <x v="2"/>
    <x v="10"/>
    <x v="0"/>
    <x v="0"/>
    <x v="0"/>
    <x v="0"/>
    <x v="0"/>
    <x v="59"/>
    <x v="60"/>
    <n v="10"/>
  </r>
  <r>
    <s v="Business Insurance"/>
    <x v="0"/>
    <x v="0"/>
    <x v="1"/>
    <x v="0"/>
    <x v="0"/>
    <s v="THE AGENCY COLLECTIVE LLC"/>
    <s v="CR605710"/>
    <s v="ACRISURE"/>
    <s v="H7187802"/>
    <x v="0"/>
    <x v="0"/>
    <x v="17"/>
    <s v="Territory Manager"/>
    <n v="15627"/>
    <n v="15627"/>
    <n v="14257"/>
    <n v="48599"/>
    <n v="19026"/>
    <n v="0"/>
    <n v="49969"/>
    <n v="3413"/>
    <n v="13122"/>
    <n v="45470"/>
    <n v="19026"/>
    <n v="0"/>
    <n v="35761"/>
    <n v="9"/>
    <n v="33"/>
    <n v="119"/>
    <n v="74"/>
    <n v="0"/>
    <n v="95"/>
    <n v="8"/>
    <n v="24"/>
    <n v="99"/>
    <n v="61"/>
    <n v="0"/>
    <n v="83"/>
    <n v="3"/>
    <n v="10"/>
    <n v="36"/>
    <n v="19"/>
    <n v="0"/>
    <n v="29"/>
    <n v="9629"/>
    <n v="6322"/>
    <n v="38052"/>
    <n v="10948"/>
    <n v="0"/>
    <n v="0"/>
    <n v="0"/>
    <n v="16851"/>
    <n v="1029"/>
    <n v="0"/>
    <n v="16851"/>
    <n v="0"/>
    <n v="0"/>
    <n v="16851"/>
    <n v="6815"/>
    <n v="1147"/>
    <n v="15255"/>
    <n v="0"/>
    <n v="0"/>
    <n v="0"/>
    <n v="5906"/>
    <n v="647"/>
    <n v="6921"/>
    <n v="6226"/>
    <n v="647"/>
    <n v="6247"/>
    <n v="632"/>
    <n v="8"/>
    <n v="5"/>
    <n v="2"/>
    <n v="14"/>
    <n v="30"/>
    <n v="0"/>
    <n v="3"/>
    <n v="30"/>
    <n v="76"/>
    <n v="30"/>
    <n v="81"/>
    <n v="0"/>
    <n v="0"/>
    <n v="0"/>
    <n v="0"/>
    <n v="0"/>
    <n v="0"/>
    <n v="0"/>
    <n v="0"/>
    <n v="0"/>
    <x v="0"/>
    <x v="1"/>
    <x v="3"/>
    <x v="3"/>
    <x v="74"/>
    <x v="1"/>
    <x v="0"/>
    <x v="71"/>
    <x v="1"/>
    <x v="9"/>
    <x v="0"/>
    <x v="0"/>
    <x v="0"/>
    <x v="37"/>
    <x v="1"/>
    <x v="60"/>
    <x v="61"/>
    <n v="15"/>
  </r>
  <r>
    <s v="Business Insurance"/>
    <x v="0"/>
    <x v="5"/>
    <x v="12"/>
    <x v="0"/>
    <x v="5"/>
    <s v="THE AGENCY COLLECTIVE LLC"/>
    <s v="CR605710"/>
    <s v="MCAFEE INSURANCE AGENCY LLC"/>
    <s v="H3946347"/>
    <x v="0"/>
    <x v="0"/>
    <x v="0"/>
    <s v="Territory Manager"/>
    <n v="5339"/>
    <n v="5339"/>
    <n v="6491"/>
    <n v="18116"/>
    <n v="10983"/>
    <n v="0"/>
    <n v="16964"/>
    <n v="1893"/>
    <n v="6491"/>
    <n v="11730"/>
    <n v="10983"/>
    <n v="0"/>
    <n v="7132"/>
    <n v="8"/>
    <n v="30"/>
    <n v="63"/>
    <n v="39"/>
    <n v="0"/>
    <n v="41"/>
    <n v="4"/>
    <n v="26"/>
    <n v="48"/>
    <n v="26"/>
    <n v="0"/>
    <n v="26"/>
    <n v="0"/>
    <n v="6"/>
    <n v="10"/>
    <n v="8"/>
    <n v="0"/>
    <n v="4"/>
    <n v="6591"/>
    <n v="3552"/>
    <n v="15671"/>
    <n v="3413"/>
    <n v="0"/>
    <n v="0"/>
    <n v="0"/>
    <n v="39999"/>
    <n v="0"/>
    <n v="0"/>
    <n v="39999"/>
    <n v="0"/>
    <n v="0"/>
    <n v="39999"/>
    <n v="1019"/>
    <n v="0"/>
    <n v="7832"/>
    <n v="0"/>
    <n v="0"/>
    <n v="0"/>
    <n v="956"/>
    <n v="0"/>
    <n v="2696"/>
    <n v="1019"/>
    <n v="0"/>
    <n v="1051"/>
    <n v="0"/>
    <n v="5"/>
    <n v="2"/>
    <n v="0"/>
    <n v="6"/>
    <n v="4"/>
    <n v="1"/>
    <n v="2"/>
    <n v="30"/>
    <n v="26"/>
    <n v="30"/>
    <n v="26"/>
    <n v="0"/>
    <n v="0"/>
    <n v="0"/>
    <n v="0"/>
    <n v="0"/>
    <n v="0"/>
    <n v="0"/>
    <n v="0"/>
    <n v="0"/>
    <x v="0"/>
    <x v="1"/>
    <x v="3"/>
    <x v="3"/>
    <x v="18"/>
    <x v="1"/>
    <x v="0"/>
    <x v="18"/>
    <x v="1"/>
    <x v="1"/>
    <x v="0"/>
    <x v="8"/>
    <x v="0"/>
    <x v="13"/>
    <x v="12"/>
    <x v="4"/>
    <x v="14"/>
    <n v="4"/>
  </r>
  <r>
    <s v="Business Insurance"/>
    <x v="0"/>
    <x v="0"/>
    <x v="1"/>
    <x v="0"/>
    <x v="0"/>
    <s v="THE AGENCY COLLECTIVE LLC"/>
    <s v="CR605710"/>
    <s v="SLYMAN INSURANCE GROUP INC"/>
    <s v="H6663552"/>
    <x v="0"/>
    <x v="0"/>
    <x v="0"/>
    <s v="Territory Manager"/>
    <n v="7616"/>
    <n v="7616"/>
    <n v="4369"/>
    <n v="17808"/>
    <n v="8498"/>
    <n v="0"/>
    <n v="21055"/>
    <n v="3187"/>
    <n v="4369"/>
    <n v="8898"/>
    <n v="8498"/>
    <n v="0"/>
    <n v="7716"/>
    <n v="24"/>
    <n v="21"/>
    <n v="61"/>
    <n v="16"/>
    <n v="0"/>
    <n v="64"/>
    <n v="20"/>
    <n v="15"/>
    <n v="52"/>
    <n v="13"/>
    <n v="0"/>
    <n v="57"/>
    <n v="3"/>
    <n v="7"/>
    <n v="12"/>
    <n v="6"/>
    <n v="0"/>
    <n v="8"/>
    <n v="4557"/>
    <n v="2800"/>
    <n v="15111"/>
    <n v="2682"/>
    <n v="0"/>
    <n v="0"/>
    <n v="0"/>
    <n v="10492"/>
    <n v="0"/>
    <n v="0"/>
    <n v="10492"/>
    <n v="0"/>
    <n v="0"/>
    <n v="10492"/>
    <n v="1434"/>
    <n v="0"/>
    <n v="2922"/>
    <n v="0"/>
    <n v="0"/>
    <n v="0"/>
    <n v="1329"/>
    <n v="0"/>
    <n v="2804"/>
    <n v="1434"/>
    <n v="0"/>
    <n v="1551"/>
    <n v="0"/>
    <n v="3"/>
    <n v="3"/>
    <n v="0"/>
    <n v="10"/>
    <n v="8"/>
    <n v="3"/>
    <n v="4"/>
    <n v="30"/>
    <n v="54"/>
    <n v="35"/>
    <n v="57"/>
    <n v="0"/>
    <n v="0"/>
    <n v="0"/>
    <n v="0"/>
    <n v="0"/>
    <n v="0"/>
    <n v="0"/>
    <n v="0"/>
    <n v="0"/>
    <x v="0"/>
    <x v="1"/>
    <x v="3"/>
    <x v="3"/>
    <x v="83"/>
    <x v="1"/>
    <x v="0"/>
    <x v="79"/>
    <x v="1"/>
    <x v="0"/>
    <x v="0"/>
    <x v="0"/>
    <x v="0"/>
    <x v="0"/>
    <x v="1"/>
    <x v="67"/>
    <x v="70"/>
    <n v="7"/>
  </r>
  <r>
    <s v="Business Insurance"/>
    <x v="0"/>
    <x v="0"/>
    <x v="0"/>
    <x v="0"/>
    <x v="0"/>
    <s v="THE AGENCY COLLECTIVE LLC"/>
    <s v="CR605710"/>
    <s v="FOURMAN INSURANCE LLC"/>
    <s v="H9203647"/>
    <x v="0"/>
    <x v="0"/>
    <x v="0"/>
    <s v="Territory Manager"/>
    <n v="-71"/>
    <n v="-71"/>
    <n v="753"/>
    <n v="22087"/>
    <n v="0"/>
    <n v="0"/>
    <n v="21263"/>
    <n v="-71"/>
    <n v="753"/>
    <n v="14089"/>
    <n v="0"/>
    <n v="0"/>
    <n v="13265"/>
    <n v="8"/>
    <n v="4"/>
    <n v="59"/>
    <n v="0"/>
    <n v="0"/>
    <n v="63"/>
    <n v="7"/>
    <n v="3"/>
    <n v="41"/>
    <n v="0"/>
    <n v="0"/>
    <n v="45"/>
    <n v="1"/>
    <n v="1"/>
    <n v="8"/>
    <n v="0"/>
    <n v="0"/>
    <n v="8"/>
    <n v="4224"/>
    <n v="41"/>
    <n v="12195"/>
    <n v="0"/>
    <n v="0"/>
    <n v="0"/>
    <n v="0"/>
    <n v="352"/>
    <n v="0"/>
    <n v="0"/>
    <n v="352"/>
    <n v="0"/>
    <n v="0"/>
    <n v="352"/>
    <n v="0"/>
    <n v="0"/>
    <n v="12984"/>
    <n v="0"/>
    <n v="0"/>
    <n v="0"/>
    <n v="0"/>
    <n v="0"/>
    <n v="6873"/>
    <n v="0"/>
    <n v="0"/>
    <n v="0"/>
    <n v="0"/>
    <n v="1"/>
    <n v="3"/>
    <n v="0"/>
    <n v="2"/>
    <n v="8"/>
    <n v="2"/>
    <n v="4"/>
    <n v="9"/>
    <n v="43"/>
    <n v="10"/>
    <n v="45"/>
    <n v="0"/>
    <n v="0"/>
    <n v="0"/>
    <n v="0"/>
    <n v="0"/>
    <n v="0"/>
    <n v="0"/>
    <n v="0"/>
    <n v="0"/>
    <x v="0"/>
    <x v="1"/>
    <x v="3"/>
    <x v="3"/>
    <x v="95"/>
    <x v="1"/>
    <x v="0"/>
    <x v="90"/>
    <x v="3"/>
    <x v="9"/>
    <x v="0"/>
    <x v="0"/>
    <x v="0"/>
    <x v="0"/>
    <x v="0"/>
    <x v="10"/>
    <x v="81"/>
    <n v="11"/>
  </r>
  <r>
    <s v="Business Insurance"/>
    <x v="0"/>
    <x v="0"/>
    <x v="14"/>
    <x v="0"/>
    <x v="0"/>
    <s v="THE AGENCY COLLECTIVE LLC"/>
    <s v="CR605710"/>
    <s v="DITSLER INSURANCE AGENCY LLC"/>
    <s v="H7406098"/>
    <x v="0"/>
    <x v="0"/>
    <x v="0"/>
    <s v="Territory Manager"/>
    <n v="58842"/>
    <n v="58842"/>
    <n v="49596"/>
    <n v="132430"/>
    <n v="110500"/>
    <n v="78925"/>
    <n v="141676"/>
    <n v="606"/>
    <n v="15183"/>
    <n v="19628"/>
    <n v="27500"/>
    <n v="78925"/>
    <n v="5051"/>
    <n v="16"/>
    <n v="15"/>
    <n v="51"/>
    <n v="67"/>
    <n v="102"/>
    <n v="52"/>
    <n v="12"/>
    <n v="13"/>
    <n v="36"/>
    <n v="59"/>
    <n v="90"/>
    <n v="35"/>
    <n v="1"/>
    <n v="4"/>
    <n v="8"/>
    <n v="14"/>
    <n v="26"/>
    <n v="5"/>
    <n v="28791"/>
    <n v="26588"/>
    <n v="124171"/>
    <n v="107619"/>
    <n v="47844"/>
    <n v="-2057"/>
    <n v="1150"/>
    <n v="207591"/>
    <n v="63999"/>
    <n v="1650"/>
    <n v="204385"/>
    <n v="0"/>
    <n v="0"/>
    <n v="177145"/>
    <n v="53000"/>
    <n v="34909"/>
    <n v="101945"/>
    <n v="0"/>
    <n v="0"/>
    <n v="0"/>
    <n v="48801"/>
    <n v="33644"/>
    <n v="96355"/>
    <n v="53000"/>
    <n v="33644"/>
    <n v="54699"/>
    <n v="33020"/>
    <n v="30"/>
    <n v="28"/>
    <n v="21"/>
    <n v="5"/>
    <n v="5"/>
    <n v="2"/>
    <n v="4"/>
    <n v="25"/>
    <n v="35"/>
    <n v="25"/>
    <n v="35"/>
    <n v="0"/>
    <n v="0"/>
    <n v="0"/>
    <n v="0"/>
    <n v="0"/>
    <n v="0"/>
    <n v="0"/>
    <n v="0"/>
    <n v="0"/>
    <x v="0"/>
    <x v="1"/>
    <x v="3"/>
    <x v="3"/>
    <x v="23"/>
    <x v="1"/>
    <x v="0"/>
    <x v="23"/>
    <x v="2"/>
    <x v="5"/>
    <x v="0"/>
    <x v="10"/>
    <x v="0"/>
    <x v="18"/>
    <x v="14"/>
    <x v="18"/>
    <x v="19"/>
    <n v="33"/>
  </r>
  <r>
    <s v="Business Insurance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14693"/>
    <n v="14693"/>
    <n v="3971"/>
    <n v="15541"/>
    <n v="365"/>
    <n v="0"/>
    <n v="26263"/>
    <n v="11375"/>
    <n v="3971"/>
    <n v="15541"/>
    <n v="365"/>
    <n v="0"/>
    <n v="22945"/>
    <n v="25"/>
    <n v="8"/>
    <n v="59"/>
    <n v="6"/>
    <n v="0"/>
    <n v="76"/>
    <n v="14"/>
    <n v="8"/>
    <n v="37"/>
    <n v="4"/>
    <n v="0"/>
    <n v="43"/>
    <n v="5"/>
    <n v="2"/>
    <n v="7"/>
    <n v="1"/>
    <n v="0"/>
    <n v="10"/>
    <n v="5922"/>
    <n v="758"/>
    <n v="7169"/>
    <n v="369"/>
    <n v="0"/>
    <n v="1407"/>
    <n v="0"/>
    <n v="5230"/>
    <n v="0"/>
    <n v="0"/>
    <n v="6637"/>
    <n v="0"/>
    <n v="0"/>
    <n v="5230"/>
    <n v="0"/>
    <n v="0"/>
    <n v="0"/>
    <n v="0"/>
    <n v="0"/>
    <n v="0"/>
    <n v="0"/>
    <n v="0"/>
    <n v="0"/>
    <n v="0"/>
    <n v="0"/>
    <n v="0"/>
    <n v="0"/>
    <n v="0"/>
    <n v="0"/>
    <n v="0"/>
    <n v="7"/>
    <n v="10"/>
    <n v="2"/>
    <n v="4"/>
    <n v="22"/>
    <n v="43"/>
    <n v="22"/>
    <n v="43"/>
    <n v="0"/>
    <n v="0"/>
    <n v="0"/>
    <n v="0"/>
    <n v="0"/>
    <n v="0"/>
    <n v="0"/>
    <n v="0"/>
    <n v="0"/>
    <x v="0"/>
    <x v="1"/>
    <x v="3"/>
    <x v="3"/>
    <x v="28"/>
    <x v="1"/>
    <x v="1"/>
    <x v="28"/>
    <x v="1"/>
    <x v="7"/>
    <x v="0"/>
    <x v="12"/>
    <x v="0"/>
    <x v="20"/>
    <x v="17"/>
    <x v="23"/>
    <x v="24"/>
    <n v="5"/>
  </r>
  <r>
    <s v="Business Insurance"/>
    <x v="0"/>
    <x v="5"/>
    <x v="6"/>
    <x v="0"/>
    <x v="5"/>
    <s v="THE AGENCY COLLECTIVE LLC"/>
    <s v="CR605710"/>
    <s v="PANICHELLE FINANCIAL GROUP LLC"/>
    <s v="H7628421"/>
    <x v="0"/>
    <x v="0"/>
    <x v="5"/>
    <s v="Territory Manager"/>
    <n v="17200"/>
    <n v="17200"/>
    <n v="4981"/>
    <n v="70568"/>
    <n v="86267"/>
    <n v="68588"/>
    <n v="82787"/>
    <n v="4520"/>
    <n v="2464"/>
    <n v="9628"/>
    <n v="18370"/>
    <n v="20786"/>
    <n v="11684"/>
    <n v="8"/>
    <n v="11"/>
    <n v="44"/>
    <n v="41"/>
    <n v="61"/>
    <n v="41"/>
    <n v="6"/>
    <n v="9"/>
    <n v="34"/>
    <n v="31"/>
    <n v="39"/>
    <n v="31"/>
    <n v="1"/>
    <n v="1"/>
    <n v="4"/>
    <n v="15"/>
    <n v="9"/>
    <n v="4"/>
    <n v="17024"/>
    <n v="13076"/>
    <n v="73920"/>
    <n v="84150"/>
    <n v="54473"/>
    <n v="-7516"/>
    <n v="57"/>
    <n v="7087"/>
    <n v="16635"/>
    <n v="6336"/>
    <n v="-486"/>
    <n v="0"/>
    <n v="0"/>
    <n v="19696"/>
    <n v="11133"/>
    <n v="10266"/>
    <n v="72876"/>
    <n v="0"/>
    <n v="0"/>
    <n v="0"/>
    <n v="10108"/>
    <n v="7875"/>
    <n v="63290"/>
    <n v="11133"/>
    <n v="10266"/>
    <n v="11321"/>
    <n v="10218"/>
    <n v="34"/>
    <n v="30"/>
    <n v="25"/>
    <n v="2"/>
    <n v="4"/>
    <n v="0"/>
    <n v="1"/>
    <n v="15"/>
    <n v="27"/>
    <n v="15"/>
    <n v="31"/>
    <n v="0"/>
    <n v="0"/>
    <n v="0"/>
    <n v="0"/>
    <n v="0"/>
    <n v="0"/>
    <n v="0"/>
    <n v="0"/>
    <n v="0"/>
    <x v="0"/>
    <x v="1"/>
    <x v="3"/>
    <x v="3"/>
    <x v="97"/>
    <x v="1"/>
    <x v="0"/>
    <x v="8"/>
    <x v="11"/>
    <x v="2"/>
    <x v="0"/>
    <x v="5"/>
    <x v="0"/>
    <x v="7"/>
    <x v="6"/>
    <x v="79"/>
    <x v="83"/>
    <n v="33"/>
  </r>
  <r>
    <s v="Business Insurance"/>
    <x v="1"/>
    <x v="1"/>
    <x v="2"/>
    <x v="0"/>
    <x v="1"/>
    <s v=""/>
    <s v=""/>
    <s v="KEYSTONE INSURANCE GROUP INC"/>
    <s v="H8998275"/>
    <x v="0"/>
    <x v="0"/>
    <x v="0"/>
    <s v="Territory Manager"/>
    <n v="27673"/>
    <n v="27673"/>
    <n v="16693"/>
    <n v="53217"/>
    <n v="19535"/>
    <n v="9763"/>
    <n v="64197"/>
    <n v="10126"/>
    <n v="16693"/>
    <n v="33891"/>
    <n v="4333"/>
    <n v="9763"/>
    <n v="27324"/>
    <n v="4"/>
    <n v="6"/>
    <n v="19"/>
    <n v="22"/>
    <n v="22"/>
    <n v="17"/>
    <n v="3"/>
    <n v="6"/>
    <n v="17"/>
    <n v="13"/>
    <n v="14"/>
    <n v="14"/>
    <n v="2"/>
    <n v="3"/>
    <n v="4"/>
    <n v="3"/>
    <n v="3"/>
    <n v="3"/>
    <n v="11749"/>
    <n v="11466"/>
    <n v="54592"/>
    <n v="15489"/>
    <n v="2622"/>
    <n v="0"/>
    <n v="0"/>
    <n v="265"/>
    <n v="0"/>
    <n v="0"/>
    <n v="265"/>
    <n v="0"/>
    <n v="0"/>
    <n v="265"/>
    <n v="13666"/>
    <n v="0"/>
    <n v="29607"/>
    <n v="0"/>
    <n v="0"/>
    <n v="0"/>
    <n v="13058"/>
    <n v="0"/>
    <n v="28738"/>
    <n v="13666"/>
    <n v="0"/>
    <n v="16657"/>
    <n v="0"/>
    <n v="7"/>
    <n v="7"/>
    <n v="3"/>
    <n v="5"/>
    <n v="3"/>
    <n v="3"/>
    <n v="2"/>
    <n v="3"/>
    <n v="11"/>
    <n v="9"/>
    <n v="14"/>
    <n v="0"/>
    <n v="0"/>
    <n v="0"/>
    <n v="0"/>
    <n v="0"/>
    <n v="0"/>
    <n v="0"/>
    <n v="0"/>
    <n v="0"/>
    <x v="0"/>
    <x v="1"/>
    <x v="3"/>
    <x v="3"/>
    <x v="2"/>
    <x v="1"/>
    <x v="1"/>
    <x v="2"/>
    <x v="2"/>
    <x v="2"/>
    <x v="0"/>
    <x v="1"/>
    <x v="0"/>
    <x v="2"/>
    <x v="2"/>
    <x v="2"/>
    <x v="2"/>
    <n v="11"/>
  </r>
  <r>
    <s v="Business Insurance"/>
    <x v="1"/>
    <x v="3"/>
    <x v="4"/>
    <x v="0"/>
    <x v="3"/>
    <s v="THE AGENCY COLLECTIVE LLC"/>
    <s v="CR605710"/>
    <s v="GUIDELIGHT INSURANCE SOLUTIONS, INC"/>
    <s v="H7923941"/>
    <x v="0"/>
    <x v="0"/>
    <x v="3"/>
    <s v="Territory Manager"/>
    <n v="63781"/>
    <n v="63781"/>
    <n v="35455"/>
    <n v="233016"/>
    <n v="157247"/>
    <n v="140253"/>
    <n v="261342"/>
    <n v="14400"/>
    <n v="11936"/>
    <n v="64396"/>
    <n v="20180"/>
    <n v="8220"/>
    <n v="66860"/>
    <n v="43"/>
    <n v="36"/>
    <n v="153"/>
    <n v="60"/>
    <n v="32"/>
    <n v="160"/>
    <n v="40"/>
    <n v="31"/>
    <n v="124"/>
    <n v="51"/>
    <n v="26"/>
    <n v="133"/>
    <n v="16"/>
    <n v="15"/>
    <n v="51"/>
    <n v="20"/>
    <n v="11"/>
    <n v="52"/>
    <n v="62506"/>
    <n v="30917"/>
    <n v="188321"/>
    <n v="153550"/>
    <n v="144486"/>
    <n v="0"/>
    <n v="0"/>
    <n v="2229"/>
    <n v="7539"/>
    <n v="33474"/>
    <n v="2229"/>
    <n v="0"/>
    <n v="0"/>
    <n v="2229"/>
    <n v="39670"/>
    <n v="28638"/>
    <n v="166329"/>
    <n v="0"/>
    <n v="0"/>
    <n v="0"/>
    <n v="35799"/>
    <n v="19813"/>
    <n v="141157"/>
    <n v="38498"/>
    <n v="19813"/>
    <n v="40181"/>
    <n v="21984"/>
    <n v="75"/>
    <n v="77"/>
    <n v="59"/>
    <n v="31"/>
    <n v="52"/>
    <n v="10"/>
    <n v="13"/>
    <n v="66"/>
    <n v="129"/>
    <n v="71"/>
    <n v="133"/>
    <n v="0"/>
    <n v="0"/>
    <n v="0"/>
    <n v="0"/>
    <n v="0"/>
    <n v="0"/>
    <n v="0"/>
    <n v="0"/>
    <n v="0"/>
    <x v="0"/>
    <x v="1"/>
    <x v="3"/>
    <x v="3"/>
    <x v="98"/>
    <x v="1"/>
    <x v="1"/>
    <x v="92"/>
    <x v="5"/>
    <x v="6"/>
    <x v="0"/>
    <x v="3"/>
    <x v="0"/>
    <x v="4"/>
    <x v="4"/>
    <x v="30"/>
    <x v="31"/>
    <n v="96"/>
  </r>
  <r>
    <s v="Business Insurance"/>
    <x v="1"/>
    <x v="3"/>
    <x v="4"/>
    <x v="0"/>
    <x v="3"/>
    <s v=""/>
    <s v=""/>
    <s v="Brewer Insurance Group Inc"/>
    <s v="H5065015"/>
    <x v="0"/>
    <x v="0"/>
    <x v="3"/>
    <s v="Territory Manager"/>
    <n v="47661"/>
    <n v="47661"/>
    <n v="70248"/>
    <n v="198505"/>
    <n v="135826"/>
    <n v="89822"/>
    <n v="175918"/>
    <n v="8591"/>
    <n v="16653"/>
    <n v="49077"/>
    <n v="31504"/>
    <n v="61307"/>
    <n v="41015"/>
    <n v="20"/>
    <n v="19"/>
    <n v="83"/>
    <n v="112"/>
    <n v="157"/>
    <n v="84"/>
    <n v="16"/>
    <n v="16"/>
    <n v="69"/>
    <n v="96"/>
    <n v="124"/>
    <n v="69"/>
    <n v="7"/>
    <n v="8"/>
    <n v="37"/>
    <n v="26"/>
    <n v="40"/>
    <n v="36"/>
    <n v="30374"/>
    <n v="50386"/>
    <n v="193678"/>
    <n v="122370"/>
    <n v="74900"/>
    <n v="0"/>
    <n v="0"/>
    <n v="6998"/>
    <n v="0"/>
    <n v="0"/>
    <n v="6998"/>
    <n v="0"/>
    <n v="0"/>
    <n v="6998"/>
    <n v="32007"/>
    <n v="50323"/>
    <n v="93418"/>
    <n v="0"/>
    <n v="0"/>
    <n v="0"/>
    <n v="29355"/>
    <n v="40788"/>
    <n v="65255"/>
    <n v="31507"/>
    <n v="50323"/>
    <n v="34717"/>
    <n v="52875"/>
    <n v="41"/>
    <n v="26"/>
    <n v="33"/>
    <n v="15"/>
    <n v="36"/>
    <n v="5"/>
    <n v="16"/>
    <n v="30"/>
    <n v="66"/>
    <n v="32"/>
    <n v="69"/>
    <n v="0"/>
    <n v="0"/>
    <n v="0"/>
    <n v="0"/>
    <n v="0"/>
    <n v="0"/>
    <n v="0"/>
    <n v="0"/>
    <n v="0"/>
    <x v="0"/>
    <x v="1"/>
    <x v="3"/>
    <x v="3"/>
    <x v="4"/>
    <x v="1"/>
    <x v="1"/>
    <x v="4"/>
    <x v="4"/>
    <x v="4"/>
    <x v="0"/>
    <x v="3"/>
    <x v="0"/>
    <x v="4"/>
    <x v="4"/>
    <x v="3"/>
    <x v="3"/>
    <n v="42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20944"/>
    <n v="20944"/>
    <n v="22841"/>
    <n v="60467"/>
    <n v="42062"/>
    <n v="29033"/>
    <n v="58570"/>
    <n v="599"/>
    <n v="10636"/>
    <n v="30463"/>
    <n v="29418"/>
    <n v="27774"/>
    <n v="20426"/>
    <n v="17"/>
    <n v="23"/>
    <n v="41"/>
    <n v="95"/>
    <n v="97"/>
    <n v="35"/>
    <n v="14"/>
    <n v="19"/>
    <n v="35"/>
    <n v="80"/>
    <n v="76"/>
    <n v="30"/>
    <n v="3"/>
    <n v="10"/>
    <n v="21"/>
    <n v="30"/>
    <n v="19"/>
    <n v="14"/>
    <n v="13990"/>
    <n v="10701"/>
    <n v="55184"/>
    <n v="39577"/>
    <n v="13083"/>
    <n v="0"/>
    <n v="5455"/>
    <n v="6479"/>
    <n v="14384"/>
    <n v="0"/>
    <n v="1024"/>
    <n v="0"/>
    <n v="0"/>
    <n v="119"/>
    <n v="11376"/>
    <n v="8127"/>
    <n v="17005"/>
    <n v="0"/>
    <n v="0"/>
    <n v="0"/>
    <n v="9769"/>
    <n v="3688"/>
    <n v="14587"/>
    <n v="10792"/>
    <n v="3688"/>
    <n v="11041"/>
    <n v="3871"/>
    <n v="12"/>
    <n v="9"/>
    <n v="8"/>
    <n v="13"/>
    <n v="14"/>
    <n v="4"/>
    <n v="5"/>
    <n v="32"/>
    <n v="27"/>
    <n v="33"/>
    <n v="30"/>
    <n v="0"/>
    <n v="0"/>
    <n v="0"/>
    <n v="0"/>
    <n v="0"/>
    <n v="0"/>
    <n v="0"/>
    <n v="0"/>
    <n v="0"/>
    <x v="0"/>
    <x v="1"/>
    <x v="3"/>
    <x v="3"/>
    <x v="101"/>
    <x v="1"/>
    <x v="1"/>
    <x v="95"/>
    <x v="4"/>
    <x v="4"/>
    <x v="0"/>
    <x v="3"/>
    <x v="0"/>
    <x v="4"/>
    <x v="4"/>
    <x v="80"/>
    <x v="86"/>
    <n v="14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26502"/>
    <n v="26502"/>
    <n v="3327"/>
    <n v="64151"/>
    <n v="53105"/>
    <n v="29464"/>
    <n v="87326"/>
    <n v="23053"/>
    <n v="2827"/>
    <n v="11469"/>
    <n v="27441"/>
    <n v="-4476"/>
    <n v="31695"/>
    <n v="24"/>
    <n v="21"/>
    <n v="76"/>
    <n v="99"/>
    <n v="58"/>
    <n v="79"/>
    <n v="18"/>
    <n v="15"/>
    <n v="50"/>
    <n v="76"/>
    <n v="49"/>
    <n v="53"/>
    <n v="7"/>
    <n v="7"/>
    <n v="15"/>
    <n v="22"/>
    <n v="4"/>
    <n v="15"/>
    <n v="17212"/>
    <n v="14777"/>
    <n v="60093"/>
    <n v="41281"/>
    <n v="43364"/>
    <n v="875"/>
    <n v="450"/>
    <n v="5608"/>
    <n v="6228"/>
    <n v="39264"/>
    <n v="6033"/>
    <n v="0"/>
    <n v="0"/>
    <n v="5158"/>
    <n v="2164"/>
    <n v="500"/>
    <n v="48934"/>
    <n v="0"/>
    <n v="0"/>
    <n v="0"/>
    <n v="2073"/>
    <n v="500"/>
    <n v="43101"/>
    <n v="2164"/>
    <n v="500"/>
    <n v="2313"/>
    <n v="500"/>
    <n v="28"/>
    <n v="23"/>
    <n v="11"/>
    <n v="14"/>
    <n v="15"/>
    <n v="4"/>
    <n v="3"/>
    <n v="32"/>
    <n v="52"/>
    <n v="33"/>
    <n v="53"/>
    <n v="0"/>
    <n v="0"/>
    <n v="0"/>
    <n v="0"/>
    <n v="0"/>
    <n v="0"/>
    <n v="0"/>
    <n v="0"/>
    <n v="0"/>
    <x v="0"/>
    <x v="1"/>
    <x v="3"/>
    <x v="3"/>
    <x v="102"/>
    <x v="1"/>
    <x v="1"/>
    <x v="96"/>
    <x v="4"/>
    <x v="10"/>
    <x v="0"/>
    <x v="3"/>
    <x v="0"/>
    <x v="4"/>
    <x v="4"/>
    <x v="82"/>
    <x v="87"/>
    <n v="29"/>
  </r>
  <r>
    <s v="Business Insurance"/>
    <x v="1"/>
    <x v="3"/>
    <x v="4"/>
    <x v="0"/>
    <x v="3"/>
    <s v=""/>
    <s v=""/>
    <s v="HIGHLAND INS AGENCY INC"/>
    <s v="H8412591"/>
    <x v="0"/>
    <x v="0"/>
    <x v="3"/>
    <s v="Territory Manager"/>
    <n v="28027"/>
    <n v="28027"/>
    <n v="14195"/>
    <n v="53343"/>
    <n v="53203"/>
    <n v="42307"/>
    <n v="67175"/>
    <n v="5766"/>
    <n v="-222"/>
    <n v="1882"/>
    <n v="18669"/>
    <n v="21230"/>
    <n v="7870"/>
    <n v="8"/>
    <n v="6"/>
    <n v="23"/>
    <n v="79"/>
    <n v="98"/>
    <n v="25"/>
    <n v="7"/>
    <n v="3"/>
    <n v="14"/>
    <n v="74"/>
    <n v="91"/>
    <n v="18"/>
    <n v="4"/>
    <n v="0"/>
    <n v="3"/>
    <n v="29"/>
    <n v="34"/>
    <n v="7"/>
    <n v="15651"/>
    <n v="14065"/>
    <n v="53173"/>
    <n v="50476"/>
    <n v="23672"/>
    <n v="0"/>
    <n v="404"/>
    <n v="1040"/>
    <n v="478"/>
    <n v="-10939"/>
    <n v="636"/>
    <n v="0"/>
    <n v="0"/>
    <n v="636"/>
    <n v="12353"/>
    <n v="9571"/>
    <n v="37186"/>
    <n v="0"/>
    <n v="0"/>
    <n v="0"/>
    <n v="11279"/>
    <n v="7916"/>
    <n v="34354"/>
    <n v="12353"/>
    <n v="9571"/>
    <n v="13239"/>
    <n v="10186"/>
    <n v="22"/>
    <n v="20"/>
    <n v="18"/>
    <n v="4"/>
    <n v="7"/>
    <n v="0"/>
    <n v="0"/>
    <n v="9"/>
    <n v="17"/>
    <n v="10"/>
    <n v="18"/>
    <n v="0"/>
    <n v="0"/>
    <n v="0"/>
    <n v="0"/>
    <n v="0"/>
    <n v="0"/>
    <n v="0"/>
    <n v="0"/>
    <n v="0"/>
    <x v="0"/>
    <x v="1"/>
    <x v="3"/>
    <x v="3"/>
    <x v="5"/>
    <x v="1"/>
    <x v="1"/>
    <x v="5"/>
    <x v="5"/>
    <x v="5"/>
    <x v="0"/>
    <x v="3"/>
    <x v="0"/>
    <x v="4"/>
    <x v="4"/>
    <x v="4"/>
    <x v="4"/>
    <n v="22"/>
  </r>
  <r>
    <s v="Business Insurance"/>
    <x v="0"/>
    <x v="5"/>
    <x v="29"/>
    <x v="0"/>
    <x v="5"/>
    <s v="THE AGENCY COLLECTIVE LLC"/>
    <s v="CR605710"/>
    <s v="JEFFREY JAMES INSURANCE GROUP LLC"/>
    <s v="H8031534"/>
    <x v="0"/>
    <x v="0"/>
    <x v="0"/>
    <s v="Territory Manager"/>
    <n v="-123"/>
    <n v="-123"/>
    <n v="0"/>
    <n v="3042"/>
    <n v="0"/>
    <n v="0"/>
    <n v="2919"/>
    <n v="-123"/>
    <n v="0"/>
    <n v="3042"/>
    <n v="0"/>
    <n v="0"/>
    <n v="2919"/>
    <n v="3"/>
    <n v="0"/>
    <n v="59"/>
    <n v="0"/>
    <n v="0"/>
    <n v="62"/>
    <n v="3"/>
    <n v="0"/>
    <n v="47"/>
    <n v="0"/>
    <n v="0"/>
    <n v="50"/>
    <n v="0"/>
    <n v="0"/>
    <n v="6"/>
    <n v="0"/>
    <n v="0"/>
    <n v="6"/>
    <n v="680"/>
    <n v="0"/>
    <n v="1048"/>
    <n v="0"/>
    <n v="0"/>
    <n v="0"/>
    <n v="0"/>
    <n v="3"/>
    <n v="0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2"/>
    <n v="3"/>
    <n v="50"/>
    <n v="3"/>
    <n v="50"/>
    <n v="0"/>
    <n v="0"/>
    <n v="0"/>
    <n v="0"/>
    <n v="0"/>
    <n v="0"/>
    <n v="0"/>
    <n v="0"/>
    <n v="0"/>
    <x v="0"/>
    <x v="1"/>
    <x v="3"/>
    <x v="3"/>
    <x v="131"/>
    <x v="1"/>
    <x v="0"/>
    <x v="123"/>
    <x v="3"/>
    <x v="3"/>
    <x v="0"/>
    <x v="5"/>
    <x v="0"/>
    <x v="42"/>
    <x v="29"/>
    <x v="96"/>
    <x v="112"/>
    <n v="3"/>
  </r>
  <r>
    <s v="Business Insurance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8126"/>
    <n v="8126"/>
    <n v="1219"/>
    <n v="9795"/>
    <n v="634"/>
    <n v="0"/>
    <n v="16702"/>
    <n v="6713"/>
    <n v="1219"/>
    <n v="9161"/>
    <n v="634"/>
    <n v="0"/>
    <n v="14655"/>
    <n v="18"/>
    <n v="22"/>
    <n v="72"/>
    <n v="4"/>
    <n v="0"/>
    <n v="68"/>
    <n v="12"/>
    <n v="19"/>
    <n v="50"/>
    <n v="4"/>
    <n v="0"/>
    <n v="43"/>
    <n v="3"/>
    <n v="2"/>
    <n v="10"/>
    <n v="2"/>
    <n v="0"/>
    <n v="11"/>
    <n v="3056"/>
    <n v="228"/>
    <n v="5982"/>
    <n v="5"/>
    <n v="0"/>
    <n v="582"/>
    <n v="0"/>
    <n v="22836"/>
    <n v="0"/>
    <n v="0"/>
    <n v="23418"/>
    <n v="0"/>
    <n v="0"/>
    <n v="22836"/>
    <n v="1219"/>
    <n v="0"/>
    <n v="1853"/>
    <n v="0"/>
    <n v="0"/>
    <n v="0"/>
    <n v="1119"/>
    <n v="0"/>
    <n v="1723"/>
    <n v="1219"/>
    <n v="0"/>
    <n v="1412"/>
    <n v="0"/>
    <n v="3"/>
    <n v="3"/>
    <n v="0"/>
    <n v="5"/>
    <n v="11"/>
    <n v="3"/>
    <n v="8"/>
    <n v="30"/>
    <n v="41"/>
    <n v="31"/>
    <n v="43"/>
    <n v="0"/>
    <n v="0"/>
    <n v="0"/>
    <n v="0"/>
    <n v="0"/>
    <n v="0"/>
    <n v="0"/>
    <n v="0"/>
    <n v="0"/>
    <x v="0"/>
    <x v="1"/>
    <x v="3"/>
    <x v="3"/>
    <x v="44"/>
    <x v="1"/>
    <x v="1"/>
    <x v="43"/>
    <x v="1"/>
    <x v="10"/>
    <x v="0"/>
    <x v="17"/>
    <x v="0"/>
    <x v="27"/>
    <x v="27"/>
    <x v="37"/>
    <x v="38"/>
    <n v="10"/>
  </r>
  <r>
    <s v="Business Insurance"/>
    <x v="0"/>
    <x v="0"/>
    <x v="29"/>
    <x v="0"/>
    <x v="0"/>
    <s v="THE AGENCY COLLECTIVE LLC"/>
    <s v="CR605710"/>
    <s v="JON PARRACK II"/>
    <s v="H8350580"/>
    <x v="0"/>
    <x v="0"/>
    <x v="0"/>
    <s v="Territory Manager"/>
    <n v="19506"/>
    <n v="19506"/>
    <n v="18586"/>
    <n v="28928"/>
    <n v="1087"/>
    <n v="0"/>
    <n v="29848"/>
    <n v="500"/>
    <n v="1567"/>
    <n v="2649"/>
    <n v="1087"/>
    <n v="0"/>
    <n v="1582"/>
    <n v="19"/>
    <n v="15"/>
    <n v="50"/>
    <n v="24"/>
    <n v="0"/>
    <n v="54"/>
    <n v="10"/>
    <n v="9"/>
    <n v="30"/>
    <n v="20"/>
    <n v="0"/>
    <n v="31"/>
    <n v="1"/>
    <n v="3"/>
    <n v="4"/>
    <n v="1"/>
    <n v="0"/>
    <n v="2"/>
    <n v="7834"/>
    <n v="1557"/>
    <n v="19657"/>
    <n v="208"/>
    <n v="0"/>
    <n v="0"/>
    <n v="783"/>
    <n v="2715"/>
    <n v="1"/>
    <n v="0"/>
    <n v="1932"/>
    <n v="0"/>
    <n v="0"/>
    <n v="1932"/>
    <n v="17607"/>
    <n v="14090"/>
    <n v="26536"/>
    <n v="0"/>
    <n v="0"/>
    <n v="0"/>
    <n v="15336"/>
    <n v="14090"/>
    <n v="24096"/>
    <n v="17019"/>
    <n v="14090"/>
    <n v="16327"/>
    <n v="14765"/>
    <n v="6"/>
    <n v="9"/>
    <n v="4"/>
    <n v="4"/>
    <n v="2"/>
    <n v="2"/>
    <n v="2"/>
    <n v="17"/>
    <n v="29"/>
    <n v="19"/>
    <n v="31"/>
    <n v="0"/>
    <n v="0"/>
    <n v="0"/>
    <n v="0"/>
    <n v="0"/>
    <n v="0"/>
    <n v="0"/>
    <n v="0"/>
    <n v="0"/>
    <x v="0"/>
    <x v="1"/>
    <x v="3"/>
    <x v="3"/>
    <x v="52"/>
    <x v="1"/>
    <x v="0"/>
    <x v="51"/>
    <x v="1"/>
    <x v="0"/>
    <x v="0"/>
    <x v="19"/>
    <x v="0"/>
    <x v="29"/>
    <x v="30"/>
    <x v="42"/>
    <x v="43"/>
    <n v="11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73169"/>
    <n v="73169"/>
    <n v="37811"/>
    <n v="189581"/>
    <n v="134194"/>
    <n v="75867"/>
    <n v="224939"/>
    <n v="21076"/>
    <n v="14496"/>
    <n v="51942"/>
    <n v="47254"/>
    <n v="75867"/>
    <n v="58522"/>
    <n v="13"/>
    <n v="45"/>
    <n v="110"/>
    <n v="85"/>
    <n v="53"/>
    <n v="78"/>
    <n v="11"/>
    <n v="33"/>
    <n v="80"/>
    <n v="72"/>
    <n v="50"/>
    <n v="58"/>
    <n v="3"/>
    <n v="9"/>
    <n v="19"/>
    <n v="17"/>
    <n v="23"/>
    <n v="13"/>
    <n v="50072"/>
    <n v="33391"/>
    <n v="163908"/>
    <n v="105747"/>
    <n v="30296"/>
    <n v="11968"/>
    <n v="5028"/>
    <n v="32781"/>
    <n v="13886"/>
    <n v="0"/>
    <n v="39721"/>
    <n v="0"/>
    <n v="0"/>
    <n v="17391"/>
    <n v="32462"/>
    <n v="21433"/>
    <n v="141324"/>
    <n v="0"/>
    <n v="0"/>
    <n v="0"/>
    <n v="29669"/>
    <n v="21433"/>
    <n v="131386"/>
    <n v="32462"/>
    <n v="21433"/>
    <n v="35916"/>
    <n v="23224"/>
    <n v="41"/>
    <n v="39"/>
    <n v="24"/>
    <n v="12"/>
    <n v="13"/>
    <n v="6"/>
    <n v="7"/>
    <n v="44"/>
    <n v="57"/>
    <n v="44"/>
    <n v="58"/>
    <n v="0"/>
    <n v="0"/>
    <n v="0"/>
    <n v="0"/>
    <n v="0"/>
    <n v="0"/>
    <n v="0"/>
    <n v="0"/>
    <n v="0"/>
    <x v="0"/>
    <x v="1"/>
    <x v="3"/>
    <x v="3"/>
    <x v="155"/>
    <x v="1"/>
    <x v="5"/>
    <x v="145"/>
    <x v="8"/>
    <x v="11"/>
    <x v="0"/>
    <x v="28"/>
    <x v="0"/>
    <x v="45"/>
    <x v="49"/>
    <x v="114"/>
    <x v="130"/>
    <n v="51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54093"/>
    <n v="54093"/>
    <n v="12630"/>
    <n v="102648"/>
    <n v="0"/>
    <n v="0"/>
    <n v="144111"/>
    <n v="41303"/>
    <n v="12630"/>
    <n v="102648"/>
    <n v="0"/>
    <n v="0"/>
    <n v="131321"/>
    <n v="17"/>
    <n v="33"/>
    <n v="164"/>
    <n v="0"/>
    <n v="0"/>
    <n v="148"/>
    <n v="14"/>
    <n v="25"/>
    <n v="139"/>
    <n v="0"/>
    <n v="0"/>
    <n v="128"/>
    <n v="10"/>
    <n v="6"/>
    <n v="24"/>
    <n v="0"/>
    <n v="0"/>
    <n v="28"/>
    <n v="28430"/>
    <n v="1268"/>
    <n v="60349"/>
    <n v="0"/>
    <n v="0"/>
    <n v="0"/>
    <n v="0"/>
    <n v="27005"/>
    <n v="0"/>
    <n v="0"/>
    <n v="27005"/>
    <n v="0"/>
    <n v="0"/>
    <n v="27005"/>
    <n v="11329"/>
    <n v="0"/>
    <n v="11329"/>
    <n v="0"/>
    <n v="0"/>
    <n v="0"/>
    <n v="10523"/>
    <n v="0"/>
    <n v="10523"/>
    <n v="11329"/>
    <n v="0"/>
    <n v="11871"/>
    <n v="0"/>
    <n v="5"/>
    <n v="5"/>
    <n v="0"/>
    <n v="17"/>
    <n v="29"/>
    <n v="4"/>
    <n v="14"/>
    <n v="39"/>
    <n v="125"/>
    <n v="39"/>
    <n v="126"/>
    <n v="0"/>
    <n v="0"/>
    <n v="0"/>
    <n v="0"/>
    <n v="0"/>
    <n v="0"/>
    <n v="0"/>
    <n v="0"/>
    <n v="0"/>
    <x v="0"/>
    <x v="1"/>
    <x v="3"/>
    <x v="3"/>
    <x v="157"/>
    <x v="1"/>
    <x v="5"/>
    <x v="147"/>
    <x v="3"/>
    <x v="5"/>
    <x v="0"/>
    <x v="28"/>
    <x v="0"/>
    <x v="45"/>
    <x v="49"/>
    <x v="114"/>
    <x v="130"/>
    <n v="27"/>
  </r>
  <r>
    <s v="Business Insurance"/>
    <x v="3"/>
    <x v="4"/>
    <x v="49"/>
    <x v="0"/>
    <x v="4"/>
    <s v="THE AGENCY COLLECTIVE LLC"/>
    <s v="CR605710"/>
    <s v="CRISMORE AGENCY LLC THE"/>
    <s v="H6046385"/>
    <x v="0"/>
    <x v="0"/>
    <x v="0"/>
    <s v="Territory Manager"/>
    <n v="10675"/>
    <n v="10675"/>
    <n v="8746"/>
    <n v="32127"/>
    <n v="14842"/>
    <n v="798"/>
    <n v="34056"/>
    <n v="825"/>
    <n v="1549"/>
    <n v="12452"/>
    <n v="14842"/>
    <n v="798"/>
    <n v="11728"/>
    <n v="19"/>
    <n v="21"/>
    <n v="97"/>
    <n v="59"/>
    <n v="54"/>
    <n v="95"/>
    <n v="15"/>
    <n v="13"/>
    <n v="70"/>
    <n v="43"/>
    <n v="41"/>
    <n v="72"/>
    <n v="1"/>
    <n v="1"/>
    <n v="12"/>
    <n v="10"/>
    <n v="1"/>
    <n v="12"/>
    <n v="7466"/>
    <n v="3894"/>
    <n v="24937"/>
    <n v="8987"/>
    <n v="111"/>
    <n v="0"/>
    <n v="0"/>
    <n v="3143"/>
    <n v="0"/>
    <n v="0"/>
    <n v="3143"/>
    <n v="0"/>
    <n v="0"/>
    <n v="3143"/>
    <n v="5794"/>
    <n v="5503"/>
    <n v="16964"/>
    <n v="0"/>
    <n v="0"/>
    <n v="0"/>
    <n v="5449"/>
    <n v="5503"/>
    <n v="10449"/>
    <n v="5794"/>
    <n v="5503"/>
    <n v="6574"/>
    <n v="5982"/>
    <n v="7"/>
    <n v="7"/>
    <n v="2"/>
    <n v="2"/>
    <n v="12"/>
    <n v="0"/>
    <n v="5"/>
    <n v="28"/>
    <n v="70"/>
    <n v="28"/>
    <n v="72"/>
    <n v="0"/>
    <n v="0"/>
    <n v="0"/>
    <n v="0"/>
    <n v="0"/>
    <n v="0"/>
    <n v="0"/>
    <n v="0"/>
    <n v="0"/>
    <x v="0"/>
    <x v="1"/>
    <x v="3"/>
    <x v="3"/>
    <x v="163"/>
    <x v="1"/>
    <x v="3"/>
    <x v="152"/>
    <x v="2"/>
    <x v="5"/>
    <x v="0"/>
    <x v="29"/>
    <x v="0"/>
    <x v="46"/>
    <x v="50"/>
    <x v="118"/>
    <x v="134"/>
    <n v="10"/>
  </r>
  <r>
    <s v="Business Insurance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43072"/>
    <n v="43072"/>
    <n v="46972"/>
    <n v="183093"/>
    <n v="45236"/>
    <n v="0"/>
    <n v="179193"/>
    <n v="16907"/>
    <n v="39808"/>
    <n v="132292"/>
    <n v="45236"/>
    <n v="0"/>
    <n v="109391"/>
    <n v="49"/>
    <n v="50"/>
    <n v="148"/>
    <n v="44"/>
    <n v="4"/>
    <n v="147"/>
    <n v="39"/>
    <n v="31"/>
    <n v="101"/>
    <n v="36"/>
    <n v="2"/>
    <n v="109"/>
    <n v="5"/>
    <n v="13"/>
    <n v="44"/>
    <n v="18"/>
    <n v="0"/>
    <n v="36"/>
    <n v="51191"/>
    <n v="17896"/>
    <n v="114195"/>
    <n v="23223"/>
    <n v="0"/>
    <n v="60037"/>
    <n v="0"/>
    <n v="3296"/>
    <n v="0"/>
    <n v="0"/>
    <n v="63333"/>
    <n v="0"/>
    <n v="0"/>
    <n v="3296"/>
    <n v="24477"/>
    <n v="0"/>
    <n v="54715"/>
    <n v="0"/>
    <n v="0"/>
    <n v="0"/>
    <n v="15981"/>
    <n v="0"/>
    <n v="46036"/>
    <n v="16706"/>
    <n v="0"/>
    <n v="17866"/>
    <n v="0"/>
    <n v="19"/>
    <n v="15"/>
    <n v="0"/>
    <n v="18"/>
    <n v="36"/>
    <n v="3"/>
    <n v="10"/>
    <n v="69"/>
    <n v="108"/>
    <n v="70"/>
    <n v="109"/>
    <n v="0"/>
    <n v="0"/>
    <n v="0"/>
    <n v="0"/>
    <n v="0"/>
    <n v="0"/>
    <n v="0"/>
    <n v="0"/>
    <n v="0"/>
    <x v="0"/>
    <x v="1"/>
    <x v="3"/>
    <x v="3"/>
    <x v="59"/>
    <x v="1"/>
    <x v="3"/>
    <x v="58"/>
    <x v="2"/>
    <x v="8"/>
    <x v="0"/>
    <x v="24"/>
    <x v="0"/>
    <x v="34"/>
    <x v="35"/>
    <x v="47"/>
    <x v="48"/>
    <n v="40"/>
  </r>
  <r>
    <s v="Business Insurance"/>
    <x v="0"/>
    <x v="0"/>
    <x v="1"/>
    <x v="0"/>
    <x v="0"/>
    <s v="THE AGENCY COLLECTIVE LLC"/>
    <s v="CR605710"/>
    <s v="STANLEY INSURANCE GROUP LLC"/>
    <s v="H9184803"/>
    <x v="0"/>
    <x v="0"/>
    <x v="18"/>
    <s v="Territory Manager"/>
    <n v="554"/>
    <n v="554"/>
    <n v="83"/>
    <n v="3011"/>
    <n v="1878"/>
    <n v="0"/>
    <n v="3482"/>
    <n v="554"/>
    <n v="83"/>
    <n v="2055"/>
    <n v="1878"/>
    <n v="0"/>
    <n v="2526"/>
    <n v="1"/>
    <n v="3"/>
    <n v="8"/>
    <n v="13"/>
    <n v="0"/>
    <n v="6"/>
    <n v="1"/>
    <n v="3"/>
    <n v="8"/>
    <n v="12"/>
    <n v="0"/>
    <n v="6"/>
    <n v="1"/>
    <n v="0"/>
    <n v="1"/>
    <n v="4"/>
    <n v="0"/>
    <n v="2"/>
    <n v="725"/>
    <n v="546"/>
    <n v="2876"/>
    <n v="652"/>
    <n v="0"/>
    <n v="0"/>
    <n v="0"/>
    <n v="33021"/>
    <n v="0"/>
    <n v="0"/>
    <n v="33021"/>
    <n v="0"/>
    <n v="0"/>
    <n v="33021"/>
    <n v="0"/>
    <n v="0"/>
    <n v="1878"/>
    <n v="0"/>
    <n v="0"/>
    <n v="0"/>
    <n v="0"/>
    <n v="0"/>
    <n v="910"/>
    <n v="0"/>
    <n v="0"/>
    <n v="0"/>
    <n v="0"/>
    <n v="3"/>
    <n v="2"/>
    <n v="0"/>
    <n v="1"/>
    <n v="2"/>
    <n v="1"/>
    <n v="1"/>
    <n v="4"/>
    <n v="6"/>
    <n v="4"/>
    <n v="6"/>
    <n v="0"/>
    <n v="0"/>
    <n v="0"/>
    <n v="0"/>
    <n v="0"/>
    <n v="0"/>
    <n v="0"/>
    <n v="0"/>
    <n v="0"/>
    <x v="0"/>
    <x v="1"/>
    <x v="5"/>
    <x v="5"/>
    <x v="80"/>
    <x v="1"/>
    <x v="0"/>
    <x v="76"/>
    <x v="1"/>
    <x v="7"/>
    <x v="0"/>
    <x v="0"/>
    <x v="0"/>
    <x v="38"/>
    <x v="1"/>
    <x v="16"/>
    <x v="67"/>
    <n v="4"/>
  </r>
  <r>
    <s v="Business Insurance"/>
    <x v="1"/>
    <x v="7"/>
    <x v="17"/>
    <x v="0"/>
    <x v="7"/>
    <s v="THE AGENCY COLLECTIVE LLC"/>
    <s v="CR605710"/>
    <s v="IPROTECT INSURANCE AND FINANCIAL SERVICES INC"/>
    <s v="H9531457"/>
    <x v="0"/>
    <x v="0"/>
    <x v="0"/>
    <s v="Territory Manager"/>
    <n v="44558"/>
    <n v="44558"/>
    <n v="39388"/>
    <n v="181690"/>
    <n v="134412"/>
    <n v="0"/>
    <n v="186860"/>
    <n v="34995"/>
    <n v="39388"/>
    <n v="80464"/>
    <n v="134412"/>
    <n v="0"/>
    <n v="76071"/>
    <n v="3"/>
    <n v="9"/>
    <n v="26"/>
    <n v="6"/>
    <n v="0"/>
    <n v="20"/>
    <n v="2"/>
    <n v="8"/>
    <n v="19"/>
    <n v="5"/>
    <n v="0"/>
    <n v="13"/>
    <n v="1"/>
    <n v="5"/>
    <n v="8"/>
    <n v="3"/>
    <n v="0"/>
    <n v="4"/>
    <n v="43863"/>
    <n v="38177"/>
    <n v="174796"/>
    <n v="13866"/>
    <n v="0"/>
    <n v="20867"/>
    <n v="0"/>
    <n v="1480205"/>
    <n v="0"/>
    <n v="0"/>
    <n v="1501072"/>
    <n v="0"/>
    <n v="0"/>
    <n v="1480205"/>
    <n v="9563"/>
    <n v="0"/>
    <n v="110789"/>
    <n v="0"/>
    <n v="0"/>
    <n v="0"/>
    <n v="9253"/>
    <n v="0"/>
    <n v="109125"/>
    <n v="9563"/>
    <n v="0"/>
    <n v="9563"/>
    <n v="0"/>
    <n v="8"/>
    <n v="4"/>
    <n v="0"/>
    <n v="6"/>
    <n v="4"/>
    <n v="4"/>
    <n v="2"/>
    <n v="7"/>
    <n v="9"/>
    <n v="10"/>
    <n v="13"/>
    <n v="0"/>
    <n v="0"/>
    <n v="0"/>
    <n v="0"/>
    <n v="0"/>
    <n v="0"/>
    <n v="0"/>
    <n v="0"/>
    <n v="0"/>
    <x v="0"/>
    <x v="1"/>
    <x v="5"/>
    <x v="5"/>
    <x v="28"/>
    <x v="1"/>
    <x v="1"/>
    <x v="28"/>
    <x v="1"/>
    <x v="7"/>
    <x v="0"/>
    <x v="12"/>
    <x v="0"/>
    <x v="20"/>
    <x v="17"/>
    <x v="23"/>
    <x v="24"/>
    <n v="7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90568"/>
    <n v="90568"/>
    <n v="43935"/>
    <n v="390568"/>
    <n v="298075"/>
    <n v="305779"/>
    <n v="437201"/>
    <n v="276"/>
    <n v="4663"/>
    <n v="40042"/>
    <n v="18876"/>
    <n v="36164"/>
    <n v="35655"/>
    <n v="0"/>
    <n v="3"/>
    <n v="4"/>
    <n v="9"/>
    <n v="7"/>
    <n v="1"/>
    <n v="0"/>
    <n v="3"/>
    <n v="4"/>
    <n v="9"/>
    <n v="6"/>
    <n v="1"/>
    <n v="0"/>
    <n v="2"/>
    <n v="3"/>
    <n v="5"/>
    <n v="2"/>
    <n v="1"/>
    <n v="58465"/>
    <n v="37917"/>
    <n v="402879"/>
    <n v="324041"/>
    <n v="362314"/>
    <n v="0"/>
    <n v="2087"/>
    <n v="123351"/>
    <n v="21215"/>
    <n v="11756"/>
    <n v="121264"/>
    <n v="0"/>
    <n v="0"/>
    <n v="121264"/>
    <n v="41742"/>
    <n v="16232"/>
    <n v="414266"/>
    <n v="0"/>
    <n v="0"/>
    <n v="0"/>
    <n v="33049"/>
    <n v="15544"/>
    <n v="155115"/>
    <n v="33859"/>
    <n v="15544"/>
    <n v="34489"/>
    <n v="10873"/>
    <n v="16"/>
    <n v="10"/>
    <n v="13"/>
    <n v="2"/>
    <n v="1"/>
    <n v="2"/>
    <n v="0"/>
    <n v="1"/>
    <n v="0"/>
    <n v="3"/>
    <n v="1"/>
    <n v="0"/>
    <n v="0"/>
    <n v="0"/>
    <n v="0"/>
    <n v="0"/>
    <n v="0"/>
    <n v="0"/>
    <n v="0"/>
    <n v="0"/>
    <x v="0"/>
    <x v="1"/>
    <x v="5"/>
    <x v="5"/>
    <x v="60"/>
    <x v="1"/>
    <x v="1"/>
    <x v="59"/>
    <x v="4"/>
    <x v="4"/>
    <x v="1"/>
    <x v="3"/>
    <x v="0"/>
    <x v="4"/>
    <x v="4"/>
    <x v="48"/>
    <x v="49"/>
    <n v="11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5070"/>
    <n v="5070"/>
    <n v="6047"/>
    <n v="12081"/>
    <n v="9752"/>
    <n v="10250"/>
    <n v="11104"/>
    <n v="729"/>
    <n v="1106"/>
    <n v="6544"/>
    <n v="525"/>
    <n v="9075"/>
    <n v="6167"/>
    <n v="1"/>
    <n v="3"/>
    <n v="12"/>
    <n v="5"/>
    <n v="13"/>
    <n v="10"/>
    <n v="1"/>
    <n v="3"/>
    <n v="11"/>
    <n v="5"/>
    <n v="11"/>
    <n v="9"/>
    <n v="1"/>
    <n v="2"/>
    <n v="5"/>
    <n v="1"/>
    <n v="5"/>
    <n v="4"/>
    <n v="1803"/>
    <n v="2530"/>
    <n v="12622"/>
    <n v="9218"/>
    <n v="8266"/>
    <n v="31859"/>
    <n v="0"/>
    <n v="124070"/>
    <n v="1796"/>
    <n v="5482"/>
    <n v="155929"/>
    <n v="0"/>
    <n v="0"/>
    <n v="124070"/>
    <n v="5325"/>
    <n v="4941"/>
    <n v="9926"/>
    <n v="0"/>
    <n v="0"/>
    <n v="0"/>
    <n v="5110"/>
    <n v="4941"/>
    <n v="5774"/>
    <n v="5325"/>
    <n v="4941"/>
    <n v="5325"/>
    <n v="4941"/>
    <n v="7"/>
    <n v="3"/>
    <n v="4"/>
    <n v="3"/>
    <n v="4"/>
    <n v="3"/>
    <n v="3"/>
    <n v="4"/>
    <n v="9"/>
    <n v="4"/>
    <n v="9"/>
    <n v="0"/>
    <n v="0"/>
    <n v="0"/>
    <n v="0"/>
    <n v="0"/>
    <n v="0"/>
    <n v="0"/>
    <n v="0"/>
    <n v="0"/>
    <x v="0"/>
    <x v="1"/>
    <x v="5"/>
    <x v="5"/>
    <x v="102"/>
    <x v="1"/>
    <x v="1"/>
    <x v="96"/>
    <x v="4"/>
    <x v="10"/>
    <x v="0"/>
    <x v="3"/>
    <x v="0"/>
    <x v="4"/>
    <x v="4"/>
    <x v="82"/>
    <x v="87"/>
    <n v="5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89533"/>
    <n v="89533"/>
    <n v="9734"/>
    <n v="70472"/>
    <n v="23236"/>
    <n v="21103"/>
    <n v="150271"/>
    <n v="82840"/>
    <n v="6880"/>
    <n v="60151"/>
    <n v="13447"/>
    <n v="7685"/>
    <n v="136111"/>
    <n v="17"/>
    <n v="16"/>
    <n v="63"/>
    <n v="30"/>
    <n v="24"/>
    <n v="64"/>
    <n v="16"/>
    <n v="14"/>
    <n v="54"/>
    <n v="28"/>
    <n v="23"/>
    <n v="56"/>
    <n v="10"/>
    <n v="9"/>
    <n v="30"/>
    <n v="17"/>
    <n v="12"/>
    <n v="31"/>
    <n v="21043"/>
    <n v="6287"/>
    <n v="31688"/>
    <n v="19118"/>
    <n v="21578"/>
    <n v="0"/>
    <n v="0"/>
    <n v="12628"/>
    <n v="0"/>
    <n v="0"/>
    <n v="12628"/>
    <n v="0"/>
    <n v="0"/>
    <n v="12628"/>
    <n v="10757"/>
    <n v="2192"/>
    <n v="21706"/>
    <n v="0"/>
    <n v="0"/>
    <n v="0"/>
    <n v="6923"/>
    <n v="974"/>
    <n v="15234"/>
    <n v="8328"/>
    <n v="2192"/>
    <n v="8238"/>
    <n v="2192"/>
    <n v="24"/>
    <n v="7"/>
    <n v="5"/>
    <n v="19"/>
    <n v="31"/>
    <n v="13"/>
    <n v="20"/>
    <n v="29"/>
    <n v="55"/>
    <n v="30"/>
    <n v="56"/>
    <n v="0"/>
    <n v="0"/>
    <n v="0"/>
    <n v="0"/>
    <n v="0"/>
    <n v="0"/>
    <n v="0"/>
    <n v="0"/>
    <n v="0"/>
    <x v="0"/>
    <x v="1"/>
    <x v="5"/>
    <x v="5"/>
    <x v="108"/>
    <x v="1"/>
    <x v="1"/>
    <x v="59"/>
    <x v="8"/>
    <x v="9"/>
    <x v="0"/>
    <x v="3"/>
    <x v="0"/>
    <x v="4"/>
    <x v="4"/>
    <x v="48"/>
    <x v="49"/>
    <n v="33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9388"/>
    <n v="9388"/>
    <n v="2867"/>
    <n v="21967"/>
    <n v="19536"/>
    <n v="7005"/>
    <n v="28488"/>
    <n v="3317"/>
    <n v="-414"/>
    <n v="14763"/>
    <n v="17574"/>
    <n v="7005"/>
    <n v="18494"/>
    <n v="5"/>
    <n v="8"/>
    <n v="36"/>
    <n v="25"/>
    <n v="10"/>
    <n v="33"/>
    <n v="5"/>
    <n v="8"/>
    <n v="33"/>
    <n v="24"/>
    <n v="9"/>
    <n v="30"/>
    <n v="3"/>
    <n v="2"/>
    <n v="15"/>
    <n v="16"/>
    <n v="5"/>
    <n v="16"/>
    <n v="5601"/>
    <n v="3872"/>
    <n v="19504"/>
    <n v="15931"/>
    <n v="1694"/>
    <n v="0"/>
    <n v="0"/>
    <n v="44182"/>
    <n v="0"/>
    <n v="0"/>
    <n v="44182"/>
    <n v="0"/>
    <n v="0"/>
    <n v="44182"/>
    <n v="5537"/>
    <n v="3059"/>
    <n v="11913"/>
    <n v="0"/>
    <n v="0"/>
    <n v="0"/>
    <n v="5361"/>
    <n v="2566"/>
    <n v="8292"/>
    <n v="5537"/>
    <n v="2566"/>
    <n v="5537"/>
    <n v="2566"/>
    <n v="15"/>
    <n v="8"/>
    <n v="3"/>
    <n v="5"/>
    <n v="16"/>
    <n v="5"/>
    <n v="13"/>
    <n v="13"/>
    <n v="30"/>
    <n v="13"/>
    <n v="30"/>
    <n v="0"/>
    <n v="0"/>
    <n v="0"/>
    <n v="0"/>
    <n v="0"/>
    <n v="0"/>
    <n v="0"/>
    <n v="0"/>
    <n v="0"/>
    <x v="0"/>
    <x v="1"/>
    <x v="5"/>
    <x v="5"/>
    <x v="113"/>
    <x v="1"/>
    <x v="1"/>
    <x v="106"/>
    <x v="2"/>
    <x v="0"/>
    <x v="0"/>
    <x v="3"/>
    <x v="0"/>
    <x v="4"/>
    <x v="4"/>
    <x v="0"/>
    <x v="0"/>
    <n v="20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12407"/>
    <n v="12407"/>
    <n v="30972"/>
    <n v="78436"/>
    <n v="62905"/>
    <n v="56288"/>
    <n v="59871"/>
    <n v="6890"/>
    <n v="16832"/>
    <n v="48866"/>
    <n v="55290"/>
    <n v="43512"/>
    <n v="38924"/>
    <n v="13"/>
    <n v="29"/>
    <n v="93"/>
    <n v="91"/>
    <n v="77"/>
    <n v="77"/>
    <n v="12"/>
    <n v="26"/>
    <n v="87"/>
    <n v="88"/>
    <n v="75"/>
    <n v="73"/>
    <n v="8"/>
    <n v="19"/>
    <n v="61"/>
    <n v="70"/>
    <n v="54"/>
    <n v="50"/>
    <n v="18604"/>
    <n v="18185"/>
    <n v="78451"/>
    <n v="59964"/>
    <n v="37951"/>
    <n v="35227"/>
    <n v="0"/>
    <n v="79940"/>
    <n v="2486"/>
    <n v="390558"/>
    <n v="115167"/>
    <n v="0"/>
    <n v="0"/>
    <n v="79940"/>
    <n v="22227"/>
    <n v="16811"/>
    <n v="54153"/>
    <n v="0"/>
    <n v="0"/>
    <n v="0"/>
    <n v="6130"/>
    <n v="14073"/>
    <n v="22211"/>
    <n v="6735"/>
    <n v="14140"/>
    <n v="6735"/>
    <n v="14140"/>
    <n v="75"/>
    <n v="29"/>
    <n v="13"/>
    <n v="27"/>
    <n v="50"/>
    <n v="22"/>
    <n v="44"/>
    <n v="37"/>
    <n v="70"/>
    <n v="38"/>
    <n v="73"/>
    <n v="0"/>
    <n v="0"/>
    <n v="0"/>
    <n v="0"/>
    <n v="0"/>
    <n v="0"/>
    <n v="0"/>
    <n v="0"/>
    <n v="0"/>
    <x v="0"/>
    <x v="1"/>
    <x v="5"/>
    <x v="5"/>
    <x v="158"/>
    <x v="1"/>
    <x v="3"/>
    <x v="148"/>
    <x v="8"/>
    <x v="9"/>
    <x v="0"/>
    <x v="23"/>
    <x v="0"/>
    <x v="33"/>
    <x v="34"/>
    <x v="116"/>
    <x v="132"/>
    <n v="71"/>
  </r>
  <r>
    <s v="Business Insurance"/>
    <x v="3"/>
    <x v="4"/>
    <x v="33"/>
    <x v="0"/>
    <x v="4"/>
    <s v="THE AGENCY COLLECTIVE LLC"/>
    <s v="CR605710"/>
    <s v="LEGACY INSURANCE GROUP, INC"/>
    <s v="H7892774"/>
    <x v="0"/>
    <x v="0"/>
    <x v="0"/>
    <s v="Territory Manager"/>
    <n v="11976"/>
    <n v="11976"/>
    <n v="0"/>
    <n v="8287"/>
    <n v="0"/>
    <n v="0"/>
    <n v="20263"/>
    <n v="11976"/>
    <n v="0"/>
    <n v="8287"/>
    <n v="0"/>
    <n v="0"/>
    <n v="20263"/>
    <n v="11"/>
    <n v="0"/>
    <n v="13"/>
    <n v="0"/>
    <n v="0"/>
    <n v="24"/>
    <n v="11"/>
    <n v="0"/>
    <n v="12"/>
    <n v="0"/>
    <n v="0"/>
    <n v="23"/>
    <n v="8"/>
    <n v="0"/>
    <n v="9"/>
    <n v="0"/>
    <n v="0"/>
    <n v="17"/>
    <n v="3358"/>
    <n v="0"/>
    <n v="1280"/>
    <n v="0"/>
    <n v="0"/>
    <n v="14826"/>
    <n v="0"/>
    <n v="34000"/>
    <n v="0"/>
    <n v="0"/>
    <n v="48826"/>
    <n v="0"/>
    <n v="0"/>
    <n v="34000"/>
    <n v="0"/>
    <n v="0"/>
    <n v="0"/>
    <n v="0"/>
    <n v="0"/>
    <n v="0"/>
    <n v="0"/>
    <n v="0"/>
    <n v="0"/>
    <n v="0"/>
    <n v="0"/>
    <n v="0"/>
    <n v="0"/>
    <n v="0"/>
    <n v="0"/>
    <n v="0"/>
    <n v="8"/>
    <n v="17"/>
    <n v="8"/>
    <n v="17"/>
    <n v="11"/>
    <n v="23"/>
    <n v="11"/>
    <n v="23"/>
    <n v="0"/>
    <n v="0"/>
    <n v="0"/>
    <n v="0"/>
    <n v="0"/>
    <n v="0"/>
    <n v="0"/>
    <n v="0"/>
    <n v="0"/>
    <x v="0"/>
    <x v="1"/>
    <x v="5"/>
    <x v="5"/>
    <x v="162"/>
    <x v="1"/>
    <x v="3"/>
    <x v="151"/>
    <x v="3"/>
    <x v="0"/>
    <x v="0"/>
    <x v="23"/>
    <x v="0"/>
    <x v="33"/>
    <x v="34"/>
    <x v="116"/>
    <x v="132"/>
    <n v="15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45080"/>
    <n v="45080"/>
    <n v="44387"/>
    <n v="104323"/>
    <n v="64245"/>
    <n v="0"/>
    <n v="105016"/>
    <n v="0"/>
    <n v="44387"/>
    <n v="44575"/>
    <n v="0"/>
    <n v="0"/>
    <n v="188"/>
    <n v="0"/>
    <n v="5"/>
    <n v="6"/>
    <n v="0"/>
    <n v="0"/>
    <n v="1"/>
    <n v="0"/>
    <n v="4"/>
    <n v="4"/>
    <n v="0"/>
    <n v="0"/>
    <n v="0"/>
    <n v="0"/>
    <n v="3"/>
    <n v="3"/>
    <n v="0"/>
    <n v="0"/>
    <n v="0"/>
    <n v="25894"/>
    <n v="26786"/>
    <n v="108007"/>
    <n v="9329"/>
    <n v="0"/>
    <n v="6560"/>
    <n v="12331"/>
    <n v="38336"/>
    <n v="0"/>
    <n v="0"/>
    <n v="32565"/>
    <n v="0"/>
    <n v="12331"/>
    <n v="38336"/>
    <n v="44575"/>
    <n v="0"/>
    <n v="108633"/>
    <n v="0"/>
    <n v="0"/>
    <n v="0"/>
    <n v="43666"/>
    <n v="0"/>
    <n v="107001"/>
    <n v="44575"/>
    <n v="0"/>
    <n v="43505"/>
    <n v="0"/>
    <n v="6"/>
    <n v="6"/>
    <n v="3"/>
    <n v="3"/>
    <n v="0"/>
    <n v="0"/>
    <n v="0"/>
    <n v="4"/>
    <n v="0"/>
    <n v="4"/>
    <n v="0"/>
    <n v="0"/>
    <n v="0"/>
    <n v="0"/>
    <n v="0"/>
    <n v="0"/>
    <n v="0"/>
    <n v="0"/>
    <n v="0"/>
    <n v="0"/>
    <x v="0"/>
    <x v="1"/>
    <x v="2"/>
    <x v="2"/>
    <x v="92"/>
    <x v="1"/>
    <x v="0"/>
    <x v="12"/>
    <x v="1"/>
    <x v="8"/>
    <x v="0"/>
    <x v="0"/>
    <x v="0"/>
    <x v="0"/>
    <x v="9"/>
    <x v="9"/>
    <x v="9"/>
    <n v="6"/>
  </r>
  <r>
    <s v="Business Insurance"/>
    <x v="0"/>
    <x v="5"/>
    <x v="12"/>
    <x v="0"/>
    <x v="5"/>
    <s v="THE AGENCY COLLECTIVE LLC"/>
    <s v="CR605710"/>
    <s v="RUBIN INSURANCE AGENCY, LLC"/>
    <s v="H9083379"/>
    <x v="0"/>
    <x v="0"/>
    <x v="0"/>
    <s v="Territory Manager"/>
    <n v="31196"/>
    <n v="31196"/>
    <n v="28898"/>
    <n v="28898"/>
    <n v="0"/>
    <n v="0"/>
    <n v="31196"/>
    <n v="0"/>
    <n v="28898"/>
    <n v="28898"/>
    <n v="0"/>
    <n v="0"/>
    <n v="0"/>
    <n v="2"/>
    <n v="5"/>
    <n v="10"/>
    <n v="2"/>
    <n v="0"/>
    <n v="7"/>
    <n v="2"/>
    <n v="5"/>
    <n v="9"/>
    <n v="0"/>
    <n v="0"/>
    <n v="6"/>
    <n v="0"/>
    <n v="4"/>
    <n v="4"/>
    <n v="0"/>
    <n v="0"/>
    <n v="0"/>
    <n v="7562"/>
    <n v="6334"/>
    <n v="28106"/>
    <n v="0"/>
    <n v="0"/>
    <n v="3022"/>
    <n v="0"/>
    <n v="8700"/>
    <n v="0"/>
    <n v="0"/>
    <n v="11722"/>
    <n v="3078"/>
    <n v="0"/>
    <n v="8700"/>
    <n v="28898"/>
    <n v="0"/>
    <n v="28898"/>
    <n v="0"/>
    <n v="0"/>
    <n v="0"/>
    <n v="28270"/>
    <n v="0"/>
    <n v="28270"/>
    <n v="28898"/>
    <n v="0"/>
    <n v="29824"/>
    <n v="0"/>
    <n v="4"/>
    <n v="4"/>
    <n v="0"/>
    <n v="4"/>
    <n v="0"/>
    <n v="0"/>
    <n v="0"/>
    <n v="6"/>
    <n v="5"/>
    <n v="7"/>
    <n v="6"/>
    <n v="0"/>
    <n v="0"/>
    <n v="0"/>
    <n v="0"/>
    <n v="0"/>
    <n v="0"/>
    <n v="0"/>
    <n v="0"/>
    <n v="0"/>
    <x v="0"/>
    <x v="1"/>
    <x v="2"/>
    <x v="2"/>
    <x v="145"/>
    <x v="1"/>
    <x v="0"/>
    <x v="137"/>
    <x v="2"/>
    <x v="9"/>
    <x v="0"/>
    <x v="6"/>
    <x v="0"/>
    <x v="43"/>
    <x v="12"/>
    <x v="107"/>
    <x v="122"/>
    <n v="4"/>
  </r>
  <r>
    <s v="Business Insurance"/>
    <x v="0"/>
    <x v="0"/>
    <x v="9"/>
    <x v="0"/>
    <x v="0"/>
    <s v="THE AGENCY COLLECTIVE LLC"/>
    <s v="CR605710"/>
    <s v="LANCE MEINERS INS AGENCY INC"/>
    <s v="H8958223"/>
    <x v="0"/>
    <x v="0"/>
    <x v="0"/>
    <s v="Territory Manager"/>
    <n v="0"/>
    <n v="0"/>
    <n v="806"/>
    <n v="4666"/>
    <n v="22253"/>
    <n v="44709"/>
    <n v="3860"/>
    <n v="0"/>
    <n v="934"/>
    <n v="934"/>
    <n v="7530"/>
    <n v="12712"/>
    <n v="0"/>
    <n v="0"/>
    <n v="0"/>
    <n v="0"/>
    <n v="24"/>
    <n v="29"/>
    <n v="0"/>
    <n v="0"/>
    <n v="0"/>
    <n v="0"/>
    <n v="20"/>
    <n v="25"/>
    <n v="0"/>
    <n v="0"/>
    <n v="0"/>
    <n v="0"/>
    <n v="7"/>
    <n v="8"/>
    <n v="0"/>
    <n v="952"/>
    <n v="6186"/>
    <n v="10213"/>
    <n v="32668"/>
    <n v="39478"/>
    <n v="0"/>
    <n v="0"/>
    <n v="227"/>
    <n v="19167"/>
    <n v="10225"/>
    <n v="227"/>
    <n v="0"/>
    <n v="0"/>
    <n v="227"/>
    <n v="0"/>
    <n v="0"/>
    <n v="0"/>
    <n v="0"/>
    <n v="0"/>
    <n v="0"/>
    <n v="0"/>
    <n v="0"/>
    <n v="0"/>
    <n v="0"/>
    <n v="0"/>
    <n v="0"/>
    <n v="0"/>
    <n v="1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3"/>
    <x v="3"/>
    <x v="12"/>
    <x v="1"/>
    <x v="0"/>
    <x v="12"/>
    <x v="7"/>
    <x v="3"/>
    <x v="1"/>
    <x v="0"/>
    <x v="0"/>
    <x v="0"/>
    <x v="9"/>
    <x v="9"/>
    <x v="9"/>
    <n v="0"/>
  </r>
  <r>
    <s v="Business Insurance"/>
    <x v="0"/>
    <x v="0"/>
    <x v="0"/>
    <x v="0"/>
    <x v="0"/>
    <s v="THE AGENCY COLLECTIVE LLC"/>
    <s v="CR605710"/>
    <s v="KARI BALL INSURANCE AGENCY LLC"/>
    <s v="H6447123"/>
    <x v="0"/>
    <x v="0"/>
    <x v="0"/>
    <s v="Territory Manager"/>
    <n v="13553"/>
    <n v="13553"/>
    <n v="21925"/>
    <n v="55677"/>
    <n v="55331"/>
    <n v="18763"/>
    <n v="47305"/>
    <n v="0"/>
    <n v="9355"/>
    <n v="14517"/>
    <n v="35051"/>
    <n v="18763"/>
    <n v="5162"/>
    <n v="0"/>
    <n v="14"/>
    <n v="34"/>
    <n v="51"/>
    <n v="19"/>
    <n v="20"/>
    <n v="0"/>
    <n v="12"/>
    <n v="26"/>
    <n v="44"/>
    <n v="16"/>
    <n v="14"/>
    <n v="0"/>
    <n v="6"/>
    <n v="10"/>
    <n v="12"/>
    <n v="3"/>
    <n v="4"/>
    <n v="13453"/>
    <n v="14967"/>
    <n v="60458"/>
    <n v="33948"/>
    <n v="2153"/>
    <n v="0"/>
    <n v="2024"/>
    <n v="12860"/>
    <n v="0"/>
    <n v="0"/>
    <n v="10836"/>
    <n v="0"/>
    <n v="1"/>
    <n v="10837"/>
    <n v="13554"/>
    <n v="4837"/>
    <n v="42446"/>
    <n v="0"/>
    <n v="0"/>
    <n v="0"/>
    <n v="7858"/>
    <n v="4837"/>
    <n v="32430"/>
    <n v="8329"/>
    <n v="4837"/>
    <n v="8859"/>
    <n v="5227"/>
    <n v="18"/>
    <n v="11"/>
    <n v="6"/>
    <n v="6"/>
    <n v="4"/>
    <n v="2"/>
    <n v="0"/>
    <n v="12"/>
    <n v="8"/>
    <n v="12"/>
    <n v="14"/>
    <n v="0"/>
    <n v="0"/>
    <n v="0"/>
    <n v="0"/>
    <n v="0"/>
    <n v="0"/>
    <n v="0"/>
    <n v="0"/>
    <n v="0"/>
    <x v="0"/>
    <x v="1"/>
    <x v="3"/>
    <x v="3"/>
    <x v="71"/>
    <x v="1"/>
    <x v="0"/>
    <x v="68"/>
    <x v="2"/>
    <x v="2"/>
    <x v="0"/>
    <x v="0"/>
    <x v="0"/>
    <x v="0"/>
    <x v="0"/>
    <x v="57"/>
    <x v="58"/>
    <n v="14"/>
  </r>
  <r>
    <s v="Business Insurance"/>
    <x v="0"/>
    <x v="0"/>
    <x v="11"/>
    <x v="0"/>
    <x v="0"/>
    <s v="THE AGENCY COLLECTIVE LLC"/>
    <s v="CR605710"/>
    <s v="PAPAS &amp; ASSOCIATES, LLC"/>
    <s v="H6760627"/>
    <x v="0"/>
    <x v="0"/>
    <x v="0"/>
    <s v="Territory Manager"/>
    <n v="-200"/>
    <n v="-200"/>
    <n v="-690"/>
    <n v="14759"/>
    <n v="17123"/>
    <n v="0"/>
    <n v="15249"/>
    <n v="0"/>
    <n v="-690"/>
    <n v="5858"/>
    <n v="17123"/>
    <n v="0"/>
    <n v="6548"/>
    <n v="2"/>
    <n v="8"/>
    <n v="40"/>
    <n v="27"/>
    <n v="0"/>
    <n v="34"/>
    <n v="1"/>
    <n v="3"/>
    <n v="30"/>
    <n v="23"/>
    <n v="0"/>
    <n v="28"/>
    <n v="0"/>
    <n v="0"/>
    <n v="3"/>
    <n v="8"/>
    <n v="0"/>
    <n v="3"/>
    <n v="4001"/>
    <n v="4020"/>
    <n v="16635"/>
    <n v="6786"/>
    <n v="0"/>
    <n v="1"/>
    <n v="-9803"/>
    <n v="-4294"/>
    <n v="20938"/>
    <n v="0"/>
    <n v="5510"/>
    <n v="1"/>
    <n v="0"/>
    <n v="5509"/>
    <n v="0"/>
    <n v="0"/>
    <n v="11395"/>
    <n v="0"/>
    <n v="0"/>
    <n v="0"/>
    <n v="0"/>
    <n v="0"/>
    <n v="7668"/>
    <n v="0"/>
    <n v="0"/>
    <n v="0"/>
    <n v="0"/>
    <n v="6"/>
    <n v="4"/>
    <n v="0"/>
    <n v="0"/>
    <n v="3"/>
    <n v="0"/>
    <n v="2"/>
    <n v="4"/>
    <n v="28"/>
    <n v="4"/>
    <n v="28"/>
    <n v="0"/>
    <n v="0"/>
    <n v="0"/>
    <n v="0"/>
    <n v="0"/>
    <n v="0"/>
    <n v="0"/>
    <n v="0"/>
    <n v="0"/>
    <x v="0"/>
    <x v="1"/>
    <x v="3"/>
    <x v="3"/>
    <x v="78"/>
    <x v="1"/>
    <x v="0"/>
    <x v="74"/>
    <x v="1"/>
    <x v="7"/>
    <x v="0"/>
    <x v="0"/>
    <x v="0"/>
    <x v="0"/>
    <x v="11"/>
    <x v="64"/>
    <x v="65"/>
    <n v="6"/>
  </r>
  <r>
    <s v="Business Insurance"/>
    <x v="1"/>
    <x v="3"/>
    <x v="4"/>
    <x v="0"/>
    <x v="3"/>
    <s v="THE AGENCY COLLECTIVE LLC"/>
    <s v="CR605710"/>
    <s v="MOULTON INSURANCE GROUP, INC"/>
    <s v="H8335941"/>
    <x v="0"/>
    <x v="0"/>
    <x v="3"/>
    <s v="Territory Manager"/>
    <n v="2091"/>
    <n v="2091"/>
    <n v="44706"/>
    <n v="82482"/>
    <n v="87377"/>
    <n v="72648"/>
    <n v="39867"/>
    <n v="0"/>
    <n v="2651"/>
    <n v="1746"/>
    <n v="15009"/>
    <n v="12797"/>
    <n v="-905"/>
    <n v="2"/>
    <n v="3"/>
    <n v="6"/>
    <n v="27"/>
    <n v="20"/>
    <n v="5"/>
    <n v="2"/>
    <n v="2"/>
    <n v="5"/>
    <n v="25"/>
    <n v="19"/>
    <n v="5"/>
    <n v="0"/>
    <n v="0"/>
    <n v="2"/>
    <n v="7"/>
    <n v="10"/>
    <n v="2"/>
    <n v="13936"/>
    <n v="18595"/>
    <n v="88927"/>
    <n v="83063"/>
    <n v="58949"/>
    <n v="14820"/>
    <n v="0"/>
    <n v="37615"/>
    <n v="1237"/>
    <n v="3012"/>
    <n v="52435"/>
    <n v="0"/>
    <n v="0"/>
    <n v="32840"/>
    <n v="0"/>
    <n v="45790"/>
    <n v="25459"/>
    <n v="0"/>
    <n v="0"/>
    <n v="0"/>
    <n v="0"/>
    <n v="45790"/>
    <n v="20655"/>
    <n v="0"/>
    <n v="45790"/>
    <n v="0"/>
    <n v="47529"/>
    <n v="27"/>
    <n v="14"/>
    <n v="25"/>
    <n v="0"/>
    <n v="2"/>
    <n v="0"/>
    <n v="2"/>
    <n v="3"/>
    <n v="5"/>
    <n v="4"/>
    <n v="5"/>
    <n v="0"/>
    <n v="0"/>
    <n v="0"/>
    <n v="0"/>
    <n v="0"/>
    <n v="0"/>
    <n v="0"/>
    <n v="0"/>
    <n v="0"/>
    <x v="0"/>
    <x v="1"/>
    <x v="3"/>
    <x v="3"/>
    <x v="202"/>
    <x v="1"/>
    <x v="1"/>
    <x v="104"/>
    <x v="7"/>
    <x v="11"/>
    <x v="0"/>
    <x v="3"/>
    <x v="0"/>
    <x v="4"/>
    <x v="4"/>
    <x v="0"/>
    <x v="0"/>
    <n v="16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3829"/>
    <n v="3829"/>
    <n v="21179"/>
    <n v="55119"/>
    <n v="76380"/>
    <n v="5383"/>
    <n v="37769"/>
    <n v="0"/>
    <n v="-851"/>
    <n v="-5008"/>
    <n v="68192"/>
    <n v="1598"/>
    <n v="-4157"/>
    <n v="0"/>
    <n v="28"/>
    <n v="35"/>
    <n v="162"/>
    <n v="79"/>
    <n v="7"/>
    <n v="0"/>
    <n v="19"/>
    <n v="21"/>
    <n v="132"/>
    <n v="65"/>
    <n v="2"/>
    <n v="0"/>
    <n v="4"/>
    <n v="5"/>
    <n v="48"/>
    <n v="8"/>
    <n v="1"/>
    <n v="14508"/>
    <n v="19744"/>
    <n v="62395"/>
    <n v="44272"/>
    <n v="5201"/>
    <n v="4176"/>
    <n v="38317"/>
    <n v="79548"/>
    <n v="75305"/>
    <n v="0"/>
    <n v="45407"/>
    <n v="0"/>
    <n v="0"/>
    <n v="57990"/>
    <n v="1394"/>
    <n v="19956"/>
    <n v="25725"/>
    <n v="0"/>
    <n v="0"/>
    <n v="0"/>
    <n v="1312"/>
    <n v="16399"/>
    <n v="23019"/>
    <n v="1394"/>
    <n v="16851"/>
    <n v="1404"/>
    <n v="17052"/>
    <n v="22"/>
    <n v="15"/>
    <n v="5"/>
    <n v="4"/>
    <n v="1"/>
    <n v="0"/>
    <n v="1"/>
    <n v="19"/>
    <n v="1"/>
    <n v="19"/>
    <n v="2"/>
    <n v="0"/>
    <n v="0"/>
    <n v="0"/>
    <n v="0"/>
    <n v="0"/>
    <n v="0"/>
    <n v="0"/>
    <n v="0"/>
    <n v="0"/>
    <x v="0"/>
    <x v="1"/>
    <x v="3"/>
    <x v="3"/>
    <x v="60"/>
    <x v="1"/>
    <x v="1"/>
    <x v="59"/>
    <x v="4"/>
    <x v="4"/>
    <x v="1"/>
    <x v="3"/>
    <x v="0"/>
    <x v="4"/>
    <x v="4"/>
    <x v="48"/>
    <x v="49"/>
    <n v="15"/>
  </r>
  <r>
    <s v="Business Insurance"/>
    <x v="0"/>
    <x v="5"/>
    <x v="45"/>
    <x v="0"/>
    <x v="5"/>
    <s v="THE AGENCY COLLECTIVE LLC"/>
    <s v="CR605710"/>
    <s v="HARRY KENNETH LINES"/>
    <s v="H1048113"/>
    <x v="0"/>
    <x v="0"/>
    <x v="0"/>
    <s v="Territory Manager"/>
    <n v="36661"/>
    <n v="36661"/>
    <n v="32053"/>
    <n v="78242"/>
    <n v="116678"/>
    <n v="119761"/>
    <n v="82850"/>
    <n v="0"/>
    <n v="1585"/>
    <n v="7604"/>
    <n v="20375"/>
    <n v="97301"/>
    <n v="6019"/>
    <n v="17"/>
    <n v="5"/>
    <n v="23"/>
    <n v="73"/>
    <n v="121"/>
    <n v="35"/>
    <n v="11"/>
    <n v="4"/>
    <n v="16"/>
    <n v="63"/>
    <n v="101"/>
    <n v="23"/>
    <n v="0"/>
    <n v="1"/>
    <n v="2"/>
    <n v="10"/>
    <n v="30"/>
    <n v="1"/>
    <n v="29679"/>
    <n v="28053"/>
    <n v="92379"/>
    <n v="132380"/>
    <n v="75955"/>
    <n v="619"/>
    <n v="76000"/>
    <n v="82764"/>
    <n v="32281"/>
    <n v="21968"/>
    <n v="7382"/>
    <n v="619"/>
    <n v="0"/>
    <n v="5871"/>
    <n v="21433"/>
    <n v="19760"/>
    <n v="78500"/>
    <n v="0"/>
    <n v="0"/>
    <n v="0"/>
    <n v="10822"/>
    <n v="18874"/>
    <n v="43857"/>
    <n v="11928"/>
    <n v="19760"/>
    <n v="11499"/>
    <n v="20838"/>
    <n v="28"/>
    <n v="15"/>
    <n v="21"/>
    <n v="1"/>
    <n v="1"/>
    <n v="1"/>
    <n v="1"/>
    <n v="15"/>
    <n v="23"/>
    <n v="15"/>
    <n v="23"/>
    <n v="0"/>
    <n v="0"/>
    <n v="0"/>
    <n v="0"/>
    <n v="0"/>
    <n v="0"/>
    <n v="0"/>
    <n v="0"/>
    <n v="0"/>
    <x v="0"/>
    <x v="1"/>
    <x v="3"/>
    <x v="3"/>
    <x v="142"/>
    <x v="1"/>
    <x v="0"/>
    <x v="134"/>
    <x v="8"/>
    <x v="0"/>
    <x v="0"/>
    <x v="6"/>
    <x v="0"/>
    <x v="43"/>
    <x v="46"/>
    <x v="105"/>
    <x v="119"/>
    <n v="16"/>
  </r>
  <r>
    <s v="Business Insurance"/>
    <x v="0"/>
    <x v="0"/>
    <x v="1"/>
    <x v="0"/>
    <x v="0"/>
    <s v="THE AGENCY COLLECTIVE LLC"/>
    <s v="CR605710"/>
    <s v="EGGLESTON INSURANCE &amp; FINANCIAL GROUP LLC"/>
    <s v="H9168174"/>
    <x v="0"/>
    <x v="0"/>
    <x v="9"/>
    <s v="Territory Manager"/>
    <n v="1711"/>
    <n v="1711"/>
    <n v="2135"/>
    <n v="4433"/>
    <n v="2090"/>
    <n v="0"/>
    <n v="4009"/>
    <n v="0"/>
    <n v="2135"/>
    <n v="2160"/>
    <n v="2090"/>
    <n v="0"/>
    <n v="25"/>
    <n v="0"/>
    <n v="4"/>
    <n v="4"/>
    <n v="1"/>
    <n v="0"/>
    <n v="0"/>
    <n v="0"/>
    <n v="4"/>
    <n v="4"/>
    <n v="1"/>
    <n v="0"/>
    <n v="0"/>
    <n v="0"/>
    <n v="3"/>
    <n v="3"/>
    <n v="1"/>
    <n v="0"/>
    <n v="0"/>
    <n v="1016"/>
    <n v="707"/>
    <n v="3938"/>
    <n v="326"/>
    <n v="0"/>
    <n v="0"/>
    <n v="0"/>
    <n v="7467"/>
    <n v="0"/>
    <n v="0"/>
    <n v="7467"/>
    <n v="0"/>
    <n v="0"/>
    <n v="7467"/>
    <n v="2160"/>
    <n v="0"/>
    <n v="4250"/>
    <n v="0"/>
    <n v="0"/>
    <n v="0"/>
    <n v="1649"/>
    <n v="0"/>
    <n v="3718"/>
    <n v="1710"/>
    <n v="0"/>
    <n v="1710"/>
    <n v="0"/>
    <n v="3"/>
    <n v="3"/>
    <n v="0"/>
    <n v="3"/>
    <n v="0"/>
    <n v="2"/>
    <n v="0"/>
    <n v="4"/>
    <n v="0"/>
    <n v="4"/>
    <n v="0"/>
    <n v="0"/>
    <n v="0"/>
    <n v="0"/>
    <n v="0"/>
    <n v="0"/>
    <n v="0"/>
    <n v="0"/>
    <n v="0"/>
    <n v="0"/>
    <x v="0"/>
    <x v="1"/>
    <x v="5"/>
    <x v="5"/>
    <x v="17"/>
    <x v="1"/>
    <x v="0"/>
    <x v="17"/>
    <x v="1"/>
    <x v="1"/>
    <x v="0"/>
    <x v="0"/>
    <x v="0"/>
    <x v="12"/>
    <x v="1"/>
    <x v="13"/>
    <x v="13"/>
    <n v="3"/>
  </r>
  <r>
    <s v="Business Insurance"/>
    <x v="0"/>
    <x v="5"/>
    <x v="7"/>
    <x v="0"/>
    <x v="5"/>
    <s v="THE AGENCY COLLECTIVE LLC"/>
    <s v="CR605710"/>
    <s v="MARTIN INSURANCE AGENCY INC"/>
    <s v="H3920064"/>
    <x v="0"/>
    <x v="0"/>
    <x v="0"/>
    <s v="Territory Manager"/>
    <n v="1130"/>
    <n v="1130"/>
    <n v="1969"/>
    <n v="10509"/>
    <n v="6919"/>
    <n v="0"/>
    <n v="9670"/>
    <n v="0"/>
    <n v="1969"/>
    <n v="6436"/>
    <n v="6919"/>
    <n v="0"/>
    <n v="4467"/>
    <n v="0"/>
    <n v="3"/>
    <n v="10"/>
    <n v="5"/>
    <n v="0"/>
    <n v="7"/>
    <n v="0"/>
    <n v="3"/>
    <n v="9"/>
    <n v="5"/>
    <n v="0"/>
    <n v="6"/>
    <n v="0"/>
    <n v="2"/>
    <n v="5"/>
    <n v="4"/>
    <n v="0"/>
    <n v="3"/>
    <n v="1913"/>
    <n v="1850"/>
    <n v="11149"/>
    <n v="1438"/>
    <n v="0"/>
    <n v="0"/>
    <n v="0"/>
    <n v="2361"/>
    <n v="0"/>
    <n v="0"/>
    <n v="2361"/>
    <n v="0"/>
    <n v="0"/>
    <n v="2361"/>
    <n v="1130"/>
    <n v="0"/>
    <n v="8049"/>
    <n v="0"/>
    <n v="0"/>
    <n v="0"/>
    <n v="1083"/>
    <n v="0"/>
    <n v="3874"/>
    <n v="1130"/>
    <n v="0"/>
    <n v="1130"/>
    <n v="0"/>
    <n v="6"/>
    <n v="4"/>
    <n v="0"/>
    <n v="2"/>
    <n v="3"/>
    <n v="1"/>
    <n v="1"/>
    <n v="3"/>
    <n v="5"/>
    <n v="3"/>
    <n v="6"/>
    <n v="0"/>
    <n v="0"/>
    <n v="0"/>
    <n v="0"/>
    <n v="0"/>
    <n v="0"/>
    <n v="0"/>
    <n v="0"/>
    <n v="0"/>
    <x v="0"/>
    <x v="1"/>
    <x v="5"/>
    <x v="5"/>
    <x v="147"/>
    <x v="1"/>
    <x v="0"/>
    <x v="139"/>
    <x v="1"/>
    <x v="1"/>
    <x v="0"/>
    <x v="6"/>
    <x v="0"/>
    <x v="43"/>
    <x v="7"/>
    <x v="0"/>
    <x v="0"/>
    <n v="6"/>
  </r>
  <r>
    <s v="Business Insurance"/>
    <x v="5"/>
    <x v="8"/>
    <x v="48"/>
    <x v="0"/>
    <x v="8"/>
    <s v="THE AGENCY COLLECTIVE LLC"/>
    <s v="CR605710"/>
    <s v="ANGELOVIC INSURANCE GROUP LLC"/>
    <s v="H8094093"/>
    <x v="0"/>
    <x v="0"/>
    <x v="0"/>
    <s v="Territory Manager"/>
    <n v="32019"/>
    <n v="32019"/>
    <n v="29160"/>
    <n v="171781"/>
    <n v="161524"/>
    <n v="0"/>
    <n v="174640"/>
    <n v="0"/>
    <n v="0"/>
    <n v="-3136"/>
    <n v="161524"/>
    <n v="0"/>
    <n v="-3136"/>
    <n v="1"/>
    <n v="2"/>
    <n v="12"/>
    <n v="18"/>
    <n v="2"/>
    <n v="11"/>
    <n v="0"/>
    <n v="2"/>
    <n v="12"/>
    <n v="17"/>
    <n v="0"/>
    <n v="10"/>
    <n v="0"/>
    <n v="0"/>
    <n v="0"/>
    <n v="12"/>
    <n v="0"/>
    <n v="0"/>
    <n v="43588"/>
    <n v="40419"/>
    <n v="169787"/>
    <n v="92202"/>
    <n v="0"/>
    <n v="0"/>
    <n v="0"/>
    <n v="650"/>
    <n v="0"/>
    <n v="0"/>
    <n v="650"/>
    <n v="0"/>
    <n v="0"/>
    <n v="650"/>
    <n v="28224"/>
    <n v="26465"/>
    <n v="165039"/>
    <n v="0"/>
    <n v="0"/>
    <n v="0"/>
    <n v="27569"/>
    <n v="26465"/>
    <n v="163770"/>
    <n v="28224"/>
    <n v="26465"/>
    <n v="30011"/>
    <n v="27400"/>
    <n v="12"/>
    <n v="12"/>
    <n v="4"/>
    <n v="0"/>
    <n v="0"/>
    <n v="0"/>
    <n v="0"/>
    <n v="2"/>
    <n v="6"/>
    <n v="2"/>
    <n v="10"/>
    <n v="0"/>
    <n v="0"/>
    <n v="0"/>
    <n v="0"/>
    <n v="0"/>
    <n v="0"/>
    <n v="0"/>
    <n v="0"/>
    <n v="0"/>
    <x v="0"/>
    <x v="1"/>
    <x v="2"/>
    <x v="2"/>
    <x v="155"/>
    <x v="1"/>
    <x v="5"/>
    <x v="145"/>
    <x v="8"/>
    <x v="11"/>
    <x v="0"/>
    <x v="28"/>
    <x v="0"/>
    <x v="45"/>
    <x v="49"/>
    <x v="114"/>
    <x v="130"/>
    <n v="12"/>
  </r>
  <r>
    <s v="Business Insurance"/>
    <x v="3"/>
    <x v="14"/>
    <x v="34"/>
    <x v="0"/>
    <x v="14"/>
    <s v="THE AGENCY COLLECTIVE LLC"/>
    <s v="CR605710"/>
    <s v="RANCRAN GROUP LP"/>
    <s v="H7096735"/>
    <x v="0"/>
    <x v="0"/>
    <x v="15"/>
    <s v="Territory Manager"/>
    <n v="0"/>
    <n v="0"/>
    <n v="0"/>
    <n v="70423"/>
    <n v="0"/>
    <n v="0"/>
    <n v="70423"/>
    <n v="0"/>
    <n v="0"/>
    <n v="70423"/>
    <n v="0"/>
    <n v="0"/>
    <n v="70423"/>
    <n v="6"/>
    <n v="5"/>
    <n v="23"/>
    <n v="16"/>
    <n v="0"/>
    <n v="24"/>
    <n v="3"/>
    <n v="5"/>
    <n v="20"/>
    <n v="12"/>
    <n v="0"/>
    <n v="18"/>
    <n v="0"/>
    <n v="0"/>
    <n v="4"/>
    <n v="0"/>
    <n v="0"/>
    <n v="4"/>
    <n v="17365"/>
    <n v="0"/>
    <n v="23732"/>
    <n v="0"/>
    <n v="0"/>
    <n v="-2"/>
    <n v="0"/>
    <n v="1"/>
    <n v="0"/>
    <n v="0"/>
    <n v="-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1"/>
    <n v="8"/>
    <n v="18"/>
    <n v="8"/>
    <n v="18"/>
    <n v="0"/>
    <n v="0"/>
    <n v="0"/>
    <n v="0"/>
    <n v="0"/>
    <n v="0"/>
    <n v="0"/>
    <n v="0"/>
    <n v="0"/>
    <x v="0"/>
    <x v="1"/>
    <x v="2"/>
    <x v="2"/>
    <x v="59"/>
    <x v="1"/>
    <x v="3"/>
    <x v="58"/>
    <x v="2"/>
    <x v="8"/>
    <x v="0"/>
    <x v="24"/>
    <x v="0"/>
    <x v="34"/>
    <x v="35"/>
    <x v="47"/>
    <x v="48"/>
    <n v="3"/>
  </r>
  <r>
    <s v="Business Insurance"/>
    <x v="0"/>
    <x v="5"/>
    <x v="12"/>
    <x v="0"/>
    <x v="5"/>
    <s v="THE AGENCY COLLECTIVE LLC"/>
    <s v="CR605710"/>
    <s v="DEWBERRY INSURANCE AGENCY"/>
    <s v="H6562918"/>
    <x v="0"/>
    <x v="0"/>
    <x v="0"/>
    <s v="Territory Manager"/>
    <n v="2235"/>
    <n v="2235"/>
    <n v="0"/>
    <n v="8758"/>
    <n v="5408"/>
    <n v="0"/>
    <n v="10993"/>
    <n v="0"/>
    <n v="0"/>
    <n v="2237"/>
    <n v="5408"/>
    <n v="0"/>
    <n v="2237"/>
    <n v="5"/>
    <n v="0"/>
    <n v="0"/>
    <n v="3"/>
    <n v="0"/>
    <n v="5"/>
    <n v="3"/>
    <n v="0"/>
    <n v="0"/>
    <n v="2"/>
    <n v="0"/>
    <n v="3"/>
    <n v="0"/>
    <n v="0"/>
    <n v="0"/>
    <n v="2"/>
    <n v="0"/>
    <n v="0"/>
    <n v="2269"/>
    <n v="1333"/>
    <n v="7880"/>
    <n v="1141"/>
    <n v="0"/>
    <n v="248"/>
    <n v="0"/>
    <n v="14040"/>
    <n v="0"/>
    <n v="0"/>
    <n v="14288"/>
    <n v="0"/>
    <n v="0"/>
    <n v="14040"/>
    <n v="0"/>
    <n v="0"/>
    <n v="5678"/>
    <n v="0"/>
    <n v="0"/>
    <n v="0"/>
    <n v="0"/>
    <n v="0"/>
    <n v="5565"/>
    <n v="0"/>
    <n v="0"/>
    <n v="0"/>
    <n v="0"/>
    <n v="2"/>
    <n v="2"/>
    <n v="0"/>
    <n v="0"/>
    <n v="0"/>
    <n v="0"/>
    <n v="0"/>
    <n v="3"/>
    <n v="3"/>
    <n v="3"/>
    <n v="3"/>
    <n v="0"/>
    <n v="0"/>
    <n v="0"/>
    <n v="0"/>
    <n v="0"/>
    <n v="0"/>
    <n v="0"/>
    <n v="0"/>
    <n v="0"/>
    <x v="0"/>
    <x v="1"/>
    <x v="3"/>
    <x v="3"/>
    <x v="148"/>
    <x v="1"/>
    <x v="0"/>
    <x v="140"/>
    <x v="1"/>
    <x v="8"/>
    <x v="0"/>
    <x v="8"/>
    <x v="0"/>
    <x v="43"/>
    <x v="12"/>
    <x v="4"/>
    <x v="124"/>
    <n v="2"/>
  </r>
  <r>
    <s v="Business Insurance"/>
    <x v="1"/>
    <x v="3"/>
    <x v="4"/>
    <x v="0"/>
    <x v="3"/>
    <s v="THE AGENCY COLLECTIVE LLC"/>
    <s v="CR605710"/>
    <s v="RICK HAMBY AGENCY, INC."/>
    <s v="H8551006"/>
    <x v="0"/>
    <x v="0"/>
    <x v="3"/>
    <s v="Territory Manager"/>
    <n v="0"/>
    <n v="0"/>
    <n v="0"/>
    <n v="1460"/>
    <n v="0"/>
    <n v="0"/>
    <n v="1460"/>
    <n v="0"/>
    <n v="0"/>
    <n v="1460"/>
    <n v="0"/>
    <n v="0"/>
    <n v="1460"/>
    <n v="0"/>
    <n v="0"/>
    <n v="2"/>
    <n v="0"/>
    <n v="0"/>
    <n v="2"/>
    <n v="0"/>
    <n v="0"/>
    <n v="2"/>
    <n v="0"/>
    <n v="0"/>
    <n v="2"/>
    <n v="0"/>
    <n v="0"/>
    <n v="1"/>
    <n v="0"/>
    <n v="0"/>
    <n v="1"/>
    <n v="360"/>
    <n v="0"/>
    <n v="620"/>
    <n v="0"/>
    <n v="0"/>
    <n v="1778"/>
    <n v="0"/>
    <n v="24203"/>
    <n v="0"/>
    <n v="0"/>
    <n v="25981"/>
    <n v="0"/>
    <n v="0"/>
    <n v="2420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2"/>
    <n v="0"/>
    <n v="0"/>
    <n v="0"/>
    <n v="0"/>
    <n v="0"/>
    <n v="0"/>
    <n v="0"/>
    <n v="0"/>
    <n v="0"/>
    <x v="0"/>
    <x v="1"/>
    <x v="5"/>
    <x v="5"/>
    <x v="119"/>
    <x v="1"/>
    <x v="1"/>
    <x v="112"/>
    <x v="3"/>
    <x v="2"/>
    <x v="0"/>
    <x v="3"/>
    <x v="0"/>
    <x v="4"/>
    <x v="4"/>
    <x v="85"/>
    <x v="100"/>
    <n v="1"/>
  </r>
  <r>
    <s v="Business Insurance"/>
    <x v="4"/>
    <x v="15"/>
    <x v="36"/>
    <x v="0"/>
    <x v="15"/>
    <s v="THE AGENCY COLLECTIVE LLC"/>
    <s v="CR605710"/>
    <s v="ACRISURE"/>
    <s v="H7187802"/>
    <x v="0"/>
    <x v="0"/>
    <x v="0"/>
    <s v="Territory Manager"/>
    <n v="67997"/>
    <n v="67997"/>
    <n v="89129"/>
    <n v="121601"/>
    <n v="114444"/>
    <n v="35902"/>
    <n v="100469"/>
    <n v="0"/>
    <n v="0"/>
    <n v="0"/>
    <n v="44929"/>
    <n v="35902"/>
    <n v="0"/>
    <n v="8"/>
    <n v="0"/>
    <n v="9"/>
    <n v="22"/>
    <n v="10"/>
    <n v="17"/>
    <n v="3"/>
    <n v="0"/>
    <n v="9"/>
    <n v="22"/>
    <n v="10"/>
    <n v="12"/>
    <n v="0"/>
    <n v="0"/>
    <n v="1"/>
    <n v="2"/>
    <n v="3"/>
    <n v="1"/>
    <n v="30926"/>
    <n v="22033"/>
    <n v="95693"/>
    <n v="112525"/>
    <n v="32394"/>
    <n v="186655"/>
    <n v="0"/>
    <n v="23827"/>
    <n v="494"/>
    <n v="0"/>
    <n v="210482"/>
    <n v="143232"/>
    <n v="0"/>
    <n v="23827"/>
    <n v="87040"/>
    <n v="87402"/>
    <n v="102922"/>
    <n v="0"/>
    <n v="0"/>
    <n v="0"/>
    <n v="85073"/>
    <n v="87322"/>
    <n v="100906"/>
    <n v="87040"/>
    <n v="87322"/>
    <n v="84338"/>
    <n v="84814"/>
    <n v="4"/>
    <n v="7"/>
    <n v="4"/>
    <n v="0"/>
    <n v="1"/>
    <n v="0"/>
    <n v="0"/>
    <n v="1"/>
    <n v="6"/>
    <n v="3"/>
    <n v="12"/>
    <n v="0"/>
    <n v="0"/>
    <n v="0"/>
    <n v="0"/>
    <n v="0"/>
    <n v="0"/>
    <n v="0"/>
    <n v="0"/>
    <n v="0"/>
    <x v="0"/>
    <x v="1"/>
    <x v="2"/>
    <x v="2"/>
    <x v="62"/>
    <x v="1"/>
    <x v="4"/>
    <x v="61"/>
    <x v="2"/>
    <x v="5"/>
    <x v="0"/>
    <x v="25"/>
    <x v="0"/>
    <x v="36"/>
    <x v="37"/>
    <x v="0"/>
    <x v="0"/>
    <n v="7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3097"/>
    <n v="3097"/>
    <n v="2801"/>
    <n v="126482"/>
    <n v="116571"/>
    <n v="100112"/>
    <n v="126778"/>
    <n v="0"/>
    <n v="0"/>
    <n v="0"/>
    <n v="6890"/>
    <n v="100112"/>
    <n v="0"/>
    <n v="0"/>
    <n v="2"/>
    <n v="5"/>
    <n v="8"/>
    <n v="13"/>
    <n v="3"/>
    <n v="0"/>
    <n v="1"/>
    <n v="4"/>
    <n v="7"/>
    <n v="10"/>
    <n v="3"/>
    <n v="0"/>
    <n v="0"/>
    <n v="0"/>
    <n v="0"/>
    <n v="4"/>
    <n v="0"/>
    <n v="24794"/>
    <n v="27438"/>
    <n v="134565"/>
    <n v="110526"/>
    <n v="36141"/>
    <n v="0"/>
    <n v="0"/>
    <n v="3965"/>
    <n v="22349"/>
    <n v="0"/>
    <n v="3965"/>
    <n v="0"/>
    <n v="0"/>
    <n v="3965"/>
    <n v="0"/>
    <n v="0"/>
    <n v="111454"/>
    <n v="0"/>
    <n v="0"/>
    <n v="0"/>
    <n v="0"/>
    <n v="0"/>
    <n v="35801"/>
    <n v="0"/>
    <n v="0"/>
    <n v="0"/>
    <n v="0"/>
    <n v="4"/>
    <n v="2"/>
    <n v="4"/>
    <n v="0"/>
    <n v="0"/>
    <n v="0"/>
    <n v="0"/>
    <n v="1"/>
    <n v="3"/>
    <n v="1"/>
    <n v="3"/>
    <n v="0"/>
    <n v="0"/>
    <n v="0"/>
    <n v="0"/>
    <n v="0"/>
    <n v="0"/>
    <n v="0"/>
    <n v="0"/>
    <n v="0"/>
    <x v="0"/>
    <x v="1"/>
    <x v="2"/>
    <x v="2"/>
    <x v="101"/>
    <x v="1"/>
    <x v="1"/>
    <x v="95"/>
    <x v="4"/>
    <x v="4"/>
    <x v="0"/>
    <x v="3"/>
    <x v="0"/>
    <x v="4"/>
    <x v="4"/>
    <x v="80"/>
    <x v="86"/>
    <n v="2"/>
  </r>
  <r>
    <s v="Business Insurance"/>
    <x v="1"/>
    <x v="3"/>
    <x v="4"/>
    <x v="0"/>
    <x v="3"/>
    <s v="THE AGENCY COLLECTIVE LLC"/>
    <s v="CR605710"/>
    <s v="LAWSON INSURANCE GROUP INC"/>
    <s v="H3809324"/>
    <x v="0"/>
    <x v="0"/>
    <x v="3"/>
    <s v="Territory Manager"/>
    <n v="1957"/>
    <n v="1957"/>
    <n v="-16095"/>
    <n v="2102"/>
    <n v="44257"/>
    <n v="73442"/>
    <n v="20154"/>
    <n v="0"/>
    <n v="0"/>
    <n v="0"/>
    <n v="0"/>
    <n v="0"/>
    <n v="0"/>
    <n v="0"/>
    <n v="0"/>
    <n v="6"/>
    <n v="8"/>
    <n v="4"/>
    <n v="6"/>
    <n v="0"/>
    <n v="0"/>
    <n v="6"/>
    <n v="7"/>
    <n v="4"/>
    <n v="6"/>
    <n v="0"/>
    <n v="0"/>
    <n v="0"/>
    <n v="0"/>
    <n v="0"/>
    <n v="0"/>
    <n v="5777"/>
    <n v="2608"/>
    <n v="16225"/>
    <n v="56403"/>
    <n v="48151"/>
    <n v="0"/>
    <n v="0"/>
    <n v="1531"/>
    <n v="2111"/>
    <n v="-3628"/>
    <n v="1531"/>
    <n v="0"/>
    <n v="0"/>
    <n v="531"/>
    <n v="0"/>
    <n v="0"/>
    <n v="18159"/>
    <n v="0"/>
    <n v="0"/>
    <n v="0"/>
    <n v="0"/>
    <n v="0"/>
    <n v="17999"/>
    <n v="0"/>
    <n v="0"/>
    <n v="0"/>
    <n v="0"/>
    <n v="3"/>
    <n v="3"/>
    <n v="3"/>
    <n v="0"/>
    <n v="0"/>
    <n v="0"/>
    <n v="0"/>
    <n v="0"/>
    <n v="6"/>
    <n v="0"/>
    <n v="6"/>
    <n v="0"/>
    <n v="0"/>
    <n v="0"/>
    <n v="0"/>
    <n v="0"/>
    <n v="0"/>
    <n v="0"/>
    <n v="0"/>
    <n v="0"/>
    <x v="0"/>
    <x v="1"/>
    <x v="2"/>
    <x v="2"/>
    <x v="104"/>
    <x v="1"/>
    <x v="1"/>
    <x v="98"/>
    <x v="4"/>
    <x v="11"/>
    <x v="0"/>
    <x v="3"/>
    <x v="0"/>
    <x v="4"/>
    <x v="4"/>
    <x v="80"/>
    <x v="89"/>
    <n v="3"/>
  </r>
  <r>
    <s v="Business Insurance"/>
    <x v="6"/>
    <x v="16"/>
    <x v="42"/>
    <x v="0"/>
    <x v="16"/>
    <s v="THE AGENCY COLLECTIVE LLC"/>
    <s v="CR605710"/>
    <s v="SCHUMACHER INSURANCE &amp; FINANCIAL SERVICES , INC"/>
    <s v="H6739050"/>
    <x v="0"/>
    <x v="0"/>
    <x v="0"/>
    <s v="Territory Manager"/>
    <n v="-876"/>
    <n v="-876"/>
    <n v="0"/>
    <n v="40844"/>
    <n v="0"/>
    <n v="0"/>
    <n v="39968"/>
    <n v="0"/>
    <n v="0"/>
    <n v="0"/>
    <n v="0"/>
    <n v="0"/>
    <n v="0"/>
    <n v="0"/>
    <n v="2"/>
    <n v="2"/>
    <n v="4"/>
    <n v="0"/>
    <n v="0"/>
    <n v="0"/>
    <n v="0"/>
    <n v="0"/>
    <n v="0"/>
    <n v="0"/>
    <n v="0"/>
    <n v="0"/>
    <n v="0"/>
    <n v="0"/>
    <n v="0"/>
    <n v="0"/>
    <n v="0"/>
    <n v="9732"/>
    <n v="0"/>
    <n v="26741"/>
    <n v="0"/>
    <n v="0"/>
    <n v="31241"/>
    <n v="0"/>
    <n v="26260"/>
    <n v="0"/>
    <n v="0"/>
    <n v="57501"/>
    <n v="0"/>
    <n v="0"/>
    <n v="26260"/>
    <n v="0"/>
    <n v="0"/>
    <n v="25848"/>
    <n v="0"/>
    <n v="0"/>
    <n v="0"/>
    <n v="0"/>
    <n v="0"/>
    <n v="25792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2"/>
    <x v="2"/>
    <x v="135"/>
    <x v="1"/>
    <x v="6"/>
    <x v="127"/>
    <x v="2"/>
    <x v="8"/>
    <x v="0"/>
    <x v="15"/>
    <x v="0"/>
    <x v="25"/>
    <x v="43"/>
    <x v="101"/>
    <x v="115"/>
    <n v="2"/>
  </r>
  <r>
    <s v="Business Insurance"/>
    <x v="1"/>
    <x v="3"/>
    <x v="27"/>
    <x v="0"/>
    <x v="3"/>
    <s v="THE AGENCY COLLECTIVE LLC"/>
    <s v="CR605710"/>
    <s v="DAVID CHUDYK AGENCY"/>
    <s v="H6323998"/>
    <x v="0"/>
    <x v="0"/>
    <x v="0"/>
    <s v="Territory Manager"/>
    <n v="31247"/>
    <n v="31247"/>
    <n v="30085"/>
    <n v="62329"/>
    <n v="0"/>
    <n v="0"/>
    <n v="63491"/>
    <n v="0"/>
    <n v="0"/>
    <n v="0"/>
    <n v="0"/>
    <n v="0"/>
    <n v="0"/>
    <n v="0"/>
    <n v="0"/>
    <n v="6"/>
    <n v="0"/>
    <n v="0"/>
    <n v="6"/>
    <n v="0"/>
    <n v="0"/>
    <n v="5"/>
    <n v="0"/>
    <n v="0"/>
    <n v="5"/>
    <n v="0"/>
    <n v="0"/>
    <n v="0"/>
    <n v="0"/>
    <n v="0"/>
    <n v="0"/>
    <n v="4632"/>
    <n v="247"/>
    <n v="38496"/>
    <n v="0"/>
    <n v="0"/>
    <n v="248"/>
    <n v="0"/>
    <n v="46613"/>
    <n v="0"/>
    <n v="0"/>
    <n v="46861"/>
    <n v="0"/>
    <n v="0"/>
    <n v="46613"/>
    <n v="27853"/>
    <n v="23624"/>
    <n v="53760"/>
    <n v="0"/>
    <n v="0"/>
    <n v="0"/>
    <n v="27094"/>
    <n v="23624"/>
    <n v="52844"/>
    <n v="27853"/>
    <n v="23624"/>
    <n v="28039"/>
    <n v="23728"/>
    <n v="3"/>
    <n v="5"/>
    <n v="3"/>
    <n v="0"/>
    <n v="0"/>
    <n v="0"/>
    <n v="0"/>
    <n v="0"/>
    <n v="5"/>
    <n v="0"/>
    <n v="5"/>
    <n v="0"/>
    <n v="0"/>
    <n v="0"/>
    <n v="0"/>
    <n v="0"/>
    <n v="0"/>
    <n v="0"/>
    <n v="0"/>
    <n v="0"/>
    <x v="0"/>
    <x v="1"/>
    <x v="2"/>
    <x v="2"/>
    <x v="44"/>
    <x v="1"/>
    <x v="1"/>
    <x v="43"/>
    <x v="1"/>
    <x v="10"/>
    <x v="0"/>
    <x v="17"/>
    <x v="0"/>
    <x v="27"/>
    <x v="27"/>
    <x v="37"/>
    <x v="38"/>
    <n v="5"/>
  </r>
  <r>
    <s v="Business Insurance"/>
    <x v="0"/>
    <x v="0"/>
    <x v="0"/>
    <x v="0"/>
    <x v="0"/>
    <s v=""/>
    <s v=""/>
    <s v=""/>
    <s v=""/>
    <x v="0"/>
    <x v="0"/>
    <x v="0"/>
    <s v="Territory Manager"/>
    <n v="16866"/>
    <n v="16866"/>
    <n v="12293"/>
    <n v="65955"/>
    <n v="108506"/>
    <n v="109604"/>
    <n v="70528"/>
    <n v="0"/>
    <n v="0"/>
    <n v="0"/>
    <n v="5960"/>
    <n v="8621"/>
    <n v="0"/>
    <n v="0"/>
    <n v="0"/>
    <n v="0"/>
    <n v="8"/>
    <n v="13"/>
    <n v="0"/>
    <n v="0"/>
    <n v="0"/>
    <n v="0"/>
    <n v="7"/>
    <n v="12"/>
    <n v="0"/>
    <n v="0"/>
    <n v="0"/>
    <n v="0"/>
    <n v="2"/>
    <n v="5"/>
    <n v="0"/>
    <n v="17783"/>
    <n v="23028"/>
    <n v="83020"/>
    <n v="112531"/>
    <n v="108494"/>
    <n v="0"/>
    <n v="8000"/>
    <n v="10391"/>
    <n v="18412"/>
    <n v="22390"/>
    <n v="2391"/>
    <n v="0"/>
    <n v="8000"/>
    <n v="10391"/>
    <n v="14896"/>
    <n v="25364"/>
    <n v="76898"/>
    <n v="0"/>
    <n v="0"/>
    <n v="0"/>
    <n v="14319"/>
    <n v="15441"/>
    <n v="70088"/>
    <n v="14896"/>
    <n v="15788"/>
    <n v="15897"/>
    <n v="15794"/>
    <n v="38"/>
    <n v="30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4"/>
    <x v="4"/>
    <x v="0"/>
    <x v="1"/>
    <x v="0"/>
    <x v="0"/>
    <x v="0"/>
    <x v="0"/>
    <x v="0"/>
    <x v="0"/>
    <x v="0"/>
    <x v="0"/>
    <x v="0"/>
    <x v="0"/>
    <x v="0"/>
    <n v="30"/>
  </r>
  <r>
    <s v="Business Insurance"/>
    <x v="1"/>
    <x v="3"/>
    <x v="4"/>
    <x v="0"/>
    <x v="3"/>
    <s v="THE AGENCY COLLECTIVE LLC"/>
    <s v="CR605710"/>
    <s v="HIGHLAND INS AGENCY INC"/>
    <s v="H8412591"/>
    <x v="0"/>
    <x v="0"/>
    <x v="3"/>
    <s v="Territory Manager"/>
    <n v="0"/>
    <n v="0"/>
    <n v="0"/>
    <n v="3031"/>
    <n v="2881"/>
    <n v="0"/>
    <n v="3031"/>
    <n v="0"/>
    <n v="0"/>
    <n v="0"/>
    <n v="2881"/>
    <n v="0"/>
    <n v="0"/>
    <n v="0"/>
    <n v="3"/>
    <n v="9"/>
    <n v="4"/>
    <n v="0"/>
    <n v="6"/>
    <n v="0"/>
    <n v="3"/>
    <n v="8"/>
    <n v="4"/>
    <n v="0"/>
    <n v="5"/>
    <n v="0"/>
    <n v="0"/>
    <n v="0"/>
    <n v="2"/>
    <n v="0"/>
    <n v="0"/>
    <n v="747"/>
    <n v="710"/>
    <n v="2930"/>
    <n v="947"/>
    <n v="0"/>
    <n v="74"/>
    <n v="695"/>
    <n v="696"/>
    <n v="0"/>
    <n v="0"/>
    <n v="75"/>
    <n v="0"/>
    <n v="695"/>
    <n v="696"/>
    <n v="0"/>
    <n v="0"/>
    <n v="2881"/>
    <n v="0"/>
    <n v="0"/>
    <n v="0"/>
    <n v="0"/>
    <n v="0"/>
    <n v="2864"/>
    <n v="0"/>
    <n v="0"/>
    <n v="0"/>
    <n v="0"/>
    <n v="2"/>
    <n v="2"/>
    <n v="0"/>
    <n v="0"/>
    <n v="0"/>
    <n v="0"/>
    <n v="0"/>
    <n v="3"/>
    <n v="5"/>
    <n v="3"/>
    <n v="5"/>
    <n v="0"/>
    <n v="0"/>
    <n v="0"/>
    <n v="0"/>
    <n v="0"/>
    <n v="0"/>
    <n v="0"/>
    <n v="0"/>
    <n v="0"/>
    <x v="0"/>
    <x v="1"/>
    <x v="4"/>
    <x v="4"/>
    <x v="102"/>
    <x v="1"/>
    <x v="1"/>
    <x v="96"/>
    <x v="4"/>
    <x v="10"/>
    <x v="0"/>
    <x v="3"/>
    <x v="0"/>
    <x v="4"/>
    <x v="4"/>
    <x v="82"/>
    <x v="87"/>
    <n v="2"/>
  </r>
  <r>
    <s v="Business Insurance"/>
    <x v="0"/>
    <x v="0"/>
    <x v="11"/>
    <x v="0"/>
    <x v="0"/>
    <s v="THE AGENCY COLLECTIVE LLC"/>
    <s v="CR605710"/>
    <s v="PLATT INSURANCE GROUP LLC"/>
    <s v="H7102457"/>
    <x v="0"/>
    <x v="0"/>
    <x v="0"/>
    <s v="Territory Manager"/>
    <n v="0"/>
    <n v="0"/>
    <n v="0"/>
    <n v="9250"/>
    <n v="9652"/>
    <n v="0"/>
    <n v="9250"/>
    <n v="0"/>
    <n v="0"/>
    <n v="0"/>
    <n v="9652"/>
    <n v="0"/>
    <n v="0"/>
    <n v="0"/>
    <n v="4"/>
    <n v="12"/>
    <n v="5"/>
    <n v="0"/>
    <n v="8"/>
    <n v="0"/>
    <n v="4"/>
    <n v="11"/>
    <n v="5"/>
    <n v="0"/>
    <n v="7"/>
    <n v="0"/>
    <n v="0"/>
    <n v="0"/>
    <n v="2"/>
    <n v="0"/>
    <n v="0"/>
    <n v="2170"/>
    <n v="2380"/>
    <n v="9899"/>
    <n v="613"/>
    <n v="0"/>
    <n v="0"/>
    <n v="0"/>
    <n v="460"/>
    <n v="0"/>
    <n v="0"/>
    <n v="460"/>
    <n v="0"/>
    <n v="0"/>
    <n v="460"/>
    <n v="0"/>
    <n v="0"/>
    <n v="9652"/>
    <n v="0"/>
    <n v="0"/>
    <n v="0"/>
    <n v="0"/>
    <n v="0"/>
    <n v="8828"/>
    <n v="0"/>
    <n v="0"/>
    <n v="0"/>
    <n v="0"/>
    <n v="2"/>
    <n v="1"/>
    <n v="0"/>
    <n v="0"/>
    <n v="0"/>
    <n v="0"/>
    <n v="0"/>
    <n v="4"/>
    <n v="7"/>
    <n v="4"/>
    <n v="7"/>
    <n v="0"/>
    <n v="0"/>
    <n v="0"/>
    <n v="0"/>
    <n v="0"/>
    <n v="0"/>
    <n v="0"/>
    <n v="0"/>
    <n v="0"/>
    <x v="0"/>
    <x v="1"/>
    <x v="5"/>
    <x v="5"/>
    <x v="86"/>
    <x v="1"/>
    <x v="0"/>
    <x v="82"/>
    <x v="1"/>
    <x v="0"/>
    <x v="0"/>
    <x v="0"/>
    <x v="0"/>
    <x v="0"/>
    <x v="11"/>
    <x v="70"/>
    <x v="73"/>
    <n v="1"/>
  </r>
  <r>
    <s v="Business Insurance"/>
    <x v="3"/>
    <x v="4"/>
    <x v="33"/>
    <x v="0"/>
    <x v="4"/>
    <s v="THE AGENCY COLLECTIVE LLC"/>
    <s v="CR605710"/>
    <s v="AARON ADAMS INC"/>
    <s v="H2500495"/>
    <x v="0"/>
    <x v="0"/>
    <x v="0"/>
    <s v="Territory Manager"/>
    <n v="0"/>
    <n v="0"/>
    <n v="2996"/>
    <n v="2494"/>
    <n v="2890"/>
    <n v="0"/>
    <n v="-502"/>
    <n v="0"/>
    <n v="0"/>
    <n v="0"/>
    <n v="0"/>
    <n v="0"/>
    <n v="0"/>
    <n v="0"/>
    <n v="0"/>
    <n v="0"/>
    <n v="3"/>
    <n v="1"/>
    <n v="0"/>
    <n v="0"/>
    <n v="0"/>
    <n v="0"/>
    <n v="2"/>
    <n v="1"/>
    <n v="0"/>
    <n v="0"/>
    <n v="0"/>
    <n v="0"/>
    <n v="0"/>
    <n v="0"/>
    <n v="0"/>
    <n v="247"/>
    <n v="739"/>
    <n v="2928"/>
    <n v="2209"/>
    <n v="0"/>
    <n v="0"/>
    <n v="0"/>
    <n v="21815"/>
    <n v="0"/>
    <n v="0"/>
    <n v="21815"/>
    <n v="0"/>
    <n v="0"/>
    <n v="21815"/>
    <n v="2393"/>
    <n v="2890"/>
    <n v="2393"/>
    <n v="0"/>
    <n v="0"/>
    <n v="0"/>
    <n v="0"/>
    <n v="2890"/>
    <n v="0"/>
    <n v="0"/>
    <n v="2890"/>
    <n v="0"/>
    <n v="289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1"/>
    <x v="5"/>
    <x v="5"/>
    <x v="58"/>
    <x v="1"/>
    <x v="3"/>
    <x v="57"/>
    <x v="2"/>
    <x v="1"/>
    <x v="1"/>
    <x v="23"/>
    <x v="0"/>
    <x v="33"/>
    <x v="34"/>
    <x v="0"/>
    <x v="0"/>
    <n v="0"/>
  </r>
  <r>
    <m/>
    <x v="8"/>
    <x v="18"/>
    <x v="56"/>
    <x v="1"/>
    <x v="18"/>
    <m/>
    <m/>
    <m/>
    <m/>
    <x v="1"/>
    <x v="1"/>
    <x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x v="3"/>
    <x v="7"/>
    <x v="8"/>
    <x v="205"/>
    <x v="4"/>
    <x v="8"/>
    <x v="180"/>
    <x v="14"/>
    <x v="12"/>
    <x v="2"/>
    <x v="30"/>
    <x v="1"/>
    <x v="50"/>
    <x v="57"/>
    <x v="139"/>
    <x v="15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7F31A-D86E-4ACF-BE2F-EC61C31FBDDC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6:AC20" firstHeaderRow="0" firstDataRow="1" firstDataCol="1" rowPageCount="10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axis="axisRow" compact="0" outline="0" subtotalTop="0" showAll="0" defaultSubtotal="0">
      <items count="6">
        <item x="3"/>
        <item x="0"/>
        <item x="1"/>
        <item m="1" x="4"/>
        <item m="1" x="5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Mkt Region" axis="axisPage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Stat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93"/>
  </rowFields>
  <rowItems count="4">
    <i>
      <x v="1"/>
    </i>
    <i>
      <x v="2"/>
    </i>
    <i>
      <x v="5"/>
    </i>
    <i t="grand">
      <x/>
    </i>
  </rowItems>
  <colFields count="1">
    <field x="-2"/>
  </colFields>
  <col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colItems>
  <pageFields count="10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98" hier="-1"/>
    <pageField fld="5" hier="-1"/>
  </pageFields>
  <dataFields count="28">
    <dataField name="CY R12 DWP" fld="20" baseField="0" baseItem="0" numFmtId="164"/>
    <dataField name="CY YTD DWP" fld="14" baseField="0" baseItem="0" numFmtId="164"/>
    <dataField name="PY YTD DWP" fld="16" baseField="0" baseItem="0" numFmtId="164"/>
    <dataField name="YTD DWP Growth" fld="111" baseField="93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YTD Opps" fld="27" baseField="0" baseItem="0" numFmtId="3"/>
    <dataField name="PY YTD Opps" fld="28" baseField="93" baseItem="2"/>
    <dataField name="YTD Opps Growth %" fld="116" baseField="0" baseItem="0" numFmtId="165"/>
    <dataField name="CY YTD Quotes" fld="33" baseField="0" baseItem="0" numFmtId="3"/>
    <dataField name="PY YTD Quotes" fld="34" baseField="93" baseItem="2"/>
    <dataField name="YTD Quote Growth %" fld="117" baseField="0" baseItem="0" numFmtId="165"/>
    <dataField name="CY YTD NB Sold" fld="39" baseField="0" baseItem="0" numFmtId="3"/>
    <dataField name="PY YTD NB Sold" fld="40" baseField="93" baseItem="2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93" baseItem="0" numFmtId="165"/>
    <dataField name="CY Hit Ratio %" fld="121" baseField="0" baseItem="0" numFmtId="165"/>
    <dataField name="PY Hit Ratio %" fld="122" baseField="0" baseItem="0" numFmtId="165"/>
    <dataField name="% Hit Ratio Change" fld="134" baseField="93" baseItem="0" numFmtId="165"/>
    <dataField name="ADP Retention Metric" fld="131" baseField="0" baseItem="0" numFmtId="165"/>
    <dataField name="PLIF YTD" fld="109" baseField="0" baseItem="0" numFmtId="3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</dataFields>
  <formats count="57">
    <format dxfId="545">
      <pivotArea outline="0" fieldPosition="0">
        <references count="1">
          <reference field="4294967294" count="1" selected="0">
            <x v="0"/>
          </reference>
        </references>
      </pivotArea>
    </format>
    <format dxfId="5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3">
      <pivotArea outline="0" fieldPosition="0">
        <references count="1">
          <reference field="4294967294" count="2" selected="0">
            <x v="1"/>
            <x v="2"/>
          </reference>
        </references>
      </pivotArea>
    </format>
    <format dxfId="54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541">
      <pivotArea outline="0" fieldPosition="0">
        <references count="1">
          <reference field="4294967294" count="1" selected="0">
            <x v="4"/>
          </reference>
        </references>
      </pivotArea>
    </format>
    <format dxfId="540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39">
      <pivotArea outline="0" fieldPosition="0">
        <references count="1">
          <reference field="4294967294" count="1" selected="0">
            <x v="5"/>
          </reference>
        </references>
      </pivotArea>
    </format>
    <format dxfId="53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537">
      <pivotArea outline="0" fieldPosition="0">
        <references count="1">
          <reference field="4294967294" count="1" selected="0">
            <x v="7"/>
          </reference>
        </references>
      </pivotArea>
    </format>
    <format dxfId="53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535">
      <pivotArea outline="0" fieldPosition="0">
        <references count="1">
          <reference field="4294967294" count="1" selected="0">
            <x v="25"/>
          </reference>
        </references>
      </pivotArea>
    </format>
    <format dxfId="534">
      <pivotArea dataOnly="0" labelOnly="1" outline="0" fieldPosition="0">
        <references count="1">
          <reference field="4294967294" count="1">
            <x v="25"/>
          </reference>
        </references>
      </pivotArea>
    </format>
    <format dxfId="533">
      <pivotArea outline="0" fieldPosition="0">
        <references count="1">
          <reference field="4294967294" count="1" selected="0">
            <x v="26"/>
          </reference>
        </references>
      </pivotArea>
    </format>
    <format dxfId="532">
      <pivotArea dataOnly="0" labelOnly="1" outline="0" fieldPosition="0">
        <references count="1">
          <reference field="4294967294" count="1">
            <x v="26"/>
          </reference>
        </references>
      </pivotArea>
    </format>
    <format dxfId="531">
      <pivotArea outline="0" fieldPosition="0">
        <references count="1">
          <reference field="4294967294" count="1" selected="0">
            <x v="26"/>
          </reference>
        </references>
      </pivotArea>
    </format>
    <format dxfId="530">
      <pivotArea dataOnly="0" labelOnly="1" outline="0" fieldPosition="0">
        <references count="1">
          <reference field="4294967294" count="1">
            <x v="26"/>
          </reference>
        </references>
      </pivotArea>
    </format>
    <format dxfId="529">
      <pivotArea outline="0" fieldPosition="0">
        <references count="1">
          <reference field="4294967294" count="1" selected="0">
            <x v="24"/>
          </reference>
        </references>
      </pivotArea>
    </format>
    <format dxfId="528">
      <pivotArea dataOnly="0" labelOnly="1" outline="0" fieldPosition="0">
        <references count="1">
          <reference field="4294967294" count="1">
            <x v="24"/>
          </reference>
        </references>
      </pivotArea>
    </format>
    <format dxfId="527">
      <pivotArea dataOnly="0" labelOnly="1" grandRow="1" outline="0" fieldPosition="0"/>
    </format>
    <format dxfId="526">
      <pivotArea outline="0" fieldPosition="0">
        <references count="1">
          <reference field="4294967294" count="1" selected="0">
            <x v="6"/>
          </reference>
        </references>
      </pivotArea>
    </format>
    <format dxfId="525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524">
      <pivotArea outline="0" fieldPosition="0">
        <references count="1">
          <reference field="4294967294" count="1" selected="0">
            <x v="9"/>
          </reference>
        </references>
      </pivotArea>
    </format>
    <format dxfId="523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522">
      <pivotArea outline="0" fieldPosition="0">
        <references count="1">
          <reference field="4294967294" count="1" selected="0">
            <x v="10"/>
          </reference>
        </references>
      </pivotArea>
    </format>
    <format dxfId="521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520">
      <pivotArea outline="0" fieldPosition="0">
        <references count="1">
          <reference field="4294967294" count="1" selected="0">
            <x v="12"/>
          </reference>
        </references>
      </pivotArea>
    </format>
    <format dxfId="519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518">
      <pivotArea outline="0" fieldPosition="0">
        <references count="1">
          <reference field="4294967294" count="1" selected="0">
            <x v="12"/>
          </reference>
        </references>
      </pivotArea>
    </format>
    <format dxfId="51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516">
      <pivotArea outline="0" fieldPosition="0">
        <references count="1">
          <reference field="4294967294" count="1" selected="0">
            <x v="16"/>
          </reference>
        </references>
      </pivotArea>
    </format>
    <format dxfId="515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514">
      <pivotArea outline="0" fieldPosition="0">
        <references count="1">
          <reference field="4294967294" count="1" selected="0">
            <x v="17"/>
          </reference>
        </references>
      </pivotArea>
    </format>
    <format dxfId="513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12">
      <pivotArea outline="0" collapsedLevelsAreSubtotals="1" fieldPosition="0"/>
    </format>
    <format dxfId="511">
      <pivotArea dataOnly="0" labelOnly="1" outline="0" fieldPosition="0">
        <references count="1">
          <reference field="4294967294" count="16">
            <x v="0"/>
            <x v="1"/>
            <x v="2"/>
            <x v="4"/>
            <x v="5"/>
            <x v="6"/>
            <x v="7"/>
            <x v="9"/>
            <x v="10"/>
            <x v="12"/>
            <x v="13"/>
            <x v="16"/>
            <x v="17"/>
            <x v="24"/>
            <x v="25"/>
            <x v="26"/>
          </reference>
        </references>
      </pivotArea>
    </format>
    <format dxfId="510">
      <pivotArea outline="0" fieldPosition="0">
        <references count="1">
          <reference field="4294967294" count="1" selected="0">
            <x v="19"/>
          </reference>
        </references>
      </pivotArea>
    </format>
    <format dxfId="509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508">
      <pivotArea outline="0" fieldPosition="0">
        <references count="1">
          <reference field="4294967294" count="1" selected="0">
            <x v="27"/>
          </reference>
        </references>
      </pivotArea>
    </format>
    <format dxfId="507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506">
      <pivotArea field="10" type="button" dataOnly="0" labelOnly="1" outline="0"/>
    </format>
    <format dxfId="505">
      <pivotArea dataOnly="0" labelOnly="1" outline="0" fieldPosition="0">
        <references count="1">
          <reference field="4294967294" count="20">
            <x v="0"/>
            <x v="1"/>
            <x v="2"/>
            <x v="4"/>
            <x v="5"/>
            <x v="6"/>
            <x v="7"/>
            <x v="9"/>
            <x v="10"/>
            <x v="12"/>
            <x v="13"/>
            <x v="15"/>
            <x v="16"/>
            <x v="17"/>
            <x v="19"/>
            <x v="20"/>
            <x v="24"/>
            <x v="25"/>
            <x v="26"/>
            <x v="27"/>
          </reference>
        </references>
      </pivotArea>
    </format>
    <format dxfId="504">
      <pivotArea outline="0" fieldPosition="0">
        <references count="1">
          <reference field="4294967294" count="1" selected="0">
            <x v="22"/>
          </reference>
        </references>
      </pivotArea>
    </format>
    <format dxfId="503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502">
      <pivotArea outline="0" fieldPosition="0">
        <references count="1">
          <reference field="4294967294" count="1" selected="0">
            <x v="3"/>
          </reference>
        </references>
      </pivotArea>
    </format>
    <format dxfId="50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500">
      <pivotArea outline="0" fieldPosition="0">
        <references count="1">
          <reference field="4294967294" count="1" selected="0">
            <x v="13"/>
          </reference>
        </references>
      </pivotArea>
    </format>
    <format dxfId="499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498">
      <pivotArea outline="0" fieldPosition="0">
        <references count="1">
          <reference field="4294967294" count="1" selected="0">
            <x v="15"/>
          </reference>
        </references>
      </pivotArea>
    </format>
    <format dxfId="497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496">
      <pivotArea outline="0" fieldPosition="0">
        <references count="1">
          <reference field="4294967294" count="1" selected="0">
            <x v="16"/>
          </reference>
        </references>
      </pivotArea>
    </format>
    <format dxfId="495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494">
      <pivotArea outline="0" fieldPosition="0">
        <references count="1">
          <reference field="4294967294" count="1" selected="0">
            <x v="20"/>
          </reference>
        </references>
      </pivotArea>
    </format>
    <format dxfId="493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92">
      <pivotArea outline="0" fieldPosition="0">
        <references count="1">
          <reference field="4294967294" count="1" selected="0">
            <x v="23"/>
          </reference>
        </references>
      </pivotArea>
    </format>
    <format dxfId="491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490">
      <pivotArea field="93" grandRow="1" outline="0" axis="axisRow" fieldPosition="0">
        <references count="1">
          <reference field="4294967294" count="1" selected="0">
            <x v="11"/>
          </reference>
        </references>
      </pivotArea>
    </format>
    <format dxfId="489">
      <pivotArea field="93" grandRow="1" outline="0" axis="axisRow" fieldPosition="0">
        <references count="1">
          <reference field="4294967294" count="1" selected="0">
            <x v="1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9F267-0D05-454D-B762-51CD0B18A931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6:AZ422" firstHeaderRow="0" firstDataRow="1" firstDataCol="12" rowPageCount="10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axis="axisRow" compact="0" outline="0" subtotalTop="0" showAll="0" defaultSubtotal="0">
      <items count="6">
        <item x="3"/>
        <item x="0"/>
        <item x="1"/>
        <item m="1" x="4"/>
        <item m="1" x="5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axis="axisRow" compact="0" outline="0" subtotalTop="0" showAll="0" defaultSubtotal="0">
      <items count="219">
        <item x="205"/>
        <item x="0"/>
        <item x="1"/>
        <item x="2"/>
        <item x="3"/>
        <item x="4"/>
        <item x="5"/>
        <item x="6"/>
        <item x="187"/>
        <item m="1" x="216"/>
        <item m="1" x="207"/>
        <item x="8"/>
        <item x="9"/>
        <item x="10"/>
        <item m="1" x="214"/>
        <item m="1" x="208"/>
        <item m="1" x="213"/>
        <item m="1" x="215"/>
        <item m="1" x="211"/>
        <item m="1" x="206"/>
        <item x="32"/>
        <item x="35"/>
        <item x="12"/>
        <item x="13"/>
        <item x="51"/>
        <item x="11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8"/>
        <item x="79"/>
        <item x="82"/>
        <item x="18"/>
        <item x="83"/>
        <item x="84"/>
        <item x="85"/>
        <item x="86"/>
        <item x="87"/>
        <item x="88"/>
        <item x="89"/>
        <item x="203"/>
        <item x="90"/>
        <item x="91"/>
        <item x="188"/>
        <item x="92"/>
        <item x="93"/>
        <item x="94"/>
        <item x="95"/>
        <item x="197"/>
        <item x="96"/>
        <item x="22"/>
        <item x="23"/>
        <item x="24"/>
        <item x="25"/>
        <item x="26"/>
        <item x="27"/>
        <item x="28"/>
        <item x="29"/>
        <item x="30"/>
        <item x="33"/>
        <item x="34"/>
        <item x="112"/>
        <item x="186"/>
        <item x="118"/>
        <item x="204"/>
        <item x="122"/>
        <item x="123"/>
        <item x="173"/>
        <item x="124"/>
        <item x="198"/>
        <item x="125"/>
        <item x="126"/>
        <item x="127"/>
        <item x="128"/>
        <item x="129"/>
        <item x="130"/>
        <item x="131"/>
        <item x="132"/>
        <item x="133"/>
        <item x="134"/>
        <item x="39"/>
        <item m="1" x="212"/>
        <item x="43"/>
        <item x="44"/>
        <item x="45"/>
        <item x="46"/>
        <item x="142"/>
        <item x="143"/>
        <item x="144"/>
        <item x="145"/>
        <item x="47"/>
        <item x="48"/>
        <item m="1" x="218"/>
        <item x="146"/>
        <item x="147"/>
        <item x="49"/>
        <item x="50"/>
        <item x="52"/>
        <item x="192"/>
        <item x="53"/>
        <item x="54"/>
        <item x="148"/>
        <item m="1" x="210"/>
        <item x="149"/>
        <item x="150"/>
        <item x="195"/>
        <item x="151"/>
        <item x="152"/>
        <item x="56"/>
        <item x="57"/>
        <item x="193"/>
        <item x="170"/>
        <item x="61"/>
        <item x="62"/>
        <item x="63"/>
        <item x="64"/>
        <item x="74"/>
        <item x="14"/>
        <item x="15"/>
        <item x="80"/>
        <item x="16"/>
        <item x="81"/>
        <item x="17"/>
        <item x="19"/>
        <item x="20"/>
        <item x="21"/>
        <item x="97"/>
        <item x="31"/>
        <item x="98"/>
        <item x="99"/>
        <item x="6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5"/>
        <item x="116"/>
        <item x="117"/>
        <item x="119"/>
        <item x="120"/>
        <item x="37"/>
        <item x="38"/>
        <item x="135"/>
        <item x="136"/>
        <item x="137"/>
        <item x="138"/>
        <item x="139"/>
        <item x="140"/>
        <item x="141"/>
        <item x="41"/>
        <item x="42"/>
        <item x="153"/>
        <item x="55"/>
        <item x="155"/>
        <item x="157"/>
        <item x="158"/>
        <item x="159"/>
        <item x="161"/>
        <item x="162"/>
        <item x="163"/>
        <item x="164"/>
        <item x="165"/>
        <item x="166"/>
        <item x="59"/>
        <item x="167"/>
        <item x="168"/>
        <item x="169"/>
        <item x="189"/>
        <item x="172"/>
        <item x="171"/>
        <item x="191"/>
        <item x="40"/>
        <item x="154"/>
        <item x="156"/>
        <item x="114"/>
        <item x="174"/>
        <item x="160"/>
        <item x="175"/>
        <item x="176"/>
        <item x="177"/>
        <item x="178"/>
        <item x="36"/>
        <item x="179"/>
        <item x="180"/>
        <item x="181"/>
        <item x="182"/>
        <item x="183"/>
        <item x="184"/>
        <item x="185"/>
        <item x="58"/>
        <item m="1" x="209"/>
        <item x="190"/>
        <item x="196"/>
        <item x="194"/>
        <item x="7"/>
        <item x="199"/>
        <item x="200"/>
        <item x="201"/>
        <item x="202"/>
        <item m="1" x="217"/>
        <item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Mkt Region" axis="axisPage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axis="axisRow" compact="0" outline="0" subtotalTop="0" showAll="0" defaultSubtotal="0">
      <items count="194">
        <item x="180"/>
        <item x="0"/>
        <item x="1"/>
        <item x="2"/>
        <item x="3"/>
        <item x="4"/>
        <item x="5"/>
        <item x="6"/>
        <item x="165"/>
        <item m="1" x="191"/>
        <item m="1" x="183"/>
        <item x="8"/>
        <item x="9"/>
        <item x="10"/>
        <item m="1" x="189"/>
        <item m="1" x="186"/>
        <item m="1" x="192"/>
        <item m="1" x="181"/>
        <item m="1" x="188"/>
        <item x="32"/>
        <item x="35"/>
        <item x="12"/>
        <item x="13"/>
        <item x="50"/>
        <item x="11"/>
        <item x="64"/>
        <item x="65"/>
        <item x="66"/>
        <item x="67"/>
        <item x="68"/>
        <item x="69"/>
        <item x="70"/>
        <item x="72"/>
        <item x="73"/>
        <item x="74"/>
        <item x="75"/>
        <item x="78"/>
        <item x="18"/>
        <item x="79"/>
        <item x="80"/>
        <item x="81"/>
        <item x="82"/>
        <item x="83"/>
        <item x="84"/>
        <item x="85"/>
        <item x="178"/>
        <item x="86"/>
        <item x="87"/>
        <item x="166"/>
        <item x="88"/>
        <item x="89"/>
        <item x="90"/>
        <item x="174"/>
        <item x="91"/>
        <item x="22"/>
        <item x="23"/>
        <item x="24"/>
        <item x="25"/>
        <item x="26"/>
        <item x="27"/>
        <item x="28"/>
        <item x="29"/>
        <item x="30"/>
        <item x="33"/>
        <item x="34"/>
        <item x="105"/>
        <item x="92"/>
        <item x="111"/>
        <item x="179"/>
        <item x="114"/>
        <item x="115"/>
        <item x="162"/>
        <item x="116"/>
        <item x="175"/>
        <item x="117"/>
        <item x="118"/>
        <item x="119"/>
        <item x="120"/>
        <item x="121"/>
        <item x="122"/>
        <item x="123"/>
        <item x="124"/>
        <item x="125"/>
        <item x="126"/>
        <item x="39"/>
        <item m="1" x="184"/>
        <item x="43"/>
        <item x="44"/>
        <item x="45"/>
        <item x="134"/>
        <item x="135"/>
        <item x="136"/>
        <item x="137"/>
        <item x="46"/>
        <item x="47"/>
        <item m="1" x="185"/>
        <item x="138"/>
        <item x="139"/>
        <item x="48"/>
        <item x="49"/>
        <item x="51"/>
        <item x="170"/>
        <item x="52"/>
        <item x="53"/>
        <item x="140"/>
        <item m="1" x="182"/>
        <item x="141"/>
        <item x="142"/>
        <item x="172"/>
        <item x="143"/>
        <item x="144"/>
        <item x="55"/>
        <item x="56"/>
        <item x="171"/>
        <item x="159"/>
        <item x="60"/>
        <item x="61"/>
        <item x="62"/>
        <item x="63"/>
        <item x="71"/>
        <item x="14"/>
        <item x="15"/>
        <item x="76"/>
        <item x="16"/>
        <item x="77"/>
        <item x="17"/>
        <item x="19"/>
        <item x="20"/>
        <item x="21"/>
        <item x="31"/>
        <item x="93"/>
        <item x="59"/>
        <item x="94"/>
        <item x="95"/>
        <item x="96"/>
        <item x="97"/>
        <item x="98"/>
        <item x="99"/>
        <item x="100"/>
        <item x="101"/>
        <item x="102"/>
        <item x="103"/>
        <item m="1" x="190"/>
        <item x="106"/>
        <item x="108"/>
        <item x="109"/>
        <item x="110"/>
        <item x="112"/>
        <item x="37"/>
        <item x="38"/>
        <item x="127"/>
        <item x="128"/>
        <item x="129"/>
        <item x="130"/>
        <item x="131"/>
        <item x="132"/>
        <item x="133"/>
        <item x="41"/>
        <item x="42"/>
        <item x="54"/>
        <item x="145"/>
        <item x="147"/>
        <item x="148"/>
        <item x="149"/>
        <item x="150"/>
        <item x="151"/>
        <item x="152"/>
        <item x="153"/>
        <item x="154"/>
        <item x="155"/>
        <item m="1" x="193"/>
        <item x="156"/>
        <item x="157"/>
        <item x="158"/>
        <item x="167"/>
        <item x="161"/>
        <item x="160"/>
        <item x="169"/>
        <item x="40"/>
        <item x="146"/>
        <item x="107"/>
        <item x="163"/>
        <item x="57"/>
        <item x="164"/>
        <item x="36"/>
        <item m="1" x="187"/>
        <item x="168"/>
        <item x="173"/>
        <item x="7"/>
        <item x="176"/>
        <item x="177"/>
        <item x="58"/>
        <item x="104"/>
        <item x="1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axis="axisRow" compact="0" outline="0" subtotalTop="0" showAll="0" defaultSubtotal="0">
      <items count="15">
        <item x="14"/>
        <item x="0"/>
        <item x="1"/>
        <item x="2"/>
        <item x="3"/>
        <item x="4"/>
        <item x="5"/>
        <item x="12"/>
        <item x="6"/>
        <item x="9"/>
        <item x="7"/>
        <item x="8"/>
        <item x="10"/>
        <item x="11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axis="axisRow" compact="0" outline="0" subtotalTop="0" showAll="0" defaultSubtotal="0">
      <items count="13">
        <item x="12"/>
        <item x="0"/>
        <item x="1"/>
        <item x="2"/>
        <item x="3"/>
        <item x="4"/>
        <item x="5"/>
        <item x="6"/>
        <item x="7"/>
        <item x="10"/>
        <item x="9"/>
        <item x="11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axis="axisRow" compact="0" outline="0" subtotalTop="0" showAll="0" defaultSubtotal="0">
      <items count="4">
        <item x="2"/>
        <item x="0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tate" axis="axisRow" compact="0" outline="0" subtotalTop="0" showAll="0" defaultSubtotal="0">
      <items count="31">
        <item x="30"/>
        <item x="0"/>
        <item x="1"/>
        <item x="2"/>
        <item x="3"/>
        <item x="4"/>
        <item x="5"/>
        <item x="6"/>
        <item x="15"/>
        <item x="18"/>
        <item x="8"/>
        <item x="7"/>
        <item x="9"/>
        <item x="10"/>
        <item x="11"/>
        <item x="12"/>
        <item x="14"/>
        <item x="16"/>
        <item x="17"/>
        <item x="19"/>
        <item x="26"/>
        <item x="21"/>
        <item x="22"/>
        <item x="24"/>
        <item x="25"/>
        <item x="13"/>
        <item x="20"/>
        <item x="28"/>
        <item x="23"/>
        <item x="29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axis="axisRow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axis="axisRow" compact="0" outline="0" subtotalTop="0" showAll="0" defaultSubtotal="0">
      <items count="52">
        <item x="50"/>
        <item x="0"/>
        <item x="1"/>
        <item x="2"/>
        <item x="3"/>
        <item x="4"/>
        <item x="5"/>
        <item x="49"/>
        <item x="7"/>
        <item x="42"/>
        <item x="25"/>
        <item x="43"/>
        <item x="13"/>
        <item x="8"/>
        <item x="40"/>
        <item x="41"/>
        <item x="17"/>
        <item x="18"/>
        <item x="19"/>
        <item x="20"/>
        <item x="22"/>
        <item x="23"/>
        <item x="26"/>
        <item x="27"/>
        <item x="28"/>
        <item x="29"/>
        <item x="44"/>
        <item x="31"/>
        <item x="32"/>
        <item x="35"/>
        <item x="36"/>
        <item x="37"/>
        <item x="9"/>
        <item x="10"/>
        <item x="38"/>
        <item x="11"/>
        <item x="39"/>
        <item x="12"/>
        <item x="14"/>
        <item x="15"/>
        <item x="16"/>
        <item x="21"/>
        <item x="24"/>
        <item x="30"/>
        <item x="45"/>
        <item x="33"/>
        <item x="46"/>
        <item x="47"/>
        <item x="34"/>
        <item x="48"/>
        <item x="6"/>
        <item m="1"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axis="axisRow" compact="0" outline="0" subtotalTop="0" showAll="0" defaultSubtotal="0">
      <items count="62">
        <item x="57"/>
        <item x="0"/>
        <item x="1"/>
        <item x="2"/>
        <item x="3"/>
        <item x="4"/>
        <item x="5"/>
        <item x="6"/>
        <item x="7"/>
        <item x="9"/>
        <item x="42"/>
        <item x="40"/>
        <item m="1" x="59"/>
        <item x="46"/>
        <item x="10"/>
        <item x="12"/>
        <item x="8"/>
        <item x="38"/>
        <item x="11"/>
        <item x="13"/>
        <item x="14"/>
        <item x="15"/>
        <item x="16"/>
        <item x="17"/>
        <item x="18"/>
        <item x="19"/>
        <item x="21"/>
        <item x="39"/>
        <item x="27"/>
        <item x="22"/>
        <item x="41"/>
        <item x="29"/>
        <item x="23"/>
        <item x="24"/>
        <item x="26"/>
        <item m="1" x="58"/>
        <item x="28"/>
        <item x="30"/>
        <item m="1" x="61"/>
        <item x="48"/>
        <item x="32"/>
        <item x="33"/>
        <item x="54"/>
        <item x="55"/>
        <item x="36"/>
        <item x="37"/>
        <item x="20"/>
        <item x="43"/>
        <item x="44"/>
        <item x="45"/>
        <item x="31"/>
        <item x="49"/>
        <item x="34"/>
        <item x="50"/>
        <item x="51"/>
        <item x="52"/>
        <item x="35"/>
        <item x="53"/>
        <item x="25"/>
        <item x="56"/>
        <item m="1" x="60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ity" axis="axisRow" compact="0" outline="0" subtotalTop="0" showAll="0" defaultSubtotal="0">
      <items count="159">
        <item x="139"/>
        <item x="0"/>
        <item x="1"/>
        <item x="2"/>
        <item x="3"/>
        <item x="4"/>
        <item x="5"/>
        <item x="128"/>
        <item m="1" x="149"/>
        <item m="1" x="145"/>
        <item x="7"/>
        <item m="1" x="150"/>
        <item m="1" x="146"/>
        <item m="1" x="148"/>
        <item m="1" x="154"/>
        <item m="1" x="155"/>
        <item m="1" x="143"/>
        <item x="27"/>
        <item x="30"/>
        <item x="9"/>
        <item x="10"/>
        <item x="8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14"/>
        <item x="67"/>
        <item x="68"/>
        <item x="69"/>
        <item x="70"/>
        <item x="71"/>
        <item x="72"/>
        <item x="73"/>
        <item x="137"/>
        <item x="74"/>
        <item x="75"/>
        <item x="129"/>
        <item x="76"/>
        <item x="77"/>
        <item x="134"/>
        <item x="78"/>
        <item x="17"/>
        <item x="18"/>
        <item m="1" x="144"/>
        <item x="20"/>
        <item x="21"/>
        <item x="22"/>
        <item x="23"/>
        <item x="24"/>
        <item x="25"/>
        <item x="28"/>
        <item x="29"/>
        <item x="88"/>
        <item x="87"/>
        <item x="138"/>
        <item x="91"/>
        <item x="92"/>
        <item x="126"/>
        <item x="93"/>
        <item x="135"/>
        <item x="94"/>
        <item x="95"/>
        <item x="96"/>
        <item x="97"/>
        <item x="98"/>
        <item x="99"/>
        <item x="100"/>
        <item x="32"/>
        <item m="1" x="158"/>
        <item x="36"/>
        <item x="37"/>
        <item x="38"/>
        <item x="105"/>
        <item x="106"/>
        <item x="43"/>
        <item x="107"/>
        <item x="39"/>
        <item x="40"/>
        <item x="109"/>
        <item x="108"/>
        <item m="1" x="151"/>
        <item x="41"/>
        <item x="42"/>
        <item x="131"/>
        <item x="44"/>
        <item m="1" x="140"/>
        <item x="110"/>
        <item x="111"/>
        <item m="1" x="141"/>
        <item x="46"/>
        <item x="132"/>
        <item x="125"/>
        <item x="49"/>
        <item x="50"/>
        <item m="1" x="156"/>
        <item x="60"/>
        <item x="11"/>
        <item x="12"/>
        <item x="16"/>
        <item m="1" x="152"/>
        <item x="66"/>
        <item x="13"/>
        <item x="15"/>
        <item x="79"/>
        <item x="26"/>
        <item x="80"/>
        <item x="48"/>
        <item x="81"/>
        <item x="82"/>
        <item x="83"/>
        <item x="84"/>
        <item x="85"/>
        <item x="86"/>
        <item m="1" x="157"/>
        <item x="89"/>
        <item m="1" x="142"/>
        <item x="31"/>
        <item x="101"/>
        <item x="102"/>
        <item x="103"/>
        <item x="104"/>
        <item x="34"/>
        <item x="35"/>
        <item x="112"/>
        <item x="45"/>
        <item x="114"/>
        <item x="116"/>
        <item x="117"/>
        <item m="1" x="147"/>
        <item x="118"/>
        <item x="119"/>
        <item x="120"/>
        <item x="121"/>
        <item x="47"/>
        <item x="122"/>
        <item x="123"/>
        <item x="124"/>
        <item x="130"/>
        <item x="33"/>
        <item x="113"/>
        <item x="115"/>
        <item m="1" x="153"/>
        <item x="127"/>
        <item x="133"/>
        <item x="6"/>
        <item x="136"/>
        <item x="19"/>
        <item x="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ddress" axis="axisRow" compact="0" outline="0" subtotalTop="0" showAll="0" defaultSubtotal="0">
      <items count="182">
        <item x="158"/>
        <item x="0"/>
        <item x="1"/>
        <item x="2"/>
        <item x="3"/>
        <item x="4"/>
        <item x="5"/>
        <item x="145"/>
        <item m="1" x="161"/>
        <item m="1" x="176"/>
        <item x="7"/>
        <item m="1" x="171"/>
        <item m="1" x="162"/>
        <item m="1" x="179"/>
        <item m="1" x="168"/>
        <item m="1" x="167"/>
        <item m="1" x="172"/>
        <item x="28"/>
        <item x="31"/>
        <item x="9"/>
        <item x="10"/>
        <item x="14"/>
        <item x="8"/>
        <item x="52"/>
        <item x="53"/>
        <item x="54"/>
        <item x="55"/>
        <item x="56"/>
        <item x="57"/>
        <item x="58"/>
        <item x="59"/>
        <item x="60"/>
        <item x="62"/>
        <item x="63"/>
        <item x="64"/>
        <item x="65"/>
        <item x="66"/>
        <item x="69"/>
        <item x="70"/>
        <item x="71"/>
        <item x="72"/>
        <item x="73"/>
        <item x="74"/>
        <item x="75"/>
        <item x="76"/>
        <item x="156"/>
        <item x="77"/>
        <item x="78"/>
        <item x="146"/>
        <item x="79"/>
        <item x="80"/>
        <item x="81"/>
        <item x="153"/>
        <item x="82"/>
        <item x="18"/>
        <item x="19"/>
        <item m="1" x="181"/>
        <item x="21"/>
        <item x="22"/>
        <item x="23"/>
        <item x="24"/>
        <item x="25"/>
        <item x="26"/>
        <item x="29"/>
        <item x="30"/>
        <item x="96"/>
        <item x="99"/>
        <item x="157"/>
        <item x="103"/>
        <item x="104"/>
        <item x="142"/>
        <item x="105"/>
        <item x="154"/>
        <item x="106"/>
        <item x="107"/>
        <item x="108"/>
        <item x="109"/>
        <item x="110"/>
        <item x="111"/>
        <item x="112"/>
        <item x="113"/>
        <item x="114"/>
        <item x="33"/>
        <item m="1" x="178"/>
        <item x="37"/>
        <item x="38"/>
        <item x="39"/>
        <item x="119"/>
        <item x="120"/>
        <item x="121"/>
        <item x="122"/>
        <item x="40"/>
        <item x="41"/>
        <item m="1" x="164"/>
        <item x="123"/>
        <item m="1" x="169"/>
        <item m="1" x="173"/>
        <item x="42"/>
        <item x="43"/>
        <item x="148"/>
        <item x="44"/>
        <item x="45"/>
        <item x="124"/>
        <item m="1" x="165"/>
        <item x="125"/>
        <item x="151"/>
        <item x="126"/>
        <item x="127"/>
        <item m="1" x="160"/>
        <item x="47"/>
        <item x="149"/>
        <item x="141"/>
        <item x="50"/>
        <item x="51"/>
        <item m="1" x="170"/>
        <item x="61"/>
        <item x="11"/>
        <item x="12"/>
        <item x="67"/>
        <item m="1" x="174"/>
        <item x="68"/>
        <item x="13"/>
        <item x="15"/>
        <item x="16"/>
        <item x="17"/>
        <item x="83"/>
        <item x="27"/>
        <item x="84"/>
        <item x="49"/>
        <item x="85"/>
        <item x="86"/>
        <item x="87"/>
        <item x="88"/>
        <item x="89"/>
        <item x="90"/>
        <item x="91"/>
        <item x="92"/>
        <item x="93"/>
        <item x="94"/>
        <item x="95"/>
        <item m="1" x="166"/>
        <item x="97"/>
        <item x="98"/>
        <item m="1" x="163"/>
        <item x="100"/>
        <item x="101"/>
        <item x="32"/>
        <item x="115"/>
        <item x="116"/>
        <item x="117"/>
        <item x="118"/>
        <item x="35"/>
        <item x="36"/>
        <item x="128"/>
        <item x="46"/>
        <item x="130"/>
        <item x="132"/>
        <item x="133"/>
        <item m="1" x="180"/>
        <item x="134"/>
        <item x="135"/>
        <item x="136"/>
        <item m="1" x="159"/>
        <item x="48"/>
        <item x="138"/>
        <item x="139"/>
        <item x="140"/>
        <item x="147"/>
        <item x="34"/>
        <item x="129"/>
        <item x="131"/>
        <item m="1" x="175"/>
        <item x="143"/>
        <item m="1" x="177"/>
        <item x="144"/>
        <item x="152"/>
        <item x="150"/>
        <item x="6"/>
        <item x="155"/>
        <item x="20"/>
        <item x="102"/>
        <item x="1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2">
    <field x="105"/>
    <field x="104"/>
    <field x="96"/>
    <field x="106"/>
    <field x="93"/>
    <field x="99"/>
    <field x="102"/>
    <field x="100"/>
    <field x="101"/>
    <field x="108"/>
    <field x="107"/>
    <field x="103"/>
  </rowFields>
  <rowItems count="406">
    <i>
      <x v="1"/>
      <x v="1"/>
      <x v="1"/>
      <x v="1"/>
      <x v="1"/>
      <x v="1"/>
      <x v="1"/>
      <x v="1"/>
      <x v="1"/>
      <x v="1"/>
      <x v="1"/>
      <x v="1"/>
    </i>
    <i r="4">
      <x v="2"/>
      <x v="1"/>
      <x v="1"/>
      <x v="1"/>
      <x v="1"/>
      <x v="1"/>
      <x v="1"/>
      <x v="1"/>
    </i>
    <i r="2">
      <x v="12"/>
      <x v="8"/>
      <x v="2"/>
      <x v="12"/>
      <x v="3"/>
      <x v="3"/>
      <x v="1"/>
      <x v="10"/>
      <x v="10"/>
      <x v="7"/>
    </i>
    <i r="2">
      <x v="13"/>
      <x v="8"/>
      <x v="2"/>
      <x v="13"/>
      <x v="3"/>
      <x v="2"/>
      <x v="4"/>
      <x v="10"/>
      <x v="10"/>
      <x v="7"/>
    </i>
    <i r="2">
      <x v="22"/>
      <x v="9"/>
      <x v="2"/>
      <x v="21"/>
      <x v="3"/>
      <x v="10"/>
      <x v="4"/>
      <x v="19"/>
      <x v="19"/>
      <x v="1"/>
    </i>
    <i r="4">
      <x v="5"/>
      <x v="21"/>
      <x v="3"/>
      <x v="10"/>
      <x v="4"/>
      <x v="19"/>
      <x v="19"/>
      <x v="1"/>
    </i>
    <i r="2">
      <x v="23"/>
      <x v="14"/>
      <x v="2"/>
      <x v="22"/>
      <x v="3"/>
      <x v="11"/>
      <x v="4"/>
      <x v="20"/>
      <x v="20"/>
      <x v="1"/>
    </i>
    <i r="4">
      <x v="5"/>
      <x v="22"/>
      <x v="3"/>
      <x v="11"/>
      <x v="4"/>
      <x v="20"/>
      <x v="20"/>
      <x v="1"/>
    </i>
    <i r="2">
      <x v="26"/>
      <x v="1"/>
      <x v="1"/>
      <x v="1"/>
      <x v="1"/>
      <x v="2"/>
      <x v="4"/>
      <x v="23"/>
      <x v="22"/>
      <x v="1"/>
    </i>
    <i r="4">
      <x v="2"/>
      <x v="1"/>
      <x v="1"/>
      <x v="2"/>
      <x v="4"/>
      <x v="23"/>
      <x v="22"/>
      <x v="1"/>
    </i>
    <i r="2">
      <x v="27"/>
      <x v="9"/>
      <x v="1"/>
      <x v="25"/>
      <x v="1"/>
      <x v="3"/>
      <x v="7"/>
      <x v="24"/>
      <x v="23"/>
      <x v="1"/>
    </i>
    <i r="4">
      <x v="2"/>
      <x v="25"/>
      <x v="1"/>
      <x v="3"/>
      <x v="7"/>
      <x v="24"/>
      <x v="23"/>
      <x v="1"/>
    </i>
    <i r="2">
      <x v="28"/>
      <x v="1"/>
      <x v="1"/>
      <x v="1"/>
      <x v="1"/>
      <x v="2"/>
      <x v="4"/>
      <x v="25"/>
      <x v="24"/>
      <x v="1"/>
    </i>
    <i r="4">
      <x v="2"/>
      <x v="1"/>
      <x v="1"/>
      <x v="2"/>
      <x v="4"/>
      <x v="25"/>
      <x v="24"/>
      <x v="1"/>
    </i>
    <i r="2">
      <x v="29"/>
      <x v="14"/>
      <x v="1"/>
      <x v="26"/>
      <x v="1"/>
      <x v="11"/>
      <x v="5"/>
      <x v="26"/>
      <x v="25"/>
      <x v="1"/>
    </i>
    <i r="4">
      <x v="2"/>
      <x v="26"/>
      <x v="1"/>
      <x v="11"/>
      <x v="5"/>
      <x v="26"/>
      <x v="25"/>
      <x v="1"/>
    </i>
    <i r="4">
      <x v="5"/>
      <x v="26"/>
      <x v="1"/>
      <x v="11"/>
      <x v="5"/>
      <x v="26"/>
      <x v="25"/>
      <x v="1"/>
    </i>
    <i r="2">
      <x v="30"/>
      <x v="14"/>
      <x v="1"/>
      <x v="27"/>
      <x v="1"/>
      <x v="11"/>
      <x v="5"/>
      <x v="27"/>
      <x v="26"/>
      <x v="1"/>
    </i>
    <i r="4">
      <x v="2"/>
      <x v="27"/>
      <x v="1"/>
      <x v="11"/>
      <x v="5"/>
      <x v="27"/>
      <x v="26"/>
      <x v="1"/>
    </i>
    <i r="2">
      <x v="31"/>
      <x v="17"/>
      <x v="1"/>
      <x v="28"/>
      <x v="1"/>
      <x v="3"/>
      <x v="6"/>
      <x v="28"/>
      <x v="27"/>
      <x v="1"/>
    </i>
    <i r="4">
      <x v="2"/>
      <x v="28"/>
      <x v="1"/>
      <x v="3"/>
      <x v="6"/>
      <x v="28"/>
      <x v="27"/>
      <x v="1"/>
    </i>
    <i r="2">
      <x v="32"/>
      <x v="1"/>
      <x v="1"/>
      <x v="29"/>
      <x v="1"/>
      <x v="3"/>
      <x v="3"/>
      <x v="29"/>
      <x v="28"/>
      <x v="1"/>
    </i>
    <i r="4">
      <x v="2"/>
      <x v="29"/>
      <x v="1"/>
      <x v="3"/>
      <x v="3"/>
      <x v="29"/>
      <x v="28"/>
      <x v="1"/>
    </i>
    <i r="2">
      <x v="33"/>
      <x v="17"/>
      <x v="1"/>
      <x v="30"/>
      <x v="1"/>
      <x v="3"/>
      <x v="2"/>
      <x v="30"/>
      <x v="29"/>
      <x v="1"/>
    </i>
    <i r="4">
      <x v="2"/>
      <x v="30"/>
      <x v="1"/>
      <x v="3"/>
      <x v="2"/>
      <x v="30"/>
      <x v="29"/>
      <x v="1"/>
    </i>
    <i r="2">
      <x v="34"/>
      <x v="1"/>
      <x v="1"/>
      <x v="31"/>
      <x v="1"/>
      <x v="3"/>
      <x v="9"/>
      <x v="31"/>
      <x v="30"/>
      <x v="1"/>
    </i>
    <i r="4">
      <x v="2"/>
      <x v="31"/>
      <x v="1"/>
      <x v="3"/>
      <x v="9"/>
      <x v="31"/>
      <x v="30"/>
      <x v="1"/>
    </i>
    <i r="2">
      <x v="35"/>
      <x v="14"/>
      <x v="1"/>
      <x v="22"/>
      <x v="1"/>
      <x v="3"/>
      <x v="11"/>
      <x v="32"/>
      <x v="31"/>
      <x v="1"/>
    </i>
    <i r="4">
      <x v="2"/>
      <x v="22"/>
      <x v="1"/>
      <x v="3"/>
      <x v="11"/>
      <x v="32"/>
      <x v="31"/>
      <x v="1"/>
    </i>
    <i r="4">
      <x v="5"/>
      <x v="22"/>
      <x v="1"/>
      <x v="3"/>
      <x v="11"/>
      <x v="32"/>
      <x v="31"/>
      <x v="1"/>
    </i>
    <i r="2">
      <x v="36"/>
      <x v="18"/>
      <x v="1"/>
      <x v="32"/>
      <x v="1"/>
      <x v="2"/>
      <x v="1"/>
      <x v="33"/>
      <x v="32"/>
      <x v="1"/>
    </i>
    <i r="4">
      <x v="2"/>
      <x v="32"/>
      <x v="1"/>
      <x v="2"/>
      <x v="1"/>
      <x v="33"/>
      <x v="32"/>
      <x v="1"/>
    </i>
    <i r="2">
      <x v="37"/>
      <x v="9"/>
      <x v="1"/>
      <x v="33"/>
      <x v="1"/>
      <x v="2"/>
      <x v="7"/>
      <x v="34"/>
      <x v="33"/>
      <x v="1"/>
    </i>
    <i r="4">
      <x v="2"/>
      <x v="33"/>
      <x v="1"/>
      <x v="2"/>
      <x v="7"/>
      <x v="34"/>
      <x v="33"/>
      <x v="1"/>
    </i>
    <i r="2">
      <x v="38"/>
      <x v="18"/>
      <x v="1"/>
      <x v="34"/>
      <x v="1"/>
      <x v="2"/>
      <x v="8"/>
      <x v="35"/>
      <x v="34"/>
      <x v="1"/>
    </i>
    <i r="4">
      <x v="2"/>
      <x v="34"/>
      <x v="1"/>
      <x v="2"/>
      <x v="8"/>
      <x v="35"/>
      <x v="34"/>
      <x v="1"/>
    </i>
    <i r="2">
      <x v="39"/>
      <x v="18"/>
      <x v="1"/>
      <x v="35"/>
      <x v="1"/>
      <x v="2"/>
      <x v="8"/>
      <x v="36"/>
      <x v="35"/>
      <x v="1"/>
    </i>
    <i r="4">
      <x v="2"/>
      <x v="35"/>
      <x v="1"/>
      <x v="2"/>
      <x v="8"/>
      <x v="36"/>
      <x v="35"/>
      <x v="1"/>
    </i>
    <i r="2">
      <x v="40"/>
      <x v="14"/>
      <x v="1"/>
      <x v="36"/>
      <x v="1"/>
      <x v="2"/>
      <x v="2"/>
      <x v="37"/>
      <x v="36"/>
      <x v="1"/>
    </i>
    <i r="4">
      <x v="2"/>
      <x v="36"/>
      <x v="1"/>
      <x v="2"/>
      <x v="2"/>
      <x v="37"/>
      <x v="36"/>
      <x v="1"/>
    </i>
    <i r="2">
      <x v="42"/>
      <x v="2"/>
      <x v="1"/>
      <x v="38"/>
      <x v="1"/>
      <x v="2"/>
      <x v="1"/>
      <x v="38"/>
      <x v="37"/>
      <x v="1"/>
    </i>
    <i r="4">
      <x v="2"/>
      <x v="38"/>
      <x v="1"/>
      <x v="2"/>
      <x v="1"/>
      <x v="38"/>
      <x v="37"/>
      <x v="1"/>
    </i>
    <i r="2">
      <x v="43"/>
      <x v="9"/>
      <x v="1"/>
      <x v="39"/>
      <x v="1"/>
      <x v="2"/>
      <x v="2"/>
      <x v="39"/>
      <x v="38"/>
      <x v="1"/>
    </i>
    <i r="4">
      <x v="2"/>
      <x v="39"/>
      <x v="1"/>
      <x v="2"/>
      <x v="2"/>
      <x v="39"/>
      <x v="38"/>
      <x v="1"/>
    </i>
    <i r="4">
      <x v="5"/>
      <x v="39"/>
      <x v="1"/>
      <x v="2"/>
      <x v="2"/>
      <x v="39"/>
      <x v="38"/>
      <x v="1"/>
    </i>
    <i r="2">
      <x v="44"/>
      <x v="18"/>
      <x v="1"/>
      <x v="40"/>
      <x v="1"/>
      <x v="2"/>
      <x v="2"/>
      <x v="40"/>
      <x v="39"/>
      <x v="1"/>
    </i>
    <i r="4">
      <x v="2"/>
      <x v="40"/>
      <x v="1"/>
      <x v="2"/>
      <x v="2"/>
      <x v="40"/>
      <x v="39"/>
      <x v="1"/>
    </i>
    <i r="2">
      <x v="45"/>
      <x v="18"/>
      <x v="1"/>
      <x v="41"/>
      <x v="1"/>
      <x v="2"/>
      <x v="1"/>
      <x v="41"/>
      <x v="40"/>
      <x v="1"/>
    </i>
    <i r="4">
      <x v="2"/>
      <x v="41"/>
      <x v="1"/>
      <x v="2"/>
      <x v="1"/>
      <x v="41"/>
      <x v="40"/>
      <x v="1"/>
    </i>
    <i r="2">
      <x v="46"/>
      <x v="18"/>
      <x v="1"/>
      <x v="42"/>
      <x v="1"/>
      <x v="2"/>
      <x v="2"/>
      <x v="42"/>
      <x v="41"/>
      <x v="1"/>
    </i>
    <i r="4">
      <x v="2"/>
      <x v="42"/>
      <x v="1"/>
      <x v="2"/>
      <x v="2"/>
      <x v="42"/>
      <x v="41"/>
      <x v="1"/>
    </i>
    <i r="2">
      <x v="48"/>
      <x v="18"/>
      <x v="1"/>
      <x v="44"/>
      <x v="1"/>
      <x v="2"/>
      <x v="1"/>
      <x v="44"/>
      <x v="43"/>
      <x v="1"/>
    </i>
    <i r="4">
      <x v="2"/>
      <x v="44"/>
      <x v="1"/>
      <x v="2"/>
      <x v="1"/>
      <x v="44"/>
      <x v="43"/>
      <x v="1"/>
    </i>
    <i r="2">
      <x v="49"/>
      <x v="2"/>
      <x v="2"/>
      <x v="45"/>
      <x v="1"/>
      <x v="2"/>
      <x v="1"/>
      <x v="45"/>
      <x v="44"/>
      <x v="1"/>
    </i>
    <i r="2">
      <x v="50"/>
      <x v="18"/>
      <x v="1"/>
      <x v="46"/>
      <x v="1"/>
      <x v="2"/>
      <x v="1"/>
      <x v="46"/>
      <x v="45"/>
      <x v="1"/>
    </i>
    <i r="4">
      <x v="2"/>
      <x v="46"/>
      <x v="1"/>
      <x v="2"/>
      <x v="1"/>
      <x v="46"/>
      <x v="45"/>
      <x v="1"/>
    </i>
    <i r="2">
      <x v="51"/>
      <x v="18"/>
      <x v="1"/>
      <x v="47"/>
      <x v="1"/>
      <x v="2"/>
      <x v="7"/>
      <x v="47"/>
      <x v="46"/>
      <x v="1"/>
    </i>
    <i r="4">
      <x v="2"/>
      <x v="47"/>
      <x v="1"/>
      <x v="2"/>
      <x v="7"/>
      <x v="47"/>
      <x v="46"/>
      <x v="1"/>
    </i>
    <i r="4">
      <x v="5"/>
      <x v="47"/>
      <x v="1"/>
      <x v="2"/>
      <x v="7"/>
      <x v="47"/>
      <x v="46"/>
      <x v="1"/>
    </i>
    <i r="2">
      <x v="52"/>
      <x v="18"/>
      <x v="2"/>
      <x v="48"/>
      <x v="1"/>
      <x v="2"/>
      <x v="12"/>
      <x v="48"/>
      <x v="47"/>
      <x v="1"/>
    </i>
    <i r="2">
      <x v="53"/>
      <x v="9"/>
      <x v="1"/>
      <x v="21"/>
      <x v="1"/>
      <x v="2"/>
      <x v="12"/>
      <x v="19"/>
      <x v="19"/>
      <x v="1"/>
    </i>
    <i r="4">
      <x v="2"/>
      <x v="21"/>
      <x v="1"/>
      <x v="2"/>
      <x v="12"/>
      <x v="19"/>
      <x v="19"/>
      <x v="1"/>
    </i>
    <i r="2">
      <x v="55"/>
      <x v="18"/>
      <x v="1"/>
      <x v="50"/>
      <x v="1"/>
      <x v="2"/>
      <x v="9"/>
      <x v="50"/>
      <x v="49"/>
      <x v="1"/>
    </i>
    <i r="4">
      <x v="2"/>
      <x v="50"/>
      <x v="1"/>
      <x v="2"/>
      <x v="9"/>
      <x v="50"/>
      <x v="49"/>
      <x v="1"/>
    </i>
    <i r="2">
      <x v="56"/>
      <x v="1"/>
      <x v="1"/>
      <x v="51"/>
      <x v="1"/>
      <x v="4"/>
      <x v="10"/>
      <x v="51"/>
      <x v="20"/>
      <x v="1"/>
    </i>
    <i r="4">
      <x v="2"/>
      <x v="51"/>
      <x v="1"/>
      <x v="4"/>
      <x v="10"/>
      <x v="51"/>
      <x v="20"/>
      <x v="1"/>
    </i>
    <i r="2">
      <x v="57"/>
      <x v="18"/>
      <x v="2"/>
      <x v="52"/>
      <x v="1"/>
      <x v="4"/>
      <x v="6"/>
      <x v="52"/>
      <x v="50"/>
      <x v="1"/>
    </i>
    <i r="2">
      <x v="58"/>
      <x v="18"/>
      <x v="1"/>
      <x v="53"/>
      <x v="1"/>
      <x v="4"/>
      <x v="8"/>
      <x v="53"/>
      <x v="51"/>
      <x v="1"/>
    </i>
    <i r="4">
      <x v="2"/>
      <x v="53"/>
      <x v="1"/>
      <x v="4"/>
      <x v="8"/>
      <x v="53"/>
      <x v="51"/>
      <x v="1"/>
    </i>
    <i r="2">
      <x v="72"/>
      <x v="28"/>
      <x v="1"/>
      <x v="67"/>
      <x v="1"/>
      <x v="2"/>
      <x v="3"/>
      <x v="66"/>
      <x v="64"/>
      <x v="4"/>
    </i>
    <i r="4">
      <x v="2"/>
      <x v="67"/>
      <x v="1"/>
      <x v="2"/>
      <x v="3"/>
      <x v="66"/>
      <x v="64"/>
      <x v="4"/>
    </i>
    <i r="4">
      <x v="5"/>
      <x v="67"/>
      <x v="1"/>
      <x v="2"/>
      <x v="3"/>
      <x v="66"/>
      <x v="64"/>
      <x v="4"/>
    </i>
    <i r="2">
      <x v="88"/>
      <x v="32"/>
      <x v="1"/>
      <x v="83"/>
      <x v="1"/>
      <x v="4"/>
      <x v="7"/>
      <x v="81"/>
      <x v="77"/>
      <x v="16"/>
    </i>
    <i r="4">
      <x v="2"/>
      <x v="83"/>
      <x v="1"/>
      <x v="4"/>
      <x v="7"/>
      <x v="81"/>
      <x v="77"/>
      <x v="16"/>
    </i>
    <i r="2">
      <x v="97"/>
      <x v="61"/>
      <x v="1"/>
      <x v="91"/>
      <x v="1"/>
      <x v="3"/>
      <x v="6"/>
      <x v="89"/>
      <x v="85"/>
      <x v="19"/>
    </i>
    <i r="4">
      <x v="2"/>
      <x v="91"/>
      <x v="1"/>
      <x v="3"/>
      <x v="6"/>
      <x v="89"/>
      <x v="85"/>
      <x v="19"/>
    </i>
    <i r="2">
      <x v="119"/>
      <x v="42"/>
      <x v="2"/>
      <x v="113"/>
      <x v="1"/>
      <x v="2"/>
      <x v="7"/>
      <x v="110"/>
      <x v="101"/>
      <x v="23"/>
    </i>
    <i r="2">
      <x v="120"/>
      <x v="43"/>
      <x v="1"/>
      <x v="114"/>
      <x v="1"/>
      <x v="4"/>
      <x v="2"/>
      <x v="111"/>
      <x v="102"/>
      <x v="23"/>
    </i>
    <i r="4">
      <x v="2"/>
      <x v="114"/>
      <x v="1"/>
      <x v="4"/>
      <x v="2"/>
      <x v="111"/>
      <x v="102"/>
      <x v="23"/>
    </i>
    <i r="2">
      <x v="186"/>
      <x v="1"/>
      <x v="2"/>
      <x v="175"/>
      <x v="1"/>
      <x v="14"/>
      <x v="6"/>
      <x v="51"/>
      <x v="20"/>
      <x v="1"/>
    </i>
    <i r="2">
      <x v="195"/>
      <x v="18"/>
      <x v="2"/>
      <x v="183"/>
      <x v="1"/>
      <x v="2"/>
      <x v="3"/>
      <x v="174"/>
      <x v="108"/>
      <x v="1"/>
    </i>
    <i>
      <x v="2"/>
      <x v="1"/>
      <x v="2"/>
      <x v="2"/>
      <x v="1"/>
      <x v="2"/>
      <x v="1"/>
      <x v="2"/>
      <x v="2"/>
      <x v="2"/>
      <x v="2"/>
      <x v="1"/>
    </i>
    <i r="4">
      <x v="2"/>
      <x v="2"/>
      <x v="1"/>
      <x v="2"/>
      <x v="2"/>
      <x v="2"/>
      <x v="2"/>
      <x v="1"/>
    </i>
    <i>
      <x v="3"/>
      <x v="1"/>
      <x v="3"/>
      <x v="3"/>
      <x v="1"/>
      <x v="3"/>
      <x v="1"/>
      <x v="3"/>
      <x v="3"/>
      <x v="3"/>
      <x v="3"/>
      <x v="2"/>
    </i>
    <i r="4">
      <x v="2"/>
      <x v="3"/>
      <x v="1"/>
      <x v="3"/>
      <x v="3"/>
      <x v="3"/>
      <x v="3"/>
      <x v="2"/>
    </i>
    <i r="2">
      <x v="67"/>
      <x v="25"/>
      <x v="1"/>
      <x v="62"/>
      <x v="1"/>
      <x v="4"/>
      <x v="6"/>
      <x v="62"/>
      <x v="60"/>
      <x v="2"/>
    </i>
    <i r="4">
      <x v="2"/>
      <x v="62"/>
      <x v="1"/>
      <x v="4"/>
      <x v="6"/>
      <x v="62"/>
      <x v="60"/>
      <x v="2"/>
    </i>
    <i>
      <x v="4"/>
      <x v="1"/>
      <x v="4"/>
      <x v="4"/>
      <x v="1"/>
      <x v="4"/>
      <x v="1"/>
      <x v="4"/>
      <x v="4"/>
      <x v="1"/>
      <x v="1"/>
      <x v="3"/>
    </i>
    <i r="4">
      <x v="2"/>
      <x v="4"/>
      <x v="1"/>
      <x v="4"/>
      <x v="4"/>
      <x v="1"/>
      <x v="1"/>
      <x v="3"/>
    </i>
    <i r="2">
      <x v="91"/>
      <x v="4"/>
      <x v="2"/>
      <x v="4"/>
      <x v="1"/>
      <x v="4"/>
      <x v="4"/>
      <x v="84"/>
      <x v="80"/>
      <x v="17"/>
    </i>
    <i r="2">
      <x v="157"/>
      <x v="4"/>
      <x v="1"/>
      <x v="4"/>
      <x v="1"/>
      <x v="4"/>
      <x v="4"/>
      <x v="145"/>
      <x v="64"/>
      <x v="4"/>
    </i>
    <i r="4">
      <x v="2"/>
      <x v="4"/>
      <x v="1"/>
      <x v="4"/>
      <x v="4"/>
      <x v="145"/>
      <x v="64"/>
      <x v="4"/>
    </i>
    <i r="2">
      <x v="169"/>
      <x v="4"/>
      <x v="1"/>
      <x v="4"/>
      <x v="1"/>
      <x v="2"/>
      <x v="11"/>
      <x v="153"/>
      <x v="134"/>
      <x v="20"/>
    </i>
    <i r="4">
      <x v="2"/>
      <x v="4"/>
      <x v="1"/>
      <x v="2"/>
      <x v="11"/>
      <x v="153"/>
      <x v="134"/>
      <x v="20"/>
    </i>
    <i r="2">
      <x v="190"/>
      <x v="4"/>
      <x v="1"/>
      <x v="4"/>
      <x v="1"/>
      <x v="4"/>
      <x v="1"/>
      <x v="169"/>
      <x v="150"/>
      <x v="30"/>
    </i>
    <i r="4">
      <x v="2"/>
      <x v="4"/>
      <x v="1"/>
      <x v="4"/>
      <x v="1"/>
      <x v="169"/>
      <x v="150"/>
      <x v="30"/>
    </i>
    <i r="2">
      <x v="211"/>
      <x v="4"/>
      <x v="2"/>
      <x v="4"/>
      <x v="1"/>
      <x v="4"/>
      <x v="10"/>
      <x v="176"/>
      <x v="154"/>
      <x v="4"/>
    </i>
    <i>
      <x v="5"/>
      <x v="1"/>
      <x v="5"/>
      <x v="5"/>
      <x v="1"/>
      <x v="5"/>
      <x v="1"/>
      <x v="5"/>
      <x v="5"/>
      <x v="4"/>
      <x v="4"/>
      <x v="4"/>
    </i>
    <i r="4">
      <x v="2"/>
      <x v="5"/>
      <x v="1"/>
      <x v="5"/>
      <x v="5"/>
      <x v="4"/>
      <x v="4"/>
      <x v="4"/>
    </i>
    <i r="2">
      <x v="6"/>
      <x v="5"/>
      <x v="1"/>
      <x v="6"/>
      <x v="1"/>
      <x v="6"/>
      <x v="6"/>
      <x v="5"/>
      <x v="5"/>
      <x v="4"/>
    </i>
    <i r="4">
      <x v="2"/>
      <x v="6"/>
      <x v="1"/>
      <x v="6"/>
      <x v="6"/>
      <x v="5"/>
      <x v="5"/>
      <x v="4"/>
    </i>
    <i r="2">
      <x v="20"/>
      <x v="5"/>
      <x v="1"/>
      <x v="19"/>
      <x v="3"/>
      <x v="9"/>
      <x v="10"/>
      <x v="17"/>
      <x v="17"/>
      <x v="4"/>
    </i>
    <i r="4">
      <x v="2"/>
      <x v="19"/>
      <x v="3"/>
      <x v="9"/>
      <x v="10"/>
      <x v="17"/>
      <x v="17"/>
      <x v="4"/>
    </i>
    <i r="2">
      <x v="21"/>
      <x v="5"/>
      <x v="1"/>
      <x v="20"/>
      <x v="3"/>
      <x v="2"/>
      <x v="2"/>
      <x v="18"/>
      <x v="18"/>
      <x v="4"/>
    </i>
    <i r="4">
      <x v="2"/>
      <x v="20"/>
      <x v="3"/>
      <x v="2"/>
      <x v="2"/>
      <x v="18"/>
      <x v="18"/>
      <x v="4"/>
    </i>
    <i r="2">
      <x v="71"/>
      <x v="28"/>
      <x v="2"/>
      <x v="66"/>
      <x v="3"/>
      <x v="3"/>
      <x v="4"/>
      <x v="18"/>
      <x v="18"/>
      <x v="4"/>
    </i>
    <i r="2">
      <x v="137"/>
      <x v="5"/>
      <x v="1"/>
      <x v="66"/>
      <x v="1"/>
      <x v="6"/>
      <x v="7"/>
      <x v="18"/>
      <x v="18"/>
      <x v="4"/>
    </i>
    <i r="4">
      <x v="2"/>
      <x v="66"/>
      <x v="1"/>
      <x v="6"/>
      <x v="7"/>
      <x v="18"/>
      <x v="18"/>
      <x v="4"/>
    </i>
    <i r="4">
      <x v="5"/>
      <x v="66"/>
      <x v="1"/>
      <x v="6"/>
      <x v="7"/>
      <x v="18"/>
      <x v="18"/>
      <x v="4"/>
    </i>
    <i r="2">
      <x v="138"/>
      <x v="5"/>
      <x v="1"/>
      <x v="130"/>
      <x v="1"/>
      <x v="5"/>
      <x v="12"/>
      <x v="127"/>
      <x v="116"/>
      <x v="4"/>
    </i>
    <i r="4">
      <x v="2"/>
      <x v="130"/>
      <x v="1"/>
      <x v="5"/>
      <x v="12"/>
      <x v="127"/>
      <x v="116"/>
      <x v="4"/>
    </i>
    <i r="2">
      <x v="139"/>
      <x v="5"/>
      <x v="1"/>
      <x v="131"/>
      <x v="3"/>
      <x v="5"/>
      <x v="5"/>
      <x v="128"/>
      <x v="117"/>
      <x v="4"/>
    </i>
    <i r="4">
      <x v="2"/>
      <x v="131"/>
      <x v="3"/>
      <x v="5"/>
      <x v="5"/>
      <x v="128"/>
      <x v="117"/>
      <x v="4"/>
    </i>
    <i r="4">
      <x v="5"/>
      <x v="131"/>
      <x v="3"/>
      <x v="5"/>
      <x v="5"/>
      <x v="128"/>
      <x v="117"/>
      <x v="4"/>
    </i>
    <i r="2">
      <x v="140"/>
      <x v="5"/>
      <x v="1"/>
      <x v="132"/>
      <x v="1"/>
      <x v="5"/>
      <x v="5"/>
      <x v="129"/>
      <x v="118"/>
      <x v="4"/>
    </i>
    <i r="4">
      <x v="2"/>
      <x v="132"/>
      <x v="1"/>
      <x v="5"/>
      <x v="5"/>
      <x v="129"/>
      <x v="118"/>
      <x v="4"/>
    </i>
    <i r="2">
      <x v="141"/>
      <x v="5"/>
      <x v="1"/>
      <x v="133"/>
      <x v="1"/>
      <x v="5"/>
      <x v="5"/>
      <x v="130"/>
      <x v="116"/>
      <x v="4"/>
    </i>
    <i r="4">
      <x v="2"/>
      <x v="133"/>
      <x v="1"/>
      <x v="5"/>
      <x v="5"/>
      <x v="130"/>
      <x v="116"/>
      <x v="4"/>
    </i>
    <i r="4">
      <x v="5"/>
      <x v="133"/>
      <x v="1"/>
      <x v="5"/>
      <x v="5"/>
      <x v="130"/>
      <x v="116"/>
      <x v="4"/>
    </i>
    <i r="2">
      <x v="142"/>
      <x v="5"/>
      <x v="1"/>
      <x v="134"/>
      <x v="1"/>
      <x v="5"/>
      <x v="9"/>
      <x v="131"/>
      <x v="119"/>
      <x v="4"/>
    </i>
    <i r="4">
      <x v="2"/>
      <x v="134"/>
      <x v="1"/>
      <x v="5"/>
      <x v="9"/>
      <x v="131"/>
      <x v="119"/>
      <x v="4"/>
    </i>
    <i r="2">
      <x v="143"/>
      <x v="5"/>
      <x v="1"/>
      <x v="135"/>
      <x v="1"/>
      <x v="6"/>
      <x v="8"/>
      <x v="132"/>
      <x v="120"/>
      <x v="4"/>
    </i>
    <i r="4">
      <x v="2"/>
      <x v="135"/>
      <x v="1"/>
      <x v="6"/>
      <x v="8"/>
      <x v="132"/>
      <x v="120"/>
      <x v="4"/>
    </i>
    <i r="2">
      <x v="144"/>
      <x v="5"/>
      <x v="1"/>
      <x v="136"/>
      <x v="1"/>
      <x v="5"/>
      <x v="11"/>
      <x v="133"/>
      <x v="116"/>
      <x v="4"/>
    </i>
    <i r="4">
      <x v="2"/>
      <x v="136"/>
      <x v="1"/>
      <x v="5"/>
      <x v="11"/>
      <x v="133"/>
      <x v="116"/>
      <x v="4"/>
    </i>
    <i r="4">
      <x v="5"/>
      <x v="136"/>
      <x v="1"/>
      <x v="5"/>
      <x v="11"/>
      <x v="133"/>
      <x v="116"/>
      <x v="4"/>
    </i>
    <i r="2">
      <x v="145"/>
      <x v="5"/>
      <x v="1"/>
      <x v="137"/>
      <x v="1"/>
      <x v="5"/>
      <x v="11"/>
      <x v="134"/>
      <x v="5"/>
      <x v="4"/>
    </i>
    <i r="4">
      <x v="2"/>
      <x v="137"/>
      <x v="1"/>
      <x v="5"/>
      <x v="11"/>
      <x v="134"/>
      <x v="5"/>
      <x v="4"/>
    </i>
    <i r="4">
      <x v="5"/>
      <x v="137"/>
      <x v="1"/>
      <x v="5"/>
      <x v="11"/>
      <x v="134"/>
      <x v="5"/>
      <x v="4"/>
    </i>
    <i r="2">
      <x v="146"/>
      <x v="5"/>
      <x v="1"/>
      <x v="138"/>
      <x v="1"/>
      <x v="5"/>
      <x v="11"/>
      <x v="135"/>
      <x v="121"/>
      <x v="4"/>
    </i>
    <i r="4">
      <x v="2"/>
      <x v="138"/>
      <x v="1"/>
      <x v="5"/>
      <x v="11"/>
      <x v="135"/>
      <x v="121"/>
      <x v="4"/>
    </i>
    <i r="4">
      <x v="5"/>
      <x v="138"/>
      <x v="1"/>
      <x v="5"/>
      <x v="11"/>
      <x v="135"/>
      <x v="121"/>
      <x v="4"/>
    </i>
    <i r="2">
      <x v="147"/>
      <x v="5"/>
      <x v="1"/>
      <x v="139"/>
      <x v="1"/>
      <x v="7"/>
      <x v="6"/>
      <x v="136"/>
      <x v="122"/>
      <x v="4"/>
    </i>
    <i r="4">
      <x v="2"/>
      <x v="139"/>
      <x v="1"/>
      <x v="7"/>
      <x v="6"/>
      <x v="136"/>
      <x v="122"/>
      <x v="4"/>
    </i>
    <i r="4">
      <x v="5"/>
      <x v="139"/>
      <x v="1"/>
      <x v="7"/>
      <x v="6"/>
      <x v="136"/>
      <x v="122"/>
      <x v="4"/>
    </i>
    <i r="2">
      <x v="148"/>
      <x v="5"/>
      <x v="1"/>
      <x v="131"/>
      <x v="1"/>
      <x v="11"/>
      <x v="10"/>
      <x v="128"/>
      <x v="117"/>
      <x v="4"/>
    </i>
    <i r="4">
      <x v="2"/>
      <x v="131"/>
      <x v="1"/>
      <x v="11"/>
      <x v="10"/>
      <x v="128"/>
      <x v="117"/>
      <x v="4"/>
    </i>
    <i r="4">
      <x v="5"/>
      <x v="131"/>
      <x v="1"/>
      <x v="11"/>
      <x v="10"/>
      <x v="128"/>
      <x v="117"/>
      <x v="4"/>
    </i>
    <i r="2">
      <x v="149"/>
      <x v="5"/>
      <x v="1"/>
      <x v="140"/>
      <x v="1"/>
      <x v="6"/>
      <x v="12"/>
      <x v="137"/>
      <x v="116"/>
      <x v="4"/>
    </i>
    <i r="4">
      <x v="2"/>
      <x v="140"/>
      <x v="1"/>
      <x v="6"/>
      <x v="12"/>
      <x v="137"/>
      <x v="116"/>
      <x v="4"/>
    </i>
    <i r="2">
      <x v="150"/>
      <x v="5"/>
      <x v="1"/>
      <x v="141"/>
      <x v="1"/>
      <x v="11"/>
      <x v="10"/>
      <x v="138"/>
      <x v="123"/>
      <x v="4"/>
    </i>
    <i r="4">
      <x v="2"/>
      <x v="141"/>
      <x v="1"/>
      <x v="11"/>
      <x v="10"/>
      <x v="138"/>
      <x v="123"/>
      <x v="4"/>
    </i>
    <i r="2">
      <x v="151"/>
      <x v="5"/>
      <x v="1"/>
      <x v="192"/>
      <x v="1"/>
      <x v="11"/>
      <x v="3"/>
      <x v="139"/>
      <x v="64"/>
      <x v="4"/>
    </i>
    <i r="4">
      <x v="2"/>
      <x v="192"/>
      <x v="1"/>
      <x v="11"/>
      <x v="3"/>
      <x v="139"/>
      <x v="64"/>
      <x v="4"/>
    </i>
    <i r="2">
      <x v="152"/>
      <x v="5"/>
      <x v="1"/>
      <x v="143"/>
      <x v="1"/>
      <x v="3"/>
      <x v="1"/>
      <x v="1"/>
      <x v="1"/>
      <x v="4"/>
    </i>
    <i r="4">
      <x v="2"/>
      <x v="143"/>
      <x v="1"/>
      <x v="3"/>
      <x v="1"/>
      <x v="1"/>
      <x v="1"/>
      <x v="4"/>
    </i>
    <i r="4">
      <x v="5"/>
      <x v="143"/>
      <x v="1"/>
      <x v="3"/>
      <x v="1"/>
      <x v="1"/>
      <x v="1"/>
      <x v="4"/>
    </i>
    <i r="2">
      <x v="153"/>
      <x v="5"/>
      <x v="1"/>
      <x v="144"/>
      <x v="1"/>
      <x v="3"/>
      <x v="5"/>
      <x v="141"/>
      <x v="64"/>
      <x v="4"/>
    </i>
    <i r="4">
      <x v="2"/>
      <x v="144"/>
      <x v="1"/>
      <x v="3"/>
      <x v="5"/>
      <x v="141"/>
      <x v="64"/>
      <x v="4"/>
    </i>
    <i r="2">
      <x v="154"/>
      <x v="5"/>
      <x v="1"/>
      <x v="145"/>
      <x v="1"/>
      <x v="3"/>
      <x v="5"/>
      <x v="142"/>
      <x v="125"/>
      <x v="4"/>
    </i>
    <i r="4">
      <x v="2"/>
      <x v="145"/>
      <x v="1"/>
      <x v="3"/>
      <x v="5"/>
      <x v="142"/>
      <x v="125"/>
      <x v="4"/>
    </i>
    <i r="2">
      <x v="155"/>
      <x v="5"/>
      <x v="1"/>
      <x v="146"/>
      <x v="1"/>
      <x v="2"/>
      <x v="10"/>
      <x v="1"/>
      <x v="1"/>
      <x v="4"/>
    </i>
    <i r="4">
      <x v="2"/>
      <x v="146"/>
      <x v="1"/>
      <x v="2"/>
      <x v="10"/>
      <x v="1"/>
      <x v="1"/>
      <x v="4"/>
    </i>
    <i r="2">
      <x v="156"/>
      <x v="5"/>
      <x v="1"/>
      <x v="147"/>
      <x v="1"/>
      <x v="4"/>
      <x v="3"/>
      <x v="144"/>
      <x v="122"/>
      <x v="4"/>
    </i>
    <i r="4">
      <x v="2"/>
      <x v="147"/>
      <x v="1"/>
      <x v="4"/>
      <x v="3"/>
      <x v="144"/>
      <x v="122"/>
      <x v="4"/>
    </i>
    <i r="2">
      <x v="187"/>
      <x v="5"/>
      <x v="2"/>
      <x v="176"/>
      <x v="1"/>
      <x v="14"/>
      <x v="10"/>
      <x v="131"/>
      <x v="119"/>
      <x v="4"/>
    </i>
    <i r="2">
      <x v="209"/>
      <x v="5"/>
      <x v="2"/>
      <x v="186"/>
      <x v="1"/>
      <x v="4"/>
      <x v="5"/>
      <x v="144"/>
      <x v="122"/>
      <x v="4"/>
    </i>
    <i r="2">
      <x v="214"/>
      <x v="5"/>
      <x v="2"/>
      <x v="192"/>
      <x v="1"/>
      <x v="10"/>
      <x v="9"/>
      <x v="139"/>
      <x v="64"/>
      <x v="4"/>
    </i>
    <i r="2">
      <x v="215"/>
      <x v="5"/>
      <x v="2"/>
      <x v="190"/>
      <x v="1"/>
      <x v="3"/>
      <x v="5"/>
      <x v="178"/>
      <x v="156"/>
      <x v="18"/>
    </i>
    <i r="2">
      <x v="216"/>
      <x v="5"/>
      <x v="1"/>
      <x v="192"/>
      <x v="1"/>
      <x v="10"/>
      <x v="11"/>
      <x v="1"/>
      <x v="1"/>
      <x v="4"/>
    </i>
    <i r="4">
      <x v="2"/>
      <x v="192"/>
      <x v="1"/>
      <x v="10"/>
      <x v="11"/>
      <x v="1"/>
      <x v="1"/>
      <x v="4"/>
    </i>
    <i>
      <x v="6"/>
      <x v="1"/>
      <x v="7"/>
      <x v="6"/>
      <x v="1"/>
      <x v="7"/>
      <x v="1"/>
      <x v="2"/>
      <x v="7"/>
      <x v="6"/>
      <x v="6"/>
      <x v="5"/>
    </i>
    <i r="4">
      <x v="2"/>
      <x v="7"/>
      <x v="1"/>
      <x v="2"/>
      <x v="7"/>
      <x v="6"/>
      <x v="6"/>
      <x v="5"/>
    </i>
    <i>
      <x v="7"/>
      <x v="1"/>
      <x v="8"/>
      <x v="2"/>
      <x v="2"/>
      <x v="8"/>
      <x v="1"/>
      <x v="2"/>
      <x v="8"/>
      <x v="7"/>
      <x v="7"/>
      <x v="1"/>
    </i>
    <i>
      <x v="8"/>
      <x v="1"/>
      <x v="11"/>
      <x v="7"/>
      <x v="2"/>
      <x v="11"/>
      <x v="3"/>
      <x v="8"/>
      <x v="8"/>
      <x v="1"/>
      <x v="1"/>
      <x v="6"/>
    </i>
    <i r="2">
      <x v="135"/>
      <x v="7"/>
      <x v="1"/>
      <x v="11"/>
      <x v="1"/>
      <x v="13"/>
      <x v="3"/>
      <x v="125"/>
      <x v="114"/>
      <x v="6"/>
    </i>
    <i r="4">
      <x v="2"/>
      <x v="11"/>
      <x v="1"/>
      <x v="13"/>
      <x v="3"/>
      <x v="125"/>
      <x v="114"/>
      <x v="6"/>
    </i>
    <i r="4">
      <x v="5"/>
      <x v="11"/>
      <x v="1"/>
      <x v="13"/>
      <x v="3"/>
      <x v="125"/>
      <x v="114"/>
      <x v="6"/>
    </i>
    <i>
      <x v="9"/>
      <x v="1"/>
      <x v="74"/>
      <x v="30"/>
      <x v="1"/>
      <x v="69"/>
      <x v="1"/>
      <x v="3"/>
      <x v="5"/>
      <x v="68"/>
      <x v="66"/>
      <x v="6"/>
    </i>
    <i r="4">
      <x v="2"/>
      <x v="69"/>
      <x v="1"/>
      <x v="3"/>
      <x v="5"/>
      <x v="68"/>
      <x v="66"/>
      <x v="6"/>
    </i>
    <i r="2">
      <x v="75"/>
      <x v="31"/>
      <x v="1"/>
      <x v="70"/>
      <x v="1"/>
      <x v="2"/>
      <x v="10"/>
      <x v="69"/>
      <x v="67"/>
      <x v="6"/>
    </i>
    <i r="4">
      <x v="2"/>
      <x v="70"/>
      <x v="1"/>
      <x v="2"/>
      <x v="10"/>
      <x v="69"/>
      <x v="67"/>
      <x v="6"/>
    </i>
    <i r="2">
      <x v="76"/>
      <x v="11"/>
      <x v="2"/>
      <x v="71"/>
      <x v="1"/>
      <x v="4"/>
      <x v="12"/>
      <x v="70"/>
      <x v="68"/>
      <x v="6"/>
    </i>
    <i r="2">
      <x v="77"/>
      <x v="10"/>
      <x v="1"/>
      <x v="72"/>
      <x v="1"/>
      <x v="2"/>
      <x v="8"/>
      <x v="71"/>
      <x v="69"/>
      <x v="6"/>
    </i>
    <i r="4">
      <x v="2"/>
      <x v="72"/>
      <x v="1"/>
      <x v="2"/>
      <x v="8"/>
      <x v="71"/>
      <x v="69"/>
      <x v="6"/>
    </i>
    <i r="2">
      <x v="78"/>
      <x v="10"/>
      <x v="2"/>
      <x v="73"/>
      <x v="1"/>
      <x v="2"/>
      <x v="2"/>
      <x v="72"/>
      <x v="70"/>
      <x v="6"/>
    </i>
    <i r="2">
      <x v="79"/>
      <x v="7"/>
      <x v="1"/>
      <x v="74"/>
      <x v="1"/>
      <x v="2"/>
      <x v="1"/>
      <x v="73"/>
      <x v="71"/>
      <x v="6"/>
    </i>
    <i r="4">
      <x v="2"/>
      <x v="74"/>
      <x v="1"/>
      <x v="2"/>
      <x v="1"/>
      <x v="73"/>
      <x v="71"/>
      <x v="6"/>
    </i>
    <i r="4">
      <x v="5"/>
      <x v="74"/>
      <x v="1"/>
      <x v="2"/>
      <x v="1"/>
      <x v="73"/>
      <x v="71"/>
      <x v="6"/>
    </i>
    <i r="2">
      <x v="80"/>
      <x v="10"/>
      <x v="1"/>
      <x v="75"/>
      <x v="1"/>
      <x v="2"/>
      <x v="1"/>
      <x v="74"/>
      <x v="72"/>
      <x v="6"/>
    </i>
    <i r="4">
      <x v="2"/>
      <x v="75"/>
      <x v="1"/>
      <x v="2"/>
      <x v="1"/>
      <x v="74"/>
      <x v="72"/>
      <x v="6"/>
    </i>
    <i r="4">
      <x v="5"/>
      <x v="75"/>
      <x v="1"/>
      <x v="2"/>
      <x v="1"/>
      <x v="74"/>
      <x v="72"/>
      <x v="6"/>
    </i>
    <i r="2">
      <x v="81"/>
      <x v="7"/>
      <x v="1"/>
      <x v="76"/>
      <x v="1"/>
      <x v="2"/>
      <x v="12"/>
      <x v="75"/>
      <x v="73"/>
      <x v="6"/>
    </i>
    <i r="4">
      <x v="2"/>
      <x v="76"/>
      <x v="1"/>
      <x v="2"/>
      <x v="12"/>
      <x v="75"/>
      <x v="73"/>
      <x v="6"/>
    </i>
    <i r="4">
      <x v="5"/>
      <x v="76"/>
      <x v="1"/>
      <x v="2"/>
      <x v="12"/>
      <x v="75"/>
      <x v="73"/>
      <x v="6"/>
    </i>
    <i r="2">
      <x v="82"/>
      <x v="11"/>
      <x v="1"/>
      <x v="77"/>
      <x v="1"/>
      <x v="2"/>
      <x v="12"/>
      <x v="76"/>
      <x v="74"/>
      <x v="6"/>
    </i>
    <i r="4">
      <x v="2"/>
      <x v="77"/>
      <x v="1"/>
      <x v="2"/>
      <x v="12"/>
      <x v="76"/>
      <x v="74"/>
      <x v="6"/>
    </i>
    <i r="4">
      <x v="5"/>
      <x v="77"/>
      <x v="1"/>
      <x v="2"/>
      <x v="12"/>
      <x v="76"/>
      <x v="74"/>
      <x v="6"/>
    </i>
    <i r="2">
      <x v="83"/>
      <x v="30"/>
      <x v="1"/>
      <x v="78"/>
      <x v="1"/>
      <x v="2"/>
      <x v="9"/>
      <x v="77"/>
      <x v="20"/>
      <x v="6"/>
    </i>
    <i r="4">
      <x v="2"/>
      <x v="78"/>
      <x v="1"/>
      <x v="2"/>
      <x v="9"/>
      <x v="77"/>
      <x v="20"/>
      <x v="6"/>
    </i>
    <i r="2">
      <x v="84"/>
      <x v="10"/>
      <x v="1"/>
      <x v="79"/>
      <x v="1"/>
      <x v="4"/>
      <x v="10"/>
      <x v="78"/>
      <x v="75"/>
      <x v="6"/>
    </i>
    <i r="4">
      <x v="2"/>
      <x v="79"/>
      <x v="1"/>
      <x v="4"/>
      <x v="10"/>
      <x v="78"/>
      <x v="75"/>
      <x v="6"/>
    </i>
    <i r="2">
      <x v="85"/>
      <x v="31"/>
      <x v="1"/>
      <x v="80"/>
      <x v="1"/>
      <x v="4"/>
      <x v="4"/>
      <x v="79"/>
      <x v="73"/>
      <x v="6"/>
    </i>
    <i r="4">
      <x v="2"/>
      <x v="80"/>
      <x v="1"/>
      <x v="4"/>
      <x v="4"/>
      <x v="79"/>
      <x v="73"/>
      <x v="6"/>
    </i>
    <i r="2">
      <x v="86"/>
      <x v="30"/>
      <x v="1"/>
      <x v="81"/>
      <x v="1"/>
      <x v="4"/>
      <x v="8"/>
      <x v="68"/>
      <x v="66"/>
      <x v="6"/>
    </i>
    <i r="4">
      <x v="2"/>
      <x v="81"/>
      <x v="1"/>
      <x v="4"/>
      <x v="8"/>
      <x v="68"/>
      <x v="66"/>
      <x v="6"/>
    </i>
    <i r="2">
      <x v="87"/>
      <x v="31"/>
      <x v="1"/>
      <x v="82"/>
      <x v="1"/>
      <x v="4"/>
      <x v="8"/>
      <x v="80"/>
      <x v="76"/>
      <x v="6"/>
    </i>
    <i r="4">
      <x v="2"/>
      <x v="82"/>
      <x v="1"/>
      <x v="4"/>
      <x v="8"/>
      <x v="80"/>
      <x v="76"/>
      <x v="6"/>
    </i>
    <i r="2">
      <x v="200"/>
      <x v="18"/>
      <x v="2"/>
      <x v="183"/>
      <x v="1"/>
      <x v="2"/>
      <x v="4"/>
      <x v="174"/>
      <x v="108"/>
      <x v="1"/>
    </i>
    <i r="2">
      <x v="218"/>
      <x v="11"/>
      <x v="1"/>
      <x v="193"/>
      <x v="1"/>
      <x v="3"/>
      <x v="2"/>
      <x v="180"/>
      <x v="158"/>
      <x v="6"/>
    </i>
    <i r="4">
      <x v="2"/>
      <x v="193"/>
      <x v="1"/>
      <x v="3"/>
      <x v="2"/>
      <x v="180"/>
      <x v="158"/>
      <x v="6"/>
    </i>
    <i r="4">
      <x v="5"/>
      <x v="193"/>
      <x v="1"/>
      <x v="3"/>
      <x v="2"/>
      <x v="180"/>
      <x v="158"/>
      <x v="6"/>
    </i>
    <i>
      <x v="10"/>
      <x v="1"/>
      <x v="89"/>
      <x v="33"/>
      <x v="2"/>
      <x v="84"/>
      <x v="1"/>
      <x v="4"/>
      <x v="3"/>
      <x v="82"/>
      <x v="78"/>
      <x v="8"/>
    </i>
    <i r="2">
      <x v="160"/>
      <x v="47"/>
      <x v="1"/>
      <x v="150"/>
      <x v="1"/>
      <x v="3"/>
      <x v="12"/>
      <x v="147"/>
      <x v="128"/>
      <x v="8"/>
    </i>
    <i r="4">
      <x v="2"/>
      <x v="150"/>
      <x v="1"/>
      <x v="3"/>
      <x v="12"/>
      <x v="147"/>
      <x v="128"/>
      <x v="8"/>
    </i>
    <i r="2">
      <x v="161"/>
      <x v="33"/>
      <x v="1"/>
      <x v="151"/>
      <x v="1"/>
      <x v="2"/>
      <x v="8"/>
      <x v="82"/>
      <x v="78"/>
      <x v="8"/>
    </i>
    <i r="4">
      <x v="2"/>
      <x v="151"/>
      <x v="1"/>
      <x v="2"/>
      <x v="8"/>
      <x v="82"/>
      <x v="78"/>
      <x v="8"/>
    </i>
    <i r="2">
      <x v="162"/>
      <x v="33"/>
      <x v="1"/>
      <x v="152"/>
      <x v="1"/>
      <x v="2"/>
      <x v="8"/>
      <x v="148"/>
      <x v="129"/>
      <x v="8"/>
    </i>
    <i r="4">
      <x v="2"/>
      <x v="152"/>
      <x v="1"/>
      <x v="2"/>
      <x v="8"/>
      <x v="148"/>
      <x v="129"/>
      <x v="8"/>
    </i>
    <i r="4">
      <x v="5"/>
      <x v="152"/>
      <x v="1"/>
      <x v="2"/>
      <x v="8"/>
      <x v="148"/>
      <x v="129"/>
      <x v="8"/>
    </i>
    <i r="2">
      <x v="163"/>
      <x v="48"/>
      <x v="1"/>
      <x v="153"/>
      <x v="1"/>
      <x v="2"/>
      <x v="2"/>
      <x v="149"/>
      <x v="130"/>
      <x v="8"/>
    </i>
    <i r="4">
      <x v="2"/>
      <x v="153"/>
      <x v="1"/>
      <x v="2"/>
      <x v="2"/>
      <x v="149"/>
      <x v="130"/>
      <x v="8"/>
    </i>
    <i r="4">
      <x v="5"/>
      <x v="153"/>
      <x v="1"/>
      <x v="2"/>
      <x v="2"/>
      <x v="149"/>
      <x v="130"/>
      <x v="8"/>
    </i>
    <i r="2">
      <x v="164"/>
      <x v="48"/>
      <x v="1"/>
      <x v="154"/>
      <x v="1"/>
      <x v="2"/>
      <x v="2"/>
      <x v="149"/>
      <x v="130"/>
      <x v="8"/>
    </i>
    <i r="4">
      <x v="2"/>
      <x v="154"/>
      <x v="1"/>
      <x v="2"/>
      <x v="2"/>
      <x v="149"/>
      <x v="130"/>
      <x v="8"/>
    </i>
    <i r="2">
      <x v="165"/>
      <x v="49"/>
      <x v="1"/>
      <x v="155"/>
      <x v="1"/>
      <x v="2"/>
      <x v="1"/>
      <x v="150"/>
      <x v="131"/>
      <x v="8"/>
    </i>
    <i r="4">
      <x v="2"/>
      <x v="155"/>
      <x v="1"/>
      <x v="2"/>
      <x v="1"/>
      <x v="150"/>
      <x v="131"/>
      <x v="8"/>
    </i>
    <i r="2">
      <x v="166"/>
      <x v="33"/>
      <x v="1"/>
      <x v="156"/>
      <x v="1"/>
      <x v="2"/>
      <x v="12"/>
      <x v="148"/>
      <x v="129"/>
      <x v="8"/>
    </i>
    <i r="4">
      <x v="2"/>
      <x v="156"/>
      <x v="1"/>
      <x v="2"/>
      <x v="12"/>
      <x v="148"/>
      <x v="129"/>
      <x v="8"/>
    </i>
    <i r="4">
      <x v="5"/>
      <x v="156"/>
      <x v="1"/>
      <x v="2"/>
      <x v="12"/>
      <x v="148"/>
      <x v="129"/>
      <x v="8"/>
    </i>
    <i r="2">
      <x v="213"/>
      <x v="49"/>
      <x v="2"/>
      <x v="189"/>
      <x v="1"/>
      <x v="2"/>
      <x v="5"/>
      <x v="150"/>
      <x v="131"/>
      <x v="8"/>
    </i>
    <i>
      <x v="11"/>
      <x v="1"/>
      <x v="95"/>
      <x v="13"/>
      <x v="1"/>
      <x v="89"/>
      <x v="1"/>
      <x v="11"/>
      <x v="1"/>
      <x v="87"/>
      <x v="83"/>
      <x v="7"/>
    </i>
    <i r="4">
      <x v="2"/>
      <x v="89"/>
      <x v="1"/>
      <x v="11"/>
      <x v="1"/>
      <x v="87"/>
      <x v="83"/>
      <x v="7"/>
    </i>
    <i r="2">
      <x v="96"/>
      <x v="15"/>
      <x v="1"/>
      <x v="90"/>
      <x v="1"/>
      <x v="11"/>
      <x v="1"/>
      <x v="88"/>
      <x v="84"/>
      <x v="10"/>
    </i>
    <i r="4">
      <x v="2"/>
      <x v="90"/>
      <x v="1"/>
      <x v="11"/>
      <x v="1"/>
      <x v="88"/>
      <x v="84"/>
      <x v="10"/>
    </i>
    <i r="2">
      <x v="98"/>
      <x v="15"/>
      <x v="1"/>
      <x v="92"/>
      <x v="1"/>
      <x v="3"/>
      <x v="10"/>
      <x v="90"/>
      <x v="86"/>
      <x v="7"/>
    </i>
    <i r="4">
      <x v="2"/>
      <x v="92"/>
      <x v="1"/>
      <x v="3"/>
      <x v="10"/>
      <x v="90"/>
      <x v="86"/>
      <x v="7"/>
    </i>
    <i r="4">
      <x v="5"/>
      <x v="92"/>
      <x v="1"/>
      <x v="3"/>
      <x v="10"/>
      <x v="90"/>
      <x v="86"/>
      <x v="7"/>
    </i>
    <i r="2">
      <x v="102"/>
      <x v="13"/>
      <x v="1"/>
      <x v="96"/>
      <x v="1"/>
      <x v="2"/>
      <x v="4"/>
      <x v="94"/>
      <x v="90"/>
      <x v="7"/>
    </i>
    <i r="4">
      <x v="2"/>
      <x v="96"/>
      <x v="1"/>
      <x v="2"/>
      <x v="4"/>
      <x v="94"/>
      <x v="90"/>
      <x v="7"/>
    </i>
    <i r="2">
      <x v="103"/>
      <x v="8"/>
      <x v="1"/>
      <x v="97"/>
      <x v="1"/>
      <x v="2"/>
      <x v="2"/>
      <x v="1"/>
      <x v="1"/>
      <x v="7"/>
    </i>
    <i r="4">
      <x v="2"/>
      <x v="97"/>
      <x v="1"/>
      <x v="2"/>
      <x v="2"/>
      <x v="1"/>
      <x v="1"/>
      <x v="7"/>
    </i>
    <i r="2">
      <x v="107"/>
      <x v="15"/>
      <x v="2"/>
      <x v="101"/>
      <x v="1"/>
      <x v="2"/>
      <x v="1"/>
      <x v="99"/>
      <x v="94"/>
      <x v="7"/>
    </i>
    <i r="2">
      <x v="110"/>
      <x v="15"/>
      <x v="1"/>
      <x v="104"/>
      <x v="1"/>
      <x v="2"/>
      <x v="12"/>
      <x v="102"/>
      <x v="5"/>
      <x v="10"/>
    </i>
    <i r="4">
      <x v="2"/>
      <x v="104"/>
      <x v="1"/>
      <x v="2"/>
      <x v="12"/>
      <x v="102"/>
      <x v="5"/>
      <x v="10"/>
    </i>
    <i r="2">
      <x v="112"/>
      <x v="8"/>
      <x v="1"/>
      <x v="106"/>
      <x v="1"/>
      <x v="4"/>
      <x v="8"/>
      <x v="104"/>
      <x v="89"/>
      <x v="7"/>
    </i>
    <i r="4">
      <x v="2"/>
      <x v="106"/>
      <x v="1"/>
      <x v="4"/>
      <x v="8"/>
      <x v="104"/>
      <x v="89"/>
      <x v="7"/>
    </i>
    <i r="2">
      <x v="113"/>
      <x v="15"/>
      <x v="1"/>
      <x v="107"/>
      <x v="1"/>
      <x v="4"/>
      <x v="12"/>
      <x v="90"/>
      <x v="86"/>
      <x v="7"/>
    </i>
    <i r="4">
      <x v="2"/>
      <x v="107"/>
      <x v="1"/>
      <x v="4"/>
      <x v="12"/>
      <x v="90"/>
      <x v="86"/>
      <x v="7"/>
    </i>
    <i r="2">
      <x v="114"/>
      <x v="15"/>
      <x v="2"/>
      <x v="108"/>
      <x v="1"/>
      <x v="4"/>
      <x v="12"/>
      <x v="105"/>
      <x v="92"/>
      <x v="10"/>
    </i>
    <i r="2">
      <x v="193"/>
      <x v="13"/>
      <x v="1"/>
      <x v="181"/>
      <x v="1"/>
      <x v="2"/>
      <x v="8"/>
      <x v="172"/>
      <x v="153"/>
      <x v="7"/>
    </i>
    <i r="4">
      <x v="2"/>
      <x v="181"/>
      <x v="1"/>
      <x v="2"/>
      <x v="8"/>
      <x v="172"/>
      <x v="153"/>
      <x v="7"/>
    </i>
    <i r="2">
      <x v="201"/>
      <x v="18"/>
      <x v="2"/>
      <x v="183"/>
      <x v="1"/>
      <x v="2"/>
      <x v="4"/>
      <x v="174"/>
      <x v="108"/>
      <x v="1"/>
    </i>
    <i>
      <x v="12"/>
      <x v="1"/>
      <x v="24"/>
      <x v="15"/>
      <x v="2"/>
      <x v="23"/>
      <x v="3"/>
      <x v="2"/>
      <x v="2"/>
      <x v="21"/>
      <x v="5"/>
      <x v="10"/>
    </i>
    <i r="2">
      <x v="41"/>
      <x v="15"/>
      <x v="1"/>
      <x v="37"/>
      <x v="1"/>
      <x v="2"/>
      <x v="2"/>
      <x v="21"/>
      <x v="5"/>
      <x v="10"/>
    </i>
    <i r="4">
      <x v="2"/>
      <x v="37"/>
      <x v="1"/>
      <x v="2"/>
      <x v="2"/>
      <x v="21"/>
      <x v="5"/>
      <x v="10"/>
    </i>
    <i r="2">
      <x v="104"/>
      <x v="15"/>
      <x v="1"/>
      <x v="98"/>
      <x v="1"/>
      <x v="2"/>
      <x v="2"/>
      <x v="1"/>
      <x v="1"/>
      <x v="10"/>
    </i>
    <i r="4">
      <x v="2"/>
      <x v="98"/>
      <x v="1"/>
      <x v="2"/>
      <x v="2"/>
      <x v="1"/>
      <x v="1"/>
      <x v="10"/>
    </i>
    <i r="2">
      <x v="105"/>
      <x v="15"/>
      <x v="1"/>
      <x v="99"/>
      <x v="1"/>
      <x v="2"/>
      <x v="2"/>
      <x v="97"/>
      <x v="92"/>
      <x v="10"/>
    </i>
    <i r="4">
      <x v="2"/>
      <x v="99"/>
      <x v="1"/>
      <x v="2"/>
      <x v="2"/>
      <x v="97"/>
      <x v="92"/>
      <x v="10"/>
    </i>
    <i r="2">
      <x v="202"/>
      <x v="18"/>
      <x v="2"/>
      <x v="183"/>
      <x v="1"/>
      <x v="2"/>
      <x v="4"/>
      <x v="174"/>
      <x v="108"/>
      <x v="1"/>
    </i>
    <i>
      <x v="13"/>
      <x v="1"/>
      <x v="25"/>
      <x v="16"/>
      <x v="1"/>
      <x v="24"/>
      <x v="1"/>
      <x v="4"/>
      <x v="5"/>
      <x v="22"/>
      <x v="21"/>
      <x v="11"/>
    </i>
    <i r="4">
      <x v="2"/>
      <x v="24"/>
      <x v="1"/>
      <x v="4"/>
      <x v="5"/>
      <x v="22"/>
      <x v="21"/>
      <x v="11"/>
    </i>
    <i>
      <x v="14"/>
      <x v="1"/>
      <x v="47"/>
      <x v="17"/>
      <x v="1"/>
      <x v="43"/>
      <x v="1"/>
      <x v="2"/>
      <x v="1"/>
      <x v="43"/>
      <x v="42"/>
      <x v="1"/>
    </i>
    <i r="4">
      <x v="2"/>
      <x v="43"/>
      <x v="1"/>
      <x v="2"/>
      <x v="1"/>
      <x v="43"/>
      <x v="42"/>
      <x v="1"/>
    </i>
    <i>
      <x v="15"/>
      <x v="1"/>
      <x v="54"/>
      <x v="2"/>
      <x v="1"/>
      <x v="49"/>
      <x v="1"/>
      <x v="2"/>
      <x v="5"/>
      <x v="49"/>
      <x v="48"/>
      <x v="1"/>
    </i>
    <i r="4">
      <x v="2"/>
      <x v="49"/>
      <x v="1"/>
      <x v="2"/>
      <x v="5"/>
      <x v="49"/>
      <x v="48"/>
      <x v="1"/>
    </i>
    <i>
      <x v="16"/>
      <x v="1"/>
      <x v="59"/>
      <x v="19"/>
      <x v="2"/>
      <x v="54"/>
      <x v="1"/>
      <x v="4"/>
      <x v="10"/>
      <x v="54"/>
      <x v="52"/>
      <x v="12"/>
    </i>
    <i>
      <x v="17"/>
      <x v="1"/>
      <x v="60"/>
      <x v="20"/>
      <x v="1"/>
      <x v="55"/>
      <x v="1"/>
      <x v="3"/>
      <x v="6"/>
      <x v="55"/>
      <x v="53"/>
      <x v="13"/>
    </i>
    <i r="4">
      <x v="2"/>
      <x v="55"/>
      <x v="1"/>
      <x v="3"/>
      <x v="6"/>
      <x v="55"/>
      <x v="53"/>
      <x v="13"/>
    </i>
    <i r="4">
      <x v="5"/>
      <x v="55"/>
      <x v="1"/>
      <x v="3"/>
      <x v="6"/>
      <x v="55"/>
      <x v="53"/>
      <x v="13"/>
    </i>
    <i r="2">
      <x v="196"/>
      <x v="18"/>
      <x v="2"/>
      <x v="183"/>
      <x v="1"/>
      <x v="2"/>
      <x v="4"/>
      <x v="174"/>
      <x v="108"/>
      <x v="1"/>
    </i>
    <i>
      <x v="18"/>
      <x v="1"/>
      <x v="61"/>
      <x v="21"/>
      <x v="1"/>
      <x v="56"/>
      <x v="1"/>
      <x v="3"/>
      <x v="12"/>
      <x v="179"/>
      <x v="157"/>
      <x v="14"/>
    </i>
    <i r="4">
      <x v="2"/>
      <x v="56"/>
      <x v="1"/>
      <x v="3"/>
      <x v="12"/>
      <x v="179"/>
      <x v="157"/>
      <x v="14"/>
    </i>
    <i r="4">
      <x v="5"/>
      <x v="56"/>
      <x v="1"/>
      <x v="3"/>
      <x v="12"/>
      <x v="179"/>
      <x v="157"/>
      <x v="14"/>
    </i>
    <i r="2">
      <x v="62"/>
      <x v="22"/>
      <x v="1"/>
      <x v="57"/>
      <x v="1"/>
      <x v="2"/>
      <x v="7"/>
      <x v="57"/>
      <x v="55"/>
      <x v="14"/>
    </i>
    <i r="4">
      <x v="2"/>
      <x v="57"/>
      <x v="1"/>
      <x v="2"/>
      <x v="7"/>
      <x v="57"/>
      <x v="55"/>
      <x v="14"/>
    </i>
    <i r="2">
      <x v="63"/>
      <x v="21"/>
      <x v="2"/>
      <x v="58"/>
      <x v="1"/>
      <x v="4"/>
      <x v="8"/>
      <x v="58"/>
      <x v="56"/>
      <x v="14"/>
    </i>
    <i r="2">
      <x v="185"/>
      <x v="21"/>
      <x v="2"/>
      <x v="174"/>
      <x v="1"/>
      <x v="14"/>
      <x v="6"/>
      <x v="167"/>
      <x v="148"/>
      <x v="14"/>
    </i>
    <i r="2">
      <x v="197"/>
      <x v="18"/>
      <x v="2"/>
      <x v="183"/>
      <x v="1"/>
      <x v="2"/>
      <x v="4"/>
      <x v="174"/>
      <x v="108"/>
      <x v="1"/>
    </i>
    <i>
      <x v="19"/>
      <x v="1"/>
      <x v="64"/>
      <x v="23"/>
      <x v="1"/>
      <x v="59"/>
      <x v="1"/>
      <x v="2"/>
      <x v="1"/>
      <x v="59"/>
      <x v="57"/>
      <x v="15"/>
    </i>
    <i r="4">
      <x v="2"/>
      <x v="59"/>
      <x v="1"/>
      <x v="2"/>
      <x v="1"/>
      <x v="59"/>
      <x v="57"/>
      <x v="15"/>
    </i>
    <i r="2">
      <x v="65"/>
      <x v="23"/>
      <x v="1"/>
      <x v="60"/>
      <x v="1"/>
      <x v="2"/>
      <x v="8"/>
      <x v="60"/>
      <x v="58"/>
      <x v="15"/>
    </i>
    <i r="4">
      <x v="2"/>
      <x v="60"/>
      <x v="1"/>
      <x v="2"/>
      <x v="8"/>
      <x v="60"/>
      <x v="58"/>
      <x v="15"/>
    </i>
    <i r="2">
      <x v="66"/>
      <x v="24"/>
      <x v="1"/>
      <x v="61"/>
      <x v="1"/>
      <x v="2"/>
      <x v="9"/>
      <x v="61"/>
      <x v="59"/>
      <x v="15"/>
    </i>
    <i r="4">
      <x v="2"/>
      <x v="61"/>
      <x v="1"/>
      <x v="2"/>
      <x v="9"/>
      <x v="61"/>
      <x v="59"/>
      <x v="15"/>
    </i>
    <i r="4">
      <x v="5"/>
      <x v="61"/>
      <x v="1"/>
      <x v="2"/>
      <x v="9"/>
      <x v="61"/>
      <x v="59"/>
      <x v="15"/>
    </i>
    <i>
      <x v="20"/>
      <x v="1"/>
      <x v="68"/>
      <x v="26"/>
      <x v="1"/>
      <x v="63"/>
      <x v="1"/>
      <x v="2"/>
      <x v="7"/>
      <x v="63"/>
      <x v="61"/>
      <x v="3"/>
    </i>
    <i r="4">
      <x v="2"/>
      <x v="63"/>
      <x v="1"/>
      <x v="2"/>
      <x v="7"/>
      <x v="63"/>
      <x v="61"/>
      <x v="3"/>
    </i>
    <i r="4">
      <x v="5"/>
      <x v="63"/>
      <x v="1"/>
      <x v="2"/>
      <x v="7"/>
      <x v="63"/>
      <x v="61"/>
      <x v="3"/>
    </i>
    <i r="2">
      <x v="69"/>
      <x v="26"/>
      <x v="1"/>
      <x v="64"/>
      <x v="1"/>
      <x v="2"/>
      <x v="1"/>
      <x v="64"/>
      <x v="62"/>
      <x v="3"/>
    </i>
    <i r="4">
      <x v="2"/>
      <x v="64"/>
      <x v="1"/>
      <x v="2"/>
      <x v="1"/>
      <x v="64"/>
      <x v="62"/>
      <x v="3"/>
    </i>
    <i r="4">
      <x v="5"/>
      <x v="64"/>
      <x v="1"/>
      <x v="2"/>
      <x v="1"/>
      <x v="64"/>
      <x v="62"/>
      <x v="3"/>
    </i>
    <i r="2">
      <x v="198"/>
      <x v="18"/>
      <x v="2"/>
      <x v="183"/>
      <x v="1"/>
      <x v="2"/>
      <x v="4"/>
      <x v="174"/>
      <x v="108"/>
      <x v="1"/>
    </i>
    <i>
      <x v="21"/>
      <x v="1"/>
      <x v="70"/>
      <x v="27"/>
      <x v="1"/>
      <x v="65"/>
      <x v="1"/>
      <x v="11"/>
      <x v="1"/>
      <x v="65"/>
      <x v="63"/>
      <x v="4"/>
    </i>
    <i r="4">
      <x v="2"/>
      <x v="65"/>
      <x v="1"/>
      <x v="11"/>
      <x v="1"/>
      <x v="65"/>
      <x v="63"/>
      <x v="4"/>
    </i>
    <i r="2">
      <x v="73"/>
      <x v="29"/>
      <x v="2"/>
      <x v="68"/>
      <x v="1"/>
      <x v="4"/>
      <x v="12"/>
      <x v="67"/>
      <x v="65"/>
      <x v="4"/>
    </i>
    <i r="2">
      <x v="192"/>
      <x v="29"/>
      <x v="1"/>
      <x v="180"/>
      <x v="1"/>
      <x v="3"/>
      <x v="5"/>
      <x v="1"/>
      <x v="1"/>
      <x v="4"/>
    </i>
    <i r="4">
      <x v="2"/>
      <x v="180"/>
      <x v="1"/>
      <x v="3"/>
      <x v="5"/>
      <x v="1"/>
      <x v="1"/>
      <x v="4"/>
    </i>
    <i r="4">
      <x v="5"/>
      <x v="180"/>
      <x v="1"/>
      <x v="3"/>
      <x v="5"/>
      <x v="1"/>
      <x v="1"/>
      <x v="4"/>
    </i>
    <i r="2">
      <x v="199"/>
      <x v="29"/>
      <x v="2"/>
      <x v="184"/>
      <x v="1"/>
      <x v="4"/>
      <x v="1"/>
      <x v="1"/>
      <x v="1"/>
      <x v="4"/>
    </i>
    <i>
      <x v="22"/>
      <x v="1"/>
      <x v="167"/>
      <x v="34"/>
      <x v="1"/>
      <x v="157"/>
      <x v="1"/>
      <x v="2"/>
      <x v="12"/>
      <x v="151"/>
      <x v="132"/>
      <x v="17"/>
    </i>
    <i r="4">
      <x v="2"/>
      <x v="157"/>
      <x v="1"/>
      <x v="2"/>
      <x v="12"/>
      <x v="151"/>
      <x v="132"/>
      <x v="17"/>
    </i>
    <i r="2">
      <x v="168"/>
      <x v="34"/>
      <x v="1"/>
      <x v="158"/>
      <x v="1"/>
      <x v="2"/>
      <x v="12"/>
      <x v="152"/>
      <x v="133"/>
      <x v="17"/>
    </i>
    <i r="4">
      <x v="2"/>
      <x v="158"/>
      <x v="1"/>
      <x v="2"/>
      <x v="12"/>
      <x v="152"/>
      <x v="133"/>
      <x v="17"/>
    </i>
    <i r="2">
      <x v="189"/>
      <x v="58"/>
      <x v="2"/>
      <x v="178"/>
      <x v="1"/>
      <x v="2"/>
      <x v="8"/>
      <x v="168"/>
      <x v="149"/>
      <x v="17"/>
    </i>
    <i>
      <x v="23"/>
      <x v="1"/>
      <x v="92"/>
      <x v="28"/>
      <x v="1"/>
      <x v="86"/>
      <x v="1"/>
      <x v="2"/>
      <x v="9"/>
      <x v="85"/>
      <x v="81"/>
      <x v="18"/>
    </i>
    <i r="4">
      <x v="2"/>
      <x v="86"/>
      <x v="1"/>
      <x v="2"/>
      <x v="9"/>
      <x v="85"/>
      <x v="81"/>
      <x v="18"/>
    </i>
    <i r="4">
      <x v="5"/>
      <x v="86"/>
      <x v="1"/>
      <x v="2"/>
      <x v="9"/>
      <x v="85"/>
      <x v="81"/>
      <x v="18"/>
    </i>
    <i r="2">
      <x v="93"/>
      <x v="28"/>
      <x v="1"/>
      <x v="87"/>
      <x v="1"/>
      <x v="4"/>
      <x v="8"/>
      <x v="86"/>
      <x v="82"/>
      <x v="18"/>
    </i>
    <i r="4">
      <x v="2"/>
      <x v="87"/>
      <x v="1"/>
      <x v="4"/>
      <x v="8"/>
      <x v="86"/>
      <x v="82"/>
      <x v="18"/>
    </i>
    <i r="2">
      <x v="94"/>
      <x v="28"/>
      <x v="2"/>
      <x v="88"/>
      <x v="1"/>
      <x v="4"/>
      <x v="2"/>
      <x v="86"/>
      <x v="82"/>
      <x v="18"/>
    </i>
    <i>
      <x v="24"/>
      <x v="1"/>
      <x v="99"/>
      <x v="36"/>
      <x v="1"/>
      <x v="93"/>
      <x v="1"/>
      <x v="3"/>
      <x v="9"/>
      <x v="91"/>
      <x v="87"/>
      <x v="9"/>
    </i>
    <i r="4">
      <x v="2"/>
      <x v="93"/>
      <x v="1"/>
      <x v="3"/>
      <x v="9"/>
      <x v="91"/>
      <x v="87"/>
      <x v="9"/>
    </i>
    <i r="2">
      <x v="203"/>
      <x v="18"/>
      <x v="2"/>
      <x v="183"/>
      <x v="1"/>
      <x v="2"/>
      <x v="4"/>
      <x v="174"/>
      <x v="108"/>
      <x v="1"/>
    </i>
    <i>
      <x v="25"/>
      <x v="1"/>
      <x v="100"/>
      <x v="31"/>
      <x v="1"/>
      <x v="94"/>
      <x v="1"/>
      <x v="2"/>
      <x v="2"/>
      <x v="92"/>
      <x v="88"/>
      <x v="19"/>
    </i>
    <i r="4">
      <x v="2"/>
      <x v="94"/>
      <x v="1"/>
      <x v="2"/>
      <x v="2"/>
      <x v="92"/>
      <x v="88"/>
      <x v="19"/>
    </i>
    <i r="2">
      <x v="106"/>
      <x v="37"/>
      <x v="1"/>
      <x v="100"/>
      <x v="1"/>
      <x v="2"/>
      <x v="1"/>
      <x v="98"/>
      <x v="93"/>
      <x v="19"/>
    </i>
    <i r="4">
      <x v="2"/>
      <x v="100"/>
      <x v="1"/>
      <x v="2"/>
      <x v="1"/>
      <x v="98"/>
      <x v="93"/>
      <x v="19"/>
    </i>
    <i r="2">
      <x v="108"/>
      <x v="37"/>
      <x v="1"/>
      <x v="102"/>
      <x v="1"/>
      <x v="2"/>
      <x v="1"/>
      <x v="100"/>
      <x v="85"/>
      <x v="19"/>
    </i>
    <i r="4">
      <x v="2"/>
      <x v="102"/>
      <x v="1"/>
      <x v="2"/>
      <x v="1"/>
      <x v="100"/>
      <x v="85"/>
      <x v="19"/>
    </i>
    <i r="2">
      <x v="109"/>
      <x v="37"/>
      <x v="1"/>
      <x v="103"/>
      <x v="1"/>
      <x v="2"/>
      <x v="12"/>
      <x v="101"/>
      <x v="95"/>
      <x v="19"/>
    </i>
    <i r="4">
      <x v="2"/>
      <x v="103"/>
      <x v="1"/>
      <x v="2"/>
      <x v="12"/>
      <x v="101"/>
      <x v="95"/>
      <x v="19"/>
    </i>
    <i r="2">
      <x v="188"/>
      <x v="37"/>
      <x v="2"/>
      <x v="177"/>
      <x v="1"/>
      <x v="14"/>
      <x v="6"/>
      <x v="98"/>
      <x v="93"/>
      <x v="19"/>
    </i>
    <i r="2">
      <x v="204"/>
      <x v="18"/>
      <x v="2"/>
      <x v="183"/>
      <x v="1"/>
      <x v="2"/>
      <x v="4"/>
      <x v="174"/>
      <x v="108"/>
      <x v="1"/>
    </i>
    <i>
      <x v="26"/>
      <x v="1"/>
      <x v="115"/>
      <x v="39"/>
      <x v="1"/>
      <x v="109"/>
      <x v="1"/>
      <x v="2"/>
      <x v="2"/>
      <x v="106"/>
      <x v="97"/>
      <x v="20"/>
    </i>
    <i r="4">
      <x v="2"/>
      <x v="109"/>
      <x v="1"/>
      <x v="2"/>
      <x v="2"/>
      <x v="106"/>
      <x v="97"/>
      <x v="20"/>
    </i>
    <i r="2">
      <x v="116"/>
      <x v="39"/>
      <x v="1"/>
      <x v="110"/>
      <x v="1"/>
      <x v="4"/>
      <x v="10"/>
      <x v="107"/>
      <x v="98"/>
      <x v="20"/>
    </i>
    <i r="4">
      <x v="2"/>
      <x v="110"/>
      <x v="1"/>
      <x v="4"/>
      <x v="10"/>
      <x v="107"/>
      <x v="98"/>
      <x v="20"/>
    </i>
    <i>
      <x v="27"/>
      <x v="1"/>
      <x v="117"/>
      <x v="40"/>
      <x v="1"/>
      <x v="111"/>
      <x v="1"/>
      <x v="2"/>
      <x v="1"/>
      <x v="1"/>
      <x v="1"/>
      <x v="21"/>
    </i>
    <i r="4">
      <x v="2"/>
      <x v="111"/>
      <x v="1"/>
      <x v="2"/>
      <x v="1"/>
      <x v="1"/>
      <x v="1"/>
      <x v="21"/>
    </i>
    <i>
      <x v="28"/>
      <x v="1"/>
      <x v="118"/>
      <x v="41"/>
      <x v="1"/>
      <x v="112"/>
      <x v="1"/>
      <x v="4"/>
      <x v="12"/>
      <x v="109"/>
      <x v="100"/>
      <x v="22"/>
    </i>
    <i r="4">
      <x v="2"/>
      <x v="112"/>
      <x v="1"/>
      <x v="4"/>
      <x v="12"/>
      <x v="109"/>
      <x v="100"/>
      <x v="22"/>
    </i>
    <i r="4">
      <x v="5"/>
      <x v="112"/>
      <x v="1"/>
      <x v="4"/>
      <x v="12"/>
      <x v="109"/>
      <x v="100"/>
      <x v="22"/>
    </i>
    <i>
      <x v="29"/>
      <x v="1"/>
      <x v="121"/>
      <x v="44"/>
      <x v="1"/>
      <x v="115"/>
      <x v="1"/>
      <x v="12"/>
      <x v="1"/>
      <x v="112"/>
      <x v="103"/>
      <x v="24"/>
    </i>
    <i r="4">
      <x v="2"/>
      <x v="115"/>
      <x v="1"/>
      <x v="12"/>
      <x v="1"/>
      <x v="112"/>
      <x v="103"/>
      <x v="24"/>
    </i>
    <i r="4">
      <x v="5"/>
      <x v="115"/>
      <x v="1"/>
      <x v="12"/>
      <x v="1"/>
      <x v="112"/>
      <x v="103"/>
      <x v="24"/>
    </i>
    <i>
      <x v="30"/>
      <x v="1"/>
      <x v="122"/>
      <x v="45"/>
      <x v="1"/>
      <x v="116"/>
      <x v="1"/>
      <x v="3"/>
      <x v="6"/>
      <x v="1"/>
      <x v="1"/>
      <x v="24"/>
    </i>
    <i r="4">
      <x v="2"/>
      <x v="116"/>
      <x v="1"/>
      <x v="3"/>
      <x v="6"/>
      <x v="1"/>
      <x v="1"/>
      <x v="24"/>
    </i>
    <i r="2">
      <x v="123"/>
      <x v="44"/>
      <x v="1"/>
      <x v="117"/>
      <x v="1"/>
      <x v="2"/>
      <x v="10"/>
      <x v="113"/>
      <x v="104"/>
      <x v="24"/>
    </i>
    <i r="4">
      <x v="2"/>
      <x v="117"/>
      <x v="1"/>
      <x v="2"/>
      <x v="10"/>
      <x v="113"/>
      <x v="104"/>
      <x v="24"/>
    </i>
    <i r="2">
      <x v="124"/>
      <x v="45"/>
      <x v="1"/>
      <x v="118"/>
      <x v="1"/>
      <x v="2"/>
      <x v="2"/>
      <x v="1"/>
      <x v="1"/>
      <x v="24"/>
    </i>
    <i r="4">
      <x v="2"/>
      <x v="118"/>
      <x v="1"/>
      <x v="2"/>
      <x v="2"/>
      <x v="1"/>
      <x v="1"/>
      <x v="24"/>
    </i>
    <i>
      <x v="31"/>
      <x v="1"/>
      <x v="125"/>
      <x v="2"/>
      <x v="1"/>
      <x v="119"/>
      <x v="1"/>
      <x v="2"/>
      <x v="10"/>
      <x v="115"/>
      <x v="106"/>
      <x v="1"/>
    </i>
    <i r="4">
      <x v="2"/>
      <x v="119"/>
      <x v="1"/>
      <x v="2"/>
      <x v="10"/>
      <x v="115"/>
      <x v="106"/>
      <x v="1"/>
    </i>
    <i r="4">
      <x v="5"/>
      <x v="119"/>
      <x v="1"/>
      <x v="2"/>
      <x v="10"/>
      <x v="115"/>
      <x v="106"/>
      <x v="1"/>
    </i>
    <i>
      <x v="32"/>
      <x v="1"/>
      <x v="126"/>
      <x v="18"/>
      <x v="1"/>
      <x v="120"/>
      <x v="1"/>
      <x v="2"/>
      <x v="4"/>
      <x v="116"/>
      <x v="107"/>
      <x v="1"/>
    </i>
    <i r="4">
      <x v="2"/>
      <x v="120"/>
      <x v="1"/>
      <x v="2"/>
      <x v="4"/>
      <x v="116"/>
      <x v="107"/>
      <x v="1"/>
    </i>
    <i r="4">
      <x v="5"/>
      <x v="120"/>
      <x v="1"/>
      <x v="2"/>
      <x v="4"/>
      <x v="116"/>
      <x v="107"/>
      <x v="1"/>
    </i>
    <i>
      <x v="33"/>
      <x v="1"/>
      <x v="127"/>
      <x v="18"/>
      <x v="1"/>
      <x v="121"/>
      <x v="1"/>
      <x v="2"/>
      <x v="8"/>
      <x v="117"/>
      <x v="108"/>
      <x v="1"/>
    </i>
    <i r="4">
      <x v="2"/>
      <x v="121"/>
      <x v="1"/>
      <x v="2"/>
      <x v="8"/>
      <x v="117"/>
      <x v="108"/>
      <x v="1"/>
    </i>
    <i>
      <x v="34"/>
      <x v="1"/>
      <x v="128"/>
      <x v="2"/>
      <x v="1"/>
      <x v="122"/>
      <x v="1"/>
      <x v="2"/>
      <x v="8"/>
      <x v="118"/>
      <x v="109"/>
      <x v="1"/>
    </i>
    <i r="4">
      <x v="2"/>
      <x v="122"/>
      <x v="1"/>
      <x v="2"/>
      <x v="8"/>
      <x v="118"/>
      <x v="109"/>
      <x v="1"/>
    </i>
    <i r="4">
      <x v="5"/>
      <x v="122"/>
      <x v="1"/>
      <x v="2"/>
      <x v="8"/>
      <x v="118"/>
      <x v="109"/>
      <x v="1"/>
    </i>
    <i>
      <x v="35"/>
      <x v="1"/>
      <x v="129"/>
      <x v="2"/>
      <x v="1"/>
      <x v="123"/>
      <x v="1"/>
      <x v="2"/>
      <x v="2"/>
      <x v="1"/>
      <x v="1"/>
      <x v="1"/>
    </i>
    <i r="4">
      <x v="2"/>
      <x v="123"/>
      <x v="1"/>
      <x v="2"/>
      <x v="2"/>
      <x v="1"/>
      <x v="1"/>
      <x v="1"/>
    </i>
    <i>
      <x v="36"/>
      <x v="1"/>
      <x v="130"/>
      <x v="2"/>
      <x v="1"/>
      <x v="124"/>
      <x v="1"/>
      <x v="2"/>
      <x v="8"/>
      <x v="120"/>
      <x v="111"/>
      <x v="1"/>
    </i>
    <i r="4">
      <x v="2"/>
      <x v="124"/>
      <x v="1"/>
      <x v="2"/>
      <x v="8"/>
      <x v="120"/>
      <x v="111"/>
      <x v="1"/>
    </i>
    <i>
      <x v="37"/>
      <x v="1"/>
      <x v="131"/>
      <x v="2"/>
      <x v="1"/>
      <x v="125"/>
      <x v="1"/>
      <x v="2"/>
      <x v="2"/>
      <x v="121"/>
      <x v="112"/>
      <x v="1"/>
    </i>
    <i r="4">
      <x v="2"/>
      <x v="125"/>
      <x v="1"/>
      <x v="2"/>
      <x v="2"/>
      <x v="121"/>
      <x v="112"/>
      <x v="1"/>
    </i>
    <i>
      <x v="38"/>
      <x v="1"/>
      <x v="132"/>
      <x v="14"/>
      <x v="1"/>
      <x v="126"/>
      <x v="1"/>
      <x v="2"/>
      <x v="2"/>
      <x v="122"/>
      <x v="36"/>
      <x v="1"/>
    </i>
    <i r="4">
      <x v="2"/>
      <x v="126"/>
      <x v="1"/>
      <x v="2"/>
      <x v="2"/>
      <x v="122"/>
      <x v="36"/>
      <x v="1"/>
    </i>
    <i>
      <x v="39"/>
      <x v="1"/>
      <x v="133"/>
      <x v="18"/>
      <x v="1"/>
      <x v="127"/>
      <x v="1"/>
      <x v="2"/>
      <x v="2"/>
      <x v="123"/>
      <x v="113"/>
      <x v="1"/>
    </i>
    <i r="4">
      <x v="2"/>
      <x v="127"/>
      <x v="1"/>
      <x v="2"/>
      <x v="2"/>
      <x v="123"/>
      <x v="113"/>
      <x v="1"/>
    </i>
    <i>
      <x v="40"/>
      <x v="1"/>
      <x v="134"/>
      <x v="2"/>
      <x v="1"/>
      <x v="128"/>
      <x v="1"/>
      <x v="4"/>
      <x v="12"/>
      <x v="124"/>
      <x v="109"/>
      <x v="1"/>
    </i>
    <i r="4">
      <x v="2"/>
      <x v="128"/>
      <x v="1"/>
      <x v="4"/>
      <x v="12"/>
      <x v="124"/>
      <x v="109"/>
      <x v="1"/>
    </i>
    <i>
      <x v="41"/>
      <x v="1"/>
      <x v="136"/>
      <x v="46"/>
      <x v="1"/>
      <x v="129"/>
      <x v="1"/>
      <x v="4"/>
      <x v="2"/>
      <x v="126"/>
      <x v="115"/>
      <x v="25"/>
    </i>
    <i r="4">
      <x v="2"/>
      <x v="129"/>
      <x v="1"/>
      <x v="4"/>
      <x v="2"/>
      <x v="126"/>
      <x v="115"/>
      <x v="25"/>
    </i>
    <i>
      <x v="42"/>
      <x v="1"/>
      <x v="158"/>
      <x v="32"/>
      <x v="1"/>
      <x v="148"/>
      <x v="1"/>
      <x v="2"/>
      <x v="2"/>
      <x v="146"/>
      <x v="127"/>
      <x v="16"/>
    </i>
    <i r="4">
      <x v="2"/>
      <x v="148"/>
      <x v="1"/>
      <x v="2"/>
      <x v="2"/>
      <x v="146"/>
      <x v="127"/>
      <x v="16"/>
    </i>
    <i r="2">
      <x v="159"/>
      <x v="32"/>
      <x v="1"/>
      <x v="149"/>
      <x v="1"/>
      <x v="4"/>
      <x v="12"/>
      <x v="146"/>
      <x v="127"/>
      <x v="16"/>
    </i>
    <i r="4">
      <x v="2"/>
      <x v="149"/>
      <x v="1"/>
      <x v="4"/>
      <x v="12"/>
      <x v="146"/>
      <x v="127"/>
      <x v="16"/>
    </i>
    <i>
      <x v="43"/>
      <x v="1"/>
      <x v="170"/>
      <x v="50"/>
      <x v="1"/>
      <x v="159"/>
      <x v="1"/>
      <x v="2"/>
      <x v="1"/>
      <x v="154"/>
      <x v="135"/>
      <x v="26"/>
    </i>
    <i r="4">
      <x v="2"/>
      <x v="159"/>
      <x v="1"/>
      <x v="2"/>
      <x v="1"/>
      <x v="154"/>
      <x v="135"/>
      <x v="26"/>
    </i>
    <i>
      <x v="44"/>
      <x v="1"/>
      <x v="171"/>
      <x v="51"/>
      <x v="1"/>
      <x v="160"/>
      <x v="1"/>
      <x v="11"/>
      <x v="11"/>
      <x v="155"/>
      <x v="136"/>
      <x v="27"/>
    </i>
    <i r="4">
      <x v="2"/>
      <x v="160"/>
      <x v="1"/>
      <x v="11"/>
      <x v="11"/>
      <x v="155"/>
      <x v="136"/>
      <x v="27"/>
    </i>
    <i r="2">
      <x v="172"/>
      <x v="51"/>
      <x v="1"/>
      <x v="161"/>
      <x v="1"/>
      <x v="4"/>
      <x v="6"/>
      <x v="155"/>
      <x v="136"/>
      <x v="27"/>
    </i>
    <i r="4">
      <x v="2"/>
      <x v="161"/>
      <x v="1"/>
      <x v="4"/>
      <x v="6"/>
      <x v="155"/>
      <x v="136"/>
      <x v="27"/>
    </i>
    <i r="2">
      <x v="191"/>
      <x v="51"/>
      <x v="1"/>
      <x v="179"/>
      <x v="1"/>
      <x v="2"/>
      <x v="8"/>
      <x v="170"/>
      <x v="151"/>
      <x v="27"/>
    </i>
    <i r="4">
      <x v="2"/>
      <x v="179"/>
      <x v="1"/>
      <x v="2"/>
      <x v="8"/>
      <x v="170"/>
      <x v="151"/>
      <x v="27"/>
    </i>
    <i>
      <x v="45"/>
      <x v="1"/>
      <x v="173"/>
      <x v="52"/>
      <x v="1"/>
      <x v="162"/>
      <x v="1"/>
      <x v="11"/>
      <x v="10"/>
      <x v="156"/>
      <x v="137"/>
      <x v="28"/>
    </i>
    <i r="4">
      <x v="2"/>
      <x v="162"/>
      <x v="1"/>
      <x v="11"/>
      <x v="10"/>
      <x v="156"/>
      <x v="137"/>
      <x v="28"/>
    </i>
    <i r="4">
      <x v="5"/>
      <x v="162"/>
      <x v="1"/>
      <x v="11"/>
      <x v="10"/>
      <x v="156"/>
      <x v="137"/>
      <x v="28"/>
    </i>
    <i r="2">
      <x v="174"/>
      <x v="52"/>
      <x v="1"/>
      <x v="163"/>
      <x v="1"/>
      <x v="4"/>
      <x v="4"/>
      <x v="157"/>
      <x v="138"/>
      <x v="28"/>
    </i>
    <i r="4">
      <x v="2"/>
      <x v="163"/>
      <x v="1"/>
      <x v="4"/>
      <x v="4"/>
      <x v="157"/>
      <x v="138"/>
      <x v="28"/>
    </i>
    <i r="2">
      <x v="175"/>
      <x v="52"/>
      <x v="1"/>
      <x v="164"/>
      <x v="1"/>
      <x v="2"/>
      <x v="2"/>
      <x v="1"/>
      <x v="1"/>
      <x v="28"/>
    </i>
    <i r="4">
      <x v="2"/>
      <x v="164"/>
      <x v="1"/>
      <x v="2"/>
      <x v="2"/>
      <x v="1"/>
      <x v="1"/>
      <x v="28"/>
    </i>
    <i r="2">
      <x v="176"/>
      <x v="52"/>
      <x v="1"/>
      <x v="165"/>
      <x v="1"/>
      <x v="4"/>
      <x v="1"/>
      <x v="156"/>
      <x v="137"/>
      <x v="28"/>
    </i>
    <i r="4">
      <x v="2"/>
      <x v="165"/>
      <x v="1"/>
      <x v="4"/>
      <x v="1"/>
      <x v="156"/>
      <x v="137"/>
      <x v="28"/>
    </i>
    <i r="2">
      <x v="194"/>
      <x v="52"/>
      <x v="1"/>
      <x v="182"/>
      <x v="1"/>
      <x v="3"/>
      <x v="5"/>
      <x v="1"/>
      <x v="1"/>
      <x v="28"/>
    </i>
    <i r="4">
      <x v="2"/>
      <x v="182"/>
      <x v="1"/>
      <x v="3"/>
      <x v="5"/>
      <x v="1"/>
      <x v="1"/>
      <x v="28"/>
    </i>
    <i r="2">
      <x v="206"/>
      <x v="52"/>
      <x v="2"/>
      <x v="183"/>
      <x v="1"/>
      <x v="2"/>
      <x v="4"/>
      <x v="174"/>
      <x v="108"/>
      <x v="1"/>
    </i>
    <i r="2">
      <x v="207"/>
      <x v="52"/>
      <x v="1"/>
      <x v="182"/>
      <x v="3"/>
      <x v="3"/>
      <x v="2"/>
      <x v="1"/>
      <x v="1"/>
      <x v="28"/>
    </i>
    <i r="4">
      <x v="2"/>
      <x v="182"/>
      <x v="3"/>
      <x v="3"/>
      <x v="2"/>
      <x v="1"/>
      <x v="1"/>
      <x v="28"/>
    </i>
    <i>
      <x v="46"/>
      <x v="1"/>
      <x v="177"/>
      <x v="53"/>
      <x v="1"/>
      <x v="166"/>
      <x v="1"/>
      <x v="3"/>
      <x v="6"/>
      <x v="159"/>
      <x v="140"/>
      <x v="29"/>
    </i>
    <i r="4">
      <x v="2"/>
      <x v="166"/>
      <x v="1"/>
      <x v="3"/>
      <x v="6"/>
      <x v="159"/>
      <x v="140"/>
      <x v="29"/>
    </i>
    <i r="4">
      <x v="5"/>
      <x v="166"/>
      <x v="1"/>
      <x v="3"/>
      <x v="6"/>
      <x v="159"/>
      <x v="140"/>
      <x v="29"/>
    </i>
    <i>
      <x v="47"/>
      <x v="1"/>
      <x v="178"/>
      <x v="54"/>
      <x v="1"/>
      <x v="167"/>
      <x v="1"/>
      <x v="11"/>
      <x v="12"/>
      <x v="160"/>
      <x v="141"/>
      <x v="23"/>
    </i>
    <i r="4">
      <x v="2"/>
      <x v="167"/>
      <x v="1"/>
      <x v="11"/>
      <x v="12"/>
      <x v="160"/>
      <x v="141"/>
      <x v="23"/>
    </i>
    <i r="2">
      <x v="179"/>
      <x v="54"/>
      <x v="1"/>
      <x v="168"/>
      <x v="1"/>
      <x v="3"/>
      <x v="3"/>
      <x v="161"/>
      <x v="142"/>
      <x v="23"/>
    </i>
    <i r="4">
      <x v="2"/>
      <x v="168"/>
      <x v="1"/>
      <x v="3"/>
      <x v="3"/>
      <x v="161"/>
      <x v="142"/>
      <x v="23"/>
    </i>
    <i r="2">
      <x v="180"/>
      <x v="55"/>
      <x v="1"/>
      <x v="169"/>
      <x v="1"/>
      <x v="3"/>
      <x v="2"/>
      <x v="181"/>
      <x v="143"/>
      <x v="23"/>
    </i>
    <i r="4">
      <x v="2"/>
      <x v="169"/>
      <x v="1"/>
      <x v="3"/>
      <x v="2"/>
      <x v="181"/>
      <x v="143"/>
      <x v="23"/>
    </i>
    <i r="2">
      <x v="182"/>
      <x v="57"/>
      <x v="1"/>
      <x v="171"/>
      <x v="1"/>
      <x v="2"/>
      <x v="8"/>
      <x v="164"/>
      <x v="145"/>
      <x v="23"/>
    </i>
    <i r="4">
      <x v="2"/>
      <x v="171"/>
      <x v="1"/>
      <x v="2"/>
      <x v="8"/>
      <x v="164"/>
      <x v="145"/>
      <x v="23"/>
    </i>
    <i r="2">
      <x v="183"/>
      <x v="42"/>
      <x v="1"/>
      <x v="172"/>
      <x v="1"/>
      <x v="2"/>
      <x v="1"/>
      <x v="165"/>
      <x v="146"/>
      <x v="23"/>
    </i>
    <i r="4">
      <x v="2"/>
      <x v="172"/>
      <x v="1"/>
      <x v="2"/>
      <x v="1"/>
      <x v="165"/>
      <x v="146"/>
      <x v="23"/>
    </i>
    <i r="2">
      <x v="184"/>
      <x v="42"/>
      <x v="1"/>
      <x v="173"/>
      <x v="1"/>
      <x v="4"/>
      <x v="4"/>
      <x v="166"/>
      <x v="147"/>
      <x v="23"/>
    </i>
    <i r="4">
      <x v="2"/>
      <x v="173"/>
      <x v="1"/>
      <x v="4"/>
      <x v="4"/>
      <x v="166"/>
      <x v="147"/>
      <x v="23"/>
    </i>
    <i r="2">
      <x v="210"/>
      <x v="42"/>
      <x v="2"/>
      <x v="187"/>
      <x v="1"/>
      <x v="4"/>
      <x v="3"/>
      <x v="175"/>
      <x v="101"/>
      <x v="23"/>
    </i>
    <i>
      <x v="48"/>
      <x v="1"/>
      <x v="181"/>
      <x v="56"/>
      <x v="1"/>
      <x v="191"/>
      <x v="1"/>
      <x v="3"/>
      <x v="12"/>
      <x v="163"/>
      <x v="144"/>
      <x v="23"/>
    </i>
    <i r="4">
      <x v="2"/>
      <x v="191"/>
      <x v="1"/>
      <x v="3"/>
      <x v="12"/>
      <x v="163"/>
      <x v="144"/>
      <x v="23"/>
    </i>
    <i r="4">
      <x v="5"/>
      <x v="191"/>
      <x v="1"/>
      <x v="3"/>
      <x v="12"/>
      <x v="163"/>
      <x v="144"/>
      <x v="23"/>
    </i>
    <i>
      <x v="49"/>
      <x v="1"/>
      <x v="205"/>
      <x v="59"/>
      <x v="2"/>
      <x v="183"/>
      <x v="1"/>
      <x v="2"/>
      <x v="4"/>
      <x v="174"/>
      <x v="108"/>
      <x v="1"/>
    </i>
    <i>
      <x v="50"/>
      <x v="1"/>
      <x v="212"/>
      <x v="7"/>
      <x v="2"/>
      <x v="188"/>
      <x v="1"/>
      <x v="4"/>
      <x v="7"/>
      <x v="177"/>
      <x v="155"/>
      <x v="6"/>
    </i>
    <i t="grand">
      <x/>
    </i>
  </rowItems>
  <colFields count="1">
    <field x="-2"/>
  </colFields>
  <col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colItems>
  <pageFields count="10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98" hier="-1"/>
    <pageField fld="5" hier="-1"/>
  </pageFields>
  <dataFields count="40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103" baseItem="7" numFmtId="165"/>
    <dataField name="CY Hit Ratio %" fld="121" baseField="0" baseItem="0" numFmtId="165"/>
    <dataField name="PY Hit Ratio %" fld="122" baseField="0" baseItem="0" numFmtId="165"/>
    <dataField name="% Hit Ratio Change" fld="134" baseField="103" baseItem="7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  <dataField name="CAL YTD Loss Ratio %" fld="115" baseField="0" baseItem="0" numFmtId="165"/>
  </dataFields>
  <formats count="83">
    <format dxfId="488">
      <pivotArea outline="0" fieldPosition="0">
        <references count="1">
          <reference field="4294967294" count="1" selected="0">
            <x v="0"/>
          </reference>
        </references>
      </pivotArea>
    </format>
    <format dxfId="48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6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485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84">
      <pivotArea outline="0" fieldPosition="0">
        <references count="1">
          <reference field="4294967294" count="1" selected="0">
            <x v="5"/>
          </reference>
        </references>
      </pivotArea>
    </format>
    <format dxfId="483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482">
      <pivotArea outline="0" fieldPosition="0">
        <references count="1">
          <reference field="4294967294" count="1" selected="0">
            <x v="6"/>
          </reference>
        </references>
      </pivotArea>
    </format>
    <format dxfId="481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480">
      <pivotArea outline="0" fieldPosition="0">
        <references count="1">
          <reference field="4294967294" count="1" selected="0">
            <x v="8"/>
          </reference>
        </references>
      </pivotArea>
    </format>
    <format dxfId="479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478">
      <pivotArea outline="0" fieldPosition="0">
        <references count="1">
          <reference field="4294967294" count="1" selected="0">
            <x v="10"/>
          </reference>
        </references>
      </pivotArea>
    </format>
    <format dxfId="477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476">
      <pivotArea outline="0" fieldPosition="0">
        <references count="1">
          <reference field="4294967294" count="1" selected="0">
            <x v="11"/>
          </reference>
        </references>
      </pivotArea>
    </format>
    <format dxfId="475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474">
      <pivotArea outline="0" fieldPosition="0">
        <references count="1">
          <reference field="4294967294" count="1" selected="0">
            <x v="14"/>
          </reference>
        </references>
      </pivotArea>
    </format>
    <format dxfId="473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472">
      <pivotArea outline="0" fieldPosition="0">
        <references count="1">
          <reference field="4294967294" count="1" selected="0">
            <x v="16"/>
          </reference>
        </references>
      </pivotArea>
    </format>
    <format dxfId="471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470">
      <pivotArea outline="0" fieldPosition="0">
        <references count="1">
          <reference field="4294967294" count="1" selected="0">
            <x v="17"/>
          </reference>
        </references>
      </pivotArea>
    </format>
    <format dxfId="469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468">
      <pivotArea outline="0" fieldPosition="0">
        <references count="1">
          <reference field="4294967294" count="1" selected="0">
            <x v="28"/>
          </reference>
        </references>
      </pivotArea>
    </format>
    <format dxfId="467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466">
      <pivotArea outline="0" fieldPosition="0">
        <references count="1">
          <reference field="4294967294" count="1" selected="0">
            <x v="29"/>
          </reference>
        </references>
      </pivotArea>
    </format>
    <format dxfId="465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464">
      <pivotArea outline="0" fieldPosition="0">
        <references count="1">
          <reference field="4294967294" count="1" selected="0">
            <x v="29"/>
          </reference>
        </references>
      </pivotArea>
    </format>
    <format dxfId="463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462">
      <pivotArea outline="0" fieldPosition="0">
        <references count="1">
          <reference field="4294967294" count="1" selected="0">
            <x v="32"/>
          </reference>
        </references>
      </pivotArea>
    </format>
    <format dxfId="461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460">
      <pivotArea outline="0" fieldPosition="0">
        <references count="1">
          <reference field="4294967294" count="1" selected="0">
            <x v="32"/>
          </reference>
        </references>
      </pivotArea>
    </format>
    <format dxfId="459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458">
      <pivotArea outline="0" fieldPosition="0">
        <references count="1">
          <reference field="4294967294" count="1" selected="0">
            <x v="33"/>
          </reference>
        </references>
      </pivotArea>
    </format>
    <format dxfId="457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456">
      <pivotArea outline="0" fieldPosition="0">
        <references count="1">
          <reference field="4294967294" count="1" selected="0">
            <x v="27"/>
          </reference>
        </references>
      </pivotArea>
    </format>
    <format dxfId="455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454">
      <pivotArea dataOnly="0" labelOnly="1" grandRow="1" outline="0" fieldPosition="0"/>
    </format>
    <format dxfId="453">
      <pivotArea outline="0" fieldPosition="0">
        <references count="1">
          <reference field="4294967294" count="1" selected="0">
            <x v="4"/>
          </reference>
        </references>
      </pivotArea>
    </format>
    <format dxfId="45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51">
      <pivotArea outline="0" fieldPosition="0">
        <references count="1">
          <reference field="4294967294" count="1" selected="0">
            <x v="1"/>
          </reference>
        </references>
      </pivotArea>
    </format>
    <format dxfId="4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49">
      <pivotArea outline="0" fieldPosition="0">
        <references count="1">
          <reference field="4294967294" count="1" selected="0">
            <x v="7"/>
          </reference>
        </references>
      </pivotArea>
    </format>
    <format dxfId="448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447">
      <pivotArea outline="0" fieldPosition="0">
        <references count="1">
          <reference field="4294967294" count="1" selected="0">
            <x v="9"/>
          </reference>
        </references>
      </pivotArea>
    </format>
    <format dxfId="446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445">
      <pivotArea outline="0" fieldPosition="0">
        <references count="1">
          <reference field="4294967294" count="1" selected="0">
            <x v="39"/>
          </reference>
        </references>
      </pivotArea>
    </format>
    <format dxfId="444">
      <pivotArea dataOnly="0" labelOnly="1" outline="0" fieldPosition="0">
        <references count="1">
          <reference field="4294967294" count="1">
            <x v="39"/>
          </reference>
        </references>
      </pivotArea>
    </format>
    <format dxfId="443">
      <pivotArea outline="0" fieldPosition="0">
        <references count="1">
          <reference field="4294967294" count="1" selected="0">
            <x v="12"/>
          </reference>
        </references>
      </pivotArea>
    </format>
    <format dxfId="442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441">
      <pivotArea outline="0" fieldPosition="0">
        <references count="1">
          <reference field="4294967294" count="1" selected="0">
            <x v="13"/>
          </reference>
        </references>
      </pivotArea>
    </format>
    <format dxfId="440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439">
      <pivotArea outline="0" fieldPosition="0">
        <references count="1">
          <reference field="4294967294" count="1" selected="0">
            <x v="15"/>
          </reference>
        </references>
      </pivotArea>
    </format>
    <format dxfId="438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437">
      <pivotArea outline="0" fieldPosition="0">
        <references count="1">
          <reference field="4294967294" count="1" selected="0">
            <x v="15"/>
          </reference>
        </references>
      </pivotArea>
    </format>
    <format dxfId="436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435">
      <pivotArea outline="0" fieldPosition="0">
        <references count="1">
          <reference field="4294967294" count="1" selected="0">
            <x v="19"/>
          </reference>
        </references>
      </pivotArea>
    </format>
    <format dxfId="434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433">
      <pivotArea outline="0" fieldPosition="0">
        <references count="1">
          <reference field="4294967294" count="1" selected="0">
            <x v="20"/>
          </reference>
        </references>
      </pivotArea>
    </format>
    <format dxfId="432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431">
      <pivotArea outline="0" collapsedLevelsAreSubtotals="1" fieldPosition="0"/>
    </format>
    <format dxfId="430">
      <pivotArea dataOnly="0" labelOnly="1" outline="0" fieldPosition="0">
        <references count="1">
          <reference field="4294967294" count="2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  <x v="39"/>
          </reference>
        </references>
      </pivotArea>
    </format>
    <format dxfId="429">
      <pivotArea outline="0" fieldPosition="0">
        <references count="1">
          <reference field="4294967294" count="1" selected="0">
            <x v="18"/>
          </reference>
        </references>
      </pivotArea>
    </format>
    <format dxfId="428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427">
      <pivotArea outline="0" fieldPosition="0">
        <references count="1">
          <reference field="4294967294" count="1" selected="0">
            <x v="22"/>
          </reference>
        </references>
      </pivotArea>
    </format>
    <format dxfId="426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425">
      <pivotArea outline="0" fieldPosition="0">
        <references count="1">
          <reference field="4294967294" count="1" selected="0">
            <x v="23"/>
          </reference>
        </references>
      </pivotArea>
    </format>
    <format dxfId="424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423">
      <pivotArea outline="0" fieldPosition="0">
        <references count="1">
          <reference field="4294967294" count="1" selected="0">
            <x v="30"/>
          </reference>
        </references>
      </pivotArea>
    </format>
    <format dxfId="422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421">
      <pivotArea outline="0" fieldPosition="0">
        <references count="1">
          <reference field="4294967294" count="1" selected="0">
            <x v="31"/>
          </reference>
        </references>
      </pivotArea>
    </format>
    <format dxfId="420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419">
      <pivotArea outline="0" fieldPosition="0">
        <references count="1">
          <reference field="4294967294" count="1" selected="0">
            <x v="34"/>
          </reference>
        </references>
      </pivotArea>
    </format>
    <format dxfId="418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417">
      <pivotArea outline="0" fieldPosition="0">
        <references count="1">
          <reference field="4294967294" count="1" selected="0">
            <x v="35"/>
          </reference>
        </references>
      </pivotArea>
    </format>
    <format dxfId="416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415">
      <pivotArea outline="0" fieldPosition="0">
        <references count="1">
          <reference field="4294967294" count="1" selected="0">
            <x v="36"/>
          </reference>
        </references>
      </pivotArea>
    </format>
    <format dxfId="414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413">
      <pivotArea outline="0" fieldPosition="0">
        <references count="1">
          <reference field="4294967294" count="1" selected="0">
            <x v="38"/>
          </reference>
        </references>
      </pivotArea>
    </format>
    <format dxfId="412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411">
      <pivotArea outline="0" fieldPosition="0">
        <references count="1">
          <reference field="4294967294" count="1" selected="0">
            <x v="37"/>
          </reference>
        </references>
      </pivotArea>
    </format>
    <format dxfId="410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409">
      <pivotArea field="10" type="button" dataOnly="0" labelOnly="1" outline="0"/>
    </format>
    <format dxfId="408">
      <pivotArea dataOnly="0" labelOnly="1" outline="0" fieldPosition="0">
        <references count="1">
          <reference field="4294967294" count="3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407">
      <pivotArea outline="0" fieldPosition="0">
        <references count="1">
          <reference field="4294967294" count="1" selected="0">
            <x v="25"/>
          </reference>
        </references>
      </pivotArea>
    </format>
    <format dxfId="406">
      <pivotArea dataOnly="0" labelOnly="1" outline="0" fieldPosition="0">
        <references count="1">
          <reference field="4294967294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6A5F11-453A-4418-BFC8-B8FE4C65EBE0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6:AP72" firstHeaderRow="0" firstDataRow="1" firstDataCol="3" rowPageCount="10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</pivotField>
    <pivotField compact="0" outline="0" showAll="0" defaultSubtotal="0"/>
    <pivotField name="Master Name" axis="axisRow" compact="0" outline="0" showAll="0" defaultSubtotal="0">
      <items count="25">
        <item x="23"/>
        <item x="0"/>
        <item x="1"/>
        <item x="2"/>
        <item x="3"/>
        <item x="22"/>
        <item x="5"/>
        <item x="20"/>
        <item x="21"/>
        <item x="14"/>
        <item x="16"/>
        <item x="17"/>
        <item x="6"/>
        <item x="7"/>
        <item x="18"/>
        <item x="8"/>
        <item x="19"/>
        <item x="9"/>
        <item x="10"/>
        <item x="11"/>
        <item x="12"/>
        <item x="13"/>
        <item m="1" x="24"/>
        <item x="4"/>
        <item x="15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Mkt Region" axis="axisPage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axis="axisRow" compact="0" outline="0" subtotalTop="0" showAll="0" defaultSubtotal="0">
      <items count="4">
        <item x="2"/>
        <item x="0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tat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axis="axisRow" compact="0" outline="0" subtotalTop="0" showAll="0" defaultSubtotal="0">
      <items count="52">
        <item x="50"/>
        <item x="0"/>
        <item x="1"/>
        <item x="2"/>
        <item x="3"/>
        <item x="4"/>
        <item x="5"/>
        <item x="49"/>
        <item x="7"/>
        <item x="42"/>
        <item x="25"/>
        <item x="43"/>
        <item x="13"/>
        <item x="8"/>
        <item x="40"/>
        <item x="41"/>
        <item x="17"/>
        <item x="18"/>
        <item x="19"/>
        <item x="20"/>
        <item x="22"/>
        <item x="23"/>
        <item x="26"/>
        <item x="27"/>
        <item x="28"/>
        <item x="29"/>
        <item x="44"/>
        <item x="31"/>
        <item x="32"/>
        <item x="35"/>
        <item x="36"/>
        <item x="37"/>
        <item x="9"/>
        <item x="10"/>
        <item x="38"/>
        <item x="11"/>
        <item x="39"/>
        <item x="12"/>
        <item x="14"/>
        <item x="15"/>
        <item x="16"/>
        <item x="21"/>
        <item x="24"/>
        <item x="30"/>
        <item x="45"/>
        <item x="33"/>
        <item x="46"/>
        <item x="47"/>
        <item x="34"/>
        <item x="48"/>
        <item x="6"/>
        <item m="1"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3">
    <field x="105"/>
    <field x="12"/>
    <field x="102"/>
  </rowFields>
  <rowItems count="56">
    <i>
      <x v="1"/>
      <x v="1"/>
      <x v="1"/>
    </i>
    <i r="2">
      <x v="3"/>
    </i>
    <i>
      <x v="2"/>
      <x v="2"/>
      <x v="1"/>
    </i>
    <i>
      <x v="3"/>
      <x v="1"/>
      <x v="1"/>
    </i>
    <i>
      <x v="4"/>
      <x v="3"/>
      <x v="1"/>
    </i>
    <i>
      <x v="5"/>
      <x v="4"/>
      <x v="1"/>
    </i>
    <i r="2">
      <x v="3"/>
    </i>
    <i>
      <x v="6"/>
      <x v="1"/>
      <x v="1"/>
    </i>
    <i>
      <x v="7"/>
      <x v="5"/>
      <x v="1"/>
    </i>
    <i>
      <x v="8"/>
      <x v="6"/>
      <x v="1"/>
    </i>
    <i r="2">
      <x v="3"/>
    </i>
    <i>
      <x v="9"/>
      <x v="1"/>
      <x v="1"/>
    </i>
    <i>
      <x v="10"/>
      <x v="1"/>
      <x v="1"/>
    </i>
    <i>
      <x v="11"/>
      <x v="1"/>
      <x v="1"/>
    </i>
    <i>
      <x v="12"/>
      <x v="1"/>
      <x v="1"/>
    </i>
    <i r="2">
      <x v="3"/>
    </i>
    <i>
      <x v="13"/>
      <x v="1"/>
      <x v="1"/>
    </i>
    <i>
      <x v="14"/>
      <x v="7"/>
      <x v="1"/>
    </i>
    <i>
      <x v="15"/>
      <x v="8"/>
      <x v="1"/>
    </i>
    <i>
      <x v="16"/>
      <x v="1"/>
      <x v="1"/>
    </i>
    <i>
      <x v="17"/>
      <x v="1"/>
      <x v="1"/>
    </i>
    <i>
      <x v="18"/>
      <x v="1"/>
      <x v="1"/>
    </i>
    <i>
      <x v="19"/>
      <x v="1"/>
      <x v="1"/>
    </i>
    <i>
      <x v="20"/>
      <x v="1"/>
      <x v="1"/>
    </i>
    <i>
      <x v="21"/>
      <x v="1"/>
      <x v="1"/>
    </i>
    <i>
      <x v="22"/>
      <x v="1"/>
      <x v="1"/>
    </i>
    <i>
      <x v="23"/>
      <x v="1"/>
      <x v="1"/>
    </i>
    <i>
      <x v="24"/>
      <x v="1"/>
      <x v="1"/>
    </i>
    <i>
      <x v="25"/>
      <x v="1"/>
      <x v="1"/>
    </i>
    <i>
      <x v="26"/>
      <x v="1"/>
      <x v="1"/>
    </i>
    <i>
      <x v="27"/>
      <x v="1"/>
      <x v="1"/>
    </i>
    <i>
      <x v="28"/>
      <x v="9"/>
      <x v="1"/>
    </i>
    <i>
      <x v="29"/>
      <x v="10"/>
      <x v="1"/>
    </i>
    <i>
      <x v="30"/>
      <x v="1"/>
      <x v="1"/>
    </i>
    <i>
      <x v="31"/>
      <x v="11"/>
      <x v="1"/>
    </i>
    <i>
      <x v="32"/>
      <x v="12"/>
      <x v="1"/>
    </i>
    <i>
      <x v="33"/>
      <x v="13"/>
      <x v="1"/>
    </i>
    <i>
      <x v="34"/>
      <x v="14"/>
      <x v="1"/>
    </i>
    <i>
      <x v="35"/>
      <x v="15"/>
      <x v="1"/>
    </i>
    <i>
      <x v="36"/>
      <x v="16"/>
      <x v="1"/>
    </i>
    <i>
      <x v="37"/>
      <x v="17"/>
      <x v="1"/>
    </i>
    <i>
      <x v="38"/>
      <x v="18"/>
      <x v="1"/>
    </i>
    <i>
      <x v="39"/>
      <x v="19"/>
      <x v="1"/>
    </i>
    <i>
      <x v="40"/>
      <x v="20"/>
      <x v="1"/>
    </i>
    <i>
      <x v="41"/>
      <x v="1"/>
      <x v="1"/>
    </i>
    <i>
      <x v="42"/>
      <x v="1"/>
      <x v="1"/>
    </i>
    <i>
      <x v="43"/>
      <x v="21"/>
      <x v="1"/>
    </i>
    <i>
      <x v="44"/>
      <x v="1"/>
      <x v="1"/>
    </i>
    <i>
      <x v="45"/>
      <x v="1"/>
      <x v="1"/>
    </i>
    <i r="2">
      <x v="3"/>
    </i>
    <i>
      <x v="46"/>
      <x v="1"/>
      <x v="1"/>
    </i>
    <i>
      <x v="47"/>
      <x v="1"/>
      <x v="1"/>
    </i>
    <i>
      <x v="48"/>
      <x v="24"/>
      <x v="1"/>
    </i>
    <i>
      <x v="49"/>
      <x v="1"/>
      <x v="1"/>
    </i>
    <i>
      <x v="50"/>
      <x v="23"/>
      <x v="1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pageFields count="10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98" hier="-1"/>
    <pageField fld="5" hier="-1"/>
  </pageFields>
  <dataFields count="39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103" baseItem="8" numFmtId="165"/>
    <dataField name="CY Hit Ratio %" fld="121" baseField="0" baseItem="0" numFmtId="165"/>
    <dataField name="PY Hit Ratio %" fld="122" baseField="0" baseItem="0" numFmtId="165"/>
    <dataField name="% Hit Ratio Change" fld="134" baseField="103" baseItem="8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</dataFields>
  <formats count="81">
    <format dxfId="405">
      <pivotArea outline="0" fieldPosition="0">
        <references count="1">
          <reference field="4294967294" count="1" selected="0">
            <x v="0"/>
          </reference>
        </references>
      </pivotArea>
    </format>
    <format dxfId="40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03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402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1">
      <pivotArea outline="0" fieldPosition="0">
        <references count="1">
          <reference field="4294967294" count="1" selected="0">
            <x v="5"/>
          </reference>
        </references>
      </pivotArea>
    </format>
    <format dxfId="400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99">
      <pivotArea outline="0" fieldPosition="0">
        <references count="1">
          <reference field="4294967294" count="1" selected="0">
            <x v="6"/>
          </reference>
        </references>
      </pivotArea>
    </format>
    <format dxfId="398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97">
      <pivotArea outline="0" fieldPosition="0">
        <references count="1">
          <reference field="4294967294" count="1" selected="0">
            <x v="8"/>
          </reference>
        </references>
      </pivotArea>
    </format>
    <format dxfId="396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95">
      <pivotArea outline="0" fieldPosition="0">
        <references count="1">
          <reference field="4294967294" count="1" selected="0">
            <x v="10"/>
          </reference>
        </references>
      </pivotArea>
    </format>
    <format dxfId="394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93">
      <pivotArea outline="0" fieldPosition="0">
        <references count="1">
          <reference field="4294967294" count="1" selected="0">
            <x v="11"/>
          </reference>
        </references>
      </pivotArea>
    </format>
    <format dxfId="39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91">
      <pivotArea outline="0" fieldPosition="0">
        <references count="1">
          <reference field="4294967294" count="1" selected="0">
            <x v="14"/>
          </reference>
        </references>
      </pivotArea>
    </format>
    <format dxfId="390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389">
      <pivotArea outline="0" fieldPosition="0">
        <references count="1">
          <reference field="4294967294" count="1" selected="0">
            <x v="16"/>
          </reference>
        </references>
      </pivotArea>
    </format>
    <format dxfId="388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387">
      <pivotArea outline="0" fieldPosition="0">
        <references count="1">
          <reference field="4294967294" count="1" selected="0">
            <x v="17"/>
          </reference>
        </references>
      </pivotArea>
    </format>
    <format dxfId="386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85">
      <pivotArea outline="0" fieldPosition="0">
        <references count="1">
          <reference field="4294967294" count="1" selected="0">
            <x v="28"/>
          </reference>
        </references>
      </pivotArea>
    </format>
    <format dxfId="384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383">
      <pivotArea outline="0" fieldPosition="0">
        <references count="1">
          <reference field="4294967294" count="1" selected="0">
            <x v="29"/>
          </reference>
        </references>
      </pivotArea>
    </format>
    <format dxfId="382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381">
      <pivotArea outline="0" fieldPosition="0">
        <references count="1">
          <reference field="4294967294" count="1" selected="0">
            <x v="29"/>
          </reference>
        </references>
      </pivotArea>
    </format>
    <format dxfId="380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379">
      <pivotArea outline="0" fieldPosition="0">
        <references count="1">
          <reference field="4294967294" count="1" selected="0">
            <x v="32"/>
          </reference>
        </references>
      </pivotArea>
    </format>
    <format dxfId="378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377">
      <pivotArea outline="0" fieldPosition="0">
        <references count="1">
          <reference field="4294967294" count="1" selected="0">
            <x v="32"/>
          </reference>
        </references>
      </pivotArea>
    </format>
    <format dxfId="376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375">
      <pivotArea outline="0" fieldPosition="0">
        <references count="1">
          <reference field="4294967294" count="1" selected="0">
            <x v="33"/>
          </reference>
        </references>
      </pivotArea>
    </format>
    <format dxfId="374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373">
      <pivotArea outline="0" fieldPosition="0">
        <references count="1">
          <reference field="4294967294" count="1" selected="0">
            <x v="27"/>
          </reference>
        </references>
      </pivotArea>
    </format>
    <format dxfId="372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371">
      <pivotArea dataOnly="0" labelOnly="1" grandRow="1" outline="0" fieldPosition="0"/>
    </format>
    <format dxfId="370">
      <pivotArea outline="0" fieldPosition="0">
        <references count="1">
          <reference field="4294967294" count="1" selected="0">
            <x v="4"/>
          </reference>
        </references>
      </pivotArea>
    </format>
    <format dxfId="36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368">
      <pivotArea outline="0" fieldPosition="0">
        <references count="1">
          <reference field="4294967294" count="1" selected="0">
            <x v="1"/>
          </reference>
        </references>
      </pivotArea>
    </format>
    <format dxfId="3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66">
      <pivotArea outline="0" fieldPosition="0">
        <references count="1">
          <reference field="4294967294" count="1" selected="0">
            <x v="7"/>
          </reference>
        </references>
      </pivotArea>
    </format>
    <format dxfId="365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64">
      <pivotArea outline="0" fieldPosition="0">
        <references count="1">
          <reference field="4294967294" count="1" selected="0">
            <x v="9"/>
          </reference>
        </references>
      </pivotArea>
    </format>
    <format dxfId="363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62">
      <pivotArea outline="0" fieldPosition="0">
        <references count="1">
          <reference field="4294967294" count="1" selected="0">
            <x v="12"/>
          </reference>
        </references>
      </pivotArea>
    </format>
    <format dxfId="361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360">
      <pivotArea outline="0" fieldPosition="0">
        <references count="1">
          <reference field="4294967294" count="1" selected="0">
            <x v="13"/>
          </reference>
        </references>
      </pivotArea>
    </format>
    <format dxfId="359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358">
      <pivotArea outline="0" fieldPosition="0">
        <references count="1">
          <reference field="4294967294" count="1" selected="0">
            <x v="15"/>
          </reference>
        </references>
      </pivotArea>
    </format>
    <format dxfId="357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356">
      <pivotArea outline="0" fieldPosition="0">
        <references count="1">
          <reference field="4294967294" count="1" selected="0">
            <x v="15"/>
          </reference>
        </references>
      </pivotArea>
    </format>
    <format dxfId="355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354">
      <pivotArea outline="0" fieldPosition="0">
        <references count="1">
          <reference field="4294967294" count="1" selected="0">
            <x v="19"/>
          </reference>
        </references>
      </pivotArea>
    </format>
    <format dxfId="353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352">
      <pivotArea outline="0" fieldPosition="0">
        <references count="1">
          <reference field="4294967294" count="1" selected="0">
            <x v="20"/>
          </reference>
        </references>
      </pivotArea>
    </format>
    <format dxfId="351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350">
      <pivotArea outline="0" collapsedLevelsAreSubtotals="1" fieldPosition="0"/>
    </format>
    <format dxfId="349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</reference>
        </references>
      </pivotArea>
    </format>
    <format dxfId="348">
      <pivotArea outline="0" fieldPosition="0">
        <references count="1">
          <reference field="4294967294" count="1" selected="0">
            <x v="18"/>
          </reference>
        </references>
      </pivotArea>
    </format>
    <format dxfId="347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346">
      <pivotArea outline="0" fieldPosition="0">
        <references count="1">
          <reference field="4294967294" count="1" selected="0">
            <x v="22"/>
          </reference>
        </references>
      </pivotArea>
    </format>
    <format dxfId="345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344">
      <pivotArea outline="0" fieldPosition="0">
        <references count="1">
          <reference field="4294967294" count="1" selected="0">
            <x v="23"/>
          </reference>
        </references>
      </pivotArea>
    </format>
    <format dxfId="343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342">
      <pivotArea outline="0" fieldPosition="0">
        <references count="1">
          <reference field="4294967294" count="1" selected="0">
            <x v="30"/>
          </reference>
        </references>
      </pivotArea>
    </format>
    <format dxfId="341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340">
      <pivotArea outline="0" fieldPosition="0">
        <references count="1">
          <reference field="4294967294" count="1" selected="0">
            <x v="31"/>
          </reference>
        </references>
      </pivotArea>
    </format>
    <format dxfId="339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338">
      <pivotArea outline="0" fieldPosition="0">
        <references count="1">
          <reference field="4294967294" count="1" selected="0">
            <x v="34"/>
          </reference>
        </references>
      </pivotArea>
    </format>
    <format dxfId="337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336">
      <pivotArea outline="0" fieldPosition="0">
        <references count="1">
          <reference field="4294967294" count="1" selected="0">
            <x v="35"/>
          </reference>
        </references>
      </pivotArea>
    </format>
    <format dxfId="335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334">
      <pivotArea outline="0" fieldPosition="0">
        <references count="1">
          <reference field="4294967294" count="1" selected="0">
            <x v="36"/>
          </reference>
        </references>
      </pivotArea>
    </format>
    <format dxfId="333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332">
      <pivotArea outline="0" fieldPosition="0">
        <references count="1">
          <reference field="4294967294" count="1" selected="0">
            <x v="38"/>
          </reference>
        </references>
      </pivotArea>
    </format>
    <format dxfId="331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330">
      <pivotArea outline="0" fieldPosition="0">
        <references count="1">
          <reference field="4294967294" count="1" selected="0">
            <x v="37"/>
          </reference>
        </references>
      </pivotArea>
    </format>
    <format dxfId="329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328">
      <pivotArea field="10" type="button" dataOnly="0" labelOnly="1" outline="0"/>
    </format>
    <format dxfId="327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326">
      <pivotArea outline="0" fieldPosition="0">
        <references count="1">
          <reference field="4294967294" count="1" selected="0">
            <x v="25"/>
          </reference>
        </references>
      </pivotArea>
    </format>
    <format dxfId="325">
      <pivotArea dataOnly="0" labelOnly="1" outline="0" fieldPosition="0">
        <references count="1">
          <reference field="4294967294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B408E5-E424-440B-9F57-4C92AB0682F8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6:AP19" firstHeaderRow="0" firstDataRow="1" firstDataCol="3" rowPageCount="10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Name"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Mkt Region" axis="axisPage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axis="axisRow" compact="0" outline="0" subtotalTop="0" showAll="0" defaultSubtotal="0">
      <items count="4">
        <item x="2"/>
        <item x="0"/>
        <item m="1"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tat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axis="axisRow" compact="0" outline="0" subtotalTop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3">
    <field x="104"/>
    <field x="11"/>
    <field x="102"/>
  </rowFields>
  <rowItems count="3">
    <i>
      <x v="1"/>
      <x v="1"/>
      <x v="1"/>
    </i>
    <i r="2">
      <x v="3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pageFields count="10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98" hier="-1"/>
    <pageField fld="5" hier="-1"/>
  </pageFields>
  <dataFields count="39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103" baseItem="7" numFmtId="165"/>
    <dataField name="CY Hit Ratio %" fld="121" baseField="0" baseItem="0" numFmtId="165"/>
    <dataField name="PY Hit Ratio %" fld="122" baseField="0" baseItem="0" numFmtId="165"/>
    <dataField name="% Hit Ratio Change" fld="134" baseField="103" baseItem="7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</dataFields>
  <formats count="81">
    <format dxfId="324">
      <pivotArea outline="0" fieldPosition="0">
        <references count="1">
          <reference field="4294967294" count="1" selected="0">
            <x v="0"/>
          </reference>
        </references>
      </pivotArea>
    </format>
    <format dxfId="3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22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32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320">
      <pivotArea outline="0" fieldPosition="0">
        <references count="1">
          <reference field="4294967294" count="1" selected="0">
            <x v="5"/>
          </reference>
        </references>
      </pivotArea>
    </format>
    <format dxfId="319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318">
      <pivotArea outline="0" fieldPosition="0">
        <references count="1">
          <reference field="4294967294" count="1" selected="0">
            <x v="6"/>
          </reference>
        </references>
      </pivotArea>
    </format>
    <format dxfId="317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316">
      <pivotArea outline="0" fieldPosition="0">
        <references count="1">
          <reference field="4294967294" count="1" selected="0">
            <x v="8"/>
          </reference>
        </references>
      </pivotArea>
    </format>
    <format dxfId="315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314">
      <pivotArea outline="0" fieldPosition="0">
        <references count="1">
          <reference field="4294967294" count="1" selected="0">
            <x v="10"/>
          </reference>
        </references>
      </pivotArea>
    </format>
    <format dxfId="313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312">
      <pivotArea outline="0" fieldPosition="0">
        <references count="1">
          <reference field="4294967294" count="1" selected="0">
            <x v="11"/>
          </reference>
        </references>
      </pivotArea>
    </format>
    <format dxfId="31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310">
      <pivotArea outline="0" fieldPosition="0">
        <references count="1">
          <reference field="4294967294" count="1" selected="0">
            <x v="14"/>
          </reference>
        </references>
      </pivotArea>
    </format>
    <format dxfId="309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308">
      <pivotArea outline="0" fieldPosition="0">
        <references count="1">
          <reference field="4294967294" count="1" selected="0">
            <x v="16"/>
          </reference>
        </references>
      </pivotArea>
    </format>
    <format dxfId="307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306">
      <pivotArea outline="0" fieldPosition="0">
        <references count="1">
          <reference field="4294967294" count="1" selected="0">
            <x v="17"/>
          </reference>
        </references>
      </pivotArea>
    </format>
    <format dxfId="305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304">
      <pivotArea outline="0" fieldPosition="0">
        <references count="1">
          <reference field="4294967294" count="1" selected="0">
            <x v="28"/>
          </reference>
        </references>
      </pivotArea>
    </format>
    <format dxfId="303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302">
      <pivotArea outline="0" fieldPosition="0">
        <references count="1">
          <reference field="4294967294" count="1" selected="0">
            <x v="29"/>
          </reference>
        </references>
      </pivotArea>
    </format>
    <format dxfId="301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300">
      <pivotArea outline="0" fieldPosition="0">
        <references count="1">
          <reference field="4294967294" count="1" selected="0">
            <x v="29"/>
          </reference>
        </references>
      </pivotArea>
    </format>
    <format dxfId="299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298">
      <pivotArea outline="0" fieldPosition="0">
        <references count="1">
          <reference field="4294967294" count="1" selected="0">
            <x v="32"/>
          </reference>
        </references>
      </pivotArea>
    </format>
    <format dxfId="297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296">
      <pivotArea outline="0" fieldPosition="0">
        <references count="1">
          <reference field="4294967294" count="1" selected="0">
            <x v="32"/>
          </reference>
        </references>
      </pivotArea>
    </format>
    <format dxfId="295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294">
      <pivotArea outline="0" fieldPosition="0">
        <references count="1">
          <reference field="4294967294" count="1" selected="0">
            <x v="33"/>
          </reference>
        </references>
      </pivotArea>
    </format>
    <format dxfId="293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292">
      <pivotArea outline="0" fieldPosition="0">
        <references count="1">
          <reference field="4294967294" count="1" selected="0">
            <x v="27"/>
          </reference>
        </references>
      </pivotArea>
    </format>
    <format dxfId="291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290">
      <pivotArea dataOnly="0" labelOnly="1" grandRow="1" outline="0" fieldPosition="0"/>
    </format>
    <format dxfId="289">
      <pivotArea outline="0" fieldPosition="0">
        <references count="1">
          <reference field="4294967294" count="1" selected="0">
            <x v="4"/>
          </reference>
        </references>
      </pivotArea>
    </format>
    <format dxfId="288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87">
      <pivotArea outline="0" fieldPosition="0">
        <references count="1">
          <reference field="4294967294" count="1" selected="0">
            <x v="1"/>
          </reference>
        </references>
      </pivotArea>
    </format>
    <format dxfId="28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85">
      <pivotArea outline="0" fieldPosition="0">
        <references count="1">
          <reference field="4294967294" count="1" selected="0">
            <x v="7"/>
          </reference>
        </references>
      </pivotArea>
    </format>
    <format dxfId="28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83">
      <pivotArea outline="0" fieldPosition="0">
        <references count="1">
          <reference field="4294967294" count="1" selected="0">
            <x v="9"/>
          </reference>
        </references>
      </pivotArea>
    </format>
    <format dxfId="282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81">
      <pivotArea outline="0" fieldPosition="0">
        <references count="1">
          <reference field="4294967294" count="1" selected="0">
            <x v="12"/>
          </reference>
        </references>
      </pivotArea>
    </format>
    <format dxfId="280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79">
      <pivotArea outline="0" fieldPosition="0">
        <references count="1">
          <reference field="4294967294" count="1" selected="0">
            <x v="13"/>
          </reference>
        </references>
      </pivotArea>
    </format>
    <format dxfId="278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277">
      <pivotArea outline="0" fieldPosition="0">
        <references count="1">
          <reference field="4294967294" count="1" selected="0">
            <x v="15"/>
          </reference>
        </references>
      </pivotArea>
    </format>
    <format dxfId="276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275">
      <pivotArea outline="0" fieldPosition="0">
        <references count="1">
          <reference field="4294967294" count="1" selected="0">
            <x v="15"/>
          </reference>
        </references>
      </pivotArea>
    </format>
    <format dxfId="274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273">
      <pivotArea outline="0" fieldPosition="0">
        <references count="1">
          <reference field="4294967294" count="1" selected="0">
            <x v="19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271">
      <pivotArea outline="0" fieldPosition="0">
        <references count="1">
          <reference field="4294967294" count="1" selected="0">
            <x v="20"/>
          </reference>
        </references>
      </pivotArea>
    </format>
    <format dxfId="270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269">
      <pivotArea outline="0" collapsedLevelsAreSubtotals="1" fieldPosition="0"/>
    </format>
    <format dxfId="268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</reference>
        </references>
      </pivotArea>
    </format>
    <format dxfId="267">
      <pivotArea outline="0" fieldPosition="0">
        <references count="1">
          <reference field="4294967294" count="1" selected="0">
            <x v="18"/>
          </reference>
        </references>
      </pivotArea>
    </format>
    <format dxfId="266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265">
      <pivotArea outline="0" fieldPosition="0">
        <references count="1">
          <reference field="4294967294" count="1" selected="0">
            <x v="22"/>
          </reference>
        </references>
      </pivotArea>
    </format>
    <format dxfId="264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263">
      <pivotArea outline="0" fieldPosition="0">
        <references count="1">
          <reference field="4294967294" count="1" selected="0">
            <x v="23"/>
          </reference>
        </references>
      </pivotArea>
    </format>
    <format dxfId="262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261">
      <pivotArea outline="0" fieldPosition="0">
        <references count="1">
          <reference field="4294967294" count="1" selected="0">
            <x v="30"/>
          </reference>
        </references>
      </pivotArea>
    </format>
    <format dxfId="260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259">
      <pivotArea outline="0" fieldPosition="0">
        <references count="1">
          <reference field="4294967294" count="1" selected="0">
            <x v="31"/>
          </reference>
        </references>
      </pivotArea>
    </format>
    <format dxfId="258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257">
      <pivotArea outline="0" fieldPosition="0">
        <references count="1">
          <reference field="4294967294" count="1" selected="0">
            <x v="34"/>
          </reference>
        </references>
      </pivotArea>
    </format>
    <format dxfId="256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255">
      <pivotArea outline="0" fieldPosition="0">
        <references count="1">
          <reference field="4294967294" count="1" selected="0">
            <x v="35"/>
          </reference>
        </references>
      </pivotArea>
    </format>
    <format dxfId="254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253">
      <pivotArea outline="0" fieldPosition="0">
        <references count="1">
          <reference field="4294967294" count="1" selected="0">
            <x v="36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251">
      <pivotArea outline="0" fieldPosition="0">
        <references count="1">
          <reference field="4294967294" count="1" selected="0">
            <x v="38"/>
          </reference>
        </references>
      </pivotArea>
    </format>
    <format dxfId="250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249">
      <pivotArea outline="0" fieldPosition="0">
        <references count="1">
          <reference field="4294967294" count="1" selected="0">
            <x v="37"/>
          </reference>
        </references>
      </pivotArea>
    </format>
    <format dxfId="248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247">
      <pivotArea field="10" type="button" dataOnly="0" labelOnly="1" outline="0"/>
    </format>
    <format dxfId="246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245">
      <pivotArea outline="0" fieldPosition="0">
        <references count="1">
          <reference field="4294967294" count="1" selected="0">
            <x v="25"/>
          </reference>
        </references>
      </pivotArea>
    </format>
    <format dxfId="244">
      <pivotArea dataOnly="0" labelOnly="1" outline="0" fieldPosition="0">
        <references count="1">
          <reference field="4294967294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83D68-4C99-431A-AD8C-FB8B9FC60C74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6:AN47" firstHeaderRow="0" firstDataRow="1" firstDataCol="1" rowPageCount="10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Name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Mkt Region" axis="axisPage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State" axis="axisRow" compact="0" outline="0" subtotalTop="0" showAll="0" defaultSubtotal="0">
      <items count="31">
        <item x="30"/>
        <item x="0"/>
        <item x="1"/>
        <item x="2"/>
        <item x="3"/>
        <item x="4"/>
        <item x="5"/>
        <item x="6"/>
        <item x="15"/>
        <item x="18"/>
        <item x="8"/>
        <item x="7"/>
        <item x="9"/>
        <item x="10"/>
        <item x="11"/>
        <item x="12"/>
        <item x="14"/>
        <item x="16"/>
        <item x="17"/>
        <item x="19"/>
        <item x="26"/>
        <item x="21"/>
        <item x="22"/>
        <item x="24"/>
        <item x="25"/>
        <item x="13"/>
        <item x="20"/>
        <item x="28"/>
        <item x="23"/>
        <item x="29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103"/>
  </rowFields>
  <rowItems count="3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pageFields count="10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98" hier="-1"/>
    <pageField fld="5" hier="-1"/>
  </pageFields>
  <dataFields count="39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103" baseItem="2" numFmtId="165"/>
    <dataField name="CY Hit Ratio %" fld="121" baseField="0" baseItem="0" numFmtId="165"/>
    <dataField name="PY Hit Ratio %" fld="122" baseField="0" baseItem="0" numFmtId="165"/>
    <dataField name="% Hit Ratio Change" fld="134" baseField="103" baseItem="1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</dataFields>
  <formats count="82">
    <format dxfId="243">
      <pivotArea outline="0" fieldPosition="0">
        <references count="1">
          <reference field="4294967294" count="1" selected="0">
            <x v="0"/>
          </reference>
        </references>
      </pivotArea>
    </format>
    <format dxfId="24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1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240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239">
      <pivotArea outline="0" fieldPosition="0">
        <references count="1">
          <reference field="4294967294" count="1" selected="0">
            <x v="5"/>
          </reference>
        </references>
      </pivotArea>
    </format>
    <format dxfId="23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37">
      <pivotArea outline="0" fieldPosition="0">
        <references count="1">
          <reference field="4294967294" count="1" selected="0">
            <x v="6"/>
          </reference>
        </references>
      </pivotArea>
    </format>
    <format dxfId="236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35">
      <pivotArea outline="0" fieldPosition="0">
        <references count="1">
          <reference field="4294967294" count="1" selected="0">
            <x v="8"/>
          </reference>
        </references>
      </pivotArea>
    </format>
    <format dxfId="234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33">
      <pivotArea outline="0" fieldPosition="0">
        <references count="1">
          <reference field="4294967294" count="1" selected="0">
            <x v="10"/>
          </reference>
        </references>
      </pivotArea>
    </format>
    <format dxfId="232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231">
      <pivotArea outline="0" fieldPosition="0">
        <references count="1">
          <reference field="4294967294" count="1" selected="0">
            <x v="11"/>
          </reference>
        </references>
      </pivotArea>
    </format>
    <format dxfId="230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29">
      <pivotArea outline="0" fieldPosition="0">
        <references count="1">
          <reference field="4294967294" count="1" selected="0">
            <x v="14"/>
          </reference>
        </references>
      </pivotArea>
    </format>
    <format dxfId="228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227">
      <pivotArea outline="0" fieldPosition="0">
        <references count="1">
          <reference field="4294967294" count="1" selected="0">
            <x v="16"/>
          </reference>
        </references>
      </pivotArea>
    </format>
    <format dxfId="226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225">
      <pivotArea outline="0" fieldPosition="0">
        <references count="1">
          <reference field="4294967294" count="1" selected="0">
            <x v="17"/>
          </reference>
        </references>
      </pivotArea>
    </format>
    <format dxfId="224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223">
      <pivotArea outline="0" fieldPosition="0">
        <references count="1">
          <reference field="4294967294" count="1" selected="0">
            <x v="28"/>
          </reference>
        </references>
      </pivotArea>
    </format>
    <format dxfId="222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221">
      <pivotArea outline="0" fieldPosition="0">
        <references count="1">
          <reference field="4294967294" count="1" selected="0">
            <x v="29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219">
      <pivotArea outline="0" fieldPosition="0">
        <references count="1">
          <reference field="4294967294" count="1" selected="0">
            <x v="29"/>
          </reference>
        </references>
      </pivotArea>
    </format>
    <format dxfId="218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217">
      <pivotArea outline="0" fieldPosition="0">
        <references count="1">
          <reference field="4294967294" count="1" selected="0">
            <x v="32"/>
          </reference>
        </references>
      </pivotArea>
    </format>
    <format dxfId="216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215">
      <pivotArea outline="0" fieldPosition="0">
        <references count="1">
          <reference field="4294967294" count="1" selected="0">
            <x v="32"/>
          </reference>
        </references>
      </pivotArea>
    </format>
    <format dxfId="214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213">
      <pivotArea outline="0" fieldPosition="0">
        <references count="1">
          <reference field="4294967294" count="1" selected="0">
            <x v="33"/>
          </reference>
        </references>
      </pivotArea>
    </format>
    <format dxfId="212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211">
      <pivotArea outline="0" fieldPosition="0">
        <references count="1">
          <reference field="4294967294" count="1" selected="0">
            <x v="27"/>
          </reference>
        </references>
      </pivotArea>
    </format>
    <format dxfId="210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209">
      <pivotArea dataOnly="0" labelOnly="1" grandRow="1" outline="0" fieldPosition="0"/>
    </format>
    <format dxfId="208">
      <pivotArea outline="0" fieldPosition="0">
        <references count="1">
          <reference field="4294967294" count="1" selected="0">
            <x v="4"/>
          </reference>
        </references>
      </pivotArea>
    </format>
    <format dxfId="20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06">
      <pivotArea outline="0" fieldPosition="0">
        <references count="1">
          <reference field="4294967294" count="1" selected="0">
            <x v="1"/>
          </reference>
        </references>
      </pivotArea>
    </format>
    <format dxfId="20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4">
      <pivotArea outline="0" fieldPosition="0">
        <references count="1">
          <reference field="4294967294" count="1" selected="0">
            <x v="7"/>
          </reference>
        </references>
      </pivotArea>
    </format>
    <format dxfId="20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2">
      <pivotArea outline="0" fieldPosition="0">
        <references count="1">
          <reference field="4294967294" count="1" selected="0">
            <x v="9"/>
          </reference>
        </references>
      </pivotArea>
    </format>
    <format dxfId="201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200">
      <pivotArea outline="0" fieldPosition="0">
        <references count="1">
          <reference field="4294967294" count="1" selected="0">
            <x v="12"/>
          </reference>
        </references>
      </pivotArea>
    </format>
    <format dxfId="199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98">
      <pivotArea outline="0" fieldPosition="0">
        <references count="1">
          <reference field="4294967294" count="1" selected="0">
            <x v="13"/>
          </reference>
        </references>
      </pivotArea>
    </format>
    <format dxfId="197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196">
      <pivotArea outline="0" fieldPosition="0">
        <references count="1">
          <reference field="4294967294" count="1" selected="0">
            <x v="15"/>
          </reference>
        </references>
      </pivotArea>
    </format>
    <format dxfId="195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94">
      <pivotArea outline="0" fieldPosition="0">
        <references count="1">
          <reference field="4294967294" count="1" selected="0">
            <x v="15"/>
          </reference>
        </references>
      </pivotArea>
    </format>
    <format dxfId="193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92">
      <pivotArea outline="0" fieldPosition="0">
        <references count="1">
          <reference field="4294967294" count="1" selected="0">
            <x v="19"/>
          </reference>
        </references>
      </pivotArea>
    </format>
    <format dxfId="191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190">
      <pivotArea outline="0" fieldPosition="0">
        <references count="1">
          <reference field="4294967294" count="1" selected="0">
            <x v="20"/>
          </reference>
        </references>
      </pivotArea>
    </format>
    <format dxfId="189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88">
      <pivotArea outline="0" collapsedLevelsAreSubtotals="1" fieldPosition="0"/>
    </format>
    <format dxfId="187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</reference>
        </references>
      </pivotArea>
    </format>
    <format dxfId="186">
      <pivotArea outline="0" fieldPosition="0">
        <references count="1">
          <reference field="4294967294" count="1" selected="0">
            <x v="18"/>
          </reference>
        </references>
      </pivotArea>
    </format>
    <format dxfId="185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184">
      <pivotArea outline="0" fieldPosition="0">
        <references count="1">
          <reference field="4294967294" count="1" selected="0">
            <x v="22"/>
          </reference>
        </references>
      </pivotArea>
    </format>
    <format dxfId="183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182">
      <pivotArea outline="0" fieldPosition="0">
        <references count="1">
          <reference field="4294967294" count="1" selected="0">
            <x v="23"/>
          </reference>
        </references>
      </pivotArea>
    </format>
    <format dxfId="181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180">
      <pivotArea outline="0" fieldPosition="0">
        <references count="1">
          <reference field="4294967294" count="1" selected="0">
            <x v="30"/>
          </reference>
        </references>
      </pivotArea>
    </format>
    <format dxfId="179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178">
      <pivotArea outline="0" fieldPosition="0">
        <references count="1">
          <reference field="4294967294" count="1" selected="0">
            <x v="31"/>
          </reference>
        </references>
      </pivotArea>
    </format>
    <format dxfId="177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176">
      <pivotArea outline="0" fieldPosition="0">
        <references count="1">
          <reference field="4294967294" count="1" selected="0">
            <x v="34"/>
          </reference>
        </references>
      </pivotArea>
    </format>
    <format dxfId="175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174">
      <pivotArea outline="0" fieldPosition="0">
        <references count="1">
          <reference field="4294967294" count="1" selected="0">
            <x v="35"/>
          </reference>
        </references>
      </pivotArea>
    </format>
    <format dxfId="173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172">
      <pivotArea outline="0" fieldPosition="0">
        <references count="1">
          <reference field="4294967294" count="1" selected="0">
            <x v="36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170">
      <pivotArea outline="0" fieldPosition="0">
        <references count="1">
          <reference field="4294967294" count="1" selected="0">
            <x v="38"/>
          </reference>
        </references>
      </pivotArea>
    </format>
    <format dxfId="169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168">
      <pivotArea outline="0" fieldPosition="0">
        <references count="1">
          <reference field="4294967294" count="1" selected="0">
            <x v="37"/>
          </reference>
        </references>
      </pivotArea>
    </format>
    <format dxfId="167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166">
      <pivotArea field="10" type="button" dataOnly="0" labelOnly="1" outline="0"/>
    </format>
    <format dxfId="165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164">
      <pivotArea outline="0" fieldPosition="0">
        <references count="1">
          <reference field="4294967294" count="1" selected="0">
            <x v="25"/>
          </reference>
        </references>
      </pivotArea>
    </format>
    <format dxfId="163">
      <pivotArea dataOnly="0" labelOnly="1" outline="0" fieldPosition="0">
        <references count="1">
          <reference field="4294967294" count="1">
            <x v="25"/>
          </reference>
        </references>
      </pivotArea>
    </format>
    <format dxfId="162">
      <pivotArea field="103" grandRow="1" outline="0" axis="axisRow" fieldPosition="0">
        <references count="1">
          <reference field="4294967294" count="1" selected="0">
            <x v="2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4089D-9812-4B55-A672-751ADE98476B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5:AN24" firstHeaderRow="0" firstDataRow="1" firstDataCol="1" rowPageCount="9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Name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Page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</pivotField>
    <pivotField name="UW Sub Segment" axis="axisPage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Page" compact="0" outline="0" subtotalTop="0" showAll="0" defaultSubtotal="0">
      <items count="6">
        <item x="4"/>
        <item x="0"/>
        <item x="1"/>
        <item m="1" x="5"/>
        <item x="2"/>
        <item x="3"/>
      </items>
    </pivotField>
    <pivotField name="Region" axis="axisRow" compact="0" outline="0" subtotalTop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Stat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1">
    <field x="9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pageFields count="9">
    <pageField fld="92" item="1" hier="-1"/>
    <pageField fld="94" hier="-1"/>
    <pageField fld="95" hier="-1"/>
    <pageField fld="97" hier="-1"/>
    <pageField fld="1" hier="-1"/>
    <pageField fld="2" hier="-1"/>
    <pageField fld="3" hier="-1"/>
    <pageField fld="4" hier="-1"/>
    <pageField fld="5" hier="-1"/>
  </pageFields>
  <dataFields count="39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98" baseItem="0" numFmtId="165"/>
    <dataField name="CY Hit Ratio %" fld="121" baseField="0" baseItem="0" numFmtId="165"/>
    <dataField name="PY Hit Ratio %" fld="122" baseField="0" baseItem="0" numFmtId="165"/>
    <dataField name="% Hit Ratio Change" fld="134" baseField="98" baseItem="1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</dataFields>
  <formats count="81">
    <format dxfId="161">
      <pivotArea outline="0" fieldPosition="0">
        <references count="1">
          <reference field="4294967294" count="1" selected="0">
            <x v="0"/>
          </reference>
        </references>
      </pivotArea>
    </format>
    <format dxfId="16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9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158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57">
      <pivotArea outline="0" fieldPosition="0">
        <references count="1">
          <reference field="4294967294" count="1" selected="0">
            <x v="5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155">
      <pivotArea outline="0" fieldPosition="0">
        <references count="1">
          <reference field="4294967294" count="1" selected="0">
            <x v="6"/>
          </reference>
        </references>
      </pivotArea>
    </format>
    <format dxfId="154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153">
      <pivotArea outline="0" fieldPosition="0">
        <references count="1">
          <reference field="4294967294" count="1" selected="0">
            <x v="8"/>
          </reference>
        </references>
      </pivotArea>
    </format>
    <format dxfId="152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51">
      <pivotArea outline="0" fieldPosition="0">
        <references count="1">
          <reference field="4294967294" count="1" selected="0">
            <x v="10"/>
          </reference>
        </references>
      </pivotArea>
    </format>
    <format dxfId="150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149">
      <pivotArea outline="0" fieldPosition="0">
        <references count="1">
          <reference field="4294967294" count="1" selected="0">
            <x v="11"/>
          </reference>
        </references>
      </pivotArea>
    </format>
    <format dxfId="148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147">
      <pivotArea outline="0" fieldPosition="0">
        <references count="1">
          <reference field="4294967294" count="1" selected="0">
            <x v="14"/>
          </reference>
        </references>
      </pivotArea>
    </format>
    <format dxfId="146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145">
      <pivotArea outline="0" fieldPosition="0">
        <references count="1">
          <reference field="4294967294" count="1" selected="0">
            <x v="16"/>
          </reference>
        </references>
      </pivotArea>
    </format>
    <format dxfId="144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143">
      <pivotArea outline="0" fieldPosition="0">
        <references count="1">
          <reference field="4294967294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41">
      <pivotArea outline="0" fieldPosition="0">
        <references count="1">
          <reference field="4294967294" count="1" selected="0">
            <x v="28"/>
          </reference>
        </references>
      </pivotArea>
    </format>
    <format dxfId="140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139">
      <pivotArea outline="0" fieldPosition="0">
        <references count="1">
          <reference field="4294967294" count="1" selected="0">
            <x v="29"/>
          </reference>
        </references>
      </pivotArea>
    </format>
    <format dxfId="138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137">
      <pivotArea outline="0" fieldPosition="0">
        <references count="1">
          <reference field="4294967294" count="1" selected="0">
            <x v="29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135">
      <pivotArea outline="0" fieldPosition="0">
        <references count="1">
          <reference field="4294967294" count="1" selected="0">
            <x v="32"/>
          </reference>
        </references>
      </pivotArea>
    </format>
    <format dxfId="134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133">
      <pivotArea outline="0" fieldPosition="0">
        <references count="1">
          <reference field="4294967294" count="1" selected="0">
            <x v="32"/>
          </reference>
        </references>
      </pivotArea>
    </format>
    <format dxfId="132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131">
      <pivotArea outline="0" fieldPosition="0">
        <references count="1">
          <reference field="4294967294" count="1" selected="0">
            <x v="33"/>
          </reference>
        </references>
      </pivotArea>
    </format>
    <format dxfId="130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129">
      <pivotArea outline="0" fieldPosition="0">
        <references count="1">
          <reference field="4294967294" count="1" selected="0">
            <x v="27"/>
          </reference>
        </references>
      </pivotArea>
    </format>
    <format dxfId="128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127">
      <pivotArea dataOnly="0" labelOnly="1" grandRow="1" outline="0" fieldPosition="0"/>
    </format>
    <format dxfId="126">
      <pivotArea outline="0" fieldPosition="0">
        <references count="1">
          <reference field="4294967294" count="1" selected="0">
            <x v="4"/>
          </reference>
        </references>
      </pivotArea>
    </format>
    <format dxfId="125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24">
      <pivotArea outline="0" fieldPosition="0">
        <references count="1">
          <reference field="4294967294" count="1" selected="0">
            <x v="1"/>
          </reference>
        </references>
      </pivotArea>
    </format>
    <format dxfId="1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22">
      <pivotArea outline="0" fieldPosition="0">
        <references count="1">
          <reference field="4294967294" count="1" selected="0">
            <x v="7"/>
          </reference>
        </references>
      </pivotArea>
    </format>
    <format dxfId="12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20">
      <pivotArea outline="0" fieldPosition="0">
        <references count="1">
          <reference field="4294967294" count="1" selected="0">
            <x v="9"/>
          </reference>
        </references>
      </pivotArea>
    </format>
    <format dxfId="119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118">
      <pivotArea outline="0" fieldPosition="0">
        <references count="1">
          <reference field="4294967294" count="1" selected="0">
            <x v="12"/>
          </reference>
        </references>
      </pivotArea>
    </format>
    <format dxfId="11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116">
      <pivotArea outline="0" fieldPosition="0">
        <references count="1">
          <reference field="4294967294" count="1" selected="0">
            <x v="13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114">
      <pivotArea outline="0" fieldPosition="0">
        <references count="1">
          <reference field="4294967294" count="1" selected="0">
            <x v="15"/>
          </reference>
        </references>
      </pivotArea>
    </format>
    <format dxfId="113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12">
      <pivotArea outline="0" fieldPosition="0">
        <references count="1">
          <reference field="4294967294" count="1" selected="0">
            <x v="15"/>
          </reference>
        </references>
      </pivotArea>
    </format>
    <format dxfId="111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110">
      <pivotArea outline="0" fieldPosition="0">
        <references count="1">
          <reference field="4294967294" count="1" selected="0">
            <x v="19"/>
          </reference>
        </references>
      </pivotArea>
    </format>
    <format dxfId="109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108">
      <pivotArea outline="0" fieldPosition="0">
        <references count="1">
          <reference field="4294967294" count="1" selected="0">
            <x v="20"/>
          </reference>
        </references>
      </pivotArea>
    </format>
    <format dxfId="107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106">
      <pivotArea outline="0" collapsedLevelsAreSubtotals="1" fieldPosition="0"/>
    </format>
    <format dxfId="105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</reference>
        </references>
      </pivotArea>
    </format>
    <format dxfId="104">
      <pivotArea outline="0" fieldPosition="0">
        <references count="1">
          <reference field="4294967294" count="1" selected="0">
            <x v="18"/>
          </reference>
        </references>
      </pivotArea>
    </format>
    <format dxfId="103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102">
      <pivotArea outline="0" fieldPosition="0">
        <references count="1">
          <reference field="4294967294" count="1" selected="0">
            <x v="22"/>
          </reference>
        </references>
      </pivotArea>
    </format>
    <format dxfId="101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100">
      <pivotArea outline="0" fieldPosition="0">
        <references count="1">
          <reference field="4294967294" count="1" selected="0">
            <x v="23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98">
      <pivotArea outline="0" fieldPosition="0">
        <references count="1">
          <reference field="4294967294" count="1" selected="0">
            <x v="30"/>
          </reference>
        </references>
      </pivotArea>
    </format>
    <format dxfId="97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96">
      <pivotArea outline="0" fieldPosition="0">
        <references count="1">
          <reference field="4294967294" count="1" selected="0">
            <x v="31"/>
          </reference>
        </references>
      </pivotArea>
    </format>
    <format dxfId="95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94">
      <pivotArea outline="0" fieldPosition="0">
        <references count="1">
          <reference field="4294967294" count="1" selected="0">
            <x v="34"/>
          </reference>
        </references>
      </pivotArea>
    </format>
    <format dxfId="93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92">
      <pivotArea outline="0" fieldPosition="0">
        <references count="1">
          <reference field="4294967294" count="1" selected="0">
            <x v="35"/>
          </reference>
        </references>
      </pivotArea>
    </format>
    <format dxfId="91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90">
      <pivotArea outline="0" fieldPosition="0">
        <references count="1">
          <reference field="4294967294" count="1" selected="0">
            <x v="36"/>
          </reference>
        </references>
      </pivotArea>
    </format>
    <format dxfId="89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88">
      <pivotArea outline="0" fieldPosition="0">
        <references count="1">
          <reference field="4294967294" count="1" selected="0">
            <x v="38"/>
          </reference>
        </references>
      </pivotArea>
    </format>
    <format dxfId="87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86">
      <pivotArea outline="0" fieldPosition="0">
        <references count="1">
          <reference field="4294967294" count="1" selected="0">
            <x v="37"/>
          </reference>
        </references>
      </pivotArea>
    </format>
    <format dxfId="85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84">
      <pivotArea field="10" type="button" dataOnly="0" labelOnly="1" outline="0"/>
    </format>
    <format dxfId="83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82">
      <pivotArea outline="0" fieldPosition="0">
        <references count="1">
          <reference field="4294967294" count="1" selected="0">
            <x v="25"/>
          </reference>
        </references>
      </pivotArea>
    </format>
    <format dxfId="81">
      <pivotArea dataOnly="0" labelOnly="1" outline="0" fieldPosition="0">
        <references count="1">
          <reference field="4294967294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A9FC1-E733-426A-BE00-117EBFA43CFF}" name="PivotTable3" cacheId="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rowHeaderCaption="Contingent Code">
  <location ref="A12:AP21" firstHeaderRow="0" firstDataRow="1" firstDataCol="3" rowPageCount="6" colPageCount="1"/>
  <pivotFields count="136">
    <pivotField compact="0" outline="0" showAll="0" defaultSubtotal="0"/>
    <pivotField name="Fin Div Name" axis="axisPage" compact="0" outline="0" showAll="0" defaultSubtotal="0">
      <items count="9">
        <item x="8"/>
        <item x="0"/>
        <item x="1"/>
        <item x="2"/>
        <item x="3"/>
        <item x="6"/>
        <item x="4"/>
        <item x="5"/>
        <item x="7"/>
      </items>
    </pivotField>
    <pivotField name="Mkt Div Area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name="PRM Name" axis="axisPage" compact="0" outline="0" showAll="0" defaultSubtotal="0">
      <items count="61">
        <item x="56"/>
        <item x="0"/>
        <item x="1"/>
        <item x="2"/>
        <item x="3"/>
        <item x="4"/>
        <item x="5"/>
        <item x="6"/>
        <item x="7"/>
        <item x="9"/>
        <item x="41"/>
        <item x="39"/>
        <item m="1" x="58"/>
        <item x="45"/>
        <item x="10"/>
        <item x="12"/>
        <item x="8"/>
        <item x="37"/>
        <item x="11"/>
        <item x="13"/>
        <item x="14"/>
        <item x="15"/>
        <item x="16"/>
        <item x="17"/>
        <item x="18"/>
        <item x="19"/>
        <item x="21"/>
        <item x="38"/>
        <item x="27"/>
        <item x="22"/>
        <item x="40"/>
        <item x="29"/>
        <item x="23"/>
        <item x="24"/>
        <item x="26"/>
        <item m="1" x="57"/>
        <item x="28"/>
        <item m="1" x="60"/>
        <item x="47"/>
        <item x="31"/>
        <item x="32"/>
        <item x="53"/>
        <item x="54"/>
        <item x="35"/>
        <item x="36"/>
        <item x="20"/>
        <item x="42"/>
        <item x="43"/>
        <item x="44"/>
        <item x="30"/>
        <item x="48"/>
        <item x="33"/>
        <item x="49"/>
        <item x="50"/>
        <item x="51"/>
        <item x="34"/>
        <item x="52"/>
        <item x="25"/>
        <item x="55"/>
        <item m="1" x="59"/>
        <item x="46"/>
      </items>
    </pivotField>
    <pivotField name="PRM Job Title" axis="axisPage" compact="0" outline="0" showAll="0" defaultSubtotal="0">
      <items count="2">
        <item x="1"/>
        <item x="0"/>
      </items>
    </pivotField>
    <pivotField name="DOD Name" axis="axisPage" compact="0" outline="0" showAll="0" defaultSubtotal="0">
      <items count="19">
        <item x="18"/>
        <item x="0"/>
        <item x="1"/>
        <item x="2"/>
        <item x="3"/>
        <item x="4"/>
        <item x="5"/>
        <item x="16"/>
        <item x="6"/>
        <item x="7"/>
        <item x="8"/>
        <item x="9"/>
        <item x="10"/>
        <item x="12"/>
        <item x="13"/>
        <item x="17"/>
        <item x="15"/>
        <item x="11"/>
        <item x="1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name="Reporting Group Nam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ontingent Name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name="NAM Group" axis="axisPage" compact="0" outline="0" subtotalTop="0" showAll="0" defaultSubtotal="0">
      <items count="2">
        <item x="1"/>
        <item x="0"/>
      </items>
    </pivotField>
    <pivotField name="CI Business Unit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W Segment" axis="axisRow" compact="0" outline="0" subtotalTop="0" showAll="0" defaultSubtotal="0">
      <items count="10">
        <item x="7"/>
        <item x="0"/>
        <item m="1" x="8"/>
        <item x="1"/>
        <item x="2"/>
        <item x="3"/>
        <item x="4"/>
        <item x="5"/>
        <item m="1" x="9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UW Sub Segment" axis="axisRow" compact="0" outline="0" subtotalTop="0" showAll="0" defaultSubtotal="0">
      <items count="10">
        <item x="8"/>
        <item x="0"/>
        <item m="1" x="9"/>
        <item x="1"/>
        <item x="2"/>
        <item x="3"/>
        <item x="4"/>
        <item x="5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ub Agency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BI NI General Spec Brkout" axis="axisRow" compact="0" outline="0" subtotalTop="0" showAll="0" defaultSubtotal="0">
      <items count="6">
        <item x="4"/>
        <item x="0"/>
        <item x="1"/>
        <item m="1" x="5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Region" compact="0" outline="0" subtotalTop="0" showAll="0" defaultSubtotal="0"/>
    <pivotField name="Agency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Year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ppointment Month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gency Status Desc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Stat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ontingent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aster Cod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M Long Name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City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Address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</pivotFields>
  <rowFields count="3">
    <field x="97"/>
    <field x="94"/>
    <field x="95"/>
  </rowFields>
  <rowItems count="9">
    <i>
      <x v="1"/>
      <x v="1"/>
      <x v="1"/>
    </i>
    <i>
      <x v="2"/>
      <x v="3"/>
      <x v="3"/>
    </i>
    <i r="1">
      <x v="4"/>
      <x v="4"/>
    </i>
    <i r="1">
      <x v="5"/>
      <x v="5"/>
    </i>
    <i r="1">
      <x v="6"/>
      <x v="6"/>
    </i>
    <i r="1">
      <x v="7"/>
      <x v="7"/>
    </i>
    <i>
      <x v="4"/>
      <x v="9"/>
      <x v="8"/>
    </i>
    <i>
      <x v="5"/>
      <x v="9"/>
      <x v="9"/>
    </i>
    <i t="grand">
      <x/>
    </i>
  </rowItems>
  <colFields count="1">
    <field x="-2"/>
  </colFields>
  <colItems count="3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</colItems>
  <pageFields count="6">
    <pageField fld="92" item="1" hier="-1"/>
    <pageField fld="1" hier="-1"/>
    <pageField fld="2" hier="-1"/>
    <pageField fld="3" hier="-1"/>
    <pageField fld="4" hier="-1"/>
    <pageField fld="5" hier="-1"/>
  </pageFields>
  <dataFields count="39">
    <dataField name="CY R12 DWP" fld="20" baseField="0" baseItem="0" numFmtId="164"/>
    <dataField name="DWP R12 Growth %" fld="112" baseField="0" baseItem="0" numFmtId="165"/>
    <dataField name="CY YTD DWP" fld="14" baseField="0" baseItem="0" numFmtId="164"/>
    <dataField name="PY YTD DWP" fld="16" baseField="0" baseItem="0" numFmtId="164"/>
    <dataField name="YTD DWP Growth" fld="111" baseField="0" baseItem="0" numFmtId="165"/>
    <dataField name="CY YTD NB" fld="21" baseField="0" baseItem="0" numFmtId="164"/>
    <dataField name="PY YTD NB" fld="22" baseField="0" baseItem="0" numFmtId="164"/>
    <dataField name="YTD NB Growth %" fld="113" baseField="0" baseItem="0" numFmtId="165"/>
    <dataField name="CY R12 NB" fld="26" baseField="0" baseItem="0" numFmtId="164"/>
    <dataField name="NB R12 Growth %" fld="114" baseField="0" baseItem="0" numFmtId="165"/>
    <dataField name="CY YTD Opps" fld="27" baseField="0" baseItem="0" numFmtId="3"/>
    <dataField name="PY YTD Opps" fld="28" baseField="0" baseItem="0" numFmtId="3"/>
    <dataField name="YTD Opps Growth %" fld="116" baseField="0" baseItem="0" numFmtId="165"/>
    <dataField name="CY YTD Quotes" fld="33" baseField="0" baseItem="0" numFmtId="3"/>
    <dataField name="PY YTD Quotes" fld="34" baseField="0" baseItem="0" numFmtId="3"/>
    <dataField name="YTD Quote Growth %" fld="117" baseField="0" baseItem="0" numFmtId="165"/>
    <dataField name="CY YTD NB Sold" fld="39" baseField="0" baseItem="0" numFmtId="3"/>
    <dataField name="PY YTD NB Sold" fld="40" baseField="0" baseItem="0" numFmtId="3"/>
    <dataField name="% Growth Sold" fld="120" baseField="0" baseItem="0" numFmtId="165"/>
    <dataField name="CY Quote Ratio %" fld="118" baseField="0" baseItem="0" numFmtId="165"/>
    <dataField name="PY Quote Ratio %" fld="119" baseField="0" baseItem="0" numFmtId="165"/>
    <dataField name="% Quote Ratio Change" fld="135" baseField="95" baseItem="3" numFmtId="165"/>
    <dataField name="CY Hit Ratio %" fld="121" baseField="0" baseItem="0" numFmtId="165"/>
    <dataField name="PY Hit Ratio %" fld="122" baseField="0" baseItem="0" numFmtId="165"/>
    <dataField name="% Hit Ratio Change" fld="134" baseField="95" baseItem="2" numFmtId="165"/>
    <dataField name="ADP Retention Metric" fld="131" baseField="0" baseItem="0" numFmtId="165"/>
    <dataField name="PLIF YTD" fld="109" baseField="0" baseItem="0"/>
    <dataField name="PLIF Retention" fld="110" baseField="0" baseItem="0" numFmtId="165"/>
    <dataField name="CY YTD EP" fld="45" baseField="0" baseItem="0" numFmtId="164"/>
    <dataField name="CAL Year IL ALAE YTD" fld="50" baseField="0" baseItem="0" numFmtId="164"/>
    <dataField name="CAL Year Loss Ratio YTD %" fld="123" baseField="0" baseItem="0" numFmtId="165"/>
    <dataField name="2 Year Plus YTD Loss Ratio %" fld="126" baseField="0" baseItem="0" numFmtId="165"/>
    <dataField name="ACC YEAR IL ALAE YTD" fld="56" baseField="0" baseItem="0" numFmtId="164"/>
    <dataField name="ACC YEAR IL ALAE PYTD" fld="57" baseField="0" baseItem="0" numFmtId="164"/>
    <dataField name="AY YTD LOSS RATIO %" fld="127" baseField="0" baseItem="0" numFmtId="165"/>
    <dataField name="AY LOSS RATIO PYTD %" fld="128" baseField="0" baseItem="0" numFmtId="165"/>
    <dataField name="eCLIQ Passthrough R12" fld="129" baseField="0" baseItem="0" numFmtId="165"/>
    <dataField name="eCLIQ Utilization R12" fld="130" baseField="0" baseItem="0" numFmtId="165"/>
    <dataField name="SVC Premium" fld="89" baseField="0" baseItem="0" numFmtId="3"/>
  </dataFields>
  <formats count="81">
    <format dxfId="80">
      <pivotArea outline="0" fieldPosition="0">
        <references count="1">
          <reference field="4294967294" count="1" selected="0">
            <x v="0"/>
          </reference>
        </references>
      </pivotArea>
    </format>
    <format dxfId="7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8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7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76">
      <pivotArea outline="0" fieldPosition="0">
        <references count="1">
          <reference field="4294967294" count="1" selected="0">
            <x v="5"/>
          </reference>
        </references>
      </pivotArea>
    </format>
    <format dxfId="75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74">
      <pivotArea outline="0" fieldPosition="0">
        <references count="1">
          <reference field="4294967294" count="1" selected="0">
            <x v="6"/>
          </reference>
        </references>
      </pivotArea>
    </format>
    <format dxfId="73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72">
      <pivotArea outline="0" fieldPosition="0">
        <references count="1">
          <reference field="4294967294" count="1" selected="0">
            <x v="8"/>
          </reference>
        </references>
      </pivotArea>
    </format>
    <format dxfId="7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70">
      <pivotArea outline="0" fieldPosition="0">
        <references count="1">
          <reference field="4294967294" count="1" selected="0">
            <x v="10"/>
          </reference>
        </references>
      </pivotArea>
    </format>
    <format dxfId="69">
      <pivotArea dataOnly="0" labelOnly="1" outline="0" fieldPosition="0">
        <references count="1">
          <reference field="4294967294" count="1">
            <x v="10"/>
          </reference>
        </references>
      </pivotArea>
    </format>
    <format dxfId="68">
      <pivotArea outline="0" fieldPosition="0">
        <references count="1">
          <reference field="4294967294" count="1" selected="0">
            <x v="11"/>
          </reference>
        </references>
      </pivotArea>
    </format>
    <format dxfId="67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66">
      <pivotArea outline="0" fieldPosition="0">
        <references count="1">
          <reference field="4294967294" count="1" selected="0">
            <x v="14"/>
          </reference>
        </references>
      </pivotArea>
    </format>
    <format dxfId="65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64">
      <pivotArea outline="0" fieldPosition="0">
        <references count="1">
          <reference field="4294967294" count="1" selected="0">
            <x v="16"/>
          </reference>
        </references>
      </pivotArea>
    </format>
    <format dxfId="63">
      <pivotArea dataOnly="0" labelOnly="1" outline="0" fieldPosition="0">
        <references count="1">
          <reference field="4294967294" count="1">
            <x v="16"/>
          </reference>
        </references>
      </pivotArea>
    </format>
    <format dxfId="62">
      <pivotArea outline="0" fieldPosition="0">
        <references count="1">
          <reference field="4294967294" count="1" selected="0">
            <x v="17"/>
          </reference>
        </references>
      </pivotArea>
    </format>
    <format dxfId="61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60">
      <pivotArea outline="0" fieldPosition="0">
        <references count="1">
          <reference field="4294967294" count="1" selected="0">
            <x v="28"/>
          </reference>
        </references>
      </pivotArea>
    </format>
    <format dxfId="59">
      <pivotArea dataOnly="0" labelOnly="1" outline="0" fieldPosition="0">
        <references count="1">
          <reference field="4294967294" count="1">
            <x v="28"/>
          </reference>
        </references>
      </pivotArea>
    </format>
    <format dxfId="58">
      <pivotArea outline="0" fieldPosition="0">
        <references count="1">
          <reference field="4294967294" count="1" selected="0">
            <x v="29"/>
          </reference>
        </references>
      </pivotArea>
    </format>
    <format dxfId="57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56">
      <pivotArea outline="0" fieldPosition="0">
        <references count="1">
          <reference field="4294967294" count="1" selected="0">
            <x v="29"/>
          </reference>
        </references>
      </pivotArea>
    </format>
    <format dxfId="55">
      <pivotArea dataOnly="0" labelOnly="1" outline="0" fieldPosition="0">
        <references count="1">
          <reference field="4294967294" count="1">
            <x v="29"/>
          </reference>
        </references>
      </pivotArea>
    </format>
    <format dxfId="54">
      <pivotArea outline="0" fieldPosition="0">
        <references count="1">
          <reference field="4294967294" count="1" selected="0">
            <x v="32"/>
          </reference>
        </references>
      </pivotArea>
    </format>
    <format dxfId="53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52">
      <pivotArea outline="0" fieldPosition="0">
        <references count="1">
          <reference field="4294967294" count="1" selected="0">
            <x v="32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32"/>
          </reference>
        </references>
      </pivotArea>
    </format>
    <format dxfId="50">
      <pivotArea outline="0" fieldPosition="0">
        <references count="1">
          <reference field="4294967294" count="1" selected="0">
            <x v="33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33"/>
          </reference>
        </references>
      </pivotArea>
    </format>
    <format dxfId="48">
      <pivotArea outline="0" fieldPosition="0">
        <references count="1">
          <reference field="4294967294" count="1" selected="0">
            <x v="27"/>
          </reference>
        </references>
      </pivotArea>
    </format>
    <format dxfId="47">
      <pivotArea dataOnly="0" labelOnly="1" outline="0" fieldPosition="0">
        <references count="1">
          <reference field="4294967294" count="1">
            <x v="27"/>
          </reference>
        </references>
      </pivotArea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4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43">
      <pivotArea outline="0" fieldPosition="0">
        <references count="1">
          <reference field="4294967294" count="1" selected="0">
            <x v="1"/>
          </reference>
        </references>
      </pivotArea>
    </format>
    <format dxfId="4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">
      <pivotArea outline="0" fieldPosition="0">
        <references count="1">
          <reference field="4294967294" count="1" selected="0">
            <x v="7"/>
          </reference>
        </references>
      </pivotArea>
    </format>
    <format dxfId="4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39">
      <pivotArea outline="0" fieldPosition="0">
        <references count="1">
          <reference field="4294967294" count="1" selected="0">
            <x v="9"/>
          </reference>
        </references>
      </pivotArea>
    </format>
    <format dxfId="38">
      <pivotArea dataOnly="0" labelOnly="1" outline="0" fieldPosition="0">
        <references count="1">
          <reference field="4294967294" count="1">
            <x v="9"/>
          </reference>
        </references>
      </pivotArea>
    </format>
    <format dxfId="37">
      <pivotArea outline="0" fieldPosition="0">
        <references count="1">
          <reference field="4294967294" count="1" selected="0">
            <x v="12"/>
          </reference>
        </references>
      </pivotArea>
    </format>
    <format dxfId="36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35">
      <pivotArea outline="0" fieldPosition="0">
        <references count="1">
          <reference field="4294967294" count="1" selected="0">
            <x v="13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13"/>
          </reference>
        </references>
      </pivotArea>
    </format>
    <format dxfId="33">
      <pivotArea outline="0" fieldPosition="0">
        <references count="1">
          <reference field="4294967294" count="1" selected="0">
            <x v="15"/>
          </reference>
        </references>
      </pivotArea>
    </format>
    <format dxfId="32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31">
      <pivotArea outline="0" fieldPosition="0">
        <references count="1">
          <reference field="4294967294" count="1" selected="0">
            <x v="15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29">
      <pivotArea outline="0" fieldPosition="0">
        <references count="1">
          <reference field="4294967294" count="1" selected="0">
            <x v="19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19"/>
          </reference>
        </references>
      </pivotArea>
    </format>
    <format dxfId="27">
      <pivotArea outline="0" fieldPosition="0">
        <references count="1">
          <reference field="4294967294" count="1" selected="0">
            <x v="20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20"/>
          </reference>
        </references>
      </pivotArea>
    </format>
    <format dxfId="25">
      <pivotArea outline="0" collapsedLevelsAreSubtotals="1" fieldPosition="0"/>
    </format>
    <format dxfId="24">
      <pivotArea dataOnly="0" labelOnly="1" outline="0" fieldPosition="0">
        <references count="1">
          <reference field="4294967294" count="2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9"/>
            <x v="20"/>
            <x v="27"/>
            <x v="28"/>
            <x v="29"/>
            <x v="32"/>
            <x v="33"/>
            <x v="38"/>
          </reference>
        </references>
      </pivotArea>
    </format>
    <format dxfId="23">
      <pivotArea outline="0" fieldPosition="0">
        <references count="1">
          <reference field="4294967294" count="1" selected="0">
            <x v="18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18"/>
          </reference>
        </references>
      </pivotArea>
    </format>
    <format dxfId="21">
      <pivotArea outline="0" fieldPosition="0">
        <references count="1">
          <reference field="4294967294" count="1" selected="0">
            <x v="2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2"/>
          </reference>
        </references>
      </pivotArea>
    </format>
    <format dxfId="19">
      <pivotArea outline="0" fieldPosition="0">
        <references count="1">
          <reference field="4294967294" count="1" selected="0">
            <x v="23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23"/>
          </reference>
        </references>
      </pivotArea>
    </format>
    <format dxfId="17">
      <pivotArea outline="0" fieldPosition="0">
        <references count="1">
          <reference field="4294967294" count="1" selected="0">
            <x v="3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30"/>
          </reference>
        </references>
      </pivotArea>
    </format>
    <format dxfId="15">
      <pivotArea outline="0" fieldPosition="0">
        <references count="1">
          <reference field="4294967294" count="1" selected="0">
            <x v="31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31"/>
          </reference>
        </references>
      </pivotArea>
    </format>
    <format dxfId="13">
      <pivotArea outline="0" fieldPosition="0">
        <references count="1">
          <reference field="4294967294" count="1" selected="0">
            <x v="34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4"/>
          </reference>
        </references>
      </pivotArea>
    </format>
    <format dxfId="11">
      <pivotArea outline="0" fieldPosition="0">
        <references count="1">
          <reference field="4294967294" count="1" selected="0">
            <x v="35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35"/>
          </reference>
        </references>
      </pivotArea>
    </format>
    <format dxfId="9">
      <pivotArea outline="0" fieldPosition="0">
        <references count="1">
          <reference field="4294967294" count="1" selected="0">
            <x v="36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36"/>
          </reference>
        </references>
      </pivotArea>
    </format>
    <format dxfId="7">
      <pivotArea outline="0" fieldPosition="0">
        <references count="1">
          <reference field="4294967294" count="1" selected="0">
            <x v="38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38"/>
          </reference>
        </references>
      </pivotArea>
    </format>
    <format dxfId="5">
      <pivotArea outline="0" fieldPosition="0">
        <references count="1">
          <reference field="4294967294" count="1" selected="0">
            <x v="37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7"/>
          </reference>
        </references>
      </pivotArea>
    </format>
    <format dxfId="3">
      <pivotArea field="10" type="button" dataOnly="0" labelOnly="1" outline="0"/>
    </format>
    <format dxfId="2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1">
      <pivotArea outline="0" fieldPosition="0">
        <references count="1">
          <reference field="4294967294" count="1" selected="0">
            <x v="25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174">
    <queryTableFields count="115">
      <queryTableField id="5" name="NAM_MTH_DATA_PBI[BI_NI_General]" tableColumnId="5"/>
      <queryTableField id="7" name="NAM_MTH_DATA_PBI[Fin_Div_Nme]" tableColumnId="7"/>
      <queryTableField id="8" name="NAM_MTH_DATA_PBI[Mkt_Div_Area_Nme]" tableColumnId="8"/>
      <queryTableField id="9" name="NAM_MTH_DATA_PBI[PRM_Nme_First_Last_HR]" tableColumnId="9"/>
      <queryTableField id="10" name="NAM_MTH_DATA_PBI[PRM_Job_Title_Short]" tableColumnId="10"/>
      <queryTableField id="12" name="NAM_MTH_DATA_PBI[DOD_Nme_First_Last_HR]" tableColumnId="12"/>
      <queryTableField id="14" name="NAM_MTH_DATA_PBI[Agbk_Cmpx_Rlshp_Nme]" tableColumnId="14"/>
      <queryTableField id="15" name="NAM_MTH_DATA_PBI[Agbk_Cmpx_Rlshp_Num]" tableColumnId="15"/>
      <queryTableField id="16" name="NAM_MTH_DATA_PBI[Agbk_House_Nme]" tableColumnId="16"/>
      <queryTableField id="17" name="NAM_MTH_DATA_PBI[Agbk_House_Num]" tableColumnId="17"/>
      <queryTableField id="20" name="NAM_MTH_DATA_PBI[REPORTING_GROUP_NAME]" tableColumnId="20"/>
      <queryTableField id="24" name="NAM_MTH_DATA_PBI[Contingent_Name]" tableColumnId="24"/>
      <queryTableField id="26" name="NAM_MTH_DATA_PBI[Master_Name]" tableColumnId="26"/>
      <queryTableField id="27" name="NAM_MTH_DATA_PBI[CL_Primary_Rltsp_Mgr_Desc]" tableColumnId="27"/>
      <queryTableField id="34" name="NAM_MTH_DATA_PBI[CY_YTD_DWP]" tableColumnId="34"/>
      <queryTableField id="35" name="NAM_MTH_DATA_PBI[BI_CY_YTD_DWP]" tableColumnId="35"/>
      <queryTableField id="36" name="NAM_MTH_DATA_PBI[PY_YTD_DWP]" tableColumnId="36"/>
      <queryTableField id="37" name="NAM_MTH_DATA_PBI[PY_Y1_DWP]" tableColumnId="37"/>
      <queryTableField id="38" name="NAM_MTH_DATA_PBI[PY_Y2_DWP]" tableColumnId="38"/>
      <queryTableField id="39" name="NAM_MTH_DATA_PBI[PY_Y3_DWP]" tableColumnId="39"/>
      <queryTableField id="40" name="NAM_MTH_DATA_PBI[CY_R12_DWP]" tableColumnId="40"/>
      <queryTableField id="41" name="NAM_MTH_DATA_PBI[CY_YTD_NB_DWP]" tableColumnId="41"/>
      <queryTableField id="42" name="NAM_MTH_DATA_PBI[PY_YTD_NB_DWP]" tableColumnId="42"/>
      <queryTableField id="43" name="NAM_MTH_DATA_PBI[PY_Y1_NB_DWP]" tableColumnId="43"/>
      <queryTableField id="44" name="NAM_MTH_DATA_PBI[PY_Y2_NB_DWP]" tableColumnId="44"/>
      <queryTableField id="45" name="NAM_MTH_DATA_PBI[PY_Y3_NB_DWP]" tableColumnId="45"/>
      <queryTableField id="46" name="NAM_MTH_DATA_PBI[CY_R12_NB_DWP]" tableColumnId="46"/>
      <queryTableField id="47" name="NAM_MTH_DATA_PBI[CY_YTD_Opps]" tableColumnId="47"/>
      <queryTableField id="48" name="NAM_MTH_DATA_PBI[PY_YTD_Opps]" tableColumnId="48"/>
      <queryTableField id="49" name="NAM_MTH_DATA_PBI[PY_Y1_Opps]" tableColumnId="49"/>
      <queryTableField id="50" name="NAM_MTH_DATA_PBI[PY_Y2_Opps]" tableColumnId="50"/>
      <queryTableField id="51" name="NAM_MTH_DATA_PBI[PY_Y3_Opps]" tableColumnId="51"/>
      <queryTableField id="52" name="NAM_MTH_DATA_PBI[CY_R12_Opps]" tableColumnId="52"/>
      <queryTableField id="53" name="NAM_MTH_DATA_PBI[CY_YTD_Quotes]" tableColumnId="53"/>
      <queryTableField id="54" name="NAM_MTH_DATA_PBI[PY_YTD_Quotes]" tableColumnId="54"/>
      <queryTableField id="55" name="NAM_MTH_DATA_PBI[PY_Y1_Quotes]" tableColumnId="55"/>
      <queryTableField id="56" name="NAM_MTH_DATA_PBI[PY_Y2_Quotes]" tableColumnId="56"/>
      <queryTableField id="57" name="NAM_MTH_DATA_PBI[PY_Y3_Quotes]" tableColumnId="57"/>
      <queryTableField id="58" name="NAM_MTH_DATA_PBI[CY_R12_Quotes]" tableColumnId="58"/>
      <queryTableField id="59" name="NAM_MTH_DATA_PBI[CY_YTD_NB_Sold]" tableColumnId="59"/>
      <queryTableField id="60" name="NAM_MTH_DATA_PBI[PY_YTD_NB_Sold]" tableColumnId="60"/>
      <queryTableField id="61" name="NAM_MTH_DATA_PBI[PY_Y1_Sold]" tableColumnId="61"/>
      <queryTableField id="62" name="NAM_MTH_DATA_PBI[PY_Y2_Sold]" tableColumnId="62"/>
      <queryTableField id="63" name="NAM_MTH_DATA_PBI[PY_Y3_Sold]" tableColumnId="63"/>
      <queryTableField id="64" name="NAM_MTH_DATA_PBI[CY_R12_Sold]" tableColumnId="64"/>
      <queryTableField id="65" name="NAM_MTH_DATA_PBI[CY_YTD_EP]" tableColumnId="65"/>
      <queryTableField id="66" name="NAM_MTH_DATA_PBI[PY_YTD_EP]" tableColumnId="66"/>
      <queryTableField id="67" name="NAM_MTH_DATA_PBI[PY1_EP]" tableColumnId="67"/>
      <queryTableField id="68" name="NAM_MTH_DATA_PBI[PY2_EP]" tableColumnId="68"/>
      <queryTableField id="69" name="NAM_MTH_DATA_PBI[PY3_EP]" tableColumnId="69"/>
      <queryTableField id="70" name="NAM_MTH_DATA_PBI[CAL_YEAR_IL_ALAE_YTD]" tableColumnId="70"/>
      <queryTableField id="71" name="NAM_MTH_DATA_PBI[CAL_YEAR_IL_ALAE_PYTD]" tableColumnId="71"/>
      <queryTableField id="72" name="NAM_MTH_DATA_PBI[CAL_YEAR_IL_ALAE_PY]" tableColumnId="72"/>
      <queryTableField id="73" name="NAM_MTH_DATA_PBI[CAL_YEAR_IL_ALAE_PY2]" tableColumnId="73"/>
      <queryTableField id="74" name="NAM_MTH_DATA_PBI[CAL_YEAR_IL_ALAE_PY3]" tableColumnId="74"/>
      <queryTableField id="75" name="NAM_MTH_DATA_PBI[R12_IL_ALAE]" tableColumnId="75"/>
      <queryTableField id="76" name="NAM_MTH_DATA_PBI[ACC_YEAR_IL_ALAE_YTD]" tableColumnId="76"/>
      <queryTableField id="77" name="NAM_MTH_DATA_PBI[ACC_YEAR_IL_ALAE_PYTD]" tableColumnId="77"/>
      <queryTableField id="78" name="NAM_MTH_DATA_PBI[ACC_YEAR_IL_ALAE_PY]" tableColumnId="78"/>
      <queryTableField id="79" name="NAM_MTH_DATA_PBI[CI_EXP_PREM_YTD]" tableColumnId="79"/>
      <queryTableField id="80" name="NAM_MTH_DATA_PBI[CI_EXP_PREM_PRIOR_YTD]" tableColumnId="80"/>
      <queryTableField id="81" name="NAM_MTH_DATA_PBI[CI_EXP_PREM_R12]" tableColumnId="81"/>
      <queryTableField id="82" name="NAM_MTH_DATA_PBI[CI_RENEWAL_PREM_YTD]" tableColumnId="82"/>
      <queryTableField id="83" name="NAM_MTH_DATA_PBI[CI_RENEWAL_PREM_PRIOR_YTD]" tableColumnId="83"/>
      <queryTableField id="84" name="NAM_MTH_DATA_PBI[CI_RENEWAL_PREM_R12]" tableColumnId="84"/>
      <queryTableField id="85" name="NAM_MTH_DATA_PBI[CI_RETAINED_PREM_YTD]" tableColumnId="85"/>
      <queryTableField id="86" name="NAM_MTH_DATA_PBI[CI_RETAINED_PREM_PRIOR_YTD]" tableColumnId="86"/>
      <queryTableField id="87" name="NAM_MTH_DATA_PBI[CI_RETAINED_PREM_R12]" tableColumnId="87"/>
      <queryTableField id="88" name="NAM_MTH_DATA_PBI[CI_EXP_NET_RATE_PREM_YTD]" tableColumnId="88"/>
      <queryTableField id="89" name="NAM_MTH_DATA_PBI[CI_EXP_NET_RATE_PREM_PYTD]" tableColumnId="89"/>
      <queryTableField id="90" name="NAM_MTH_DATA_PBI[CI_REN_NET_RATE_PREM_YTD]" tableColumnId="90"/>
      <queryTableField id="91" name="NAM_MTH_DATA_PBI[CI_REN_NET_RATE_PREM_PYTD]" tableColumnId="91"/>
      <queryTableField id="93" name="NAM_MTH_DATA_PBI[PLIF_PYTD]" tableColumnId="93"/>
      <queryTableField id="94" name="NAM_MTH_DATA_PBI[PLIF_RENEWAL_YTD]" tableColumnId="94"/>
      <queryTableField id="95" name="NAM_MTH_DATA_PBI[PLIF_RENEWAL_PYTD]" tableColumnId="95"/>
      <queryTableField id="96" name="NAM_MTH_DATA_PBI[NB_COUNT_YTD]" tableColumnId="96"/>
      <queryTableField id="97" name="NAM_MTH_DATA_PBI[NB_COUNT_R12]" tableColumnId="97"/>
      <queryTableField id="98" name="NAM_MTH_DATA_PBI[NB_Acct_passthru_cnt_YTD]" tableColumnId="98"/>
      <queryTableField id="99" name="NAM_MTH_DATA_PBI[NB_Acct_passthru_cnt_R12]" tableColumnId="99"/>
      <queryTableField id="100" name="NAM_MTH_DATA_PBI[Utilization_Count_YTD]" tableColumnId="100"/>
      <queryTableField id="101" name="NAM_MTH_DATA_PBI[Utilization_Count_R12]" tableColumnId="101"/>
      <queryTableField id="102" name="NAM_MTH_DATA_PBI[ECliq_Qte_Cnt_YTD]" tableColumnId="102"/>
      <queryTableField id="103" name="NAM_MTH_DATA_PBI[ECliq_Qte_Cnt_R12]" tableColumnId="103"/>
      <queryTableField id="104" name="NAM_MTH_DATA_PBI[Newb_stt_sdlprm_amt_R12]" tableColumnId="104"/>
      <queryTableField id="105" name="NAM_MTH_DATA_PBI[Newb_stt_trgt_amt_R12]" tableColumnId="105"/>
      <queryTableField id="106" name="NAM_MTH_DATA_PBI[renwl_stt_sldprm_amt_R12]" tableColumnId="106"/>
      <queryTableField id="107" name="NAM_MTH_DATA_PBI[renwl_stt_trgt_prem_amt_R12]" tableColumnId="107"/>
      <queryTableField id="108" name="NAM_MTH_DATA_PBI[PI_expiring_prem_R12]" tableColumnId="108"/>
      <queryTableField id="109" name="NAM_MTH_DATA_PBI[pi_rate_need_R12]" tableColumnId="109"/>
      <queryTableField id="110" name="NAM_MTH_DATA_PBI[SVC_premium]" tableColumnId="110"/>
      <queryTableField id="111" name="NAM_MTH_DATA_PBI[NB_WP_Plan]" tableColumnId="111"/>
      <queryTableField id="112" name="NAM_MTH_DATA_PBI[WP_Plan]" tableColumnId="112"/>
      <queryTableField id="131" name="NAM_MTH_DATA_PBI[NAM Group]" tableColumnId="113"/>
      <queryTableField id="152" name="NAM_MTH_DATA_PBI[CI Bus Unit]" tableColumnId="114"/>
      <queryTableField id="153" name="NAM_MTH_DATA_PBI[UW Segment]" tableColumnId="115"/>
      <queryTableField id="154" name="NAM_MTH_DATA_PBI[UW Sub Segment]" tableColumnId="116"/>
      <queryTableField id="155" name="NAM_MTH_DATA_PBI[Core Agency Code]" tableColumnId="117"/>
      <queryTableField id="156" name="NAM_MTH_DATA_PBI[BI NI General Spec Brkout]" tableColumnId="118"/>
      <queryTableField id="157" name="NAM_MTH_DATA_PBI[Mkt Region]" tableColumnId="119"/>
      <queryTableField id="158" name="NAM_MTH_DATA_PBI[Agency Name]" tableColumnId="120"/>
      <queryTableField id="159" name="NAM_MTH_DATA_PBI[Appointment Year]" tableColumnId="121"/>
      <queryTableField id="160" name="NAM_MTH_DATA_PBI[Appointment Month]" tableColumnId="122"/>
      <queryTableField id="161" name="NAM_MTH_DATA_PBI[Agency Status]" tableColumnId="123"/>
      <queryTableField id="162" name="NAM_MTH_DATA_PBI[State]" tableColumnId="124"/>
      <queryTableField id="163" name="NAM_MTH_DATA_PBI[Contingent Code]" tableColumnId="125"/>
      <queryTableField id="164" name="NAM_MTH_DATA_PBI[Master Code]" tableColumnId="126"/>
      <queryTableField id="165" name="NAM_MTH_DATA_PBI[Prm Rel Mgr Long Name]" tableColumnId="127"/>
      <queryTableField id="166" name="NAM_MTH_DATA_PBI[City]" tableColumnId="128"/>
      <queryTableField id="167" name="NAM_MTH_DATA_PBI[Address]" tableColumnId="129"/>
      <queryTableField id="168" name="NAM_MTH_DATA_PBI[PLIF Ytd]" tableColumnId="130"/>
      <queryTableField id="169" name="NAM_MTH_DATA_PBI[Internal_Code_Flag]" tableColumnId="1"/>
      <queryTableField id="170" name="NAM_MTH_DATA_PBI[Locn_Address_Line_2_Txt]" tableColumnId="2"/>
      <queryTableField id="171" name="NAM_MTH_DATA_PBI[Column1]" tableColumnId="3"/>
      <queryTableField id="172" name="NAM_MTH_DATA_PBI[_1]" tableColumnId="4"/>
      <queryTableField id="173" name="NAM_MTH_DATA_PBI[_2]" tableColumnId="6"/>
    </queryTableFields>
  </queryTableRefresh>
  <extLst>
    <ext xmlns:x15="http://schemas.microsoft.com/office/spreadsheetml/2010/11/main" uri="{883FBD77-0823-4a55-B5E3-86C4891E6966}">
      <x15:queryTable drillThrough="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_ExternalData_13" displayName="Table_ExternalData_13" ref="A1:DK966" tableType="queryTable" totalsRowShown="0">
  <autoFilter ref="A1:DK966" xr:uid="{00000000-0009-0000-0100-000002000000}"/>
  <tableColumns count="115">
    <tableColumn id="5" xr3:uid="{00000000-0010-0000-0000-000005000000}" uniqueName="5" name="NAM_MTH_DATA_PBI[BI_NI_General]" queryTableFieldId="5"/>
    <tableColumn id="7" xr3:uid="{00000000-0010-0000-0000-000007000000}" uniqueName="7" name="NAM_MTH_DATA_PBI[Fin_Div_Nme]" queryTableFieldId="7"/>
    <tableColumn id="8" xr3:uid="{00000000-0010-0000-0000-000008000000}" uniqueName="8" name="NAM_MTH_DATA_PBI[Mkt_Div_Area_Nme]" queryTableFieldId="8"/>
    <tableColumn id="9" xr3:uid="{00000000-0010-0000-0000-000009000000}" uniqueName="9" name="NAM_MTH_DATA_PBI[PRM_Nme_First_Last_HR]" queryTableFieldId="9"/>
    <tableColumn id="10" xr3:uid="{00000000-0010-0000-0000-00000A000000}" uniqueName="10" name="NAM_MTH_DATA_PBI[PRM_Job_Title_Short]" queryTableFieldId="10"/>
    <tableColumn id="12" xr3:uid="{00000000-0010-0000-0000-00000C000000}" uniqueName="12" name="NAM_MTH_DATA_PBI[DOD_Nme_First_Last_HR]" queryTableFieldId="12"/>
    <tableColumn id="14" xr3:uid="{00000000-0010-0000-0000-00000E000000}" uniqueName="14" name="NAM_MTH_DATA_PBI[Agbk_Cmpx_Rlshp_Nme]" queryTableFieldId="14"/>
    <tableColumn id="15" xr3:uid="{00000000-0010-0000-0000-00000F000000}" uniqueName="15" name="NAM_MTH_DATA_PBI[Agbk_Cmpx_Rlshp_Num]" queryTableFieldId="15"/>
    <tableColumn id="16" xr3:uid="{00000000-0010-0000-0000-000010000000}" uniqueName="16" name="NAM_MTH_DATA_PBI[Agbk_House_Nme]" queryTableFieldId="16"/>
    <tableColumn id="17" xr3:uid="{00000000-0010-0000-0000-000011000000}" uniqueName="17" name="NAM_MTH_DATA_PBI[Agbk_House_Num]" queryTableFieldId="17"/>
    <tableColumn id="20" xr3:uid="{00000000-0010-0000-0000-000014000000}" uniqueName="20" name="NAM_MTH_DATA_PBI[REPORTING_GROUP_NAME]" queryTableFieldId="20"/>
    <tableColumn id="24" xr3:uid="{00000000-0010-0000-0000-000018000000}" uniqueName="24" name="NAM_MTH_DATA_PBI[Contingent_Name]" queryTableFieldId="24"/>
    <tableColumn id="26" xr3:uid="{00000000-0010-0000-0000-00001A000000}" uniqueName="26" name="NAM_MTH_DATA_PBI[Master_Name]" queryTableFieldId="26"/>
    <tableColumn id="27" xr3:uid="{00000000-0010-0000-0000-00001B000000}" uniqueName="27" name="NAM_MTH_DATA_PBI[CL_Primary_Rltsp_Mgr_Desc]" queryTableFieldId="27"/>
    <tableColumn id="34" xr3:uid="{00000000-0010-0000-0000-000022000000}" uniqueName="34" name="NAM_MTH_DATA_PBI[CY_YTD_DWP]" queryTableFieldId="34"/>
    <tableColumn id="35" xr3:uid="{00000000-0010-0000-0000-000023000000}" uniqueName="35" name="NAM_MTH_DATA_PBI[BI_CY_YTD_DWP]" queryTableFieldId="35"/>
    <tableColumn id="36" xr3:uid="{00000000-0010-0000-0000-000024000000}" uniqueName="36" name="NAM_MTH_DATA_PBI[PY_YTD_DWP]" queryTableFieldId="36"/>
    <tableColumn id="37" xr3:uid="{00000000-0010-0000-0000-000025000000}" uniqueName="37" name="NAM_MTH_DATA_PBI[PY_Y1_DWP]" queryTableFieldId="37"/>
    <tableColumn id="38" xr3:uid="{00000000-0010-0000-0000-000026000000}" uniqueName="38" name="NAM_MTH_DATA_PBI[PY_Y2_DWP]" queryTableFieldId="38"/>
    <tableColumn id="39" xr3:uid="{00000000-0010-0000-0000-000027000000}" uniqueName="39" name="NAM_MTH_DATA_PBI[PY_Y3_DWP]" queryTableFieldId="39"/>
    <tableColumn id="40" xr3:uid="{00000000-0010-0000-0000-000028000000}" uniqueName="40" name="NAM_MTH_DATA_PBI[CY_R12_DWP]" queryTableFieldId="40"/>
    <tableColumn id="41" xr3:uid="{00000000-0010-0000-0000-000029000000}" uniqueName="41" name="NAM_MTH_DATA_PBI[CY_YTD_NB_DWP]" queryTableFieldId="41"/>
    <tableColumn id="42" xr3:uid="{00000000-0010-0000-0000-00002A000000}" uniqueName="42" name="NAM_MTH_DATA_PBI[PY_YTD_NB_DWP]" queryTableFieldId="42"/>
    <tableColumn id="43" xr3:uid="{00000000-0010-0000-0000-00002B000000}" uniqueName="43" name="NAM_MTH_DATA_PBI[PY_Y1_NB_DWP]" queryTableFieldId="43"/>
    <tableColumn id="44" xr3:uid="{00000000-0010-0000-0000-00002C000000}" uniqueName="44" name="NAM_MTH_DATA_PBI[PY_Y2_NB_DWP]" queryTableFieldId="44"/>
    <tableColumn id="45" xr3:uid="{00000000-0010-0000-0000-00002D000000}" uniqueName="45" name="NAM_MTH_DATA_PBI[PY_Y3_NB_DWP]" queryTableFieldId="45"/>
    <tableColumn id="46" xr3:uid="{00000000-0010-0000-0000-00002E000000}" uniqueName="46" name="NAM_MTH_DATA_PBI[CY_R12_NB_DWP]" queryTableFieldId="46"/>
    <tableColumn id="47" xr3:uid="{00000000-0010-0000-0000-00002F000000}" uniqueName="47" name="NAM_MTH_DATA_PBI[CY_YTD_Opps]" queryTableFieldId="47"/>
    <tableColumn id="48" xr3:uid="{00000000-0010-0000-0000-000030000000}" uniqueName="48" name="NAM_MTH_DATA_PBI[PY_YTD_Opps]" queryTableFieldId="48"/>
    <tableColumn id="49" xr3:uid="{00000000-0010-0000-0000-000031000000}" uniqueName="49" name="NAM_MTH_DATA_PBI[PY_Y1_Opps]" queryTableFieldId="49"/>
    <tableColumn id="50" xr3:uid="{00000000-0010-0000-0000-000032000000}" uniqueName="50" name="NAM_MTH_DATA_PBI[PY_Y2_Opps]" queryTableFieldId="50"/>
    <tableColumn id="51" xr3:uid="{00000000-0010-0000-0000-000033000000}" uniqueName="51" name="NAM_MTH_DATA_PBI[PY_Y3_Opps]" queryTableFieldId="51"/>
    <tableColumn id="52" xr3:uid="{00000000-0010-0000-0000-000034000000}" uniqueName="52" name="NAM_MTH_DATA_PBI[CY_R12_Opps]" queryTableFieldId="52"/>
    <tableColumn id="53" xr3:uid="{00000000-0010-0000-0000-000035000000}" uniqueName="53" name="NAM_MTH_DATA_PBI[CY_YTD_Quotes]" queryTableFieldId="53"/>
    <tableColumn id="54" xr3:uid="{00000000-0010-0000-0000-000036000000}" uniqueName="54" name="NAM_MTH_DATA_PBI[PY_YTD_Quotes]" queryTableFieldId="54"/>
    <tableColumn id="55" xr3:uid="{00000000-0010-0000-0000-000037000000}" uniqueName="55" name="NAM_MTH_DATA_PBI[PY_Y1_Quotes]" queryTableFieldId="55"/>
    <tableColumn id="56" xr3:uid="{00000000-0010-0000-0000-000038000000}" uniqueName="56" name="NAM_MTH_DATA_PBI[PY_Y2_Quotes]" queryTableFieldId="56"/>
    <tableColumn id="57" xr3:uid="{00000000-0010-0000-0000-000039000000}" uniqueName="57" name="NAM_MTH_DATA_PBI[PY_Y3_Quotes]" queryTableFieldId="57"/>
    <tableColumn id="58" xr3:uid="{00000000-0010-0000-0000-00003A000000}" uniqueName="58" name="NAM_MTH_DATA_PBI[CY_R12_Quotes]" queryTableFieldId="58"/>
    <tableColumn id="59" xr3:uid="{00000000-0010-0000-0000-00003B000000}" uniqueName="59" name="NAM_MTH_DATA_PBI[CY_YTD_NB_Sold]" queryTableFieldId="59"/>
    <tableColumn id="60" xr3:uid="{00000000-0010-0000-0000-00003C000000}" uniqueName="60" name="NAM_MTH_DATA_PBI[PY_YTD_NB_Sold]" queryTableFieldId="60"/>
    <tableColumn id="61" xr3:uid="{00000000-0010-0000-0000-00003D000000}" uniqueName="61" name="NAM_MTH_DATA_PBI[PY_Y1_Sold]" queryTableFieldId="61"/>
    <tableColumn id="62" xr3:uid="{00000000-0010-0000-0000-00003E000000}" uniqueName="62" name="NAM_MTH_DATA_PBI[PY_Y2_Sold]" queryTableFieldId="62"/>
    <tableColumn id="63" xr3:uid="{00000000-0010-0000-0000-00003F000000}" uniqueName="63" name="NAM_MTH_DATA_PBI[PY_Y3_Sold]" queryTableFieldId="63"/>
    <tableColumn id="64" xr3:uid="{00000000-0010-0000-0000-000040000000}" uniqueName="64" name="NAM_MTH_DATA_PBI[CY_R12_Sold]" queryTableFieldId="64"/>
    <tableColumn id="65" xr3:uid="{00000000-0010-0000-0000-000041000000}" uniqueName="65" name="NAM_MTH_DATA_PBI[CY_YTD_EP]" queryTableFieldId="65"/>
    <tableColumn id="66" xr3:uid="{00000000-0010-0000-0000-000042000000}" uniqueName="66" name="NAM_MTH_DATA_PBI[PY_YTD_EP]" queryTableFieldId="66"/>
    <tableColumn id="67" xr3:uid="{00000000-0010-0000-0000-000043000000}" uniqueName="67" name="NAM_MTH_DATA_PBI[PY1_EP]" queryTableFieldId="67"/>
    <tableColumn id="68" xr3:uid="{00000000-0010-0000-0000-000044000000}" uniqueName="68" name="NAM_MTH_DATA_PBI[PY2_EP]" queryTableFieldId="68"/>
    <tableColumn id="69" xr3:uid="{00000000-0010-0000-0000-000045000000}" uniqueName="69" name="NAM_MTH_DATA_PBI[PY3_EP]" queryTableFieldId="69"/>
    <tableColumn id="70" xr3:uid="{00000000-0010-0000-0000-000046000000}" uniqueName="70" name="NAM_MTH_DATA_PBI[CAL_YEAR_IL_ALAE_YTD]" queryTableFieldId="70"/>
    <tableColumn id="71" xr3:uid="{00000000-0010-0000-0000-000047000000}" uniqueName="71" name="NAM_MTH_DATA_PBI[CAL_YEAR_IL_ALAE_PYTD]" queryTableFieldId="71"/>
    <tableColumn id="72" xr3:uid="{00000000-0010-0000-0000-000048000000}" uniqueName="72" name="NAM_MTH_DATA_PBI[CAL_YEAR_IL_ALAE_PY]" queryTableFieldId="72"/>
    <tableColumn id="73" xr3:uid="{00000000-0010-0000-0000-000049000000}" uniqueName="73" name="NAM_MTH_DATA_PBI[CAL_YEAR_IL_ALAE_PY2]" queryTableFieldId="73"/>
    <tableColumn id="74" xr3:uid="{00000000-0010-0000-0000-00004A000000}" uniqueName="74" name="NAM_MTH_DATA_PBI[CAL_YEAR_IL_ALAE_PY3]" queryTableFieldId="74"/>
    <tableColumn id="75" xr3:uid="{00000000-0010-0000-0000-00004B000000}" uniqueName="75" name="NAM_MTH_DATA_PBI[R12_IL_ALAE]" queryTableFieldId="75"/>
    <tableColumn id="76" xr3:uid="{00000000-0010-0000-0000-00004C000000}" uniqueName="76" name="NAM_MTH_DATA_PBI[ACC_YEAR_IL_ALAE_YTD]" queryTableFieldId="76"/>
    <tableColumn id="77" xr3:uid="{00000000-0010-0000-0000-00004D000000}" uniqueName="77" name="NAM_MTH_DATA_PBI[ACC_YEAR_IL_ALAE_PYTD]" queryTableFieldId="77"/>
    <tableColumn id="78" xr3:uid="{00000000-0010-0000-0000-00004E000000}" uniqueName="78" name="NAM_MTH_DATA_PBI[ACC_YEAR_IL_ALAE_PY]" queryTableFieldId="78"/>
    <tableColumn id="79" xr3:uid="{00000000-0010-0000-0000-00004F000000}" uniqueName="79" name="NAM_MTH_DATA_PBI[CI_EXP_PREM_YTD]" queryTableFieldId="79"/>
    <tableColumn id="80" xr3:uid="{00000000-0010-0000-0000-000050000000}" uniqueName="80" name="NAM_MTH_DATA_PBI[CI_EXP_PREM_PRIOR_YTD]" queryTableFieldId="80"/>
    <tableColumn id="81" xr3:uid="{00000000-0010-0000-0000-000051000000}" uniqueName="81" name="NAM_MTH_DATA_PBI[CI_EXP_PREM_R12]" queryTableFieldId="81"/>
    <tableColumn id="82" xr3:uid="{00000000-0010-0000-0000-000052000000}" uniqueName="82" name="NAM_MTH_DATA_PBI[CI_RENEWAL_PREM_YTD]" queryTableFieldId="82"/>
    <tableColumn id="83" xr3:uid="{00000000-0010-0000-0000-000053000000}" uniqueName="83" name="NAM_MTH_DATA_PBI[CI_RENEWAL_PREM_PRIOR_YTD]" queryTableFieldId="83"/>
    <tableColumn id="84" xr3:uid="{00000000-0010-0000-0000-000054000000}" uniqueName="84" name="NAM_MTH_DATA_PBI[CI_RENEWAL_PREM_R12]" queryTableFieldId="84"/>
    <tableColumn id="85" xr3:uid="{00000000-0010-0000-0000-000055000000}" uniqueName="85" name="NAM_MTH_DATA_PBI[CI_RETAINED_PREM_YTD]" queryTableFieldId="85"/>
    <tableColumn id="86" xr3:uid="{00000000-0010-0000-0000-000056000000}" uniqueName="86" name="NAM_MTH_DATA_PBI[CI_RETAINED_PREM_PRIOR_YTD]" queryTableFieldId="86"/>
    <tableColumn id="87" xr3:uid="{00000000-0010-0000-0000-000057000000}" uniqueName="87" name="NAM_MTH_DATA_PBI[CI_RETAINED_PREM_R12]" queryTableFieldId="87"/>
    <tableColumn id="88" xr3:uid="{00000000-0010-0000-0000-000058000000}" uniqueName="88" name="NAM_MTH_DATA_PBI[CI_EXP_NET_RATE_PREM_YTD]" queryTableFieldId="88"/>
    <tableColumn id="89" xr3:uid="{00000000-0010-0000-0000-000059000000}" uniqueName="89" name="NAM_MTH_DATA_PBI[CI_EXP_NET_RATE_PREM_PYTD]" queryTableFieldId="89"/>
    <tableColumn id="90" xr3:uid="{00000000-0010-0000-0000-00005A000000}" uniqueName="90" name="NAM_MTH_DATA_PBI[CI_REN_NET_RATE_PREM_YTD]" queryTableFieldId="90"/>
    <tableColumn id="91" xr3:uid="{00000000-0010-0000-0000-00005B000000}" uniqueName="91" name="NAM_MTH_DATA_PBI[CI_REN_NET_RATE_PREM_PYTD]" queryTableFieldId="91"/>
    <tableColumn id="93" xr3:uid="{00000000-0010-0000-0000-00005D000000}" uniqueName="93" name="NAM_MTH_DATA_PBI[PLIF_PYTD]" queryTableFieldId="93"/>
    <tableColumn id="94" xr3:uid="{00000000-0010-0000-0000-00005E000000}" uniqueName="94" name="NAM_MTH_DATA_PBI[PLIF_RENEWAL_YTD]" queryTableFieldId="94"/>
    <tableColumn id="95" xr3:uid="{00000000-0010-0000-0000-00005F000000}" uniqueName="95" name="NAM_MTH_DATA_PBI[PLIF_RENEWAL_PYTD]" queryTableFieldId="95"/>
    <tableColumn id="96" xr3:uid="{00000000-0010-0000-0000-000060000000}" uniqueName="96" name="NAM_MTH_DATA_PBI[NB_COUNT_YTD]" queryTableFieldId="96"/>
    <tableColumn id="97" xr3:uid="{00000000-0010-0000-0000-000061000000}" uniqueName="97" name="NAM_MTH_DATA_PBI[NB_COUNT_R12]" queryTableFieldId="97"/>
    <tableColumn id="98" xr3:uid="{00000000-0010-0000-0000-000062000000}" uniqueName="98" name="NAM_MTH_DATA_PBI[NB_Acct_passthru_cnt_YTD]" queryTableFieldId="98"/>
    <tableColumn id="99" xr3:uid="{00000000-0010-0000-0000-000063000000}" uniqueName="99" name="NAM_MTH_DATA_PBI[NB_Acct_passthru_cnt_R12]" queryTableFieldId="99"/>
    <tableColumn id="100" xr3:uid="{00000000-0010-0000-0000-000064000000}" uniqueName="100" name="NAM_MTH_DATA_PBI[Utilization_Count_YTD]" queryTableFieldId="100"/>
    <tableColumn id="101" xr3:uid="{00000000-0010-0000-0000-000065000000}" uniqueName="101" name="NAM_MTH_DATA_PBI[Utilization_Count_R12]" queryTableFieldId="101"/>
    <tableColumn id="102" xr3:uid="{00000000-0010-0000-0000-000066000000}" uniqueName="102" name="NAM_MTH_DATA_PBI[ECliq_Qte_Cnt_YTD]" queryTableFieldId="102"/>
    <tableColumn id="103" xr3:uid="{00000000-0010-0000-0000-000067000000}" uniqueName="103" name="NAM_MTH_DATA_PBI[ECliq_Qte_Cnt_R12]" queryTableFieldId="103"/>
    <tableColumn id="104" xr3:uid="{00000000-0010-0000-0000-000068000000}" uniqueName="104" name="NAM_MTH_DATA_PBI[Newb_stt_sdlprm_amt_R12]" queryTableFieldId="104"/>
    <tableColumn id="105" xr3:uid="{00000000-0010-0000-0000-000069000000}" uniqueName="105" name="NAM_MTH_DATA_PBI[Newb_stt_trgt_amt_R12]" queryTableFieldId="105"/>
    <tableColumn id="106" xr3:uid="{00000000-0010-0000-0000-00006A000000}" uniqueName="106" name="NAM_MTH_DATA_PBI[renwl_stt_sldprm_amt_R12]" queryTableFieldId="106"/>
    <tableColumn id="107" xr3:uid="{00000000-0010-0000-0000-00006B000000}" uniqueName="107" name="NAM_MTH_DATA_PBI[renwl_stt_trgt_prem_amt_R12]" queryTableFieldId="107"/>
    <tableColumn id="108" xr3:uid="{00000000-0010-0000-0000-00006C000000}" uniqueName="108" name="NAM_MTH_DATA_PBI[PI_expiring_prem_R12]" queryTableFieldId="108"/>
    <tableColumn id="109" xr3:uid="{00000000-0010-0000-0000-00006D000000}" uniqueName="109" name="NAM_MTH_DATA_PBI[pi_rate_need_R12]" queryTableFieldId="109"/>
    <tableColumn id="110" xr3:uid="{00000000-0010-0000-0000-00006E000000}" uniqueName="110" name="NAM_MTH_DATA_PBI[SVC_premium]" queryTableFieldId="110"/>
    <tableColumn id="111" xr3:uid="{00000000-0010-0000-0000-00006F000000}" uniqueName="111" name="NAM_MTH_DATA_PBI[NB_WP_Plan]" queryTableFieldId="111"/>
    <tableColumn id="112" xr3:uid="{00000000-0010-0000-0000-000070000000}" uniqueName="112" name="NAM_MTH_DATA_PBI[WP_Plan]" queryTableFieldId="112"/>
    <tableColumn id="113" xr3:uid="{41CB939B-061C-44FA-9BF9-A663D897A719}" uniqueName="113" name="NAM_MTH_DATA_PBI[NAM Group]" queryTableFieldId="131"/>
    <tableColumn id="114" xr3:uid="{9D61E431-17AA-42D3-B080-1FC6EA866855}" uniqueName="114" name="NAM_MTH_DATA_PBI[CI Bus Unit]" queryTableFieldId="152"/>
    <tableColumn id="115" xr3:uid="{BCB9CF6A-0C72-4069-9AC8-E4738D2282BD}" uniqueName="115" name="NAM_MTH_DATA_PBI[UW Segment]" queryTableFieldId="153"/>
    <tableColumn id="116" xr3:uid="{A5CDFBCF-1273-4C14-88A1-5AA0277EEACF}" uniqueName="116" name="NAM_MTH_DATA_PBI[UW Sub Segment]" queryTableFieldId="154"/>
    <tableColumn id="117" xr3:uid="{E85779A7-FD9D-4C30-9682-854A0D346DDF}" uniqueName="117" name="NAM_MTH_DATA_PBI[Core Agency Code]" queryTableFieldId="155"/>
    <tableColumn id="118" xr3:uid="{296ACD68-AB1A-4676-A200-7C5F56F56040}" uniqueName="118" name="NAM_MTH_DATA_PBI[BI NI General Spec Brkout]" queryTableFieldId="156"/>
    <tableColumn id="119" xr3:uid="{BBA79C5E-C406-40E6-B3DE-E0C5DDC7EEB1}" uniqueName="119" name="NAM_MTH_DATA_PBI[Mkt Region]" queryTableFieldId="157"/>
    <tableColumn id="120" xr3:uid="{04863199-2909-48FD-9284-4E4944119CE8}" uniqueName="120" name="NAM_MTH_DATA_PBI[Agency Name]" queryTableFieldId="158"/>
    <tableColumn id="121" xr3:uid="{B4929BF5-F2C1-41EC-9002-1C8073F75A47}" uniqueName="121" name="NAM_MTH_DATA_PBI[Appointment Year]" queryTableFieldId="159"/>
    <tableColumn id="122" xr3:uid="{068A8635-4047-4A29-B688-1E9411D2507B}" uniqueName="122" name="NAM_MTH_DATA_PBI[Appointment Month]" queryTableFieldId="160"/>
    <tableColumn id="123" xr3:uid="{B65B99F3-0006-470B-906E-D30E3B01C4BD}" uniqueName="123" name="NAM_MTH_DATA_PBI[Agency Status]" queryTableFieldId="161"/>
    <tableColumn id="124" xr3:uid="{5701CF69-AD04-42E2-B48E-472EFE6BF953}" uniqueName="124" name="NAM_MTH_DATA_PBI[State]" queryTableFieldId="162"/>
    <tableColumn id="125" xr3:uid="{E8280608-2521-4314-8243-872D9ACB9FAB}" uniqueName="125" name="NAM_MTH_DATA_PBI[Contingent Code]" queryTableFieldId="163"/>
    <tableColumn id="126" xr3:uid="{F293296F-F06D-401A-87EF-571063AF61DB}" uniqueName="126" name="NAM_MTH_DATA_PBI[Master Code]" queryTableFieldId="164"/>
    <tableColumn id="127" xr3:uid="{17FE8E49-EFF1-488A-8D7E-293B0E29E7C1}" uniqueName="127" name="NAM_MTH_DATA_PBI[Prm Rel Mgr Long Name]" queryTableFieldId="165"/>
    <tableColumn id="128" xr3:uid="{58B25401-2D1E-443D-8394-B26C8C85C7DB}" uniqueName="128" name="NAM_MTH_DATA_PBI[City]" queryTableFieldId="166"/>
    <tableColumn id="129" xr3:uid="{E2EA01BA-BED6-4CC3-8A8B-94F1D2C61565}" uniqueName="129" name="NAM_MTH_DATA_PBI[Address]" queryTableFieldId="167"/>
    <tableColumn id="130" xr3:uid="{C49F5A55-DAFB-45E5-8EDF-AAF58739D112}" uniqueName="130" name="NAM_MTH_DATA_PBI[PLIF Ytd]" queryTableFieldId="168"/>
    <tableColumn id="1" xr3:uid="{50C35CC8-1FAA-493D-88A7-C1F95CA80917}" uniqueName="1" name="NAM_MTH_DATA_PBI[Internal_Code_Flag]" queryTableFieldId="169"/>
    <tableColumn id="2" xr3:uid="{13A3D9EE-062C-4122-A750-C9BCC672D57F}" uniqueName="2" name="NAM_MTH_DATA_PBI[Locn_Address_Line_2_Txt]" queryTableFieldId="170"/>
    <tableColumn id="3" xr3:uid="{3BE2BE29-8402-4111-BA7D-50612FFE86A7}" uniqueName="3" name="NAM_MTH_DATA_PBI[Column1]" queryTableFieldId="171"/>
    <tableColumn id="4" xr3:uid="{AF05971C-24F7-4A25-9485-0EB57AD10805}" uniqueName="4" name="NAM_MTH_DATA_PBI[_1]" queryTableFieldId="172"/>
    <tableColumn id="6" xr3:uid="{95D103C4-0F36-438F-A6D1-36E408EFBCD3}" uniqueName="6" name="NAM_MTH_DATA_PBI[_2]" queryTableFieldId="1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7A9A-2943-4D3C-AB3C-2A3B8FFBBA3D}">
  <sheetPr>
    <tabColor theme="7" tint="0.79998168889431442"/>
  </sheetPr>
  <dimension ref="A1:AE21203"/>
  <sheetViews>
    <sheetView tabSelected="1" topLeftCell="U10" workbookViewId="0">
      <selection activeCell="D18" sqref="D18"/>
    </sheetView>
  </sheetViews>
  <sheetFormatPr defaultRowHeight="14.5" x14ac:dyDescent="0.35"/>
  <cols>
    <col min="1" max="1" width="28.81640625" style="7" bestFit="1" customWidth="1"/>
    <col min="2" max="3" width="15.54296875" customWidth="1"/>
    <col min="4" max="4" width="15.54296875" style="5" customWidth="1"/>
    <col min="5" max="9" width="15.54296875" customWidth="1"/>
    <col min="10" max="10" width="15.54296875" style="4" customWidth="1"/>
    <col min="11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4" customWidth="1"/>
    <col min="20" max="24" width="15.54296875" style="3" customWidth="1"/>
    <col min="25" max="25" width="15.54296875" style="2" customWidth="1"/>
    <col min="26" max="29" width="15.54296875" customWidth="1"/>
    <col min="30" max="30" width="9.81640625" bestFit="1" customWidth="1"/>
    <col min="31" max="31" width="8.81640625" bestFit="1" customWidth="1"/>
  </cols>
  <sheetData>
    <row r="1" spans="1:31" ht="36" x14ac:dyDescent="0.35">
      <c r="A1" s="6" t="str">
        <f>B5</f>
        <v>AGENCY COLLECTIVE</v>
      </c>
    </row>
    <row r="2" spans="1:31" ht="18" x14ac:dyDescent="0.35">
      <c r="A2" s="6" t="s">
        <v>0</v>
      </c>
    </row>
    <row r="4" spans="1:31" x14ac:dyDescent="0.35">
      <c r="A4"/>
    </row>
    <row r="5" spans="1:31" x14ac:dyDescent="0.35">
      <c r="A5" s="1" t="s">
        <v>1</v>
      </c>
      <c r="B5" t="s">
        <v>2</v>
      </c>
    </row>
    <row r="6" spans="1:31" x14ac:dyDescent="0.35">
      <c r="A6" s="1" t="s">
        <v>3</v>
      </c>
      <c r="B6" t="s">
        <v>4</v>
      </c>
    </row>
    <row r="7" spans="1:31" x14ac:dyDescent="0.35">
      <c r="A7" s="1" t="s">
        <v>5</v>
      </c>
      <c r="B7" t="s">
        <v>4</v>
      </c>
    </row>
    <row r="8" spans="1:31" x14ac:dyDescent="0.35">
      <c r="A8" s="1" t="s">
        <v>6</v>
      </c>
      <c r="B8" t="s">
        <v>4</v>
      </c>
    </row>
    <row r="9" spans="1:31" x14ac:dyDescent="0.35">
      <c r="A9" s="1" t="s">
        <v>7</v>
      </c>
      <c r="B9" t="s">
        <v>4</v>
      </c>
    </row>
    <row r="10" spans="1:31" x14ac:dyDescent="0.35">
      <c r="A10" s="1" t="s">
        <v>8</v>
      </c>
      <c r="B10" t="s">
        <v>4</v>
      </c>
    </row>
    <row r="11" spans="1:31" x14ac:dyDescent="0.35">
      <c r="A11" s="1" t="s">
        <v>9</v>
      </c>
      <c r="B11" t="s">
        <v>4</v>
      </c>
    </row>
    <row r="12" spans="1:31" x14ac:dyDescent="0.35">
      <c r="A12" s="1" t="s">
        <v>10</v>
      </c>
      <c r="B12" t="s">
        <v>4</v>
      </c>
    </row>
    <row r="13" spans="1:31" x14ac:dyDescent="0.35">
      <c r="A13" s="1" t="s">
        <v>11</v>
      </c>
      <c r="B13" t="s">
        <v>4</v>
      </c>
    </row>
    <row r="14" spans="1:31" x14ac:dyDescent="0.35">
      <c r="A14" s="1" t="s">
        <v>12</v>
      </c>
      <c r="B14" t="s">
        <v>4</v>
      </c>
    </row>
    <row r="15" spans="1:31" x14ac:dyDescent="0.35">
      <c r="A15" s="8" t="s">
        <v>13</v>
      </c>
      <c r="B15" s="8">
        <f>GETPIVOTDATA("CY R12 DWP",$A$16)</f>
        <v>10218360</v>
      </c>
      <c r="C15" s="8">
        <f>GETPIVOTDATA("CY YTD DWP",$A$16)</f>
        <v>2961124</v>
      </c>
      <c r="D15" s="8">
        <f>GETPIVOTDATA("PY YTD DWP",$A$16)</f>
        <v>2080760</v>
      </c>
      <c r="E15" s="9">
        <f>GETPIVOTDATA("YTD DWP Growth",$A$16)</f>
        <v>0.42309732982179593</v>
      </c>
      <c r="F15" s="8">
        <f>GETPIVOTDATA("CY YTD NB",$A$16)</f>
        <v>1065000</v>
      </c>
      <c r="G15" s="8">
        <f>GETPIVOTDATA("PY YTD NB",$A$16)</f>
        <v>964409</v>
      </c>
      <c r="H15" s="9">
        <f>GETPIVOTDATA("YTD NB Growth",$A$16)</f>
        <v>0.10430325722800181</v>
      </c>
      <c r="I15" s="11">
        <f>GETPIVOTDATA("CY YTD Opps",$A$16)</f>
        <v>2136</v>
      </c>
      <c r="J15" s="11">
        <f>GETPIVOTDATA("PY YTD Opps",$A$16)</f>
        <v>2179</v>
      </c>
      <c r="K15" s="9">
        <f>GETPIVOTDATA("YTD Opps Growth %",$A$16)</f>
        <v>-1.9733822854520421E-2</v>
      </c>
      <c r="L15" s="11">
        <f>GETPIVOTDATA("CY YTD Quotes",$A$16)</f>
        <v>1535</v>
      </c>
      <c r="M15" s="11">
        <f>GETPIVOTDATA("PY YTD Quotes",$A$16)</f>
        <v>1649</v>
      </c>
      <c r="N15" s="9">
        <f>GETPIVOTDATA("YTD Quote Growth %",$A$16)</f>
        <v>-6.9132807762280174E-2</v>
      </c>
      <c r="O15" s="11">
        <f>GETPIVOTDATA("CY YTD NB Sold",$A$16)</f>
        <v>427</v>
      </c>
      <c r="P15" s="11">
        <f>GETPIVOTDATA("PY YTD NB Sold",$A$16)</f>
        <v>523</v>
      </c>
      <c r="Q15" s="9">
        <f>GETPIVOTDATA("% Growth Sold",$A$16)</f>
        <v>-0.1835564053537285</v>
      </c>
      <c r="R15" s="9">
        <f>GETPIVOTDATA("CY Quote Ratio %",$A$16)</f>
        <v>0.71863295880149813</v>
      </c>
      <c r="S15" s="9">
        <f>GETPIVOTDATA("PY Quote Ratio %",$A$16)</f>
        <v>0.75676916016521345</v>
      </c>
      <c r="T15" s="9">
        <f>GETPIVOTDATA("% Quote Ratio Change",$A$16)</f>
        <v>-3.8136201363715316E-2</v>
      </c>
      <c r="U15" s="9">
        <f>GETPIVOTDATA("CY Hit Ratio %",$A$16)</f>
        <v>0.2781758957654723</v>
      </c>
      <c r="V15" s="9">
        <f>GETPIVOTDATA("PY Hit Ratio %",$A$16)</f>
        <v>0.3171619163129169</v>
      </c>
      <c r="W15" s="9">
        <f>GETPIVOTDATA("% Hit Ratio Change",$A$16)</f>
        <v>-3.89860205474446E-2</v>
      </c>
      <c r="X15" s="9">
        <f>GETPIVOTDATA("ADP Retention Metric",$A$16)</f>
        <v>0.91126511466963989</v>
      </c>
      <c r="Y15" s="11">
        <f>GETPIVOTDATA("PLIF YTD",$A$16)</f>
        <v>2592</v>
      </c>
      <c r="Z15" s="9">
        <f>GETPIVOTDATA("PLIF Retention",$A$16)</f>
        <v>0.76256410256410256</v>
      </c>
      <c r="AA15" s="8">
        <f>GETPIVOTDATA("CY YTD EP",$A$16)</f>
        <v>2323665</v>
      </c>
      <c r="AB15" s="8">
        <f>GETPIVOTDATA("CAL Year IL ALAE YTD",$A$16)</f>
        <v>865606</v>
      </c>
      <c r="AC15" s="9">
        <f>GETPIVOTDATA("CAL Year Loss Ratio YTD %",$A$16)</f>
        <v>0.37251755308962348</v>
      </c>
    </row>
    <row r="16" spans="1:31" s="7" customFormat="1" ht="29" x14ac:dyDescent="0.35">
      <c r="A16" s="1" t="s">
        <v>14</v>
      </c>
      <c r="B16" s="2" t="s">
        <v>15</v>
      </c>
      <c r="C16" s="2" t="s">
        <v>16</v>
      </c>
      <c r="D16" s="2" t="s">
        <v>17</v>
      </c>
      <c r="E16" s="5" t="s">
        <v>18</v>
      </c>
      <c r="F16" s="2" t="s">
        <v>19</v>
      </c>
      <c r="G16" s="2" t="s">
        <v>20</v>
      </c>
      <c r="H16" s="3" t="s">
        <v>21</v>
      </c>
      <c r="I16" s="4" t="s">
        <v>22</v>
      </c>
      <c r="J16" t="s">
        <v>23</v>
      </c>
      <c r="K16" s="3" t="s">
        <v>24</v>
      </c>
      <c r="L16" s="4" t="s">
        <v>25</v>
      </c>
      <c r="M16" t="s">
        <v>26</v>
      </c>
      <c r="N16" s="3" t="s">
        <v>27</v>
      </c>
      <c r="O16" s="4" t="s">
        <v>28</v>
      </c>
      <c r="P16" t="s">
        <v>29</v>
      </c>
      <c r="Q16" s="3" t="s">
        <v>30</v>
      </c>
      <c r="R16" s="3" t="s">
        <v>31</v>
      </c>
      <c r="S16" s="3" t="s">
        <v>32</v>
      </c>
      <c r="T16" t="s">
        <v>33</v>
      </c>
      <c r="U16" s="3" t="s">
        <v>34</v>
      </c>
      <c r="V16" s="3" t="s">
        <v>35</v>
      </c>
      <c r="W16" t="s">
        <v>36</v>
      </c>
      <c r="X16" s="5" t="s">
        <v>37</v>
      </c>
      <c r="Y16" s="12" t="s">
        <v>38</v>
      </c>
      <c r="Z16" s="3" t="s">
        <v>39</v>
      </c>
      <c r="AA16" s="2" t="s">
        <v>40</v>
      </c>
      <c r="AB16" s="2" t="s">
        <v>41</v>
      </c>
      <c r="AC16" s="3" t="s">
        <v>42</v>
      </c>
      <c r="AD16"/>
      <c r="AE16"/>
    </row>
    <row r="17" spans="1:29" x14ac:dyDescent="0.35">
      <c r="A17" t="s">
        <v>43</v>
      </c>
      <c r="B17" s="2">
        <v>0</v>
      </c>
      <c r="C17" s="2">
        <v>0</v>
      </c>
      <c r="D17" s="2">
        <v>0</v>
      </c>
      <c r="E17" s="3">
        <v>0</v>
      </c>
      <c r="F17" s="2">
        <v>0</v>
      </c>
      <c r="G17" s="2">
        <v>0</v>
      </c>
      <c r="H17" s="3">
        <v>0</v>
      </c>
      <c r="I17" s="4">
        <v>0</v>
      </c>
      <c r="J17" s="14">
        <v>0</v>
      </c>
      <c r="K17" s="3">
        <v>0</v>
      </c>
      <c r="L17" s="4">
        <v>0</v>
      </c>
      <c r="M17" s="14">
        <v>0</v>
      </c>
      <c r="N17" s="3">
        <v>0</v>
      </c>
      <c r="O17" s="4">
        <v>0</v>
      </c>
      <c r="P17" s="14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4">
        <v>0</v>
      </c>
      <c r="Z17" s="3">
        <v>0</v>
      </c>
      <c r="AA17" s="2">
        <v>0</v>
      </c>
      <c r="AB17" s="2">
        <v>0</v>
      </c>
      <c r="AC17" s="3">
        <v>0</v>
      </c>
    </row>
    <row r="18" spans="1:29" x14ac:dyDescent="0.35">
      <c r="A18" t="s">
        <v>44</v>
      </c>
      <c r="B18" s="2">
        <v>10218360</v>
      </c>
      <c r="C18" s="2">
        <v>2961124</v>
      </c>
      <c r="D18" s="2">
        <v>2080760</v>
      </c>
      <c r="E18" s="3">
        <v>0.42309732982179593</v>
      </c>
      <c r="F18" s="2">
        <v>1065000</v>
      </c>
      <c r="G18" s="2">
        <v>964409</v>
      </c>
      <c r="H18" s="3">
        <v>0.10430325722800181</v>
      </c>
      <c r="I18" s="4">
        <v>2135</v>
      </c>
      <c r="J18" s="14">
        <v>2179</v>
      </c>
      <c r="K18" s="3">
        <v>-2.0192748967416244E-2</v>
      </c>
      <c r="L18" s="4">
        <v>1534</v>
      </c>
      <c r="M18" s="14">
        <v>1649</v>
      </c>
      <c r="N18" s="3">
        <v>-6.9739235900545787E-2</v>
      </c>
      <c r="O18" s="4">
        <v>427</v>
      </c>
      <c r="P18" s="14">
        <v>523</v>
      </c>
      <c r="Q18" s="3">
        <v>-0.1835564053537285</v>
      </c>
      <c r="R18" s="3">
        <v>0.7185011709601874</v>
      </c>
      <c r="S18" s="3">
        <v>0.75676916016521345</v>
      </c>
      <c r="T18" s="3">
        <v>-3.8267989205026054E-2</v>
      </c>
      <c r="U18" s="3">
        <v>0.27835723598435463</v>
      </c>
      <c r="V18" s="3">
        <v>0.3171619163129169</v>
      </c>
      <c r="W18" s="3">
        <v>-3.8804680328562269E-2</v>
      </c>
      <c r="X18" s="3">
        <v>0.91126511466963989</v>
      </c>
      <c r="Y18" s="4">
        <v>2592</v>
      </c>
      <c r="Z18" s="3">
        <v>0.76256410256410256</v>
      </c>
      <c r="AA18" s="2">
        <v>2323665</v>
      </c>
      <c r="AB18" s="2">
        <v>865606</v>
      </c>
      <c r="AC18" s="3">
        <v>0.37251755308962348</v>
      </c>
    </row>
    <row r="19" spans="1:29" x14ac:dyDescent="0.35">
      <c r="A19" t="s">
        <v>1299</v>
      </c>
      <c r="B19" s="2">
        <v>0</v>
      </c>
      <c r="C19" s="2">
        <v>0</v>
      </c>
      <c r="D19" s="2">
        <v>0</v>
      </c>
      <c r="E19" s="3">
        <v>0</v>
      </c>
      <c r="F19" s="2">
        <v>0</v>
      </c>
      <c r="G19" s="2">
        <v>0</v>
      </c>
      <c r="H19" s="3">
        <v>0</v>
      </c>
      <c r="I19" s="4">
        <v>1</v>
      </c>
      <c r="J19" s="14">
        <v>0</v>
      </c>
      <c r="K19" s="3">
        <v>0</v>
      </c>
      <c r="L19" s="4">
        <v>1</v>
      </c>
      <c r="M19" s="14">
        <v>0</v>
      </c>
      <c r="N19" s="3">
        <v>0</v>
      </c>
      <c r="O19" s="4">
        <v>0</v>
      </c>
      <c r="P19" s="14">
        <v>0</v>
      </c>
      <c r="Q19" s="3">
        <v>0</v>
      </c>
      <c r="R19" s="3">
        <v>1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4">
        <v>0</v>
      </c>
      <c r="Z19" s="3">
        <v>0</v>
      </c>
      <c r="AA19" s="2">
        <v>0</v>
      </c>
      <c r="AB19" s="2">
        <v>0</v>
      </c>
      <c r="AC19" s="3">
        <v>0</v>
      </c>
    </row>
    <row r="20" spans="1:29" x14ac:dyDescent="0.35">
      <c r="A20" s="7" t="s">
        <v>45</v>
      </c>
      <c r="B20" s="2">
        <v>10218360</v>
      </c>
      <c r="C20" s="2">
        <v>2961124</v>
      </c>
      <c r="D20" s="2">
        <v>2080760</v>
      </c>
      <c r="E20" s="3">
        <v>0.42309732982179593</v>
      </c>
      <c r="F20" s="2">
        <v>1065000</v>
      </c>
      <c r="G20" s="2">
        <v>964409</v>
      </c>
      <c r="H20" s="3">
        <v>0.10430325722800181</v>
      </c>
      <c r="I20" s="4">
        <v>2136</v>
      </c>
      <c r="J20" s="14">
        <v>2179</v>
      </c>
      <c r="K20" s="3">
        <v>-1.9733822854520421E-2</v>
      </c>
      <c r="L20" s="4">
        <v>1535</v>
      </c>
      <c r="M20" s="4">
        <v>1649</v>
      </c>
      <c r="N20" s="3">
        <v>-6.9132807762280174E-2</v>
      </c>
      <c r="O20" s="4">
        <v>427</v>
      </c>
      <c r="P20" s="4">
        <v>523</v>
      </c>
      <c r="Q20" s="3">
        <v>-0.1835564053537285</v>
      </c>
      <c r="R20" s="3">
        <v>0.71863295880149813</v>
      </c>
      <c r="S20" s="3">
        <v>0.75676916016521345</v>
      </c>
      <c r="T20" s="3">
        <v>-3.8136201363715316E-2</v>
      </c>
      <c r="U20" s="3">
        <v>0.2781758957654723</v>
      </c>
      <c r="V20" s="3">
        <v>0.3171619163129169</v>
      </c>
      <c r="W20" s="3">
        <v>-3.89860205474446E-2</v>
      </c>
      <c r="X20" s="3">
        <v>0.91126511466963989</v>
      </c>
      <c r="Y20" s="4">
        <v>2592</v>
      </c>
      <c r="Z20" s="3">
        <v>0.76256410256410256</v>
      </c>
      <c r="AA20" s="2">
        <v>2323665</v>
      </c>
      <c r="AB20" s="2">
        <v>865606</v>
      </c>
      <c r="AC20" s="3">
        <v>0.37251755308962348</v>
      </c>
    </row>
    <row r="21" spans="1:29" x14ac:dyDescent="0.35">
      <c r="A21"/>
      <c r="D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</row>
    <row r="22" spans="1:29" x14ac:dyDescent="0.35">
      <c r="A22"/>
      <c r="D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</row>
    <row r="23" spans="1:29" x14ac:dyDescent="0.35">
      <c r="A23"/>
      <c r="J23" s="12"/>
      <c r="K23"/>
      <c r="L23"/>
      <c r="M23"/>
      <c r="N23"/>
      <c r="O23"/>
      <c r="P23"/>
      <c r="Q23"/>
      <c r="R23"/>
      <c r="S23" s="12"/>
      <c r="T23" s="5"/>
      <c r="U23"/>
      <c r="V23" s="5"/>
      <c r="W23" s="5"/>
      <c r="X23"/>
      <c r="Y23"/>
    </row>
    <row r="24" spans="1:29" x14ac:dyDescent="0.35">
      <c r="A24"/>
      <c r="J24" s="12"/>
      <c r="K24"/>
      <c r="L24"/>
      <c r="M24"/>
      <c r="N24"/>
      <c r="O24"/>
      <c r="P24"/>
      <c r="Q24"/>
      <c r="R24"/>
      <c r="S24" s="12"/>
      <c r="T24" s="5"/>
      <c r="U24"/>
      <c r="V24" s="5"/>
      <c r="W24" s="5"/>
      <c r="X24"/>
      <c r="Y24"/>
    </row>
    <row r="25" spans="1:29" x14ac:dyDescent="0.35">
      <c r="A25"/>
      <c r="J25" s="12"/>
      <c r="K25"/>
      <c r="L25"/>
      <c r="M25"/>
      <c r="N25"/>
      <c r="O25"/>
      <c r="P25"/>
      <c r="Q25"/>
      <c r="R25"/>
      <c r="S25" s="12"/>
      <c r="T25" s="5"/>
      <c r="U25"/>
      <c r="V25" s="5"/>
      <c r="W25" s="5"/>
      <c r="X25"/>
      <c r="Y25"/>
    </row>
    <row r="26" spans="1:29" x14ac:dyDescent="0.35">
      <c r="A26"/>
      <c r="J26" s="12"/>
      <c r="K26"/>
      <c r="L26"/>
      <c r="M26"/>
      <c r="N26"/>
      <c r="O26"/>
      <c r="P26"/>
      <c r="Q26"/>
      <c r="R26"/>
      <c r="S26" s="12"/>
      <c r="T26" s="5"/>
      <c r="U26"/>
      <c r="V26" s="5"/>
      <c r="W26" s="5"/>
      <c r="X26"/>
      <c r="Y26"/>
    </row>
    <row r="27" spans="1:29" x14ac:dyDescent="0.35">
      <c r="A27"/>
      <c r="J27" s="12"/>
      <c r="K27"/>
      <c r="L27"/>
      <c r="M27"/>
      <c r="N27"/>
      <c r="O27"/>
      <c r="P27"/>
      <c r="Q27"/>
      <c r="R27"/>
      <c r="S27" s="12"/>
      <c r="T27" s="5"/>
      <c r="U27"/>
      <c r="V27" s="5"/>
      <c r="W27" s="5"/>
      <c r="X27"/>
      <c r="Y27"/>
    </row>
    <row r="28" spans="1:29" x14ac:dyDescent="0.35">
      <c r="A28"/>
      <c r="J28" s="12"/>
      <c r="K28"/>
      <c r="L28"/>
      <c r="M28"/>
      <c r="N28"/>
      <c r="O28"/>
      <c r="P28"/>
      <c r="Q28"/>
      <c r="R28"/>
      <c r="S28" s="12"/>
      <c r="T28" s="5"/>
      <c r="U28"/>
      <c r="V28" s="5"/>
      <c r="W28" s="5"/>
      <c r="X28"/>
      <c r="Y28"/>
    </row>
    <row r="29" spans="1:29" x14ac:dyDescent="0.35">
      <c r="A29"/>
      <c r="J29" s="12"/>
      <c r="K29"/>
      <c r="L29"/>
      <c r="M29"/>
      <c r="N29"/>
      <c r="O29"/>
      <c r="P29"/>
      <c r="Q29"/>
      <c r="R29"/>
      <c r="S29" s="12"/>
      <c r="T29" s="5"/>
      <c r="U29"/>
      <c r="V29" s="5"/>
      <c r="W29" s="5"/>
      <c r="X29"/>
      <c r="Y29"/>
    </row>
    <row r="30" spans="1:29" x14ac:dyDescent="0.35">
      <c r="A30"/>
      <c r="J30" s="12"/>
      <c r="K30"/>
      <c r="L30"/>
      <c r="M30"/>
      <c r="N30"/>
      <c r="O30"/>
      <c r="P30"/>
      <c r="Q30"/>
      <c r="R30"/>
      <c r="S30" s="12"/>
      <c r="T30" s="5"/>
      <c r="U30"/>
      <c r="V30" s="5"/>
      <c r="W30" s="5"/>
      <c r="X30"/>
      <c r="Y30"/>
    </row>
    <row r="31" spans="1:29" x14ac:dyDescent="0.35">
      <c r="A31"/>
      <c r="J31" s="12"/>
      <c r="K31"/>
      <c r="L31"/>
      <c r="M31"/>
      <c r="N31"/>
      <c r="O31"/>
      <c r="P31"/>
      <c r="Q31"/>
      <c r="R31"/>
      <c r="S31" s="12"/>
      <c r="T31" s="5"/>
      <c r="U31"/>
      <c r="V31" s="5"/>
      <c r="W31" s="5"/>
      <c r="X31"/>
      <c r="Y31"/>
    </row>
    <row r="32" spans="1:29" x14ac:dyDescent="0.35">
      <c r="A32"/>
      <c r="J32" s="12"/>
      <c r="K32"/>
      <c r="L32"/>
      <c r="M32"/>
      <c r="N32"/>
      <c r="O32"/>
      <c r="P32"/>
      <c r="Q32"/>
      <c r="R32"/>
      <c r="S32" s="12"/>
      <c r="T32" s="5"/>
      <c r="U32"/>
      <c r="V32" s="5"/>
      <c r="W32" s="5"/>
      <c r="X32"/>
      <c r="Y32"/>
    </row>
    <row r="33" spans="4:23" customFormat="1" x14ac:dyDescent="0.35">
      <c r="D33" s="5"/>
      <c r="J33" s="12"/>
      <c r="S33" s="12"/>
      <c r="T33" s="5"/>
      <c r="V33" s="5"/>
      <c r="W33" s="5"/>
    </row>
    <row r="34" spans="4:23" customFormat="1" x14ac:dyDescent="0.35">
      <c r="D34" s="5"/>
      <c r="J34" s="12"/>
      <c r="S34" s="12"/>
      <c r="T34" s="5"/>
      <c r="V34" s="5"/>
      <c r="W34" s="5"/>
    </row>
    <row r="35" spans="4:23" customFormat="1" x14ac:dyDescent="0.35">
      <c r="D35" s="5"/>
      <c r="J35" s="12"/>
      <c r="S35" s="12"/>
      <c r="T35" s="5"/>
      <c r="V35" s="5"/>
      <c r="W35" s="5"/>
    </row>
    <row r="36" spans="4:23" customFormat="1" x14ac:dyDescent="0.35">
      <c r="D36" s="5"/>
      <c r="J36" s="12"/>
      <c r="S36" s="12"/>
      <c r="T36" s="5"/>
      <c r="V36" s="5"/>
      <c r="W36" s="5"/>
    </row>
    <row r="37" spans="4:23" customFormat="1" x14ac:dyDescent="0.35">
      <c r="D37" s="5"/>
      <c r="J37" s="12"/>
      <c r="S37" s="12"/>
      <c r="T37" s="5"/>
      <c r="V37" s="5"/>
      <c r="W37" s="5"/>
    </row>
    <row r="38" spans="4:23" customFormat="1" x14ac:dyDescent="0.35">
      <c r="D38" s="5"/>
      <c r="J38" s="12"/>
      <c r="S38" s="12"/>
      <c r="T38" s="5"/>
      <c r="V38" s="5"/>
      <c r="W38" s="5"/>
    </row>
    <row r="39" spans="4:23" customFormat="1" x14ac:dyDescent="0.35">
      <c r="D39" s="5"/>
      <c r="J39" s="12"/>
      <c r="S39" s="12"/>
      <c r="T39" s="5"/>
      <c r="V39" s="5"/>
      <c r="W39" s="5"/>
    </row>
    <row r="40" spans="4:23" customFormat="1" x14ac:dyDescent="0.35">
      <c r="D40" s="5"/>
      <c r="J40" s="12"/>
      <c r="S40" s="12"/>
      <c r="T40" s="5"/>
      <c r="V40" s="5"/>
      <c r="W40" s="5"/>
    </row>
    <row r="41" spans="4:23" customFormat="1" x14ac:dyDescent="0.35">
      <c r="D41" s="5"/>
      <c r="J41" s="12"/>
      <c r="S41" s="12"/>
      <c r="T41" s="5"/>
      <c r="V41" s="5"/>
      <c r="W41" s="5"/>
    </row>
    <row r="42" spans="4:23" customFormat="1" x14ac:dyDescent="0.35">
      <c r="D42" s="5"/>
      <c r="J42" s="12"/>
      <c r="S42" s="12"/>
      <c r="T42" s="5"/>
      <c r="V42" s="5"/>
      <c r="W42" s="5"/>
    </row>
    <row r="43" spans="4:23" customFormat="1" x14ac:dyDescent="0.35">
      <c r="D43" s="5"/>
      <c r="J43" s="12"/>
      <c r="S43" s="12"/>
      <c r="T43" s="5"/>
      <c r="V43" s="5"/>
      <c r="W43" s="5"/>
    </row>
    <row r="44" spans="4:23" customFormat="1" x14ac:dyDescent="0.35">
      <c r="D44" s="5"/>
      <c r="J44" s="12"/>
      <c r="S44" s="12"/>
      <c r="T44" s="5"/>
      <c r="V44" s="5"/>
      <c r="W44" s="5"/>
    </row>
    <row r="45" spans="4:23" customFormat="1" x14ac:dyDescent="0.35">
      <c r="D45" s="5"/>
      <c r="J45" s="12"/>
      <c r="S45" s="12"/>
      <c r="T45" s="5"/>
      <c r="V45" s="5"/>
      <c r="W45" s="5"/>
    </row>
    <row r="46" spans="4:23" customFormat="1" x14ac:dyDescent="0.35">
      <c r="D46" s="5"/>
      <c r="J46" s="12"/>
      <c r="S46" s="12"/>
      <c r="T46" s="5"/>
      <c r="V46" s="5"/>
      <c r="W46" s="5"/>
    </row>
    <row r="47" spans="4:23" customFormat="1" x14ac:dyDescent="0.35">
      <c r="D47" s="5"/>
      <c r="J47" s="12"/>
      <c r="S47" s="12"/>
      <c r="T47" s="5"/>
      <c r="V47" s="5"/>
      <c r="W47" s="5"/>
    </row>
    <row r="48" spans="4:23" customFormat="1" x14ac:dyDescent="0.35">
      <c r="D48" s="5"/>
      <c r="J48" s="12"/>
      <c r="S48" s="12"/>
      <c r="T48" s="5"/>
      <c r="V48" s="5"/>
      <c r="W48" s="5"/>
    </row>
    <row r="49" spans="4:23" customFormat="1" x14ac:dyDescent="0.35">
      <c r="D49" s="5"/>
      <c r="J49" s="12"/>
      <c r="S49" s="12"/>
      <c r="T49" s="5"/>
      <c r="V49" s="5"/>
      <c r="W49" s="5"/>
    </row>
    <row r="50" spans="4:23" customFormat="1" x14ac:dyDescent="0.35">
      <c r="D50" s="5"/>
      <c r="J50" s="12"/>
      <c r="S50" s="12"/>
      <c r="T50" s="5"/>
      <c r="V50" s="5"/>
      <c r="W50" s="5"/>
    </row>
    <row r="51" spans="4:23" customFormat="1" x14ac:dyDescent="0.35">
      <c r="D51" s="5"/>
      <c r="J51" s="12"/>
      <c r="S51" s="12"/>
      <c r="T51" s="5"/>
      <c r="V51" s="5"/>
      <c r="W51" s="5"/>
    </row>
    <row r="52" spans="4:23" customFormat="1" x14ac:dyDescent="0.35">
      <c r="D52" s="5"/>
      <c r="J52" s="12"/>
      <c r="S52" s="12"/>
      <c r="T52" s="5"/>
      <c r="V52" s="5"/>
      <c r="W52" s="5"/>
    </row>
    <row r="53" spans="4:23" customFormat="1" x14ac:dyDescent="0.35">
      <c r="D53" s="5"/>
      <c r="J53" s="12"/>
      <c r="S53" s="12"/>
      <c r="T53" s="5"/>
      <c r="V53" s="5"/>
      <c r="W53" s="5"/>
    </row>
    <row r="54" spans="4:23" customFormat="1" x14ac:dyDescent="0.35">
      <c r="D54" s="5"/>
      <c r="J54" s="12"/>
      <c r="S54" s="12"/>
      <c r="T54" s="5"/>
      <c r="V54" s="5"/>
      <c r="W54" s="5"/>
    </row>
    <row r="55" spans="4:23" customFormat="1" x14ac:dyDescent="0.35">
      <c r="D55" s="5"/>
      <c r="J55" s="12"/>
      <c r="S55" s="12"/>
      <c r="T55" s="5"/>
      <c r="V55" s="5"/>
      <c r="W55" s="5"/>
    </row>
    <row r="56" spans="4:23" customFormat="1" x14ac:dyDescent="0.35">
      <c r="D56" s="5"/>
      <c r="J56" s="12"/>
      <c r="S56" s="12"/>
      <c r="T56" s="5"/>
      <c r="V56" s="5"/>
      <c r="W56" s="5"/>
    </row>
    <row r="57" spans="4:23" customFormat="1" x14ac:dyDescent="0.35">
      <c r="D57" s="5"/>
      <c r="J57" s="12"/>
      <c r="S57" s="12"/>
      <c r="T57" s="5"/>
      <c r="V57" s="5"/>
      <c r="W57" s="5"/>
    </row>
    <row r="58" spans="4:23" customFormat="1" x14ac:dyDescent="0.35">
      <c r="D58" s="5"/>
      <c r="J58" s="12"/>
      <c r="S58" s="12"/>
      <c r="T58" s="5"/>
      <c r="V58" s="5"/>
      <c r="W58" s="5"/>
    </row>
    <row r="59" spans="4:23" customFormat="1" x14ac:dyDescent="0.35">
      <c r="D59" s="5"/>
      <c r="J59" s="12"/>
      <c r="S59" s="12"/>
      <c r="T59" s="5"/>
      <c r="V59" s="5"/>
      <c r="W59" s="5"/>
    </row>
    <row r="60" spans="4:23" customFormat="1" x14ac:dyDescent="0.35">
      <c r="D60" s="5"/>
      <c r="J60" s="12"/>
      <c r="S60" s="12"/>
      <c r="T60" s="5"/>
      <c r="V60" s="5"/>
      <c r="W60" s="5"/>
    </row>
    <row r="61" spans="4:23" customFormat="1" x14ac:dyDescent="0.35">
      <c r="D61" s="5"/>
      <c r="J61" s="12"/>
      <c r="S61" s="12"/>
      <c r="T61" s="5"/>
      <c r="V61" s="5"/>
      <c r="W61" s="5"/>
    </row>
    <row r="62" spans="4:23" customFormat="1" x14ac:dyDescent="0.35">
      <c r="D62" s="5"/>
      <c r="J62" s="12"/>
      <c r="S62" s="12"/>
      <c r="T62" s="5"/>
      <c r="V62" s="5"/>
      <c r="W62" s="5"/>
    </row>
    <row r="63" spans="4:23" customFormat="1" x14ac:dyDescent="0.35">
      <c r="D63" s="5"/>
      <c r="J63" s="12"/>
      <c r="S63" s="12"/>
      <c r="T63" s="5"/>
      <c r="V63" s="5"/>
      <c r="W63" s="5"/>
    </row>
    <row r="64" spans="4:23" customFormat="1" x14ac:dyDescent="0.35">
      <c r="D64" s="5"/>
      <c r="J64" s="12"/>
      <c r="S64" s="12"/>
      <c r="T64" s="5"/>
      <c r="V64" s="5"/>
      <c r="W64" s="5"/>
    </row>
    <row r="65" spans="4:23" customFormat="1" x14ac:dyDescent="0.35">
      <c r="D65" s="5"/>
      <c r="J65" s="12"/>
      <c r="S65" s="12"/>
      <c r="T65" s="5"/>
      <c r="V65" s="5"/>
      <c r="W65" s="5"/>
    </row>
    <row r="66" spans="4:23" customFormat="1" x14ac:dyDescent="0.35">
      <c r="D66" s="5"/>
      <c r="J66" s="12"/>
      <c r="S66" s="12"/>
      <c r="T66" s="5"/>
      <c r="V66" s="5"/>
      <c r="W66" s="5"/>
    </row>
    <row r="67" spans="4:23" customFormat="1" x14ac:dyDescent="0.35">
      <c r="D67" s="5"/>
      <c r="J67" s="12"/>
      <c r="S67" s="12"/>
      <c r="T67" s="5"/>
      <c r="V67" s="5"/>
      <c r="W67" s="5"/>
    </row>
    <row r="68" spans="4:23" customFormat="1" x14ac:dyDescent="0.35">
      <c r="D68" s="5"/>
      <c r="J68" s="12"/>
      <c r="S68" s="12"/>
      <c r="T68" s="5"/>
      <c r="V68" s="5"/>
      <c r="W68" s="5"/>
    </row>
    <row r="69" spans="4:23" customFormat="1" x14ac:dyDescent="0.35">
      <c r="D69" s="5"/>
      <c r="J69" s="12"/>
      <c r="S69" s="12"/>
      <c r="T69" s="5"/>
      <c r="V69" s="5"/>
      <c r="W69" s="5"/>
    </row>
    <row r="70" spans="4:23" customFormat="1" x14ac:dyDescent="0.35">
      <c r="D70" s="5"/>
      <c r="J70" s="12"/>
      <c r="S70" s="12"/>
      <c r="T70" s="5"/>
      <c r="V70" s="5"/>
      <c r="W70" s="5"/>
    </row>
    <row r="71" spans="4:23" customFormat="1" x14ac:dyDescent="0.35">
      <c r="D71" s="5"/>
      <c r="J71" s="12"/>
      <c r="S71" s="12"/>
      <c r="T71" s="5"/>
      <c r="V71" s="5"/>
      <c r="W71" s="5"/>
    </row>
    <row r="72" spans="4:23" customFormat="1" x14ac:dyDescent="0.35">
      <c r="D72" s="5"/>
      <c r="J72" s="12"/>
      <c r="S72" s="12"/>
      <c r="T72" s="5"/>
      <c r="V72" s="5"/>
      <c r="W72" s="5"/>
    </row>
    <row r="73" spans="4:23" customFormat="1" x14ac:dyDescent="0.35">
      <c r="D73" s="5"/>
      <c r="J73" s="12"/>
      <c r="S73" s="12"/>
      <c r="T73" s="5"/>
      <c r="V73" s="5"/>
      <c r="W73" s="5"/>
    </row>
    <row r="74" spans="4:23" customFormat="1" x14ac:dyDescent="0.35">
      <c r="D74" s="5"/>
      <c r="J74" s="12"/>
      <c r="S74" s="12"/>
      <c r="T74" s="5"/>
      <c r="V74" s="5"/>
      <c r="W74" s="5"/>
    </row>
    <row r="75" spans="4:23" customFormat="1" x14ac:dyDescent="0.35">
      <c r="D75" s="5"/>
      <c r="J75" s="12"/>
      <c r="S75" s="12"/>
      <c r="T75" s="5"/>
      <c r="V75" s="5"/>
      <c r="W75" s="5"/>
    </row>
    <row r="76" spans="4:23" customFormat="1" x14ac:dyDescent="0.35">
      <c r="D76" s="5"/>
      <c r="J76" s="12"/>
      <c r="S76" s="12"/>
      <c r="T76" s="5"/>
      <c r="V76" s="5"/>
      <c r="W76" s="5"/>
    </row>
    <row r="77" spans="4:23" customFormat="1" x14ac:dyDescent="0.35">
      <c r="D77" s="5"/>
      <c r="J77" s="12"/>
      <c r="S77" s="12"/>
      <c r="T77" s="5"/>
      <c r="V77" s="5"/>
      <c r="W77" s="5"/>
    </row>
    <row r="78" spans="4:23" customFormat="1" x14ac:dyDescent="0.35">
      <c r="D78" s="5"/>
      <c r="J78" s="12"/>
      <c r="S78" s="12"/>
      <c r="T78" s="5"/>
      <c r="V78" s="5"/>
      <c r="W78" s="5"/>
    </row>
    <row r="79" spans="4:23" customFormat="1" x14ac:dyDescent="0.35">
      <c r="D79" s="5"/>
      <c r="J79" s="12"/>
      <c r="S79" s="12"/>
      <c r="T79" s="5"/>
      <c r="V79" s="5"/>
      <c r="W79" s="5"/>
    </row>
    <row r="80" spans="4:23" customFormat="1" x14ac:dyDescent="0.35">
      <c r="D80" s="5"/>
      <c r="J80" s="12"/>
      <c r="S80" s="12"/>
      <c r="T80" s="5"/>
      <c r="V80" s="5"/>
      <c r="W80" s="5"/>
    </row>
    <row r="81" spans="4:23" customFormat="1" x14ac:dyDescent="0.35">
      <c r="D81" s="5"/>
      <c r="J81" s="12"/>
      <c r="S81" s="12"/>
      <c r="T81" s="5"/>
      <c r="V81" s="5"/>
      <c r="W81" s="5"/>
    </row>
    <row r="82" spans="4:23" customFormat="1" x14ac:dyDescent="0.35">
      <c r="D82" s="5"/>
      <c r="J82" s="12"/>
      <c r="S82" s="12"/>
      <c r="T82" s="5"/>
      <c r="V82" s="5"/>
      <c r="W82" s="5"/>
    </row>
    <row r="83" spans="4:23" customFormat="1" x14ac:dyDescent="0.35">
      <c r="D83" s="5"/>
      <c r="J83" s="12"/>
      <c r="S83" s="12"/>
      <c r="T83" s="5"/>
      <c r="V83" s="5"/>
      <c r="W83" s="5"/>
    </row>
    <row r="84" spans="4:23" customFormat="1" x14ac:dyDescent="0.35">
      <c r="D84" s="5"/>
      <c r="J84" s="12"/>
      <c r="S84" s="12"/>
      <c r="T84" s="5"/>
      <c r="V84" s="5"/>
      <c r="W84" s="5"/>
    </row>
    <row r="85" spans="4:23" customFormat="1" x14ac:dyDescent="0.35">
      <c r="D85" s="5"/>
      <c r="J85" s="12"/>
      <c r="S85" s="12"/>
      <c r="T85" s="5"/>
      <c r="V85" s="5"/>
      <c r="W85" s="5"/>
    </row>
    <row r="86" spans="4:23" customFormat="1" x14ac:dyDescent="0.35">
      <c r="D86" s="5"/>
      <c r="J86" s="12"/>
      <c r="S86" s="12"/>
      <c r="T86" s="5"/>
      <c r="V86" s="5"/>
      <c r="W86" s="5"/>
    </row>
    <row r="87" spans="4:23" customFormat="1" x14ac:dyDescent="0.35">
      <c r="D87" s="5"/>
      <c r="J87" s="12"/>
      <c r="S87" s="12"/>
      <c r="T87" s="5"/>
      <c r="V87" s="5"/>
      <c r="W87" s="5"/>
    </row>
    <row r="88" spans="4:23" customFormat="1" x14ac:dyDescent="0.35">
      <c r="D88" s="5"/>
      <c r="J88" s="12"/>
      <c r="S88" s="12"/>
      <c r="T88" s="5"/>
      <c r="V88" s="5"/>
      <c r="W88" s="5"/>
    </row>
    <row r="89" spans="4:23" customFormat="1" x14ac:dyDescent="0.35">
      <c r="D89" s="5"/>
      <c r="J89" s="12"/>
      <c r="S89" s="12"/>
      <c r="T89" s="5"/>
      <c r="V89" s="5"/>
      <c r="W89" s="5"/>
    </row>
    <row r="90" spans="4:23" customFormat="1" x14ac:dyDescent="0.35">
      <c r="D90" s="5"/>
      <c r="J90" s="12"/>
      <c r="S90" s="12"/>
      <c r="T90" s="5"/>
      <c r="V90" s="5"/>
      <c r="W90" s="5"/>
    </row>
    <row r="91" spans="4:23" customFormat="1" x14ac:dyDescent="0.35">
      <c r="D91" s="5"/>
      <c r="J91" s="12"/>
      <c r="S91" s="12"/>
      <c r="T91" s="5"/>
      <c r="V91" s="5"/>
      <c r="W91" s="5"/>
    </row>
    <row r="92" spans="4:23" customFormat="1" x14ac:dyDescent="0.35">
      <c r="D92" s="5"/>
      <c r="J92" s="12"/>
      <c r="S92" s="12"/>
      <c r="T92" s="5"/>
      <c r="V92" s="5"/>
      <c r="W92" s="5"/>
    </row>
    <row r="93" spans="4:23" customFormat="1" x14ac:dyDescent="0.35">
      <c r="D93" s="5"/>
      <c r="J93" s="12"/>
      <c r="S93" s="12"/>
      <c r="T93" s="5"/>
      <c r="V93" s="5"/>
      <c r="W93" s="5"/>
    </row>
    <row r="94" spans="4:23" customFormat="1" x14ac:dyDescent="0.35">
      <c r="D94" s="5"/>
      <c r="J94" s="12"/>
      <c r="S94" s="12"/>
      <c r="T94" s="5"/>
      <c r="V94" s="5"/>
      <c r="W94" s="5"/>
    </row>
    <row r="95" spans="4:23" customFormat="1" x14ac:dyDescent="0.35">
      <c r="D95" s="5"/>
      <c r="J95" s="12"/>
      <c r="S95" s="12"/>
      <c r="T95" s="5"/>
      <c r="V95" s="5"/>
      <c r="W95" s="5"/>
    </row>
    <row r="96" spans="4:23" customFormat="1" x14ac:dyDescent="0.35">
      <c r="D96" s="5"/>
      <c r="J96" s="12"/>
      <c r="S96" s="12"/>
      <c r="T96" s="5"/>
      <c r="V96" s="5"/>
      <c r="W96" s="5"/>
    </row>
    <row r="97" spans="4:23" customFormat="1" x14ac:dyDescent="0.35">
      <c r="D97" s="5"/>
      <c r="J97" s="12"/>
      <c r="S97" s="12"/>
      <c r="T97" s="5"/>
      <c r="V97" s="5"/>
      <c r="W97" s="5"/>
    </row>
    <row r="98" spans="4:23" customFormat="1" x14ac:dyDescent="0.35">
      <c r="D98" s="5"/>
      <c r="J98" s="12"/>
      <c r="S98" s="12"/>
      <c r="T98" s="5"/>
      <c r="V98" s="5"/>
      <c r="W98" s="5"/>
    </row>
    <row r="99" spans="4:23" customFormat="1" x14ac:dyDescent="0.35">
      <c r="D99" s="5"/>
      <c r="J99" s="12"/>
      <c r="S99" s="12"/>
      <c r="T99" s="5"/>
      <c r="V99" s="5"/>
      <c r="W99" s="5"/>
    </row>
    <row r="100" spans="4:23" customFormat="1" x14ac:dyDescent="0.35">
      <c r="D100" s="5"/>
      <c r="J100" s="12"/>
      <c r="S100" s="12"/>
      <c r="T100" s="5"/>
      <c r="V100" s="5"/>
      <c r="W100" s="5"/>
    </row>
    <row r="101" spans="4:23" customFormat="1" x14ac:dyDescent="0.35">
      <c r="D101" s="5"/>
      <c r="J101" s="12"/>
      <c r="S101" s="12"/>
      <c r="T101" s="5"/>
      <c r="V101" s="5"/>
      <c r="W101" s="5"/>
    </row>
    <row r="102" spans="4:23" customFormat="1" x14ac:dyDescent="0.35">
      <c r="D102" s="5"/>
      <c r="J102" s="12"/>
      <c r="S102" s="12"/>
      <c r="T102" s="5"/>
      <c r="V102" s="5"/>
      <c r="W102" s="5"/>
    </row>
    <row r="103" spans="4:23" customFormat="1" x14ac:dyDescent="0.35">
      <c r="D103" s="5"/>
      <c r="J103" s="12"/>
      <c r="S103" s="12"/>
      <c r="T103" s="5"/>
      <c r="V103" s="5"/>
      <c r="W103" s="5"/>
    </row>
    <row r="104" spans="4:23" customFormat="1" x14ac:dyDescent="0.35">
      <c r="D104" s="5"/>
      <c r="J104" s="12"/>
      <c r="S104" s="12"/>
      <c r="T104" s="5"/>
      <c r="V104" s="5"/>
      <c r="W104" s="5"/>
    </row>
    <row r="105" spans="4:23" customFormat="1" x14ac:dyDescent="0.35">
      <c r="D105" s="5"/>
      <c r="J105" s="12"/>
      <c r="S105" s="12"/>
      <c r="T105" s="5"/>
      <c r="V105" s="5"/>
      <c r="W105" s="5"/>
    </row>
    <row r="106" spans="4:23" customFormat="1" x14ac:dyDescent="0.35">
      <c r="D106" s="5"/>
      <c r="J106" s="12"/>
      <c r="S106" s="12"/>
      <c r="T106" s="5"/>
      <c r="V106" s="5"/>
      <c r="W106" s="5"/>
    </row>
    <row r="107" spans="4:23" customFormat="1" x14ac:dyDescent="0.35">
      <c r="D107" s="5"/>
      <c r="J107" s="12"/>
      <c r="S107" s="12"/>
      <c r="T107" s="5"/>
      <c r="V107" s="5"/>
      <c r="W107" s="5"/>
    </row>
    <row r="108" spans="4:23" customFormat="1" x14ac:dyDescent="0.35">
      <c r="D108" s="5"/>
      <c r="J108" s="12"/>
      <c r="S108" s="12"/>
      <c r="T108" s="5"/>
      <c r="V108" s="5"/>
      <c r="W108" s="5"/>
    </row>
    <row r="109" spans="4:23" customFormat="1" x14ac:dyDescent="0.35">
      <c r="D109" s="5"/>
      <c r="J109" s="12"/>
      <c r="S109" s="12"/>
      <c r="T109" s="5"/>
      <c r="V109" s="5"/>
      <c r="W109" s="5"/>
    </row>
    <row r="110" spans="4:23" customFormat="1" x14ac:dyDescent="0.35">
      <c r="D110" s="5"/>
      <c r="J110" s="12"/>
      <c r="S110" s="12"/>
      <c r="T110" s="5"/>
      <c r="V110" s="5"/>
      <c r="W110" s="5"/>
    </row>
    <row r="111" spans="4:23" customFormat="1" x14ac:dyDescent="0.35">
      <c r="D111" s="5"/>
      <c r="J111" s="12"/>
      <c r="S111" s="12"/>
      <c r="T111" s="5"/>
      <c r="V111" s="5"/>
      <c r="W111" s="5"/>
    </row>
    <row r="112" spans="4:23" customFormat="1" x14ac:dyDescent="0.35">
      <c r="D112" s="5"/>
      <c r="J112" s="12"/>
      <c r="S112" s="12"/>
      <c r="T112" s="5"/>
      <c r="V112" s="5"/>
      <c r="W112" s="5"/>
    </row>
    <row r="113" spans="4:23" customFormat="1" x14ac:dyDescent="0.35">
      <c r="D113" s="5"/>
      <c r="J113" s="12"/>
      <c r="S113" s="12"/>
      <c r="T113" s="5"/>
      <c r="V113" s="5"/>
      <c r="W113" s="5"/>
    </row>
    <row r="114" spans="4:23" customFormat="1" x14ac:dyDescent="0.35">
      <c r="D114" s="5"/>
      <c r="J114" s="12"/>
      <c r="S114" s="12"/>
      <c r="T114" s="5"/>
      <c r="V114" s="5"/>
      <c r="W114" s="5"/>
    </row>
    <row r="115" spans="4:23" customFormat="1" x14ac:dyDescent="0.35">
      <c r="D115" s="5"/>
      <c r="J115" s="12"/>
      <c r="S115" s="12"/>
      <c r="T115" s="5"/>
      <c r="V115" s="5"/>
      <c r="W115" s="5"/>
    </row>
    <row r="116" spans="4:23" customFormat="1" x14ac:dyDescent="0.35">
      <c r="D116" s="5"/>
      <c r="J116" s="12"/>
      <c r="S116" s="12"/>
      <c r="T116" s="5"/>
      <c r="V116" s="5"/>
      <c r="W116" s="5"/>
    </row>
    <row r="117" spans="4:23" customFormat="1" x14ac:dyDescent="0.35">
      <c r="D117" s="5"/>
      <c r="J117" s="12"/>
      <c r="S117" s="12"/>
      <c r="T117" s="5"/>
      <c r="V117" s="5"/>
      <c r="W117" s="5"/>
    </row>
    <row r="118" spans="4:23" customFormat="1" x14ac:dyDescent="0.35">
      <c r="D118" s="5"/>
      <c r="J118" s="12"/>
      <c r="S118" s="12"/>
      <c r="T118" s="5"/>
      <c r="V118" s="5"/>
      <c r="W118" s="5"/>
    </row>
    <row r="119" spans="4:23" customFormat="1" x14ac:dyDescent="0.35">
      <c r="D119" s="5"/>
      <c r="J119" s="12"/>
      <c r="S119" s="12"/>
      <c r="T119" s="5"/>
      <c r="V119" s="5"/>
      <c r="W119" s="5"/>
    </row>
    <row r="120" spans="4:23" customFormat="1" x14ac:dyDescent="0.35">
      <c r="D120" s="5"/>
      <c r="J120" s="12"/>
      <c r="S120" s="12"/>
      <c r="T120" s="5"/>
      <c r="V120" s="5"/>
      <c r="W120" s="5"/>
    </row>
    <row r="121" spans="4:23" customFormat="1" x14ac:dyDescent="0.35">
      <c r="D121" s="5"/>
      <c r="J121" s="12"/>
      <c r="S121" s="12"/>
      <c r="T121" s="5"/>
      <c r="V121" s="5"/>
      <c r="W121" s="5"/>
    </row>
    <row r="122" spans="4:23" customFormat="1" x14ac:dyDescent="0.35">
      <c r="D122" s="5"/>
      <c r="J122" s="12"/>
      <c r="S122" s="12"/>
      <c r="T122" s="5"/>
      <c r="V122" s="5"/>
      <c r="W122" s="5"/>
    </row>
    <row r="123" spans="4:23" customFormat="1" x14ac:dyDescent="0.35">
      <c r="D123" s="5"/>
      <c r="J123" s="12"/>
      <c r="S123" s="12"/>
      <c r="T123" s="5"/>
      <c r="V123" s="5"/>
      <c r="W123" s="5"/>
    </row>
    <row r="124" spans="4:23" customFormat="1" x14ac:dyDescent="0.35">
      <c r="D124" s="5"/>
      <c r="J124" s="12"/>
      <c r="S124" s="12"/>
      <c r="T124" s="5"/>
      <c r="V124" s="5"/>
      <c r="W124" s="5"/>
    </row>
    <row r="125" spans="4:23" customFormat="1" x14ac:dyDescent="0.35">
      <c r="D125" s="5"/>
      <c r="J125" s="12"/>
      <c r="S125" s="12"/>
      <c r="T125" s="5"/>
      <c r="V125" s="5"/>
      <c r="W125" s="5"/>
    </row>
    <row r="126" spans="4:23" customFormat="1" x14ac:dyDescent="0.35">
      <c r="D126" s="5"/>
      <c r="J126" s="12"/>
      <c r="S126" s="12"/>
      <c r="T126" s="5"/>
      <c r="V126" s="5"/>
      <c r="W126" s="5"/>
    </row>
    <row r="127" spans="4:23" customFormat="1" x14ac:dyDescent="0.35">
      <c r="D127" s="5"/>
      <c r="J127" s="12"/>
      <c r="S127" s="12"/>
      <c r="T127" s="5"/>
      <c r="V127" s="5"/>
      <c r="W127" s="5"/>
    </row>
    <row r="128" spans="4:23" customFormat="1" x14ac:dyDescent="0.35">
      <c r="D128" s="5"/>
      <c r="J128" s="12"/>
      <c r="S128" s="12"/>
      <c r="T128" s="5"/>
      <c r="V128" s="5"/>
      <c r="W128" s="5"/>
    </row>
    <row r="129" spans="4:23" customFormat="1" x14ac:dyDescent="0.35">
      <c r="D129" s="5"/>
      <c r="J129" s="12"/>
      <c r="S129" s="12"/>
      <c r="T129" s="5"/>
      <c r="V129" s="5"/>
      <c r="W129" s="5"/>
    </row>
    <row r="130" spans="4:23" customFormat="1" x14ac:dyDescent="0.35">
      <c r="D130" s="5"/>
      <c r="J130" s="12"/>
      <c r="S130" s="12"/>
      <c r="T130" s="5"/>
      <c r="V130" s="5"/>
      <c r="W130" s="5"/>
    </row>
    <row r="131" spans="4:23" customFormat="1" x14ac:dyDescent="0.35">
      <c r="D131" s="5"/>
      <c r="J131" s="12"/>
      <c r="S131" s="12"/>
      <c r="T131" s="5"/>
      <c r="V131" s="5"/>
      <c r="W131" s="5"/>
    </row>
    <row r="132" spans="4:23" customFormat="1" x14ac:dyDescent="0.35">
      <c r="D132" s="5"/>
      <c r="J132" s="12"/>
      <c r="S132" s="12"/>
      <c r="T132" s="5"/>
      <c r="V132" s="5"/>
      <c r="W132" s="5"/>
    </row>
    <row r="133" spans="4:23" customFormat="1" x14ac:dyDescent="0.35">
      <c r="D133" s="5"/>
      <c r="J133" s="12"/>
      <c r="S133" s="12"/>
      <c r="T133" s="5"/>
      <c r="V133" s="5"/>
      <c r="W133" s="5"/>
    </row>
    <row r="134" spans="4:23" customFormat="1" x14ac:dyDescent="0.35">
      <c r="D134" s="5"/>
      <c r="J134" s="12"/>
      <c r="S134" s="12"/>
      <c r="T134" s="5"/>
      <c r="V134" s="5"/>
      <c r="W134" s="5"/>
    </row>
    <row r="135" spans="4:23" customFormat="1" x14ac:dyDescent="0.35">
      <c r="D135" s="5"/>
      <c r="J135" s="12"/>
      <c r="S135" s="12"/>
      <c r="T135" s="5"/>
      <c r="V135" s="5"/>
      <c r="W135" s="5"/>
    </row>
    <row r="136" spans="4:23" customFormat="1" x14ac:dyDescent="0.35">
      <c r="D136" s="5"/>
      <c r="J136" s="12"/>
      <c r="S136" s="12"/>
      <c r="T136" s="5"/>
      <c r="V136" s="5"/>
      <c r="W136" s="5"/>
    </row>
    <row r="137" spans="4:23" customFormat="1" x14ac:dyDescent="0.35">
      <c r="D137" s="5"/>
      <c r="J137" s="12"/>
      <c r="S137" s="12"/>
      <c r="T137" s="5"/>
      <c r="V137" s="5"/>
      <c r="W137" s="5"/>
    </row>
    <row r="138" spans="4:23" customFormat="1" x14ac:dyDescent="0.35">
      <c r="D138" s="5"/>
      <c r="J138" s="12"/>
      <c r="S138" s="12"/>
      <c r="T138" s="5"/>
      <c r="V138" s="5"/>
      <c r="W138" s="5"/>
    </row>
    <row r="139" spans="4:23" customFormat="1" x14ac:dyDescent="0.35">
      <c r="D139" s="5"/>
      <c r="J139" s="12"/>
      <c r="S139" s="12"/>
      <c r="T139" s="5"/>
      <c r="V139" s="5"/>
      <c r="W139" s="5"/>
    </row>
    <row r="140" spans="4:23" customFormat="1" x14ac:dyDescent="0.35">
      <c r="D140" s="5"/>
      <c r="J140" s="12"/>
      <c r="S140" s="12"/>
      <c r="T140" s="5"/>
      <c r="V140" s="5"/>
      <c r="W140" s="5"/>
    </row>
    <row r="141" spans="4:23" customFormat="1" x14ac:dyDescent="0.35">
      <c r="D141" s="5"/>
      <c r="J141" s="12"/>
      <c r="S141" s="12"/>
      <c r="T141" s="5"/>
      <c r="V141" s="5"/>
      <c r="W141" s="5"/>
    </row>
    <row r="142" spans="4:23" customFormat="1" x14ac:dyDescent="0.35">
      <c r="D142" s="5"/>
      <c r="J142" s="12"/>
      <c r="S142" s="12"/>
      <c r="T142" s="5"/>
      <c r="V142" s="5"/>
      <c r="W142" s="5"/>
    </row>
    <row r="143" spans="4:23" customFormat="1" x14ac:dyDescent="0.35">
      <c r="D143" s="5"/>
      <c r="J143" s="12"/>
      <c r="S143" s="12"/>
      <c r="T143" s="5"/>
      <c r="V143" s="5"/>
      <c r="W143" s="5"/>
    </row>
    <row r="144" spans="4:23" customFormat="1" x14ac:dyDescent="0.35">
      <c r="D144" s="5"/>
      <c r="J144" s="12"/>
      <c r="S144" s="12"/>
      <c r="T144" s="5"/>
      <c r="V144" s="5"/>
      <c r="W144" s="5"/>
    </row>
    <row r="145" spans="4:23" customFormat="1" x14ac:dyDescent="0.35">
      <c r="D145" s="5"/>
      <c r="J145" s="12"/>
      <c r="S145" s="12"/>
      <c r="T145" s="5"/>
      <c r="V145" s="5"/>
      <c r="W145" s="5"/>
    </row>
    <row r="146" spans="4:23" customFormat="1" x14ac:dyDescent="0.35">
      <c r="D146" s="5"/>
      <c r="J146" s="12"/>
      <c r="S146" s="12"/>
      <c r="T146" s="5"/>
      <c r="V146" s="5"/>
      <c r="W146" s="5"/>
    </row>
    <row r="147" spans="4:23" customFormat="1" x14ac:dyDescent="0.35">
      <c r="D147" s="5"/>
      <c r="J147" s="12"/>
      <c r="S147" s="12"/>
      <c r="T147" s="5"/>
      <c r="V147" s="5"/>
      <c r="W147" s="5"/>
    </row>
    <row r="148" spans="4:23" customFormat="1" x14ac:dyDescent="0.35">
      <c r="D148" s="5"/>
      <c r="J148" s="12"/>
      <c r="S148" s="12"/>
      <c r="T148" s="5"/>
      <c r="V148" s="5"/>
      <c r="W148" s="5"/>
    </row>
    <row r="149" spans="4:23" customFormat="1" x14ac:dyDescent="0.35">
      <c r="D149" s="5"/>
      <c r="J149" s="12"/>
      <c r="S149" s="12"/>
      <c r="T149" s="5"/>
      <c r="V149" s="5"/>
      <c r="W149" s="5"/>
    </row>
    <row r="150" spans="4:23" customFormat="1" x14ac:dyDescent="0.35">
      <c r="D150" s="5"/>
      <c r="J150" s="12"/>
      <c r="S150" s="12"/>
      <c r="T150" s="5"/>
      <c r="V150" s="5"/>
      <c r="W150" s="5"/>
    </row>
    <row r="151" spans="4:23" customFormat="1" x14ac:dyDescent="0.35">
      <c r="D151" s="5"/>
      <c r="J151" s="12"/>
      <c r="S151" s="12"/>
      <c r="T151" s="5"/>
      <c r="V151" s="5"/>
      <c r="W151" s="5"/>
    </row>
    <row r="152" spans="4:23" customFormat="1" x14ac:dyDescent="0.35">
      <c r="D152" s="5"/>
      <c r="J152" s="12"/>
      <c r="S152" s="12"/>
      <c r="T152" s="5"/>
      <c r="V152" s="5"/>
      <c r="W152" s="5"/>
    </row>
    <row r="153" spans="4:23" customFormat="1" x14ac:dyDescent="0.35">
      <c r="D153" s="5"/>
      <c r="J153" s="12"/>
      <c r="S153" s="12"/>
      <c r="T153" s="5"/>
      <c r="V153" s="5"/>
      <c r="W153" s="5"/>
    </row>
    <row r="154" spans="4:23" customFormat="1" x14ac:dyDescent="0.35">
      <c r="D154" s="5"/>
      <c r="J154" s="12"/>
      <c r="S154" s="12"/>
      <c r="T154" s="5"/>
      <c r="V154" s="5"/>
      <c r="W154" s="5"/>
    </row>
    <row r="155" spans="4:23" customFormat="1" x14ac:dyDescent="0.35">
      <c r="D155" s="5"/>
      <c r="J155" s="12"/>
      <c r="S155" s="12"/>
      <c r="T155" s="5"/>
      <c r="V155" s="5"/>
      <c r="W155" s="5"/>
    </row>
    <row r="156" spans="4:23" customFormat="1" x14ac:dyDescent="0.35">
      <c r="D156" s="5"/>
      <c r="J156" s="12"/>
      <c r="S156" s="12"/>
      <c r="T156" s="5"/>
      <c r="V156" s="5"/>
      <c r="W156" s="5"/>
    </row>
    <row r="157" spans="4:23" customFormat="1" x14ac:dyDescent="0.35">
      <c r="D157" s="5"/>
      <c r="J157" s="12"/>
      <c r="S157" s="12"/>
      <c r="T157" s="5"/>
      <c r="V157" s="5"/>
      <c r="W157" s="5"/>
    </row>
    <row r="158" spans="4:23" customFormat="1" x14ac:dyDescent="0.35">
      <c r="D158" s="5"/>
      <c r="J158" s="12"/>
      <c r="S158" s="12"/>
      <c r="T158" s="5"/>
      <c r="V158" s="5"/>
      <c r="W158" s="5"/>
    </row>
    <row r="159" spans="4:23" customFormat="1" x14ac:dyDescent="0.35">
      <c r="D159" s="5"/>
      <c r="J159" s="12"/>
      <c r="S159" s="12"/>
      <c r="T159" s="5"/>
      <c r="V159" s="5"/>
      <c r="W159" s="5"/>
    </row>
    <row r="160" spans="4:23" customFormat="1" x14ac:dyDescent="0.35">
      <c r="D160" s="5"/>
      <c r="J160" s="12"/>
      <c r="S160" s="12"/>
      <c r="T160" s="5"/>
      <c r="V160" s="5"/>
      <c r="W160" s="5"/>
    </row>
    <row r="161" spans="4:23" customFormat="1" x14ac:dyDescent="0.35">
      <c r="D161" s="5"/>
      <c r="J161" s="12"/>
      <c r="S161" s="12"/>
      <c r="T161" s="5"/>
      <c r="V161" s="5"/>
      <c r="W161" s="5"/>
    </row>
    <row r="162" spans="4:23" customFormat="1" x14ac:dyDescent="0.35">
      <c r="D162" s="5"/>
      <c r="J162" s="12"/>
      <c r="S162" s="12"/>
      <c r="T162" s="5"/>
      <c r="V162" s="5"/>
      <c r="W162" s="5"/>
    </row>
    <row r="163" spans="4:23" customFormat="1" x14ac:dyDescent="0.35">
      <c r="D163" s="5"/>
      <c r="J163" s="12"/>
      <c r="S163" s="12"/>
      <c r="T163" s="5"/>
      <c r="V163" s="5"/>
      <c r="W163" s="5"/>
    </row>
    <row r="164" spans="4:23" customFormat="1" x14ac:dyDescent="0.35">
      <c r="D164" s="5"/>
      <c r="J164" s="12"/>
      <c r="S164" s="12"/>
      <c r="T164" s="5"/>
      <c r="V164" s="5"/>
      <c r="W164" s="5"/>
    </row>
    <row r="165" spans="4:23" customFormat="1" x14ac:dyDescent="0.35">
      <c r="D165" s="5"/>
      <c r="J165" s="12"/>
      <c r="S165" s="12"/>
      <c r="T165" s="5"/>
      <c r="V165" s="5"/>
      <c r="W165" s="5"/>
    </row>
    <row r="166" spans="4:23" customFormat="1" x14ac:dyDescent="0.35">
      <c r="D166" s="5"/>
      <c r="J166" s="12"/>
      <c r="S166" s="12"/>
      <c r="T166" s="5"/>
      <c r="V166" s="5"/>
      <c r="W166" s="5"/>
    </row>
    <row r="167" spans="4:23" customFormat="1" x14ac:dyDescent="0.35">
      <c r="D167" s="5"/>
      <c r="J167" s="12"/>
      <c r="S167" s="12"/>
      <c r="T167" s="5"/>
      <c r="V167" s="5"/>
      <c r="W167" s="5"/>
    </row>
    <row r="168" spans="4:23" customFormat="1" x14ac:dyDescent="0.35">
      <c r="D168" s="5"/>
      <c r="J168" s="12"/>
      <c r="S168" s="12"/>
      <c r="T168" s="5"/>
      <c r="V168" s="5"/>
      <c r="W168" s="5"/>
    </row>
    <row r="169" spans="4:23" customFormat="1" x14ac:dyDescent="0.35">
      <c r="D169" s="5"/>
      <c r="J169" s="12"/>
      <c r="S169" s="12"/>
      <c r="T169" s="5"/>
      <c r="V169" s="5"/>
      <c r="W169" s="5"/>
    </row>
    <row r="170" spans="4:23" customFormat="1" x14ac:dyDescent="0.35">
      <c r="D170" s="5"/>
      <c r="J170" s="12"/>
      <c r="S170" s="12"/>
      <c r="T170" s="5"/>
      <c r="V170" s="5"/>
      <c r="W170" s="5"/>
    </row>
    <row r="171" spans="4:23" customFormat="1" x14ac:dyDescent="0.35">
      <c r="D171" s="5"/>
      <c r="J171" s="12"/>
      <c r="S171" s="12"/>
      <c r="T171" s="5"/>
      <c r="V171" s="5"/>
      <c r="W171" s="5"/>
    </row>
    <row r="172" spans="4:23" customFormat="1" x14ac:dyDescent="0.35">
      <c r="D172" s="5"/>
      <c r="J172" s="12"/>
      <c r="S172" s="12"/>
      <c r="T172" s="5"/>
      <c r="V172" s="5"/>
      <c r="W172" s="5"/>
    </row>
    <row r="173" spans="4:23" customFormat="1" x14ac:dyDescent="0.35">
      <c r="D173" s="5"/>
      <c r="J173" s="12"/>
      <c r="S173" s="12"/>
      <c r="T173" s="5"/>
      <c r="V173" s="5"/>
      <c r="W173" s="5"/>
    </row>
    <row r="174" spans="4:23" customFormat="1" x14ac:dyDescent="0.35">
      <c r="D174" s="5"/>
      <c r="J174" s="12"/>
      <c r="S174" s="12"/>
      <c r="T174" s="5"/>
      <c r="V174" s="5"/>
      <c r="W174" s="5"/>
    </row>
    <row r="175" spans="4:23" customFormat="1" x14ac:dyDescent="0.35">
      <c r="D175" s="5"/>
      <c r="J175" s="12"/>
      <c r="S175" s="12"/>
      <c r="T175" s="5"/>
      <c r="V175" s="5"/>
      <c r="W175" s="5"/>
    </row>
    <row r="176" spans="4:23" customFormat="1" x14ac:dyDescent="0.35">
      <c r="D176" s="5"/>
      <c r="J176" s="12"/>
      <c r="S176" s="12"/>
      <c r="T176" s="5"/>
      <c r="V176" s="5"/>
      <c r="W176" s="5"/>
    </row>
    <row r="177" spans="4:23" customFormat="1" x14ac:dyDescent="0.35">
      <c r="D177" s="5"/>
      <c r="J177" s="12"/>
      <c r="S177" s="12"/>
      <c r="T177" s="5"/>
      <c r="V177" s="5"/>
      <c r="W177" s="5"/>
    </row>
    <row r="178" spans="4:23" customFormat="1" x14ac:dyDescent="0.35">
      <c r="D178" s="5"/>
      <c r="J178" s="12"/>
      <c r="S178" s="12"/>
      <c r="T178" s="5"/>
      <c r="V178" s="5"/>
      <c r="W178" s="5"/>
    </row>
    <row r="179" spans="4:23" customFormat="1" x14ac:dyDescent="0.35">
      <c r="D179" s="5"/>
      <c r="J179" s="12"/>
      <c r="S179" s="12"/>
      <c r="T179" s="5"/>
      <c r="V179" s="5"/>
      <c r="W179" s="5"/>
    </row>
    <row r="180" spans="4:23" customFormat="1" x14ac:dyDescent="0.35">
      <c r="D180" s="5"/>
      <c r="J180" s="12"/>
      <c r="S180" s="12"/>
      <c r="T180" s="5"/>
      <c r="V180" s="5"/>
      <c r="W180" s="5"/>
    </row>
    <row r="181" spans="4:23" customFormat="1" x14ac:dyDescent="0.35">
      <c r="D181" s="5"/>
      <c r="J181" s="12"/>
      <c r="S181" s="12"/>
      <c r="T181" s="5"/>
      <c r="V181" s="5"/>
      <c r="W181" s="5"/>
    </row>
    <row r="182" spans="4:23" customFormat="1" x14ac:dyDescent="0.35">
      <c r="D182" s="5"/>
      <c r="J182" s="12"/>
      <c r="S182" s="12"/>
      <c r="T182" s="5"/>
      <c r="V182" s="5"/>
      <c r="W182" s="5"/>
    </row>
    <row r="183" spans="4:23" customFormat="1" x14ac:dyDescent="0.35">
      <c r="D183" s="5"/>
      <c r="J183" s="12"/>
      <c r="S183" s="12"/>
      <c r="T183" s="5"/>
      <c r="V183" s="5"/>
      <c r="W183" s="5"/>
    </row>
    <row r="184" spans="4:23" customFormat="1" x14ac:dyDescent="0.35">
      <c r="D184" s="5"/>
      <c r="J184" s="12"/>
      <c r="S184" s="12"/>
      <c r="T184" s="5"/>
      <c r="V184" s="5"/>
      <c r="W184" s="5"/>
    </row>
    <row r="185" spans="4:23" customFormat="1" x14ac:dyDescent="0.35">
      <c r="D185" s="5"/>
      <c r="J185" s="12"/>
      <c r="S185" s="12"/>
      <c r="T185" s="5"/>
      <c r="V185" s="5"/>
      <c r="W185" s="5"/>
    </row>
    <row r="186" spans="4:23" customFormat="1" x14ac:dyDescent="0.35">
      <c r="D186" s="5"/>
      <c r="J186" s="12"/>
      <c r="S186" s="12"/>
      <c r="T186" s="5"/>
      <c r="V186" s="5"/>
      <c r="W186" s="5"/>
    </row>
    <row r="187" spans="4:23" customFormat="1" x14ac:dyDescent="0.35">
      <c r="D187" s="5"/>
      <c r="J187" s="12"/>
      <c r="S187" s="12"/>
      <c r="T187" s="5"/>
      <c r="V187" s="5"/>
      <c r="W187" s="5"/>
    </row>
    <row r="188" spans="4:23" customFormat="1" x14ac:dyDescent="0.35">
      <c r="D188" s="5"/>
      <c r="J188" s="12"/>
      <c r="S188" s="12"/>
      <c r="T188" s="5"/>
      <c r="V188" s="5"/>
      <c r="W188" s="5"/>
    </row>
    <row r="189" spans="4:23" customFormat="1" x14ac:dyDescent="0.35">
      <c r="D189" s="5"/>
      <c r="J189" s="12"/>
      <c r="S189" s="12"/>
      <c r="T189" s="5"/>
      <c r="V189" s="5"/>
      <c r="W189" s="5"/>
    </row>
    <row r="190" spans="4:23" customFormat="1" x14ac:dyDescent="0.35">
      <c r="D190" s="5"/>
      <c r="J190" s="12"/>
      <c r="S190" s="12"/>
      <c r="T190" s="5"/>
      <c r="V190" s="5"/>
      <c r="W190" s="5"/>
    </row>
    <row r="191" spans="4:23" customFormat="1" x14ac:dyDescent="0.35">
      <c r="D191" s="5"/>
      <c r="J191" s="12"/>
      <c r="S191" s="12"/>
      <c r="T191" s="5"/>
      <c r="V191" s="5"/>
      <c r="W191" s="5"/>
    </row>
    <row r="192" spans="4:23" customFormat="1" x14ac:dyDescent="0.35">
      <c r="D192" s="5"/>
      <c r="J192" s="12"/>
      <c r="S192" s="12"/>
      <c r="T192" s="5"/>
      <c r="V192" s="5"/>
      <c r="W192" s="5"/>
    </row>
    <row r="193" spans="4:23" customFormat="1" x14ac:dyDescent="0.35">
      <c r="D193" s="5"/>
      <c r="J193" s="12"/>
      <c r="S193" s="12"/>
      <c r="T193" s="5"/>
      <c r="V193" s="5"/>
      <c r="W193" s="5"/>
    </row>
    <row r="194" spans="4:23" customFormat="1" x14ac:dyDescent="0.35">
      <c r="D194" s="5"/>
      <c r="J194" s="12"/>
      <c r="S194" s="12"/>
      <c r="T194" s="5"/>
      <c r="V194" s="5"/>
      <c r="W194" s="5"/>
    </row>
    <row r="195" spans="4:23" customFormat="1" x14ac:dyDescent="0.35">
      <c r="D195" s="5"/>
      <c r="J195" s="12"/>
      <c r="S195" s="12"/>
      <c r="T195" s="5"/>
      <c r="V195" s="5"/>
      <c r="W195" s="5"/>
    </row>
    <row r="196" spans="4:23" customFormat="1" x14ac:dyDescent="0.35">
      <c r="D196" s="5"/>
      <c r="J196" s="12"/>
      <c r="S196" s="12"/>
      <c r="T196" s="5"/>
      <c r="V196" s="5"/>
      <c r="W196" s="5"/>
    </row>
    <row r="197" spans="4:23" customFormat="1" x14ac:dyDescent="0.35">
      <c r="D197" s="5"/>
      <c r="J197" s="12"/>
      <c r="S197" s="12"/>
      <c r="T197" s="5"/>
      <c r="V197" s="5"/>
      <c r="W197" s="5"/>
    </row>
    <row r="198" spans="4:23" customFormat="1" x14ac:dyDescent="0.35">
      <c r="D198" s="5"/>
      <c r="J198" s="12"/>
      <c r="S198" s="12"/>
      <c r="T198" s="5"/>
      <c r="V198" s="5"/>
      <c r="W198" s="5"/>
    </row>
    <row r="199" spans="4:23" customFormat="1" x14ac:dyDescent="0.35">
      <c r="D199" s="5"/>
      <c r="J199" s="12"/>
      <c r="S199" s="12"/>
      <c r="T199" s="5"/>
      <c r="V199" s="5"/>
      <c r="W199" s="5"/>
    </row>
    <row r="200" spans="4:23" customFormat="1" x14ac:dyDescent="0.35">
      <c r="D200" s="5"/>
      <c r="J200" s="12"/>
      <c r="S200" s="12"/>
      <c r="T200" s="5"/>
      <c r="V200" s="5"/>
      <c r="W200" s="5"/>
    </row>
    <row r="201" spans="4:23" customFormat="1" x14ac:dyDescent="0.35">
      <c r="D201" s="5"/>
      <c r="J201" s="12"/>
      <c r="S201" s="12"/>
      <c r="T201" s="5"/>
      <c r="V201" s="5"/>
      <c r="W201" s="5"/>
    </row>
    <row r="202" spans="4:23" customFormat="1" x14ac:dyDescent="0.35">
      <c r="D202" s="5"/>
      <c r="J202" s="12"/>
      <c r="S202" s="12"/>
      <c r="T202" s="5"/>
      <c r="V202" s="5"/>
      <c r="W202" s="5"/>
    </row>
    <row r="203" spans="4:23" customFormat="1" x14ac:dyDescent="0.35">
      <c r="D203" s="5"/>
      <c r="J203" s="12"/>
      <c r="S203" s="12"/>
      <c r="T203" s="5"/>
      <c r="V203" s="5"/>
      <c r="W203" s="5"/>
    </row>
    <row r="204" spans="4:23" customFormat="1" x14ac:dyDescent="0.35">
      <c r="D204" s="5"/>
      <c r="J204" s="12"/>
      <c r="S204" s="12"/>
      <c r="T204" s="5"/>
      <c r="V204" s="5"/>
      <c r="W204" s="5"/>
    </row>
    <row r="205" spans="4:23" customFormat="1" x14ac:dyDescent="0.35">
      <c r="D205" s="5"/>
      <c r="J205" s="12"/>
      <c r="S205" s="12"/>
      <c r="T205" s="5"/>
      <c r="V205" s="5"/>
      <c r="W205" s="5"/>
    </row>
    <row r="206" spans="4:23" customFormat="1" x14ac:dyDescent="0.35">
      <c r="D206" s="5"/>
      <c r="J206" s="12"/>
      <c r="S206" s="12"/>
      <c r="T206" s="5"/>
      <c r="V206" s="5"/>
      <c r="W206" s="5"/>
    </row>
    <row r="207" spans="4:23" customFormat="1" x14ac:dyDescent="0.35">
      <c r="D207" s="5"/>
      <c r="J207" s="12"/>
      <c r="S207" s="12"/>
      <c r="T207" s="5"/>
      <c r="V207" s="5"/>
      <c r="W207" s="5"/>
    </row>
    <row r="208" spans="4:23" customFormat="1" x14ac:dyDescent="0.35">
      <c r="D208" s="5"/>
      <c r="J208" s="12"/>
      <c r="S208" s="12"/>
      <c r="T208" s="5"/>
      <c r="V208" s="5"/>
      <c r="W208" s="5"/>
    </row>
    <row r="209" spans="4:23" customFormat="1" x14ac:dyDescent="0.35">
      <c r="D209" s="5"/>
      <c r="J209" s="12"/>
      <c r="S209" s="12"/>
      <c r="T209" s="5"/>
      <c r="V209" s="5"/>
      <c r="W209" s="5"/>
    </row>
    <row r="210" spans="4:23" customFormat="1" x14ac:dyDescent="0.35">
      <c r="D210" s="5"/>
      <c r="J210" s="12"/>
      <c r="S210" s="12"/>
      <c r="T210" s="5"/>
      <c r="V210" s="5"/>
      <c r="W210" s="5"/>
    </row>
    <row r="211" spans="4:23" customFormat="1" x14ac:dyDescent="0.35">
      <c r="D211" s="5"/>
      <c r="J211" s="12"/>
      <c r="S211" s="12"/>
      <c r="T211" s="5"/>
      <c r="V211" s="5"/>
      <c r="W211" s="5"/>
    </row>
    <row r="212" spans="4:23" customFormat="1" x14ac:dyDescent="0.35">
      <c r="D212" s="5"/>
      <c r="J212" s="12"/>
      <c r="S212" s="12"/>
      <c r="T212" s="5"/>
      <c r="V212" s="5"/>
      <c r="W212" s="5"/>
    </row>
    <row r="213" spans="4:23" customFormat="1" x14ac:dyDescent="0.35">
      <c r="D213" s="5"/>
      <c r="J213" s="12"/>
      <c r="S213" s="12"/>
      <c r="T213" s="5"/>
      <c r="V213" s="5"/>
      <c r="W213" s="5"/>
    </row>
    <row r="214" spans="4:23" customFormat="1" x14ac:dyDescent="0.35">
      <c r="D214" s="5"/>
      <c r="J214" s="12"/>
      <c r="S214" s="12"/>
      <c r="T214" s="5"/>
      <c r="V214" s="5"/>
      <c r="W214" s="5"/>
    </row>
    <row r="215" spans="4:23" customFormat="1" x14ac:dyDescent="0.35">
      <c r="D215" s="5"/>
      <c r="J215" s="12"/>
      <c r="S215" s="12"/>
      <c r="T215" s="5"/>
      <c r="V215" s="5"/>
      <c r="W215" s="5"/>
    </row>
    <row r="216" spans="4:23" customFormat="1" x14ac:dyDescent="0.35">
      <c r="D216" s="5"/>
      <c r="J216" s="12"/>
      <c r="S216" s="12"/>
      <c r="T216" s="5"/>
      <c r="V216" s="5"/>
      <c r="W216" s="5"/>
    </row>
    <row r="217" spans="4:23" customFormat="1" x14ac:dyDescent="0.35">
      <c r="D217" s="5"/>
      <c r="J217" s="12"/>
      <c r="S217" s="12"/>
      <c r="T217" s="5"/>
      <c r="V217" s="5"/>
      <c r="W217" s="5"/>
    </row>
    <row r="218" spans="4:23" customFormat="1" x14ac:dyDescent="0.35">
      <c r="D218" s="5"/>
      <c r="J218" s="12"/>
      <c r="S218" s="12"/>
      <c r="T218" s="5"/>
      <c r="V218" s="5"/>
      <c r="W218" s="5"/>
    </row>
    <row r="219" spans="4:23" customFormat="1" x14ac:dyDescent="0.35">
      <c r="D219" s="5"/>
      <c r="J219" s="12"/>
      <c r="S219" s="12"/>
      <c r="T219" s="5"/>
      <c r="V219" s="5"/>
      <c r="W219" s="5"/>
    </row>
    <row r="220" spans="4:23" customFormat="1" x14ac:dyDescent="0.35">
      <c r="D220" s="5"/>
      <c r="J220" s="12"/>
      <c r="S220" s="12"/>
      <c r="T220" s="5"/>
      <c r="V220" s="5"/>
      <c r="W220" s="5"/>
    </row>
    <row r="221" spans="4:23" customFormat="1" x14ac:dyDescent="0.35">
      <c r="D221" s="5"/>
      <c r="J221" s="12"/>
      <c r="S221" s="12"/>
      <c r="T221" s="5"/>
      <c r="V221" s="5"/>
      <c r="W221" s="5"/>
    </row>
    <row r="222" spans="4:23" customFormat="1" x14ac:dyDescent="0.35">
      <c r="D222" s="5"/>
      <c r="J222" s="12"/>
      <c r="S222" s="12"/>
      <c r="T222" s="5"/>
      <c r="V222" s="5"/>
      <c r="W222" s="5"/>
    </row>
    <row r="223" spans="4:23" customFormat="1" x14ac:dyDescent="0.35">
      <c r="D223" s="5"/>
      <c r="J223" s="12"/>
      <c r="S223" s="12"/>
      <c r="T223" s="5"/>
      <c r="V223" s="5"/>
      <c r="W223" s="5"/>
    </row>
    <row r="224" spans="4:23" customFormat="1" x14ac:dyDescent="0.35">
      <c r="D224" s="5"/>
      <c r="J224" s="12"/>
      <c r="S224" s="12"/>
      <c r="T224" s="5"/>
      <c r="V224" s="5"/>
      <c r="W224" s="5"/>
    </row>
    <row r="225" spans="4:23" customFormat="1" x14ac:dyDescent="0.35">
      <c r="D225" s="5"/>
      <c r="J225" s="12"/>
      <c r="S225" s="12"/>
      <c r="T225" s="5"/>
      <c r="V225" s="5"/>
      <c r="W225" s="5"/>
    </row>
    <row r="226" spans="4:23" customFormat="1" x14ac:dyDescent="0.35">
      <c r="D226" s="5"/>
      <c r="J226" s="12"/>
      <c r="S226" s="12"/>
      <c r="T226" s="5"/>
      <c r="V226" s="5"/>
      <c r="W226" s="5"/>
    </row>
    <row r="227" spans="4:23" customFormat="1" x14ac:dyDescent="0.35">
      <c r="D227" s="5"/>
      <c r="J227" s="12"/>
      <c r="S227" s="12"/>
      <c r="T227" s="5"/>
      <c r="V227" s="5"/>
      <c r="W227" s="5"/>
    </row>
    <row r="228" spans="4:23" customFormat="1" x14ac:dyDescent="0.35">
      <c r="D228" s="5"/>
      <c r="J228" s="12"/>
      <c r="S228" s="12"/>
      <c r="T228" s="5"/>
      <c r="V228" s="5"/>
      <c r="W228" s="5"/>
    </row>
    <row r="229" spans="4:23" customFormat="1" x14ac:dyDescent="0.35">
      <c r="D229" s="5"/>
      <c r="J229" s="12"/>
      <c r="S229" s="12"/>
      <c r="T229" s="5"/>
      <c r="V229" s="5"/>
      <c r="W229" s="5"/>
    </row>
    <row r="230" spans="4:23" customFormat="1" x14ac:dyDescent="0.35">
      <c r="D230" s="5"/>
      <c r="J230" s="12"/>
      <c r="S230" s="12"/>
      <c r="T230" s="5"/>
      <c r="V230" s="5"/>
      <c r="W230" s="5"/>
    </row>
    <row r="231" spans="4:23" customFormat="1" x14ac:dyDescent="0.35">
      <c r="D231" s="5"/>
      <c r="J231" s="12"/>
      <c r="S231" s="12"/>
      <c r="T231" s="5"/>
      <c r="V231" s="5"/>
      <c r="W231" s="5"/>
    </row>
    <row r="232" spans="4:23" customFormat="1" x14ac:dyDescent="0.35">
      <c r="D232" s="5"/>
      <c r="J232" s="12"/>
      <c r="S232" s="12"/>
      <c r="T232" s="5"/>
      <c r="V232" s="5"/>
      <c r="W232" s="5"/>
    </row>
    <row r="233" spans="4:23" customFormat="1" x14ac:dyDescent="0.35">
      <c r="D233" s="5"/>
      <c r="J233" s="12"/>
      <c r="S233" s="12"/>
      <c r="T233" s="5"/>
      <c r="V233" s="5"/>
      <c r="W233" s="5"/>
    </row>
    <row r="234" spans="4:23" customFormat="1" x14ac:dyDescent="0.35">
      <c r="D234" s="5"/>
      <c r="J234" s="12"/>
      <c r="S234" s="12"/>
      <c r="T234" s="5"/>
      <c r="V234" s="5"/>
      <c r="W234" s="5"/>
    </row>
    <row r="235" spans="4:23" customFormat="1" x14ac:dyDescent="0.35">
      <c r="D235" s="5"/>
      <c r="J235" s="12"/>
      <c r="S235" s="12"/>
      <c r="T235" s="5"/>
      <c r="V235" s="5"/>
      <c r="W235" s="5"/>
    </row>
    <row r="236" spans="4:23" customFormat="1" x14ac:dyDescent="0.35">
      <c r="D236" s="5"/>
      <c r="J236" s="12"/>
      <c r="S236" s="12"/>
      <c r="T236" s="5"/>
      <c r="V236" s="5"/>
      <c r="W236" s="5"/>
    </row>
    <row r="237" spans="4:23" customFormat="1" x14ac:dyDescent="0.35">
      <c r="D237" s="5"/>
      <c r="J237" s="12"/>
      <c r="S237" s="12"/>
      <c r="T237" s="5"/>
      <c r="V237" s="5"/>
      <c r="W237" s="5"/>
    </row>
    <row r="238" spans="4:23" customFormat="1" x14ac:dyDescent="0.35">
      <c r="D238" s="5"/>
      <c r="J238" s="12"/>
      <c r="S238" s="12"/>
      <c r="T238" s="5"/>
      <c r="V238" s="5"/>
      <c r="W238" s="5"/>
    </row>
    <row r="239" spans="4:23" customFormat="1" x14ac:dyDescent="0.35">
      <c r="D239" s="5"/>
      <c r="J239" s="12"/>
      <c r="S239" s="12"/>
      <c r="T239" s="5"/>
      <c r="V239" s="5"/>
      <c r="W239" s="5"/>
    </row>
    <row r="240" spans="4:23" customFormat="1" x14ac:dyDescent="0.35">
      <c r="D240" s="5"/>
      <c r="J240" s="12"/>
      <c r="S240" s="12"/>
      <c r="T240" s="5"/>
      <c r="V240" s="5"/>
      <c r="W240" s="5"/>
    </row>
    <row r="241" spans="4:23" customFormat="1" x14ac:dyDescent="0.35">
      <c r="D241" s="5"/>
      <c r="J241" s="12"/>
      <c r="S241" s="12"/>
      <c r="T241" s="5"/>
      <c r="V241" s="5"/>
      <c r="W241" s="5"/>
    </row>
    <row r="242" spans="4:23" customFormat="1" x14ac:dyDescent="0.35">
      <c r="D242" s="5"/>
      <c r="J242" s="12"/>
      <c r="S242" s="12"/>
      <c r="T242" s="5"/>
      <c r="V242" s="5"/>
      <c r="W242" s="5"/>
    </row>
    <row r="243" spans="4:23" customFormat="1" x14ac:dyDescent="0.35">
      <c r="D243" s="5"/>
      <c r="J243" s="12"/>
      <c r="S243" s="12"/>
      <c r="T243" s="5"/>
      <c r="V243" s="5"/>
      <c r="W243" s="5"/>
    </row>
    <row r="244" spans="4:23" customFormat="1" x14ac:dyDescent="0.35">
      <c r="D244" s="5"/>
      <c r="J244" s="12"/>
      <c r="S244" s="12"/>
      <c r="T244" s="5"/>
      <c r="V244" s="5"/>
      <c r="W244" s="5"/>
    </row>
    <row r="245" spans="4:23" customFormat="1" x14ac:dyDescent="0.35">
      <c r="D245" s="5"/>
      <c r="J245" s="12"/>
      <c r="S245" s="12"/>
      <c r="T245" s="5"/>
      <c r="V245" s="5"/>
      <c r="W245" s="5"/>
    </row>
    <row r="246" spans="4:23" customFormat="1" x14ac:dyDescent="0.35">
      <c r="D246" s="5"/>
      <c r="J246" s="12"/>
      <c r="S246" s="12"/>
      <c r="T246" s="5"/>
      <c r="V246" s="5"/>
      <c r="W246" s="5"/>
    </row>
    <row r="247" spans="4:23" customFormat="1" x14ac:dyDescent="0.35">
      <c r="D247" s="5"/>
      <c r="J247" s="12"/>
      <c r="S247" s="12"/>
      <c r="T247" s="5"/>
      <c r="V247" s="5"/>
      <c r="W247" s="5"/>
    </row>
    <row r="248" spans="4:23" customFormat="1" x14ac:dyDescent="0.35">
      <c r="D248" s="5"/>
      <c r="J248" s="12"/>
      <c r="S248" s="12"/>
      <c r="T248" s="5"/>
      <c r="V248" s="5"/>
      <c r="W248" s="5"/>
    </row>
    <row r="249" spans="4:23" customFormat="1" x14ac:dyDescent="0.35">
      <c r="D249" s="5"/>
      <c r="J249" s="12"/>
      <c r="S249" s="12"/>
      <c r="T249" s="5"/>
      <c r="V249" s="5"/>
      <c r="W249" s="5"/>
    </row>
    <row r="250" spans="4:23" customFormat="1" x14ac:dyDescent="0.35">
      <c r="D250" s="5"/>
      <c r="J250" s="12"/>
      <c r="S250" s="12"/>
      <c r="T250" s="5"/>
      <c r="V250" s="5"/>
      <c r="W250" s="5"/>
    </row>
    <row r="251" spans="4:23" customFormat="1" x14ac:dyDescent="0.35">
      <c r="D251" s="5"/>
      <c r="J251" s="12"/>
      <c r="S251" s="12"/>
      <c r="T251" s="5"/>
      <c r="V251" s="5"/>
      <c r="W251" s="5"/>
    </row>
    <row r="252" spans="4:23" customFormat="1" x14ac:dyDescent="0.35">
      <c r="D252" s="5"/>
      <c r="J252" s="12"/>
      <c r="S252" s="12"/>
      <c r="T252" s="5"/>
      <c r="V252" s="5"/>
      <c r="W252" s="5"/>
    </row>
    <row r="253" spans="4:23" customFormat="1" x14ac:dyDescent="0.35">
      <c r="D253" s="5"/>
      <c r="J253" s="12"/>
      <c r="S253" s="12"/>
      <c r="T253" s="5"/>
      <c r="V253" s="5"/>
      <c r="W253" s="5"/>
    </row>
    <row r="254" spans="4:23" customFormat="1" x14ac:dyDescent="0.35">
      <c r="D254" s="5"/>
      <c r="J254" s="12"/>
      <c r="S254" s="12"/>
      <c r="T254" s="5"/>
      <c r="V254" s="5"/>
      <c r="W254" s="5"/>
    </row>
    <row r="255" spans="4:23" customFormat="1" x14ac:dyDescent="0.35">
      <c r="D255" s="5"/>
      <c r="J255" s="12"/>
      <c r="S255" s="12"/>
      <c r="T255" s="5"/>
      <c r="V255" s="5"/>
      <c r="W255" s="5"/>
    </row>
    <row r="256" spans="4:23" customFormat="1" x14ac:dyDescent="0.35">
      <c r="D256" s="5"/>
      <c r="J256" s="12"/>
      <c r="S256" s="12"/>
      <c r="T256" s="5"/>
      <c r="V256" s="5"/>
      <c r="W256" s="5"/>
    </row>
    <row r="257" spans="4:23" customFormat="1" x14ac:dyDescent="0.35">
      <c r="D257" s="5"/>
      <c r="J257" s="12"/>
      <c r="S257" s="12"/>
      <c r="T257" s="5"/>
      <c r="V257" s="5"/>
      <c r="W257" s="5"/>
    </row>
    <row r="258" spans="4:23" customFormat="1" x14ac:dyDescent="0.35">
      <c r="D258" s="5"/>
      <c r="J258" s="12"/>
      <c r="S258" s="12"/>
      <c r="T258" s="5"/>
      <c r="V258" s="5"/>
      <c r="W258" s="5"/>
    </row>
    <row r="259" spans="4:23" customFormat="1" x14ac:dyDescent="0.35">
      <c r="D259" s="5"/>
      <c r="J259" s="12"/>
      <c r="S259" s="12"/>
      <c r="T259" s="5"/>
      <c r="V259" s="5"/>
      <c r="W259" s="5"/>
    </row>
    <row r="260" spans="4:23" customFormat="1" x14ac:dyDescent="0.35">
      <c r="D260" s="5"/>
      <c r="J260" s="12"/>
      <c r="S260" s="12"/>
      <c r="T260" s="5"/>
      <c r="V260" s="5"/>
      <c r="W260" s="5"/>
    </row>
    <row r="261" spans="4:23" customFormat="1" x14ac:dyDescent="0.35">
      <c r="D261" s="5"/>
      <c r="J261" s="12"/>
      <c r="S261" s="12"/>
      <c r="T261" s="5"/>
      <c r="V261" s="5"/>
      <c r="W261" s="5"/>
    </row>
    <row r="262" spans="4:23" customFormat="1" x14ac:dyDescent="0.35">
      <c r="D262" s="5"/>
      <c r="J262" s="12"/>
      <c r="S262" s="12"/>
      <c r="T262" s="5"/>
      <c r="V262" s="5"/>
      <c r="W262" s="5"/>
    </row>
    <row r="263" spans="4:23" customFormat="1" x14ac:dyDescent="0.35">
      <c r="D263" s="5"/>
      <c r="J263" s="12"/>
      <c r="S263" s="12"/>
      <c r="T263" s="5"/>
      <c r="V263" s="5"/>
      <c r="W263" s="5"/>
    </row>
    <row r="264" spans="4:23" customFormat="1" x14ac:dyDescent="0.35">
      <c r="D264" s="5"/>
      <c r="J264" s="12"/>
      <c r="S264" s="12"/>
      <c r="T264" s="5"/>
      <c r="V264" s="5"/>
      <c r="W264" s="5"/>
    </row>
    <row r="265" spans="4:23" customFormat="1" x14ac:dyDescent="0.35">
      <c r="D265" s="5"/>
      <c r="J265" s="12"/>
      <c r="S265" s="12"/>
      <c r="T265" s="5"/>
      <c r="V265" s="5"/>
      <c r="W265" s="5"/>
    </row>
    <row r="266" spans="4:23" customFormat="1" x14ac:dyDescent="0.35">
      <c r="D266" s="5"/>
      <c r="J266" s="12"/>
      <c r="S266" s="12"/>
      <c r="T266" s="5"/>
      <c r="V266" s="5"/>
      <c r="W266" s="5"/>
    </row>
    <row r="267" spans="4:23" customFormat="1" x14ac:dyDescent="0.35">
      <c r="D267" s="5"/>
      <c r="J267" s="12"/>
      <c r="S267" s="12"/>
      <c r="T267" s="5"/>
      <c r="V267" s="5"/>
      <c r="W267" s="5"/>
    </row>
    <row r="268" spans="4:23" customFormat="1" x14ac:dyDescent="0.35">
      <c r="D268" s="5"/>
      <c r="J268" s="12"/>
      <c r="S268" s="12"/>
      <c r="T268" s="5"/>
      <c r="V268" s="5"/>
      <c r="W268" s="5"/>
    </row>
    <row r="269" spans="4:23" customFormat="1" x14ac:dyDescent="0.35">
      <c r="D269" s="5"/>
      <c r="J269" s="12"/>
      <c r="S269" s="12"/>
      <c r="T269" s="5"/>
      <c r="V269" s="5"/>
      <c r="W269" s="5"/>
    </row>
    <row r="270" spans="4:23" customFormat="1" x14ac:dyDescent="0.35">
      <c r="D270" s="5"/>
      <c r="J270" s="12"/>
      <c r="S270" s="12"/>
      <c r="T270" s="5"/>
      <c r="V270" s="5"/>
      <c r="W270" s="5"/>
    </row>
    <row r="271" spans="4:23" customFormat="1" x14ac:dyDescent="0.35">
      <c r="D271" s="5"/>
      <c r="J271" s="12"/>
      <c r="S271" s="12"/>
      <c r="T271" s="5"/>
      <c r="V271" s="5"/>
      <c r="W271" s="5"/>
    </row>
    <row r="272" spans="4:23" customFormat="1" x14ac:dyDescent="0.35">
      <c r="D272" s="5"/>
      <c r="J272" s="12"/>
      <c r="S272" s="12"/>
      <c r="T272" s="5"/>
      <c r="V272" s="5"/>
      <c r="W272" s="5"/>
    </row>
    <row r="273" spans="4:23" customFormat="1" x14ac:dyDescent="0.35">
      <c r="D273" s="5"/>
      <c r="J273" s="12"/>
      <c r="S273" s="12"/>
      <c r="T273" s="5"/>
      <c r="V273" s="5"/>
      <c r="W273" s="5"/>
    </row>
    <row r="274" spans="4:23" customFormat="1" x14ac:dyDescent="0.35">
      <c r="D274" s="5"/>
      <c r="J274" s="12"/>
      <c r="S274" s="12"/>
      <c r="T274" s="5"/>
      <c r="V274" s="5"/>
      <c r="W274" s="5"/>
    </row>
    <row r="275" spans="4:23" customFormat="1" x14ac:dyDescent="0.35">
      <c r="D275" s="5"/>
      <c r="J275" s="12"/>
      <c r="S275" s="12"/>
      <c r="T275" s="5"/>
      <c r="V275" s="5"/>
      <c r="W275" s="5"/>
    </row>
    <row r="276" spans="4:23" customFormat="1" x14ac:dyDescent="0.35">
      <c r="D276" s="5"/>
      <c r="J276" s="12"/>
      <c r="S276" s="12"/>
      <c r="T276" s="5"/>
      <c r="V276" s="5"/>
      <c r="W276" s="5"/>
    </row>
    <row r="277" spans="4:23" customFormat="1" x14ac:dyDescent="0.35">
      <c r="D277" s="5"/>
      <c r="J277" s="12"/>
      <c r="S277" s="12"/>
      <c r="T277" s="5"/>
      <c r="V277" s="5"/>
      <c r="W277" s="5"/>
    </row>
    <row r="278" spans="4:23" customFormat="1" x14ac:dyDescent="0.35">
      <c r="D278" s="5"/>
      <c r="J278" s="12"/>
      <c r="S278" s="12"/>
      <c r="T278" s="5"/>
      <c r="V278" s="5"/>
      <c r="W278" s="5"/>
    </row>
    <row r="279" spans="4:23" customFormat="1" x14ac:dyDescent="0.35">
      <c r="D279" s="5"/>
      <c r="J279" s="12"/>
      <c r="S279" s="12"/>
      <c r="T279" s="5"/>
      <c r="V279" s="5"/>
      <c r="W279" s="5"/>
    </row>
    <row r="280" spans="4:23" customFormat="1" x14ac:dyDescent="0.35">
      <c r="D280" s="5"/>
      <c r="J280" s="12"/>
      <c r="S280" s="12"/>
      <c r="T280" s="5"/>
      <c r="V280" s="5"/>
      <c r="W280" s="5"/>
    </row>
    <row r="281" spans="4:23" customFormat="1" x14ac:dyDescent="0.35">
      <c r="D281" s="5"/>
      <c r="J281" s="12"/>
      <c r="S281" s="12"/>
      <c r="T281" s="5"/>
      <c r="V281" s="5"/>
      <c r="W281" s="5"/>
    </row>
    <row r="282" spans="4:23" customFormat="1" x14ac:dyDescent="0.35">
      <c r="D282" s="5"/>
      <c r="J282" s="12"/>
      <c r="S282" s="12"/>
      <c r="T282" s="5"/>
      <c r="V282" s="5"/>
      <c r="W282" s="5"/>
    </row>
    <row r="283" spans="4:23" customFormat="1" x14ac:dyDescent="0.35">
      <c r="D283" s="5"/>
      <c r="J283" s="12"/>
      <c r="S283" s="12"/>
      <c r="T283" s="5"/>
      <c r="V283" s="5"/>
      <c r="W283" s="5"/>
    </row>
    <row r="284" spans="4:23" customFormat="1" x14ac:dyDescent="0.35">
      <c r="D284" s="5"/>
      <c r="J284" s="12"/>
      <c r="S284" s="12"/>
      <c r="T284" s="5"/>
      <c r="V284" s="5"/>
      <c r="W284" s="5"/>
    </row>
    <row r="285" spans="4:23" customFormat="1" x14ac:dyDescent="0.35">
      <c r="D285" s="5"/>
      <c r="J285" s="12"/>
      <c r="S285" s="12"/>
      <c r="T285" s="5"/>
      <c r="V285" s="5"/>
      <c r="W285" s="5"/>
    </row>
    <row r="286" spans="4:23" customFormat="1" x14ac:dyDescent="0.35">
      <c r="D286" s="5"/>
      <c r="J286" s="12"/>
      <c r="S286" s="12"/>
      <c r="T286" s="5"/>
      <c r="V286" s="5"/>
      <c r="W286" s="5"/>
    </row>
    <row r="287" spans="4:23" customFormat="1" x14ac:dyDescent="0.35">
      <c r="D287" s="5"/>
      <c r="J287" s="12"/>
      <c r="S287" s="12"/>
      <c r="T287" s="5"/>
      <c r="V287" s="5"/>
      <c r="W287" s="5"/>
    </row>
    <row r="288" spans="4:23" customFormat="1" x14ac:dyDescent="0.35">
      <c r="D288" s="5"/>
      <c r="J288" s="12"/>
      <c r="S288" s="12"/>
      <c r="T288" s="5"/>
      <c r="V288" s="5"/>
      <c r="W288" s="5"/>
    </row>
    <row r="289" spans="4:23" customFormat="1" x14ac:dyDescent="0.35">
      <c r="D289" s="5"/>
      <c r="J289" s="12"/>
      <c r="S289" s="12"/>
      <c r="T289" s="5"/>
      <c r="V289" s="5"/>
      <c r="W289" s="5"/>
    </row>
    <row r="290" spans="4:23" customFormat="1" x14ac:dyDescent="0.35">
      <c r="D290" s="5"/>
      <c r="J290" s="12"/>
      <c r="S290" s="12"/>
      <c r="T290" s="5"/>
      <c r="V290" s="5"/>
      <c r="W290" s="5"/>
    </row>
    <row r="291" spans="4:23" customFormat="1" x14ac:dyDescent="0.35">
      <c r="D291" s="5"/>
      <c r="J291" s="12"/>
      <c r="S291" s="12"/>
      <c r="T291" s="5"/>
      <c r="V291" s="5"/>
      <c r="W291" s="5"/>
    </row>
    <row r="292" spans="4:23" customFormat="1" x14ac:dyDescent="0.35">
      <c r="D292" s="5"/>
      <c r="J292" s="12"/>
      <c r="S292" s="12"/>
      <c r="T292" s="5"/>
      <c r="V292" s="5"/>
      <c r="W292" s="5"/>
    </row>
    <row r="293" spans="4:23" customFormat="1" x14ac:dyDescent="0.35">
      <c r="D293" s="5"/>
      <c r="J293" s="12"/>
      <c r="S293" s="12"/>
      <c r="T293" s="5"/>
      <c r="V293" s="5"/>
      <c r="W293" s="5"/>
    </row>
    <row r="294" spans="4:23" customFormat="1" x14ac:dyDescent="0.35">
      <c r="D294" s="5"/>
      <c r="J294" s="12"/>
      <c r="S294" s="12"/>
      <c r="T294" s="5"/>
      <c r="V294" s="5"/>
      <c r="W294" s="5"/>
    </row>
    <row r="295" spans="4:23" customFormat="1" x14ac:dyDescent="0.35">
      <c r="D295" s="5"/>
      <c r="J295" s="12"/>
      <c r="S295" s="12"/>
      <c r="T295" s="5"/>
      <c r="V295" s="5"/>
      <c r="W295" s="5"/>
    </row>
    <row r="296" spans="4:23" customFormat="1" x14ac:dyDescent="0.35">
      <c r="D296" s="5"/>
      <c r="J296" s="12"/>
      <c r="S296" s="12"/>
      <c r="T296" s="5"/>
      <c r="V296" s="5"/>
      <c r="W296" s="5"/>
    </row>
    <row r="297" spans="4:23" customFormat="1" x14ac:dyDescent="0.35">
      <c r="D297" s="5"/>
      <c r="J297" s="12"/>
      <c r="S297" s="12"/>
      <c r="T297" s="5"/>
      <c r="V297" s="5"/>
      <c r="W297" s="5"/>
    </row>
    <row r="298" spans="4:23" customFormat="1" x14ac:dyDescent="0.35">
      <c r="D298" s="5"/>
      <c r="J298" s="12"/>
      <c r="S298" s="12"/>
      <c r="T298" s="5"/>
      <c r="V298" s="5"/>
      <c r="W298" s="5"/>
    </row>
    <row r="299" spans="4:23" customFormat="1" x14ac:dyDescent="0.35">
      <c r="D299" s="5"/>
      <c r="J299" s="12"/>
      <c r="S299" s="12"/>
      <c r="T299" s="5"/>
      <c r="V299" s="5"/>
      <c r="W299" s="5"/>
    </row>
    <row r="300" spans="4:23" customFormat="1" x14ac:dyDescent="0.35">
      <c r="D300" s="5"/>
      <c r="J300" s="12"/>
      <c r="S300" s="12"/>
      <c r="T300" s="5"/>
      <c r="V300" s="5"/>
      <c r="W300" s="5"/>
    </row>
    <row r="301" spans="4:23" customFormat="1" x14ac:dyDescent="0.35">
      <c r="D301" s="5"/>
      <c r="J301" s="12"/>
      <c r="S301" s="12"/>
      <c r="T301" s="5"/>
      <c r="V301" s="5"/>
      <c r="W301" s="5"/>
    </row>
    <row r="302" spans="4:23" customFormat="1" x14ac:dyDescent="0.35">
      <c r="D302" s="5"/>
      <c r="J302" s="12"/>
      <c r="S302" s="12"/>
      <c r="T302" s="5"/>
      <c r="V302" s="5"/>
      <c r="W302" s="5"/>
    </row>
    <row r="303" spans="4:23" customFormat="1" x14ac:dyDescent="0.35">
      <c r="D303" s="5"/>
      <c r="J303" s="12"/>
      <c r="S303" s="12"/>
      <c r="T303" s="5"/>
      <c r="V303" s="5"/>
      <c r="W303" s="5"/>
    </row>
    <row r="304" spans="4:23" customFormat="1" x14ac:dyDescent="0.35">
      <c r="D304" s="5"/>
      <c r="J304" s="12"/>
      <c r="S304" s="12"/>
      <c r="T304" s="5"/>
      <c r="V304" s="5"/>
      <c r="W304" s="5"/>
    </row>
    <row r="305" spans="4:23" customFormat="1" x14ac:dyDescent="0.35">
      <c r="D305" s="5"/>
      <c r="J305" s="12"/>
      <c r="S305" s="12"/>
      <c r="T305" s="5"/>
      <c r="V305" s="5"/>
      <c r="W305" s="5"/>
    </row>
    <row r="306" spans="4:23" customFormat="1" x14ac:dyDescent="0.35">
      <c r="D306" s="5"/>
      <c r="J306" s="12"/>
      <c r="S306" s="12"/>
      <c r="T306" s="5"/>
      <c r="V306" s="5"/>
      <c r="W306" s="5"/>
    </row>
    <row r="307" spans="4:23" customFormat="1" x14ac:dyDescent="0.35">
      <c r="D307" s="5"/>
      <c r="J307" s="12"/>
      <c r="S307" s="12"/>
      <c r="T307" s="5"/>
      <c r="V307" s="5"/>
      <c r="W307" s="5"/>
    </row>
    <row r="308" spans="4:23" customFormat="1" x14ac:dyDescent="0.35">
      <c r="D308" s="5"/>
      <c r="J308" s="12"/>
      <c r="S308" s="12"/>
      <c r="T308" s="5"/>
      <c r="V308" s="5"/>
      <c r="W308" s="5"/>
    </row>
    <row r="309" spans="4:23" customFormat="1" x14ac:dyDescent="0.35">
      <c r="D309" s="5"/>
      <c r="J309" s="12"/>
      <c r="S309" s="12"/>
      <c r="T309" s="5"/>
      <c r="V309" s="5"/>
      <c r="W309" s="5"/>
    </row>
    <row r="310" spans="4:23" customFormat="1" x14ac:dyDescent="0.35">
      <c r="D310" s="5"/>
      <c r="J310" s="12"/>
      <c r="S310" s="12"/>
      <c r="T310" s="5"/>
      <c r="V310" s="5"/>
      <c r="W310" s="5"/>
    </row>
    <row r="311" spans="4:23" customFormat="1" x14ac:dyDescent="0.35">
      <c r="D311" s="5"/>
      <c r="J311" s="12"/>
      <c r="S311" s="12"/>
      <c r="T311" s="5"/>
      <c r="V311" s="5"/>
      <c r="W311" s="5"/>
    </row>
    <row r="312" spans="4:23" customFormat="1" x14ac:dyDescent="0.35">
      <c r="D312" s="5"/>
      <c r="J312" s="12"/>
      <c r="S312" s="12"/>
      <c r="T312" s="5"/>
      <c r="V312" s="5"/>
      <c r="W312" s="5"/>
    </row>
    <row r="313" spans="4:23" customFormat="1" x14ac:dyDescent="0.35">
      <c r="D313" s="5"/>
      <c r="J313" s="12"/>
      <c r="S313" s="12"/>
      <c r="T313" s="5"/>
      <c r="V313" s="5"/>
      <c r="W313" s="5"/>
    </row>
    <row r="314" spans="4:23" customFormat="1" x14ac:dyDescent="0.35">
      <c r="D314" s="5"/>
      <c r="J314" s="12"/>
      <c r="S314" s="12"/>
      <c r="T314" s="5"/>
      <c r="V314" s="5"/>
      <c r="W314" s="5"/>
    </row>
    <row r="315" spans="4:23" customFormat="1" x14ac:dyDescent="0.35">
      <c r="D315" s="5"/>
      <c r="J315" s="12"/>
      <c r="S315" s="12"/>
      <c r="T315" s="5"/>
      <c r="V315" s="5"/>
      <c r="W315" s="5"/>
    </row>
    <row r="316" spans="4:23" customFormat="1" x14ac:dyDescent="0.35">
      <c r="D316" s="5"/>
      <c r="J316" s="12"/>
      <c r="S316" s="12"/>
      <c r="T316" s="5"/>
      <c r="V316" s="5"/>
      <c r="W316" s="5"/>
    </row>
    <row r="317" spans="4:23" customFormat="1" x14ac:dyDescent="0.35">
      <c r="D317" s="5"/>
      <c r="J317" s="12"/>
      <c r="S317" s="12"/>
      <c r="T317" s="5"/>
      <c r="V317" s="5"/>
      <c r="W317" s="5"/>
    </row>
    <row r="318" spans="4:23" customFormat="1" x14ac:dyDescent="0.35">
      <c r="D318" s="5"/>
      <c r="J318" s="12"/>
      <c r="S318" s="12"/>
      <c r="T318" s="5"/>
      <c r="V318" s="5"/>
      <c r="W318" s="5"/>
    </row>
    <row r="319" spans="4:23" customFormat="1" x14ac:dyDescent="0.35">
      <c r="D319" s="5"/>
      <c r="J319" s="12"/>
      <c r="S319" s="12"/>
      <c r="T319" s="5"/>
      <c r="V319" s="5"/>
      <c r="W319" s="5"/>
    </row>
    <row r="320" spans="4:23" customFormat="1" x14ac:dyDescent="0.35">
      <c r="D320" s="5"/>
      <c r="J320" s="12"/>
      <c r="S320" s="12"/>
      <c r="T320" s="5"/>
      <c r="V320" s="5"/>
      <c r="W320" s="5"/>
    </row>
    <row r="321" spans="4:23" customFormat="1" x14ac:dyDescent="0.35">
      <c r="D321" s="5"/>
      <c r="J321" s="12"/>
      <c r="S321" s="12"/>
      <c r="T321" s="5"/>
      <c r="V321" s="5"/>
      <c r="W321" s="5"/>
    </row>
    <row r="322" spans="4:23" customFormat="1" x14ac:dyDescent="0.35">
      <c r="D322" s="5"/>
      <c r="J322" s="12"/>
      <c r="S322" s="12"/>
      <c r="T322" s="5"/>
      <c r="V322" s="5"/>
      <c r="W322" s="5"/>
    </row>
    <row r="323" spans="4:23" customFormat="1" x14ac:dyDescent="0.35">
      <c r="D323" s="5"/>
      <c r="J323" s="12"/>
      <c r="S323" s="12"/>
      <c r="T323" s="5"/>
      <c r="V323" s="5"/>
      <c r="W323" s="5"/>
    </row>
    <row r="324" spans="4:23" customFormat="1" x14ac:dyDescent="0.35">
      <c r="D324" s="5"/>
      <c r="J324" s="12"/>
      <c r="S324" s="12"/>
      <c r="T324" s="5"/>
      <c r="V324" s="5"/>
      <c r="W324" s="5"/>
    </row>
    <row r="325" spans="4:23" customFormat="1" x14ac:dyDescent="0.35">
      <c r="D325" s="5"/>
      <c r="J325" s="12"/>
      <c r="S325" s="12"/>
      <c r="T325" s="5"/>
      <c r="V325" s="5"/>
      <c r="W325" s="5"/>
    </row>
    <row r="326" spans="4:23" customFormat="1" x14ac:dyDescent="0.35">
      <c r="D326" s="5"/>
      <c r="J326" s="12"/>
      <c r="S326" s="12"/>
      <c r="T326" s="5"/>
      <c r="V326" s="5"/>
      <c r="W326" s="5"/>
    </row>
    <row r="327" spans="4:23" customFormat="1" x14ac:dyDescent="0.35">
      <c r="D327" s="5"/>
      <c r="J327" s="12"/>
      <c r="S327" s="12"/>
      <c r="T327" s="5"/>
      <c r="V327" s="5"/>
      <c r="W327" s="5"/>
    </row>
    <row r="328" spans="4:23" customFormat="1" x14ac:dyDescent="0.35">
      <c r="D328" s="5"/>
      <c r="J328" s="12"/>
      <c r="S328" s="12"/>
      <c r="T328" s="5"/>
      <c r="V328" s="5"/>
      <c r="W328" s="5"/>
    </row>
    <row r="329" spans="4:23" customFormat="1" x14ac:dyDescent="0.35">
      <c r="D329" s="5"/>
      <c r="J329" s="12"/>
      <c r="S329" s="12"/>
      <c r="T329" s="5"/>
      <c r="V329" s="5"/>
      <c r="W329" s="5"/>
    </row>
    <row r="330" spans="4:23" customFormat="1" x14ac:dyDescent="0.35">
      <c r="D330" s="5"/>
      <c r="J330" s="12"/>
      <c r="S330" s="12"/>
      <c r="T330" s="5"/>
      <c r="V330" s="5"/>
      <c r="W330" s="5"/>
    </row>
    <row r="331" spans="4:23" customFormat="1" x14ac:dyDescent="0.35">
      <c r="D331" s="5"/>
      <c r="J331" s="12"/>
      <c r="S331" s="12"/>
      <c r="T331" s="5"/>
      <c r="V331" s="5"/>
      <c r="W331" s="5"/>
    </row>
    <row r="332" spans="4:23" customFormat="1" x14ac:dyDescent="0.35">
      <c r="D332" s="5"/>
      <c r="J332" s="12"/>
      <c r="S332" s="12"/>
      <c r="T332" s="5"/>
      <c r="V332" s="5"/>
      <c r="W332" s="5"/>
    </row>
    <row r="333" spans="4:23" customFormat="1" x14ac:dyDescent="0.35">
      <c r="D333" s="5"/>
      <c r="J333" s="12"/>
      <c r="S333" s="12"/>
      <c r="T333" s="5"/>
      <c r="V333" s="5"/>
      <c r="W333" s="5"/>
    </row>
    <row r="334" spans="4:23" customFormat="1" x14ac:dyDescent="0.35">
      <c r="D334" s="5"/>
      <c r="J334" s="12"/>
      <c r="S334" s="12"/>
      <c r="T334" s="5"/>
      <c r="V334" s="5"/>
      <c r="W334" s="5"/>
    </row>
    <row r="335" spans="4:23" customFormat="1" x14ac:dyDescent="0.35">
      <c r="D335" s="5"/>
      <c r="J335" s="12"/>
      <c r="S335" s="12"/>
      <c r="T335" s="5"/>
      <c r="V335" s="5"/>
      <c r="W335" s="5"/>
    </row>
    <row r="336" spans="4:23" customFormat="1" x14ac:dyDescent="0.35">
      <c r="D336" s="5"/>
      <c r="J336" s="12"/>
      <c r="S336" s="12"/>
      <c r="T336" s="5"/>
      <c r="V336" s="5"/>
      <c r="W336" s="5"/>
    </row>
    <row r="337" spans="4:23" customFormat="1" x14ac:dyDescent="0.35">
      <c r="D337" s="5"/>
      <c r="J337" s="12"/>
      <c r="S337" s="12"/>
      <c r="T337" s="5"/>
      <c r="V337" s="5"/>
      <c r="W337" s="5"/>
    </row>
    <row r="338" spans="4:23" customFormat="1" x14ac:dyDescent="0.35">
      <c r="D338" s="5"/>
      <c r="J338" s="12"/>
      <c r="S338" s="12"/>
      <c r="T338" s="5"/>
      <c r="V338" s="5"/>
      <c r="W338" s="5"/>
    </row>
    <row r="339" spans="4:23" customFormat="1" x14ac:dyDescent="0.35">
      <c r="D339" s="5"/>
      <c r="J339" s="12"/>
      <c r="S339" s="12"/>
      <c r="T339" s="5"/>
      <c r="V339" s="5"/>
      <c r="W339" s="5"/>
    </row>
    <row r="340" spans="4:23" customFormat="1" x14ac:dyDescent="0.35">
      <c r="D340" s="5"/>
      <c r="J340" s="12"/>
      <c r="S340" s="12"/>
      <c r="T340" s="5"/>
      <c r="V340" s="5"/>
      <c r="W340" s="5"/>
    </row>
    <row r="341" spans="4:23" customFormat="1" x14ac:dyDescent="0.35">
      <c r="D341" s="5"/>
      <c r="J341" s="12"/>
      <c r="S341" s="12"/>
      <c r="T341" s="5"/>
      <c r="V341" s="5"/>
      <c r="W341" s="5"/>
    </row>
    <row r="342" spans="4:23" customFormat="1" x14ac:dyDescent="0.35">
      <c r="D342" s="5"/>
      <c r="J342" s="12"/>
      <c r="S342" s="12"/>
      <c r="T342" s="5"/>
      <c r="V342" s="5"/>
      <c r="W342" s="5"/>
    </row>
    <row r="343" spans="4:23" customFormat="1" x14ac:dyDescent="0.35">
      <c r="D343" s="5"/>
      <c r="J343" s="12"/>
      <c r="S343" s="12"/>
      <c r="T343" s="5"/>
      <c r="V343" s="5"/>
      <c r="W343" s="5"/>
    </row>
    <row r="344" spans="4:23" customFormat="1" x14ac:dyDescent="0.35">
      <c r="D344" s="5"/>
      <c r="J344" s="12"/>
      <c r="S344" s="12"/>
      <c r="T344" s="5"/>
      <c r="V344" s="5"/>
      <c r="W344" s="5"/>
    </row>
    <row r="345" spans="4:23" customFormat="1" x14ac:dyDescent="0.35">
      <c r="D345" s="5"/>
      <c r="J345" s="12"/>
      <c r="S345" s="12"/>
      <c r="T345" s="5"/>
      <c r="V345" s="5"/>
      <c r="W345" s="5"/>
    </row>
    <row r="346" spans="4:23" customFormat="1" x14ac:dyDescent="0.35">
      <c r="D346" s="5"/>
      <c r="J346" s="12"/>
      <c r="S346" s="12"/>
      <c r="T346" s="5"/>
      <c r="V346" s="5"/>
      <c r="W346" s="5"/>
    </row>
    <row r="347" spans="4:23" customFormat="1" x14ac:dyDescent="0.35">
      <c r="D347" s="5"/>
      <c r="J347" s="12"/>
      <c r="S347" s="12"/>
      <c r="T347" s="5"/>
      <c r="V347" s="5"/>
      <c r="W347" s="5"/>
    </row>
    <row r="348" spans="4:23" customFormat="1" x14ac:dyDescent="0.35">
      <c r="D348" s="5"/>
      <c r="J348" s="12"/>
      <c r="S348" s="12"/>
      <c r="T348" s="5"/>
      <c r="V348" s="5"/>
      <c r="W348" s="5"/>
    </row>
    <row r="349" spans="4:23" customFormat="1" x14ac:dyDescent="0.35">
      <c r="D349" s="5"/>
      <c r="J349" s="12"/>
      <c r="S349" s="12"/>
      <c r="T349" s="5"/>
      <c r="V349" s="5"/>
      <c r="W349" s="5"/>
    </row>
    <row r="350" spans="4:23" customFormat="1" x14ac:dyDescent="0.35">
      <c r="D350" s="5"/>
      <c r="J350" s="12"/>
      <c r="S350" s="12"/>
      <c r="T350" s="5"/>
      <c r="V350" s="5"/>
      <c r="W350" s="5"/>
    </row>
    <row r="351" spans="4:23" customFormat="1" x14ac:dyDescent="0.35">
      <c r="D351" s="5"/>
      <c r="J351" s="12"/>
      <c r="S351" s="12"/>
      <c r="T351" s="5"/>
      <c r="V351" s="5"/>
      <c r="W351" s="5"/>
    </row>
    <row r="352" spans="4:23" customFormat="1" x14ac:dyDescent="0.35">
      <c r="D352" s="5"/>
      <c r="J352" s="12"/>
      <c r="S352" s="12"/>
      <c r="T352" s="5"/>
      <c r="V352" s="5"/>
      <c r="W352" s="5"/>
    </row>
    <row r="353" spans="4:23" customFormat="1" x14ac:dyDescent="0.35">
      <c r="D353" s="5"/>
      <c r="J353" s="12"/>
      <c r="S353" s="12"/>
      <c r="T353" s="5"/>
      <c r="V353" s="5"/>
      <c r="W353" s="5"/>
    </row>
    <row r="354" spans="4:23" customFormat="1" x14ac:dyDescent="0.35">
      <c r="D354" s="5"/>
      <c r="J354" s="12"/>
      <c r="S354" s="12"/>
      <c r="T354" s="5"/>
      <c r="V354" s="5"/>
      <c r="W354" s="5"/>
    </row>
    <row r="355" spans="4:23" customFormat="1" x14ac:dyDescent="0.35">
      <c r="D355" s="5"/>
      <c r="J355" s="12"/>
      <c r="S355" s="12"/>
      <c r="T355" s="5"/>
      <c r="V355" s="5"/>
      <c r="W355" s="5"/>
    </row>
    <row r="356" spans="4:23" customFormat="1" x14ac:dyDescent="0.35">
      <c r="D356" s="5"/>
      <c r="J356" s="12"/>
      <c r="S356" s="12"/>
      <c r="T356" s="5"/>
      <c r="V356" s="5"/>
      <c r="W356" s="5"/>
    </row>
    <row r="357" spans="4:23" customFormat="1" x14ac:dyDescent="0.35">
      <c r="D357" s="5"/>
      <c r="J357" s="12"/>
      <c r="S357" s="12"/>
      <c r="T357" s="5"/>
      <c r="V357" s="5"/>
      <c r="W357" s="5"/>
    </row>
    <row r="358" spans="4:23" customFormat="1" x14ac:dyDescent="0.35">
      <c r="D358" s="5"/>
      <c r="J358" s="12"/>
      <c r="S358" s="12"/>
      <c r="T358" s="5"/>
      <c r="V358" s="5"/>
      <c r="W358" s="5"/>
    </row>
    <row r="359" spans="4:23" customFormat="1" x14ac:dyDescent="0.35">
      <c r="D359" s="5"/>
      <c r="J359" s="12"/>
      <c r="S359" s="12"/>
      <c r="T359" s="5"/>
      <c r="V359" s="5"/>
      <c r="W359" s="5"/>
    </row>
    <row r="360" spans="4:23" customFormat="1" x14ac:dyDescent="0.35">
      <c r="D360" s="5"/>
      <c r="J360" s="12"/>
      <c r="S360" s="12"/>
      <c r="T360" s="5"/>
      <c r="V360" s="5"/>
      <c r="W360" s="5"/>
    </row>
    <row r="361" spans="4:23" customFormat="1" x14ac:dyDescent="0.35">
      <c r="D361" s="5"/>
      <c r="J361" s="12"/>
      <c r="S361" s="12"/>
      <c r="T361" s="5"/>
      <c r="V361" s="5"/>
      <c r="W361" s="5"/>
    </row>
    <row r="362" spans="4:23" customFormat="1" x14ac:dyDescent="0.35">
      <c r="D362" s="5"/>
      <c r="J362" s="12"/>
      <c r="S362" s="12"/>
      <c r="T362" s="5"/>
      <c r="V362" s="5"/>
      <c r="W362" s="5"/>
    </row>
    <row r="363" spans="4:23" customFormat="1" x14ac:dyDescent="0.35">
      <c r="D363" s="5"/>
      <c r="J363" s="12"/>
      <c r="S363" s="12"/>
      <c r="T363" s="5"/>
      <c r="V363" s="5"/>
      <c r="W363" s="5"/>
    </row>
    <row r="364" spans="4:23" customFormat="1" x14ac:dyDescent="0.35">
      <c r="D364" s="5"/>
      <c r="J364" s="12"/>
      <c r="S364" s="12"/>
      <c r="T364" s="5"/>
      <c r="V364" s="5"/>
      <c r="W364" s="5"/>
    </row>
    <row r="365" spans="4:23" customFormat="1" x14ac:dyDescent="0.35">
      <c r="D365" s="5"/>
      <c r="J365" s="12"/>
      <c r="S365" s="12"/>
      <c r="T365" s="5"/>
      <c r="V365" s="5"/>
      <c r="W365" s="5"/>
    </row>
    <row r="366" spans="4:23" customFormat="1" x14ac:dyDescent="0.35">
      <c r="D366" s="5"/>
      <c r="J366" s="12"/>
      <c r="S366" s="12"/>
      <c r="T366" s="5"/>
      <c r="V366" s="5"/>
      <c r="W366" s="5"/>
    </row>
    <row r="367" spans="4:23" customFormat="1" x14ac:dyDescent="0.35">
      <c r="D367" s="5"/>
      <c r="J367" s="12"/>
      <c r="S367" s="12"/>
      <c r="T367" s="5"/>
      <c r="V367" s="5"/>
      <c r="W367" s="5"/>
    </row>
    <row r="368" spans="4:23" customFormat="1" x14ac:dyDescent="0.35">
      <c r="D368" s="5"/>
      <c r="J368" s="12"/>
      <c r="S368" s="12"/>
      <c r="T368" s="5"/>
      <c r="V368" s="5"/>
      <c r="W368" s="5"/>
    </row>
    <row r="369" spans="4:23" customFormat="1" x14ac:dyDescent="0.35">
      <c r="D369" s="5"/>
      <c r="J369" s="12"/>
      <c r="S369" s="12"/>
      <c r="T369" s="5"/>
      <c r="V369" s="5"/>
      <c r="W369" s="5"/>
    </row>
    <row r="370" spans="4:23" customFormat="1" x14ac:dyDescent="0.35">
      <c r="D370" s="5"/>
      <c r="J370" s="12"/>
      <c r="S370" s="12"/>
      <c r="T370" s="5"/>
      <c r="V370" s="5"/>
      <c r="W370" s="5"/>
    </row>
    <row r="371" spans="4:23" customFormat="1" x14ac:dyDescent="0.35">
      <c r="D371" s="5"/>
      <c r="J371" s="12"/>
      <c r="S371" s="12"/>
      <c r="T371" s="5"/>
      <c r="V371" s="5"/>
      <c r="W371" s="5"/>
    </row>
    <row r="372" spans="4:23" customFormat="1" x14ac:dyDescent="0.35">
      <c r="D372" s="5"/>
      <c r="J372" s="12"/>
      <c r="S372" s="12"/>
      <c r="T372" s="5"/>
      <c r="V372" s="5"/>
      <c r="W372" s="5"/>
    </row>
    <row r="373" spans="4:23" customFormat="1" x14ac:dyDescent="0.35">
      <c r="D373" s="5"/>
      <c r="J373" s="12"/>
      <c r="S373" s="12"/>
      <c r="T373" s="5"/>
      <c r="V373" s="5"/>
      <c r="W373" s="5"/>
    </row>
    <row r="374" spans="4:23" customFormat="1" x14ac:dyDescent="0.35">
      <c r="D374" s="5"/>
      <c r="J374" s="12"/>
      <c r="S374" s="12"/>
      <c r="T374" s="5"/>
      <c r="V374" s="5"/>
      <c r="W374" s="5"/>
    </row>
    <row r="375" spans="4:23" customFormat="1" x14ac:dyDescent="0.35">
      <c r="D375" s="5"/>
      <c r="J375" s="12"/>
      <c r="S375" s="12"/>
      <c r="T375" s="5"/>
      <c r="V375" s="5"/>
      <c r="W375" s="5"/>
    </row>
    <row r="376" spans="4:23" customFormat="1" x14ac:dyDescent="0.35">
      <c r="D376" s="5"/>
      <c r="J376" s="12"/>
      <c r="S376" s="12"/>
      <c r="T376" s="5"/>
      <c r="V376" s="5"/>
      <c r="W376" s="5"/>
    </row>
    <row r="377" spans="4:23" customFormat="1" x14ac:dyDescent="0.35">
      <c r="D377" s="5"/>
      <c r="J377" s="12"/>
      <c r="S377" s="12"/>
      <c r="T377" s="5"/>
      <c r="V377" s="5"/>
      <c r="W377" s="5"/>
    </row>
    <row r="378" spans="4:23" customFormat="1" x14ac:dyDescent="0.35">
      <c r="D378" s="5"/>
      <c r="J378" s="12"/>
      <c r="S378" s="12"/>
      <c r="T378" s="5"/>
      <c r="V378" s="5"/>
      <c r="W378" s="5"/>
    </row>
    <row r="379" spans="4:23" customFormat="1" x14ac:dyDescent="0.35">
      <c r="D379" s="5"/>
      <c r="J379" s="12"/>
      <c r="S379" s="12"/>
      <c r="T379" s="5"/>
      <c r="V379" s="5"/>
      <c r="W379" s="5"/>
    </row>
    <row r="380" spans="4:23" customFormat="1" x14ac:dyDescent="0.35">
      <c r="D380" s="5"/>
      <c r="J380" s="12"/>
      <c r="S380" s="12"/>
      <c r="T380" s="5"/>
      <c r="V380" s="5"/>
      <c r="W380" s="5"/>
    </row>
    <row r="381" spans="4:23" customFormat="1" x14ac:dyDescent="0.35">
      <c r="D381" s="5"/>
      <c r="J381" s="12"/>
      <c r="S381" s="12"/>
      <c r="T381" s="5"/>
      <c r="V381" s="5"/>
      <c r="W381" s="5"/>
    </row>
    <row r="382" spans="4:23" customFormat="1" x14ac:dyDescent="0.35">
      <c r="D382" s="5"/>
      <c r="J382" s="12"/>
      <c r="S382" s="12"/>
      <c r="T382" s="5"/>
      <c r="V382" s="5"/>
      <c r="W382" s="5"/>
    </row>
    <row r="383" spans="4:23" customFormat="1" x14ac:dyDescent="0.35">
      <c r="D383" s="5"/>
      <c r="J383" s="12"/>
      <c r="S383" s="12"/>
      <c r="T383" s="5"/>
      <c r="V383" s="5"/>
      <c r="W383" s="5"/>
    </row>
    <row r="384" spans="4:23" customFormat="1" x14ac:dyDescent="0.35">
      <c r="D384" s="5"/>
      <c r="J384" s="12"/>
      <c r="S384" s="12"/>
      <c r="T384" s="5"/>
      <c r="V384" s="5"/>
      <c r="W384" s="5"/>
    </row>
    <row r="385" spans="4:23" customFormat="1" x14ac:dyDescent="0.35">
      <c r="D385" s="5"/>
      <c r="J385" s="12"/>
      <c r="S385" s="12"/>
      <c r="T385" s="5"/>
      <c r="V385" s="5"/>
      <c r="W385" s="5"/>
    </row>
    <row r="386" spans="4:23" customFormat="1" x14ac:dyDescent="0.35">
      <c r="D386" s="5"/>
      <c r="J386" s="12"/>
      <c r="S386" s="12"/>
      <c r="T386" s="5"/>
      <c r="V386" s="5"/>
      <c r="W386" s="5"/>
    </row>
    <row r="387" spans="4:23" customFormat="1" x14ac:dyDescent="0.35">
      <c r="D387" s="5"/>
      <c r="J387" s="12"/>
      <c r="S387" s="12"/>
      <c r="T387" s="5"/>
      <c r="V387" s="5"/>
      <c r="W387" s="5"/>
    </row>
    <row r="388" spans="4:23" customFormat="1" x14ac:dyDescent="0.35">
      <c r="D388" s="5"/>
      <c r="J388" s="12"/>
      <c r="S388" s="12"/>
      <c r="T388" s="5"/>
      <c r="V388" s="5"/>
      <c r="W388" s="5"/>
    </row>
    <row r="389" spans="4:23" customFormat="1" x14ac:dyDescent="0.35">
      <c r="D389" s="5"/>
      <c r="J389" s="12"/>
      <c r="S389" s="12"/>
      <c r="T389" s="5"/>
      <c r="V389" s="5"/>
      <c r="W389" s="5"/>
    </row>
    <row r="390" spans="4:23" customFormat="1" x14ac:dyDescent="0.35">
      <c r="D390" s="5"/>
      <c r="J390" s="12"/>
      <c r="S390" s="12"/>
      <c r="T390" s="5"/>
      <c r="V390" s="5"/>
      <c r="W390" s="5"/>
    </row>
    <row r="391" spans="4:23" customFormat="1" x14ac:dyDescent="0.35">
      <c r="D391" s="5"/>
      <c r="J391" s="12"/>
      <c r="S391" s="12"/>
      <c r="T391" s="5"/>
      <c r="V391" s="5"/>
      <c r="W391" s="5"/>
    </row>
    <row r="392" spans="4:23" customFormat="1" x14ac:dyDescent="0.35">
      <c r="D392" s="5"/>
      <c r="J392" s="12"/>
      <c r="S392" s="12"/>
      <c r="T392" s="5"/>
      <c r="V392" s="5"/>
      <c r="W392" s="5"/>
    </row>
    <row r="393" spans="4:23" customFormat="1" x14ac:dyDescent="0.35">
      <c r="D393" s="5"/>
      <c r="J393" s="12"/>
      <c r="S393" s="12"/>
      <c r="T393" s="5"/>
      <c r="V393" s="5"/>
      <c r="W393" s="5"/>
    </row>
    <row r="394" spans="4:23" customFormat="1" x14ac:dyDescent="0.35">
      <c r="D394" s="5"/>
      <c r="J394" s="12"/>
      <c r="S394" s="12"/>
      <c r="T394" s="5"/>
      <c r="V394" s="5"/>
      <c r="W394" s="5"/>
    </row>
    <row r="395" spans="4:23" customFormat="1" x14ac:dyDescent="0.35">
      <c r="D395" s="5"/>
      <c r="J395" s="12"/>
      <c r="S395" s="12"/>
      <c r="T395" s="5"/>
      <c r="V395" s="5"/>
      <c r="W395" s="5"/>
    </row>
    <row r="396" spans="4:23" customFormat="1" x14ac:dyDescent="0.35">
      <c r="D396" s="5"/>
      <c r="J396" s="12"/>
      <c r="S396" s="12"/>
      <c r="T396" s="5"/>
      <c r="V396" s="5"/>
      <c r="W396" s="5"/>
    </row>
    <row r="397" spans="4:23" customFormat="1" x14ac:dyDescent="0.35">
      <c r="D397" s="5"/>
      <c r="J397" s="12"/>
      <c r="S397" s="12"/>
      <c r="T397" s="5"/>
      <c r="V397" s="5"/>
      <c r="W397" s="5"/>
    </row>
    <row r="398" spans="4:23" customFormat="1" x14ac:dyDescent="0.35">
      <c r="D398" s="5"/>
      <c r="J398" s="12"/>
      <c r="S398" s="12"/>
      <c r="T398" s="5"/>
      <c r="V398" s="5"/>
      <c r="W398" s="5"/>
    </row>
    <row r="399" spans="4:23" customFormat="1" x14ac:dyDescent="0.35">
      <c r="D399" s="5"/>
      <c r="J399" s="12"/>
      <c r="S399" s="12"/>
      <c r="T399" s="5"/>
      <c r="V399" s="5"/>
      <c r="W399" s="5"/>
    </row>
    <row r="400" spans="4:23" customFormat="1" x14ac:dyDescent="0.35">
      <c r="D400" s="5"/>
      <c r="J400" s="12"/>
      <c r="S400" s="12"/>
      <c r="T400" s="5"/>
      <c r="V400" s="5"/>
      <c r="W400" s="5"/>
    </row>
    <row r="401" spans="4:23" customFormat="1" x14ac:dyDescent="0.35">
      <c r="D401" s="5"/>
      <c r="J401" s="12"/>
      <c r="S401" s="12"/>
      <c r="T401" s="5"/>
      <c r="V401" s="5"/>
      <c r="W401" s="5"/>
    </row>
    <row r="402" spans="4:23" customFormat="1" x14ac:dyDescent="0.35">
      <c r="D402" s="5"/>
      <c r="J402" s="12"/>
      <c r="S402" s="12"/>
      <c r="T402" s="5"/>
      <c r="V402" s="5"/>
      <c r="W402" s="5"/>
    </row>
    <row r="403" spans="4:23" customFormat="1" x14ac:dyDescent="0.35">
      <c r="D403" s="5"/>
      <c r="J403" s="12"/>
      <c r="S403" s="12"/>
      <c r="T403" s="5"/>
      <c r="V403" s="5"/>
      <c r="W403" s="5"/>
    </row>
    <row r="404" spans="4:23" customFormat="1" x14ac:dyDescent="0.35">
      <c r="D404" s="5"/>
      <c r="J404" s="12"/>
      <c r="S404" s="12"/>
      <c r="T404" s="5"/>
      <c r="V404" s="5"/>
      <c r="W404" s="5"/>
    </row>
    <row r="405" spans="4:23" customFormat="1" x14ac:dyDescent="0.35">
      <c r="D405" s="5"/>
      <c r="J405" s="12"/>
      <c r="S405" s="12"/>
      <c r="T405" s="5"/>
      <c r="V405" s="5"/>
      <c r="W405" s="5"/>
    </row>
    <row r="406" spans="4:23" customFormat="1" x14ac:dyDescent="0.35">
      <c r="D406" s="5"/>
      <c r="J406" s="12"/>
      <c r="S406" s="12"/>
      <c r="T406" s="5"/>
      <c r="V406" s="5"/>
      <c r="W406" s="5"/>
    </row>
    <row r="407" spans="4:23" customFormat="1" x14ac:dyDescent="0.35">
      <c r="D407" s="5"/>
      <c r="J407" s="12"/>
      <c r="S407" s="12"/>
      <c r="T407" s="5"/>
      <c r="V407" s="5"/>
      <c r="W407" s="5"/>
    </row>
    <row r="408" spans="4:23" customFormat="1" x14ac:dyDescent="0.35">
      <c r="D408" s="5"/>
      <c r="J408" s="12"/>
      <c r="S408" s="12"/>
      <c r="T408" s="5"/>
      <c r="V408" s="5"/>
      <c r="W408" s="5"/>
    </row>
    <row r="409" spans="4:23" customFormat="1" x14ac:dyDescent="0.35">
      <c r="D409" s="5"/>
      <c r="J409" s="12"/>
      <c r="S409" s="12"/>
      <c r="T409" s="5"/>
      <c r="V409" s="5"/>
      <c r="W409" s="5"/>
    </row>
    <row r="410" spans="4:23" customFormat="1" x14ac:dyDescent="0.35">
      <c r="D410" s="5"/>
      <c r="J410" s="12"/>
      <c r="S410" s="12"/>
      <c r="T410" s="5"/>
      <c r="V410" s="5"/>
      <c r="W410" s="5"/>
    </row>
    <row r="411" spans="4:23" customFormat="1" x14ac:dyDescent="0.35">
      <c r="D411" s="5"/>
      <c r="J411" s="12"/>
      <c r="S411" s="12"/>
      <c r="T411" s="5"/>
      <c r="V411" s="5"/>
      <c r="W411" s="5"/>
    </row>
    <row r="412" spans="4:23" customFormat="1" x14ac:dyDescent="0.35">
      <c r="D412" s="5"/>
      <c r="J412" s="12"/>
      <c r="S412" s="12"/>
      <c r="T412" s="5"/>
      <c r="V412" s="5"/>
      <c r="W412" s="5"/>
    </row>
    <row r="413" spans="4:23" customFormat="1" x14ac:dyDescent="0.35">
      <c r="D413" s="5"/>
      <c r="J413" s="12"/>
      <c r="S413" s="12"/>
      <c r="T413" s="5"/>
      <c r="V413" s="5"/>
      <c r="W413" s="5"/>
    </row>
    <row r="414" spans="4:23" customFormat="1" x14ac:dyDescent="0.35">
      <c r="D414" s="5"/>
      <c r="J414" s="12"/>
      <c r="S414" s="12"/>
      <c r="T414" s="5"/>
      <c r="V414" s="5"/>
      <c r="W414" s="5"/>
    </row>
    <row r="415" spans="4:23" customFormat="1" x14ac:dyDescent="0.35">
      <c r="D415" s="5"/>
      <c r="J415" s="12"/>
      <c r="S415" s="12"/>
      <c r="T415" s="5"/>
      <c r="V415" s="5"/>
      <c r="W415" s="5"/>
    </row>
    <row r="416" spans="4:23" customFormat="1" x14ac:dyDescent="0.35">
      <c r="D416" s="5"/>
      <c r="J416" s="12"/>
      <c r="S416" s="12"/>
      <c r="T416" s="5"/>
      <c r="V416" s="5"/>
      <c r="W416" s="5"/>
    </row>
    <row r="417" spans="4:23" customFormat="1" x14ac:dyDescent="0.35">
      <c r="D417" s="5"/>
      <c r="J417" s="12"/>
      <c r="S417" s="12"/>
      <c r="T417" s="5"/>
      <c r="V417" s="5"/>
      <c r="W417" s="5"/>
    </row>
    <row r="418" spans="4:23" customFormat="1" x14ac:dyDescent="0.35">
      <c r="D418" s="5"/>
      <c r="J418" s="12"/>
      <c r="S418" s="12"/>
      <c r="T418" s="5"/>
      <c r="V418" s="5"/>
      <c r="W418" s="5"/>
    </row>
    <row r="419" spans="4:23" customFormat="1" x14ac:dyDescent="0.35">
      <c r="D419" s="5"/>
      <c r="J419" s="12"/>
      <c r="S419" s="12"/>
      <c r="T419" s="5"/>
      <c r="V419" s="5"/>
      <c r="W419" s="5"/>
    </row>
    <row r="420" spans="4:23" customFormat="1" x14ac:dyDescent="0.35">
      <c r="D420" s="5"/>
      <c r="J420" s="12"/>
      <c r="S420" s="12"/>
      <c r="T420" s="5"/>
      <c r="V420" s="5"/>
      <c r="W420" s="5"/>
    </row>
    <row r="421" spans="4:23" customFormat="1" x14ac:dyDescent="0.35">
      <c r="D421" s="5"/>
      <c r="J421" s="12"/>
      <c r="S421" s="12"/>
      <c r="T421" s="5"/>
      <c r="V421" s="5"/>
      <c r="W421" s="5"/>
    </row>
    <row r="422" spans="4:23" customFormat="1" x14ac:dyDescent="0.35">
      <c r="D422" s="5"/>
      <c r="J422" s="12"/>
      <c r="S422" s="12"/>
      <c r="T422" s="5"/>
      <c r="V422" s="5"/>
      <c r="W422" s="5"/>
    </row>
    <row r="423" spans="4:23" customFormat="1" x14ac:dyDescent="0.35">
      <c r="D423" s="5"/>
      <c r="J423" s="12"/>
      <c r="S423" s="12"/>
      <c r="T423" s="5"/>
      <c r="V423" s="5"/>
      <c r="W423" s="5"/>
    </row>
    <row r="424" spans="4:23" customFormat="1" x14ac:dyDescent="0.35">
      <c r="D424" s="5"/>
      <c r="J424" s="12"/>
      <c r="S424" s="12"/>
      <c r="T424" s="5"/>
      <c r="V424" s="5"/>
      <c r="W424" s="5"/>
    </row>
    <row r="425" spans="4:23" customFormat="1" x14ac:dyDescent="0.35">
      <c r="D425" s="5"/>
      <c r="J425" s="12"/>
      <c r="S425" s="12"/>
      <c r="T425" s="5"/>
      <c r="V425" s="5"/>
      <c r="W425" s="5"/>
    </row>
    <row r="426" spans="4:23" customFormat="1" x14ac:dyDescent="0.35">
      <c r="D426" s="5"/>
      <c r="J426" s="12"/>
      <c r="S426" s="12"/>
      <c r="T426" s="5"/>
      <c r="V426" s="5"/>
      <c r="W426" s="5"/>
    </row>
    <row r="427" spans="4:23" customFormat="1" x14ac:dyDescent="0.35">
      <c r="D427" s="5"/>
      <c r="J427" s="12"/>
      <c r="S427" s="12"/>
      <c r="T427" s="5"/>
      <c r="V427" s="5"/>
      <c r="W427" s="5"/>
    </row>
    <row r="428" spans="4:23" customFormat="1" x14ac:dyDescent="0.35">
      <c r="D428" s="5"/>
      <c r="J428" s="12"/>
      <c r="S428" s="12"/>
      <c r="T428" s="5"/>
      <c r="V428" s="5"/>
      <c r="W428" s="5"/>
    </row>
    <row r="429" spans="4:23" customFormat="1" x14ac:dyDescent="0.35">
      <c r="D429" s="5"/>
      <c r="J429" s="12"/>
      <c r="S429" s="12"/>
      <c r="T429" s="5"/>
      <c r="V429" s="5"/>
      <c r="W429" s="5"/>
    </row>
    <row r="430" spans="4:23" customFormat="1" x14ac:dyDescent="0.35">
      <c r="D430" s="5"/>
      <c r="J430" s="12"/>
      <c r="S430" s="12"/>
      <c r="T430" s="5"/>
      <c r="V430" s="5"/>
      <c r="W430" s="5"/>
    </row>
    <row r="431" spans="4:23" customFormat="1" x14ac:dyDescent="0.35">
      <c r="D431" s="5"/>
      <c r="J431" s="12"/>
      <c r="S431" s="12"/>
      <c r="T431" s="5"/>
      <c r="V431" s="5"/>
      <c r="W431" s="5"/>
    </row>
    <row r="432" spans="4:23" customFormat="1" x14ac:dyDescent="0.35">
      <c r="D432" s="5"/>
      <c r="J432" s="12"/>
      <c r="S432" s="12"/>
      <c r="T432" s="5"/>
      <c r="V432" s="5"/>
      <c r="W432" s="5"/>
    </row>
    <row r="433" spans="4:23" customFormat="1" x14ac:dyDescent="0.35">
      <c r="D433" s="5"/>
      <c r="J433" s="12"/>
      <c r="S433" s="12"/>
      <c r="T433" s="5"/>
      <c r="V433" s="5"/>
      <c r="W433" s="5"/>
    </row>
    <row r="434" spans="4:23" customFormat="1" x14ac:dyDescent="0.35">
      <c r="D434" s="5"/>
      <c r="J434" s="12"/>
      <c r="S434" s="12"/>
      <c r="T434" s="5"/>
      <c r="V434" s="5"/>
      <c r="W434" s="5"/>
    </row>
    <row r="435" spans="4:23" customFormat="1" x14ac:dyDescent="0.35">
      <c r="D435" s="5"/>
      <c r="J435" s="12"/>
      <c r="S435" s="12"/>
      <c r="T435" s="5"/>
      <c r="V435" s="5"/>
      <c r="W435" s="5"/>
    </row>
    <row r="436" spans="4:23" customFormat="1" x14ac:dyDescent="0.35">
      <c r="D436" s="5"/>
      <c r="J436" s="12"/>
      <c r="S436" s="12"/>
      <c r="T436" s="5"/>
      <c r="V436" s="5"/>
      <c r="W436" s="5"/>
    </row>
    <row r="437" spans="4:23" customFormat="1" x14ac:dyDescent="0.35">
      <c r="D437" s="5"/>
      <c r="J437" s="12"/>
      <c r="S437" s="12"/>
      <c r="T437" s="5"/>
      <c r="V437" s="5"/>
      <c r="W437" s="5"/>
    </row>
    <row r="438" spans="4:23" customFormat="1" x14ac:dyDescent="0.35">
      <c r="D438" s="5"/>
      <c r="J438" s="12"/>
      <c r="S438" s="12"/>
      <c r="T438" s="5"/>
      <c r="V438" s="5"/>
      <c r="W438" s="5"/>
    </row>
    <row r="439" spans="4:23" customFormat="1" x14ac:dyDescent="0.35">
      <c r="D439" s="5"/>
      <c r="J439" s="12"/>
      <c r="S439" s="12"/>
      <c r="T439" s="5"/>
      <c r="V439" s="5"/>
      <c r="W439" s="5"/>
    </row>
    <row r="440" spans="4:23" customFormat="1" x14ac:dyDescent="0.35">
      <c r="D440" s="5"/>
      <c r="J440" s="12"/>
      <c r="S440" s="12"/>
      <c r="T440" s="5"/>
      <c r="V440" s="5"/>
      <c r="W440" s="5"/>
    </row>
    <row r="441" spans="4:23" customFormat="1" x14ac:dyDescent="0.35">
      <c r="D441" s="5"/>
      <c r="J441" s="12"/>
      <c r="S441" s="12"/>
      <c r="T441" s="5"/>
      <c r="V441" s="5"/>
      <c r="W441" s="5"/>
    </row>
    <row r="442" spans="4:23" customFormat="1" x14ac:dyDescent="0.35">
      <c r="D442" s="5"/>
      <c r="J442" s="12"/>
      <c r="S442" s="12"/>
      <c r="T442" s="5"/>
      <c r="V442" s="5"/>
      <c r="W442" s="5"/>
    </row>
    <row r="443" spans="4:23" customFormat="1" x14ac:dyDescent="0.35">
      <c r="D443" s="5"/>
      <c r="J443" s="12"/>
      <c r="S443" s="12"/>
      <c r="T443" s="5"/>
      <c r="V443" s="5"/>
      <c r="W443" s="5"/>
    </row>
    <row r="444" spans="4:23" customFormat="1" x14ac:dyDescent="0.35">
      <c r="D444" s="5"/>
      <c r="J444" s="12"/>
      <c r="S444" s="12"/>
      <c r="T444" s="5"/>
      <c r="V444" s="5"/>
      <c r="W444" s="5"/>
    </row>
    <row r="445" spans="4:23" customFormat="1" x14ac:dyDescent="0.35">
      <c r="D445" s="5"/>
      <c r="J445" s="12"/>
      <c r="S445" s="12"/>
      <c r="T445" s="5"/>
      <c r="V445" s="5"/>
      <c r="W445" s="5"/>
    </row>
    <row r="446" spans="4:23" customFormat="1" x14ac:dyDescent="0.35">
      <c r="D446" s="5"/>
      <c r="J446" s="12"/>
      <c r="S446" s="12"/>
      <c r="T446" s="5"/>
      <c r="V446" s="5"/>
      <c r="W446" s="5"/>
    </row>
    <row r="447" spans="4:23" customFormat="1" x14ac:dyDescent="0.35">
      <c r="D447" s="5"/>
      <c r="J447" s="12"/>
      <c r="S447" s="12"/>
      <c r="T447" s="5"/>
      <c r="V447" s="5"/>
      <c r="W447" s="5"/>
    </row>
    <row r="448" spans="4:23" customFormat="1" x14ac:dyDescent="0.35">
      <c r="D448" s="5"/>
      <c r="J448" s="12"/>
      <c r="S448" s="12"/>
      <c r="T448" s="5"/>
      <c r="V448" s="5"/>
      <c r="W448" s="5"/>
    </row>
    <row r="449" spans="4:23" customFormat="1" x14ac:dyDescent="0.35">
      <c r="D449" s="5"/>
      <c r="J449" s="12"/>
      <c r="S449" s="12"/>
      <c r="T449" s="5"/>
      <c r="V449" s="5"/>
      <c r="W449" s="5"/>
    </row>
    <row r="450" spans="4:23" customFormat="1" x14ac:dyDescent="0.35">
      <c r="D450" s="5"/>
      <c r="J450" s="12"/>
      <c r="S450" s="12"/>
      <c r="T450" s="5"/>
      <c r="V450" s="5"/>
      <c r="W450" s="5"/>
    </row>
    <row r="451" spans="4:23" customFormat="1" x14ac:dyDescent="0.35">
      <c r="D451" s="5"/>
      <c r="J451" s="12"/>
      <c r="S451" s="12"/>
      <c r="T451" s="5"/>
      <c r="V451" s="5"/>
      <c r="W451" s="5"/>
    </row>
    <row r="452" spans="4:23" customFormat="1" x14ac:dyDescent="0.35">
      <c r="D452" s="5"/>
      <c r="J452" s="12"/>
      <c r="S452" s="12"/>
      <c r="T452" s="5"/>
      <c r="V452" s="5"/>
      <c r="W452" s="5"/>
    </row>
    <row r="453" spans="4:23" customFormat="1" x14ac:dyDescent="0.35">
      <c r="D453" s="5"/>
      <c r="J453" s="12"/>
      <c r="S453" s="12"/>
      <c r="T453" s="5"/>
      <c r="V453" s="5"/>
      <c r="W453" s="5"/>
    </row>
    <row r="454" spans="4:23" customFormat="1" x14ac:dyDescent="0.35">
      <c r="D454" s="5"/>
      <c r="J454" s="12"/>
      <c r="S454" s="12"/>
      <c r="T454" s="5"/>
      <c r="V454" s="5"/>
      <c r="W454" s="5"/>
    </row>
    <row r="455" spans="4:23" customFormat="1" x14ac:dyDescent="0.35">
      <c r="D455" s="5"/>
      <c r="J455" s="12"/>
      <c r="S455" s="12"/>
      <c r="T455" s="5"/>
      <c r="V455" s="5"/>
      <c r="W455" s="5"/>
    </row>
    <row r="456" spans="4:23" customFormat="1" x14ac:dyDescent="0.35">
      <c r="D456" s="5"/>
      <c r="J456" s="12"/>
      <c r="S456" s="12"/>
      <c r="T456" s="5"/>
      <c r="V456" s="5"/>
      <c r="W456" s="5"/>
    </row>
    <row r="457" spans="4:23" customFormat="1" x14ac:dyDescent="0.35">
      <c r="D457" s="5"/>
      <c r="J457" s="12"/>
      <c r="S457" s="12"/>
      <c r="T457" s="5"/>
      <c r="V457" s="5"/>
      <c r="W457" s="5"/>
    </row>
    <row r="458" spans="4:23" customFormat="1" x14ac:dyDescent="0.35">
      <c r="D458" s="5"/>
      <c r="J458" s="12"/>
      <c r="S458" s="12"/>
      <c r="T458" s="5"/>
      <c r="V458" s="5"/>
      <c r="W458" s="5"/>
    </row>
    <row r="459" spans="4:23" customFormat="1" x14ac:dyDescent="0.35">
      <c r="D459" s="5"/>
      <c r="J459" s="12"/>
      <c r="S459" s="12"/>
      <c r="T459" s="5"/>
      <c r="V459" s="5"/>
      <c r="W459" s="5"/>
    </row>
    <row r="460" spans="4:23" customFormat="1" x14ac:dyDescent="0.35">
      <c r="D460" s="5"/>
      <c r="J460" s="12"/>
      <c r="S460" s="12"/>
      <c r="T460" s="5"/>
      <c r="V460" s="5"/>
      <c r="W460" s="5"/>
    </row>
    <row r="461" spans="4:23" customFormat="1" x14ac:dyDescent="0.35">
      <c r="D461" s="5"/>
      <c r="J461" s="12"/>
      <c r="S461" s="12"/>
      <c r="T461" s="5"/>
      <c r="V461" s="5"/>
      <c r="W461" s="5"/>
    </row>
    <row r="462" spans="4:23" customFormat="1" x14ac:dyDescent="0.35">
      <c r="D462" s="5"/>
      <c r="J462" s="12"/>
      <c r="S462" s="12"/>
      <c r="T462" s="5"/>
      <c r="V462" s="5"/>
      <c r="W462" s="5"/>
    </row>
    <row r="463" spans="4:23" customFormat="1" x14ac:dyDescent="0.35">
      <c r="D463" s="5"/>
      <c r="J463" s="12"/>
      <c r="S463" s="12"/>
      <c r="T463" s="5"/>
      <c r="V463" s="5"/>
      <c r="W463" s="5"/>
    </row>
    <row r="464" spans="4:23" customFormat="1" x14ac:dyDescent="0.35">
      <c r="D464" s="5"/>
      <c r="J464" s="12"/>
      <c r="S464" s="12"/>
      <c r="T464" s="5"/>
      <c r="V464" s="5"/>
      <c r="W464" s="5"/>
    </row>
    <row r="465" spans="4:23" customFormat="1" x14ac:dyDescent="0.35">
      <c r="D465" s="5"/>
      <c r="J465" s="12"/>
      <c r="S465" s="12"/>
      <c r="T465" s="5"/>
      <c r="V465" s="5"/>
      <c r="W465" s="5"/>
    </row>
    <row r="466" spans="4:23" customFormat="1" x14ac:dyDescent="0.35">
      <c r="D466" s="5"/>
      <c r="J466" s="12"/>
      <c r="S466" s="12"/>
      <c r="T466" s="5"/>
      <c r="V466" s="5"/>
      <c r="W466" s="5"/>
    </row>
    <row r="467" spans="4:23" customFormat="1" x14ac:dyDescent="0.35">
      <c r="D467" s="5"/>
      <c r="J467" s="12"/>
      <c r="S467" s="12"/>
      <c r="T467" s="5"/>
      <c r="V467" s="5"/>
      <c r="W467" s="5"/>
    </row>
    <row r="468" spans="4:23" customFormat="1" x14ac:dyDescent="0.35">
      <c r="D468" s="5"/>
      <c r="J468" s="12"/>
      <c r="S468" s="12"/>
      <c r="T468" s="5"/>
      <c r="V468" s="5"/>
      <c r="W468" s="5"/>
    </row>
    <row r="469" spans="4:23" customFormat="1" x14ac:dyDescent="0.35">
      <c r="D469" s="5"/>
      <c r="J469" s="12"/>
      <c r="S469" s="12"/>
      <c r="T469" s="5"/>
      <c r="V469" s="5"/>
      <c r="W469" s="5"/>
    </row>
    <row r="470" spans="4:23" customFormat="1" x14ac:dyDescent="0.35">
      <c r="D470" s="5"/>
      <c r="J470" s="12"/>
      <c r="S470" s="12"/>
      <c r="T470" s="5"/>
      <c r="V470" s="5"/>
      <c r="W470" s="5"/>
    </row>
    <row r="471" spans="4:23" customFormat="1" x14ac:dyDescent="0.35">
      <c r="D471" s="5"/>
      <c r="J471" s="12"/>
      <c r="S471" s="12"/>
      <c r="T471" s="5"/>
      <c r="V471" s="5"/>
      <c r="W471" s="5"/>
    </row>
    <row r="472" spans="4:23" customFormat="1" x14ac:dyDescent="0.35">
      <c r="D472" s="5"/>
      <c r="J472" s="12"/>
      <c r="S472" s="12"/>
      <c r="T472" s="5"/>
      <c r="V472" s="5"/>
      <c r="W472" s="5"/>
    </row>
    <row r="473" spans="4:23" customFormat="1" x14ac:dyDescent="0.35">
      <c r="D473" s="5"/>
      <c r="J473" s="12"/>
      <c r="S473" s="12"/>
      <c r="T473" s="5"/>
      <c r="V473" s="5"/>
      <c r="W473" s="5"/>
    </row>
    <row r="474" spans="4:23" customFormat="1" x14ac:dyDescent="0.35">
      <c r="D474" s="5"/>
      <c r="J474" s="12"/>
      <c r="S474" s="12"/>
      <c r="T474" s="5"/>
      <c r="V474" s="5"/>
      <c r="W474" s="5"/>
    </row>
    <row r="475" spans="4:23" customFormat="1" x14ac:dyDescent="0.35">
      <c r="D475" s="5"/>
      <c r="J475" s="12"/>
      <c r="S475" s="12"/>
      <c r="T475" s="5"/>
      <c r="V475" s="5"/>
      <c r="W475" s="5"/>
    </row>
    <row r="476" spans="4:23" customFormat="1" x14ac:dyDescent="0.35">
      <c r="D476" s="5"/>
      <c r="J476" s="12"/>
      <c r="S476" s="12"/>
      <c r="T476" s="5"/>
      <c r="V476" s="5"/>
      <c r="W476" s="5"/>
    </row>
    <row r="477" spans="4:23" customFormat="1" x14ac:dyDescent="0.35">
      <c r="D477" s="5"/>
      <c r="J477" s="12"/>
      <c r="S477" s="12"/>
      <c r="T477" s="5"/>
      <c r="V477" s="5"/>
      <c r="W477" s="5"/>
    </row>
    <row r="478" spans="4:23" customFormat="1" x14ac:dyDescent="0.35">
      <c r="D478" s="5"/>
      <c r="J478" s="12"/>
      <c r="S478" s="12"/>
      <c r="T478" s="5"/>
      <c r="V478" s="5"/>
      <c r="W478" s="5"/>
    </row>
    <row r="479" spans="4:23" customFormat="1" x14ac:dyDescent="0.35">
      <c r="D479" s="5"/>
      <c r="J479" s="12"/>
      <c r="S479" s="12"/>
      <c r="T479" s="5"/>
      <c r="V479" s="5"/>
      <c r="W479" s="5"/>
    </row>
    <row r="480" spans="4:23" customFormat="1" x14ac:dyDescent="0.35">
      <c r="D480" s="5"/>
      <c r="J480" s="12"/>
      <c r="S480" s="12"/>
      <c r="T480" s="5"/>
      <c r="V480" s="5"/>
      <c r="W480" s="5"/>
    </row>
    <row r="481" spans="4:23" customFormat="1" x14ac:dyDescent="0.35">
      <c r="D481" s="5"/>
      <c r="J481" s="12"/>
      <c r="S481" s="12"/>
      <c r="T481" s="5"/>
      <c r="V481" s="5"/>
      <c r="W481" s="5"/>
    </row>
    <row r="482" spans="4:23" customFormat="1" x14ac:dyDescent="0.35">
      <c r="D482" s="5"/>
      <c r="J482" s="12"/>
      <c r="S482" s="12"/>
      <c r="T482" s="5"/>
      <c r="V482" s="5"/>
      <c r="W482" s="5"/>
    </row>
    <row r="483" spans="4:23" customFormat="1" x14ac:dyDescent="0.35">
      <c r="D483" s="5"/>
      <c r="J483" s="12"/>
      <c r="S483" s="12"/>
      <c r="T483" s="5"/>
      <c r="V483" s="5"/>
      <c r="W483" s="5"/>
    </row>
    <row r="484" spans="4:23" customFormat="1" x14ac:dyDescent="0.35">
      <c r="D484" s="5"/>
      <c r="J484" s="12"/>
      <c r="S484" s="12"/>
      <c r="T484" s="5"/>
      <c r="V484" s="5"/>
      <c r="W484" s="5"/>
    </row>
    <row r="485" spans="4:23" customFormat="1" x14ac:dyDescent="0.35">
      <c r="D485" s="5"/>
      <c r="J485" s="12"/>
      <c r="S485" s="12"/>
      <c r="T485" s="5"/>
      <c r="V485" s="5"/>
      <c r="W485" s="5"/>
    </row>
    <row r="486" spans="4:23" customFormat="1" x14ac:dyDescent="0.35">
      <c r="D486" s="5"/>
      <c r="J486" s="12"/>
      <c r="S486" s="12"/>
      <c r="T486" s="5"/>
      <c r="V486" s="5"/>
      <c r="W486" s="5"/>
    </row>
    <row r="487" spans="4:23" customFormat="1" x14ac:dyDescent="0.35">
      <c r="D487" s="5"/>
      <c r="J487" s="12"/>
      <c r="S487" s="12"/>
      <c r="T487" s="5"/>
      <c r="V487" s="5"/>
      <c r="W487" s="5"/>
    </row>
    <row r="488" spans="4:23" customFormat="1" x14ac:dyDescent="0.35">
      <c r="D488" s="5"/>
      <c r="J488" s="12"/>
      <c r="S488" s="12"/>
      <c r="T488" s="5"/>
      <c r="V488" s="5"/>
      <c r="W488" s="5"/>
    </row>
    <row r="489" spans="4:23" customFormat="1" x14ac:dyDescent="0.35">
      <c r="D489" s="5"/>
      <c r="J489" s="12"/>
      <c r="S489" s="12"/>
      <c r="T489" s="5"/>
      <c r="V489" s="5"/>
      <c r="W489" s="5"/>
    </row>
    <row r="490" spans="4:23" customFormat="1" x14ac:dyDescent="0.35">
      <c r="D490" s="5"/>
      <c r="J490" s="12"/>
      <c r="S490" s="12"/>
      <c r="T490" s="5"/>
      <c r="V490" s="5"/>
      <c r="W490" s="5"/>
    </row>
    <row r="491" spans="4:23" customFormat="1" x14ac:dyDescent="0.35">
      <c r="D491" s="5"/>
      <c r="J491" s="12"/>
      <c r="S491" s="12"/>
      <c r="T491" s="5"/>
      <c r="V491" s="5"/>
      <c r="W491" s="5"/>
    </row>
    <row r="492" spans="4:23" customFormat="1" x14ac:dyDescent="0.35">
      <c r="D492" s="5"/>
      <c r="J492" s="12"/>
      <c r="S492" s="12"/>
      <c r="T492" s="5"/>
      <c r="V492" s="5"/>
      <c r="W492" s="5"/>
    </row>
    <row r="493" spans="4:23" customFormat="1" x14ac:dyDescent="0.35">
      <c r="D493" s="5"/>
      <c r="J493" s="12"/>
      <c r="S493" s="12"/>
      <c r="T493" s="5"/>
      <c r="V493" s="5"/>
      <c r="W493" s="5"/>
    </row>
    <row r="494" spans="4:23" customFormat="1" x14ac:dyDescent="0.35">
      <c r="D494" s="5"/>
      <c r="J494" s="12"/>
      <c r="S494" s="12"/>
      <c r="T494" s="5"/>
      <c r="V494" s="5"/>
      <c r="W494" s="5"/>
    </row>
    <row r="495" spans="4:23" customFormat="1" x14ac:dyDescent="0.35">
      <c r="D495" s="5"/>
      <c r="J495" s="12"/>
      <c r="S495" s="12"/>
      <c r="T495" s="5"/>
      <c r="V495" s="5"/>
      <c r="W495" s="5"/>
    </row>
    <row r="496" spans="4:23" customFormat="1" x14ac:dyDescent="0.35">
      <c r="D496" s="5"/>
      <c r="J496" s="12"/>
      <c r="S496" s="12"/>
      <c r="T496" s="5"/>
      <c r="V496" s="5"/>
      <c r="W496" s="5"/>
    </row>
    <row r="497" spans="4:23" customFormat="1" x14ac:dyDescent="0.35">
      <c r="D497" s="5"/>
      <c r="J497" s="12"/>
      <c r="S497" s="12"/>
      <c r="T497" s="5"/>
      <c r="V497" s="5"/>
      <c r="W497" s="5"/>
    </row>
    <row r="498" spans="4:23" customFormat="1" x14ac:dyDescent="0.35">
      <c r="D498" s="5"/>
      <c r="J498" s="12"/>
      <c r="S498" s="12"/>
      <c r="T498" s="5"/>
      <c r="V498" s="5"/>
      <c r="W498" s="5"/>
    </row>
    <row r="499" spans="4:23" customFormat="1" x14ac:dyDescent="0.35">
      <c r="D499" s="5"/>
      <c r="J499" s="12"/>
      <c r="S499" s="12"/>
      <c r="T499" s="5"/>
      <c r="V499" s="5"/>
      <c r="W499" s="5"/>
    </row>
    <row r="500" spans="4:23" customFormat="1" x14ac:dyDescent="0.35">
      <c r="D500" s="5"/>
      <c r="J500" s="12"/>
      <c r="S500" s="12"/>
      <c r="T500" s="5"/>
      <c r="V500" s="5"/>
      <c r="W500" s="5"/>
    </row>
    <row r="501" spans="4:23" customFormat="1" x14ac:dyDescent="0.35">
      <c r="D501" s="5"/>
      <c r="J501" s="12"/>
      <c r="S501" s="12"/>
      <c r="T501" s="5"/>
      <c r="V501" s="5"/>
      <c r="W501" s="5"/>
    </row>
    <row r="502" spans="4:23" customFormat="1" x14ac:dyDescent="0.35">
      <c r="D502" s="5"/>
      <c r="J502" s="12"/>
      <c r="S502" s="12"/>
      <c r="T502" s="5"/>
      <c r="V502" s="5"/>
      <c r="W502" s="5"/>
    </row>
    <row r="503" spans="4:23" customFormat="1" x14ac:dyDescent="0.35">
      <c r="D503" s="5"/>
      <c r="J503" s="12"/>
      <c r="S503" s="12"/>
      <c r="T503" s="5"/>
      <c r="V503" s="5"/>
      <c r="W503" s="5"/>
    </row>
    <row r="504" spans="4:23" customFormat="1" x14ac:dyDescent="0.35">
      <c r="D504" s="5"/>
      <c r="J504" s="12"/>
      <c r="S504" s="12"/>
      <c r="T504" s="5"/>
      <c r="V504" s="5"/>
      <c r="W504" s="5"/>
    </row>
    <row r="505" spans="4:23" customFormat="1" x14ac:dyDescent="0.35">
      <c r="D505" s="5"/>
      <c r="J505" s="12"/>
      <c r="S505" s="12"/>
      <c r="T505" s="5"/>
      <c r="V505" s="5"/>
      <c r="W505" s="5"/>
    </row>
    <row r="506" spans="4:23" customFormat="1" x14ac:dyDescent="0.35">
      <c r="D506" s="5"/>
      <c r="J506" s="12"/>
      <c r="S506" s="12"/>
      <c r="T506" s="5"/>
      <c r="V506" s="5"/>
      <c r="W506" s="5"/>
    </row>
    <row r="507" spans="4:23" customFormat="1" x14ac:dyDescent="0.35">
      <c r="D507" s="5"/>
      <c r="J507" s="12"/>
      <c r="S507" s="12"/>
      <c r="T507" s="5"/>
      <c r="V507" s="5"/>
      <c r="W507" s="5"/>
    </row>
    <row r="508" spans="4:23" customFormat="1" x14ac:dyDescent="0.35">
      <c r="D508" s="5"/>
      <c r="J508" s="12"/>
      <c r="S508" s="12"/>
      <c r="T508" s="5"/>
      <c r="V508" s="5"/>
      <c r="W508" s="5"/>
    </row>
    <row r="509" spans="4:23" customFormat="1" x14ac:dyDescent="0.35">
      <c r="D509" s="5"/>
      <c r="J509" s="12"/>
      <c r="S509" s="12"/>
      <c r="T509" s="5"/>
      <c r="V509" s="5"/>
      <c r="W509" s="5"/>
    </row>
    <row r="510" spans="4:23" customFormat="1" x14ac:dyDescent="0.35">
      <c r="D510" s="5"/>
      <c r="J510" s="12"/>
      <c r="S510" s="12"/>
      <c r="T510" s="5"/>
      <c r="V510" s="5"/>
      <c r="W510" s="5"/>
    </row>
    <row r="511" spans="4:23" customFormat="1" x14ac:dyDescent="0.35">
      <c r="D511" s="5"/>
      <c r="J511" s="12"/>
      <c r="S511" s="12"/>
      <c r="T511" s="5"/>
      <c r="V511" s="5"/>
      <c r="W511" s="5"/>
    </row>
    <row r="512" spans="4:23" customFormat="1" x14ac:dyDescent="0.35">
      <c r="D512" s="5"/>
      <c r="J512" s="12"/>
      <c r="S512" s="12"/>
      <c r="T512" s="5"/>
      <c r="V512" s="5"/>
      <c r="W512" s="5"/>
    </row>
    <row r="513" spans="4:23" customFormat="1" x14ac:dyDescent="0.35">
      <c r="D513" s="5"/>
      <c r="J513" s="12"/>
      <c r="S513" s="12"/>
      <c r="T513" s="5"/>
      <c r="V513" s="5"/>
      <c r="W513" s="5"/>
    </row>
    <row r="514" spans="4:23" customFormat="1" x14ac:dyDescent="0.35">
      <c r="D514" s="5"/>
      <c r="J514" s="12"/>
      <c r="S514" s="12"/>
      <c r="T514" s="5"/>
      <c r="V514" s="5"/>
      <c r="W514" s="5"/>
    </row>
    <row r="515" spans="4:23" customFormat="1" x14ac:dyDescent="0.35">
      <c r="D515" s="5"/>
      <c r="J515" s="12"/>
      <c r="S515" s="12"/>
      <c r="T515" s="5"/>
      <c r="V515" s="5"/>
      <c r="W515" s="5"/>
    </row>
    <row r="516" spans="4:23" customFormat="1" x14ac:dyDescent="0.35">
      <c r="D516" s="5"/>
      <c r="J516" s="12"/>
      <c r="S516" s="12"/>
      <c r="T516" s="5"/>
      <c r="V516" s="5"/>
      <c r="W516" s="5"/>
    </row>
    <row r="517" spans="4:23" customFormat="1" x14ac:dyDescent="0.35">
      <c r="D517" s="5"/>
      <c r="J517" s="12"/>
      <c r="S517" s="12"/>
      <c r="T517" s="5"/>
      <c r="V517" s="5"/>
      <c r="W517" s="5"/>
    </row>
    <row r="518" spans="4:23" customFormat="1" x14ac:dyDescent="0.35">
      <c r="D518" s="5"/>
      <c r="J518" s="12"/>
      <c r="S518" s="12"/>
      <c r="T518" s="5"/>
      <c r="V518" s="5"/>
      <c r="W518" s="5"/>
    </row>
    <row r="519" spans="4:23" customFormat="1" x14ac:dyDescent="0.35">
      <c r="D519" s="5"/>
      <c r="J519" s="12"/>
      <c r="S519" s="12"/>
      <c r="T519" s="5"/>
      <c r="V519" s="5"/>
      <c r="W519" s="5"/>
    </row>
    <row r="520" spans="4:23" customFormat="1" x14ac:dyDescent="0.35">
      <c r="D520" s="5"/>
      <c r="J520" s="12"/>
      <c r="S520" s="12"/>
      <c r="T520" s="5"/>
      <c r="V520" s="5"/>
      <c r="W520" s="5"/>
    </row>
    <row r="521" spans="4:23" customFormat="1" x14ac:dyDescent="0.35">
      <c r="D521" s="5"/>
      <c r="J521" s="12"/>
      <c r="S521" s="12"/>
      <c r="T521" s="5"/>
      <c r="V521" s="5"/>
      <c r="W521" s="5"/>
    </row>
    <row r="522" spans="4:23" customFormat="1" x14ac:dyDescent="0.35">
      <c r="D522" s="5"/>
      <c r="J522" s="12"/>
      <c r="S522" s="12"/>
      <c r="T522" s="5"/>
      <c r="V522" s="5"/>
      <c r="W522" s="5"/>
    </row>
    <row r="523" spans="4:23" customFormat="1" x14ac:dyDescent="0.35">
      <c r="D523" s="5"/>
      <c r="J523" s="12"/>
      <c r="S523" s="12"/>
      <c r="T523" s="5"/>
      <c r="V523" s="5"/>
      <c r="W523" s="5"/>
    </row>
    <row r="524" spans="4:23" customFormat="1" x14ac:dyDescent="0.35">
      <c r="D524" s="5"/>
      <c r="J524" s="12"/>
      <c r="S524" s="12"/>
      <c r="T524" s="5"/>
      <c r="V524" s="5"/>
      <c r="W524" s="5"/>
    </row>
    <row r="525" spans="4:23" customFormat="1" x14ac:dyDescent="0.35">
      <c r="D525" s="5"/>
      <c r="J525" s="12"/>
      <c r="S525" s="12"/>
      <c r="T525" s="5"/>
      <c r="V525" s="5"/>
      <c r="W525" s="5"/>
    </row>
    <row r="526" spans="4:23" customFormat="1" x14ac:dyDescent="0.35">
      <c r="D526" s="5"/>
      <c r="J526" s="12"/>
      <c r="S526" s="12"/>
      <c r="T526" s="5"/>
      <c r="V526" s="5"/>
      <c r="W526" s="5"/>
    </row>
    <row r="527" spans="4:23" customFormat="1" x14ac:dyDescent="0.35">
      <c r="D527" s="5"/>
      <c r="J527" s="12"/>
      <c r="S527" s="12"/>
      <c r="T527" s="5"/>
      <c r="V527" s="5"/>
      <c r="W527" s="5"/>
    </row>
    <row r="528" spans="4:23" customFormat="1" x14ac:dyDescent="0.35">
      <c r="D528" s="5"/>
      <c r="J528" s="12"/>
      <c r="S528" s="12"/>
      <c r="T528" s="5"/>
      <c r="V528" s="5"/>
      <c r="W528" s="5"/>
    </row>
    <row r="529" spans="4:23" customFormat="1" x14ac:dyDescent="0.35">
      <c r="D529" s="5"/>
      <c r="J529" s="12"/>
      <c r="S529" s="12"/>
      <c r="T529" s="5"/>
      <c r="V529" s="5"/>
      <c r="W529" s="5"/>
    </row>
    <row r="530" spans="4:23" customFormat="1" x14ac:dyDescent="0.35">
      <c r="D530" s="5"/>
      <c r="J530" s="12"/>
      <c r="S530" s="12"/>
      <c r="T530" s="5"/>
      <c r="V530" s="5"/>
      <c r="W530" s="5"/>
    </row>
    <row r="531" spans="4:23" customFormat="1" x14ac:dyDescent="0.35">
      <c r="D531" s="5"/>
      <c r="J531" s="12"/>
      <c r="S531" s="12"/>
      <c r="T531" s="5"/>
      <c r="V531" s="5"/>
      <c r="W531" s="5"/>
    </row>
    <row r="532" spans="4:23" customFormat="1" x14ac:dyDescent="0.35">
      <c r="D532" s="5"/>
      <c r="J532" s="12"/>
      <c r="S532" s="12"/>
      <c r="T532" s="5"/>
      <c r="V532" s="5"/>
      <c r="W532" s="5"/>
    </row>
    <row r="533" spans="4:23" customFormat="1" x14ac:dyDescent="0.35">
      <c r="D533" s="5"/>
      <c r="J533" s="12"/>
      <c r="S533" s="12"/>
      <c r="T533" s="5"/>
      <c r="V533" s="5"/>
      <c r="W533" s="5"/>
    </row>
    <row r="534" spans="4:23" customFormat="1" x14ac:dyDescent="0.35">
      <c r="D534" s="5"/>
      <c r="J534" s="12"/>
      <c r="S534" s="12"/>
      <c r="T534" s="5"/>
      <c r="V534" s="5"/>
      <c r="W534" s="5"/>
    </row>
    <row r="535" spans="4:23" customFormat="1" x14ac:dyDescent="0.35">
      <c r="D535" s="5"/>
      <c r="J535" s="12"/>
      <c r="S535" s="12"/>
      <c r="T535" s="5"/>
      <c r="V535" s="5"/>
      <c r="W535" s="5"/>
    </row>
    <row r="536" spans="4:23" customFormat="1" x14ac:dyDescent="0.35">
      <c r="D536" s="5"/>
      <c r="J536" s="12"/>
      <c r="S536" s="12"/>
      <c r="T536" s="5"/>
      <c r="V536" s="5"/>
      <c r="W536" s="5"/>
    </row>
    <row r="537" spans="4:23" customFormat="1" x14ac:dyDescent="0.35">
      <c r="D537" s="5"/>
      <c r="J537" s="12"/>
      <c r="S537" s="12"/>
      <c r="T537" s="5"/>
      <c r="V537" s="5"/>
      <c r="W537" s="5"/>
    </row>
    <row r="538" spans="4:23" customFormat="1" x14ac:dyDescent="0.35">
      <c r="D538" s="5"/>
      <c r="J538" s="12"/>
      <c r="S538" s="12"/>
      <c r="T538" s="5"/>
      <c r="V538" s="5"/>
      <c r="W538" s="5"/>
    </row>
    <row r="539" spans="4:23" customFormat="1" x14ac:dyDescent="0.35">
      <c r="D539" s="5"/>
      <c r="J539" s="12"/>
      <c r="S539" s="12"/>
      <c r="T539" s="5"/>
      <c r="V539" s="5"/>
      <c r="W539" s="5"/>
    </row>
    <row r="540" spans="4:23" customFormat="1" x14ac:dyDescent="0.35">
      <c r="D540" s="5"/>
      <c r="J540" s="12"/>
      <c r="S540" s="12"/>
      <c r="T540" s="5"/>
      <c r="V540" s="5"/>
      <c r="W540" s="5"/>
    </row>
    <row r="541" spans="4:23" customFormat="1" x14ac:dyDescent="0.35">
      <c r="D541" s="5"/>
      <c r="J541" s="12"/>
      <c r="S541" s="12"/>
      <c r="T541" s="5"/>
      <c r="V541" s="5"/>
      <c r="W541" s="5"/>
    </row>
    <row r="542" spans="4:23" customFormat="1" x14ac:dyDescent="0.35">
      <c r="D542" s="5"/>
      <c r="J542" s="12"/>
      <c r="S542" s="12"/>
      <c r="T542" s="5"/>
      <c r="V542" s="5"/>
      <c r="W542" s="5"/>
    </row>
    <row r="543" spans="4:23" customFormat="1" x14ac:dyDescent="0.35">
      <c r="D543" s="5"/>
      <c r="J543" s="12"/>
      <c r="S543" s="12"/>
      <c r="T543" s="5"/>
      <c r="V543" s="5"/>
      <c r="W543" s="5"/>
    </row>
    <row r="544" spans="4:23" customFormat="1" x14ac:dyDescent="0.35">
      <c r="D544" s="5"/>
      <c r="J544" s="12"/>
      <c r="S544" s="12"/>
      <c r="T544" s="5"/>
      <c r="V544" s="5"/>
      <c r="W544" s="5"/>
    </row>
    <row r="545" spans="4:23" customFormat="1" x14ac:dyDescent="0.35">
      <c r="D545" s="5"/>
      <c r="J545" s="12"/>
      <c r="S545" s="12"/>
      <c r="T545" s="5"/>
      <c r="V545" s="5"/>
      <c r="W545" s="5"/>
    </row>
    <row r="546" spans="4:23" customFormat="1" x14ac:dyDescent="0.35">
      <c r="D546" s="5"/>
      <c r="J546" s="12"/>
      <c r="S546" s="12"/>
      <c r="T546" s="5"/>
      <c r="V546" s="5"/>
      <c r="W546" s="5"/>
    </row>
    <row r="547" spans="4:23" customFormat="1" x14ac:dyDescent="0.35">
      <c r="D547" s="5"/>
      <c r="J547" s="12"/>
      <c r="S547" s="12"/>
      <c r="T547" s="5"/>
      <c r="V547" s="5"/>
      <c r="W547" s="5"/>
    </row>
    <row r="548" spans="4:23" customFormat="1" x14ac:dyDescent="0.35">
      <c r="D548" s="5"/>
      <c r="J548" s="12"/>
      <c r="S548" s="12"/>
      <c r="T548" s="5"/>
      <c r="V548" s="5"/>
      <c r="W548" s="5"/>
    </row>
    <row r="549" spans="4:23" customFormat="1" x14ac:dyDescent="0.35">
      <c r="D549" s="5"/>
      <c r="J549" s="12"/>
      <c r="S549" s="12"/>
      <c r="T549" s="5"/>
      <c r="V549" s="5"/>
      <c r="W549" s="5"/>
    </row>
    <row r="550" spans="4:23" customFormat="1" x14ac:dyDescent="0.35">
      <c r="D550" s="5"/>
      <c r="J550" s="12"/>
      <c r="S550" s="12"/>
      <c r="T550" s="5"/>
      <c r="V550" s="5"/>
      <c r="W550" s="5"/>
    </row>
    <row r="551" spans="4:23" customFormat="1" x14ac:dyDescent="0.35">
      <c r="D551" s="5"/>
      <c r="J551" s="12"/>
      <c r="S551" s="12"/>
      <c r="T551" s="5"/>
      <c r="V551" s="5"/>
      <c r="W551" s="5"/>
    </row>
    <row r="552" spans="4:23" customFormat="1" x14ac:dyDescent="0.35">
      <c r="D552" s="5"/>
      <c r="J552" s="12"/>
      <c r="S552" s="12"/>
      <c r="T552" s="5"/>
      <c r="V552" s="5"/>
      <c r="W552" s="5"/>
    </row>
    <row r="553" spans="4:23" customFormat="1" x14ac:dyDescent="0.35">
      <c r="D553" s="5"/>
      <c r="J553" s="12"/>
      <c r="S553" s="12"/>
      <c r="T553" s="5"/>
      <c r="V553" s="5"/>
      <c r="W553" s="5"/>
    </row>
    <row r="554" spans="4:23" customFormat="1" x14ac:dyDescent="0.35">
      <c r="D554" s="5"/>
      <c r="J554" s="12"/>
      <c r="S554" s="12"/>
      <c r="T554" s="5"/>
      <c r="V554" s="5"/>
      <c r="W554" s="5"/>
    </row>
    <row r="555" spans="4:23" customFormat="1" x14ac:dyDescent="0.35">
      <c r="D555" s="5"/>
      <c r="J555" s="12"/>
      <c r="S555" s="12"/>
      <c r="T555" s="5"/>
      <c r="V555" s="5"/>
      <c r="W555" s="5"/>
    </row>
    <row r="556" spans="4:23" customFormat="1" x14ac:dyDescent="0.35">
      <c r="D556" s="5"/>
      <c r="J556" s="12"/>
      <c r="S556" s="12"/>
      <c r="T556" s="5"/>
      <c r="V556" s="5"/>
      <c r="W556" s="5"/>
    </row>
    <row r="557" spans="4:23" customFormat="1" x14ac:dyDescent="0.35">
      <c r="D557" s="5"/>
      <c r="J557" s="12"/>
      <c r="S557" s="12"/>
      <c r="T557" s="5"/>
      <c r="V557" s="5"/>
      <c r="W557" s="5"/>
    </row>
    <row r="558" spans="4:23" customFormat="1" x14ac:dyDescent="0.35">
      <c r="D558" s="5"/>
      <c r="J558" s="12"/>
      <c r="S558" s="12"/>
      <c r="T558" s="5"/>
      <c r="V558" s="5"/>
      <c r="W558" s="5"/>
    </row>
    <row r="559" spans="4:23" customFormat="1" x14ac:dyDescent="0.35">
      <c r="D559" s="5"/>
      <c r="J559" s="12"/>
      <c r="S559" s="12"/>
      <c r="T559" s="5"/>
      <c r="V559" s="5"/>
      <c r="W559" s="5"/>
    </row>
    <row r="560" spans="4:23" customFormat="1" x14ac:dyDescent="0.35">
      <c r="D560" s="5"/>
      <c r="J560" s="12"/>
      <c r="S560" s="12"/>
      <c r="T560" s="5"/>
      <c r="V560" s="5"/>
      <c r="W560" s="5"/>
    </row>
    <row r="561" spans="4:23" customFormat="1" x14ac:dyDescent="0.35">
      <c r="D561" s="5"/>
      <c r="J561" s="12"/>
      <c r="S561" s="12"/>
      <c r="T561" s="5"/>
      <c r="V561" s="5"/>
      <c r="W561" s="5"/>
    </row>
    <row r="562" spans="4:23" customFormat="1" x14ac:dyDescent="0.35">
      <c r="D562" s="5"/>
      <c r="J562" s="12"/>
      <c r="S562" s="12"/>
      <c r="T562" s="5"/>
      <c r="V562" s="5"/>
      <c r="W562" s="5"/>
    </row>
    <row r="563" spans="4:23" customFormat="1" x14ac:dyDescent="0.35">
      <c r="D563" s="5"/>
      <c r="J563" s="12"/>
      <c r="S563" s="12"/>
      <c r="T563" s="5"/>
      <c r="V563" s="5"/>
      <c r="W563" s="5"/>
    </row>
    <row r="564" spans="4:23" customFormat="1" x14ac:dyDescent="0.35">
      <c r="D564" s="5"/>
      <c r="J564" s="12"/>
      <c r="S564" s="12"/>
      <c r="T564" s="5"/>
      <c r="V564" s="5"/>
      <c r="W564" s="5"/>
    </row>
    <row r="565" spans="4:23" customFormat="1" x14ac:dyDescent="0.35">
      <c r="D565" s="5"/>
      <c r="J565" s="12"/>
      <c r="S565" s="12"/>
      <c r="T565" s="5"/>
      <c r="V565" s="5"/>
      <c r="W565" s="5"/>
    </row>
    <row r="566" spans="4:23" customFormat="1" x14ac:dyDescent="0.35">
      <c r="D566" s="5"/>
      <c r="J566" s="12"/>
      <c r="S566" s="12"/>
      <c r="T566" s="5"/>
      <c r="V566" s="5"/>
      <c r="W566" s="5"/>
    </row>
    <row r="567" spans="4:23" customFormat="1" x14ac:dyDescent="0.35">
      <c r="D567" s="5"/>
      <c r="J567" s="12"/>
      <c r="S567" s="12"/>
      <c r="T567" s="5"/>
      <c r="V567" s="5"/>
      <c r="W567" s="5"/>
    </row>
    <row r="568" spans="4:23" customFormat="1" x14ac:dyDescent="0.35">
      <c r="D568" s="5"/>
      <c r="J568" s="12"/>
      <c r="S568" s="12"/>
      <c r="T568" s="5"/>
      <c r="V568" s="5"/>
      <c r="W568" s="5"/>
    </row>
    <row r="569" spans="4:23" customFormat="1" x14ac:dyDescent="0.35">
      <c r="D569" s="5"/>
      <c r="J569" s="12"/>
      <c r="S569" s="12"/>
      <c r="T569" s="5"/>
      <c r="V569" s="5"/>
      <c r="W569" s="5"/>
    </row>
    <row r="570" spans="4:23" customFormat="1" x14ac:dyDescent="0.35">
      <c r="D570" s="5"/>
      <c r="J570" s="12"/>
      <c r="S570" s="12"/>
      <c r="T570" s="5"/>
      <c r="V570" s="5"/>
      <c r="W570" s="5"/>
    </row>
    <row r="571" spans="4:23" customFormat="1" x14ac:dyDescent="0.35">
      <c r="D571" s="5"/>
      <c r="J571" s="12"/>
      <c r="S571" s="12"/>
      <c r="T571" s="5"/>
      <c r="V571" s="5"/>
      <c r="W571" s="5"/>
    </row>
    <row r="572" spans="4:23" customFormat="1" x14ac:dyDescent="0.35">
      <c r="D572" s="5"/>
      <c r="J572" s="12"/>
      <c r="S572" s="12"/>
      <c r="T572" s="5"/>
      <c r="V572" s="5"/>
      <c r="W572" s="5"/>
    </row>
    <row r="573" spans="4:23" customFormat="1" x14ac:dyDescent="0.35">
      <c r="D573" s="5"/>
      <c r="J573" s="12"/>
      <c r="S573" s="12"/>
      <c r="T573" s="5"/>
      <c r="V573" s="5"/>
      <c r="W573" s="5"/>
    </row>
    <row r="574" spans="4:23" customFormat="1" x14ac:dyDescent="0.35">
      <c r="D574" s="5"/>
      <c r="J574" s="12"/>
      <c r="S574" s="12"/>
      <c r="T574" s="5"/>
      <c r="V574" s="5"/>
      <c r="W574" s="5"/>
    </row>
    <row r="575" spans="4:23" customFormat="1" x14ac:dyDescent="0.35">
      <c r="D575" s="5"/>
      <c r="J575" s="12"/>
      <c r="S575" s="12"/>
      <c r="T575" s="5"/>
      <c r="V575" s="5"/>
      <c r="W575" s="5"/>
    </row>
    <row r="576" spans="4:23" customFormat="1" x14ac:dyDescent="0.35">
      <c r="D576" s="5"/>
      <c r="J576" s="12"/>
      <c r="S576" s="12"/>
      <c r="T576" s="5"/>
      <c r="V576" s="5"/>
      <c r="W576" s="5"/>
    </row>
    <row r="577" spans="4:23" customFormat="1" x14ac:dyDescent="0.35">
      <c r="D577" s="5"/>
      <c r="J577" s="12"/>
      <c r="S577" s="12"/>
      <c r="T577" s="5"/>
      <c r="V577" s="5"/>
      <c r="W577" s="5"/>
    </row>
    <row r="578" spans="4:23" customFormat="1" x14ac:dyDescent="0.35">
      <c r="D578" s="5"/>
      <c r="J578" s="12"/>
      <c r="S578" s="12"/>
      <c r="T578" s="5"/>
      <c r="V578" s="5"/>
      <c r="W578" s="5"/>
    </row>
    <row r="579" spans="4:23" customFormat="1" x14ac:dyDescent="0.35">
      <c r="D579" s="5"/>
      <c r="J579" s="12"/>
      <c r="S579" s="12"/>
      <c r="T579" s="5"/>
      <c r="V579" s="5"/>
      <c r="W579" s="5"/>
    </row>
    <row r="580" spans="4:23" customFormat="1" x14ac:dyDescent="0.35">
      <c r="D580" s="5"/>
      <c r="J580" s="12"/>
      <c r="S580" s="12"/>
      <c r="T580" s="5"/>
      <c r="V580" s="5"/>
      <c r="W580" s="5"/>
    </row>
    <row r="581" spans="4:23" customFormat="1" x14ac:dyDescent="0.35">
      <c r="D581" s="5"/>
      <c r="J581" s="12"/>
      <c r="S581" s="12"/>
      <c r="T581" s="5"/>
      <c r="V581" s="5"/>
      <c r="W581" s="5"/>
    </row>
    <row r="582" spans="4:23" customFormat="1" x14ac:dyDescent="0.35">
      <c r="D582" s="5"/>
      <c r="J582" s="12"/>
      <c r="S582" s="12"/>
      <c r="T582" s="5"/>
      <c r="V582" s="5"/>
      <c r="W582" s="5"/>
    </row>
    <row r="583" spans="4:23" customFormat="1" x14ac:dyDescent="0.35">
      <c r="D583" s="5"/>
      <c r="J583" s="12"/>
      <c r="S583" s="12"/>
      <c r="T583" s="5"/>
      <c r="V583" s="5"/>
      <c r="W583" s="5"/>
    </row>
    <row r="584" spans="4:23" customFormat="1" x14ac:dyDescent="0.35">
      <c r="D584" s="5"/>
      <c r="J584" s="12"/>
      <c r="S584" s="12"/>
      <c r="T584" s="5"/>
      <c r="V584" s="5"/>
      <c r="W584" s="5"/>
    </row>
    <row r="585" spans="4:23" customFormat="1" x14ac:dyDescent="0.35">
      <c r="D585" s="5"/>
      <c r="J585" s="12"/>
      <c r="S585" s="12"/>
      <c r="T585" s="5"/>
      <c r="V585" s="5"/>
      <c r="W585" s="5"/>
    </row>
    <row r="586" spans="4:23" customFormat="1" x14ac:dyDescent="0.35">
      <c r="D586" s="5"/>
      <c r="J586" s="12"/>
      <c r="S586" s="12"/>
      <c r="T586" s="5"/>
      <c r="V586" s="5"/>
      <c r="W586" s="5"/>
    </row>
    <row r="587" spans="4:23" customFormat="1" x14ac:dyDescent="0.35">
      <c r="D587" s="5"/>
      <c r="J587" s="12"/>
      <c r="S587" s="12"/>
      <c r="T587" s="5"/>
      <c r="V587" s="5"/>
      <c r="W587" s="5"/>
    </row>
    <row r="588" spans="4:23" customFormat="1" x14ac:dyDescent="0.35">
      <c r="D588" s="5"/>
      <c r="J588" s="12"/>
      <c r="S588" s="12"/>
      <c r="T588" s="5"/>
      <c r="V588" s="5"/>
      <c r="W588" s="5"/>
    </row>
    <row r="589" spans="4:23" customFormat="1" x14ac:dyDescent="0.35">
      <c r="D589" s="5"/>
      <c r="J589" s="12"/>
      <c r="S589" s="12"/>
      <c r="T589" s="5"/>
      <c r="V589" s="5"/>
      <c r="W589" s="5"/>
    </row>
    <row r="590" spans="4:23" customFormat="1" x14ac:dyDescent="0.35">
      <c r="D590" s="5"/>
      <c r="J590" s="12"/>
      <c r="S590" s="12"/>
      <c r="T590" s="5"/>
      <c r="V590" s="5"/>
      <c r="W590" s="5"/>
    </row>
    <row r="591" spans="4:23" customFormat="1" x14ac:dyDescent="0.35">
      <c r="D591" s="5"/>
      <c r="J591" s="12"/>
      <c r="S591" s="12"/>
      <c r="T591" s="5"/>
      <c r="V591" s="5"/>
      <c r="W591" s="5"/>
    </row>
    <row r="592" spans="4:23" customFormat="1" x14ac:dyDescent="0.35">
      <c r="D592" s="5"/>
      <c r="J592" s="12"/>
      <c r="S592" s="12"/>
      <c r="T592" s="5"/>
      <c r="V592" s="5"/>
      <c r="W592" s="5"/>
    </row>
    <row r="593" spans="4:23" customFormat="1" x14ac:dyDescent="0.35">
      <c r="D593" s="5"/>
      <c r="J593" s="12"/>
      <c r="S593" s="12"/>
      <c r="T593" s="5"/>
      <c r="V593" s="5"/>
      <c r="W593" s="5"/>
    </row>
    <row r="594" spans="4:23" customFormat="1" x14ac:dyDescent="0.35">
      <c r="D594" s="5"/>
      <c r="J594" s="12"/>
      <c r="S594" s="12"/>
      <c r="T594" s="5"/>
      <c r="V594" s="5"/>
      <c r="W594" s="5"/>
    </row>
    <row r="595" spans="4:23" customFormat="1" x14ac:dyDescent="0.35">
      <c r="D595" s="5"/>
      <c r="J595" s="12"/>
      <c r="S595" s="12"/>
      <c r="T595" s="5"/>
      <c r="V595" s="5"/>
      <c r="W595" s="5"/>
    </row>
    <row r="596" spans="4:23" customFormat="1" x14ac:dyDescent="0.35">
      <c r="D596" s="5"/>
      <c r="J596" s="12"/>
      <c r="S596" s="12"/>
      <c r="T596" s="5"/>
      <c r="V596" s="5"/>
      <c r="W596" s="5"/>
    </row>
    <row r="597" spans="4:23" customFormat="1" x14ac:dyDescent="0.35">
      <c r="D597" s="5"/>
      <c r="J597" s="12"/>
      <c r="S597" s="12"/>
      <c r="T597" s="5"/>
      <c r="V597" s="5"/>
      <c r="W597" s="5"/>
    </row>
    <row r="598" spans="4:23" customFormat="1" x14ac:dyDescent="0.35">
      <c r="D598" s="5"/>
      <c r="J598" s="12"/>
      <c r="S598" s="12"/>
      <c r="T598" s="5"/>
      <c r="V598" s="5"/>
      <c r="W598" s="5"/>
    </row>
    <row r="599" spans="4:23" customFormat="1" x14ac:dyDescent="0.35">
      <c r="D599" s="5"/>
      <c r="J599" s="12"/>
      <c r="S599" s="12"/>
      <c r="T599" s="5"/>
      <c r="V599" s="5"/>
      <c r="W599" s="5"/>
    </row>
    <row r="600" spans="4:23" customFormat="1" x14ac:dyDescent="0.35">
      <c r="D600" s="5"/>
      <c r="J600" s="12"/>
      <c r="S600" s="12"/>
      <c r="T600" s="5"/>
      <c r="V600" s="5"/>
      <c r="W600" s="5"/>
    </row>
    <row r="601" spans="4:23" customFormat="1" x14ac:dyDescent="0.35">
      <c r="D601" s="5"/>
      <c r="J601" s="12"/>
      <c r="S601" s="12"/>
      <c r="T601" s="5"/>
      <c r="V601" s="5"/>
      <c r="W601" s="5"/>
    </row>
    <row r="602" spans="4:23" customFormat="1" x14ac:dyDescent="0.35">
      <c r="D602" s="5"/>
      <c r="J602" s="12"/>
      <c r="S602" s="12"/>
      <c r="T602" s="5"/>
      <c r="V602" s="5"/>
      <c r="W602" s="5"/>
    </row>
    <row r="603" spans="4:23" customFormat="1" x14ac:dyDescent="0.35">
      <c r="D603" s="5"/>
      <c r="J603" s="12"/>
      <c r="S603" s="12"/>
      <c r="T603" s="5"/>
      <c r="V603" s="5"/>
      <c r="W603" s="5"/>
    </row>
    <row r="604" spans="4:23" customFormat="1" x14ac:dyDescent="0.35">
      <c r="D604" s="5"/>
      <c r="J604" s="12"/>
      <c r="S604" s="12"/>
      <c r="T604" s="5"/>
      <c r="V604" s="5"/>
      <c r="W604" s="5"/>
    </row>
    <row r="605" spans="4:23" customFormat="1" x14ac:dyDescent="0.35">
      <c r="D605" s="5"/>
      <c r="J605" s="12"/>
      <c r="S605" s="12"/>
      <c r="T605" s="5"/>
      <c r="V605" s="5"/>
      <c r="W605" s="5"/>
    </row>
    <row r="606" spans="4:23" customFormat="1" x14ac:dyDescent="0.35">
      <c r="D606" s="5"/>
      <c r="J606" s="12"/>
      <c r="S606" s="12"/>
      <c r="T606" s="5"/>
      <c r="V606" s="5"/>
      <c r="W606" s="5"/>
    </row>
    <row r="607" spans="4:23" customFormat="1" x14ac:dyDescent="0.35">
      <c r="D607" s="5"/>
      <c r="J607" s="12"/>
      <c r="S607" s="12"/>
      <c r="T607" s="5"/>
      <c r="V607" s="5"/>
      <c r="W607" s="5"/>
    </row>
    <row r="608" spans="4:23" customFormat="1" x14ac:dyDescent="0.35">
      <c r="D608" s="5"/>
      <c r="J608" s="12"/>
      <c r="S608" s="12"/>
      <c r="T608" s="5"/>
      <c r="V608" s="5"/>
      <c r="W608" s="5"/>
    </row>
    <row r="609" spans="4:23" customFormat="1" x14ac:dyDescent="0.35">
      <c r="D609" s="5"/>
      <c r="J609" s="12"/>
      <c r="S609" s="12"/>
      <c r="T609" s="5"/>
      <c r="V609" s="5"/>
      <c r="W609" s="5"/>
    </row>
    <row r="610" spans="4:23" customFormat="1" x14ac:dyDescent="0.35">
      <c r="D610" s="5"/>
      <c r="J610" s="12"/>
      <c r="S610" s="12"/>
      <c r="T610" s="5"/>
      <c r="V610" s="5"/>
      <c r="W610" s="5"/>
    </row>
    <row r="611" spans="4:23" customFormat="1" x14ac:dyDescent="0.35">
      <c r="D611" s="5"/>
      <c r="J611" s="12"/>
      <c r="S611" s="12"/>
      <c r="T611" s="5"/>
      <c r="V611" s="5"/>
      <c r="W611" s="5"/>
    </row>
    <row r="612" spans="4:23" customFormat="1" x14ac:dyDescent="0.35">
      <c r="D612" s="5"/>
      <c r="J612" s="12"/>
      <c r="S612" s="12"/>
      <c r="T612" s="5"/>
      <c r="V612" s="5"/>
      <c r="W612" s="5"/>
    </row>
    <row r="613" spans="4:23" customFormat="1" x14ac:dyDescent="0.35">
      <c r="D613" s="5"/>
      <c r="J613" s="12"/>
      <c r="S613" s="12"/>
      <c r="T613" s="5"/>
      <c r="V613" s="5"/>
      <c r="W613" s="5"/>
    </row>
    <row r="614" spans="4:23" customFormat="1" x14ac:dyDescent="0.35">
      <c r="D614" s="5"/>
      <c r="J614" s="12"/>
      <c r="S614" s="12"/>
      <c r="T614" s="5"/>
      <c r="V614" s="5"/>
      <c r="W614" s="5"/>
    </row>
    <row r="615" spans="4:23" customFormat="1" x14ac:dyDescent="0.35">
      <c r="D615" s="5"/>
      <c r="J615" s="12"/>
      <c r="S615" s="12"/>
      <c r="T615" s="5"/>
      <c r="V615" s="5"/>
      <c r="W615" s="5"/>
    </row>
    <row r="616" spans="4:23" customFormat="1" x14ac:dyDescent="0.35">
      <c r="D616" s="5"/>
      <c r="J616" s="12"/>
      <c r="S616" s="12"/>
      <c r="T616" s="5"/>
      <c r="V616" s="5"/>
      <c r="W616" s="5"/>
    </row>
    <row r="617" spans="4:23" customFormat="1" x14ac:dyDescent="0.35">
      <c r="D617" s="5"/>
      <c r="J617" s="12"/>
      <c r="S617" s="12"/>
      <c r="T617" s="5"/>
      <c r="V617" s="5"/>
      <c r="W617" s="5"/>
    </row>
    <row r="618" spans="4:23" customFormat="1" x14ac:dyDescent="0.35">
      <c r="D618" s="5"/>
      <c r="J618" s="12"/>
      <c r="S618" s="12"/>
      <c r="T618" s="5"/>
      <c r="V618" s="5"/>
      <c r="W618" s="5"/>
    </row>
    <row r="619" spans="4:23" customFormat="1" x14ac:dyDescent="0.35">
      <c r="D619" s="5"/>
      <c r="J619" s="12"/>
      <c r="S619" s="12"/>
      <c r="T619" s="5"/>
      <c r="V619" s="5"/>
      <c r="W619" s="5"/>
    </row>
    <row r="620" spans="4:23" customFormat="1" x14ac:dyDescent="0.35">
      <c r="D620" s="5"/>
      <c r="J620" s="12"/>
      <c r="S620" s="12"/>
      <c r="T620" s="5"/>
      <c r="V620" s="5"/>
      <c r="W620" s="5"/>
    </row>
    <row r="621" spans="4:23" customFormat="1" x14ac:dyDescent="0.35">
      <c r="D621" s="5"/>
      <c r="J621" s="12"/>
      <c r="S621" s="12"/>
      <c r="T621" s="5"/>
      <c r="V621" s="5"/>
      <c r="W621" s="5"/>
    </row>
    <row r="622" spans="4:23" customFormat="1" x14ac:dyDescent="0.35">
      <c r="D622" s="5"/>
      <c r="J622" s="12"/>
      <c r="S622" s="12"/>
      <c r="T622" s="5"/>
      <c r="V622" s="5"/>
      <c r="W622" s="5"/>
    </row>
    <row r="623" spans="4:23" customFormat="1" x14ac:dyDescent="0.35">
      <c r="D623" s="5"/>
      <c r="J623" s="12"/>
      <c r="S623" s="12"/>
      <c r="T623" s="5"/>
      <c r="V623" s="5"/>
      <c r="W623" s="5"/>
    </row>
    <row r="624" spans="4:23" customFormat="1" x14ac:dyDescent="0.35">
      <c r="D624" s="5"/>
      <c r="J624" s="12"/>
      <c r="S624" s="12"/>
      <c r="T624" s="5"/>
      <c r="V624" s="5"/>
      <c r="W624" s="5"/>
    </row>
    <row r="625" spans="4:23" customFormat="1" x14ac:dyDescent="0.35">
      <c r="D625" s="5"/>
      <c r="J625" s="12"/>
      <c r="S625" s="12"/>
      <c r="T625" s="5"/>
      <c r="V625" s="5"/>
      <c r="W625" s="5"/>
    </row>
    <row r="626" spans="4:23" customFormat="1" x14ac:dyDescent="0.35">
      <c r="D626" s="5"/>
      <c r="J626" s="12"/>
      <c r="S626" s="12"/>
      <c r="T626" s="5"/>
      <c r="V626" s="5"/>
      <c r="W626" s="5"/>
    </row>
    <row r="627" spans="4:23" customFormat="1" x14ac:dyDescent="0.35">
      <c r="D627" s="5"/>
      <c r="J627" s="12"/>
      <c r="S627" s="12"/>
      <c r="T627" s="5"/>
      <c r="V627" s="5"/>
      <c r="W627" s="5"/>
    </row>
    <row r="628" spans="4:23" customFormat="1" x14ac:dyDescent="0.35">
      <c r="D628" s="5"/>
      <c r="J628" s="12"/>
      <c r="S628" s="12"/>
      <c r="T628" s="5"/>
      <c r="V628" s="5"/>
      <c r="W628" s="5"/>
    </row>
    <row r="629" spans="4:23" customFormat="1" x14ac:dyDescent="0.35">
      <c r="D629" s="5"/>
      <c r="J629" s="12"/>
      <c r="S629" s="12"/>
      <c r="T629" s="5"/>
      <c r="V629" s="5"/>
      <c r="W629" s="5"/>
    </row>
    <row r="630" spans="4:23" customFormat="1" x14ac:dyDescent="0.35">
      <c r="D630" s="5"/>
      <c r="J630" s="12"/>
      <c r="S630" s="12"/>
      <c r="T630" s="5"/>
      <c r="V630" s="5"/>
      <c r="W630" s="5"/>
    </row>
    <row r="631" spans="4:23" customFormat="1" x14ac:dyDescent="0.35">
      <c r="D631" s="5"/>
      <c r="J631" s="12"/>
      <c r="S631" s="12"/>
      <c r="T631" s="5"/>
      <c r="V631" s="5"/>
      <c r="W631" s="5"/>
    </row>
    <row r="632" spans="4:23" customFormat="1" x14ac:dyDescent="0.35">
      <c r="D632" s="5"/>
      <c r="J632" s="12"/>
      <c r="S632" s="12"/>
      <c r="T632" s="5"/>
      <c r="V632" s="5"/>
      <c r="W632" s="5"/>
    </row>
    <row r="633" spans="4:23" customFormat="1" x14ac:dyDescent="0.35">
      <c r="D633" s="5"/>
      <c r="J633" s="12"/>
      <c r="S633" s="12"/>
      <c r="T633" s="5"/>
      <c r="V633" s="5"/>
      <c r="W633" s="5"/>
    </row>
    <row r="634" spans="4:23" customFormat="1" x14ac:dyDescent="0.35">
      <c r="D634" s="5"/>
      <c r="J634" s="12"/>
      <c r="S634" s="12"/>
      <c r="T634" s="5"/>
      <c r="V634" s="5"/>
      <c r="W634" s="5"/>
    </row>
    <row r="635" spans="4:23" customFormat="1" x14ac:dyDescent="0.35">
      <c r="D635" s="5"/>
      <c r="J635" s="12"/>
      <c r="S635" s="12"/>
      <c r="T635" s="5"/>
      <c r="V635" s="5"/>
      <c r="W635" s="5"/>
    </row>
    <row r="636" spans="4:23" customFormat="1" x14ac:dyDescent="0.35">
      <c r="D636" s="5"/>
      <c r="J636" s="12"/>
      <c r="S636" s="12"/>
      <c r="T636" s="5"/>
      <c r="V636" s="5"/>
      <c r="W636" s="5"/>
    </row>
    <row r="637" spans="4:23" customFormat="1" x14ac:dyDescent="0.35">
      <c r="D637" s="5"/>
      <c r="J637" s="12"/>
      <c r="S637" s="12"/>
      <c r="T637" s="5"/>
      <c r="V637" s="5"/>
      <c r="W637" s="5"/>
    </row>
    <row r="638" spans="4:23" customFormat="1" x14ac:dyDescent="0.35">
      <c r="D638" s="5"/>
      <c r="J638" s="12"/>
      <c r="S638" s="12"/>
      <c r="T638" s="5"/>
      <c r="V638" s="5"/>
      <c r="W638" s="5"/>
    </row>
    <row r="639" spans="4:23" customFormat="1" x14ac:dyDescent="0.35">
      <c r="D639" s="5"/>
      <c r="J639" s="12"/>
      <c r="S639" s="12"/>
      <c r="T639" s="5"/>
      <c r="V639" s="5"/>
      <c r="W639" s="5"/>
    </row>
    <row r="640" spans="4:23" customFormat="1" x14ac:dyDescent="0.35">
      <c r="D640" s="5"/>
      <c r="J640" s="12"/>
      <c r="S640" s="12"/>
      <c r="T640" s="5"/>
      <c r="V640" s="5"/>
      <c r="W640" s="5"/>
    </row>
    <row r="641" spans="4:23" customFormat="1" x14ac:dyDescent="0.35">
      <c r="D641" s="5"/>
      <c r="J641" s="12"/>
      <c r="S641" s="12"/>
      <c r="T641" s="5"/>
      <c r="V641" s="5"/>
      <c r="W641" s="5"/>
    </row>
    <row r="642" spans="4:23" customFormat="1" x14ac:dyDescent="0.35">
      <c r="D642" s="5"/>
      <c r="J642" s="12"/>
      <c r="S642" s="12"/>
      <c r="T642" s="5"/>
      <c r="V642" s="5"/>
      <c r="W642" s="5"/>
    </row>
    <row r="643" spans="4:23" customFormat="1" x14ac:dyDescent="0.35">
      <c r="D643" s="5"/>
      <c r="J643" s="12"/>
      <c r="S643" s="12"/>
      <c r="T643" s="5"/>
      <c r="V643" s="5"/>
      <c r="W643" s="5"/>
    </row>
    <row r="644" spans="4:23" customFormat="1" x14ac:dyDescent="0.35">
      <c r="D644" s="5"/>
      <c r="J644" s="12"/>
      <c r="S644" s="12"/>
      <c r="T644" s="5"/>
      <c r="V644" s="5"/>
      <c r="W644" s="5"/>
    </row>
    <row r="645" spans="4:23" customFormat="1" x14ac:dyDescent="0.35">
      <c r="D645" s="5"/>
      <c r="J645" s="12"/>
      <c r="S645" s="12"/>
      <c r="T645" s="5"/>
      <c r="V645" s="5"/>
      <c r="W645" s="5"/>
    </row>
    <row r="646" spans="4:23" customFormat="1" x14ac:dyDescent="0.35">
      <c r="D646" s="5"/>
      <c r="J646" s="12"/>
      <c r="S646" s="12"/>
      <c r="T646" s="5"/>
      <c r="V646" s="5"/>
      <c r="W646" s="5"/>
    </row>
    <row r="647" spans="4:23" customFormat="1" x14ac:dyDescent="0.35">
      <c r="D647" s="5"/>
      <c r="J647" s="12"/>
      <c r="S647" s="12"/>
      <c r="T647" s="5"/>
      <c r="V647" s="5"/>
      <c r="W647" s="5"/>
    </row>
    <row r="648" spans="4:23" customFormat="1" x14ac:dyDescent="0.35">
      <c r="D648" s="5"/>
      <c r="J648" s="12"/>
      <c r="S648" s="12"/>
      <c r="T648" s="5"/>
      <c r="V648" s="5"/>
      <c r="W648" s="5"/>
    </row>
    <row r="649" spans="4:23" customFormat="1" x14ac:dyDescent="0.35">
      <c r="D649" s="5"/>
      <c r="J649" s="12"/>
      <c r="S649" s="12"/>
      <c r="T649" s="5"/>
      <c r="V649" s="5"/>
      <c r="W649" s="5"/>
    </row>
    <row r="650" spans="4:23" customFormat="1" x14ac:dyDescent="0.35">
      <c r="D650" s="5"/>
      <c r="J650" s="12"/>
      <c r="S650" s="12"/>
      <c r="T650" s="5"/>
      <c r="V650" s="5"/>
      <c r="W650" s="5"/>
    </row>
    <row r="651" spans="4:23" customFormat="1" x14ac:dyDescent="0.35">
      <c r="D651" s="5"/>
      <c r="J651" s="12"/>
      <c r="S651" s="12"/>
      <c r="T651" s="5"/>
      <c r="V651" s="5"/>
      <c r="W651" s="5"/>
    </row>
    <row r="652" spans="4:23" customFormat="1" x14ac:dyDescent="0.35">
      <c r="D652" s="5"/>
      <c r="J652" s="12"/>
      <c r="S652" s="12"/>
      <c r="T652" s="5"/>
      <c r="V652" s="5"/>
      <c r="W652" s="5"/>
    </row>
    <row r="653" spans="4:23" customFormat="1" x14ac:dyDescent="0.35">
      <c r="D653" s="5"/>
      <c r="J653" s="12"/>
      <c r="S653" s="12"/>
      <c r="T653" s="5"/>
      <c r="V653" s="5"/>
      <c r="W653" s="5"/>
    </row>
    <row r="654" spans="4:23" customFormat="1" x14ac:dyDescent="0.35">
      <c r="D654" s="5"/>
      <c r="J654" s="12"/>
      <c r="S654" s="12"/>
      <c r="T654" s="5"/>
      <c r="V654" s="5"/>
      <c r="W654" s="5"/>
    </row>
    <row r="655" spans="4:23" customFormat="1" x14ac:dyDescent="0.35">
      <c r="D655" s="5"/>
      <c r="J655" s="12"/>
      <c r="S655" s="12"/>
      <c r="T655" s="5"/>
      <c r="V655" s="5"/>
      <c r="W655" s="5"/>
    </row>
    <row r="656" spans="4:23" customFormat="1" x14ac:dyDescent="0.35">
      <c r="D656" s="5"/>
      <c r="J656" s="12"/>
      <c r="S656" s="12"/>
      <c r="T656" s="5"/>
      <c r="V656" s="5"/>
      <c r="W656" s="5"/>
    </row>
    <row r="657" spans="4:23" customFormat="1" x14ac:dyDescent="0.35">
      <c r="D657" s="5"/>
      <c r="J657" s="12"/>
      <c r="S657" s="12"/>
      <c r="T657" s="5"/>
      <c r="V657" s="5"/>
      <c r="W657" s="5"/>
    </row>
    <row r="658" spans="4:23" customFormat="1" x14ac:dyDescent="0.35">
      <c r="D658" s="5"/>
      <c r="J658" s="12"/>
      <c r="S658" s="12"/>
      <c r="T658" s="5"/>
      <c r="V658" s="5"/>
      <c r="W658" s="5"/>
    </row>
    <row r="659" spans="4:23" customFormat="1" x14ac:dyDescent="0.35">
      <c r="D659" s="5"/>
      <c r="J659" s="12"/>
      <c r="S659" s="12"/>
      <c r="T659" s="5"/>
      <c r="V659" s="5"/>
      <c r="W659" s="5"/>
    </row>
    <row r="660" spans="4:23" customFormat="1" x14ac:dyDescent="0.35">
      <c r="D660" s="5"/>
      <c r="J660" s="12"/>
      <c r="S660" s="12"/>
      <c r="T660" s="5"/>
      <c r="V660" s="5"/>
      <c r="W660" s="5"/>
    </row>
    <row r="661" spans="4:23" customFormat="1" x14ac:dyDescent="0.35">
      <c r="D661" s="5"/>
      <c r="J661" s="12"/>
      <c r="S661" s="12"/>
      <c r="T661" s="5"/>
      <c r="V661" s="5"/>
      <c r="W661" s="5"/>
    </row>
    <row r="662" spans="4:23" customFormat="1" x14ac:dyDescent="0.35">
      <c r="D662" s="5"/>
      <c r="J662" s="12"/>
      <c r="S662" s="12"/>
      <c r="T662" s="5"/>
      <c r="V662" s="5"/>
      <c r="W662" s="5"/>
    </row>
    <row r="663" spans="4:23" customFormat="1" x14ac:dyDescent="0.35">
      <c r="D663" s="5"/>
      <c r="J663" s="12"/>
      <c r="S663" s="12"/>
      <c r="T663" s="5"/>
      <c r="V663" s="5"/>
      <c r="W663" s="5"/>
    </row>
    <row r="664" spans="4:23" customFormat="1" x14ac:dyDescent="0.35">
      <c r="D664" s="5"/>
      <c r="J664" s="12"/>
      <c r="S664" s="12"/>
      <c r="T664" s="5"/>
      <c r="V664" s="5"/>
      <c r="W664" s="5"/>
    </row>
    <row r="665" spans="4:23" customFormat="1" x14ac:dyDescent="0.35">
      <c r="D665" s="5"/>
      <c r="J665" s="12"/>
      <c r="S665" s="12"/>
      <c r="T665" s="5"/>
      <c r="V665" s="5"/>
      <c r="W665" s="5"/>
    </row>
    <row r="666" spans="4:23" customFormat="1" x14ac:dyDescent="0.35">
      <c r="D666" s="5"/>
      <c r="J666" s="12"/>
      <c r="S666" s="12"/>
      <c r="T666" s="5"/>
      <c r="V666" s="5"/>
      <c r="W666" s="5"/>
    </row>
    <row r="667" spans="4:23" customFormat="1" x14ac:dyDescent="0.35">
      <c r="D667" s="5"/>
      <c r="J667" s="12"/>
      <c r="S667" s="12"/>
      <c r="T667" s="5"/>
      <c r="V667" s="5"/>
      <c r="W667" s="5"/>
    </row>
    <row r="668" spans="4:23" customFormat="1" x14ac:dyDescent="0.35">
      <c r="D668" s="5"/>
      <c r="J668" s="12"/>
      <c r="S668" s="12"/>
      <c r="T668" s="5"/>
      <c r="V668" s="5"/>
      <c r="W668" s="5"/>
    </row>
    <row r="669" spans="4:23" customFormat="1" x14ac:dyDescent="0.35">
      <c r="D669" s="5"/>
      <c r="J669" s="12"/>
      <c r="S669" s="12"/>
      <c r="T669" s="5"/>
      <c r="V669" s="5"/>
      <c r="W669" s="5"/>
    </row>
    <row r="670" spans="4:23" customFormat="1" x14ac:dyDescent="0.35">
      <c r="D670" s="5"/>
      <c r="J670" s="12"/>
      <c r="S670" s="12"/>
      <c r="T670" s="5"/>
      <c r="V670" s="5"/>
      <c r="W670" s="5"/>
    </row>
    <row r="671" spans="4:23" customFormat="1" x14ac:dyDescent="0.35">
      <c r="D671" s="5"/>
      <c r="J671" s="12"/>
      <c r="S671" s="12"/>
      <c r="T671" s="5"/>
      <c r="V671" s="5"/>
      <c r="W671" s="5"/>
    </row>
    <row r="672" spans="4:23" customFormat="1" x14ac:dyDescent="0.35">
      <c r="D672" s="5"/>
      <c r="J672" s="12"/>
      <c r="S672" s="12"/>
      <c r="T672" s="5"/>
      <c r="V672" s="5"/>
      <c r="W672" s="5"/>
    </row>
    <row r="673" spans="4:23" customFormat="1" x14ac:dyDescent="0.35">
      <c r="D673" s="5"/>
      <c r="J673" s="12"/>
      <c r="S673" s="12"/>
      <c r="T673" s="5"/>
      <c r="V673" s="5"/>
      <c r="W673" s="5"/>
    </row>
    <row r="674" spans="4:23" customFormat="1" x14ac:dyDescent="0.35">
      <c r="D674" s="5"/>
      <c r="J674" s="12"/>
      <c r="S674" s="12"/>
      <c r="T674" s="5"/>
      <c r="V674" s="5"/>
      <c r="W674" s="5"/>
    </row>
    <row r="675" spans="4:23" customFormat="1" x14ac:dyDescent="0.35">
      <c r="D675" s="5"/>
      <c r="J675" s="12"/>
      <c r="S675" s="12"/>
      <c r="T675" s="5"/>
      <c r="V675" s="5"/>
      <c r="W675" s="5"/>
    </row>
    <row r="676" spans="4:23" customFormat="1" x14ac:dyDescent="0.35">
      <c r="D676" s="5"/>
      <c r="J676" s="12"/>
      <c r="S676" s="12"/>
      <c r="T676" s="5"/>
      <c r="V676" s="5"/>
      <c r="W676" s="5"/>
    </row>
    <row r="677" spans="4:23" customFormat="1" x14ac:dyDescent="0.35">
      <c r="D677" s="5"/>
      <c r="J677" s="12"/>
      <c r="S677" s="12"/>
      <c r="T677" s="5"/>
      <c r="V677" s="5"/>
      <c r="W677" s="5"/>
    </row>
    <row r="678" spans="4:23" customFormat="1" x14ac:dyDescent="0.35">
      <c r="D678" s="5"/>
      <c r="J678" s="12"/>
      <c r="S678" s="12"/>
      <c r="T678" s="5"/>
      <c r="V678" s="5"/>
      <c r="W678" s="5"/>
    </row>
    <row r="679" spans="4:23" customFormat="1" x14ac:dyDescent="0.35">
      <c r="D679" s="5"/>
      <c r="J679" s="12"/>
      <c r="S679" s="12"/>
      <c r="T679" s="5"/>
      <c r="V679" s="5"/>
      <c r="W679" s="5"/>
    </row>
    <row r="680" spans="4:23" customFormat="1" x14ac:dyDescent="0.35">
      <c r="D680" s="5"/>
      <c r="J680" s="12"/>
      <c r="S680" s="12"/>
      <c r="T680" s="5"/>
      <c r="V680" s="5"/>
      <c r="W680" s="5"/>
    </row>
    <row r="681" spans="4:23" customFormat="1" x14ac:dyDescent="0.35">
      <c r="D681" s="5"/>
      <c r="J681" s="12"/>
      <c r="S681" s="12"/>
      <c r="T681" s="5"/>
      <c r="V681" s="5"/>
      <c r="W681" s="5"/>
    </row>
    <row r="682" spans="4:23" customFormat="1" x14ac:dyDescent="0.35">
      <c r="D682" s="5"/>
      <c r="J682" s="12"/>
      <c r="S682" s="12"/>
      <c r="T682" s="5"/>
      <c r="V682" s="5"/>
      <c r="W682" s="5"/>
    </row>
    <row r="683" spans="4:23" customFormat="1" x14ac:dyDescent="0.35">
      <c r="D683" s="5"/>
      <c r="J683" s="12"/>
      <c r="S683" s="12"/>
      <c r="T683" s="5"/>
      <c r="V683" s="5"/>
      <c r="W683" s="5"/>
    </row>
    <row r="684" spans="4:23" customFormat="1" x14ac:dyDescent="0.35">
      <c r="D684" s="5"/>
      <c r="J684" s="12"/>
      <c r="S684" s="12"/>
      <c r="T684" s="5"/>
      <c r="V684" s="5"/>
      <c r="W684" s="5"/>
    </row>
    <row r="685" spans="4:23" customFormat="1" x14ac:dyDescent="0.35">
      <c r="D685" s="5"/>
      <c r="J685" s="12"/>
      <c r="S685" s="12"/>
      <c r="T685" s="5"/>
      <c r="V685" s="5"/>
      <c r="W685" s="5"/>
    </row>
    <row r="686" spans="4:23" customFormat="1" x14ac:dyDescent="0.35">
      <c r="D686" s="5"/>
      <c r="J686" s="12"/>
      <c r="S686" s="12"/>
      <c r="T686" s="5"/>
      <c r="V686" s="5"/>
      <c r="W686" s="5"/>
    </row>
    <row r="687" spans="4:23" customFormat="1" x14ac:dyDescent="0.35">
      <c r="D687" s="5"/>
      <c r="J687" s="12"/>
      <c r="S687" s="12"/>
      <c r="T687" s="5"/>
      <c r="V687" s="5"/>
      <c r="W687" s="5"/>
    </row>
    <row r="688" spans="4:23" customFormat="1" x14ac:dyDescent="0.35">
      <c r="D688" s="5"/>
      <c r="J688" s="12"/>
      <c r="S688" s="12"/>
      <c r="T688" s="5"/>
      <c r="V688" s="5"/>
      <c r="W688" s="5"/>
    </row>
    <row r="689" spans="4:23" customFormat="1" x14ac:dyDescent="0.35">
      <c r="D689" s="5"/>
      <c r="J689" s="12"/>
      <c r="S689" s="12"/>
      <c r="T689" s="5"/>
      <c r="V689" s="5"/>
      <c r="W689" s="5"/>
    </row>
    <row r="690" spans="4:23" customFormat="1" x14ac:dyDescent="0.35">
      <c r="D690" s="5"/>
      <c r="J690" s="12"/>
      <c r="S690" s="12"/>
      <c r="T690" s="5"/>
      <c r="V690" s="5"/>
      <c r="W690" s="5"/>
    </row>
    <row r="691" spans="4:23" customFormat="1" x14ac:dyDescent="0.35">
      <c r="D691" s="5"/>
      <c r="J691" s="12"/>
      <c r="S691" s="12"/>
      <c r="T691" s="5"/>
      <c r="V691" s="5"/>
      <c r="W691" s="5"/>
    </row>
    <row r="692" spans="4:23" customFormat="1" x14ac:dyDescent="0.35">
      <c r="D692" s="5"/>
      <c r="J692" s="12"/>
      <c r="S692" s="12"/>
      <c r="T692" s="5"/>
      <c r="V692" s="5"/>
      <c r="W692" s="5"/>
    </row>
    <row r="693" spans="4:23" customFormat="1" x14ac:dyDescent="0.35">
      <c r="D693" s="5"/>
      <c r="J693" s="12"/>
      <c r="S693" s="12"/>
      <c r="T693" s="5"/>
      <c r="V693" s="5"/>
      <c r="W693" s="5"/>
    </row>
    <row r="694" spans="4:23" customFormat="1" x14ac:dyDescent="0.35">
      <c r="D694" s="5"/>
      <c r="J694" s="12"/>
      <c r="S694" s="12"/>
      <c r="T694" s="5"/>
      <c r="V694" s="5"/>
      <c r="W694" s="5"/>
    </row>
    <row r="695" spans="4:23" customFormat="1" x14ac:dyDescent="0.35">
      <c r="D695" s="5"/>
      <c r="J695" s="12"/>
      <c r="S695" s="12"/>
      <c r="T695" s="5"/>
      <c r="V695" s="5"/>
      <c r="W695" s="5"/>
    </row>
    <row r="696" spans="4:23" customFormat="1" x14ac:dyDescent="0.35">
      <c r="D696" s="5"/>
      <c r="J696" s="12"/>
      <c r="S696" s="12"/>
      <c r="T696" s="5"/>
      <c r="V696" s="5"/>
      <c r="W696" s="5"/>
    </row>
    <row r="697" spans="4:23" customFormat="1" x14ac:dyDescent="0.35">
      <c r="D697" s="5"/>
      <c r="J697" s="12"/>
      <c r="S697" s="12"/>
      <c r="T697" s="5"/>
      <c r="V697" s="5"/>
      <c r="W697" s="5"/>
    </row>
    <row r="698" spans="4:23" customFormat="1" x14ac:dyDescent="0.35">
      <c r="D698" s="5"/>
      <c r="J698" s="12"/>
      <c r="S698" s="12"/>
      <c r="T698" s="5"/>
      <c r="V698" s="5"/>
      <c r="W698" s="5"/>
    </row>
    <row r="699" spans="4:23" customFormat="1" x14ac:dyDescent="0.35">
      <c r="D699" s="5"/>
      <c r="J699" s="12"/>
      <c r="S699" s="12"/>
      <c r="T699" s="5"/>
      <c r="V699" s="5"/>
      <c r="W699" s="5"/>
    </row>
    <row r="700" spans="4:23" customFormat="1" x14ac:dyDescent="0.35">
      <c r="D700" s="5"/>
      <c r="J700" s="12"/>
      <c r="S700" s="12"/>
      <c r="T700" s="5"/>
      <c r="V700" s="5"/>
      <c r="W700" s="5"/>
    </row>
    <row r="701" spans="4:23" customFormat="1" x14ac:dyDescent="0.35">
      <c r="D701" s="5"/>
      <c r="J701" s="12"/>
      <c r="S701" s="12"/>
      <c r="T701" s="5"/>
      <c r="V701" s="5"/>
      <c r="W701" s="5"/>
    </row>
    <row r="702" spans="4:23" customFormat="1" x14ac:dyDescent="0.35">
      <c r="D702" s="5"/>
      <c r="J702" s="12"/>
      <c r="S702" s="12"/>
      <c r="T702" s="5"/>
      <c r="V702" s="5"/>
      <c r="W702" s="5"/>
    </row>
    <row r="703" spans="4:23" customFormat="1" x14ac:dyDescent="0.35">
      <c r="D703" s="5"/>
      <c r="J703" s="12"/>
      <c r="S703" s="12"/>
      <c r="T703" s="5"/>
      <c r="V703" s="5"/>
      <c r="W703" s="5"/>
    </row>
    <row r="704" spans="4:23" customFormat="1" x14ac:dyDescent="0.35">
      <c r="D704" s="5"/>
      <c r="J704" s="12"/>
      <c r="S704" s="12"/>
      <c r="T704" s="5"/>
      <c r="V704" s="5"/>
      <c r="W704" s="5"/>
    </row>
    <row r="705" spans="4:23" customFormat="1" x14ac:dyDescent="0.35">
      <c r="D705" s="5"/>
      <c r="J705" s="12"/>
      <c r="S705" s="12"/>
      <c r="T705" s="5"/>
      <c r="V705" s="5"/>
      <c r="W705" s="5"/>
    </row>
    <row r="706" spans="4:23" customFormat="1" x14ac:dyDescent="0.35">
      <c r="D706" s="5"/>
      <c r="J706" s="12"/>
      <c r="S706" s="12"/>
      <c r="T706" s="5"/>
      <c r="V706" s="5"/>
      <c r="W706" s="5"/>
    </row>
    <row r="707" spans="4:23" customFormat="1" x14ac:dyDescent="0.35">
      <c r="D707" s="5"/>
      <c r="J707" s="12"/>
      <c r="S707" s="12"/>
      <c r="T707" s="5"/>
      <c r="V707" s="5"/>
      <c r="W707" s="5"/>
    </row>
    <row r="708" spans="4:23" customFormat="1" x14ac:dyDescent="0.35">
      <c r="D708" s="5"/>
      <c r="J708" s="12"/>
      <c r="S708" s="12"/>
      <c r="T708" s="5"/>
      <c r="V708" s="5"/>
      <c r="W708" s="5"/>
    </row>
    <row r="709" spans="4:23" customFormat="1" x14ac:dyDescent="0.35">
      <c r="D709" s="5"/>
      <c r="J709" s="12"/>
      <c r="S709" s="12"/>
      <c r="T709" s="5"/>
      <c r="V709" s="5"/>
      <c r="W709" s="5"/>
    </row>
    <row r="710" spans="4:23" customFormat="1" x14ac:dyDescent="0.35">
      <c r="D710" s="5"/>
      <c r="J710" s="12"/>
      <c r="S710" s="12"/>
      <c r="T710" s="5"/>
      <c r="V710" s="5"/>
      <c r="W710" s="5"/>
    </row>
    <row r="711" spans="4:23" customFormat="1" x14ac:dyDescent="0.35">
      <c r="D711" s="5"/>
      <c r="J711" s="12"/>
      <c r="S711" s="12"/>
      <c r="T711" s="5"/>
      <c r="V711" s="5"/>
      <c r="W711" s="5"/>
    </row>
    <row r="712" spans="4:23" customFormat="1" x14ac:dyDescent="0.35">
      <c r="D712" s="5"/>
      <c r="J712" s="12"/>
      <c r="S712" s="12"/>
      <c r="T712" s="5"/>
      <c r="V712" s="5"/>
      <c r="W712" s="5"/>
    </row>
    <row r="713" spans="4:23" customFormat="1" x14ac:dyDescent="0.35">
      <c r="D713" s="5"/>
      <c r="J713" s="12"/>
      <c r="S713" s="12"/>
      <c r="T713" s="5"/>
      <c r="V713" s="5"/>
      <c r="W713" s="5"/>
    </row>
    <row r="714" spans="4:23" customFormat="1" x14ac:dyDescent="0.35">
      <c r="D714" s="5"/>
      <c r="J714" s="12"/>
      <c r="S714" s="12"/>
      <c r="T714" s="5"/>
      <c r="V714" s="5"/>
      <c r="W714" s="5"/>
    </row>
    <row r="715" spans="4:23" customFormat="1" x14ac:dyDescent="0.35">
      <c r="D715" s="5"/>
      <c r="J715" s="12"/>
      <c r="S715" s="12"/>
      <c r="T715" s="5"/>
      <c r="V715" s="5"/>
      <c r="W715" s="5"/>
    </row>
    <row r="716" spans="4:23" customFormat="1" x14ac:dyDescent="0.35">
      <c r="D716" s="5"/>
      <c r="J716" s="12"/>
      <c r="S716" s="12"/>
      <c r="T716" s="5"/>
      <c r="V716" s="5"/>
      <c r="W716" s="5"/>
    </row>
    <row r="717" spans="4:23" customFormat="1" x14ac:dyDescent="0.35">
      <c r="D717" s="5"/>
      <c r="J717" s="12"/>
      <c r="S717" s="12"/>
      <c r="T717" s="5"/>
      <c r="V717" s="5"/>
      <c r="W717" s="5"/>
    </row>
    <row r="718" spans="4:23" customFormat="1" x14ac:dyDescent="0.35">
      <c r="D718" s="5"/>
      <c r="J718" s="12"/>
      <c r="S718" s="12"/>
      <c r="T718" s="5"/>
      <c r="V718" s="5"/>
      <c r="W718" s="5"/>
    </row>
    <row r="719" spans="4:23" customFormat="1" x14ac:dyDescent="0.35">
      <c r="D719" s="5"/>
      <c r="J719" s="12"/>
      <c r="S719" s="12"/>
      <c r="T719" s="5"/>
      <c r="V719" s="5"/>
      <c r="W719" s="5"/>
    </row>
    <row r="720" spans="4:23" customFormat="1" x14ac:dyDescent="0.35">
      <c r="D720" s="5"/>
      <c r="J720" s="12"/>
      <c r="S720" s="12"/>
      <c r="T720" s="5"/>
      <c r="V720" s="5"/>
      <c r="W720" s="5"/>
    </row>
    <row r="721" spans="4:23" customFormat="1" x14ac:dyDescent="0.35">
      <c r="D721" s="5"/>
      <c r="J721" s="12"/>
      <c r="S721" s="12"/>
      <c r="T721" s="5"/>
      <c r="V721" s="5"/>
      <c r="W721" s="5"/>
    </row>
    <row r="722" spans="4:23" customFormat="1" x14ac:dyDescent="0.35">
      <c r="D722" s="5"/>
      <c r="J722" s="12"/>
      <c r="S722" s="12"/>
      <c r="T722" s="5"/>
      <c r="V722" s="5"/>
      <c r="W722" s="5"/>
    </row>
    <row r="723" spans="4:23" customFormat="1" x14ac:dyDescent="0.35">
      <c r="D723" s="5"/>
      <c r="J723" s="12"/>
      <c r="S723" s="12"/>
      <c r="T723" s="5"/>
      <c r="V723" s="5"/>
      <c r="W723" s="5"/>
    </row>
    <row r="724" spans="4:23" customFormat="1" x14ac:dyDescent="0.35">
      <c r="D724" s="5"/>
      <c r="J724" s="12"/>
      <c r="S724" s="12"/>
      <c r="T724" s="5"/>
      <c r="V724" s="5"/>
      <c r="W724" s="5"/>
    </row>
    <row r="725" spans="4:23" customFormat="1" x14ac:dyDescent="0.35">
      <c r="D725" s="5"/>
      <c r="J725" s="12"/>
      <c r="S725" s="12"/>
      <c r="T725" s="5"/>
      <c r="V725" s="5"/>
      <c r="W725" s="5"/>
    </row>
    <row r="726" spans="4:23" customFormat="1" x14ac:dyDescent="0.35">
      <c r="D726" s="5"/>
      <c r="J726" s="12"/>
      <c r="S726" s="12"/>
      <c r="T726" s="5"/>
      <c r="V726" s="5"/>
      <c r="W726" s="5"/>
    </row>
    <row r="727" spans="4:23" customFormat="1" x14ac:dyDescent="0.35">
      <c r="D727" s="5"/>
      <c r="J727" s="12"/>
      <c r="S727" s="12"/>
      <c r="T727" s="5"/>
      <c r="V727" s="5"/>
      <c r="W727" s="5"/>
    </row>
    <row r="728" spans="4:23" customFormat="1" x14ac:dyDescent="0.35">
      <c r="D728" s="5"/>
      <c r="J728" s="12"/>
      <c r="S728" s="12"/>
      <c r="T728" s="5"/>
      <c r="V728" s="5"/>
      <c r="W728" s="5"/>
    </row>
    <row r="729" spans="4:23" customFormat="1" x14ac:dyDescent="0.35">
      <c r="D729" s="5"/>
      <c r="J729" s="12"/>
      <c r="S729" s="12"/>
      <c r="T729" s="5"/>
      <c r="V729" s="5"/>
      <c r="W729" s="5"/>
    </row>
    <row r="730" spans="4:23" customFormat="1" x14ac:dyDescent="0.35">
      <c r="D730" s="5"/>
      <c r="J730" s="12"/>
      <c r="S730" s="12"/>
      <c r="T730" s="5"/>
      <c r="V730" s="5"/>
      <c r="W730" s="5"/>
    </row>
    <row r="731" spans="4:23" customFormat="1" x14ac:dyDescent="0.35">
      <c r="D731" s="5"/>
      <c r="J731" s="12"/>
      <c r="S731" s="12"/>
      <c r="T731" s="5"/>
      <c r="V731" s="5"/>
      <c r="W731" s="5"/>
    </row>
    <row r="732" spans="4:23" customFormat="1" x14ac:dyDescent="0.35">
      <c r="D732" s="5"/>
      <c r="J732" s="12"/>
      <c r="S732" s="12"/>
      <c r="T732" s="5"/>
      <c r="V732" s="5"/>
      <c r="W732" s="5"/>
    </row>
    <row r="733" spans="4:23" customFormat="1" x14ac:dyDescent="0.35">
      <c r="D733" s="5"/>
      <c r="J733" s="12"/>
      <c r="S733" s="12"/>
      <c r="T733" s="5"/>
      <c r="V733" s="5"/>
      <c r="W733" s="5"/>
    </row>
    <row r="734" spans="4:23" customFormat="1" x14ac:dyDescent="0.35">
      <c r="D734" s="5"/>
      <c r="J734" s="12"/>
      <c r="S734" s="12"/>
      <c r="T734" s="5"/>
      <c r="V734" s="5"/>
      <c r="W734" s="5"/>
    </row>
    <row r="735" spans="4:23" customFormat="1" x14ac:dyDescent="0.35">
      <c r="D735" s="5"/>
      <c r="J735" s="12"/>
      <c r="S735" s="12"/>
      <c r="T735" s="5"/>
      <c r="V735" s="5"/>
      <c r="W735" s="5"/>
    </row>
    <row r="736" spans="4:23" customFormat="1" x14ac:dyDescent="0.35">
      <c r="D736" s="5"/>
      <c r="J736" s="12"/>
      <c r="S736" s="12"/>
      <c r="T736" s="5"/>
      <c r="V736" s="5"/>
      <c r="W736" s="5"/>
    </row>
    <row r="737" spans="4:23" customFormat="1" x14ac:dyDescent="0.35">
      <c r="D737" s="5"/>
      <c r="J737" s="12"/>
      <c r="S737" s="12"/>
      <c r="T737" s="5"/>
      <c r="V737" s="5"/>
      <c r="W737" s="5"/>
    </row>
    <row r="738" spans="4:23" customFormat="1" x14ac:dyDescent="0.35">
      <c r="D738" s="5"/>
      <c r="J738" s="12"/>
      <c r="S738" s="12"/>
      <c r="T738" s="5"/>
      <c r="V738" s="5"/>
      <c r="W738" s="5"/>
    </row>
    <row r="739" spans="4:23" customFormat="1" x14ac:dyDescent="0.35">
      <c r="D739" s="5"/>
      <c r="J739" s="12"/>
      <c r="S739" s="12"/>
      <c r="T739" s="5"/>
      <c r="V739" s="5"/>
      <c r="W739" s="5"/>
    </row>
    <row r="740" spans="4:23" customFormat="1" x14ac:dyDescent="0.35">
      <c r="D740" s="5"/>
      <c r="J740" s="12"/>
      <c r="S740" s="12"/>
      <c r="T740" s="5"/>
      <c r="V740" s="5"/>
      <c r="W740" s="5"/>
    </row>
    <row r="741" spans="4:23" customFormat="1" x14ac:dyDescent="0.35">
      <c r="D741" s="5"/>
      <c r="J741" s="12"/>
      <c r="S741" s="12"/>
      <c r="T741" s="5"/>
      <c r="V741" s="5"/>
      <c r="W741" s="5"/>
    </row>
    <row r="742" spans="4:23" customFormat="1" x14ac:dyDescent="0.35">
      <c r="D742" s="5"/>
      <c r="J742" s="12"/>
      <c r="S742" s="12"/>
      <c r="T742" s="5"/>
      <c r="V742" s="5"/>
      <c r="W742" s="5"/>
    </row>
    <row r="743" spans="4:23" customFormat="1" x14ac:dyDescent="0.35">
      <c r="D743" s="5"/>
      <c r="J743" s="12"/>
      <c r="S743" s="12"/>
      <c r="T743" s="5"/>
      <c r="V743" s="5"/>
      <c r="W743" s="5"/>
    </row>
    <row r="744" spans="4:23" customFormat="1" x14ac:dyDescent="0.35">
      <c r="D744" s="5"/>
      <c r="J744" s="12"/>
      <c r="S744" s="12"/>
      <c r="T744" s="5"/>
      <c r="V744" s="5"/>
      <c r="W744" s="5"/>
    </row>
    <row r="745" spans="4:23" customFormat="1" x14ac:dyDescent="0.35">
      <c r="D745" s="5"/>
      <c r="J745" s="12"/>
      <c r="S745" s="12"/>
      <c r="T745" s="5"/>
      <c r="V745" s="5"/>
      <c r="W745" s="5"/>
    </row>
    <row r="746" spans="4:23" customFormat="1" x14ac:dyDescent="0.35">
      <c r="D746" s="5"/>
      <c r="J746" s="12"/>
      <c r="S746" s="12"/>
      <c r="T746" s="5"/>
      <c r="V746" s="5"/>
      <c r="W746" s="5"/>
    </row>
    <row r="747" spans="4:23" customFormat="1" x14ac:dyDescent="0.35">
      <c r="D747" s="5"/>
      <c r="J747" s="12"/>
      <c r="S747" s="12"/>
      <c r="T747" s="5"/>
      <c r="V747" s="5"/>
      <c r="W747" s="5"/>
    </row>
    <row r="748" spans="4:23" customFormat="1" x14ac:dyDescent="0.35">
      <c r="D748" s="5"/>
      <c r="J748" s="12"/>
      <c r="S748" s="12"/>
      <c r="T748" s="5"/>
      <c r="V748" s="5"/>
      <c r="W748" s="5"/>
    </row>
    <row r="749" spans="4:23" customFormat="1" x14ac:dyDescent="0.35">
      <c r="D749" s="5"/>
      <c r="J749" s="12"/>
      <c r="S749" s="12"/>
      <c r="T749" s="5"/>
      <c r="V749" s="5"/>
      <c r="W749" s="5"/>
    </row>
    <row r="750" spans="4:23" customFormat="1" x14ac:dyDescent="0.35">
      <c r="D750" s="5"/>
      <c r="J750" s="12"/>
      <c r="S750" s="12"/>
      <c r="T750" s="5"/>
      <c r="V750" s="5"/>
      <c r="W750" s="5"/>
    </row>
    <row r="751" spans="4:23" customFormat="1" x14ac:dyDescent="0.35">
      <c r="D751" s="5"/>
      <c r="J751" s="12"/>
      <c r="S751" s="12"/>
      <c r="T751" s="5"/>
      <c r="V751" s="5"/>
      <c r="W751" s="5"/>
    </row>
    <row r="752" spans="4:23" customFormat="1" x14ac:dyDescent="0.35">
      <c r="D752" s="5"/>
      <c r="J752" s="12"/>
      <c r="S752" s="12"/>
      <c r="T752" s="5"/>
      <c r="V752" s="5"/>
      <c r="W752" s="5"/>
    </row>
    <row r="753" spans="4:23" customFormat="1" x14ac:dyDescent="0.35">
      <c r="D753" s="5"/>
      <c r="J753" s="12"/>
      <c r="S753" s="12"/>
      <c r="T753" s="5"/>
      <c r="V753" s="5"/>
      <c r="W753" s="5"/>
    </row>
    <row r="754" spans="4:23" customFormat="1" x14ac:dyDescent="0.35">
      <c r="D754" s="5"/>
      <c r="J754" s="12"/>
      <c r="S754" s="12"/>
      <c r="T754" s="5"/>
      <c r="V754" s="5"/>
      <c r="W754" s="5"/>
    </row>
    <row r="755" spans="4:23" customFormat="1" x14ac:dyDescent="0.35">
      <c r="D755" s="5"/>
      <c r="J755" s="12"/>
      <c r="S755" s="12"/>
      <c r="T755" s="5"/>
      <c r="V755" s="5"/>
      <c r="W755" s="5"/>
    </row>
    <row r="756" spans="4:23" customFormat="1" x14ac:dyDescent="0.35">
      <c r="D756" s="5"/>
      <c r="J756" s="12"/>
      <c r="S756" s="12"/>
      <c r="T756" s="5"/>
      <c r="V756" s="5"/>
      <c r="W756" s="5"/>
    </row>
    <row r="757" spans="4:23" customFormat="1" x14ac:dyDescent="0.35">
      <c r="D757" s="5"/>
      <c r="J757" s="12"/>
      <c r="S757" s="12"/>
      <c r="T757" s="5"/>
      <c r="V757" s="5"/>
      <c r="W757" s="5"/>
    </row>
    <row r="758" spans="4:23" customFormat="1" x14ac:dyDescent="0.35">
      <c r="D758" s="5"/>
      <c r="J758" s="12"/>
      <c r="S758" s="12"/>
      <c r="T758" s="5"/>
      <c r="V758" s="5"/>
      <c r="W758" s="5"/>
    </row>
    <row r="759" spans="4:23" customFormat="1" x14ac:dyDescent="0.35">
      <c r="D759" s="5"/>
      <c r="J759" s="12"/>
      <c r="S759" s="12"/>
      <c r="T759" s="5"/>
      <c r="V759" s="5"/>
      <c r="W759" s="5"/>
    </row>
    <row r="760" spans="4:23" customFormat="1" x14ac:dyDescent="0.35">
      <c r="D760" s="5"/>
      <c r="J760" s="12"/>
      <c r="S760" s="12"/>
      <c r="T760" s="5"/>
      <c r="V760" s="5"/>
      <c r="W760" s="5"/>
    </row>
    <row r="761" spans="4:23" customFormat="1" x14ac:dyDescent="0.35">
      <c r="D761" s="5"/>
      <c r="J761" s="12"/>
      <c r="S761" s="12"/>
      <c r="T761" s="5"/>
      <c r="V761" s="5"/>
      <c r="W761" s="5"/>
    </row>
    <row r="762" spans="4:23" customFormat="1" x14ac:dyDescent="0.35">
      <c r="D762" s="5"/>
      <c r="J762" s="12"/>
      <c r="S762" s="12"/>
      <c r="T762" s="5"/>
      <c r="V762" s="5"/>
      <c r="W762" s="5"/>
    </row>
    <row r="763" spans="4:23" customFormat="1" x14ac:dyDescent="0.35">
      <c r="D763" s="5"/>
      <c r="J763" s="12"/>
      <c r="S763" s="12"/>
      <c r="T763" s="5"/>
      <c r="V763" s="5"/>
      <c r="W763" s="5"/>
    </row>
    <row r="764" spans="4:23" customFormat="1" x14ac:dyDescent="0.35">
      <c r="D764" s="5"/>
      <c r="J764" s="12"/>
      <c r="S764" s="12"/>
      <c r="T764" s="5"/>
      <c r="V764" s="5"/>
      <c r="W764" s="5"/>
    </row>
    <row r="765" spans="4:23" customFormat="1" x14ac:dyDescent="0.35">
      <c r="D765" s="5"/>
      <c r="J765" s="12"/>
      <c r="S765" s="12"/>
      <c r="T765" s="5"/>
      <c r="V765" s="5"/>
      <c r="W765" s="5"/>
    </row>
    <row r="766" spans="4:23" customFormat="1" x14ac:dyDescent="0.35">
      <c r="D766" s="5"/>
      <c r="J766" s="12"/>
      <c r="S766" s="12"/>
      <c r="T766" s="5"/>
      <c r="V766" s="5"/>
      <c r="W766" s="5"/>
    </row>
    <row r="767" spans="4:23" customFormat="1" x14ac:dyDescent="0.35">
      <c r="D767" s="5"/>
      <c r="J767" s="12"/>
      <c r="S767" s="12"/>
      <c r="T767" s="5"/>
      <c r="V767" s="5"/>
      <c r="W767" s="5"/>
    </row>
    <row r="768" spans="4:23" customFormat="1" x14ac:dyDescent="0.35">
      <c r="D768" s="5"/>
      <c r="J768" s="12"/>
      <c r="S768" s="12"/>
      <c r="T768" s="5"/>
      <c r="V768" s="5"/>
      <c r="W768" s="5"/>
    </row>
    <row r="769" spans="4:23" customFormat="1" x14ac:dyDescent="0.35">
      <c r="D769" s="5"/>
      <c r="J769" s="12"/>
      <c r="S769" s="12"/>
      <c r="T769" s="5"/>
      <c r="V769" s="5"/>
      <c r="W769" s="5"/>
    </row>
    <row r="770" spans="4:23" customFormat="1" x14ac:dyDescent="0.35">
      <c r="D770" s="5"/>
      <c r="J770" s="12"/>
      <c r="S770" s="12"/>
      <c r="T770" s="5"/>
      <c r="V770" s="5"/>
      <c r="W770" s="5"/>
    </row>
    <row r="771" spans="4:23" customFormat="1" x14ac:dyDescent="0.35">
      <c r="D771" s="5"/>
      <c r="J771" s="12"/>
      <c r="S771" s="12"/>
      <c r="T771" s="5"/>
      <c r="V771" s="5"/>
      <c r="W771" s="5"/>
    </row>
    <row r="772" spans="4:23" customFormat="1" x14ac:dyDescent="0.35">
      <c r="D772" s="5"/>
      <c r="J772" s="12"/>
      <c r="S772" s="12"/>
      <c r="T772" s="5"/>
      <c r="V772" s="5"/>
      <c r="W772" s="5"/>
    </row>
    <row r="773" spans="4:23" customFormat="1" x14ac:dyDescent="0.35">
      <c r="D773" s="5"/>
      <c r="J773" s="12"/>
      <c r="S773" s="12"/>
      <c r="T773" s="5"/>
      <c r="V773" s="5"/>
      <c r="W773" s="5"/>
    </row>
    <row r="774" spans="4:23" customFormat="1" x14ac:dyDescent="0.35">
      <c r="D774" s="5"/>
      <c r="J774" s="12"/>
      <c r="S774" s="12"/>
      <c r="T774" s="5"/>
      <c r="V774" s="5"/>
      <c r="W774" s="5"/>
    </row>
    <row r="775" spans="4:23" customFormat="1" x14ac:dyDescent="0.35">
      <c r="D775" s="5"/>
      <c r="J775" s="12"/>
      <c r="S775" s="12"/>
      <c r="T775" s="5"/>
      <c r="V775" s="5"/>
      <c r="W775" s="5"/>
    </row>
    <row r="776" spans="4:23" customFormat="1" x14ac:dyDescent="0.35">
      <c r="D776" s="5"/>
      <c r="J776" s="12"/>
      <c r="S776" s="12"/>
      <c r="T776" s="5"/>
      <c r="V776" s="5"/>
      <c r="W776" s="5"/>
    </row>
    <row r="777" spans="4:23" customFormat="1" x14ac:dyDescent="0.35">
      <c r="D777" s="5"/>
      <c r="J777" s="12"/>
      <c r="S777" s="12"/>
      <c r="T777" s="5"/>
      <c r="V777" s="5"/>
      <c r="W777" s="5"/>
    </row>
    <row r="778" spans="4:23" customFormat="1" x14ac:dyDescent="0.35">
      <c r="D778" s="5"/>
      <c r="J778" s="12"/>
      <c r="S778" s="12"/>
      <c r="T778" s="5"/>
      <c r="V778" s="5"/>
      <c r="W778" s="5"/>
    </row>
    <row r="779" spans="4:23" customFormat="1" x14ac:dyDescent="0.35">
      <c r="D779" s="5"/>
      <c r="J779" s="12"/>
      <c r="S779" s="12"/>
      <c r="T779" s="5"/>
      <c r="V779" s="5"/>
      <c r="W779" s="5"/>
    </row>
    <row r="780" spans="4:23" customFormat="1" x14ac:dyDescent="0.35">
      <c r="D780" s="5"/>
      <c r="J780" s="12"/>
      <c r="S780" s="12"/>
      <c r="T780" s="5"/>
      <c r="V780" s="5"/>
      <c r="W780" s="5"/>
    </row>
    <row r="781" spans="4:23" customFormat="1" x14ac:dyDescent="0.35">
      <c r="D781" s="5"/>
      <c r="J781" s="12"/>
      <c r="S781" s="12"/>
      <c r="T781" s="5"/>
      <c r="V781" s="5"/>
      <c r="W781" s="5"/>
    </row>
    <row r="782" spans="4:23" customFormat="1" x14ac:dyDescent="0.35">
      <c r="D782" s="5"/>
      <c r="J782" s="12"/>
      <c r="S782" s="12"/>
      <c r="T782" s="5"/>
      <c r="V782" s="5"/>
      <c r="W782" s="5"/>
    </row>
    <row r="783" spans="4:23" customFormat="1" x14ac:dyDescent="0.35">
      <c r="D783" s="5"/>
      <c r="J783" s="12"/>
      <c r="S783" s="12"/>
      <c r="T783" s="5"/>
      <c r="V783" s="5"/>
      <c r="W783" s="5"/>
    </row>
    <row r="784" spans="4:23" customFormat="1" x14ac:dyDescent="0.35">
      <c r="D784" s="5"/>
      <c r="J784" s="12"/>
      <c r="S784" s="12"/>
      <c r="T784" s="5"/>
      <c r="V784" s="5"/>
      <c r="W784" s="5"/>
    </row>
    <row r="785" spans="4:23" customFormat="1" x14ac:dyDescent="0.35">
      <c r="D785" s="5"/>
      <c r="J785" s="12"/>
      <c r="S785" s="12"/>
      <c r="T785" s="5"/>
      <c r="V785" s="5"/>
      <c r="W785" s="5"/>
    </row>
    <row r="786" spans="4:23" customFormat="1" x14ac:dyDescent="0.35">
      <c r="D786" s="5"/>
      <c r="J786" s="12"/>
      <c r="S786" s="12"/>
      <c r="T786" s="5"/>
      <c r="V786" s="5"/>
      <c r="W786" s="5"/>
    </row>
    <row r="787" spans="4:23" customFormat="1" x14ac:dyDescent="0.35">
      <c r="D787" s="5"/>
      <c r="J787" s="12"/>
      <c r="S787" s="12"/>
      <c r="T787" s="5"/>
      <c r="V787" s="5"/>
      <c r="W787" s="5"/>
    </row>
    <row r="788" spans="4:23" customFormat="1" x14ac:dyDescent="0.35">
      <c r="D788" s="5"/>
      <c r="J788" s="12"/>
      <c r="S788" s="12"/>
      <c r="T788" s="5"/>
      <c r="V788" s="5"/>
      <c r="W788" s="5"/>
    </row>
    <row r="789" spans="4:23" customFormat="1" x14ac:dyDescent="0.35">
      <c r="D789" s="5"/>
      <c r="J789" s="12"/>
      <c r="S789" s="12"/>
      <c r="T789" s="5"/>
      <c r="V789" s="5"/>
      <c r="W789" s="5"/>
    </row>
    <row r="790" spans="4:23" customFormat="1" x14ac:dyDescent="0.35">
      <c r="D790" s="5"/>
      <c r="J790" s="12"/>
      <c r="S790" s="12"/>
      <c r="T790" s="5"/>
      <c r="V790" s="5"/>
      <c r="W790" s="5"/>
    </row>
    <row r="791" spans="4:23" customFormat="1" x14ac:dyDescent="0.35">
      <c r="D791" s="5"/>
      <c r="J791" s="12"/>
      <c r="S791" s="12"/>
      <c r="T791" s="5"/>
      <c r="V791" s="5"/>
      <c r="W791" s="5"/>
    </row>
    <row r="792" spans="4:23" customFormat="1" x14ac:dyDescent="0.35">
      <c r="D792" s="5"/>
      <c r="J792" s="12"/>
      <c r="S792" s="12"/>
      <c r="T792" s="5"/>
      <c r="V792" s="5"/>
      <c r="W792" s="5"/>
    </row>
    <row r="793" spans="4:23" customFormat="1" x14ac:dyDescent="0.35">
      <c r="D793" s="5"/>
      <c r="J793" s="12"/>
      <c r="S793" s="12"/>
      <c r="T793" s="5"/>
      <c r="V793" s="5"/>
      <c r="W793" s="5"/>
    </row>
    <row r="794" spans="4:23" customFormat="1" x14ac:dyDescent="0.35">
      <c r="D794" s="5"/>
      <c r="J794" s="12"/>
      <c r="S794" s="12"/>
      <c r="T794" s="5"/>
      <c r="V794" s="5"/>
      <c r="W794" s="5"/>
    </row>
    <row r="795" spans="4:23" customFormat="1" x14ac:dyDescent="0.35">
      <c r="D795" s="5"/>
      <c r="J795" s="12"/>
      <c r="S795" s="12"/>
      <c r="T795" s="5"/>
      <c r="V795" s="5"/>
      <c r="W795" s="5"/>
    </row>
    <row r="796" spans="4:23" customFormat="1" x14ac:dyDescent="0.35">
      <c r="D796" s="5"/>
      <c r="J796" s="12"/>
      <c r="S796" s="12"/>
      <c r="T796" s="5"/>
      <c r="V796" s="5"/>
      <c r="W796" s="5"/>
    </row>
    <row r="797" spans="4:23" customFormat="1" x14ac:dyDescent="0.35">
      <c r="D797" s="5"/>
      <c r="J797" s="12"/>
      <c r="S797" s="12"/>
      <c r="T797" s="5"/>
      <c r="V797" s="5"/>
      <c r="W797" s="5"/>
    </row>
    <row r="798" spans="4:23" customFormat="1" x14ac:dyDescent="0.35">
      <c r="D798" s="5"/>
      <c r="J798" s="12"/>
      <c r="S798" s="12"/>
      <c r="T798" s="5"/>
      <c r="V798" s="5"/>
      <c r="W798" s="5"/>
    </row>
    <row r="799" spans="4:23" customFormat="1" x14ac:dyDescent="0.35">
      <c r="D799" s="5"/>
      <c r="J799" s="12"/>
      <c r="S799" s="12"/>
      <c r="T799" s="5"/>
      <c r="V799" s="5"/>
      <c r="W799" s="5"/>
    </row>
    <row r="800" spans="4:23" customFormat="1" x14ac:dyDescent="0.35">
      <c r="D800" s="5"/>
      <c r="J800" s="12"/>
      <c r="S800" s="12"/>
      <c r="T800" s="5"/>
      <c r="V800" s="5"/>
      <c r="W800" s="5"/>
    </row>
    <row r="801" spans="4:23" customFormat="1" x14ac:dyDescent="0.35">
      <c r="D801" s="5"/>
      <c r="J801" s="12"/>
      <c r="S801" s="12"/>
      <c r="T801" s="5"/>
      <c r="V801" s="5"/>
      <c r="W801" s="5"/>
    </row>
    <row r="802" spans="4:23" customFormat="1" x14ac:dyDescent="0.35">
      <c r="D802" s="5"/>
      <c r="J802" s="12"/>
      <c r="S802" s="12"/>
      <c r="T802" s="5"/>
      <c r="V802" s="5"/>
      <c r="W802" s="5"/>
    </row>
    <row r="803" spans="4:23" customFormat="1" x14ac:dyDescent="0.35">
      <c r="D803" s="5"/>
      <c r="J803" s="12"/>
      <c r="S803" s="12"/>
      <c r="T803" s="5"/>
      <c r="V803" s="5"/>
      <c r="W803" s="5"/>
    </row>
    <row r="804" spans="4:23" customFormat="1" x14ac:dyDescent="0.35">
      <c r="D804" s="5"/>
      <c r="J804" s="12"/>
      <c r="S804" s="12"/>
      <c r="T804" s="5"/>
      <c r="V804" s="5"/>
      <c r="W804" s="5"/>
    </row>
    <row r="805" spans="4:23" customFormat="1" x14ac:dyDescent="0.35">
      <c r="D805" s="5"/>
      <c r="J805" s="12"/>
      <c r="S805" s="12"/>
      <c r="T805" s="5"/>
      <c r="V805" s="5"/>
      <c r="W805" s="5"/>
    </row>
    <row r="806" spans="4:23" customFormat="1" x14ac:dyDescent="0.35">
      <c r="D806" s="5"/>
      <c r="J806" s="12"/>
      <c r="S806" s="12"/>
      <c r="T806" s="5"/>
      <c r="V806" s="5"/>
      <c r="W806" s="5"/>
    </row>
    <row r="807" spans="4:23" customFormat="1" x14ac:dyDescent="0.35">
      <c r="D807" s="5"/>
      <c r="J807" s="12"/>
      <c r="S807" s="12"/>
      <c r="T807" s="5"/>
      <c r="V807" s="5"/>
      <c r="W807" s="5"/>
    </row>
    <row r="808" spans="4:23" customFormat="1" x14ac:dyDescent="0.35">
      <c r="D808" s="5"/>
      <c r="J808" s="12"/>
      <c r="S808" s="12"/>
      <c r="T808" s="5"/>
      <c r="V808" s="5"/>
      <c r="W808" s="5"/>
    </row>
    <row r="809" spans="4:23" customFormat="1" x14ac:dyDescent="0.35">
      <c r="D809" s="5"/>
      <c r="J809" s="12"/>
      <c r="S809" s="12"/>
      <c r="T809" s="5"/>
      <c r="V809" s="5"/>
      <c r="W809" s="5"/>
    </row>
    <row r="810" spans="4:23" customFormat="1" x14ac:dyDescent="0.35">
      <c r="D810" s="5"/>
      <c r="J810" s="12"/>
      <c r="S810" s="12"/>
      <c r="T810" s="5"/>
      <c r="V810" s="5"/>
      <c r="W810" s="5"/>
    </row>
    <row r="811" spans="4:23" customFormat="1" x14ac:dyDescent="0.35">
      <c r="D811" s="5"/>
      <c r="J811" s="12"/>
      <c r="S811" s="12"/>
      <c r="T811" s="5"/>
      <c r="V811" s="5"/>
      <c r="W811" s="5"/>
    </row>
    <row r="812" spans="4:23" customFormat="1" x14ac:dyDescent="0.35">
      <c r="D812" s="5"/>
      <c r="J812" s="12"/>
      <c r="S812" s="12"/>
      <c r="T812" s="5"/>
      <c r="V812" s="5"/>
      <c r="W812" s="5"/>
    </row>
    <row r="813" spans="4:23" customFormat="1" x14ac:dyDescent="0.35">
      <c r="D813" s="5"/>
      <c r="J813" s="12"/>
      <c r="S813" s="12"/>
      <c r="T813" s="5"/>
      <c r="V813" s="5"/>
      <c r="W813" s="5"/>
    </row>
    <row r="814" spans="4:23" customFormat="1" x14ac:dyDescent="0.35">
      <c r="D814" s="5"/>
      <c r="J814" s="12"/>
      <c r="S814" s="12"/>
      <c r="T814" s="5"/>
      <c r="V814" s="5"/>
      <c r="W814" s="5"/>
    </row>
    <row r="815" spans="4:23" customFormat="1" x14ac:dyDescent="0.35">
      <c r="D815" s="5"/>
      <c r="J815" s="12"/>
      <c r="S815" s="12"/>
      <c r="T815" s="5"/>
      <c r="V815" s="5"/>
      <c r="W815" s="5"/>
    </row>
    <row r="816" spans="4:23" customFormat="1" x14ac:dyDescent="0.35">
      <c r="D816" s="5"/>
      <c r="J816" s="12"/>
      <c r="S816" s="12"/>
      <c r="T816" s="5"/>
      <c r="V816" s="5"/>
      <c r="W816" s="5"/>
    </row>
    <row r="817" spans="4:23" customFormat="1" x14ac:dyDescent="0.35">
      <c r="D817" s="5"/>
      <c r="J817" s="12"/>
      <c r="S817" s="12"/>
      <c r="T817" s="5"/>
      <c r="V817" s="5"/>
      <c r="W817" s="5"/>
    </row>
    <row r="818" spans="4:23" customFormat="1" x14ac:dyDescent="0.35">
      <c r="D818" s="5"/>
      <c r="J818" s="12"/>
      <c r="S818" s="12"/>
      <c r="T818" s="5"/>
      <c r="V818" s="5"/>
      <c r="W818" s="5"/>
    </row>
    <row r="819" spans="4:23" customFormat="1" x14ac:dyDescent="0.35">
      <c r="D819" s="5"/>
      <c r="J819" s="12"/>
      <c r="S819" s="12"/>
      <c r="T819" s="5"/>
      <c r="V819" s="5"/>
      <c r="W819" s="5"/>
    </row>
    <row r="820" spans="4:23" customFormat="1" x14ac:dyDescent="0.35">
      <c r="D820" s="5"/>
      <c r="J820" s="12"/>
      <c r="S820" s="12"/>
      <c r="T820" s="5"/>
      <c r="V820" s="5"/>
      <c r="W820" s="5"/>
    </row>
    <row r="821" spans="4:23" customFormat="1" x14ac:dyDescent="0.35">
      <c r="D821" s="5"/>
      <c r="J821" s="12"/>
      <c r="S821" s="12"/>
      <c r="T821" s="5"/>
      <c r="V821" s="5"/>
      <c r="W821" s="5"/>
    </row>
    <row r="822" spans="4:23" customFormat="1" x14ac:dyDescent="0.35">
      <c r="D822" s="5"/>
      <c r="J822" s="12"/>
      <c r="S822" s="12"/>
      <c r="T822" s="5"/>
      <c r="V822" s="5"/>
      <c r="W822" s="5"/>
    </row>
    <row r="823" spans="4:23" customFormat="1" x14ac:dyDescent="0.35">
      <c r="D823" s="5"/>
      <c r="J823" s="12"/>
      <c r="S823" s="12"/>
      <c r="T823" s="5"/>
      <c r="V823" s="5"/>
      <c r="W823" s="5"/>
    </row>
    <row r="824" spans="4:23" customFormat="1" x14ac:dyDescent="0.35">
      <c r="D824" s="5"/>
      <c r="J824" s="12"/>
      <c r="S824" s="12"/>
      <c r="T824" s="5"/>
      <c r="V824" s="5"/>
      <c r="W824" s="5"/>
    </row>
    <row r="825" spans="4:23" customFormat="1" x14ac:dyDescent="0.35">
      <c r="D825" s="5"/>
      <c r="J825" s="12"/>
      <c r="S825" s="12"/>
      <c r="T825" s="5"/>
      <c r="V825" s="5"/>
      <c r="W825" s="5"/>
    </row>
    <row r="826" spans="4:23" customFormat="1" x14ac:dyDescent="0.35">
      <c r="D826" s="5"/>
      <c r="J826" s="12"/>
      <c r="S826" s="12"/>
      <c r="T826" s="5"/>
      <c r="V826" s="5"/>
      <c r="W826" s="5"/>
    </row>
    <row r="827" spans="4:23" customFormat="1" x14ac:dyDescent="0.35">
      <c r="D827" s="5"/>
      <c r="J827" s="12"/>
      <c r="S827" s="12"/>
      <c r="T827" s="5"/>
      <c r="V827" s="5"/>
      <c r="W827" s="5"/>
    </row>
    <row r="828" spans="4:23" customFormat="1" x14ac:dyDescent="0.35">
      <c r="D828" s="5"/>
      <c r="J828" s="12"/>
      <c r="S828" s="12"/>
      <c r="T828" s="5"/>
      <c r="V828" s="5"/>
      <c r="W828" s="5"/>
    </row>
    <row r="829" spans="4:23" customFormat="1" x14ac:dyDescent="0.35">
      <c r="D829" s="5"/>
      <c r="J829" s="12"/>
      <c r="S829" s="12"/>
      <c r="T829" s="5"/>
      <c r="V829" s="5"/>
      <c r="W829" s="5"/>
    </row>
    <row r="830" spans="4:23" customFormat="1" x14ac:dyDescent="0.35">
      <c r="D830" s="5"/>
      <c r="J830" s="12"/>
      <c r="S830" s="12"/>
      <c r="T830" s="5"/>
      <c r="V830" s="5"/>
      <c r="W830" s="5"/>
    </row>
    <row r="831" spans="4:23" customFormat="1" x14ac:dyDescent="0.35">
      <c r="D831" s="5"/>
      <c r="J831" s="12"/>
      <c r="S831" s="12"/>
      <c r="T831" s="5"/>
      <c r="V831" s="5"/>
      <c r="W831" s="5"/>
    </row>
    <row r="832" spans="4:23" customFormat="1" x14ac:dyDescent="0.35">
      <c r="D832" s="5"/>
      <c r="J832" s="12"/>
      <c r="S832" s="12"/>
      <c r="T832" s="5"/>
      <c r="V832" s="5"/>
      <c r="W832" s="5"/>
    </row>
    <row r="833" spans="4:23" customFormat="1" x14ac:dyDescent="0.35">
      <c r="D833" s="5"/>
      <c r="J833" s="12"/>
      <c r="S833" s="12"/>
      <c r="T833" s="5"/>
      <c r="V833" s="5"/>
      <c r="W833" s="5"/>
    </row>
    <row r="834" spans="4:23" customFormat="1" x14ac:dyDescent="0.35">
      <c r="D834" s="5"/>
      <c r="J834" s="12"/>
      <c r="S834" s="12"/>
      <c r="T834" s="5"/>
      <c r="V834" s="5"/>
      <c r="W834" s="5"/>
    </row>
    <row r="835" spans="4:23" customFormat="1" x14ac:dyDescent="0.35">
      <c r="D835" s="5"/>
      <c r="J835" s="12"/>
      <c r="S835" s="12"/>
      <c r="T835" s="5"/>
      <c r="V835" s="5"/>
      <c r="W835" s="5"/>
    </row>
    <row r="836" spans="4:23" customFormat="1" x14ac:dyDescent="0.35">
      <c r="D836" s="5"/>
      <c r="J836" s="12"/>
      <c r="S836" s="12"/>
      <c r="T836" s="5"/>
      <c r="V836" s="5"/>
      <c r="W836" s="5"/>
    </row>
    <row r="837" spans="4:23" customFormat="1" x14ac:dyDescent="0.35">
      <c r="D837" s="5"/>
      <c r="J837" s="12"/>
      <c r="S837" s="12"/>
      <c r="T837" s="5"/>
      <c r="V837" s="5"/>
      <c r="W837" s="5"/>
    </row>
    <row r="838" spans="4:23" customFormat="1" x14ac:dyDescent="0.35">
      <c r="D838" s="5"/>
      <c r="J838" s="12"/>
      <c r="S838" s="12"/>
      <c r="T838" s="5"/>
      <c r="V838" s="5"/>
      <c r="W838" s="5"/>
    </row>
    <row r="839" spans="4:23" customFormat="1" x14ac:dyDescent="0.35">
      <c r="D839" s="5"/>
      <c r="J839" s="12"/>
      <c r="S839" s="12"/>
      <c r="T839" s="5"/>
      <c r="V839" s="5"/>
      <c r="W839" s="5"/>
    </row>
    <row r="840" spans="4:23" customFormat="1" x14ac:dyDescent="0.35">
      <c r="D840" s="5"/>
      <c r="J840" s="12"/>
      <c r="S840" s="12"/>
      <c r="T840" s="5"/>
      <c r="V840" s="5"/>
      <c r="W840" s="5"/>
    </row>
    <row r="841" spans="4:23" customFormat="1" x14ac:dyDescent="0.35">
      <c r="D841" s="5"/>
      <c r="J841" s="12"/>
      <c r="S841" s="12"/>
      <c r="T841" s="5"/>
      <c r="V841" s="5"/>
      <c r="W841" s="5"/>
    </row>
    <row r="842" spans="4:23" customFormat="1" x14ac:dyDescent="0.35">
      <c r="D842" s="5"/>
      <c r="J842" s="12"/>
      <c r="S842" s="12"/>
      <c r="T842" s="5"/>
      <c r="V842" s="5"/>
      <c r="W842" s="5"/>
    </row>
    <row r="843" spans="4:23" customFormat="1" x14ac:dyDescent="0.35">
      <c r="D843" s="5"/>
      <c r="J843" s="12"/>
      <c r="S843" s="12"/>
      <c r="T843" s="5"/>
      <c r="V843" s="5"/>
      <c r="W843" s="5"/>
    </row>
    <row r="844" spans="4:23" customFormat="1" x14ac:dyDescent="0.35">
      <c r="D844" s="5"/>
      <c r="J844" s="12"/>
      <c r="S844" s="12"/>
      <c r="T844" s="5"/>
      <c r="V844" s="5"/>
      <c r="W844" s="5"/>
    </row>
    <row r="845" spans="4:23" customFormat="1" x14ac:dyDescent="0.35">
      <c r="D845" s="5"/>
      <c r="J845" s="12"/>
      <c r="S845" s="12"/>
      <c r="T845" s="5"/>
      <c r="V845" s="5"/>
      <c r="W845" s="5"/>
    </row>
    <row r="846" spans="4:23" customFormat="1" x14ac:dyDescent="0.35">
      <c r="D846" s="5"/>
      <c r="J846" s="12"/>
      <c r="S846" s="12"/>
      <c r="T846" s="5"/>
      <c r="V846" s="5"/>
      <c r="W846" s="5"/>
    </row>
    <row r="847" spans="4:23" customFormat="1" x14ac:dyDescent="0.35">
      <c r="D847" s="5"/>
      <c r="J847" s="12"/>
      <c r="S847" s="12"/>
      <c r="T847" s="5"/>
      <c r="V847" s="5"/>
      <c r="W847" s="5"/>
    </row>
    <row r="848" spans="4:23" customFormat="1" x14ac:dyDescent="0.35">
      <c r="D848" s="5"/>
      <c r="J848" s="12"/>
      <c r="S848" s="12"/>
      <c r="T848" s="5"/>
      <c r="V848" s="5"/>
      <c r="W848" s="5"/>
    </row>
    <row r="849" spans="4:23" customFormat="1" x14ac:dyDescent="0.35">
      <c r="D849" s="5"/>
      <c r="J849" s="12"/>
      <c r="S849" s="12"/>
      <c r="T849" s="5"/>
      <c r="V849" s="5"/>
      <c r="W849" s="5"/>
    </row>
    <row r="850" spans="4:23" customFormat="1" x14ac:dyDescent="0.35">
      <c r="D850" s="5"/>
      <c r="J850" s="12"/>
      <c r="S850" s="12"/>
      <c r="T850" s="5"/>
      <c r="V850" s="5"/>
      <c r="W850" s="5"/>
    </row>
    <row r="851" spans="4:23" customFormat="1" x14ac:dyDescent="0.35">
      <c r="D851" s="5"/>
      <c r="J851" s="12"/>
      <c r="S851" s="12"/>
      <c r="T851" s="5"/>
      <c r="V851" s="5"/>
      <c r="W851" s="5"/>
    </row>
    <row r="852" spans="4:23" customFormat="1" x14ac:dyDescent="0.35">
      <c r="D852" s="5"/>
      <c r="J852" s="12"/>
      <c r="S852" s="12"/>
      <c r="T852" s="5"/>
      <c r="V852" s="5"/>
      <c r="W852" s="5"/>
    </row>
    <row r="853" spans="4:23" customFormat="1" x14ac:dyDescent="0.35">
      <c r="D853" s="5"/>
      <c r="J853" s="12"/>
      <c r="S853" s="12"/>
      <c r="T853" s="5"/>
      <c r="V853" s="5"/>
      <c r="W853" s="5"/>
    </row>
    <row r="854" spans="4:23" customFormat="1" x14ac:dyDescent="0.35">
      <c r="D854" s="5"/>
      <c r="J854" s="12"/>
      <c r="S854" s="12"/>
      <c r="T854" s="5"/>
      <c r="V854" s="5"/>
      <c r="W854" s="5"/>
    </row>
    <row r="855" spans="4:23" customFormat="1" x14ac:dyDescent="0.35">
      <c r="D855" s="5"/>
      <c r="J855" s="12"/>
      <c r="S855" s="12"/>
      <c r="T855" s="5"/>
      <c r="V855" s="5"/>
      <c r="W855" s="5"/>
    </row>
    <row r="856" spans="4:23" customFormat="1" x14ac:dyDescent="0.35">
      <c r="D856" s="5"/>
      <c r="J856" s="12"/>
      <c r="S856" s="12"/>
      <c r="T856" s="5"/>
      <c r="V856" s="5"/>
      <c r="W856" s="5"/>
    </row>
    <row r="857" spans="4:23" customFormat="1" x14ac:dyDescent="0.35">
      <c r="D857" s="5"/>
      <c r="J857" s="12"/>
      <c r="S857" s="12"/>
      <c r="T857" s="5"/>
      <c r="V857" s="5"/>
      <c r="W857" s="5"/>
    </row>
    <row r="858" spans="4:23" customFormat="1" x14ac:dyDescent="0.35">
      <c r="D858" s="5"/>
      <c r="J858" s="12"/>
      <c r="S858" s="12"/>
      <c r="T858" s="5"/>
      <c r="V858" s="5"/>
      <c r="W858" s="5"/>
    </row>
    <row r="859" spans="4:23" customFormat="1" x14ac:dyDescent="0.35">
      <c r="D859" s="5"/>
      <c r="J859" s="12"/>
      <c r="S859" s="12"/>
      <c r="T859" s="5"/>
      <c r="V859" s="5"/>
      <c r="W859" s="5"/>
    </row>
    <row r="860" spans="4:23" customFormat="1" x14ac:dyDescent="0.35">
      <c r="D860" s="5"/>
      <c r="J860" s="12"/>
      <c r="S860" s="12"/>
      <c r="T860" s="5"/>
      <c r="V860" s="5"/>
      <c r="W860" s="5"/>
    </row>
    <row r="861" spans="4:23" customFormat="1" x14ac:dyDescent="0.35">
      <c r="D861" s="5"/>
      <c r="J861" s="12"/>
      <c r="S861" s="12"/>
      <c r="T861" s="5"/>
      <c r="V861" s="5"/>
      <c r="W861" s="5"/>
    </row>
    <row r="862" spans="4:23" customFormat="1" x14ac:dyDescent="0.35">
      <c r="D862" s="5"/>
      <c r="J862" s="12"/>
      <c r="S862" s="12"/>
      <c r="T862" s="5"/>
      <c r="V862" s="5"/>
      <c r="W862" s="5"/>
    </row>
    <row r="863" spans="4:23" customFormat="1" x14ac:dyDescent="0.35">
      <c r="D863" s="5"/>
      <c r="J863" s="12"/>
      <c r="S863" s="12"/>
      <c r="T863" s="5"/>
      <c r="V863" s="5"/>
      <c r="W863" s="5"/>
    </row>
    <row r="864" spans="4:23" customFormat="1" x14ac:dyDescent="0.35">
      <c r="D864" s="5"/>
      <c r="J864" s="12"/>
      <c r="S864" s="12"/>
      <c r="T864" s="5"/>
      <c r="V864" s="5"/>
      <c r="W864" s="5"/>
    </row>
    <row r="865" spans="4:23" customFormat="1" x14ac:dyDescent="0.35">
      <c r="D865" s="5"/>
      <c r="J865" s="12"/>
      <c r="S865" s="12"/>
      <c r="T865" s="5"/>
      <c r="V865" s="5"/>
      <c r="W865" s="5"/>
    </row>
    <row r="866" spans="4:23" customFormat="1" x14ac:dyDescent="0.35">
      <c r="D866" s="5"/>
      <c r="J866" s="12"/>
      <c r="S866" s="12"/>
      <c r="T866" s="5"/>
      <c r="V866" s="5"/>
      <c r="W866" s="5"/>
    </row>
    <row r="867" spans="4:23" customFormat="1" x14ac:dyDescent="0.35">
      <c r="D867" s="5"/>
      <c r="J867" s="12"/>
      <c r="S867" s="12"/>
      <c r="T867" s="5"/>
      <c r="V867" s="5"/>
      <c r="W867" s="5"/>
    </row>
    <row r="868" spans="4:23" customFormat="1" x14ac:dyDescent="0.35">
      <c r="D868" s="5"/>
      <c r="J868" s="12"/>
      <c r="S868" s="12"/>
      <c r="T868" s="5"/>
      <c r="V868" s="5"/>
      <c r="W868" s="5"/>
    </row>
    <row r="869" spans="4:23" customFormat="1" x14ac:dyDescent="0.35">
      <c r="D869" s="5"/>
      <c r="J869" s="12"/>
      <c r="S869" s="12"/>
      <c r="T869" s="5"/>
      <c r="V869" s="5"/>
      <c r="W869" s="5"/>
    </row>
    <row r="870" spans="4:23" customFormat="1" x14ac:dyDescent="0.35">
      <c r="D870" s="5"/>
      <c r="J870" s="12"/>
      <c r="S870" s="12"/>
      <c r="T870" s="5"/>
      <c r="V870" s="5"/>
      <c r="W870" s="5"/>
    </row>
    <row r="871" spans="4:23" customFormat="1" x14ac:dyDescent="0.35">
      <c r="D871" s="5"/>
      <c r="J871" s="12"/>
      <c r="S871" s="12"/>
      <c r="T871" s="5"/>
      <c r="V871" s="5"/>
      <c r="W871" s="5"/>
    </row>
    <row r="872" spans="4:23" customFormat="1" x14ac:dyDescent="0.35">
      <c r="D872" s="5"/>
      <c r="J872" s="12"/>
      <c r="S872" s="12"/>
      <c r="T872" s="5"/>
      <c r="V872" s="5"/>
      <c r="W872" s="5"/>
    </row>
    <row r="873" spans="4:23" customFormat="1" x14ac:dyDescent="0.35">
      <c r="D873" s="5"/>
      <c r="J873" s="12"/>
      <c r="S873" s="12"/>
      <c r="T873" s="5"/>
      <c r="V873" s="5"/>
      <c r="W873" s="5"/>
    </row>
    <row r="874" spans="4:23" customFormat="1" x14ac:dyDescent="0.35">
      <c r="D874" s="5"/>
      <c r="J874" s="12"/>
      <c r="S874" s="12"/>
      <c r="T874" s="5"/>
      <c r="V874" s="5"/>
      <c r="W874" s="5"/>
    </row>
    <row r="875" spans="4:23" customFormat="1" x14ac:dyDescent="0.35">
      <c r="D875" s="5"/>
      <c r="J875" s="12"/>
      <c r="S875" s="12"/>
      <c r="T875" s="5"/>
      <c r="V875" s="5"/>
      <c r="W875" s="5"/>
    </row>
    <row r="876" spans="4:23" customFormat="1" x14ac:dyDescent="0.35">
      <c r="D876" s="5"/>
      <c r="J876" s="12"/>
      <c r="S876" s="12"/>
      <c r="T876" s="5"/>
      <c r="V876" s="5"/>
      <c r="W876" s="5"/>
    </row>
    <row r="877" spans="4:23" customFormat="1" x14ac:dyDescent="0.35">
      <c r="D877" s="5"/>
      <c r="J877" s="12"/>
      <c r="S877" s="12"/>
      <c r="T877" s="5"/>
      <c r="V877" s="5"/>
      <c r="W877" s="5"/>
    </row>
    <row r="878" spans="4:23" customFormat="1" x14ac:dyDescent="0.35">
      <c r="D878" s="5"/>
      <c r="J878" s="12"/>
      <c r="S878" s="12"/>
      <c r="T878" s="5"/>
      <c r="V878" s="5"/>
      <c r="W878" s="5"/>
    </row>
    <row r="879" spans="4:23" customFormat="1" x14ac:dyDescent="0.35">
      <c r="D879" s="5"/>
      <c r="J879" s="12"/>
      <c r="S879" s="12"/>
      <c r="T879" s="5"/>
      <c r="V879" s="5"/>
      <c r="W879" s="5"/>
    </row>
    <row r="880" spans="4:23" customFormat="1" x14ac:dyDescent="0.35">
      <c r="D880" s="5"/>
      <c r="J880" s="12"/>
      <c r="S880" s="12"/>
      <c r="T880" s="5"/>
      <c r="V880" s="5"/>
      <c r="W880" s="5"/>
    </row>
    <row r="881" spans="4:23" customFormat="1" x14ac:dyDescent="0.35">
      <c r="D881" s="5"/>
      <c r="J881" s="12"/>
      <c r="S881" s="12"/>
      <c r="T881" s="5"/>
      <c r="V881" s="5"/>
      <c r="W881" s="5"/>
    </row>
    <row r="882" spans="4:23" customFormat="1" x14ac:dyDescent="0.35">
      <c r="D882" s="5"/>
      <c r="J882" s="12"/>
      <c r="S882" s="12"/>
      <c r="T882" s="5"/>
      <c r="V882" s="5"/>
      <c r="W882" s="5"/>
    </row>
    <row r="883" spans="4:23" customFormat="1" x14ac:dyDescent="0.35">
      <c r="D883" s="5"/>
      <c r="J883" s="12"/>
      <c r="S883" s="12"/>
      <c r="T883" s="5"/>
      <c r="V883" s="5"/>
      <c r="W883" s="5"/>
    </row>
    <row r="884" spans="4:23" customFormat="1" x14ac:dyDescent="0.35">
      <c r="D884" s="5"/>
      <c r="J884" s="12"/>
      <c r="S884" s="12"/>
      <c r="T884" s="5"/>
      <c r="V884" s="5"/>
      <c r="W884" s="5"/>
    </row>
    <row r="885" spans="4:23" customFormat="1" x14ac:dyDescent="0.35">
      <c r="D885" s="5"/>
      <c r="J885" s="12"/>
      <c r="S885" s="12"/>
      <c r="T885" s="5"/>
      <c r="V885" s="5"/>
      <c r="W885" s="5"/>
    </row>
    <row r="886" spans="4:23" customFormat="1" x14ac:dyDescent="0.35">
      <c r="D886" s="5"/>
      <c r="J886" s="12"/>
      <c r="S886" s="12"/>
      <c r="T886" s="5"/>
      <c r="V886" s="5"/>
      <c r="W886" s="5"/>
    </row>
    <row r="887" spans="4:23" customFormat="1" x14ac:dyDescent="0.35">
      <c r="D887" s="5"/>
      <c r="J887" s="12"/>
      <c r="S887" s="12"/>
      <c r="T887" s="5"/>
      <c r="V887" s="5"/>
      <c r="W887" s="5"/>
    </row>
    <row r="888" spans="4:23" customFormat="1" x14ac:dyDescent="0.35">
      <c r="D888" s="5"/>
      <c r="J888" s="12"/>
      <c r="S888" s="12"/>
      <c r="T888" s="5"/>
      <c r="V888" s="5"/>
      <c r="W888" s="5"/>
    </row>
    <row r="889" spans="4:23" customFormat="1" x14ac:dyDescent="0.35">
      <c r="D889" s="5"/>
      <c r="J889" s="12"/>
      <c r="S889" s="12"/>
      <c r="T889" s="5"/>
      <c r="V889" s="5"/>
      <c r="W889" s="5"/>
    </row>
    <row r="890" spans="4:23" customFormat="1" x14ac:dyDescent="0.35">
      <c r="D890" s="5"/>
      <c r="J890" s="12"/>
      <c r="S890" s="12"/>
      <c r="T890" s="5"/>
      <c r="V890" s="5"/>
      <c r="W890" s="5"/>
    </row>
    <row r="891" spans="4:23" customFormat="1" x14ac:dyDescent="0.35">
      <c r="D891" s="5"/>
      <c r="J891" s="12"/>
      <c r="S891" s="12"/>
      <c r="T891" s="5"/>
      <c r="V891" s="5"/>
      <c r="W891" s="5"/>
    </row>
    <row r="892" spans="4:23" customFormat="1" x14ac:dyDescent="0.35">
      <c r="D892" s="5"/>
      <c r="J892" s="12"/>
      <c r="S892" s="12"/>
      <c r="T892" s="5"/>
      <c r="V892" s="5"/>
      <c r="W892" s="5"/>
    </row>
    <row r="893" spans="4:23" customFormat="1" x14ac:dyDescent="0.35">
      <c r="D893" s="5"/>
      <c r="J893" s="12"/>
      <c r="S893" s="12"/>
      <c r="T893" s="5"/>
      <c r="V893" s="5"/>
      <c r="W893" s="5"/>
    </row>
    <row r="894" spans="4:23" customFormat="1" x14ac:dyDescent="0.35">
      <c r="D894" s="5"/>
      <c r="J894" s="12"/>
      <c r="S894" s="12"/>
      <c r="T894" s="5"/>
      <c r="V894" s="5"/>
      <c r="W894" s="5"/>
    </row>
    <row r="895" spans="4:23" customFormat="1" x14ac:dyDescent="0.35">
      <c r="D895" s="5"/>
      <c r="J895" s="12"/>
      <c r="S895" s="12"/>
      <c r="T895" s="5"/>
      <c r="V895" s="5"/>
      <c r="W895" s="5"/>
    </row>
    <row r="896" spans="4:23" customFormat="1" x14ac:dyDescent="0.35">
      <c r="D896" s="5"/>
      <c r="J896" s="12"/>
      <c r="S896" s="12"/>
      <c r="T896" s="5"/>
      <c r="V896" s="5"/>
      <c r="W896" s="5"/>
    </row>
    <row r="897" spans="4:23" customFormat="1" x14ac:dyDescent="0.35">
      <c r="D897" s="5"/>
      <c r="J897" s="12"/>
      <c r="S897" s="12"/>
      <c r="T897" s="5"/>
      <c r="V897" s="5"/>
      <c r="W897" s="5"/>
    </row>
    <row r="898" spans="4:23" customFormat="1" x14ac:dyDescent="0.35">
      <c r="D898" s="5"/>
      <c r="J898" s="12"/>
      <c r="S898" s="12"/>
      <c r="T898" s="5"/>
      <c r="V898" s="5"/>
      <c r="W898" s="5"/>
    </row>
    <row r="899" spans="4:23" customFormat="1" x14ac:dyDescent="0.35">
      <c r="D899" s="5"/>
      <c r="J899" s="12"/>
      <c r="S899" s="12"/>
      <c r="T899" s="5"/>
      <c r="V899" s="5"/>
      <c r="W899" s="5"/>
    </row>
    <row r="900" spans="4:23" customFormat="1" x14ac:dyDescent="0.35">
      <c r="D900" s="5"/>
      <c r="J900" s="12"/>
      <c r="S900" s="12"/>
      <c r="T900" s="5"/>
      <c r="V900" s="5"/>
      <c r="W900" s="5"/>
    </row>
    <row r="901" spans="4:23" customFormat="1" x14ac:dyDescent="0.35">
      <c r="D901" s="5"/>
      <c r="J901" s="12"/>
      <c r="S901" s="12"/>
      <c r="T901" s="5"/>
      <c r="V901" s="5"/>
      <c r="W901" s="5"/>
    </row>
    <row r="902" spans="4:23" customFormat="1" x14ac:dyDescent="0.35">
      <c r="D902" s="5"/>
      <c r="J902" s="12"/>
      <c r="S902" s="12"/>
      <c r="T902" s="5"/>
      <c r="V902" s="5"/>
      <c r="W902" s="5"/>
    </row>
    <row r="903" spans="4:23" customFormat="1" x14ac:dyDescent="0.35">
      <c r="D903" s="5"/>
      <c r="J903" s="12"/>
      <c r="S903" s="12"/>
      <c r="T903" s="5"/>
      <c r="V903" s="5"/>
      <c r="W903" s="5"/>
    </row>
    <row r="904" spans="4:23" customFormat="1" x14ac:dyDescent="0.35">
      <c r="D904" s="5"/>
      <c r="J904" s="12"/>
      <c r="S904" s="12"/>
      <c r="T904" s="5"/>
      <c r="V904" s="5"/>
      <c r="W904" s="5"/>
    </row>
    <row r="905" spans="4:23" customFormat="1" x14ac:dyDescent="0.35">
      <c r="D905" s="5"/>
      <c r="J905" s="12"/>
      <c r="S905" s="12"/>
      <c r="T905" s="5"/>
      <c r="V905" s="5"/>
      <c r="W905" s="5"/>
    </row>
    <row r="906" spans="4:23" customFormat="1" x14ac:dyDescent="0.35">
      <c r="D906" s="5"/>
      <c r="J906" s="12"/>
      <c r="S906" s="12"/>
      <c r="T906" s="5"/>
      <c r="V906" s="5"/>
      <c r="W906" s="5"/>
    </row>
    <row r="907" spans="4:23" customFormat="1" x14ac:dyDescent="0.35">
      <c r="D907" s="5"/>
      <c r="J907" s="12"/>
      <c r="S907" s="12"/>
      <c r="T907" s="5"/>
      <c r="V907" s="5"/>
      <c r="W907" s="5"/>
    </row>
    <row r="908" spans="4:23" customFormat="1" x14ac:dyDescent="0.35">
      <c r="D908" s="5"/>
      <c r="J908" s="12"/>
      <c r="S908" s="12"/>
      <c r="T908" s="5"/>
      <c r="V908" s="5"/>
      <c r="W908" s="5"/>
    </row>
    <row r="909" spans="4:23" customFormat="1" x14ac:dyDescent="0.35">
      <c r="D909" s="5"/>
      <c r="J909" s="12"/>
      <c r="S909" s="12"/>
      <c r="T909" s="5"/>
      <c r="V909" s="5"/>
      <c r="W909" s="5"/>
    </row>
    <row r="910" spans="4:23" customFormat="1" x14ac:dyDescent="0.35">
      <c r="D910" s="5"/>
      <c r="J910" s="12"/>
      <c r="S910" s="12"/>
      <c r="T910" s="5"/>
      <c r="V910" s="5"/>
      <c r="W910" s="5"/>
    </row>
    <row r="911" spans="4:23" customFormat="1" x14ac:dyDescent="0.35">
      <c r="D911" s="5"/>
      <c r="J911" s="12"/>
      <c r="S911" s="12"/>
      <c r="T911" s="5"/>
      <c r="V911" s="5"/>
      <c r="W911" s="5"/>
    </row>
    <row r="912" spans="4:23" customFormat="1" x14ac:dyDescent="0.35">
      <c r="D912" s="5"/>
      <c r="J912" s="12"/>
      <c r="S912" s="12"/>
      <c r="T912" s="5"/>
      <c r="V912" s="5"/>
      <c r="W912" s="5"/>
    </row>
    <row r="913" spans="4:23" customFormat="1" x14ac:dyDescent="0.35">
      <c r="D913" s="5"/>
      <c r="J913" s="12"/>
      <c r="S913" s="12"/>
      <c r="T913" s="5"/>
      <c r="V913" s="5"/>
      <c r="W913" s="5"/>
    </row>
    <row r="914" spans="4:23" customFormat="1" x14ac:dyDescent="0.35">
      <c r="D914" s="5"/>
      <c r="J914" s="12"/>
      <c r="S914" s="12"/>
      <c r="T914" s="5"/>
      <c r="V914" s="5"/>
      <c r="W914" s="5"/>
    </row>
    <row r="915" spans="4:23" customFormat="1" x14ac:dyDescent="0.35">
      <c r="D915" s="5"/>
      <c r="J915" s="12"/>
      <c r="S915" s="12"/>
      <c r="T915" s="5"/>
      <c r="V915" s="5"/>
      <c r="W915" s="5"/>
    </row>
    <row r="916" spans="4:23" customFormat="1" x14ac:dyDescent="0.35">
      <c r="D916" s="5"/>
      <c r="J916" s="12"/>
      <c r="S916" s="12"/>
      <c r="T916" s="5"/>
      <c r="V916" s="5"/>
      <c r="W916" s="5"/>
    </row>
    <row r="917" spans="4:23" customFormat="1" x14ac:dyDescent="0.35">
      <c r="D917" s="5"/>
      <c r="J917" s="12"/>
      <c r="S917" s="12"/>
      <c r="T917" s="5"/>
      <c r="V917" s="5"/>
      <c r="W917" s="5"/>
    </row>
    <row r="918" spans="4:23" customFormat="1" x14ac:dyDescent="0.35">
      <c r="D918" s="5"/>
      <c r="J918" s="12"/>
      <c r="S918" s="12"/>
      <c r="T918" s="5"/>
      <c r="V918" s="5"/>
      <c r="W918" s="5"/>
    </row>
    <row r="919" spans="4:23" customFormat="1" x14ac:dyDescent="0.35">
      <c r="D919" s="5"/>
      <c r="J919" s="12"/>
      <c r="S919" s="12"/>
      <c r="T919" s="5"/>
      <c r="V919" s="5"/>
      <c r="W919" s="5"/>
    </row>
    <row r="920" spans="4:23" customFormat="1" x14ac:dyDescent="0.35">
      <c r="D920" s="5"/>
      <c r="J920" s="12"/>
      <c r="S920" s="12"/>
      <c r="T920" s="5"/>
      <c r="V920" s="5"/>
      <c r="W920" s="5"/>
    </row>
    <row r="921" spans="4:23" customFormat="1" x14ac:dyDescent="0.35">
      <c r="D921" s="5"/>
      <c r="J921" s="12"/>
      <c r="S921" s="12"/>
      <c r="T921" s="5"/>
      <c r="V921" s="5"/>
      <c r="W921" s="5"/>
    </row>
    <row r="922" spans="4:23" customFormat="1" x14ac:dyDescent="0.35">
      <c r="D922" s="5"/>
      <c r="J922" s="12"/>
      <c r="S922" s="12"/>
      <c r="T922" s="5"/>
      <c r="V922" s="5"/>
      <c r="W922" s="5"/>
    </row>
    <row r="923" spans="4:23" customFormat="1" x14ac:dyDescent="0.35">
      <c r="D923" s="5"/>
      <c r="J923" s="12"/>
      <c r="S923" s="12"/>
      <c r="T923" s="5"/>
      <c r="V923" s="5"/>
      <c r="W923" s="5"/>
    </row>
    <row r="924" spans="4:23" customFormat="1" x14ac:dyDescent="0.35">
      <c r="D924" s="5"/>
      <c r="J924" s="12"/>
      <c r="S924" s="12"/>
      <c r="T924" s="5"/>
      <c r="V924" s="5"/>
      <c r="W924" s="5"/>
    </row>
    <row r="925" spans="4:23" customFormat="1" x14ac:dyDescent="0.35">
      <c r="D925" s="5"/>
      <c r="J925" s="12"/>
      <c r="S925" s="12"/>
      <c r="T925" s="5"/>
      <c r="V925" s="5"/>
      <c r="W925" s="5"/>
    </row>
    <row r="926" spans="4:23" customFormat="1" x14ac:dyDescent="0.35">
      <c r="D926" s="5"/>
      <c r="J926" s="12"/>
      <c r="S926" s="12"/>
      <c r="T926" s="5"/>
      <c r="V926" s="5"/>
      <c r="W926" s="5"/>
    </row>
    <row r="927" spans="4:23" customFormat="1" x14ac:dyDescent="0.35">
      <c r="D927" s="5"/>
      <c r="J927" s="12"/>
      <c r="S927" s="12"/>
      <c r="T927" s="5"/>
      <c r="V927" s="5"/>
      <c r="W927" s="5"/>
    </row>
    <row r="928" spans="4:23" customFormat="1" x14ac:dyDescent="0.35">
      <c r="D928" s="5"/>
      <c r="J928" s="12"/>
      <c r="S928" s="12"/>
      <c r="T928" s="5"/>
      <c r="V928" s="5"/>
      <c r="W928" s="5"/>
    </row>
    <row r="929" spans="4:23" customFormat="1" x14ac:dyDescent="0.35">
      <c r="D929" s="5"/>
      <c r="J929" s="12"/>
      <c r="S929" s="12"/>
      <c r="T929" s="5"/>
      <c r="V929" s="5"/>
      <c r="W929" s="5"/>
    </row>
    <row r="930" spans="4:23" customFormat="1" x14ac:dyDescent="0.35">
      <c r="D930" s="5"/>
      <c r="J930" s="12"/>
      <c r="S930" s="12"/>
      <c r="T930" s="5"/>
      <c r="V930" s="5"/>
      <c r="W930" s="5"/>
    </row>
    <row r="931" spans="4:23" customFormat="1" x14ac:dyDescent="0.35">
      <c r="D931" s="5"/>
      <c r="J931" s="12"/>
      <c r="S931" s="12"/>
      <c r="T931" s="5"/>
      <c r="V931" s="5"/>
      <c r="W931" s="5"/>
    </row>
    <row r="932" spans="4:23" customFormat="1" x14ac:dyDescent="0.35">
      <c r="D932" s="5"/>
      <c r="J932" s="12"/>
      <c r="S932" s="12"/>
      <c r="T932" s="5"/>
      <c r="V932" s="5"/>
      <c r="W932" s="5"/>
    </row>
    <row r="933" spans="4:23" customFormat="1" x14ac:dyDescent="0.35">
      <c r="D933" s="5"/>
      <c r="J933" s="12"/>
      <c r="S933" s="12"/>
      <c r="T933" s="5"/>
      <c r="V933" s="5"/>
      <c r="W933" s="5"/>
    </row>
    <row r="934" spans="4:23" customFormat="1" x14ac:dyDescent="0.35">
      <c r="D934" s="5"/>
      <c r="J934" s="12"/>
      <c r="S934" s="12"/>
      <c r="T934" s="5"/>
      <c r="V934" s="5"/>
      <c r="W934" s="5"/>
    </row>
    <row r="935" spans="4:23" customFormat="1" x14ac:dyDescent="0.35">
      <c r="D935" s="5"/>
      <c r="J935" s="12"/>
      <c r="S935" s="12"/>
      <c r="T935" s="5"/>
      <c r="V935" s="5"/>
      <c r="W935" s="5"/>
    </row>
    <row r="936" spans="4:23" customFormat="1" x14ac:dyDescent="0.35">
      <c r="D936" s="5"/>
      <c r="J936" s="12"/>
      <c r="S936" s="12"/>
      <c r="T936" s="5"/>
      <c r="V936" s="5"/>
      <c r="W936" s="5"/>
    </row>
    <row r="937" spans="4:23" customFormat="1" x14ac:dyDescent="0.35">
      <c r="D937" s="5"/>
      <c r="J937" s="12"/>
      <c r="S937" s="12"/>
      <c r="T937" s="5"/>
      <c r="V937" s="5"/>
      <c r="W937" s="5"/>
    </row>
    <row r="938" spans="4:23" customFormat="1" x14ac:dyDescent="0.35">
      <c r="D938" s="5"/>
      <c r="J938" s="12"/>
      <c r="S938" s="12"/>
      <c r="T938" s="5"/>
      <c r="V938" s="5"/>
      <c r="W938" s="5"/>
    </row>
    <row r="939" spans="4:23" customFormat="1" x14ac:dyDescent="0.35">
      <c r="D939" s="5"/>
      <c r="J939" s="12"/>
      <c r="S939" s="12"/>
      <c r="T939" s="5"/>
      <c r="V939" s="5"/>
      <c r="W939" s="5"/>
    </row>
    <row r="940" spans="4:23" customFormat="1" x14ac:dyDescent="0.35">
      <c r="D940" s="5"/>
      <c r="J940" s="12"/>
      <c r="S940" s="12"/>
      <c r="T940" s="5"/>
      <c r="V940" s="5"/>
      <c r="W940" s="5"/>
    </row>
    <row r="941" spans="4:23" customFormat="1" x14ac:dyDescent="0.35">
      <c r="D941" s="5"/>
      <c r="J941" s="12"/>
      <c r="S941" s="12"/>
      <c r="T941" s="5"/>
      <c r="V941" s="5"/>
      <c r="W941" s="5"/>
    </row>
    <row r="942" spans="4:23" customFormat="1" x14ac:dyDescent="0.35">
      <c r="D942" s="5"/>
      <c r="J942" s="12"/>
      <c r="S942" s="12"/>
      <c r="T942" s="5"/>
      <c r="V942" s="5"/>
      <c r="W942" s="5"/>
    </row>
    <row r="943" spans="4:23" customFormat="1" x14ac:dyDescent="0.35">
      <c r="D943" s="5"/>
      <c r="J943" s="12"/>
      <c r="S943" s="12"/>
      <c r="T943" s="5"/>
      <c r="V943" s="5"/>
      <c r="W943" s="5"/>
    </row>
    <row r="944" spans="4:23" customFormat="1" x14ac:dyDescent="0.35">
      <c r="D944" s="5"/>
      <c r="J944" s="12"/>
      <c r="S944" s="12"/>
      <c r="T944" s="5"/>
      <c r="V944" s="5"/>
      <c r="W944" s="5"/>
    </row>
    <row r="945" spans="4:23" customFormat="1" x14ac:dyDescent="0.35">
      <c r="D945" s="5"/>
      <c r="J945" s="12"/>
      <c r="S945" s="12"/>
      <c r="T945" s="5"/>
      <c r="V945" s="5"/>
      <c r="W945" s="5"/>
    </row>
    <row r="946" spans="4:23" customFormat="1" x14ac:dyDescent="0.35">
      <c r="D946" s="5"/>
      <c r="J946" s="12"/>
      <c r="S946" s="12"/>
      <c r="T946" s="5"/>
      <c r="V946" s="5"/>
      <c r="W946" s="5"/>
    </row>
    <row r="947" spans="4:23" customFormat="1" x14ac:dyDescent="0.35">
      <c r="D947" s="5"/>
      <c r="J947" s="12"/>
      <c r="S947" s="12"/>
      <c r="T947" s="5"/>
      <c r="V947" s="5"/>
      <c r="W947" s="5"/>
    </row>
    <row r="948" spans="4:23" customFormat="1" x14ac:dyDescent="0.35">
      <c r="D948" s="5"/>
      <c r="J948" s="12"/>
      <c r="S948" s="12"/>
      <c r="T948" s="5"/>
      <c r="V948" s="5"/>
      <c r="W948" s="5"/>
    </row>
    <row r="949" spans="4:23" customFormat="1" x14ac:dyDescent="0.35">
      <c r="D949" s="5"/>
      <c r="J949" s="12"/>
      <c r="S949" s="12"/>
      <c r="T949" s="5"/>
      <c r="V949" s="5"/>
      <c r="W949" s="5"/>
    </row>
    <row r="950" spans="4:23" customFormat="1" x14ac:dyDescent="0.35">
      <c r="D950" s="5"/>
      <c r="J950" s="12"/>
      <c r="S950" s="12"/>
      <c r="T950" s="5"/>
      <c r="V950" s="5"/>
      <c r="W950" s="5"/>
    </row>
    <row r="951" spans="4:23" customFormat="1" x14ac:dyDescent="0.35">
      <c r="D951" s="5"/>
      <c r="J951" s="12"/>
      <c r="S951" s="12"/>
      <c r="T951" s="5"/>
      <c r="V951" s="5"/>
      <c r="W951" s="5"/>
    </row>
    <row r="952" spans="4:23" customFormat="1" x14ac:dyDescent="0.35">
      <c r="D952" s="5"/>
      <c r="J952" s="12"/>
      <c r="S952" s="12"/>
      <c r="T952" s="5"/>
      <c r="V952" s="5"/>
      <c r="W952" s="5"/>
    </row>
    <row r="953" spans="4:23" customFormat="1" x14ac:dyDescent="0.35">
      <c r="D953" s="5"/>
      <c r="J953" s="12"/>
      <c r="S953" s="12"/>
      <c r="T953" s="5"/>
      <c r="V953" s="5"/>
      <c r="W953" s="5"/>
    </row>
    <row r="954" spans="4:23" customFormat="1" x14ac:dyDescent="0.35">
      <c r="D954" s="5"/>
      <c r="J954" s="12"/>
      <c r="S954" s="12"/>
      <c r="T954" s="5"/>
      <c r="V954" s="5"/>
      <c r="W954" s="5"/>
    </row>
    <row r="955" spans="4:23" customFormat="1" x14ac:dyDescent="0.35">
      <c r="D955" s="5"/>
      <c r="J955" s="12"/>
      <c r="S955" s="12"/>
      <c r="T955" s="5"/>
      <c r="V955" s="5"/>
      <c r="W955" s="5"/>
    </row>
    <row r="956" spans="4:23" customFormat="1" x14ac:dyDescent="0.35">
      <c r="D956" s="5"/>
      <c r="J956" s="12"/>
      <c r="S956" s="12"/>
      <c r="T956" s="5"/>
      <c r="V956" s="5"/>
      <c r="W956" s="5"/>
    </row>
    <row r="957" spans="4:23" customFormat="1" x14ac:dyDescent="0.35">
      <c r="D957" s="5"/>
      <c r="J957" s="12"/>
      <c r="S957" s="12"/>
      <c r="T957" s="5"/>
      <c r="V957" s="5"/>
      <c r="W957" s="5"/>
    </row>
    <row r="958" spans="4:23" customFormat="1" x14ac:dyDescent="0.35">
      <c r="D958" s="5"/>
      <c r="J958" s="12"/>
      <c r="S958" s="12"/>
      <c r="T958" s="5"/>
      <c r="V958" s="5"/>
      <c r="W958" s="5"/>
    </row>
    <row r="959" spans="4:23" customFormat="1" x14ac:dyDescent="0.35">
      <c r="D959" s="5"/>
      <c r="J959" s="12"/>
      <c r="S959" s="12"/>
      <c r="T959" s="5"/>
      <c r="V959" s="5"/>
      <c r="W959" s="5"/>
    </row>
    <row r="960" spans="4:23" customFormat="1" x14ac:dyDescent="0.35">
      <c r="D960" s="5"/>
      <c r="J960" s="12"/>
      <c r="S960" s="12"/>
      <c r="T960" s="5"/>
      <c r="V960" s="5"/>
      <c r="W960" s="5"/>
    </row>
    <row r="961" spans="4:23" customFormat="1" x14ac:dyDescent="0.35">
      <c r="D961" s="5"/>
      <c r="J961" s="12"/>
      <c r="S961" s="12"/>
      <c r="T961" s="5"/>
      <c r="V961" s="5"/>
      <c r="W961" s="5"/>
    </row>
    <row r="962" spans="4:23" customFormat="1" x14ac:dyDescent="0.35">
      <c r="D962" s="5"/>
      <c r="J962" s="12"/>
      <c r="S962" s="12"/>
      <c r="T962" s="5"/>
      <c r="V962" s="5"/>
      <c r="W962" s="5"/>
    </row>
    <row r="963" spans="4:23" customFormat="1" x14ac:dyDescent="0.35">
      <c r="D963" s="5"/>
      <c r="J963" s="12"/>
      <c r="S963" s="12"/>
      <c r="T963" s="5"/>
      <c r="V963" s="5"/>
      <c r="W963" s="5"/>
    </row>
    <row r="964" spans="4:23" customFormat="1" x14ac:dyDescent="0.35">
      <c r="D964" s="5"/>
      <c r="J964" s="12"/>
      <c r="S964" s="12"/>
      <c r="T964" s="5"/>
      <c r="V964" s="5"/>
      <c r="W964" s="5"/>
    </row>
    <row r="965" spans="4:23" customFormat="1" x14ac:dyDescent="0.35">
      <c r="D965" s="5"/>
      <c r="J965" s="12"/>
      <c r="S965" s="12"/>
      <c r="T965" s="5"/>
      <c r="V965" s="5"/>
      <c r="W965" s="5"/>
    </row>
    <row r="966" spans="4:23" customFormat="1" x14ac:dyDescent="0.35">
      <c r="D966" s="5"/>
      <c r="J966" s="12"/>
      <c r="S966" s="12"/>
      <c r="T966" s="5"/>
      <c r="V966" s="5"/>
      <c r="W966" s="5"/>
    </row>
    <row r="967" spans="4:23" customFormat="1" x14ac:dyDescent="0.35">
      <c r="D967" s="5"/>
      <c r="J967" s="12"/>
      <c r="S967" s="12"/>
      <c r="T967" s="5"/>
      <c r="V967" s="5"/>
      <c r="W967" s="5"/>
    </row>
    <row r="968" spans="4:23" customFormat="1" x14ac:dyDescent="0.35">
      <c r="D968" s="5"/>
      <c r="J968" s="12"/>
      <c r="S968" s="12"/>
      <c r="T968" s="5"/>
      <c r="V968" s="5"/>
      <c r="W968" s="5"/>
    </row>
    <row r="969" spans="4:23" customFormat="1" x14ac:dyDescent="0.35">
      <c r="D969" s="5"/>
      <c r="J969" s="12"/>
      <c r="S969" s="12"/>
      <c r="T969" s="5"/>
      <c r="V969" s="5"/>
      <c r="W969" s="5"/>
    </row>
    <row r="970" spans="4:23" customFormat="1" x14ac:dyDescent="0.35">
      <c r="D970" s="5"/>
      <c r="J970" s="12"/>
      <c r="S970" s="12"/>
      <c r="T970" s="5"/>
      <c r="V970" s="5"/>
      <c r="W970" s="5"/>
    </row>
    <row r="971" spans="4:23" customFormat="1" x14ac:dyDescent="0.35">
      <c r="D971" s="5"/>
      <c r="J971" s="12"/>
      <c r="S971" s="12"/>
      <c r="T971" s="5"/>
      <c r="V971" s="5"/>
      <c r="W971" s="5"/>
    </row>
    <row r="972" spans="4:23" customFormat="1" x14ac:dyDescent="0.35">
      <c r="D972" s="5"/>
      <c r="J972" s="12"/>
      <c r="S972" s="12"/>
      <c r="T972" s="5"/>
      <c r="V972" s="5"/>
      <c r="W972" s="5"/>
    </row>
    <row r="973" spans="4:23" customFormat="1" x14ac:dyDescent="0.35">
      <c r="D973" s="5"/>
      <c r="J973" s="12"/>
      <c r="S973" s="12"/>
      <c r="T973" s="5"/>
      <c r="V973" s="5"/>
      <c r="W973" s="5"/>
    </row>
    <row r="974" spans="4:23" customFormat="1" x14ac:dyDescent="0.35">
      <c r="D974" s="5"/>
      <c r="J974" s="12"/>
      <c r="S974" s="12"/>
      <c r="T974" s="5"/>
      <c r="V974" s="5"/>
      <c r="W974" s="5"/>
    </row>
    <row r="975" spans="4:23" customFormat="1" x14ac:dyDescent="0.35">
      <c r="D975" s="5"/>
      <c r="J975" s="12"/>
      <c r="S975" s="12"/>
      <c r="T975" s="5"/>
      <c r="V975" s="5"/>
      <c r="W975" s="5"/>
    </row>
    <row r="976" spans="4:23" customFormat="1" x14ac:dyDescent="0.35">
      <c r="D976" s="5"/>
      <c r="J976" s="12"/>
      <c r="S976" s="12"/>
      <c r="T976" s="5"/>
      <c r="V976" s="5"/>
      <c r="W976" s="5"/>
    </row>
    <row r="977" spans="4:23" customFormat="1" x14ac:dyDescent="0.35">
      <c r="D977" s="5"/>
      <c r="J977" s="12"/>
      <c r="S977" s="12"/>
      <c r="T977" s="5"/>
      <c r="V977" s="5"/>
      <c r="W977" s="5"/>
    </row>
    <row r="978" spans="4:23" customFormat="1" x14ac:dyDescent="0.35">
      <c r="D978" s="5"/>
      <c r="J978" s="12"/>
      <c r="S978" s="12"/>
      <c r="T978" s="5"/>
      <c r="V978" s="5"/>
      <c r="W978" s="5"/>
    </row>
    <row r="979" spans="4:23" customFormat="1" x14ac:dyDescent="0.35">
      <c r="D979" s="5"/>
      <c r="J979" s="12"/>
      <c r="S979" s="12"/>
      <c r="T979" s="5"/>
      <c r="V979" s="5"/>
      <c r="W979" s="5"/>
    </row>
    <row r="980" spans="4:23" customFormat="1" x14ac:dyDescent="0.35">
      <c r="D980" s="5"/>
      <c r="J980" s="12"/>
      <c r="S980" s="12"/>
      <c r="T980" s="5"/>
      <c r="V980" s="5"/>
      <c r="W980" s="5"/>
    </row>
    <row r="981" spans="4:23" customFormat="1" x14ac:dyDescent="0.35">
      <c r="D981" s="5"/>
      <c r="J981" s="12"/>
      <c r="S981" s="12"/>
      <c r="T981" s="5"/>
      <c r="V981" s="5"/>
      <c r="W981" s="5"/>
    </row>
    <row r="982" spans="4:23" customFormat="1" x14ac:dyDescent="0.35">
      <c r="D982" s="5"/>
      <c r="J982" s="12"/>
      <c r="S982" s="12"/>
      <c r="T982" s="5"/>
      <c r="V982" s="5"/>
      <c r="W982" s="5"/>
    </row>
    <row r="983" spans="4:23" customFormat="1" x14ac:dyDescent="0.35">
      <c r="D983" s="5"/>
      <c r="J983" s="12"/>
      <c r="S983" s="12"/>
      <c r="T983" s="5"/>
      <c r="V983" s="5"/>
      <c r="W983" s="5"/>
    </row>
    <row r="984" spans="4:23" customFormat="1" x14ac:dyDescent="0.35">
      <c r="D984" s="5"/>
      <c r="J984" s="12"/>
      <c r="S984" s="12"/>
      <c r="T984" s="5"/>
      <c r="V984" s="5"/>
      <c r="W984" s="5"/>
    </row>
    <row r="985" spans="4:23" customFormat="1" x14ac:dyDescent="0.35">
      <c r="D985" s="5"/>
      <c r="J985" s="12"/>
      <c r="S985" s="12"/>
      <c r="T985" s="5"/>
      <c r="V985" s="5"/>
      <c r="W985" s="5"/>
    </row>
    <row r="986" spans="4:23" customFormat="1" x14ac:dyDescent="0.35">
      <c r="D986" s="5"/>
      <c r="J986" s="12"/>
      <c r="S986" s="12"/>
      <c r="T986" s="5"/>
      <c r="V986" s="5"/>
      <c r="W986" s="5"/>
    </row>
    <row r="987" spans="4:23" customFormat="1" x14ac:dyDescent="0.35">
      <c r="D987" s="5"/>
      <c r="J987" s="12"/>
      <c r="S987" s="12"/>
      <c r="T987" s="5"/>
      <c r="V987" s="5"/>
      <c r="W987" s="5"/>
    </row>
    <row r="988" spans="4:23" customFormat="1" x14ac:dyDescent="0.35">
      <c r="D988" s="5"/>
      <c r="J988" s="12"/>
      <c r="S988" s="12"/>
      <c r="T988" s="5"/>
      <c r="V988" s="5"/>
      <c r="W988" s="5"/>
    </row>
    <row r="989" spans="4:23" customFormat="1" x14ac:dyDescent="0.35">
      <c r="D989" s="5"/>
      <c r="J989" s="12"/>
      <c r="S989" s="12"/>
      <c r="T989" s="5"/>
      <c r="V989" s="5"/>
      <c r="W989" s="5"/>
    </row>
    <row r="990" spans="4:23" customFormat="1" x14ac:dyDescent="0.35">
      <c r="D990" s="5"/>
      <c r="J990" s="12"/>
      <c r="S990" s="12"/>
      <c r="T990" s="5"/>
      <c r="V990" s="5"/>
      <c r="W990" s="5"/>
    </row>
    <row r="991" spans="4:23" customFormat="1" x14ac:dyDescent="0.35">
      <c r="D991" s="5"/>
      <c r="J991" s="12"/>
      <c r="S991" s="12"/>
      <c r="T991" s="5"/>
      <c r="V991" s="5"/>
      <c r="W991" s="5"/>
    </row>
    <row r="992" spans="4:23" customFormat="1" x14ac:dyDescent="0.35">
      <c r="D992" s="5"/>
      <c r="J992" s="12"/>
      <c r="S992" s="12"/>
      <c r="T992" s="5"/>
      <c r="V992" s="5"/>
      <c r="W992" s="5"/>
    </row>
    <row r="993" spans="4:23" customFormat="1" x14ac:dyDescent="0.35">
      <c r="D993" s="5"/>
      <c r="J993" s="12"/>
      <c r="S993" s="12"/>
      <c r="T993" s="5"/>
      <c r="V993" s="5"/>
      <c r="W993" s="5"/>
    </row>
    <row r="994" spans="4:23" customFormat="1" x14ac:dyDescent="0.35">
      <c r="D994" s="5"/>
      <c r="J994" s="12"/>
      <c r="S994" s="12"/>
      <c r="T994" s="5"/>
      <c r="V994" s="5"/>
      <c r="W994" s="5"/>
    </row>
    <row r="995" spans="4:23" customFormat="1" x14ac:dyDescent="0.35">
      <c r="D995" s="5"/>
      <c r="J995" s="12"/>
      <c r="S995" s="12"/>
      <c r="T995" s="5"/>
      <c r="V995" s="5"/>
      <c r="W995" s="5"/>
    </row>
    <row r="996" spans="4:23" customFormat="1" x14ac:dyDescent="0.35">
      <c r="D996" s="5"/>
      <c r="J996" s="12"/>
      <c r="S996" s="12"/>
      <c r="T996" s="5"/>
      <c r="V996" s="5"/>
      <c r="W996" s="5"/>
    </row>
    <row r="997" spans="4:23" customFormat="1" x14ac:dyDescent="0.35">
      <c r="D997" s="5"/>
      <c r="J997" s="12"/>
      <c r="S997" s="12"/>
      <c r="T997" s="5"/>
      <c r="V997" s="5"/>
      <c r="W997" s="5"/>
    </row>
    <row r="998" spans="4:23" customFormat="1" x14ac:dyDescent="0.35">
      <c r="D998" s="5"/>
      <c r="J998" s="12"/>
      <c r="S998" s="12"/>
      <c r="T998" s="5"/>
      <c r="V998" s="5"/>
      <c r="W998" s="5"/>
    </row>
    <row r="999" spans="4:23" customFormat="1" x14ac:dyDescent="0.35">
      <c r="D999" s="5"/>
      <c r="J999" s="12"/>
      <c r="S999" s="12"/>
      <c r="T999" s="5"/>
      <c r="V999" s="5"/>
      <c r="W999" s="5"/>
    </row>
    <row r="1000" spans="4:23" customFormat="1" x14ac:dyDescent="0.35">
      <c r="D1000" s="5"/>
      <c r="J1000" s="12"/>
      <c r="S1000" s="12"/>
      <c r="T1000" s="5"/>
      <c r="V1000" s="5"/>
      <c r="W1000" s="5"/>
    </row>
    <row r="1001" spans="4:23" customFormat="1" x14ac:dyDescent="0.35">
      <c r="D1001" s="5"/>
      <c r="J1001" s="12"/>
      <c r="S1001" s="12"/>
      <c r="T1001" s="5"/>
      <c r="V1001" s="5"/>
      <c r="W1001" s="5"/>
    </row>
    <row r="1002" spans="4:23" customFormat="1" x14ac:dyDescent="0.35">
      <c r="D1002" s="5"/>
      <c r="J1002" s="12"/>
      <c r="S1002" s="12"/>
      <c r="T1002" s="5"/>
      <c r="V1002" s="5"/>
      <c r="W1002" s="5"/>
    </row>
    <row r="1003" spans="4:23" customFormat="1" x14ac:dyDescent="0.35">
      <c r="D1003" s="5"/>
      <c r="J1003" s="12"/>
      <c r="S1003" s="12"/>
      <c r="T1003" s="5"/>
      <c r="V1003" s="5"/>
      <c r="W1003" s="5"/>
    </row>
    <row r="1004" spans="4:23" customFormat="1" x14ac:dyDescent="0.35">
      <c r="D1004" s="5"/>
      <c r="J1004" s="12"/>
      <c r="S1004" s="12"/>
      <c r="T1004" s="5"/>
      <c r="V1004" s="5"/>
      <c r="W1004" s="5"/>
    </row>
    <row r="1005" spans="4:23" customFormat="1" x14ac:dyDescent="0.35">
      <c r="D1005" s="5"/>
      <c r="J1005" s="12"/>
      <c r="S1005" s="12"/>
      <c r="T1005" s="5"/>
      <c r="V1005" s="5"/>
      <c r="W1005" s="5"/>
    </row>
    <row r="1006" spans="4:23" customFormat="1" x14ac:dyDescent="0.35">
      <c r="D1006" s="5"/>
      <c r="J1006" s="12"/>
      <c r="S1006" s="12"/>
      <c r="T1006" s="5"/>
      <c r="V1006" s="5"/>
      <c r="W1006" s="5"/>
    </row>
    <row r="1007" spans="4:23" customFormat="1" x14ac:dyDescent="0.35">
      <c r="D1007" s="5"/>
      <c r="J1007" s="12"/>
      <c r="S1007" s="12"/>
      <c r="T1007" s="5"/>
      <c r="V1007" s="5"/>
      <c r="W1007" s="5"/>
    </row>
    <row r="1008" spans="4:23" customFormat="1" x14ac:dyDescent="0.35">
      <c r="D1008" s="5"/>
      <c r="J1008" s="12"/>
      <c r="S1008" s="12"/>
      <c r="T1008" s="5"/>
      <c r="V1008" s="5"/>
      <c r="W1008" s="5"/>
    </row>
    <row r="1009" spans="4:23" customFormat="1" x14ac:dyDescent="0.35">
      <c r="D1009" s="5"/>
      <c r="J1009" s="12"/>
      <c r="S1009" s="12"/>
      <c r="T1009" s="5"/>
      <c r="V1009" s="5"/>
      <c r="W1009" s="5"/>
    </row>
    <row r="1010" spans="4:23" customFormat="1" x14ac:dyDescent="0.35">
      <c r="D1010" s="5"/>
      <c r="J1010" s="12"/>
      <c r="S1010" s="12"/>
      <c r="T1010" s="5"/>
      <c r="V1010" s="5"/>
      <c r="W1010" s="5"/>
    </row>
    <row r="1011" spans="4:23" customFormat="1" x14ac:dyDescent="0.35">
      <c r="D1011" s="5"/>
      <c r="J1011" s="12"/>
      <c r="S1011" s="12"/>
      <c r="T1011" s="5"/>
      <c r="V1011" s="5"/>
      <c r="W1011" s="5"/>
    </row>
    <row r="1012" spans="4:23" customFormat="1" x14ac:dyDescent="0.35">
      <c r="D1012" s="5"/>
      <c r="J1012" s="12"/>
      <c r="S1012" s="12"/>
      <c r="T1012" s="5"/>
      <c r="V1012" s="5"/>
      <c r="W1012" s="5"/>
    </row>
    <row r="1013" spans="4:23" customFormat="1" x14ac:dyDescent="0.35">
      <c r="D1013" s="5"/>
      <c r="J1013" s="12"/>
      <c r="S1013" s="12"/>
      <c r="T1013" s="5"/>
      <c r="V1013" s="5"/>
      <c r="W1013" s="5"/>
    </row>
    <row r="1014" spans="4:23" customFormat="1" x14ac:dyDescent="0.35">
      <c r="D1014" s="5"/>
      <c r="J1014" s="12"/>
      <c r="S1014" s="12"/>
      <c r="T1014" s="5"/>
      <c r="V1014" s="5"/>
      <c r="W1014" s="5"/>
    </row>
    <row r="1015" spans="4:23" customFormat="1" x14ac:dyDescent="0.35">
      <c r="D1015" s="5"/>
      <c r="J1015" s="12"/>
      <c r="S1015" s="12"/>
      <c r="T1015" s="5"/>
      <c r="V1015" s="5"/>
      <c r="W1015" s="5"/>
    </row>
    <row r="1016" spans="4:23" customFormat="1" x14ac:dyDescent="0.35">
      <c r="D1016" s="5"/>
      <c r="J1016" s="12"/>
      <c r="S1016" s="12"/>
      <c r="T1016" s="5"/>
      <c r="V1016" s="5"/>
      <c r="W1016" s="5"/>
    </row>
    <row r="1017" spans="4:23" customFormat="1" x14ac:dyDescent="0.35">
      <c r="D1017" s="5"/>
      <c r="J1017" s="12"/>
      <c r="S1017" s="12"/>
      <c r="T1017" s="5"/>
      <c r="V1017" s="5"/>
      <c r="W1017" s="5"/>
    </row>
    <row r="1018" spans="4:23" customFormat="1" x14ac:dyDescent="0.35">
      <c r="D1018" s="5"/>
      <c r="J1018" s="12"/>
      <c r="S1018" s="12"/>
      <c r="T1018" s="5"/>
      <c r="V1018" s="5"/>
      <c r="W1018" s="5"/>
    </row>
    <row r="1019" spans="4:23" customFormat="1" x14ac:dyDescent="0.35">
      <c r="D1019" s="5"/>
      <c r="J1019" s="12"/>
      <c r="S1019" s="12"/>
      <c r="T1019" s="5"/>
      <c r="V1019" s="5"/>
      <c r="W1019" s="5"/>
    </row>
    <row r="1020" spans="4:23" customFormat="1" x14ac:dyDescent="0.35">
      <c r="D1020" s="5"/>
      <c r="J1020" s="12"/>
      <c r="S1020" s="12"/>
      <c r="T1020" s="5"/>
      <c r="V1020" s="5"/>
      <c r="W1020" s="5"/>
    </row>
    <row r="1021" spans="4:23" customFormat="1" x14ac:dyDescent="0.35">
      <c r="D1021" s="5"/>
      <c r="J1021" s="12"/>
      <c r="S1021" s="12"/>
      <c r="T1021" s="5"/>
      <c r="V1021" s="5"/>
      <c r="W1021" s="5"/>
    </row>
    <row r="1022" spans="4:23" customFormat="1" x14ac:dyDescent="0.35">
      <c r="D1022" s="5"/>
      <c r="J1022" s="12"/>
      <c r="S1022" s="12"/>
      <c r="T1022" s="5"/>
      <c r="V1022" s="5"/>
      <c r="W1022" s="5"/>
    </row>
    <row r="1023" spans="4:23" customFormat="1" x14ac:dyDescent="0.35">
      <c r="D1023" s="5"/>
      <c r="J1023" s="12"/>
      <c r="S1023" s="12"/>
      <c r="T1023" s="5"/>
      <c r="V1023" s="5"/>
      <c r="W1023" s="5"/>
    </row>
    <row r="1024" spans="4:23" customFormat="1" x14ac:dyDescent="0.35">
      <c r="D1024" s="5"/>
      <c r="J1024" s="12"/>
      <c r="S1024" s="12"/>
      <c r="T1024" s="5"/>
      <c r="V1024" s="5"/>
      <c r="W1024" s="5"/>
    </row>
    <row r="1025" spans="4:23" customFormat="1" x14ac:dyDescent="0.35">
      <c r="D1025" s="5"/>
      <c r="J1025" s="12"/>
      <c r="S1025" s="12"/>
      <c r="T1025" s="5"/>
      <c r="V1025" s="5"/>
      <c r="W1025" s="5"/>
    </row>
    <row r="1026" spans="4:23" customFormat="1" x14ac:dyDescent="0.35">
      <c r="D1026" s="5"/>
      <c r="J1026" s="12"/>
      <c r="S1026" s="12"/>
      <c r="T1026" s="5"/>
      <c r="V1026" s="5"/>
      <c r="W1026" s="5"/>
    </row>
    <row r="1027" spans="4:23" customFormat="1" x14ac:dyDescent="0.35">
      <c r="D1027" s="5"/>
      <c r="J1027" s="12"/>
      <c r="S1027" s="12"/>
      <c r="T1027" s="5"/>
      <c r="V1027" s="5"/>
      <c r="W1027" s="5"/>
    </row>
    <row r="1028" spans="4:23" customFormat="1" x14ac:dyDescent="0.35">
      <c r="D1028" s="5"/>
      <c r="J1028" s="12"/>
      <c r="S1028" s="12"/>
      <c r="T1028" s="5"/>
      <c r="V1028" s="5"/>
      <c r="W1028" s="5"/>
    </row>
    <row r="1029" spans="4:23" customFormat="1" x14ac:dyDescent="0.35">
      <c r="D1029" s="5"/>
      <c r="J1029" s="12"/>
      <c r="S1029" s="12"/>
      <c r="T1029" s="5"/>
      <c r="V1029" s="5"/>
      <c r="W1029" s="5"/>
    </row>
    <row r="1030" spans="4:23" customFormat="1" x14ac:dyDescent="0.35">
      <c r="D1030" s="5"/>
      <c r="J1030" s="12"/>
      <c r="S1030" s="12"/>
      <c r="T1030" s="5"/>
      <c r="V1030" s="5"/>
      <c r="W1030" s="5"/>
    </row>
    <row r="1031" spans="4:23" customFormat="1" x14ac:dyDescent="0.35">
      <c r="D1031" s="5"/>
      <c r="J1031" s="12"/>
      <c r="S1031" s="12"/>
      <c r="T1031" s="5"/>
      <c r="V1031" s="5"/>
      <c r="W1031" s="5"/>
    </row>
    <row r="1032" spans="4:23" customFormat="1" x14ac:dyDescent="0.35">
      <c r="D1032" s="5"/>
      <c r="J1032" s="12"/>
      <c r="S1032" s="12"/>
      <c r="T1032" s="5"/>
      <c r="V1032" s="5"/>
      <c r="W1032" s="5"/>
    </row>
    <row r="1033" spans="4:23" customFormat="1" x14ac:dyDescent="0.35">
      <c r="D1033" s="5"/>
      <c r="J1033" s="12"/>
      <c r="S1033" s="12"/>
      <c r="T1033" s="5"/>
      <c r="V1033" s="5"/>
      <c r="W1033" s="5"/>
    </row>
    <row r="1034" spans="4:23" customFormat="1" x14ac:dyDescent="0.35">
      <c r="D1034" s="5"/>
      <c r="J1034" s="12"/>
      <c r="S1034" s="12"/>
      <c r="T1034" s="5"/>
      <c r="V1034" s="5"/>
      <c r="W1034" s="5"/>
    </row>
    <row r="1035" spans="4:23" customFormat="1" x14ac:dyDescent="0.35">
      <c r="D1035" s="5"/>
      <c r="J1035" s="12"/>
      <c r="S1035" s="12"/>
      <c r="T1035" s="5"/>
      <c r="V1035" s="5"/>
      <c r="W1035" s="5"/>
    </row>
    <row r="1036" spans="4:23" customFormat="1" x14ac:dyDescent="0.35">
      <c r="D1036" s="5"/>
      <c r="J1036" s="12"/>
      <c r="S1036" s="12"/>
      <c r="T1036" s="5"/>
      <c r="V1036" s="5"/>
      <c r="W1036" s="5"/>
    </row>
    <row r="1037" spans="4:23" customFormat="1" x14ac:dyDescent="0.35">
      <c r="D1037" s="5"/>
      <c r="J1037" s="12"/>
      <c r="S1037" s="12"/>
      <c r="T1037" s="5"/>
      <c r="V1037" s="5"/>
      <c r="W1037" s="5"/>
    </row>
    <row r="1038" spans="4:23" customFormat="1" x14ac:dyDescent="0.35">
      <c r="D1038" s="5"/>
      <c r="J1038" s="12"/>
      <c r="S1038" s="12"/>
      <c r="T1038" s="5"/>
      <c r="V1038" s="5"/>
      <c r="W1038" s="5"/>
    </row>
    <row r="1039" spans="4:23" customFormat="1" x14ac:dyDescent="0.35">
      <c r="D1039" s="5"/>
      <c r="J1039" s="12"/>
      <c r="S1039" s="12"/>
      <c r="T1039" s="5"/>
      <c r="V1039" s="5"/>
      <c r="W1039" s="5"/>
    </row>
    <row r="1040" spans="4:23" customFormat="1" x14ac:dyDescent="0.35">
      <c r="D1040" s="5"/>
      <c r="J1040" s="12"/>
      <c r="S1040" s="12"/>
      <c r="T1040" s="5"/>
      <c r="V1040" s="5"/>
      <c r="W1040" s="5"/>
    </row>
    <row r="1041" spans="4:23" customFormat="1" x14ac:dyDescent="0.35">
      <c r="D1041" s="5"/>
      <c r="J1041" s="12"/>
      <c r="S1041" s="12"/>
      <c r="T1041" s="5"/>
      <c r="V1041" s="5"/>
      <c r="W1041" s="5"/>
    </row>
    <row r="1042" spans="4:23" customFormat="1" x14ac:dyDescent="0.35">
      <c r="D1042" s="5"/>
      <c r="J1042" s="12"/>
      <c r="S1042" s="12"/>
      <c r="T1042" s="5"/>
      <c r="V1042" s="5"/>
      <c r="W1042" s="5"/>
    </row>
    <row r="1043" spans="4:23" customFormat="1" x14ac:dyDescent="0.35">
      <c r="D1043" s="5"/>
      <c r="J1043" s="12"/>
      <c r="S1043" s="12"/>
      <c r="T1043" s="5"/>
      <c r="V1043" s="5"/>
      <c r="W1043" s="5"/>
    </row>
    <row r="1044" spans="4:23" customFormat="1" x14ac:dyDescent="0.35">
      <c r="D1044" s="5"/>
      <c r="J1044" s="12"/>
      <c r="S1044" s="12"/>
      <c r="T1044" s="5"/>
      <c r="V1044" s="5"/>
      <c r="W1044" s="5"/>
    </row>
    <row r="1045" spans="4:23" customFormat="1" x14ac:dyDescent="0.35">
      <c r="D1045" s="5"/>
      <c r="J1045" s="12"/>
      <c r="S1045" s="12"/>
      <c r="T1045" s="5"/>
      <c r="V1045" s="5"/>
      <c r="W1045" s="5"/>
    </row>
    <row r="1046" spans="4:23" customFormat="1" x14ac:dyDescent="0.35">
      <c r="D1046" s="5"/>
      <c r="J1046" s="12"/>
      <c r="S1046" s="12"/>
      <c r="T1046" s="5"/>
      <c r="V1046" s="5"/>
      <c r="W1046" s="5"/>
    </row>
    <row r="1047" spans="4:23" customFormat="1" x14ac:dyDescent="0.35">
      <c r="D1047" s="5"/>
      <c r="J1047" s="12"/>
      <c r="S1047" s="12"/>
      <c r="T1047" s="5"/>
      <c r="V1047" s="5"/>
      <c r="W1047" s="5"/>
    </row>
    <row r="1048" spans="4:23" customFormat="1" x14ac:dyDescent="0.35">
      <c r="D1048" s="5"/>
      <c r="J1048" s="12"/>
      <c r="S1048" s="12"/>
      <c r="T1048" s="5"/>
      <c r="V1048" s="5"/>
      <c r="W1048" s="5"/>
    </row>
    <row r="1049" spans="4:23" customFormat="1" x14ac:dyDescent="0.35">
      <c r="D1049" s="5"/>
      <c r="J1049" s="12"/>
      <c r="S1049" s="12"/>
      <c r="T1049" s="5"/>
      <c r="V1049" s="5"/>
      <c r="W1049" s="5"/>
    </row>
    <row r="1050" spans="4:23" customFormat="1" x14ac:dyDescent="0.35">
      <c r="D1050" s="5"/>
      <c r="J1050" s="12"/>
      <c r="S1050" s="12"/>
      <c r="T1050" s="5"/>
      <c r="V1050" s="5"/>
      <c r="W1050" s="5"/>
    </row>
    <row r="1051" spans="4:23" customFormat="1" x14ac:dyDescent="0.35">
      <c r="D1051" s="5"/>
      <c r="J1051" s="12"/>
      <c r="S1051" s="12"/>
      <c r="T1051" s="5"/>
      <c r="V1051" s="5"/>
      <c r="W1051" s="5"/>
    </row>
    <row r="1052" spans="4:23" customFormat="1" x14ac:dyDescent="0.35">
      <c r="D1052" s="5"/>
      <c r="J1052" s="12"/>
      <c r="S1052" s="12"/>
      <c r="T1052" s="5"/>
      <c r="V1052" s="5"/>
      <c r="W1052" s="5"/>
    </row>
    <row r="1053" spans="4:23" customFormat="1" x14ac:dyDescent="0.35">
      <c r="D1053" s="5"/>
      <c r="J1053" s="12"/>
      <c r="S1053" s="12"/>
      <c r="T1053" s="5"/>
      <c r="V1053" s="5"/>
      <c r="W1053" s="5"/>
    </row>
    <row r="1054" spans="4:23" customFormat="1" x14ac:dyDescent="0.35">
      <c r="D1054" s="5"/>
      <c r="J1054" s="12"/>
      <c r="S1054" s="12"/>
      <c r="T1054" s="5"/>
      <c r="V1054" s="5"/>
      <c r="W1054" s="5"/>
    </row>
    <row r="1055" spans="4:23" customFormat="1" x14ac:dyDescent="0.35">
      <c r="D1055" s="5"/>
      <c r="J1055" s="12"/>
      <c r="S1055" s="12"/>
      <c r="T1055" s="5"/>
      <c r="V1055" s="5"/>
      <c r="W1055" s="5"/>
    </row>
    <row r="1056" spans="4:23" customFormat="1" x14ac:dyDescent="0.35">
      <c r="D1056" s="5"/>
      <c r="J1056" s="12"/>
      <c r="S1056" s="12"/>
      <c r="T1056" s="5"/>
      <c r="V1056" s="5"/>
      <c r="W1056" s="5"/>
    </row>
    <row r="1057" spans="4:23" customFormat="1" x14ac:dyDescent="0.35">
      <c r="D1057" s="5"/>
      <c r="J1057" s="12"/>
      <c r="S1057" s="12"/>
      <c r="T1057" s="5"/>
      <c r="V1057" s="5"/>
      <c r="W1057" s="5"/>
    </row>
    <row r="1058" spans="4:23" customFormat="1" x14ac:dyDescent="0.35">
      <c r="D1058" s="5"/>
      <c r="J1058" s="12"/>
      <c r="S1058" s="12"/>
      <c r="T1058" s="5"/>
      <c r="V1058" s="5"/>
      <c r="W1058" s="5"/>
    </row>
    <row r="1059" spans="4:23" customFormat="1" x14ac:dyDescent="0.35">
      <c r="D1059" s="5"/>
      <c r="J1059" s="12"/>
      <c r="S1059" s="12"/>
      <c r="T1059" s="5"/>
      <c r="V1059" s="5"/>
      <c r="W1059" s="5"/>
    </row>
    <row r="1060" spans="4:23" customFormat="1" x14ac:dyDescent="0.35">
      <c r="D1060" s="5"/>
      <c r="J1060" s="12"/>
      <c r="S1060" s="12"/>
      <c r="T1060" s="5"/>
      <c r="V1060" s="5"/>
      <c r="W1060" s="5"/>
    </row>
    <row r="1061" spans="4:23" customFormat="1" x14ac:dyDescent="0.35">
      <c r="D1061" s="5"/>
      <c r="J1061" s="12"/>
      <c r="S1061" s="12"/>
      <c r="T1061" s="5"/>
      <c r="V1061" s="5"/>
      <c r="W1061" s="5"/>
    </row>
    <row r="1062" spans="4:23" customFormat="1" x14ac:dyDescent="0.35">
      <c r="D1062" s="5"/>
      <c r="J1062" s="12"/>
      <c r="S1062" s="12"/>
      <c r="T1062" s="5"/>
      <c r="V1062" s="5"/>
      <c r="W1062" s="5"/>
    </row>
    <row r="1063" spans="4:23" customFormat="1" x14ac:dyDescent="0.35">
      <c r="D1063" s="5"/>
      <c r="J1063" s="12"/>
      <c r="S1063" s="12"/>
      <c r="T1063" s="5"/>
      <c r="V1063" s="5"/>
      <c r="W1063" s="5"/>
    </row>
    <row r="1064" spans="4:23" customFormat="1" x14ac:dyDescent="0.35">
      <c r="D1064" s="5"/>
      <c r="J1064" s="12"/>
      <c r="S1064" s="12"/>
      <c r="T1064" s="5"/>
      <c r="V1064" s="5"/>
      <c r="W1064" s="5"/>
    </row>
    <row r="1065" spans="4:23" customFormat="1" x14ac:dyDescent="0.35">
      <c r="D1065" s="5"/>
      <c r="J1065" s="12"/>
      <c r="S1065" s="12"/>
      <c r="T1065" s="5"/>
      <c r="V1065" s="5"/>
      <c r="W1065" s="5"/>
    </row>
    <row r="1066" spans="4:23" customFormat="1" x14ac:dyDescent="0.35">
      <c r="D1066" s="5"/>
      <c r="J1066" s="12"/>
      <c r="S1066" s="12"/>
      <c r="T1066" s="5"/>
      <c r="V1066" s="5"/>
      <c r="W1066" s="5"/>
    </row>
    <row r="1067" spans="4:23" customFormat="1" x14ac:dyDescent="0.35">
      <c r="D1067" s="5"/>
      <c r="J1067" s="12"/>
      <c r="S1067" s="12"/>
      <c r="T1067" s="5"/>
      <c r="V1067" s="5"/>
      <c r="W1067" s="5"/>
    </row>
    <row r="1068" spans="4:23" customFormat="1" x14ac:dyDescent="0.35">
      <c r="D1068" s="5"/>
      <c r="J1068" s="12"/>
      <c r="S1068" s="12"/>
      <c r="T1068" s="5"/>
      <c r="V1068" s="5"/>
      <c r="W1068" s="5"/>
    </row>
    <row r="1069" spans="4:23" customFormat="1" x14ac:dyDescent="0.35">
      <c r="D1069" s="5"/>
      <c r="J1069" s="12"/>
      <c r="S1069" s="12"/>
      <c r="T1069" s="5"/>
      <c r="V1069" s="5"/>
      <c r="W1069" s="5"/>
    </row>
    <row r="1070" spans="4:23" customFormat="1" x14ac:dyDescent="0.35">
      <c r="D1070" s="5"/>
      <c r="J1070" s="12"/>
      <c r="S1070" s="12"/>
      <c r="T1070" s="5"/>
      <c r="V1070" s="5"/>
      <c r="W1070" s="5"/>
    </row>
    <row r="1071" spans="4:23" customFormat="1" x14ac:dyDescent="0.35">
      <c r="D1071" s="5"/>
      <c r="J1071" s="12"/>
      <c r="S1071" s="12"/>
      <c r="T1071" s="5"/>
      <c r="V1071" s="5"/>
      <c r="W1071" s="5"/>
    </row>
    <row r="1072" spans="4:23" customFormat="1" x14ac:dyDescent="0.35">
      <c r="D1072" s="5"/>
      <c r="J1072" s="12"/>
      <c r="S1072" s="12"/>
      <c r="T1072" s="5"/>
      <c r="V1072" s="5"/>
      <c r="W1072" s="5"/>
    </row>
    <row r="1073" spans="4:23" customFormat="1" x14ac:dyDescent="0.35">
      <c r="D1073" s="5"/>
      <c r="J1073" s="12"/>
      <c r="S1073" s="12"/>
      <c r="T1073" s="5"/>
      <c r="V1073" s="5"/>
      <c r="W1073" s="5"/>
    </row>
    <row r="1074" spans="4:23" customFormat="1" x14ac:dyDescent="0.35">
      <c r="D1074" s="5"/>
      <c r="J1074" s="12"/>
      <c r="S1074" s="12"/>
      <c r="T1074" s="5"/>
      <c r="V1074" s="5"/>
      <c r="W1074" s="5"/>
    </row>
    <row r="1075" spans="4:23" customFormat="1" x14ac:dyDescent="0.35">
      <c r="D1075" s="5"/>
      <c r="J1075" s="12"/>
      <c r="S1075" s="12"/>
      <c r="T1075" s="5"/>
      <c r="V1075" s="5"/>
      <c r="W1075" s="5"/>
    </row>
    <row r="1076" spans="4:23" customFormat="1" x14ac:dyDescent="0.35">
      <c r="D1076" s="5"/>
      <c r="J1076" s="12"/>
      <c r="S1076" s="12"/>
      <c r="T1076" s="5"/>
      <c r="V1076" s="5"/>
      <c r="W1076" s="5"/>
    </row>
    <row r="1077" spans="4:23" customFormat="1" x14ac:dyDescent="0.35">
      <c r="D1077" s="5"/>
      <c r="J1077" s="12"/>
      <c r="S1077" s="12"/>
      <c r="T1077" s="5"/>
      <c r="V1077" s="5"/>
      <c r="W1077" s="5"/>
    </row>
    <row r="1078" spans="4:23" customFormat="1" x14ac:dyDescent="0.35">
      <c r="D1078" s="5"/>
      <c r="J1078" s="12"/>
      <c r="S1078" s="12"/>
      <c r="T1078" s="5"/>
      <c r="V1078" s="5"/>
      <c r="W1078" s="5"/>
    </row>
    <row r="1079" spans="4:23" customFormat="1" x14ac:dyDescent="0.35">
      <c r="D1079" s="5"/>
      <c r="J1079" s="12"/>
      <c r="S1079" s="12"/>
      <c r="T1079" s="5"/>
      <c r="V1079" s="5"/>
      <c r="W1079" s="5"/>
    </row>
    <row r="1080" spans="4:23" customFormat="1" x14ac:dyDescent="0.35">
      <c r="D1080" s="5"/>
      <c r="J1080" s="12"/>
      <c r="S1080" s="12"/>
      <c r="T1080" s="5"/>
      <c r="V1080" s="5"/>
      <c r="W1080" s="5"/>
    </row>
    <row r="1081" spans="4:23" customFormat="1" x14ac:dyDescent="0.35">
      <c r="D1081" s="5"/>
      <c r="J1081" s="12"/>
      <c r="S1081" s="12"/>
      <c r="T1081" s="5"/>
      <c r="V1081" s="5"/>
      <c r="W1081" s="5"/>
    </row>
    <row r="1082" spans="4:23" customFormat="1" x14ac:dyDescent="0.35">
      <c r="D1082" s="5"/>
      <c r="J1082" s="12"/>
      <c r="S1082" s="12"/>
      <c r="T1082" s="5"/>
      <c r="V1082" s="5"/>
      <c r="W1082" s="5"/>
    </row>
    <row r="1083" spans="4:23" customFormat="1" x14ac:dyDescent="0.35">
      <c r="D1083" s="5"/>
      <c r="J1083" s="12"/>
      <c r="S1083" s="12"/>
      <c r="T1083" s="5"/>
      <c r="V1083" s="5"/>
      <c r="W1083" s="5"/>
    </row>
    <row r="1084" spans="4:23" customFormat="1" x14ac:dyDescent="0.35">
      <c r="D1084" s="5"/>
      <c r="J1084" s="12"/>
      <c r="S1084" s="12"/>
      <c r="T1084" s="5"/>
      <c r="V1084" s="5"/>
      <c r="W1084" s="5"/>
    </row>
    <row r="1085" spans="4:23" customFormat="1" x14ac:dyDescent="0.35">
      <c r="D1085" s="5"/>
      <c r="J1085" s="12"/>
      <c r="S1085" s="12"/>
      <c r="T1085" s="5"/>
      <c r="V1085" s="5"/>
      <c r="W1085" s="5"/>
    </row>
    <row r="1086" spans="4:23" customFormat="1" x14ac:dyDescent="0.35">
      <c r="D1086" s="5"/>
      <c r="J1086" s="12"/>
      <c r="S1086" s="12"/>
      <c r="T1086" s="5"/>
      <c r="V1086" s="5"/>
      <c r="W1086" s="5"/>
    </row>
    <row r="1087" spans="4:23" customFormat="1" x14ac:dyDescent="0.35">
      <c r="D1087" s="5"/>
      <c r="J1087" s="12"/>
      <c r="S1087" s="12"/>
      <c r="T1087" s="5"/>
      <c r="V1087" s="5"/>
      <c r="W1087" s="5"/>
    </row>
    <row r="1088" spans="4:23" customFormat="1" x14ac:dyDescent="0.35">
      <c r="D1088" s="5"/>
      <c r="J1088" s="12"/>
      <c r="S1088" s="12"/>
      <c r="T1088" s="5"/>
      <c r="V1088" s="5"/>
      <c r="W1088" s="5"/>
    </row>
    <row r="1089" spans="4:23" customFormat="1" x14ac:dyDescent="0.35">
      <c r="D1089" s="5"/>
      <c r="J1089" s="12"/>
      <c r="S1089" s="12"/>
      <c r="T1089" s="5"/>
      <c r="V1089" s="5"/>
      <c r="W1089" s="5"/>
    </row>
    <row r="1090" spans="4:23" customFormat="1" x14ac:dyDescent="0.35">
      <c r="D1090" s="5"/>
      <c r="J1090" s="12"/>
      <c r="S1090" s="12"/>
      <c r="T1090" s="5"/>
      <c r="V1090" s="5"/>
      <c r="W1090" s="5"/>
    </row>
    <row r="1091" spans="4:23" customFormat="1" x14ac:dyDescent="0.35">
      <c r="D1091" s="5"/>
      <c r="J1091" s="12"/>
      <c r="S1091" s="12"/>
      <c r="T1091" s="5"/>
      <c r="V1091" s="5"/>
      <c r="W1091" s="5"/>
    </row>
    <row r="1092" spans="4:23" customFormat="1" x14ac:dyDescent="0.35">
      <c r="D1092" s="5"/>
      <c r="J1092" s="12"/>
      <c r="S1092" s="12"/>
      <c r="T1092" s="5"/>
      <c r="V1092" s="5"/>
      <c r="W1092" s="5"/>
    </row>
    <row r="1093" spans="4:23" customFormat="1" x14ac:dyDescent="0.35">
      <c r="D1093" s="5"/>
      <c r="J1093" s="12"/>
      <c r="S1093" s="12"/>
      <c r="T1093" s="5"/>
      <c r="V1093" s="5"/>
      <c r="W1093" s="5"/>
    </row>
    <row r="1094" spans="4:23" customFormat="1" x14ac:dyDescent="0.35">
      <c r="D1094" s="5"/>
      <c r="J1094" s="12"/>
      <c r="S1094" s="12"/>
      <c r="T1094" s="5"/>
      <c r="V1094" s="5"/>
      <c r="W1094" s="5"/>
    </row>
    <row r="1095" spans="4:23" customFormat="1" x14ac:dyDescent="0.35">
      <c r="D1095" s="5"/>
      <c r="J1095" s="12"/>
      <c r="S1095" s="12"/>
      <c r="T1095" s="5"/>
      <c r="V1095" s="5"/>
      <c r="W1095" s="5"/>
    </row>
    <row r="1096" spans="4:23" customFormat="1" x14ac:dyDescent="0.35">
      <c r="D1096" s="5"/>
      <c r="J1096" s="12"/>
      <c r="S1096" s="12"/>
      <c r="T1096" s="5"/>
      <c r="V1096" s="5"/>
      <c r="W1096" s="5"/>
    </row>
    <row r="1097" spans="4:23" customFormat="1" x14ac:dyDescent="0.35">
      <c r="D1097" s="5"/>
      <c r="J1097" s="12"/>
      <c r="S1097" s="12"/>
      <c r="T1097" s="5"/>
      <c r="V1097" s="5"/>
      <c r="W1097" s="5"/>
    </row>
    <row r="1098" spans="4:23" customFormat="1" x14ac:dyDescent="0.35">
      <c r="D1098" s="5"/>
      <c r="J1098" s="12"/>
      <c r="S1098" s="12"/>
      <c r="T1098" s="5"/>
      <c r="V1098" s="5"/>
      <c r="W1098" s="5"/>
    </row>
    <row r="1099" spans="4:23" customFormat="1" x14ac:dyDescent="0.35">
      <c r="D1099" s="5"/>
      <c r="J1099" s="12"/>
      <c r="S1099" s="12"/>
      <c r="T1099" s="5"/>
      <c r="V1099" s="5"/>
      <c r="W1099" s="5"/>
    </row>
    <row r="1100" spans="4:23" customFormat="1" x14ac:dyDescent="0.35">
      <c r="D1100" s="5"/>
      <c r="J1100" s="12"/>
      <c r="S1100" s="12"/>
      <c r="T1100" s="5"/>
      <c r="V1100" s="5"/>
      <c r="W1100" s="5"/>
    </row>
    <row r="1101" spans="4:23" customFormat="1" x14ac:dyDescent="0.35">
      <c r="D1101" s="5"/>
      <c r="J1101" s="12"/>
      <c r="S1101" s="12"/>
      <c r="T1101" s="5"/>
      <c r="V1101" s="5"/>
      <c r="W1101" s="5"/>
    </row>
    <row r="1102" spans="4:23" customFormat="1" x14ac:dyDescent="0.35">
      <c r="D1102" s="5"/>
      <c r="J1102" s="12"/>
      <c r="S1102" s="12"/>
      <c r="T1102" s="5"/>
      <c r="V1102" s="5"/>
      <c r="W1102" s="5"/>
    </row>
    <row r="1103" spans="4:23" customFormat="1" x14ac:dyDescent="0.35">
      <c r="D1103" s="5"/>
      <c r="J1103" s="12"/>
      <c r="S1103" s="12"/>
      <c r="T1103" s="5"/>
      <c r="V1103" s="5"/>
      <c r="W1103" s="5"/>
    </row>
    <row r="1104" spans="4:23" customFormat="1" x14ac:dyDescent="0.35">
      <c r="D1104" s="5"/>
      <c r="J1104" s="12"/>
      <c r="S1104" s="12"/>
      <c r="T1104" s="5"/>
      <c r="V1104" s="5"/>
      <c r="W1104" s="5"/>
    </row>
    <row r="1105" spans="4:23" customFormat="1" x14ac:dyDescent="0.35">
      <c r="D1105" s="5"/>
      <c r="J1105" s="12"/>
      <c r="S1105" s="12"/>
      <c r="T1105" s="5"/>
      <c r="V1105" s="5"/>
      <c r="W1105" s="5"/>
    </row>
    <row r="1106" spans="4:23" customFormat="1" x14ac:dyDescent="0.35">
      <c r="D1106" s="5"/>
      <c r="J1106" s="12"/>
      <c r="S1106" s="12"/>
      <c r="T1106" s="5"/>
      <c r="V1106" s="5"/>
      <c r="W1106" s="5"/>
    </row>
    <row r="1107" spans="4:23" customFormat="1" x14ac:dyDescent="0.35">
      <c r="D1107" s="5"/>
      <c r="J1107" s="12"/>
      <c r="S1107" s="12"/>
      <c r="T1107" s="5"/>
      <c r="V1107" s="5"/>
      <c r="W1107" s="5"/>
    </row>
    <row r="1108" spans="4:23" customFormat="1" x14ac:dyDescent="0.35">
      <c r="D1108" s="5"/>
      <c r="J1108" s="12"/>
      <c r="S1108" s="12"/>
      <c r="T1108" s="5"/>
      <c r="V1108" s="5"/>
      <c r="W1108" s="5"/>
    </row>
    <row r="1109" spans="4:23" customFormat="1" x14ac:dyDescent="0.35">
      <c r="D1109" s="5"/>
      <c r="J1109" s="12"/>
      <c r="S1109" s="12"/>
      <c r="T1109" s="5"/>
      <c r="V1109" s="5"/>
      <c r="W1109" s="5"/>
    </row>
    <row r="1110" spans="4:23" customFormat="1" x14ac:dyDescent="0.35">
      <c r="D1110" s="5"/>
      <c r="J1110" s="12"/>
      <c r="S1110" s="12"/>
      <c r="T1110" s="5"/>
      <c r="V1110" s="5"/>
      <c r="W1110" s="5"/>
    </row>
    <row r="1111" spans="4:23" customFormat="1" x14ac:dyDescent="0.35">
      <c r="D1111" s="5"/>
      <c r="J1111" s="12"/>
      <c r="S1111" s="12"/>
      <c r="T1111" s="5"/>
      <c r="V1111" s="5"/>
      <c r="W1111" s="5"/>
    </row>
    <row r="1112" spans="4:23" customFormat="1" x14ac:dyDescent="0.35">
      <c r="D1112" s="5"/>
      <c r="J1112" s="12"/>
      <c r="S1112" s="12"/>
      <c r="T1112" s="5"/>
      <c r="V1112" s="5"/>
      <c r="W1112" s="5"/>
    </row>
    <row r="1113" spans="4:23" customFormat="1" x14ac:dyDescent="0.35">
      <c r="D1113" s="5"/>
      <c r="J1113" s="12"/>
      <c r="S1113" s="12"/>
      <c r="T1113" s="5"/>
      <c r="V1113" s="5"/>
      <c r="W1113" s="5"/>
    </row>
    <row r="1114" spans="4:23" customFormat="1" x14ac:dyDescent="0.35">
      <c r="D1114" s="5"/>
      <c r="J1114" s="12"/>
      <c r="S1114" s="12"/>
      <c r="T1114" s="5"/>
      <c r="V1114" s="5"/>
      <c r="W1114" s="5"/>
    </row>
    <row r="1115" spans="4:23" customFormat="1" x14ac:dyDescent="0.35">
      <c r="D1115" s="5"/>
      <c r="J1115" s="12"/>
      <c r="S1115" s="12"/>
      <c r="T1115" s="5"/>
      <c r="V1115" s="5"/>
      <c r="W1115" s="5"/>
    </row>
    <row r="1116" spans="4:23" customFormat="1" x14ac:dyDescent="0.35">
      <c r="D1116" s="5"/>
      <c r="J1116" s="12"/>
      <c r="S1116" s="12"/>
      <c r="T1116" s="5"/>
      <c r="V1116" s="5"/>
      <c r="W1116" s="5"/>
    </row>
    <row r="1117" spans="4:23" customFormat="1" x14ac:dyDescent="0.35">
      <c r="D1117" s="5"/>
      <c r="J1117" s="12"/>
      <c r="S1117" s="12"/>
      <c r="T1117" s="5"/>
      <c r="V1117" s="5"/>
      <c r="W1117" s="5"/>
    </row>
    <row r="1118" spans="4:23" customFormat="1" x14ac:dyDescent="0.35">
      <c r="D1118" s="5"/>
      <c r="J1118" s="12"/>
      <c r="S1118" s="12"/>
      <c r="T1118" s="5"/>
      <c r="V1118" s="5"/>
      <c r="W1118" s="5"/>
    </row>
    <row r="1119" spans="4:23" customFormat="1" x14ac:dyDescent="0.35">
      <c r="D1119" s="5"/>
      <c r="J1119" s="12"/>
      <c r="S1119" s="12"/>
      <c r="T1119" s="5"/>
      <c r="V1119" s="5"/>
      <c r="W1119" s="5"/>
    </row>
    <row r="1120" spans="4:23" customFormat="1" x14ac:dyDescent="0.35">
      <c r="D1120" s="5"/>
      <c r="J1120" s="12"/>
      <c r="S1120" s="12"/>
      <c r="T1120" s="5"/>
      <c r="V1120" s="5"/>
      <c r="W1120" s="5"/>
    </row>
    <row r="1121" spans="4:23" customFormat="1" x14ac:dyDescent="0.35">
      <c r="D1121" s="5"/>
      <c r="J1121" s="12"/>
      <c r="S1121" s="12"/>
      <c r="T1121" s="5"/>
      <c r="V1121" s="5"/>
      <c r="W1121" s="5"/>
    </row>
    <row r="1122" spans="4:23" customFormat="1" x14ac:dyDescent="0.35">
      <c r="D1122" s="5"/>
      <c r="J1122" s="12"/>
      <c r="S1122" s="12"/>
      <c r="T1122" s="5"/>
      <c r="V1122" s="5"/>
      <c r="W1122" s="5"/>
    </row>
    <row r="1123" spans="4:23" customFormat="1" x14ac:dyDescent="0.35">
      <c r="D1123" s="5"/>
      <c r="J1123" s="12"/>
      <c r="S1123" s="12"/>
      <c r="T1123" s="5"/>
      <c r="V1123" s="5"/>
      <c r="W1123" s="5"/>
    </row>
    <row r="1124" spans="4:23" customFormat="1" x14ac:dyDescent="0.35">
      <c r="D1124" s="5"/>
      <c r="J1124" s="12"/>
      <c r="S1124" s="12"/>
      <c r="T1124" s="5"/>
      <c r="V1124" s="5"/>
      <c r="W1124" s="5"/>
    </row>
    <row r="1125" spans="4:23" customFormat="1" x14ac:dyDescent="0.35">
      <c r="D1125" s="5"/>
      <c r="J1125" s="12"/>
      <c r="S1125" s="12"/>
      <c r="T1125" s="5"/>
      <c r="V1125" s="5"/>
      <c r="W1125" s="5"/>
    </row>
    <row r="1126" spans="4:23" customFormat="1" x14ac:dyDescent="0.35">
      <c r="D1126" s="5"/>
      <c r="J1126" s="12"/>
      <c r="S1126" s="12"/>
      <c r="T1126" s="5"/>
      <c r="V1126" s="5"/>
      <c r="W1126" s="5"/>
    </row>
    <row r="1127" spans="4:23" customFormat="1" x14ac:dyDescent="0.35">
      <c r="D1127" s="5"/>
      <c r="J1127" s="12"/>
      <c r="S1127" s="12"/>
      <c r="T1127" s="5"/>
      <c r="V1127" s="5"/>
      <c r="W1127" s="5"/>
    </row>
    <row r="1128" spans="4:23" customFormat="1" x14ac:dyDescent="0.35">
      <c r="D1128" s="5"/>
      <c r="J1128" s="12"/>
      <c r="S1128" s="12"/>
      <c r="T1128" s="5"/>
      <c r="V1128" s="5"/>
      <c r="W1128" s="5"/>
    </row>
    <row r="1129" spans="4:23" customFormat="1" x14ac:dyDescent="0.35">
      <c r="D1129" s="5"/>
      <c r="J1129" s="12"/>
      <c r="S1129" s="12"/>
      <c r="T1129" s="5"/>
      <c r="V1129" s="5"/>
      <c r="W1129" s="5"/>
    </row>
    <row r="1130" spans="4:23" customFormat="1" x14ac:dyDescent="0.35">
      <c r="D1130" s="5"/>
      <c r="J1130" s="12"/>
      <c r="S1130" s="12"/>
      <c r="T1130" s="5"/>
      <c r="V1130" s="5"/>
      <c r="W1130" s="5"/>
    </row>
    <row r="1131" spans="4:23" customFormat="1" x14ac:dyDescent="0.35">
      <c r="D1131" s="5"/>
      <c r="J1131" s="12"/>
      <c r="S1131" s="12"/>
      <c r="T1131" s="5"/>
      <c r="V1131" s="5"/>
      <c r="W1131" s="5"/>
    </row>
    <row r="1132" spans="4:23" customFormat="1" x14ac:dyDescent="0.35">
      <c r="D1132" s="5"/>
      <c r="J1132" s="12"/>
      <c r="S1132" s="12"/>
      <c r="T1132" s="5"/>
      <c r="V1132" s="5"/>
      <c r="W1132" s="5"/>
    </row>
    <row r="1133" spans="4:23" customFormat="1" x14ac:dyDescent="0.35">
      <c r="D1133" s="5"/>
      <c r="J1133" s="12"/>
      <c r="S1133" s="12"/>
      <c r="T1133" s="5"/>
      <c r="V1133" s="5"/>
      <c r="W1133" s="5"/>
    </row>
    <row r="1134" spans="4:23" customFormat="1" x14ac:dyDescent="0.35">
      <c r="D1134" s="5"/>
      <c r="J1134" s="12"/>
      <c r="S1134" s="12"/>
      <c r="T1134" s="5"/>
      <c r="V1134" s="5"/>
      <c r="W1134" s="5"/>
    </row>
    <row r="1135" spans="4:23" customFormat="1" x14ac:dyDescent="0.35">
      <c r="D1135" s="5"/>
      <c r="J1135" s="12"/>
      <c r="S1135" s="12"/>
      <c r="T1135" s="5"/>
      <c r="V1135" s="5"/>
      <c r="W1135" s="5"/>
    </row>
    <row r="1136" spans="4:23" customFormat="1" x14ac:dyDescent="0.35">
      <c r="D1136" s="5"/>
      <c r="J1136" s="12"/>
      <c r="S1136" s="12"/>
      <c r="T1136" s="5"/>
      <c r="V1136" s="5"/>
      <c r="W1136" s="5"/>
    </row>
    <row r="1137" spans="4:23" customFormat="1" x14ac:dyDescent="0.35">
      <c r="D1137" s="5"/>
      <c r="J1137" s="12"/>
      <c r="S1137" s="12"/>
      <c r="T1137" s="5"/>
      <c r="V1137" s="5"/>
      <c r="W1137" s="5"/>
    </row>
    <row r="1138" spans="4:23" customFormat="1" x14ac:dyDescent="0.35">
      <c r="D1138" s="5"/>
      <c r="J1138" s="12"/>
      <c r="S1138" s="12"/>
      <c r="T1138" s="5"/>
      <c r="V1138" s="5"/>
      <c r="W1138" s="5"/>
    </row>
    <row r="1139" spans="4:23" customFormat="1" x14ac:dyDescent="0.35">
      <c r="D1139" s="5"/>
      <c r="J1139" s="12"/>
      <c r="S1139" s="12"/>
      <c r="T1139" s="5"/>
      <c r="V1139" s="5"/>
      <c r="W1139" s="5"/>
    </row>
    <row r="1140" spans="4:23" customFormat="1" x14ac:dyDescent="0.35">
      <c r="D1140" s="5"/>
      <c r="J1140" s="12"/>
      <c r="S1140" s="12"/>
      <c r="T1140" s="5"/>
      <c r="V1140" s="5"/>
      <c r="W1140" s="5"/>
    </row>
    <row r="1141" spans="4:23" customFormat="1" x14ac:dyDescent="0.35">
      <c r="D1141" s="5"/>
      <c r="J1141" s="12"/>
      <c r="S1141" s="12"/>
      <c r="T1141" s="5"/>
      <c r="V1141" s="5"/>
      <c r="W1141" s="5"/>
    </row>
    <row r="1142" spans="4:23" customFormat="1" x14ac:dyDescent="0.35">
      <c r="D1142" s="5"/>
      <c r="J1142" s="12"/>
      <c r="S1142" s="12"/>
      <c r="T1142" s="5"/>
      <c r="V1142" s="5"/>
      <c r="W1142" s="5"/>
    </row>
    <row r="1143" spans="4:23" customFormat="1" x14ac:dyDescent="0.35">
      <c r="D1143" s="5"/>
      <c r="J1143" s="12"/>
      <c r="S1143" s="12"/>
      <c r="T1143" s="5"/>
      <c r="V1143" s="5"/>
      <c r="W1143" s="5"/>
    </row>
    <row r="1144" spans="4:23" customFormat="1" x14ac:dyDescent="0.35">
      <c r="D1144" s="5"/>
      <c r="J1144" s="12"/>
      <c r="S1144" s="12"/>
      <c r="T1144" s="5"/>
      <c r="V1144" s="5"/>
      <c r="W1144" s="5"/>
    </row>
    <row r="1145" spans="4:23" customFormat="1" x14ac:dyDescent="0.35">
      <c r="D1145" s="5"/>
      <c r="J1145" s="12"/>
      <c r="S1145" s="12"/>
      <c r="T1145" s="5"/>
      <c r="V1145" s="5"/>
      <c r="W1145" s="5"/>
    </row>
    <row r="1146" spans="4:23" customFormat="1" x14ac:dyDescent="0.35">
      <c r="D1146" s="5"/>
      <c r="J1146" s="12"/>
      <c r="S1146" s="12"/>
      <c r="T1146" s="5"/>
      <c r="V1146" s="5"/>
      <c r="W1146" s="5"/>
    </row>
    <row r="1147" spans="4:23" customFormat="1" x14ac:dyDescent="0.35">
      <c r="D1147" s="5"/>
      <c r="J1147" s="12"/>
      <c r="S1147" s="12"/>
      <c r="T1147" s="5"/>
      <c r="V1147" s="5"/>
      <c r="W1147" s="5"/>
    </row>
    <row r="1148" spans="4:23" customFormat="1" x14ac:dyDescent="0.35">
      <c r="D1148" s="5"/>
      <c r="J1148" s="12"/>
      <c r="S1148" s="12"/>
      <c r="T1148" s="5"/>
      <c r="V1148" s="5"/>
      <c r="W1148" s="5"/>
    </row>
    <row r="1149" spans="4:23" customFormat="1" x14ac:dyDescent="0.35">
      <c r="D1149" s="5"/>
      <c r="J1149" s="12"/>
      <c r="S1149" s="12"/>
      <c r="T1149" s="5"/>
      <c r="V1149" s="5"/>
      <c r="W1149" s="5"/>
    </row>
    <row r="1150" spans="4:23" customFormat="1" x14ac:dyDescent="0.35">
      <c r="D1150" s="5"/>
      <c r="J1150" s="12"/>
      <c r="S1150" s="12"/>
      <c r="T1150" s="5"/>
      <c r="V1150" s="5"/>
      <c r="W1150" s="5"/>
    </row>
    <row r="1151" spans="4:23" customFormat="1" x14ac:dyDescent="0.35">
      <c r="D1151" s="5"/>
      <c r="J1151" s="12"/>
      <c r="S1151" s="12"/>
      <c r="T1151" s="5"/>
      <c r="V1151" s="5"/>
      <c r="W1151" s="5"/>
    </row>
    <row r="1152" spans="4:23" customFormat="1" x14ac:dyDescent="0.35">
      <c r="D1152" s="5"/>
      <c r="J1152" s="12"/>
      <c r="S1152" s="12"/>
      <c r="T1152" s="5"/>
      <c r="V1152" s="5"/>
      <c r="W1152" s="5"/>
    </row>
    <row r="1153" spans="4:23" customFormat="1" x14ac:dyDescent="0.35">
      <c r="D1153" s="5"/>
      <c r="J1153" s="12"/>
      <c r="S1153" s="12"/>
      <c r="T1153" s="5"/>
      <c r="V1153" s="5"/>
      <c r="W1153" s="5"/>
    </row>
    <row r="1154" spans="4:23" customFormat="1" x14ac:dyDescent="0.35">
      <c r="D1154" s="5"/>
      <c r="J1154" s="12"/>
      <c r="S1154" s="12"/>
      <c r="T1154" s="5"/>
      <c r="V1154" s="5"/>
      <c r="W1154" s="5"/>
    </row>
    <row r="1155" spans="4:23" customFormat="1" x14ac:dyDescent="0.35">
      <c r="D1155" s="5"/>
      <c r="J1155" s="12"/>
      <c r="S1155" s="12"/>
      <c r="T1155" s="5"/>
      <c r="V1155" s="5"/>
      <c r="W1155" s="5"/>
    </row>
    <row r="1156" spans="4:23" customFormat="1" x14ac:dyDescent="0.35">
      <c r="D1156" s="5"/>
      <c r="J1156" s="12"/>
      <c r="S1156" s="12"/>
      <c r="T1156" s="5"/>
      <c r="V1156" s="5"/>
      <c r="W1156" s="5"/>
    </row>
    <row r="1157" spans="4:23" customFormat="1" x14ac:dyDescent="0.35">
      <c r="D1157" s="5"/>
      <c r="J1157" s="12"/>
      <c r="S1157" s="12"/>
      <c r="T1157" s="5"/>
      <c r="V1157" s="5"/>
      <c r="W1157" s="5"/>
    </row>
    <row r="1158" spans="4:23" customFormat="1" x14ac:dyDescent="0.35">
      <c r="D1158" s="5"/>
      <c r="J1158" s="12"/>
      <c r="S1158" s="12"/>
      <c r="T1158" s="5"/>
      <c r="V1158" s="5"/>
      <c r="W1158" s="5"/>
    </row>
    <row r="1159" spans="4:23" customFormat="1" x14ac:dyDescent="0.35">
      <c r="D1159" s="5"/>
      <c r="J1159" s="12"/>
      <c r="S1159" s="12"/>
      <c r="T1159" s="5"/>
      <c r="V1159" s="5"/>
      <c r="W1159" s="5"/>
    </row>
    <row r="1160" spans="4:23" customFormat="1" x14ac:dyDescent="0.35">
      <c r="D1160" s="5"/>
      <c r="J1160" s="12"/>
      <c r="S1160" s="12"/>
      <c r="T1160" s="5"/>
      <c r="V1160" s="5"/>
      <c r="W1160" s="5"/>
    </row>
    <row r="1161" spans="4:23" customFormat="1" x14ac:dyDescent="0.35">
      <c r="D1161" s="5"/>
      <c r="J1161" s="12"/>
      <c r="S1161" s="12"/>
      <c r="T1161" s="5"/>
      <c r="V1161" s="5"/>
      <c r="W1161" s="5"/>
    </row>
    <row r="1162" spans="4:23" customFormat="1" x14ac:dyDescent="0.35">
      <c r="D1162" s="5"/>
      <c r="J1162" s="12"/>
      <c r="S1162" s="12"/>
      <c r="T1162" s="5"/>
      <c r="V1162" s="5"/>
      <c r="W1162" s="5"/>
    </row>
    <row r="1163" spans="4:23" customFormat="1" x14ac:dyDescent="0.35">
      <c r="D1163" s="5"/>
      <c r="J1163" s="12"/>
      <c r="S1163" s="12"/>
      <c r="T1163" s="5"/>
      <c r="V1163" s="5"/>
      <c r="W1163" s="5"/>
    </row>
    <row r="1164" spans="4:23" customFormat="1" x14ac:dyDescent="0.35">
      <c r="D1164" s="5"/>
      <c r="J1164" s="12"/>
      <c r="S1164" s="12"/>
      <c r="T1164" s="5"/>
      <c r="V1164" s="5"/>
      <c r="W1164" s="5"/>
    </row>
    <row r="1165" spans="4:23" customFormat="1" x14ac:dyDescent="0.35">
      <c r="D1165" s="5"/>
      <c r="J1165" s="12"/>
      <c r="S1165" s="12"/>
      <c r="T1165" s="5"/>
      <c r="V1165" s="5"/>
      <c r="W1165" s="5"/>
    </row>
    <row r="1166" spans="4:23" customFormat="1" x14ac:dyDescent="0.35">
      <c r="D1166" s="5"/>
      <c r="J1166" s="12"/>
      <c r="S1166" s="12"/>
      <c r="T1166" s="5"/>
      <c r="V1166" s="5"/>
      <c r="W1166" s="5"/>
    </row>
    <row r="1167" spans="4:23" customFormat="1" x14ac:dyDescent="0.35">
      <c r="D1167" s="5"/>
      <c r="J1167" s="12"/>
      <c r="S1167" s="12"/>
      <c r="T1167" s="5"/>
      <c r="V1167" s="5"/>
      <c r="W1167" s="5"/>
    </row>
    <row r="1168" spans="4:23" customFormat="1" x14ac:dyDescent="0.35">
      <c r="D1168" s="5"/>
      <c r="J1168" s="12"/>
      <c r="S1168" s="12"/>
      <c r="T1168" s="5"/>
      <c r="V1168" s="5"/>
      <c r="W1168" s="5"/>
    </row>
    <row r="1169" spans="4:23" customFormat="1" x14ac:dyDescent="0.35">
      <c r="D1169" s="5"/>
      <c r="J1169" s="12"/>
      <c r="S1169" s="12"/>
      <c r="T1169" s="5"/>
      <c r="V1169" s="5"/>
      <c r="W1169" s="5"/>
    </row>
    <row r="1170" spans="4:23" customFormat="1" x14ac:dyDescent="0.35">
      <c r="D1170" s="5"/>
      <c r="J1170" s="12"/>
      <c r="S1170" s="12"/>
      <c r="T1170" s="5"/>
      <c r="V1170" s="5"/>
      <c r="W1170" s="5"/>
    </row>
    <row r="1171" spans="4:23" customFormat="1" x14ac:dyDescent="0.35">
      <c r="D1171" s="5"/>
      <c r="J1171" s="12"/>
      <c r="S1171" s="12"/>
      <c r="T1171" s="5"/>
      <c r="V1171" s="5"/>
      <c r="W1171" s="5"/>
    </row>
    <row r="1172" spans="4:23" customFormat="1" x14ac:dyDescent="0.35">
      <c r="D1172" s="5"/>
      <c r="J1172" s="12"/>
      <c r="S1172" s="12"/>
      <c r="T1172" s="5"/>
      <c r="V1172" s="5"/>
      <c r="W1172" s="5"/>
    </row>
    <row r="1173" spans="4:23" customFormat="1" x14ac:dyDescent="0.35">
      <c r="D1173" s="5"/>
      <c r="J1173" s="12"/>
      <c r="S1173" s="12"/>
      <c r="T1173" s="5"/>
      <c r="V1173" s="5"/>
      <c r="W1173" s="5"/>
    </row>
    <row r="1174" spans="4:23" customFormat="1" x14ac:dyDescent="0.35">
      <c r="D1174" s="5"/>
      <c r="J1174" s="12"/>
      <c r="S1174" s="12"/>
      <c r="T1174" s="5"/>
      <c r="V1174" s="5"/>
      <c r="W1174" s="5"/>
    </row>
    <row r="1175" spans="4:23" customFormat="1" x14ac:dyDescent="0.35">
      <c r="D1175" s="5"/>
      <c r="J1175" s="12"/>
      <c r="S1175" s="12"/>
      <c r="T1175" s="5"/>
      <c r="V1175" s="5"/>
      <c r="W1175" s="5"/>
    </row>
    <row r="1176" spans="4:23" customFormat="1" x14ac:dyDescent="0.35">
      <c r="D1176" s="5"/>
      <c r="J1176" s="12"/>
      <c r="S1176" s="12"/>
      <c r="T1176" s="5"/>
      <c r="V1176" s="5"/>
      <c r="W1176" s="5"/>
    </row>
    <row r="1177" spans="4:23" customFormat="1" x14ac:dyDescent="0.35">
      <c r="D1177" s="5"/>
      <c r="J1177" s="12"/>
      <c r="S1177" s="12"/>
      <c r="T1177" s="5"/>
      <c r="V1177" s="5"/>
      <c r="W1177" s="5"/>
    </row>
    <row r="1178" spans="4:23" customFormat="1" x14ac:dyDescent="0.35">
      <c r="D1178" s="5"/>
      <c r="J1178" s="12"/>
      <c r="S1178" s="12"/>
      <c r="T1178" s="5"/>
      <c r="V1178" s="5"/>
      <c r="W1178" s="5"/>
    </row>
    <row r="1179" spans="4:23" customFormat="1" x14ac:dyDescent="0.35">
      <c r="D1179" s="5"/>
      <c r="J1179" s="12"/>
      <c r="S1179" s="12"/>
      <c r="T1179" s="5"/>
      <c r="V1179" s="5"/>
      <c r="W1179" s="5"/>
    </row>
    <row r="1180" spans="4:23" customFormat="1" x14ac:dyDescent="0.35">
      <c r="D1180" s="5"/>
      <c r="J1180" s="12"/>
      <c r="S1180" s="12"/>
      <c r="T1180" s="5"/>
      <c r="V1180" s="5"/>
      <c r="W1180" s="5"/>
    </row>
    <row r="1181" spans="4:23" customFormat="1" x14ac:dyDescent="0.35">
      <c r="D1181" s="5"/>
      <c r="J1181" s="12"/>
      <c r="S1181" s="12"/>
      <c r="T1181" s="5"/>
      <c r="V1181" s="5"/>
      <c r="W1181" s="5"/>
    </row>
    <row r="1182" spans="4:23" customFormat="1" x14ac:dyDescent="0.35">
      <c r="D1182" s="5"/>
      <c r="J1182" s="12"/>
      <c r="S1182" s="12"/>
      <c r="T1182" s="5"/>
      <c r="V1182" s="5"/>
      <c r="W1182" s="5"/>
    </row>
    <row r="1183" spans="4:23" customFormat="1" x14ac:dyDescent="0.35">
      <c r="D1183" s="5"/>
      <c r="J1183" s="12"/>
      <c r="S1183" s="12"/>
      <c r="T1183" s="5"/>
      <c r="V1183" s="5"/>
      <c r="W1183" s="5"/>
    </row>
    <row r="1184" spans="4:23" customFormat="1" x14ac:dyDescent="0.35">
      <c r="D1184" s="5"/>
      <c r="J1184" s="12"/>
      <c r="S1184" s="12"/>
      <c r="T1184" s="5"/>
      <c r="V1184" s="5"/>
      <c r="W1184" s="5"/>
    </row>
    <row r="1185" spans="4:23" customFormat="1" x14ac:dyDescent="0.35">
      <c r="D1185" s="5"/>
      <c r="J1185" s="12"/>
      <c r="S1185" s="12"/>
      <c r="T1185" s="5"/>
      <c r="V1185" s="5"/>
      <c r="W1185" s="5"/>
    </row>
    <row r="1186" spans="4:23" customFormat="1" x14ac:dyDescent="0.35">
      <c r="D1186" s="5"/>
      <c r="J1186" s="12"/>
      <c r="S1186" s="12"/>
      <c r="T1186" s="5"/>
      <c r="V1186" s="5"/>
      <c r="W1186" s="5"/>
    </row>
    <row r="1187" spans="4:23" customFormat="1" x14ac:dyDescent="0.35">
      <c r="D1187" s="5"/>
      <c r="J1187" s="12"/>
      <c r="S1187" s="12"/>
      <c r="T1187" s="5"/>
      <c r="V1187" s="5"/>
      <c r="W1187" s="5"/>
    </row>
    <row r="1188" spans="4:23" customFormat="1" x14ac:dyDescent="0.35">
      <c r="D1188" s="5"/>
      <c r="J1188" s="12"/>
      <c r="S1188" s="12"/>
      <c r="T1188" s="5"/>
      <c r="V1188" s="5"/>
      <c r="W1188" s="5"/>
    </row>
    <row r="1189" spans="4:23" customFormat="1" x14ac:dyDescent="0.35">
      <c r="D1189" s="5"/>
      <c r="J1189" s="12"/>
      <c r="S1189" s="12"/>
      <c r="T1189" s="5"/>
      <c r="V1189" s="5"/>
      <c r="W1189" s="5"/>
    </row>
    <row r="1190" spans="4:23" customFormat="1" x14ac:dyDescent="0.35">
      <c r="D1190" s="5"/>
      <c r="J1190" s="12"/>
      <c r="S1190" s="12"/>
      <c r="T1190" s="5"/>
      <c r="V1190" s="5"/>
      <c r="W1190" s="5"/>
    </row>
    <row r="1191" spans="4:23" customFormat="1" x14ac:dyDescent="0.35">
      <c r="D1191" s="5"/>
      <c r="J1191" s="12"/>
      <c r="S1191" s="12"/>
      <c r="T1191" s="5"/>
      <c r="V1191" s="5"/>
      <c r="W1191" s="5"/>
    </row>
    <row r="1192" spans="4:23" customFormat="1" x14ac:dyDescent="0.35">
      <c r="D1192" s="5"/>
      <c r="J1192" s="12"/>
      <c r="S1192" s="12"/>
      <c r="T1192" s="5"/>
      <c r="V1192" s="5"/>
      <c r="W1192" s="5"/>
    </row>
    <row r="1193" spans="4:23" customFormat="1" x14ac:dyDescent="0.35">
      <c r="D1193" s="5"/>
      <c r="J1193" s="12"/>
      <c r="S1193" s="12"/>
      <c r="T1193" s="5"/>
      <c r="V1193" s="5"/>
      <c r="W1193" s="5"/>
    </row>
    <row r="1194" spans="4:23" customFormat="1" x14ac:dyDescent="0.35">
      <c r="D1194" s="5"/>
      <c r="J1194" s="12"/>
      <c r="S1194" s="12"/>
      <c r="T1194" s="5"/>
      <c r="V1194" s="5"/>
      <c r="W1194" s="5"/>
    </row>
    <row r="1195" spans="4:23" customFormat="1" x14ac:dyDescent="0.35">
      <c r="D1195" s="5"/>
      <c r="J1195" s="12"/>
      <c r="S1195" s="12"/>
      <c r="T1195" s="5"/>
      <c r="V1195" s="5"/>
      <c r="W1195" s="5"/>
    </row>
    <row r="1196" spans="4:23" customFormat="1" x14ac:dyDescent="0.35">
      <c r="D1196" s="5"/>
      <c r="J1196" s="12"/>
      <c r="S1196" s="12"/>
      <c r="T1196" s="5"/>
      <c r="V1196" s="5"/>
      <c r="W1196" s="5"/>
    </row>
    <row r="1197" spans="4:23" customFormat="1" x14ac:dyDescent="0.35">
      <c r="D1197" s="5"/>
      <c r="J1197" s="12"/>
      <c r="S1197" s="12"/>
      <c r="T1197" s="5"/>
      <c r="V1197" s="5"/>
      <c r="W1197" s="5"/>
    </row>
    <row r="1198" spans="4:23" customFormat="1" x14ac:dyDescent="0.35">
      <c r="D1198" s="5"/>
      <c r="J1198" s="12"/>
      <c r="S1198" s="12"/>
      <c r="T1198" s="5"/>
      <c r="V1198" s="5"/>
      <c r="W1198" s="5"/>
    </row>
    <row r="1199" spans="4:23" customFormat="1" x14ac:dyDescent="0.35">
      <c r="D1199" s="5"/>
      <c r="J1199" s="12"/>
      <c r="S1199" s="12"/>
      <c r="T1199" s="5"/>
      <c r="V1199" s="5"/>
      <c r="W1199" s="5"/>
    </row>
    <row r="1200" spans="4:23" customFormat="1" x14ac:dyDescent="0.35">
      <c r="D1200" s="5"/>
      <c r="J1200" s="12"/>
      <c r="S1200" s="12"/>
      <c r="T1200" s="5"/>
      <c r="V1200" s="5"/>
      <c r="W1200" s="5"/>
    </row>
    <row r="1201" spans="4:23" customFormat="1" x14ac:dyDescent="0.35">
      <c r="D1201" s="5"/>
      <c r="J1201" s="12"/>
      <c r="S1201" s="12"/>
      <c r="T1201" s="5"/>
      <c r="V1201" s="5"/>
      <c r="W1201" s="5"/>
    </row>
    <row r="1202" spans="4:23" customFormat="1" x14ac:dyDescent="0.35">
      <c r="D1202" s="5"/>
      <c r="J1202" s="12"/>
      <c r="S1202" s="12"/>
      <c r="T1202" s="5"/>
      <c r="V1202" s="5"/>
      <c r="W1202" s="5"/>
    </row>
    <row r="1203" spans="4:23" customFormat="1" x14ac:dyDescent="0.35">
      <c r="D1203" s="5"/>
      <c r="J1203" s="12"/>
      <c r="S1203" s="12"/>
      <c r="T1203" s="5"/>
      <c r="V1203" s="5"/>
      <c r="W1203" s="5"/>
    </row>
    <row r="1204" spans="4:23" customFormat="1" x14ac:dyDescent="0.35">
      <c r="D1204" s="5"/>
      <c r="J1204" s="12"/>
      <c r="S1204" s="12"/>
      <c r="T1204" s="5"/>
      <c r="V1204" s="5"/>
      <c r="W1204" s="5"/>
    </row>
    <row r="1205" spans="4:23" customFormat="1" x14ac:dyDescent="0.35">
      <c r="D1205" s="5"/>
      <c r="J1205" s="12"/>
      <c r="S1205" s="12"/>
      <c r="T1205" s="5"/>
      <c r="V1205" s="5"/>
      <c r="W1205" s="5"/>
    </row>
    <row r="1206" spans="4:23" customFormat="1" x14ac:dyDescent="0.35">
      <c r="D1206" s="5"/>
      <c r="J1206" s="12"/>
      <c r="S1206" s="12"/>
      <c r="T1206" s="5"/>
      <c r="V1206" s="5"/>
      <c r="W1206" s="5"/>
    </row>
    <row r="1207" spans="4:23" customFormat="1" x14ac:dyDescent="0.35">
      <c r="D1207" s="5"/>
      <c r="J1207" s="12"/>
      <c r="S1207" s="12"/>
      <c r="T1207" s="5"/>
      <c r="V1207" s="5"/>
      <c r="W1207" s="5"/>
    </row>
    <row r="1208" spans="4:23" customFormat="1" x14ac:dyDescent="0.35">
      <c r="D1208" s="5"/>
      <c r="J1208" s="12"/>
      <c r="S1208" s="12"/>
      <c r="T1208" s="5"/>
      <c r="V1208" s="5"/>
      <c r="W1208" s="5"/>
    </row>
    <row r="1209" spans="4:23" customFormat="1" x14ac:dyDescent="0.35">
      <c r="D1209" s="5"/>
      <c r="J1209" s="12"/>
      <c r="S1209" s="12"/>
      <c r="T1209" s="5"/>
      <c r="V1209" s="5"/>
      <c r="W1209" s="5"/>
    </row>
    <row r="1210" spans="4:23" customFormat="1" x14ac:dyDescent="0.35">
      <c r="D1210" s="5"/>
      <c r="J1210" s="12"/>
      <c r="S1210" s="12"/>
      <c r="T1210" s="5"/>
      <c r="V1210" s="5"/>
      <c r="W1210" s="5"/>
    </row>
    <row r="1211" spans="4:23" customFormat="1" x14ac:dyDescent="0.35">
      <c r="D1211" s="5"/>
      <c r="J1211" s="12"/>
      <c r="S1211" s="12"/>
      <c r="T1211" s="5"/>
      <c r="V1211" s="5"/>
      <c r="W1211" s="5"/>
    </row>
    <row r="1212" spans="4:23" customFormat="1" x14ac:dyDescent="0.35">
      <c r="D1212" s="5"/>
      <c r="J1212" s="12"/>
      <c r="S1212" s="12"/>
      <c r="T1212" s="5"/>
      <c r="V1212" s="5"/>
      <c r="W1212" s="5"/>
    </row>
    <row r="1213" spans="4:23" customFormat="1" x14ac:dyDescent="0.35">
      <c r="D1213" s="5"/>
      <c r="J1213" s="12"/>
      <c r="S1213" s="12"/>
      <c r="T1213" s="5"/>
      <c r="V1213" s="5"/>
      <c r="W1213" s="5"/>
    </row>
    <row r="1214" spans="4:23" customFormat="1" x14ac:dyDescent="0.35">
      <c r="D1214" s="5"/>
      <c r="J1214" s="12"/>
      <c r="S1214" s="12"/>
      <c r="T1214" s="5"/>
      <c r="V1214" s="5"/>
      <c r="W1214" s="5"/>
    </row>
    <row r="1215" spans="4:23" customFormat="1" x14ac:dyDescent="0.35">
      <c r="D1215" s="5"/>
      <c r="J1215" s="12"/>
      <c r="S1215" s="12"/>
      <c r="T1215" s="5"/>
      <c r="V1215" s="5"/>
      <c r="W1215" s="5"/>
    </row>
    <row r="1216" spans="4:23" customFormat="1" x14ac:dyDescent="0.35">
      <c r="D1216" s="5"/>
      <c r="J1216" s="12"/>
      <c r="S1216" s="12"/>
      <c r="T1216" s="5"/>
      <c r="V1216" s="5"/>
      <c r="W1216" s="5"/>
    </row>
    <row r="1217" spans="4:23" customFormat="1" x14ac:dyDescent="0.35">
      <c r="D1217" s="5"/>
      <c r="J1217" s="12"/>
      <c r="S1217" s="12"/>
      <c r="T1217" s="5"/>
      <c r="V1217" s="5"/>
      <c r="W1217" s="5"/>
    </row>
    <row r="1218" spans="4:23" customFormat="1" x14ac:dyDescent="0.35">
      <c r="D1218" s="5"/>
      <c r="J1218" s="12"/>
      <c r="S1218" s="12"/>
      <c r="T1218" s="5"/>
      <c r="V1218" s="5"/>
      <c r="W1218" s="5"/>
    </row>
    <row r="1219" spans="4:23" customFormat="1" x14ac:dyDescent="0.35">
      <c r="D1219" s="5"/>
      <c r="J1219" s="12"/>
      <c r="S1219" s="12"/>
      <c r="T1219" s="5"/>
      <c r="V1219" s="5"/>
      <c r="W1219" s="5"/>
    </row>
    <row r="1220" spans="4:23" customFormat="1" x14ac:dyDescent="0.35">
      <c r="D1220" s="5"/>
      <c r="J1220" s="12"/>
      <c r="S1220" s="12"/>
      <c r="T1220" s="5"/>
      <c r="V1220" s="5"/>
      <c r="W1220" s="5"/>
    </row>
    <row r="1221" spans="4:23" customFormat="1" x14ac:dyDescent="0.35">
      <c r="D1221" s="5"/>
      <c r="J1221" s="12"/>
      <c r="S1221" s="12"/>
      <c r="T1221" s="5"/>
      <c r="V1221" s="5"/>
      <c r="W1221" s="5"/>
    </row>
    <row r="1222" spans="4:23" customFormat="1" x14ac:dyDescent="0.35">
      <c r="D1222" s="5"/>
      <c r="J1222" s="12"/>
      <c r="S1222" s="12"/>
      <c r="T1222" s="5"/>
      <c r="V1222" s="5"/>
      <c r="W1222" s="5"/>
    </row>
    <row r="1223" spans="4:23" customFormat="1" x14ac:dyDescent="0.35">
      <c r="D1223" s="5"/>
      <c r="J1223" s="12"/>
      <c r="S1223" s="12"/>
      <c r="T1223" s="5"/>
      <c r="V1223" s="5"/>
      <c r="W1223" s="5"/>
    </row>
    <row r="1224" spans="4:23" customFormat="1" x14ac:dyDescent="0.35">
      <c r="D1224" s="5"/>
      <c r="J1224" s="12"/>
      <c r="S1224" s="12"/>
      <c r="T1224" s="5"/>
      <c r="V1224" s="5"/>
      <c r="W1224" s="5"/>
    </row>
    <row r="1225" spans="4:23" customFormat="1" x14ac:dyDescent="0.35">
      <c r="D1225" s="5"/>
      <c r="J1225" s="12"/>
      <c r="S1225" s="12"/>
      <c r="T1225" s="5"/>
      <c r="V1225" s="5"/>
      <c r="W1225" s="5"/>
    </row>
    <row r="1226" spans="4:23" customFormat="1" x14ac:dyDescent="0.35">
      <c r="D1226" s="5"/>
      <c r="J1226" s="12"/>
      <c r="S1226" s="12"/>
      <c r="T1226" s="5"/>
      <c r="V1226" s="5"/>
      <c r="W1226" s="5"/>
    </row>
    <row r="1227" spans="4:23" customFormat="1" x14ac:dyDescent="0.35">
      <c r="D1227" s="5"/>
      <c r="J1227" s="12"/>
      <c r="S1227" s="12"/>
      <c r="T1227" s="5"/>
      <c r="V1227" s="5"/>
      <c r="W1227" s="5"/>
    </row>
    <row r="1228" spans="4:23" customFormat="1" x14ac:dyDescent="0.35">
      <c r="D1228" s="5"/>
      <c r="J1228" s="12"/>
      <c r="S1228" s="12"/>
      <c r="T1228" s="5"/>
      <c r="V1228" s="5"/>
      <c r="W1228" s="5"/>
    </row>
    <row r="1229" spans="4:23" customFormat="1" x14ac:dyDescent="0.35">
      <c r="D1229" s="5"/>
      <c r="J1229" s="12"/>
      <c r="S1229" s="12"/>
      <c r="T1229" s="5"/>
      <c r="V1229" s="5"/>
      <c r="W1229" s="5"/>
    </row>
    <row r="1230" spans="4:23" customFormat="1" x14ac:dyDescent="0.35">
      <c r="D1230" s="5"/>
      <c r="J1230" s="12"/>
      <c r="S1230" s="12"/>
      <c r="T1230" s="5"/>
      <c r="V1230" s="5"/>
      <c r="W1230" s="5"/>
    </row>
    <row r="1231" spans="4:23" customFormat="1" x14ac:dyDescent="0.35">
      <c r="D1231" s="5"/>
      <c r="J1231" s="12"/>
      <c r="S1231" s="12"/>
      <c r="T1231" s="5"/>
      <c r="V1231" s="5"/>
      <c r="W1231" s="5"/>
    </row>
    <row r="1232" spans="4:23" customFormat="1" x14ac:dyDescent="0.35">
      <c r="D1232" s="5"/>
      <c r="J1232" s="12"/>
      <c r="S1232" s="12"/>
      <c r="T1232" s="5"/>
      <c r="V1232" s="5"/>
      <c r="W1232" s="5"/>
    </row>
    <row r="1233" spans="4:23" customFormat="1" x14ac:dyDescent="0.35">
      <c r="D1233" s="5"/>
      <c r="J1233" s="12"/>
      <c r="S1233" s="12"/>
      <c r="T1233" s="5"/>
      <c r="V1233" s="5"/>
      <c r="W1233" s="5"/>
    </row>
    <row r="1234" spans="4:23" customFormat="1" x14ac:dyDescent="0.35">
      <c r="D1234" s="5"/>
      <c r="J1234" s="12"/>
      <c r="S1234" s="12"/>
      <c r="T1234" s="5"/>
      <c r="V1234" s="5"/>
      <c r="W1234" s="5"/>
    </row>
    <row r="1235" spans="4:23" customFormat="1" x14ac:dyDescent="0.35">
      <c r="D1235" s="5"/>
      <c r="J1235" s="12"/>
      <c r="S1235" s="12"/>
      <c r="T1235" s="5"/>
      <c r="V1235" s="5"/>
      <c r="W1235" s="5"/>
    </row>
    <row r="1236" spans="4:23" customFormat="1" x14ac:dyDescent="0.35">
      <c r="D1236" s="5"/>
      <c r="J1236" s="12"/>
      <c r="S1236" s="12"/>
      <c r="T1236" s="5"/>
      <c r="V1236" s="5"/>
      <c r="W1236" s="5"/>
    </row>
    <row r="1237" spans="4:23" customFormat="1" x14ac:dyDescent="0.35">
      <c r="D1237" s="5"/>
      <c r="J1237" s="12"/>
      <c r="S1237" s="12"/>
      <c r="T1237" s="5"/>
      <c r="V1237" s="5"/>
      <c r="W1237" s="5"/>
    </row>
    <row r="1238" spans="4:23" customFormat="1" x14ac:dyDescent="0.35">
      <c r="D1238" s="5"/>
      <c r="J1238" s="12"/>
      <c r="S1238" s="12"/>
      <c r="T1238" s="5"/>
      <c r="V1238" s="5"/>
      <c r="W1238" s="5"/>
    </row>
    <row r="1239" spans="4:23" customFormat="1" x14ac:dyDescent="0.35">
      <c r="D1239" s="5"/>
      <c r="J1239" s="12"/>
      <c r="S1239" s="12"/>
      <c r="T1239" s="5"/>
      <c r="V1239" s="5"/>
      <c r="W1239" s="5"/>
    </row>
    <row r="1240" spans="4:23" customFormat="1" x14ac:dyDescent="0.35">
      <c r="D1240" s="5"/>
      <c r="J1240" s="12"/>
      <c r="S1240" s="12"/>
      <c r="T1240" s="5"/>
      <c r="V1240" s="5"/>
      <c r="W1240" s="5"/>
    </row>
    <row r="1241" spans="4:23" customFormat="1" x14ac:dyDescent="0.35">
      <c r="D1241" s="5"/>
      <c r="J1241" s="12"/>
      <c r="S1241" s="12"/>
      <c r="T1241" s="5"/>
      <c r="V1241" s="5"/>
      <c r="W1241" s="5"/>
    </row>
    <row r="1242" spans="4:23" customFormat="1" x14ac:dyDescent="0.35">
      <c r="D1242" s="5"/>
      <c r="J1242" s="12"/>
      <c r="S1242" s="12"/>
      <c r="T1242" s="5"/>
      <c r="V1242" s="5"/>
      <c r="W1242" s="5"/>
    </row>
    <row r="1243" spans="4:23" customFormat="1" x14ac:dyDescent="0.35">
      <c r="D1243" s="5"/>
      <c r="J1243" s="12"/>
      <c r="S1243" s="12"/>
      <c r="T1243" s="5"/>
      <c r="V1243" s="5"/>
      <c r="W1243" s="5"/>
    </row>
    <row r="1244" spans="4:23" customFormat="1" x14ac:dyDescent="0.35">
      <c r="D1244" s="5"/>
      <c r="J1244" s="12"/>
      <c r="S1244" s="12"/>
      <c r="T1244" s="5"/>
      <c r="V1244" s="5"/>
      <c r="W1244" s="5"/>
    </row>
    <row r="1245" spans="4:23" customFormat="1" x14ac:dyDescent="0.35">
      <c r="D1245" s="5"/>
      <c r="J1245" s="12"/>
      <c r="S1245" s="12"/>
      <c r="T1245" s="5"/>
      <c r="V1245" s="5"/>
      <c r="W1245" s="5"/>
    </row>
    <row r="1246" spans="4:23" customFormat="1" x14ac:dyDescent="0.35">
      <c r="D1246" s="5"/>
      <c r="J1246" s="12"/>
      <c r="S1246" s="12"/>
      <c r="T1246" s="5"/>
      <c r="V1246" s="5"/>
      <c r="W1246" s="5"/>
    </row>
    <row r="1247" spans="4:23" customFormat="1" x14ac:dyDescent="0.35">
      <c r="D1247" s="5"/>
      <c r="J1247" s="12"/>
      <c r="S1247" s="12"/>
      <c r="T1247" s="5"/>
      <c r="V1247" s="5"/>
      <c r="W1247" s="5"/>
    </row>
    <row r="1248" spans="4:23" customFormat="1" x14ac:dyDescent="0.35">
      <c r="D1248" s="5"/>
      <c r="J1248" s="12"/>
      <c r="S1248" s="12"/>
      <c r="T1248" s="5"/>
      <c r="V1248" s="5"/>
      <c r="W1248" s="5"/>
    </row>
    <row r="1249" spans="4:23" customFormat="1" x14ac:dyDescent="0.35">
      <c r="D1249" s="5"/>
      <c r="J1249" s="12"/>
      <c r="S1249" s="12"/>
      <c r="T1249" s="5"/>
      <c r="V1249" s="5"/>
      <c r="W1249" s="5"/>
    </row>
    <row r="1250" spans="4:23" customFormat="1" x14ac:dyDescent="0.35">
      <c r="D1250" s="5"/>
      <c r="J1250" s="12"/>
      <c r="S1250" s="12"/>
      <c r="T1250" s="5"/>
      <c r="V1250" s="5"/>
      <c r="W1250" s="5"/>
    </row>
    <row r="1251" spans="4:23" customFormat="1" x14ac:dyDescent="0.35">
      <c r="D1251" s="5"/>
      <c r="J1251" s="12"/>
      <c r="S1251" s="12"/>
      <c r="T1251" s="5"/>
      <c r="V1251" s="5"/>
      <c r="W1251" s="5"/>
    </row>
    <row r="1252" spans="4:23" customFormat="1" x14ac:dyDescent="0.35">
      <c r="D1252" s="5"/>
      <c r="J1252" s="12"/>
      <c r="S1252" s="12"/>
      <c r="T1252" s="5"/>
      <c r="V1252" s="5"/>
      <c r="W1252" s="5"/>
    </row>
    <row r="1253" spans="4:23" customFormat="1" x14ac:dyDescent="0.35">
      <c r="D1253" s="5"/>
      <c r="J1253" s="12"/>
      <c r="S1253" s="12"/>
      <c r="T1253" s="5"/>
      <c r="V1253" s="5"/>
      <c r="W1253" s="5"/>
    </row>
    <row r="1254" spans="4:23" customFormat="1" x14ac:dyDescent="0.35">
      <c r="D1254" s="5"/>
      <c r="J1254" s="12"/>
      <c r="S1254" s="12"/>
      <c r="T1254" s="5"/>
      <c r="V1254" s="5"/>
      <c r="W1254" s="5"/>
    </row>
    <row r="1255" spans="4:23" customFormat="1" x14ac:dyDescent="0.35">
      <c r="D1255" s="5"/>
      <c r="J1255" s="12"/>
      <c r="S1255" s="12"/>
      <c r="T1255" s="5"/>
      <c r="V1255" s="5"/>
      <c r="W1255" s="5"/>
    </row>
    <row r="1256" spans="4:23" customFormat="1" x14ac:dyDescent="0.35">
      <c r="D1256" s="5"/>
      <c r="J1256" s="12"/>
      <c r="S1256" s="12"/>
      <c r="T1256" s="5"/>
      <c r="V1256" s="5"/>
      <c r="W1256" s="5"/>
    </row>
    <row r="1257" spans="4:23" customFormat="1" x14ac:dyDescent="0.35">
      <c r="D1257" s="5"/>
      <c r="J1257" s="12"/>
      <c r="S1257" s="12"/>
      <c r="T1257" s="5"/>
      <c r="V1257" s="5"/>
      <c r="W1257" s="5"/>
    </row>
    <row r="1258" spans="4:23" customFormat="1" x14ac:dyDescent="0.35">
      <c r="D1258" s="5"/>
      <c r="J1258" s="12"/>
      <c r="S1258" s="12"/>
      <c r="T1258" s="5"/>
      <c r="V1258" s="5"/>
      <c r="W1258" s="5"/>
    </row>
    <row r="1259" spans="4:23" customFormat="1" x14ac:dyDescent="0.35">
      <c r="D1259" s="5"/>
      <c r="J1259" s="12"/>
      <c r="S1259" s="12"/>
      <c r="T1259" s="5"/>
      <c r="V1259" s="5"/>
      <c r="W1259" s="5"/>
    </row>
    <row r="1260" spans="4:23" customFormat="1" x14ac:dyDescent="0.35">
      <c r="D1260" s="5"/>
      <c r="J1260" s="12"/>
      <c r="S1260" s="12"/>
      <c r="T1260" s="5"/>
      <c r="V1260" s="5"/>
      <c r="W1260" s="5"/>
    </row>
    <row r="1261" spans="4:23" customFormat="1" x14ac:dyDescent="0.35">
      <c r="D1261" s="5"/>
      <c r="J1261" s="12"/>
      <c r="S1261" s="12"/>
      <c r="T1261" s="5"/>
      <c r="V1261" s="5"/>
      <c r="W1261" s="5"/>
    </row>
    <row r="1262" spans="4:23" customFormat="1" x14ac:dyDescent="0.35">
      <c r="D1262" s="5"/>
      <c r="J1262" s="12"/>
      <c r="S1262" s="12"/>
      <c r="T1262" s="5"/>
      <c r="V1262" s="5"/>
      <c r="W1262" s="5"/>
    </row>
    <row r="1263" spans="4:23" customFormat="1" x14ac:dyDescent="0.35">
      <c r="D1263" s="5"/>
      <c r="J1263" s="12"/>
      <c r="S1263" s="12"/>
      <c r="T1263" s="5"/>
      <c r="V1263" s="5"/>
      <c r="W1263" s="5"/>
    </row>
    <row r="1264" spans="4:23" customFormat="1" x14ac:dyDescent="0.35">
      <c r="D1264" s="5"/>
      <c r="J1264" s="12"/>
      <c r="S1264" s="12"/>
      <c r="T1264" s="5"/>
      <c r="V1264" s="5"/>
      <c r="W1264" s="5"/>
    </row>
    <row r="1265" spans="4:23" customFormat="1" x14ac:dyDescent="0.35">
      <c r="D1265" s="5"/>
      <c r="J1265" s="12"/>
      <c r="S1265" s="12"/>
      <c r="T1265" s="5"/>
      <c r="V1265" s="5"/>
      <c r="W1265" s="5"/>
    </row>
    <row r="1266" spans="4:23" customFormat="1" x14ac:dyDescent="0.35">
      <c r="D1266" s="5"/>
      <c r="J1266" s="12"/>
      <c r="S1266" s="12"/>
      <c r="T1266" s="5"/>
      <c r="V1266" s="5"/>
      <c r="W1266" s="5"/>
    </row>
    <row r="1267" spans="4:23" customFormat="1" x14ac:dyDescent="0.35">
      <c r="D1267" s="5"/>
      <c r="J1267" s="12"/>
      <c r="S1267" s="12"/>
      <c r="T1267" s="5"/>
      <c r="V1267" s="5"/>
      <c r="W1267" s="5"/>
    </row>
    <row r="1268" spans="4:23" customFormat="1" x14ac:dyDescent="0.35">
      <c r="D1268" s="5"/>
      <c r="J1268" s="12"/>
      <c r="S1268" s="12"/>
      <c r="T1268" s="5"/>
      <c r="V1268" s="5"/>
      <c r="W1268" s="5"/>
    </row>
    <row r="1269" spans="4:23" customFormat="1" x14ac:dyDescent="0.35">
      <c r="D1269" s="5"/>
      <c r="J1269" s="12"/>
      <c r="S1269" s="12"/>
      <c r="T1269" s="5"/>
      <c r="V1269" s="5"/>
      <c r="W1269" s="5"/>
    </row>
    <row r="1270" spans="4:23" customFormat="1" x14ac:dyDescent="0.35">
      <c r="D1270" s="5"/>
      <c r="J1270" s="12"/>
      <c r="S1270" s="12"/>
      <c r="T1270" s="5"/>
      <c r="V1270" s="5"/>
      <c r="W1270" s="5"/>
    </row>
    <row r="1271" spans="4:23" customFormat="1" x14ac:dyDescent="0.35">
      <c r="D1271" s="5"/>
      <c r="J1271" s="12"/>
      <c r="S1271" s="12"/>
      <c r="T1271" s="5"/>
      <c r="V1271" s="5"/>
      <c r="W1271" s="5"/>
    </row>
    <row r="1272" spans="4:23" customFormat="1" x14ac:dyDescent="0.35">
      <c r="D1272" s="5"/>
      <c r="J1272" s="12"/>
      <c r="S1272" s="12"/>
      <c r="T1272" s="5"/>
      <c r="V1272" s="5"/>
      <c r="W1272" s="5"/>
    </row>
    <row r="1273" spans="4:23" customFormat="1" x14ac:dyDescent="0.35">
      <c r="D1273" s="5"/>
      <c r="J1273" s="12"/>
      <c r="S1273" s="12"/>
      <c r="T1273" s="5"/>
      <c r="V1273" s="5"/>
      <c r="W1273" s="5"/>
    </row>
    <row r="1274" spans="4:23" customFormat="1" x14ac:dyDescent="0.35">
      <c r="D1274" s="5"/>
      <c r="J1274" s="12"/>
      <c r="S1274" s="12"/>
      <c r="T1274" s="5"/>
      <c r="V1274" s="5"/>
      <c r="W1274" s="5"/>
    </row>
    <row r="1275" spans="4:23" customFormat="1" x14ac:dyDescent="0.35">
      <c r="D1275" s="5"/>
      <c r="J1275" s="12"/>
      <c r="S1275" s="12"/>
      <c r="T1275" s="5"/>
      <c r="V1275" s="5"/>
      <c r="W1275" s="5"/>
    </row>
    <row r="1276" spans="4:23" customFormat="1" x14ac:dyDescent="0.35">
      <c r="D1276" s="5"/>
      <c r="J1276" s="12"/>
      <c r="S1276" s="12"/>
      <c r="T1276" s="5"/>
      <c r="V1276" s="5"/>
      <c r="W1276" s="5"/>
    </row>
    <row r="1277" spans="4:23" customFormat="1" x14ac:dyDescent="0.35">
      <c r="D1277" s="5"/>
      <c r="J1277" s="12"/>
      <c r="S1277" s="12"/>
      <c r="T1277" s="5"/>
      <c r="V1277" s="5"/>
      <c r="W1277" s="5"/>
    </row>
    <row r="1278" spans="4:23" customFormat="1" x14ac:dyDescent="0.35">
      <c r="D1278" s="5"/>
      <c r="J1278" s="12"/>
      <c r="S1278" s="12"/>
      <c r="T1278" s="5"/>
      <c r="V1278" s="5"/>
      <c r="W1278" s="5"/>
    </row>
    <row r="1279" spans="4:23" customFormat="1" x14ac:dyDescent="0.35">
      <c r="D1279" s="5"/>
      <c r="J1279" s="12"/>
      <c r="S1279" s="12"/>
      <c r="T1279" s="5"/>
      <c r="V1279" s="5"/>
      <c r="W1279" s="5"/>
    </row>
    <row r="1280" spans="4:23" customFormat="1" x14ac:dyDescent="0.35">
      <c r="D1280" s="5"/>
      <c r="J1280" s="12"/>
      <c r="S1280" s="12"/>
      <c r="T1280" s="5"/>
      <c r="V1280" s="5"/>
      <c r="W1280" s="5"/>
    </row>
    <row r="1281" spans="4:23" customFormat="1" x14ac:dyDescent="0.35">
      <c r="D1281" s="5"/>
      <c r="J1281" s="12"/>
      <c r="S1281" s="12"/>
      <c r="T1281" s="5"/>
      <c r="V1281" s="5"/>
      <c r="W1281" s="5"/>
    </row>
    <row r="1282" spans="4:23" customFormat="1" x14ac:dyDescent="0.35">
      <c r="D1282" s="5"/>
      <c r="J1282" s="12"/>
      <c r="S1282" s="12"/>
      <c r="T1282" s="5"/>
      <c r="V1282" s="5"/>
      <c r="W1282" s="5"/>
    </row>
    <row r="1283" spans="4:23" customFormat="1" x14ac:dyDescent="0.35">
      <c r="D1283" s="5"/>
      <c r="J1283" s="12"/>
      <c r="S1283" s="12"/>
      <c r="T1283" s="5"/>
      <c r="V1283" s="5"/>
      <c r="W1283" s="5"/>
    </row>
    <row r="1284" spans="4:23" customFormat="1" x14ac:dyDescent="0.35">
      <c r="D1284" s="5"/>
      <c r="J1284" s="12"/>
      <c r="S1284" s="12"/>
      <c r="T1284" s="5"/>
      <c r="V1284" s="5"/>
      <c r="W1284" s="5"/>
    </row>
    <row r="1285" spans="4:23" customFormat="1" x14ac:dyDescent="0.35">
      <c r="D1285" s="5"/>
      <c r="J1285" s="12"/>
      <c r="S1285" s="12"/>
      <c r="T1285" s="5"/>
      <c r="V1285" s="5"/>
      <c r="W1285" s="5"/>
    </row>
    <row r="1286" spans="4:23" customFormat="1" x14ac:dyDescent="0.35">
      <c r="D1286" s="5"/>
      <c r="J1286" s="12"/>
      <c r="S1286" s="12"/>
      <c r="T1286" s="5"/>
      <c r="V1286" s="5"/>
      <c r="W1286" s="5"/>
    </row>
    <row r="1287" spans="4:23" customFormat="1" x14ac:dyDescent="0.35">
      <c r="D1287" s="5"/>
      <c r="J1287" s="12"/>
      <c r="S1287" s="12"/>
      <c r="T1287" s="5"/>
      <c r="V1287" s="5"/>
      <c r="W1287" s="5"/>
    </row>
    <row r="1288" spans="4:23" customFormat="1" x14ac:dyDescent="0.35">
      <c r="D1288" s="5"/>
      <c r="J1288" s="12"/>
      <c r="S1288" s="12"/>
      <c r="T1288" s="5"/>
      <c r="V1288" s="5"/>
      <c r="W1288" s="5"/>
    </row>
    <row r="1289" spans="4:23" customFormat="1" x14ac:dyDescent="0.35">
      <c r="D1289" s="5"/>
      <c r="J1289" s="12"/>
      <c r="S1289" s="12"/>
      <c r="T1289" s="5"/>
      <c r="V1289" s="5"/>
      <c r="W1289" s="5"/>
    </row>
    <row r="1290" spans="4:23" customFormat="1" x14ac:dyDescent="0.35">
      <c r="D1290" s="5"/>
      <c r="J1290" s="12"/>
      <c r="S1290" s="12"/>
      <c r="T1290" s="5"/>
      <c r="V1290" s="5"/>
      <c r="W1290" s="5"/>
    </row>
    <row r="1291" spans="4:23" customFormat="1" x14ac:dyDescent="0.35">
      <c r="D1291" s="5"/>
      <c r="J1291" s="12"/>
      <c r="S1291" s="12"/>
      <c r="T1291" s="5"/>
      <c r="V1291" s="5"/>
      <c r="W1291" s="5"/>
    </row>
    <row r="1292" spans="4:23" customFormat="1" x14ac:dyDescent="0.35">
      <c r="D1292" s="5"/>
      <c r="J1292" s="12"/>
      <c r="S1292" s="12"/>
      <c r="T1292" s="5"/>
      <c r="V1292" s="5"/>
      <c r="W1292" s="5"/>
    </row>
    <row r="1293" spans="4:23" customFormat="1" x14ac:dyDescent="0.35">
      <c r="D1293" s="5"/>
      <c r="J1293" s="12"/>
      <c r="S1293" s="12"/>
      <c r="T1293" s="5"/>
      <c r="V1293" s="5"/>
      <c r="W1293" s="5"/>
    </row>
    <row r="1294" spans="4:23" customFormat="1" x14ac:dyDescent="0.35">
      <c r="D1294" s="5"/>
      <c r="J1294" s="12"/>
      <c r="S1294" s="12"/>
      <c r="T1294" s="5"/>
      <c r="V1294" s="5"/>
      <c r="W1294" s="5"/>
    </row>
    <row r="1295" spans="4:23" customFormat="1" x14ac:dyDescent="0.35">
      <c r="D1295" s="5"/>
      <c r="J1295" s="12"/>
      <c r="S1295" s="12"/>
      <c r="T1295" s="5"/>
      <c r="V1295" s="5"/>
      <c r="W1295" s="5"/>
    </row>
    <row r="1296" spans="4:23" customFormat="1" x14ac:dyDescent="0.35">
      <c r="D1296" s="5"/>
      <c r="J1296" s="12"/>
      <c r="S1296" s="12"/>
      <c r="T1296" s="5"/>
      <c r="V1296" s="5"/>
      <c r="W1296" s="5"/>
    </row>
    <row r="1297" spans="4:23" customFormat="1" x14ac:dyDescent="0.35">
      <c r="D1297" s="5"/>
      <c r="J1297" s="12"/>
      <c r="S1297" s="12"/>
      <c r="T1297" s="5"/>
      <c r="V1297" s="5"/>
      <c r="W1297" s="5"/>
    </row>
    <row r="1298" spans="4:23" customFormat="1" x14ac:dyDescent="0.35">
      <c r="D1298" s="5"/>
      <c r="J1298" s="12"/>
      <c r="S1298" s="12"/>
      <c r="T1298" s="5"/>
      <c r="V1298" s="5"/>
      <c r="W1298" s="5"/>
    </row>
    <row r="1299" spans="4:23" customFormat="1" x14ac:dyDescent="0.35">
      <c r="D1299" s="5"/>
      <c r="J1299" s="12"/>
      <c r="S1299" s="12"/>
      <c r="T1299" s="5"/>
      <c r="V1299" s="5"/>
      <c r="W1299" s="5"/>
    </row>
    <row r="1300" spans="4:23" customFormat="1" x14ac:dyDescent="0.35">
      <c r="D1300" s="5"/>
      <c r="J1300" s="12"/>
      <c r="S1300" s="12"/>
      <c r="T1300" s="5"/>
      <c r="V1300" s="5"/>
      <c r="W1300" s="5"/>
    </row>
    <row r="1301" spans="4:23" customFormat="1" x14ac:dyDescent="0.35">
      <c r="D1301" s="5"/>
      <c r="J1301" s="12"/>
      <c r="S1301" s="12"/>
      <c r="T1301" s="5"/>
      <c r="V1301" s="5"/>
      <c r="W1301" s="5"/>
    </row>
    <row r="1302" spans="4:23" customFormat="1" x14ac:dyDescent="0.35">
      <c r="D1302" s="5"/>
      <c r="J1302" s="12"/>
      <c r="S1302" s="12"/>
      <c r="T1302" s="5"/>
      <c r="V1302" s="5"/>
      <c r="W1302" s="5"/>
    </row>
    <row r="1303" spans="4:23" customFormat="1" x14ac:dyDescent="0.35">
      <c r="D1303" s="5"/>
      <c r="J1303" s="12"/>
      <c r="S1303" s="12"/>
      <c r="T1303" s="5"/>
      <c r="V1303" s="5"/>
      <c r="W1303" s="5"/>
    </row>
    <row r="1304" spans="4:23" customFormat="1" x14ac:dyDescent="0.35">
      <c r="D1304" s="5"/>
      <c r="J1304" s="12"/>
      <c r="S1304" s="12"/>
      <c r="T1304" s="5"/>
      <c r="V1304" s="5"/>
      <c r="W1304" s="5"/>
    </row>
    <row r="1305" spans="4:23" customFormat="1" x14ac:dyDescent="0.35">
      <c r="D1305" s="5"/>
      <c r="J1305" s="12"/>
      <c r="S1305" s="12"/>
      <c r="T1305" s="5"/>
      <c r="V1305" s="5"/>
      <c r="W1305" s="5"/>
    </row>
    <row r="1306" spans="4:23" customFormat="1" x14ac:dyDescent="0.35">
      <c r="D1306" s="5"/>
      <c r="J1306" s="12"/>
      <c r="S1306" s="12"/>
      <c r="T1306" s="5"/>
      <c r="V1306" s="5"/>
      <c r="W1306" s="5"/>
    </row>
    <row r="1307" spans="4:23" customFormat="1" x14ac:dyDescent="0.35">
      <c r="D1307" s="5"/>
      <c r="J1307" s="12"/>
      <c r="S1307" s="12"/>
      <c r="T1307" s="5"/>
      <c r="V1307" s="5"/>
      <c r="W1307" s="5"/>
    </row>
    <row r="1308" spans="4:23" customFormat="1" x14ac:dyDescent="0.35">
      <c r="D1308" s="5"/>
      <c r="J1308" s="12"/>
      <c r="S1308" s="12"/>
      <c r="T1308" s="5"/>
      <c r="V1308" s="5"/>
      <c r="W1308" s="5"/>
    </row>
    <row r="1309" spans="4:23" customFormat="1" x14ac:dyDescent="0.35">
      <c r="D1309" s="5"/>
      <c r="J1309" s="12"/>
      <c r="S1309" s="12"/>
      <c r="T1309" s="5"/>
      <c r="V1309" s="5"/>
      <c r="W1309" s="5"/>
    </row>
    <row r="1310" spans="4:23" customFormat="1" x14ac:dyDescent="0.35">
      <c r="D1310" s="5"/>
      <c r="J1310" s="12"/>
      <c r="S1310" s="12"/>
      <c r="T1310" s="5"/>
      <c r="V1310" s="5"/>
      <c r="W1310" s="5"/>
    </row>
    <row r="1311" spans="4:23" customFormat="1" x14ac:dyDescent="0.35">
      <c r="D1311" s="5"/>
      <c r="J1311" s="12"/>
      <c r="S1311" s="12"/>
      <c r="T1311" s="5"/>
      <c r="V1311" s="5"/>
      <c r="W1311" s="5"/>
    </row>
    <row r="1312" spans="4:23" customFormat="1" x14ac:dyDescent="0.35">
      <c r="D1312" s="5"/>
      <c r="J1312" s="12"/>
      <c r="S1312" s="12"/>
      <c r="T1312" s="5"/>
      <c r="V1312" s="5"/>
      <c r="W1312" s="5"/>
    </row>
    <row r="1313" spans="4:23" customFormat="1" x14ac:dyDescent="0.35">
      <c r="D1313" s="5"/>
      <c r="J1313" s="12"/>
      <c r="S1313" s="12"/>
      <c r="T1313" s="5"/>
      <c r="V1313" s="5"/>
      <c r="W1313" s="5"/>
    </row>
    <row r="1314" spans="4:23" customFormat="1" x14ac:dyDescent="0.35">
      <c r="D1314" s="5"/>
      <c r="J1314" s="12"/>
      <c r="S1314" s="12"/>
      <c r="T1314" s="5"/>
      <c r="V1314" s="5"/>
      <c r="W1314" s="5"/>
    </row>
    <row r="1315" spans="4:23" customFormat="1" x14ac:dyDescent="0.35">
      <c r="D1315" s="5"/>
      <c r="J1315" s="12"/>
      <c r="S1315" s="12"/>
      <c r="T1315" s="5"/>
      <c r="V1315" s="5"/>
      <c r="W1315" s="5"/>
    </row>
    <row r="1316" spans="4:23" customFormat="1" x14ac:dyDescent="0.35">
      <c r="D1316" s="5"/>
      <c r="J1316" s="12"/>
      <c r="S1316" s="12"/>
      <c r="T1316" s="5"/>
      <c r="V1316" s="5"/>
      <c r="W1316" s="5"/>
    </row>
    <row r="1317" spans="4:23" customFormat="1" x14ac:dyDescent="0.35">
      <c r="D1317" s="5"/>
      <c r="J1317" s="12"/>
      <c r="S1317" s="12"/>
      <c r="T1317" s="5"/>
      <c r="V1317" s="5"/>
      <c r="W1317" s="5"/>
    </row>
    <row r="1318" spans="4:23" customFormat="1" x14ac:dyDescent="0.35">
      <c r="D1318" s="5"/>
      <c r="J1318" s="12"/>
      <c r="S1318" s="12"/>
      <c r="T1318" s="5"/>
      <c r="V1318" s="5"/>
      <c r="W1318" s="5"/>
    </row>
    <row r="1319" spans="4:23" customFormat="1" x14ac:dyDescent="0.35">
      <c r="D1319" s="5"/>
      <c r="J1319" s="12"/>
      <c r="S1319" s="12"/>
      <c r="T1319" s="5"/>
      <c r="V1319" s="5"/>
      <c r="W1319" s="5"/>
    </row>
    <row r="1320" spans="4:23" customFormat="1" x14ac:dyDescent="0.35">
      <c r="D1320" s="5"/>
      <c r="J1320" s="12"/>
      <c r="S1320" s="12"/>
      <c r="T1320" s="5"/>
      <c r="V1320" s="5"/>
      <c r="W1320" s="5"/>
    </row>
    <row r="1321" spans="4:23" customFormat="1" x14ac:dyDescent="0.35">
      <c r="D1321" s="5"/>
      <c r="J1321" s="12"/>
      <c r="S1321" s="12"/>
      <c r="T1321" s="5"/>
      <c r="V1321" s="5"/>
      <c r="W1321" s="5"/>
    </row>
    <row r="1322" spans="4:23" customFormat="1" x14ac:dyDescent="0.35">
      <c r="D1322" s="5"/>
      <c r="J1322" s="12"/>
      <c r="S1322" s="12"/>
      <c r="T1322" s="5"/>
      <c r="V1322" s="5"/>
      <c r="W1322" s="5"/>
    </row>
    <row r="1323" spans="4:23" customFormat="1" x14ac:dyDescent="0.35">
      <c r="D1323" s="5"/>
      <c r="J1323" s="12"/>
      <c r="S1323" s="12"/>
      <c r="T1323" s="5"/>
      <c r="V1323" s="5"/>
      <c r="W1323" s="5"/>
    </row>
    <row r="1324" spans="4:23" customFormat="1" x14ac:dyDescent="0.35">
      <c r="D1324" s="5"/>
      <c r="J1324" s="12"/>
      <c r="S1324" s="12"/>
      <c r="T1324" s="5"/>
      <c r="V1324" s="5"/>
      <c r="W1324" s="5"/>
    </row>
    <row r="1325" spans="4:23" customFormat="1" x14ac:dyDescent="0.35">
      <c r="D1325" s="5"/>
      <c r="J1325" s="12"/>
      <c r="S1325" s="12"/>
      <c r="T1325" s="5"/>
      <c r="V1325" s="5"/>
      <c r="W1325" s="5"/>
    </row>
    <row r="1326" spans="4:23" customFormat="1" x14ac:dyDescent="0.35">
      <c r="D1326" s="5"/>
      <c r="J1326" s="12"/>
      <c r="S1326" s="12"/>
      <c r="T1326" s="5"/>
      <c r="V1326" s="5"/>
      <c r="W1326" s="5"/>
    </row>
    <row r="1327" spans="4:23" customFormat="1" x14ac:dyDescent="0.35">
      <c r="D1327" s="5"/>
      <c r="J1327" s="12"/>
      <c r="S1327" s="12"/>
      <c r="T1327" s="5"/>
      <c r="V1327" s="5"/>
      <c r="W1327" s="5"/>
    </row>
    <row r="1328" spans="4:23" customFormat="1" x14ac:dyDescent="0.35">
      <c r="D1328" s="5"/>
      <c r="J1328" s="12"/>
      <c r="S1328" s="12"/>
      <c r="T1328" s="5"/>
      <c r="V1328" s="5"/>
      <c r="W1328" s="5"/>
    </row>
    <row r="1329" spans="4:23" customFormat="1" x14ac:dyDescent="0.35">
      <c r="D1329" s="5"/>
      <c r="J1329" s="12"/>
      <c r="S1329" s="12"/>
      <c r="T1329" s="5"/>
      <c r="V1329" s="5"/>
      <c r="W1329" s="5"/>
    </row>
    <row r="1330" spans="4:23" customFormat="1" x14ac:dyDescent="0.35">
      <c r="D1330" s="5"/>
      <c r="J1330" s="12"/>
      <c r="S1330" s="12"/>
      <c r="T1330" s="5"/>
      <c r="V1330" s="5"/>
      <c r="W1330" s="5"/>
    </row>
    <row r="1331" spans="4:23" customFormat="1" x14ac:dyDescent="0.35">
      <c r="D1331" s="5"/>
      <c r="J1331" s="12"/>
      <c r="S1331" s="12"/>
      <c r="T1331" s="5"/>
      <c r="V1331" s="5"/>
      <c r="W1331" s="5"/>
    </row>
    <row r="1332" spans="4:23" customFormat="1" x14ac:dyDescent="0.35">
      <c r="D1332" s="5"/>
      <c r="J1332" s="12"/>
      <c r="S1332" s="12"/>
      <c r="T1332" s="5"/>
      <c r="V1332" s="5"/>
      <c r="W1332" s="5"/>
    </row>
    <row r="1333" spans="4:23" customFormat="1" x14ac:dyDescent="0.35">
      <c r="D1333" s="5"/>
      <c r="J1333" s="12"/>
      <c r="S1333" s="12"/>
      <c r="T1333" s="5"/>
      <c r="V1333" s="5"/>
      <c r="W1333" s="5"/>
    </row>
    <row r="1334" spans="4:23" customFormat="1" x14ac:dyDescent="0.35">
      <c r="D1334" s="5"/>
      <c r="J1334" s="12"/>
      <c r="S1334" s="12"/>
      <c r="T1334" s="5"/>
      <c r="V1334" s="5"/>
      <c r="W1334" s="5"/>
    </row>
    <row r="1335" spans="4:23" customFormat="1" x14ac:dyDescent="0.35">
      <c r="D1335" s="5"/>
      <c r="J1335" s="12"/>
      <c r="S1335" s="12"/>
      <c r="T1335" s="5"/>
      <c r="V1335" s="5"/>
      <c r="W1335" s="5"/>
    </row>
    <row r="1336" spans="4:23" customFormat="1" x14ac:dyDescent="0.35">
      <c r="D1336" s="5"/>
      <c r="J1336" s="12"/>
      <c r="S1336" s="12"/>
      <c r="T1336" s="5"/>
      <c r="V1336" s="5"/>
      <c r="W1336" s="5"/>
    </row>
    <row r="1337" spans="4:23" customFormat="1" x14ac:dyDescent="0.35">
      <c r="D1337" s="5"/>
      <c r="J1337" s="12"/>
      <c r="S1337" s="12"/>
      <c r="T1337" s="5"/>
      <c r="V1337" s="5"/>
      <c r="W1337" s="5"/>
    </row>
    <row r="1338" spans="4:23" customFormat="1" x14ac:dyDescent="0.35">
      <c r="D1338" s="5"/>
      <c r="J1338" s="12"/>
      <c r="S1338" s="12"/>
      <c r="T1338" s="5"/>
      <c r="V1338" s="5"/>
      <c r="W1338" s="5"/>
    </row>
    <row r="1339" spans="4:23" customFormat="1" x14ac:dyDescent="0.35">
      <c r="D1339" s="5"/>
      <c r="J1339" s="12"/>
      <c r="S1339" s="12"/>
      <c r="T1339" s="5"/>
      <c r="V1339" s="5"/>
      <c r="W1339" s="5"/>
    </row>
    <row r="1340" spans="4:23" customFormat="1" x14ac:dyDescent="0.35">
      <c r="D1340" s="5"/>
      <c r="J1340" s="12"/>
      <c r="S1340" s="12"/>
      <c r="T1340" s="5"/>
      <c r="V1340" s="5"/>
      <c r="W1340" s="5"/>
    </row>
    <row r="1341" spans="4:23" customFormat="1" x14ac:dyDescent="0.35">
      <c r="D1341" s="5"/>
      <c r="J1341" s="12"/>
      <c r="S1341" s="12"/>
      <c r="T1341" s="5"/>
      <c r="V1341" s="5"/>
      <c r="W1341" s="5"/>
    </row>
    <row r="1342" spans="4:23" customFormat="1" x14ac:dyDescent="0.35">
      <c r="D1342" s="5"/>
      <c r="J1342" s="12"/>
      <c r="S1342" s="12"/>
      <c r="T1342" s="5"/>
      <c r="V1342" s="5"/>
      <c r="W1342" s="5"/>
    </row>
    <row r="1343" spans="4:23" customFormat="1" x14ac:dyDescent="0.35">
      <c r="D1343" s="5"/>
      <c r="J1343" s="12"/>
      <c r="S1343" s="12"/>
      <c r="T1343" s="5"/>
      <c r="V1343" s="5"/>
      <c r="W1343" s="5"/>
    </row>
    <row r="1344" spans="4:23" customFormat="1" x14ac:dyDescent="0.35">
      <c r="D1344" s="5"/>
      <c r="J1344" s="12"/>
      <c r="S1344" s="12"/>
      <c r="T1344" s="5"/>
      <c r="V1344" s="5"/>
      <c r="W1344" s="5"/>
    </row>
    <row r="1345" spans="4:23" customFormat="1" x14ac:dyDescent="0.35">
      <c r="D1345" s="5"/>
      <c r="J1345" s="12"/>
      <c r="S1345" s="12"/>
      <c r="T1345" s="5"/>
      <c r="V1345" s="5"/>
      <c r="W1345" s="5"/>
    </row>
    <row r="1346" spans="4:23" customFormat="1" x14ac:dyDescent="0.35">
      <c r="D1346" s="5"/>
      <c r="J1346" s="12"/>
      <c r="S1346" s="12"/>
      <c r="T1346" s="5"/>
      <c r="V1346" s="5"/>
      <c r="W1346" s="5"/>
    </row>
    <row r="1347" spans="4:23" customFormat="1" x14ac:dyDescent="0.35">
      <c r="D1347" s="5"/>
      <c r="J1347" s="12"/>
      <c r="S1347" s="12"/>
      <c r="T1347" s="5"/>
      <c r="V1347" s="5"/>
      <c r="W1347" s="5"/>
    </row>
    <row r="1348" spans="4:23" customFormat="1" x14ac:dyDescent="0.35">
      <c r="D1348" s="5"/>
      <c r="J1348" s="12"/>
      <c r="S1348" s="12"/>
      <c r="T1348" s="5"/>
      <c r="V1348" s="5"/>
      <c r="W1348" s="5"/>
    </row>
    <row r="1349" spans="4:23" customFormat="1" x14ac:dyDescent="0.35">
      <c r="D1349" s="5"/>
      <c r="J1349" s="12"/>
      <c r="S1349" s="12"/>
      <c r="T1349" s="5"/>
      <c r="V1349" s="5"/>
      <c r="W1349" s="5"/>
    </row>
    <row r="1350" spans="4:23" customFormat="1" x14ac:dyDescent="0.35">
      <c r="D1350" s="5"/>
      <c r="J1350" s="12"/>
      <c r="S1350" s="12"/>
      <c r="T1350" s="5"/>
      <c r="V1350" s="5"/>
      <c r="W1350" s="5"/>
    </row>
    <row r="1351" spans="4:23" customFormat="1" x14ac:dyDescent="0.35">
      <c r="D1351" s="5"/>
      <c r="J1351" s="12"/>
      <c r="S1351" s="12"/>
      <c r="T1351" s="5"/>
      <c r="V1351" s="5"/>
      <c r="W1351" s="5"/>
    </row>
    <row r="1352" spans="4:23" customFormat="1" x14ac:dyDescent="0.35">
      <c r="D1352" s="5"/>
      <c r="J1352" s="12"/>
      <c r="S1352" s="12"/>
      <c r="T1352" s="5"/>
      <c r="V1352" s="5"/>
      <c r="W1352" s="5"/>
    </row>
    <row r="1353" spans="4:23" customFormat="1" x14ac:dyDescent="0.35">
      <c r="D1353" s="5"/>
      <c r="J1353" s="12"/>
      <c r="S1353" s="12"/>
      <c r="T1353" s="5"/>
      <c r="V1353" s="5"/>
      <c r="W1353" s="5"/>
    </row>
    <row r="1354" spans="4:23" customFormat="1" x14ac:dyDescent="0.35">
      <c r="D1354" s="5"/>
      <c r="J1354" s="12"/>
      <c r="S1354" s="12"/>
      <c r="T1354" s="5"/>
      <c r="V1354" s="5"/>
      <c r="W1354" s="5"/>
    </row>
    <row r="1355" spans="4:23" customFormat="1" x14ac:dyDescent="0.35">
      <c r="D1355" s="5"/>
      <c r="J1355" s="12"/>
      <c r="S1355" s="12"/>
      <c r="T1355" s="5"/>
      <c r="V1355" s="5"/>
      <c r="W1355" s="5"/>
    </row>
    <row r="1356" spans="4:23" customFormat="1" x14ac:dyDescent="0.35">
      <c r="D1356" s="5"/>
      <c r="J1356" s="12"/>
      <c r="S1356" s="12"/>
      <c r="T1356" s="5"/>
      <c r="V1356" s="5"/>
      <c r="W1356" s="5"/>
    </row>
    <row r="1357" spans="4:23" customFormat="1" x14ac:dyDescent="0.35">
      <c r="D1357" s="5"/>
      <c r="J1357" s="12"/>
      <c r="S1357" s="12"/>
      <c r="T1357" s="5"/>
      <c r="V1357" s="5"/>
      <c r="W1357" s="5"/>
    </row>
    <row r="1358" spans="4:23" customFormat="1" x14ac:dyDescent="0.35">
      <c r="D1358" s="5"/>
      <c r="J1358" s="12"/>
      <c r="S1358" s="12"/>
      <c r="T1358" s="5"/>
      <c r="V1358" s="5"/>
      <c r="W1358" s="5"/>
    </row>
    <row r="1359" spans="4:23" customFormat="1" x14ac:dyDescent="0.35">
      <c r="D1359" s="5"/>
      <c r="J1359" s="12"/>
      <c r="S1359" s="12"/>
      <c r="T1359" s="5"/>
      <c r="V1359" s="5"/>
      <c r="W1359" s="5"/>
    </row>
    <row r="1360" spans="4:23" customFormat="1" x14ac:dyDescent="0.35">
      <c r="D1360" s="5"/>
      <c r="J1360" s="12"/>
      <c r="S1360" s="12"/>
      <c r="T1360" s="5"/>
      <c r="V1360" s="5"/>
      <c r="W1360" s="5"/>
    </row>
    <row r="1361" spans="4:23" customFormat="1" x14ac:dyDescent="0.35">
      <c r="D1361" s="5"/>
      <c r="J1361" s="12"/>
      <c r="S1361" s="12"/>
      <c r="T1361" s="5"/>
      <c r="V1361" s="5"/>
      <c r="W1361" s="5"/>
    </row>
    <row r="1362" spans="4:23" customFormat="1" x14ac:dyDescent="0.35">
      <c r="D1362" s="5"/>
      <c r="J1362" s="12"/>
      <c r="S1362" s="12"/>
      <c r="T1362" s="5"/>
      <c r="V1362" s="5"/>
      <c r="W1362" s="5"/>
    </row>
    <row r="1363" spans="4:23" customFormat="1" x14ac:dyDescent="0.35">
      <c r="D1363" s="5"/>
      <c r="J1363" s="12"/>
      <c r="S1363" s="12"/>
      <c r="T1363" s="5"/>
      <c r="V1363" s="5"/>
      <c r="W1363" s="5"/>
    </row>
    <row r="1364" spans="4:23" customFormat="1" x14ac:dyDescent="0.35">
      <c r="D1364" s="5"/>
      <c r="J1364" s="12"/>
      <c r="S1364" s="12"/>
      <c r="T1364" s="5"/>
      <c r="V1364" s="5"/>
      <c r="W1364" s="5"/>
    </row>
    <row r="1365" spans="4:23" customFormat="1" x14ac:dyDescent="0.35">
      <c r="D1365" s="5"/>
      <c r="J1365" s="12"/>
      <c r="S1365" s="12"/>
      <c r="T1365" s="5"/>
      <c r="V1365" s="5"/>
      <c r="W1365" s="5"/>
    </row>
    <row r="1366" spans="4:23" customFormat="1" x14ac:dyDescent="0.35">
      <c r="D1366" s="5"/>
      <c r="J1366" s="12"/>
      <c r="S1366" s="12"/>
      <c r="T1366" s="5"/>
      <c r="V1366" s="5"/>
      <c r="W1366" s="5"/>
    </row>
    <row r="1367" spans="4:23" customFormat="1" x14ac:dyDescent="0.35">
      <c r="D1367" s="5"/>
      <c r="J1367" s="12"/>
      <c r="S1367" s="12"/>
      <c r="T1367" s="5"/>
      <c r="V1367" s="5"/>
      <c r="W1367" s="5"/>
    </row>
    <row r="1368" spans="4:23" customFormat="1" x14ac:dyDescent="0.35">
      <c r="D1368" s="5"/>
      <c r="J1368" s="12"/>
      <c r="S1368" s="12"/>
      <c r="T1368" s="5"/>
      <c r="V1368" s="5"/>
      <c r="W1368" s="5"/>
    </row>
    <row r="1369" spans="4:23" customFormat="1" x14ac:dyDescent="0.35">
      <c r="D1369" s="5"/>
      <c r="J1369" s="12"/>
      <c r="S1369" s="12"/>
      <c r="T1369" s="5"/>
      <c r="V1369" s="5"/>
      <c r="W1369" s="5"/>
    </row>
    <row r="1370" spans="4:23" customFormat="1" x14ac:dyDescent="0.35">
      <c r="D1370" s="5"/>
      <c r="J1370" s="12"/>
      <c r="S1370" s="12"/>
      <c r="T1370" s="5"/>
      <c r="V1370" s="5"/>
      <c r="W1370" s="5"/>
    </row>
    <row r="1371" spans="4:23" customFormat="1" x14ac:dyDescent="0.35">
      <c r="D1371" s="5"/>
      <c r="J1371" s="12"/>
      <c r="S1371" s="12"/>
      <c r="T1371" s="5"/>
      <c r="V1371" s="5"/>
      <c r="W1371" s="5"/>
    </row>
    <row r="1372" spans="4:23" customFormat="1" x14ac:dyDescent="0.35">
      <c r="D1372" s="5"/>
      <c r="J1372" s="12"/>
      <c r="S1372" s="12"/>
      <c r="T1372" s="5"/>
      <c r="V1372" s="5"/>
      <c r="W1372" s="5"/>
    </row>
    <row r="1373" spans="4:23" customFormat="1" x14ac:dyDescent="0.35">
      <c r="D1373" s="5"/>
      <c r="J1373" s="12"/>
      <c r="S1373" s="12"/>
      <c r="T1373" s="5"/>
      <c r="V1373" s="5"/>
      <c r="W1373" s="5"/>
    </row>
    <row r="1374" spans="4:23" customFormat="1" x14ac:dyDescent="0.35">
      <c r="D1374" s="5"/>
      <c r="J1374" s="12"/>
      <c r="S1374" s="12"/>
      <c r="T1374" s="5"/>
      <c r="V1374" s="5"/>
      <c r="W1374" s="5"/>
    </row>
    <row r="1375" spans="4:23" customFormat="1" x14ac:dyDescent="0.35">
      <c r="D1375" s="5"/>
      <c r="J1375" s="12"/>
      <c r="S1375" s="12"/>
      <c r="T1375" s="5"/>
      <c r="V1375" s="5"/>
      <c r="W1375" s="5"/>
    </row>
    <row r="1376" spans="4:23" customFormat="1" x14ac:dyDescent="0.35">
      <c r="D1376" s="5"/>
      <c r="J1376" s="12"/>
      <c r="S1376" s="12"/>
      <c r="T1376" s="5"/>
      <c r="V1376" s="5"/>
      <c r="W1376" s="5"/>
    </row>
    <row r="1377" spans="4:23" customFormat="1" x14ac:dyDescent="0.35">
      <c r="D1377" s="5"/>
      <c r="J1377" s="12"/>
      <c r="S1377" s="12"/>
      <c r="T1377" s="5"/>
      <c r="V1377" s="5"/>
      <c r="W1377" s="5"/>
    </row>
    <row r="1378" spans="4:23" customFormat="1" x14ac:dyDescent="0.35">
      <c r="D1378" s="5"/>
      <c r="J1378" s="12"/>
      <c r="S1378" s="12"/>
      <c r="T1378" s="5"/>
      <c r="V1378" s="5"/>
      <c r="W1378" s="5"/>
    </row>
    <row r="1379" spans="4:23" customFormat="1" x14ac:dyDescent="0.35">
      <c r="D1379" s="5"/>
      <c r="J1379" s="12"/>
      <c r="S1379" s="12"/>
      <c r="T1379" s="5"/>
      <c r="V1379" s="5"/>
      <c r="W1379" s="5"/>
    </row>
    <row r="1380" spans="4:23" customFormat="1" x14ac:dyDescent="0.35">
      <c r="D1380" s="5"/>
      <c r="J1380" s="12"/>
      <c r="S1380" s="12"/>
      <c r="T1380" s="5"/>
      <c r="V1380" s="5"/>
      <c r="W1380" s="5"/>
    </row>
    <row r="1381" spans="4:23" customFormat="1" x14ac:dyDescent="0.35">
      <c r="D1381" s="5"/>
      <c r="J1381" s="12"/>
      <c r="S1381" s="12"/>
      <c r="T1381" s="5"/>
      <c r="V1381" s="5"/>
      <c r="W1381" s="5"/>
    </row>
    <row r="1382" spans="4:23" customFormat="1" x14ac:dyDescent="0.35">
      <c r="D1382" s="5"/>
      <c r="J1382" s="12"/>
      <c r="S1382" s="12"/>
      <c r="T1382" s="5"/>
      <c r="V1382" s="5"/>
      <c r="W1382" s="5"/>
    </row>
    <row r="1383" spans="4:23" customFormat="1" x14ac:dyDescent="0.35">
      <c r="D1383" s="5"/>
      <c r="J1383" s="12"/>
      <c r="S1383" s="12"/>
      <c r="T1383" s="5"/>
      <c r="V1383" s="5"/>
      <c r="W1383" s="5"/>
    </row>
    <row r="1384" spans="4:23" customFormat="1" x14ac:dyDescent="0.35">
      <c r="D1384" s="5"/>
      <c r="J1384" s="12"/>
      <c r="S1384" s="12"/>
      <c r="T1384" s="5"/>
      <c r="V1384" s="5"/>
      <c r="W1384" s="5"/>
    </row>
    <row r="1385" spans="4:23" customFormat="1" x14ac:dyDescent="0.35">
      <c r="D1385" s="5"/>
      <c r="J1385" s="12"/>
      <c r="S1385" s="12"/>
      <c r="T1385" s="5"/>
      <c r="V1385" s="5"/>
      <c r="W1385" s="5"/>
    </row>
    <row r="1386" spans="4:23" customFormat="1" x14ac:dyDescent="0.35">
      <c r="D1386" s="5"/>
      <c r="J1386" s="12"/>
      <c r="S1386" s="12"/>
      <c r="T1386" s="5"/>
      <c r="V1386" s="5"/>
      <c r="W1386" s="5"/>
    </row>
    <row r="1387" spans="4:23" customFormat="1" x14ac:dyDescent="0.35">
      <c r="D1387" s="5"/>
      <c r="J1387" s="12"/>
      <c r="S1387" s="12"/>
      <c r="T1387" s="5"/>
      <c r="V1387" s="5"/>
      <c r="W1387" s="5"/>
    </row>
    <row r="1388" spans="4:23" customFormat="1" x14ac:dyDescent="0.35">
      <c r="D1388" s="5"/>
      <c r="J1388" s="12"/>
      <c r="S1388" s="12"/>
      <c r="T1388" s="5"/>
      <c r="V1388" s="5"/>
      <c r="W1388" s="5"/>
    </row>
    <row r="1389" spans="4:23" customFormat="1" x14ac:dyDescent="0.35">
      <c r="D1389" s="5"/>
      <c r="J1389" s="12"/>
      <c r="S1389" s="12"/>
      <c r="T1389" s="5"/>
      <c r="V1389" s="5"/>
      <c r="W1389" s="5"/>
    </row>
    <row r="1390" spans="4:23" customFormat="1" x14ac:dyDescent="0.35">
      <c r="D1390" s="5"/>
      <c r="J1390" s="12"/>
      <c r="S1390" s="12"/>
      <c r="T1390" s="5"/>
      <c r="V1390" s="5"/>
      <c r="W1390" s="5"/>
    </row>
    <row r="1391" spans="4:23" customFormat="1" x14ac:dyDescent="0.35">
      <c r="D1391" s="5"/>
      <c r="J1391" s="12"/>
      <c r="S1391" s="12"/>
      <c r="T1391" s="5"/>
      <c r="V1391" s="5"/>
      <c r="W1391" s="5"/>
    </row>
    <row r="1392" spans="4:23" customFormat="1" x14ac:dyDescent="0.35">
      <c r="D1392" s="5"/>
      <c r="J1392" s="12"/>
      <c r="S1392" s="12"/>
      <c r="T1392" s="5"/>
      <c r="V1392" s="5"/>
      <c r="W1392" s="5"/>
    </row>
    <row r="1393" spans="4:23" customFormat="1" x14ac:dyDescent="0.35">
      <c r="D1393" s="5"/>
      <c r="J1393" s="12"/>
      <c r="S1393" s="12"/>
      <c r="T1393" s="5"/>
      <c r="V1393" s="5"/>
      <c r="W1393" s="5"/>
    </row>
    <row r="1394" spans="4:23" customFormat="1" x14ac:dyDescent="0.35">
      <c r="D1394" s="5"/>
      <c r="J1394" s="12"/>
      <c r="S1394" s="12"/>
      <c r="T1394" s="5"/>
      <c r="V1394" s="5"/>
      <c r="W1394" s="5"/>
    </row>
    <row r="1395" spans="4:23" customFormat="1" x14ac:dyDescent="0.35">
      <c r="D1395" s="5"/>
      <c r="J1395" s="12"/>
      <c r="S1395" s="12"/>
      <c r="T1395" s="5"/>
      <c r="V1395" s="5"/>
      <c r="W1395" s="5"/>
    </row>
    <row r="1396" spans="4:23" customFormat="1" x14ac:dyDescent="0.35">
      <c r="D1396" s="5"/>
      <c r="J1396" s="12"/>
      <c r="S1396" s="12"/>
      <c r="T1396" s="5"/>
      <c r="V1396" s="5"/>
      <c r="W1396" s="5"/>
    </row>
    <row r="1397" spans="4:23" customFormat="1" x14ac:dyDescent="0.35">
      <c r="D1397" s="5"/>
      <c r="J1397" s="12"/>
      <c r="S1397" s="12"/>
      <c r="T1397" s="5"/>
      <c r="V1397" s="5"/>
      <c r="W1397" s="5"/>
    </row>
    <row r="1398" spans="4:23" customFormat="1" x14ac:dyDescent="0.35">
      <c r="D1398" s="5"/>
      <c r="J1398" s="12"/>
      <c r="S1398" s="12"/>
      <c r="T1398" s="5"/>
      <c r="V1398" s="5"/>
      <c r="W1398" s="5"/>
    </row>
    <row r="1399" spans="4:23" customFormat="1" x14ac:dyDescent="0.35">
      <c r="D1399" s="5"/>
      <c r="J1399" s="12"/>
      <c r="S1399" s="12"/>
      <c r="T1399" s="5"/>
      <c r="V1399" s="5"/>
      <c r="W1399" s="5"/>
    </row>
    <row r="1400" spans="4:23" customFormat="1" x14ac:dyDescent="0.35">
      <c r="D1400" s="5"/>
      <c r="J1400" s="12"/>
      <c r="S1400" s="12"/>
      <c r="T1400" s="5"/>
      <c r="V1400" s="5"/>
      <c r="W1400" s="5"/>
    </row>
    <row r="1401" spans="4:23" customFormat="1" x14ac:dyDescent="0.35">
      <c r="D1401" s="5"/>
      <c r="J1401" s="12"/>
      <c r="S1401" s="12"/>
      <c r="T1401" s="5"/>
      <c r="V1401" s="5"/>
      <c r="W1401" s="5"/>
    </row>
    <row r="1402" spans="4:23" customFormat="1" x14ac:dyDescent="0.35">
      <c r="D1402" s="5"/>
      <c r="J1402" s="12"/>
      <c r="S1402" s="12"/>
      <c r="T1402" s="5"/>
      <c r="V1402" s="5"/>
      <c r="W1402" s="5"/>
    </row>
    <row r="1403" spans="4:23" customFormat="1" x14ac:dyDescent="0.35">
      <c r="D1403" s="5"/>
      <c r="J1403" s="12"/>
      <c r="S1403" s="12"/>
      <c r="T1403" s="5"/>
      <c r="V1403" s="5"/>
      <c r="W1403" s="5"/>
    </row>
    <row r="1404" spans="4:23" customFormat="1" x14ac:dyDescent="0.35">
      <c r="D1404" s="5"/>
      <c r="J1404" s="12"/>
      <c r="S1404" s="12"/>
      <c r="T1404" s="5"/>
      <c r="V1404" s="5"/>
      <c r="W1404" s="5"/>
    </row>
    <row r="1405" spans="4:23" customFormat="1" x14ac:dyDescent="0.35">
      <c r="D1405" s="5"/>
      <c r="J1405" s="12"/>
      <c r="S1405" s="12"/>
      <c r="T1405" s="5"/>
      <c r="V1405" s="5"/>
      <c r="W1405" s="5"/>
    </row>
    <row r="1406" spans="4:23" customFormat="1" x14ac:dyDescent="0.35">
      <c r="D1406" s="5"/>
      <c r="J1406" s="12"/>
      <c r="S1406" s="12"/>
      <c r="T1406" s="5"/>
      <c r="V1406" s="5"/>
      <c r="W1406" s="5"/>
    </row>
    <row r="1407" spans="4:23" customFormat="1" x14ac:dyDescent="0.35">
      <c r="D1407" s="5"/>
      <c r="J1407" s="12"/>
      <c r="S1407" s="12"/>
      <c r="T1407" s="5"/>
      <c r="V1407" s="5"/>
      <c r="W1407" s="5"/>
    </row>
    <row r="1408" spans="4:23" customFormat="1" x14ac:dyDescent="0.35">
      <c r="D1408" s="5"/>
      <c r="J1408" s="12"/>
      <c r="S1408" s="12"/>
      <c r="T1408" s="5"/>
      <c r="V1408" s="5"/>
      <c r="W1408" s="5"/>
    </row>
    <row r="1409" spans="4:23" customFormat="1" x14ac:dyDescent="0.35">
      <c r="D1409" s="5"/>
      <c r="J1409" s="12"/>
      <c r="S1409" s="12"/>
      <c r="T1409" s="5"/>
      <c r="V1409" s="5"/>
      <c r="W1409" s="5"/>
    </row>
    <row r="1410" spans="4:23" customFormat="1" x14ac:dyDescent="0.35">
      <c r="D1410" s="5"/>
      <c r="J1410" s="12"/>
      <c r="S1410" s="12"/>
      <c r="T1410" s="5"/>
      <c r="V1410" s="5"/>
      <c r="W1410" s="5"/>
    </row>
    <row r="1411" spans="4:23" customFormat="1" x14ac:dyDescent="0.35">
      <c r="D1411" s="5"/>
      <c r="J1411" s="12"/>
      <c r="S1411" s="12"/>
      <c r="T1411" s="5"/>
      <c r="V1411" s="5"/>
      <c r="W1411" s="5"/>
    </row>
    <row r="1412" spans="4:23" customFormat="1" x14ac:dyDescent="0.35">
      <c r="D1412" s="5"/>
      <c r="J1412" s="12"/>
      <c r="S1412" s="12"/>
      <c r="T1412" s="5"/>
      <c r="V1412" s="5"/>
      <c r="W1412" s="5"/>
    </row>
    <row r="1413" spans="4:23" customFormat="1" x14ac:dyDescent="0.35">
      <c r="D1413" s="5"/>
      <c r="J1413" s="12"/>
      <c r="S1413" s="12"/>
      <c r="T1413" s="5"/>
      <c r="V1413" s="5"/>
      <c r="W1413" s="5"/>
    </row>
    <row r="1414" spans="4:23" customFormat="1" x14ac:dyDescent="0.35">
      <c r="D1414" s="5"/>
      <c r="J1414" s="12"/>
      <c r="S1414" s="12"/>
      <c r="T1414" s="5"/>
      <c r="V1414" s="5"/>
      <c r="W1414" s="5"/>
    </row>
    <row r="1415" spans="4:23" customFormat="1" x14ac:dyDescent="0.35">
      <c r="D1415" s="5"/>
      <c r="J1415" s="12"/>
      <c r="S1415" s="12"/>
      <c r="T1415" s="5"/>
      <c r="V1415" s="5"/>
      <c r="W1415" s="5"/>
    </row>
    <row r="1416" spans="4:23" customFormat="1" x14ac:dyDescent="0.35">
      <c r="D1416" s="5"/>
      <c r="J1416" s="12"/>
      <c r="S1416" s="12"/>
      <c r="T1416" s="5"/>
      <c r="V1416" s="5"/>
      <c r="W1416" s="5"/>
    </row>
    <row r="1417" spans="4:23" customFormat="1" x14ac:dyDescent="0.35">
      <c r="D1417" s="5"/>
      <c r="J1417" s="12"/>
      <c r="S1417" s="12"/>
      <c r="T1417" s="5"/>
      <c r="V1417" s="5"/>
      <c r="W1417" s="5"/>
    </row>
    <row r="1418" spans="4:23" customFormat="1" x14ac:dyDescent="0.35">
      <c r="D1418" s="5"/>
      <c r="J1418" s="12"/>
      <c r="S1418" s="12"/>
      <c r="T1418" s="5"/>
      <c r="V1418" s="5"/>
      <c r="W1418" s="5"/>
    </row>
    <row r="1419" spans="4:23" customFormat="1" x14ac:dyDescent="0.35">
      <c r="D1419" s="5"/>
      <c r="J1419" s="12"/>
      <c r="S1419" s="12"/>
      <c r="T1419" s="5"/>
      <c r="V1419" s="5"/>
      <c r="W1419" s="5"/>
    </row>
    <row r="1420" spans="4:23" customFormat="1" x14ac:dyDescent="0.35">
      <c r="D1420" s="5"/>
      <c r="J1420" s="12"/>
      <c r="S1420" s="12"/>
      <c r="T1420" s="5"/>
      <c r="V1420" s="5"/>
      <c r="W1420" s="5"/>
    </row>
    <row r="1421" spans="4:23" customFormat="1" x14ac:dyDescent="0.35">
      <c r="D1421" s="5"/>
      <c r="J1421" s="12"/>
      <c r="S1421" s="12"/>
      <c r="T1421" s="5"/>
      <c r="V1421" s="5"/>
      <c r="W1421" s="5"/>
    </row>
    <row r="1422" spans="4:23" customFormat="1" x14ac:dyDescent="0.35">
      <c r="D1422" s="5"/>
      <c r="J1422" s="12"/>
      <c r="S1422" s="12"/>
      <c r="T1422" s="5"/>
      <c r="V1422" s="5"/>
      <c r="W1422" s="5"/>
    </row>
    <row r="1423" spans="4:23" customFormat="1" x14ac:dyDescent="0.35">
      <c r="D1423" s="5"/>
      <c r="J1423" s="12"/>
      <c r="S1423" s="12"/>
      <c r="T1423" s="5"/>
      <c r="V1423" s="5"/>
      <c r="W1423" s="5"/>
    </row>
    <row r="1424" spans="4:23" customFormat="1" x14ac:dyDescent="0.35">
      <c r="D1424" s="5"/>
      <c r="J1424" s="12"/>
      <c r="S1424" s="12"/>
      <c r="T1424" s="5"/>
      <c r="V1424" s="5"/>
      <c r="W1424" s="5"/>
    </row>
    <row r="1425" spans="4:23" customFormat="1" x14ac:dyDescent="0.35">
      <c r="D1425" s="5"/>
      <c r="J1425" s="12"/>
      <c r="S1425" s="12"/>
      <c r="T1425" s="5"/>
      <c r="V1425" s="5"/>
      <c r="W1425" s="5"/>
    </row>
    <row r="1426" spans="4:23" customFormat="1" x14ac:dyDescent="0.35">
      <c r="D1426" s="5"/>
      <c r="J1426" s="12"/>
      <c r="S1426" s="12"/>
      <c r="T1426" s="5"/>
      <c r="V1426" s="5"/>
      <c r="W1426" s="5"/>
    </row>
    <row r="1427" spans="4:23" customFormat="1" x14ac:dyDescent="0.35">
      <c r="D1427" s="5"/>
      <c r="J1427" s="12"/>
      <c r="S1427" s="12"/>
      <c r="T1427" s="5"/>
      <c r="V1427" s="5"/>
      <c r="W1427" s="5"/>
    </row>
    <row r="1428" spans="4:23" customFormat="1" x14ac:dyDescent="0.35">
      <c r="D1428" s="5"/>
      <c r="J1428" s="12"/>
      <c r="S1428" s="12"/>
      <c r="T1428" s="5"/>
      <c r="V1428" s="5"/>
      <c r="W1428" s="5"/>
    </row>
    <row r="1429" spans="4:23" customFormat="1" x14ac:dyDescent="0.35">
      <c r="D1429" s="5"/>
      <c r="J1429" s="12"/>
      <c r="S1429" s="12"/>
      <c r="T1429" s="5"/>
      <c r="V1429" s="5"/>
      <c r="W1429" s="5"/>
    </row>
    <row r="1430" spans="4:23" customFormat="1" x14ac:dyDescent="0.35">
      <c r="D1430" s="5"/>
      <c r="J1430" s="12"/>
      <c r="S1430" s="12"/>
      <c r="T1430" s="5"/>
      <c r="V1430" s="5"/>
      <c r="W1430" s="5"/>
    </row>
    <row r="1431" spans="4:23" customFormat="1" x14ac:dyDescent="0.35">
      <c r="D1431" s="5"/>
      <c r="J1431" s="12"/>
      <c r="S1431" s="12"/>
      <c r="T1431" s="5"/>
      <c r="V1431" s="5"/>
      <c r="W1431" s="5"/>
    </row>
    <row r="1432" spans="4:23" customFormat="1" x14ac:dyDescent="0.35">
      <c r="D1432" s="5"/>
      <c r="J1432" s="12"/>
      <c r="S1432" s="12"/>
      <c r="T1432" s="5"/>
      <c r="V1432" s="5"/>
      <c r="W1432" s="5"/>
    </row>
    <row r="1433" spans="4:23" customFormat="1" x14ac:dyDescent="0.35">
      <c r="D1433" s="5"/>
      <c r="J1433" s="12"/>
      <c r="S1433" s="12"/>
      <c r="T1433" s="5"/>
      <c r="V1433" s="5"/>
      <c r="W1433" s="5"/>
    </row>
    <row r="1434" spans="4:23" customFormat="1" x14ac:dyDescent="0.35">
      <c r="D1434" s="5"/>
      <c r="J1434" s="12"/>
      <c r="S1434" s="12"/>
      <c r="T1434" s="5"/>
      <c r="V1434" s="5"/>
      <c r="W1434" s="5"/>
    </row>
    <row r="1435" spans="4:23" customFormat="1" x14ac:dyDescent="0.35">
      <c r="D1435" s="5"/>
      <c r="J1435" s="12"/>
      <c r="S1435" s="12"/>
      <c r="T1435" s="5"/>
      <c r="V1435" s="5"/>
      <c r="W1435" s="5"/>
    </row>
    <row r="1436" spans="4:23" customFormat="1" x14ac:dyDescent="0.35">
      <c r="D1436" s="5"/>
      <c r="J1436" s="12"/>
      <c r="S1436" s="12"/>
      <c r="T1436" s="5"/>
      <c r="V1436" s="5"/>
      <c r="W1436" s="5"/>
    </row>
    <row r="1437" spans="4:23" customFormat="1" x14ac:dyDescent="0.35">
      <c r="D1437" s="5"/>
      <c r="J1437" s="12"/>
      <c r="S1437" s="12"/>
      <c r="T1437" s="5"/>
      <c r="V1437" s="5"/>
      <c r="W1437" s="5"/>
    </row>
    <row r="1438" spans="4:23" customFormat="1" x14ac:dyDescent="0.35">
      <c r="D1438" s="5"/>
      <c r="J1438" s="12"/>
      <c r="S1438" s="12"/>
      <c r="T1438" s="5"/>
      <c r="V1438" s="5"/>
      <c r="W1438" s="5"/>
    </row>
    <row r="1439" spans="4:23" customFormat="1" x14ac:dyDescent="0.35">
      <c r="D1439" s="5"/>
      <c r="J1439" s="12"/>
      <c r="S1439" s="12"/>
      <c r="T1439" s="5"/>
      <c r="V1439" s="5"/>
      <c r="W1439" s="5"/>
    </row>
    <row r="1440" spans="4:23" customFormat="1" x14ac:dyDescent="0.35">
      <c r="D1440" s="5"/>
      <c r="J1440" s="12"/>
      <c r="S1440" s="12"/>
      <c r="T1440" s="5"/>
      <c r="V1440" s="5"/>
      <c r="W1440" s="5"/>
    </row>
    <row r="1441" spans="4:23" customFormat="1" x14ac:dyDescent="0.35">
      <c r="D1441" s="5"/>
      <c r="J1441" s="12"/>
      <c r="S1441" s="12"/>
      <c r="T1441" s="5"/>
      <c r="V1441" s="5"/>
      <c r="W1441" s="5"/>
    </row>
    <row r="1442" spans="4:23" customFormat="1" x14ac:dyDescent="0.35">
      <c r="D1442" s="5"/>
      <c r="J1442" s="12"/>
      <c r="S1442" s="12"/>
      <c r="T1442" s="5"/>
      <c r="V1442" s="5"/>
      <c r="W1442" s="5"/>
    </row>
    <row r="1443" spans="4:23" customFormat="1" x14ac:dyDescent="0.35">
      <c r="D1443" s="5"/>
      <c r="J1443" s="12"/>
      <c r="S1443" s="12"/>
      <c r="T1443" s="5"/>
      <c r="V1443" s="5"/>
      <c r="W1443" s="5"/>
    </row>
    <row r="1444" spans="4:23" customFormat="1" x14ac:dyDescent="0.35">
      <c r="D1444" s="5"/>
      <c r="J1444" s="12"/>
      <c r="S1444" s="12"/>
      <c r="T1444" s="5"/>
      <c r="V1444" s="5"/>
      <c r="W1444" s="5"/>
    </row>
    <row r="1445" spans="4:23" customFormat="1" x14ac:dyDescent="0.35">
      <c r="D1445" s="5"/>
      <c r="J1445" s="12"/>
      <c r="S1445" s="12"/>
      <c r="T1445" s="5"/>
      <c r="V1445" s="5"/>
      <c r="W1445" s="5"/>
    </row>
    <row r="1446" spans="4:23" customFormat="1" x14ac:dyDescent="0.35">
      <c r="D1446" s="5"/>
      <c r="J1446" s="12"/>
      <c r="S1446" s="12"/>
      <c r="T1446" s="5"/>
      <c r="V1446" s="5"/>
      <c r="W1446" s="5"/>
    </row>
    <row r="1447" spans="4:23" customFormat="1" x14ac:dyDescent="0.35">
      <c r="D1447" s="5"/>
      <c r="J1447" s="12"/>
      <c r="S1447" s="12"/>
      <c r="T1447" s="5"/>
      <c r="V1447" s="5"/>
      <c r="W1447" s="5"/>
    </row>
    <row r="1448" spans="4:23" customFormat="1" x14ac:dyDescent="0.35">
      <c r="D1448" s="5"/>
      <c r="J1448" s="12"/>
      <c r="S1448" s="12"/>
      <c r="T1448" s="5"/>
      <c r="V1448" s="5"/>
      <c r="W1448" s="5"/>
    </row>
    <row r="1449" spans="4:23" customFormat="1" x14ac:dyDescent="0.35">
      <c r="D1449" s="5"/>
      <c r="J1449" s="12"/>
      <c r="S1449" s="12"/>
      <c r="T1449" s="5"/>
      <c r="V1449" s="5"/>
      <c r="W1449" s="5"/>
    </row>
    <row r="1450" spans="4:23" customFormat="1" x14ac:dyDescent="0.35">
      <c r="D1450" s="5"/>
      <c r="J1450" s="12"/>
      <c r="S1450" s="12"/>
      <c r="T1450" s="5"/>
      <c r="V1450" s="5"/>
      <c r="W1450" s="5"/>
    </row>
    <row r="1451" spans="4:23" customFormat="1" x14ac:dyDescent="0.35">
      <c r="D1451" s="5"/>
      <c r="J1451" s="12"/>
      <c r="S1451" s="12"/>
      <c r="T1451" s="5"/>
      <c r="V1451" s="5"/>
      <c r="W1451" s="5"/>
    </row>
    <row r="1452" spans="4:23" customFormat="1" x14ac:dyDescent="0.35">
      <c r="D1452" s="5"/>
      <c r="J1452" s="12"/>
      <c r="S1452" s="12"/>
      <c r="T1452" s="5"/>
      <c r="V1452" s="5"/>
      <c r="W1452" s="5"/>
    </row>
    <row r="1453" spans="4:23" customFormat="1" x14ac:dyDescent="0.35">
      <c r="D1453" s="5"/>
      <c r="J1453" s="12"/>
      <c r="S1453" s="12"/>
      <c r="T1453" s="5"/>
      <c r="V1453" s="5"/>
      <c r="W1453" s="5"/>
    </row>
    <row r="1454" spans="4:23" customFormat="1" x14ac:dyDescent="0.35">
      <c r="D1454" s="5"/>
      <c r="J1454" s="12"/>
      <c r="S1454" s="12"/>
      <c r="T1454" s="5"/>
      <c r="V1454" s="5"/>
      <c r="W1454" s="5"/>
    </row>
    <row r="1455" spans="4:23" customFormat="1" x14ac:dyDescent="0.35">
      <c r="D1455" s="5"/>
      <c r="J1455" s="12"/>
      <c r="S1455" s="12"/>
      <c r="T1455" s="5"/>
      <c r="V1455" s="5"/>
      <c r="W1455" s="5"/>
    </row>
    <row r="1456" spans="4:23" customFormat="1" x14ac:dyDescent="0.35">
      <c r="D1456" s="5"/>
      <c r="J1456" s="12"/>
      <c r="S1456" s="12"/>
      <c r="T1456" s="5"/>
      <c r="V1456" s="5"/>
      <c r="W1456" s="5"/>
    </row>
    <row r="1457" spans="4:23" customFormat="1" x14ac:dyDescent="0.35">
      <c r="D1457" s="5"/>
      <c r="J1457" s="12"/>
      <c r="S1457" s="12"/>
      <c r="T1457" s="5"/>
      <c r="V1457" s="5"/>
      <c r="W1457" s="5"/>
    </row>
    <row r="1458" spans="4:23" customFormat="1" x14ac:dyDescent="0.35">
      <c r="D1458" s="5"/>
      <c r="J1458" s="12"/>
      <c r="S1458" s="12"/>
      <c r="T1458" s="5"/>
      <c r="V1458" s="5"/>
      <c r="W1458" s="5"/>
    </row>
    <row r="1459" spans="4:23" customFormat="1" x14ac:dyDescent="0.35">
      <c r="D1459" s="5"/>
      <c r="J1459" s="12"/>
      <c r="S1459" s="12"/>
      <c r="T1459" s="5"/>
      <c r="V1459" s="5"/>
      <c r="W1459" s="5"/>
    </row>
    <row r="1460" spans="4:23" customFormat="1" x14ac:dyDescent="0.35">
      <c r="D1460" s="5"/>
      <c r="J1460" s="12"/>
      <c r="S1460" s="12"/>
      <c r="T1460" s="5"/>
      <c r="V1460" s="5"/>
      <c r="W1460" s="5"/>
    </row>
    <row r="1461" spans="4:23" customFormat="1" x14ac:dyDescent="0.35">
      <c r="D1461" s="5"/>
      <c r="J1461" s="12"/>
      <c r="S1461" s="12"/>
      <c r="T1461" s="5"/>
      <c r="V1461" s="5"/>
      <c r="W1461" s="5"/>
    </row>
    <row r="1462" spans="4:23" customFormat="1" x14ac:dyDescent="0.35">
      <c r="D1462" s="5"/>
      <c r="J1462" s="12"/>
      <c r="S1462" s="12"/>
      <c r="T1462" s="5"/>
      <c r="V1462" s="5"/>
      <c r="W1462" s="5"/>
    </row>
    <row r="1463" spans="4:23" customFormat="1" x14ac:dyDescent="0.35">
      <c r="D1463" s="5"/>
      <c r="J1463" s="12"/>
      <c r="S1463" s="12"/>
      <c r="T1463" s="5"/>
      <c r="V1463" s="5"/>
      <c r="W1463" s="5"/>
    </row>
    <row r="1464" spans="4:23" customFormat="1" x14ac:dyDescent="0.35">
      <c r="D1464" s="5"/>
      <c r="J1464" s="12"/>
      <c r="S1464" s="12"/>
      <c r="T1464" s="5"/>
      <c r="V1464" s="5"/>
      <c r="W1464" s="5"/>
    </row>
    <row r="1465" spans="4:23" customFormat="1" x14ac:dyDescent="0.35">
      <c r="D1465" s="5"/>
      <c r="J1465" s="12"/>
      <c r="S1465" s="12"/>
      <c r="T1465" s="5"/>
      <c r="V1465" s="5"/>
      <c r="W1465" s="5"/>
    </row>
    <row r="1466" spans="4:23" customFormat="1" x14ac:dyDescent="0.35">
      <c r="D1466" s="5"/>
      <c r="J1466" s="12"/>
      <c r="S1466" s="12"/>
      <c r="T1466" s="5"/>
      <c r="V1466" s="5"/>
      <c r="W1466" s="5"/>
    </row>
    <row r="1467" spans="4:23" customFormat="1" x14ac:dyDescent="0.35">
      <c r="D1467" s="5"/>
      <c r="J1467" s="12"/>
      <c r="S1467" s="12"/>
      <c r="T1467" s="5"/>
      <c r="V1467" s="5"/>
      <c r="W1467" s="5"/>
    </row>
    <row r="1468" spans="4:23" customFormat="1" x14ac:dyDescent="0.35">
      <c r="D1468" s="5"/>
      <c r="J1468" s="12"/>
      <c r="S1468" s="12"/>
      <c r="T1468" s="5"/>
      <c r="V1468" s="5"/>
      <c r="W1468" s="5"/>
    </row>
    <row r="1469" spans="4:23" customFormat="1" x14ac:dyDescent="0.35">
      <c r="D1469" s="5"/>
      <c r="J1469" s="12"/>
      <c r="S1469" s="12"/>
      <c r="T1469" s="5"/>
      <c r="V1469" s="5"/>
      <c r="W1469" s="5"/>
    </row>
    <row r="1470" spans="4:23" customFormat="1" x14ac:dyDescent="0.35">
      <c r="D1470" s="5"/>
      <c r="J1470" s="12"/>
      <c r="S1470" s="12"/>
      <c r="T1470" s="5"/>
      <c r="V1470" s="5"/>
      <c r="W1470" s="5"/>
    </row>
    <row r="1471" spans="4:23" customFormat="1" x14ac:dyDescent="0.35">
      <c r="D1471" s="5"/>
      <c r="J1471" s="12"/>
      <c r="S1471" s="12"/>
      <c r="T1471" s="5"/>
      <c r="V1471" s="5"/>
      <c r="W1471" s="5"/>
    </row>
    <row r="1472" spans="4:23" customFormat="1" x14ac:dyDescent="0.35">
      <c r="D1472" s="5"/>
      <c r="J1472" s="12"/>
      <c r="S1472" s="12"/>
      <c r="T1472" s="5"/>
      <c r="V1472" s="5"/>
      <c r="W1472" s="5"/>
    </row>
    <row r="1473" spans="4:23" customFormat="1" x14ac:dyDescent="0.35">
      <c r="D1473" s="5"/>
      <c r="J1473" s="12"/>
      <c r="S1473" s="12"/>
      <c r="T1473" s="5"/>
      <c r="V1473" s="5"/>
      <c r="W1473" s="5"/>
    </row>
    <row r="1474" spans="4:23" customFormat="1" x14ac:dyDescent="0.35">
      <c r="D1474" s="5"/>
      <c r="J1474" s="12"/>
      <c r="S1474" s="12"/>
      <c r="T1474" s="5"/>
      <c r="V1474" s="5"/>
      <c r="W1474" s="5"/>
    </row>
    <row r="1475" spans="4:23" customFormat="1" x14ac:dyDescent="0.35">
      <c r="D1475" s="5"/>
      <c r="J1475" s="12"/>
      <c r="S1475" s="12"/>
      <c r="T1475" s="5"/>
      <c r="V1475" s="5"/>
      <c r="W1475" s="5"/>
    </row>
    <row r="1476" spans="4:23" customFormat="1" x14ac:dyDescent="0.35">
      <c r="D1476" s="5"/>
      <c r="J1476" s="12"/>
      <c r="S1476" s="12"/>
      <c r="T1476" s="5"/>
      <c r="V1476" s="5"/>
      <c r="W1476" s="5"/>
    </row>
    <row r="1477" spans="4:23" customFormat="1" x14ac:dyDescent="0.35">
      <c r="D1477" s="5"/>
      <c r="J1477" s="12"/>
      <c r="S1477" s="12"/>
      <c r="T1477" s="5"/>
      <c r="V1477" s="5"/>
      <c r="W1477" s="5"/>
    </row>
    <row r="1478" spans="4:23" customFormat="1" x14ac:dyDescent="0.35">
      <c r="D1478" s="5"/>
      <c r="J1478" s="12"/>
      <c r="S1478" s="12"/>
      <c r="T1478" s="5"/>
      <c r="V1478" s="5"/>
      <c r="W1478" s="5"/>
    </row>
    <row r="1479" spans="4:23" customFormat="1" x14ac:dyDescent="0.35">
      <c r="D1479" s="5"/>
      <c r="J1479" s="12"/>
      <c r="S1479" s="12"/>
      <c r="T1479" s="5"/>
      <c r="V1479" s="5"/>
      <c r="W1479" s="5"/>
    </row>
    <row r="1480" spans="4:23" customFormat="1" x14ac:dyDescent="0.35">
      <c r="D1480" s="5"/>
      <c r="J1480" s="12"/>
      <c r="S1480" s="12"/>
      <c r="T1480" s="5"/>
      <c r="V1480" s="5"/>
      <c r="W1480" s="5"/>
    </row>
    <row r="1481" spans="4:23" customFormat="1" x14ac:dyDescent="0.35">
      <c r="D1481" s="5"/>
      <c r="J1481" s="12"/>
      <c r="S1481" s="12"/>
      <c r="T1481" s="5"/>
      <c r="V1481" s="5"/>
      <c r="W1481" s="5"/>
    </row>
    <row r="1482" spans="4:23" customFormat="1" x14ac:dyDescent="0.35">
      <c r="D1482" s="5"/>
      <c r="J1482" s="12"/>
      <c r="S1482" s="12"/>
      <c r="T1482" s="5"/>
      <c r="V1482" s="5"/>
      <c r="W1482" s="5"/>
    </row>
    <row r="1483" spans="4:23" customFormat="1" x14ac:dyDescent="0.35">
      <c r="D1483" s="5"/>
      <c r="J1483" s="12"/>
      <c r="S1483" s="12"/>
      <c r="T1483" s="5"/>
      <c r="V1483" s="5"/>
      <c r="W1483" s="5"/>
    </row>
    <row r="1484" spans="4:23" customFormat="1" x14ac:dyDescent="0.35">
      <c r="D1484" s="5"/>
      <c r="J1484" s="12"/>
      <c r="S1484" s="12"/>
      <c r="T1484" s="5"/>
      <c r="V1484" s="5"/>
      <c r="W1484" s="5"/>
    </row>
    <row r="1485" spans="4:23" customFormat="1" x14ac:dyDescent="0.35">
      <c r="D1485" s="5"/>
      <c r="J1485" s="12"/>
      <c r="S1485" s="12"/>
      <c r="T1485" s="5"/>
      <c r="V1485" s="5"/>
      <c r="W1485" s="5"/>
    </row>
    <row r="1486" spans="4:23" customFormat="1" x14ac:dyDescent="0.35">
      <c r="D1486" s="5"/>
      <c r="J1486" s="12"/>
      <c r="S1486" s="12"/>
      <c r="T1486" s="5"/>
      <c r="V1486" s="5"/>
      <c r="W1486" s="5"/>
    </row>
    <row r="1487" spans="4:23" customFormat="1" x14ac:dyDescent="0.35">
      <c r="D1487" s="5"/>
      <c r="J1487" s="12"/>
      <c r="S1487" s="12"/>
      <c r="T1487" s="5"/>
      <c r="V1487" s="5"/>
      <c r="W1487" s="5"/>
    </row>
    <row r="1488" spans="4:23" customFormat="1" x14ac:dyDescent="0.35">
      <c r="D1488" s="5"/>
      <c r="J1488" s="12"/>
      <c r="S1488" s="12"/>
      <c r="T1488" s="5"/>
      <c r="V1488" s="5"/>
      <c r="W1488" s="5"/>
    </row>
    <row r="1489" spans="4:23" customFormat="1" x14ac:dyDescent="0.35">
      <c r="D1489" s="5"/>
      <c r="J1489" s="12"/>
      <c r="S1489" s="12"/>
      <c r="T1489" s="5"/>
      <c r="V1489" s="5"/>
      <c r="W1489" s="5"/>
    </row>
    <row r="1490" spans="4:23" customFormat="1" x14ac:dyDescent="0.35">
      <c r="D1490" s="5"/>
      <c r="J1490" s="12"/>
      <c r="S1490" s="12"/>
      <c r="T1490" s="5"/>
      <c r="V1490" s="5"/>
      <c r="W1490" s="5"/>
    </row>
    <row r="1491" spans="4:23" customFormat="1" x14ac:dyDescent="0.35">
      <c r="D1491" s="5"/>
      <c r="J1491" s="12"/>
      <c r="S1491" s="12"/>
      <c r="T1491" s="5"/>
      <c r="V1491" s="5"/>
      <c r="W1491" s="5"/>
    </row>
    <row r="1492" spans="4:23" customFormat="1" x14ac:dyDescent="0.35">
      <c r="D1492" s="5"/>
      <c r="J1492" s="12"/>
      <c r="S1492" s="12"/>
      <c r="T1492" s="5"/>
      <c r="V1492" s="5"/>
      <c r="W1492" s="5"/>
    </row>
    <row r="1493" spans="4:23" customFormat="1" x14ac:dyDescent="0.35">
      <c r="D1493" s="5"/>
      <c r="J1493" s="12"/>
      <c r="S1493" s="12"/>
      <c r="T1493" s="5"/>
      <c r="V1493" s="5"/>
      <c r="W1493" s="5"/>
    </row>
    <row r="1494" spans="4:23" customFormat="1" x14ac:dyDescent="0.35">
      <c r="D1494" s="5"/>
      <c r="J1494" s="12"/>
      <c r="S1494" s="12"/>
      <c r="T1494" s="5"/>
      <c r="V1494" s="5"/>
      <c r="W1494" s="5"/>
    </row>
    <row r="1495" spans="4:23" customFormat="1" x14ac:dyDescent="0.35">
      <c r="D1495" s="5"/>
      <c r="J1495" s="12"/>
      <c r="S1495" s="12"/>
      <c r="T1495" s="5"/>
      <c r="V1495" s="5"/>
      <c r="W1495" s="5"/>
    </row>
    <row r="1496" spans="4:23" customFormat="1" x14ac:dyDescent="0.35">
      <c r="D1496" s="5"/>
      <c r="J1496" s="12"/>
      <c r="S1496" s="12"/>
      <c r="T1496" s="5"/>
      <c r="V1496" s="5"/>
      <c r="W1496" s="5"/>
    </row>
    <row r="1497" spans="4:23" customFormat="1" x14ac:dyDescent="0.35">
      <c r="D1497" s="5"/>
      <c r="J1497" s="12"/>
      <c r="S1497" s="12"/>
      <c r="T1497" s="5"/>
      <c r="V1497" s="5"/>
      <c r="W1497" s="5"/>
    </row>
    <row r="1498" spans="4:23" customFormat="1" x14ac:dyDescent="0.35">
      <c r="D1498" s="5"/>
      <c r="J1498" s="12"/>
      <c r="S1498" s="12"/>
      <c r="T1498" s="5"/>
      <c r="V1498" s="5"/>
      <c r="W1498" s="5"/>
    </row>
    <row r="1499" spans="4:23" customFormat="1" x14ac:dyDescent="0.35">
      <c r="D1499" s="5"/>
      <c r="J1499" s="12"/>
      <c r="S1499" s="12"/>
      <c r="T1499" s="5"/>
      <c r="V1499" s="5"/>
      <c r="W1499" s="5"/>
    </row>
    <row r="1500" spans="4:23" customFormat="1" x14ac:dyDescent="0.35">
      <c r="D1500" s="5"/>
      <c r="J1500" s="12"/>
      <c r="S1500" s="12"/>
      <c r="T1500" s="5"/>
      <c r="V1500" s="5"/>
      <c r="W1500" s="5"/>
    </row>
    <row r="1501" spans="4:23" customFormat="1" x14ac:dyDescent="0.35">
      <c r="D1501" s="5"/>
      <c r="J1501" s="12"/>
      <c r="S1501" s="12"/>
      <c r="T1501" s="5"/>
      <c r="V1501" s="5"/>
      <c r="W1501" s="5"/>
    </row>
    <row r="1502" spans="4:23" customFormat="1" x14ac:dyDescent="0.35">
      <c r="D1502" s="5"/>
      <c r="J1502" s="12"/>
      <c r="S1502" s="12"/>
      <c r="T1502" s="5"/>
      <c r="V1502" s="5"/>
      <c r="W1502" s="5"/>
    </row>
    <row r="1503" spans="4:23" customFormat="1" x14ac:dyDescent="0.35">
      <c r="D1503" s="5"/>
      <c r="J1503" s="12"/>
      <c r="S1503" s="12"/>
      <c r="T1503" s="5"/>
      <c r="V1503" s="5"/>
      <c r="W1503" s="5"/>
    </row>
    <row r="1504" spans="4:23" customFormat="1" x14ac:dyDescent="0.35">
      <c r="D1504" s="5"/>
      <c r="J1504" s="12"/>
      <c r="S1504" s="12"/>
      <c r="T1504" s="5"/>
      <c r="V1504" s="5"/>
      <c r="W1504" s="5"/>
    </row>
    <row r="1505" spans="4:23" customFormat="1" x14ac:dyDescent="0.35">
      <c r="D1505" s="5"/>
      <c r="J1505" s="12"/>
      <c r="S1505" s="12"/>
      <c r="T1505" s="5"/>
      <c r="V1505" s="5"/>
      <c r="W1505" s="5"/>
    </row>
    <row r="1506" spans="4:23" customFormat="1" x14ac:dyDescent="0.35">
      <c r="D1506" s="5"/>
      <c r="J1506" s="12"/>
      <c r="S1506" s="12"/>
      <c r="T1506" s="5"/>
      <c r="V1506" s="5"/>
      <c r="W1506" s="5"/>
    </row>
    <row r="1507" spans="4:23" customFormat="1" x14ac:dyDescent="0.35">
      <c r="D1507" s="5"/>
      <c r="J1507" s="12"/>
      <c r="S1507" s="12"/>
      <c r="T1507" s="5"/>
      <c r="V1507" s="5"/>
      <c r="W1507" s="5"/>
    </row>
    <row r="1508" spans="4:23" customFormat="1" x14ac:dyDescent="0.35">
      <c r="D1508" s="5"/>
      <c r="J1508" s="12"/>
      <c r="S1508" s="12"/>
      <c r="T1508" s="5"/>
      <c r="V1508" s="5"/>
      <c r="W1508" s="5"/>
    </row>
    <row r="1509" spans="4:23" customFormat="1" x14ac:dyDescent="0.35">
      <c r="D1509" s="5"/>
      <c r="J1509" s="12"/>
      <c r="S1509" s="12"/>
      <c r="T1509" s="5"/>
      <c r="V1509" s="5"/>
      <c r="W1509" s="5"/>
    </row>
    <row r="1510" spans="4:23" customFormat="1" x14ac:dyDescent="0.35">
      <c r="D1510" s="5"/>
      <c r="J1510" s="12"/>
      <c r="S1510" s="12"/>
      <c r="T1510" s="5"/>
      <c r="V1510" s="5"/>
      <c r="W1510" s="5"/>
    </row>
    <row r="1511" spans="4:23" customFormat="1" x14ac:dyDescent="0.35">
      <c r="D1511" s="5"/>
      <c r="J1511" s="12"/>
      <c r="S1511" s="12"/>
      <c r="T1511" s="5"/>
      <c r="V1511" s="5"/>
      <c r="W1511" s="5"/>
    </row>
    <row r="1512" spans="4:23" customFormat="1" x14ac:dyDescent="0.35">
      <c r="D1512" s="5"/>
      <c r="J1512" s="12"/>
      <c r="S1512" s="12"/>
      <c r="T1512" s="5"/>
      <c r="V1512" s="5"/>
      <c r="W1512" s="5"/>
    </row>
    <row r="1513" spans="4:23" customFormat="1" x14ac:dyDescent="0.35">
      <c r="D1513" s="5"/>
      <c r="J1513" s="12"/>
      <c r="S1513" s="12"/>
      <c r="T1513" s="5"/>
      <c r="V1513" s="5"/>
      <c r="W1513" s="5"/>
    </row>
    <row r="1514" spans="4:23" customFormat="1" x14ac:dyDescent="0.35">
      <c r="D1514" s="5"/>
      <c r="J1514" s="12"/>
      <c r="S1514" s="12"/>
      <c r="T1514" s="5"/>
      <c r="V1514" s="5"/>
      <c r="W1514" s="5"/>
    </row>
    <row r="1515" spans="4:23" customFormat="1" x14ac:dyDescent="0.35">
      <c r="D1515" s="5"/>
      <c r="J1515" s="12"/>
      <c r="S1515" s="12"/>
      <c r="T1515" s="5"/>
      <c r="V1515" s="5"/>
      <c r="W1515" s="5"/>
    </row>
    <row r="1516" spans="4:23" customFormat="1" x14ac:dyDescent="0.35">
      <c r="D1516" s="5"/>
      <c r="J1516" s="12"/>
      <c r="S1516" s="12"/>
      <c r="T1516" s="5"/>
      <c r="V1516" s="5"/>
      <c r="W1516" s="5"/>
    </row>
    <row r="1517" spans="4:23" customFormat="1" x14ac:dyDescent="0.35">
      <c r="D1517" s="5"/>
      <c r="J1517" s="12"/>
      <c r="S1517" s="12"/>
      <c r="T1517" s="5"/>
      <c r="V1517" s="5"/>
      <c r="W1517" s="5"/>
    </row>
    <row r="1518" spans="4:23" customFormat="1" x14ac:dyDescent="0.35">
      <c r="D1518" s="5"/>
      <c r="J1518" s="12"/>
      <c r="S1518" s="12"/>
      <c r="T1518" s="5"/>
      <c r="V1518" s="5"/>
      <c r="W1518" s="5"/>
    </row>
    <row r="1519" spans="4:23" customFormat="1" x14ac:dyDescent="0.35">
      <c r="D1519" s="5"/>
      <c r="J1519" s="12"/>
      <c r="S1519" s="12"/>
      <c r="T1519" s="5"/>
      <c r="V1519" s="5"/>
      <c r="W1519" s="5"/>
    </row>
    <row r="1520" spans="4:23" customFormat="1" x14ac:dyDescent="0.35">
      <c r="D1520" s="5"/>
      <c r="J1520" s="12"/>
      <c r="S1520" s="12"/>
      <c r="T1520" s="5"/>
      <c r="V1520" s="5"/>
      <c r="W1520" s="5"/>
    </row>
    <row r="1521" spans="4:23" customFormat="1" x14ac:dyDescent="0.35">
      <c r="D1521" s="5"/>
      <c r="J1521" s="12"/>
      <c r="S1521" s="12"/>
      <c r="T1521" s="5"/>
      <c r="V1521" s="5"/>
      <c r="W1521" s="5"/>
    </row>
    <row r="1522" spans="4:23" customFormat="1" x14ac:dyDescent="0.35">
      <c r="D1522" s="5"/>
      <c r="J1522" s="12"/>
      <c r="S1522" s="12"/>
      <c r="T1522" s="5"/>
      <c r="V1522" s="5"/>
      <c r="W1522" s="5"/>
    </row>
    <row r="1523" spans="4:23" customFormat="1" x14ac:dyDescent="0.35">
      <c r="D1523" s="5"/>
      <c r="J1523" s="12"/>
      <c r="S1523" s="12"/>
      <c r="T1523" s="5"/>
      <c r="V1523" s="5"/>
      <c r="W1523" s="5"/>
    </row>
    <row r="1524" spans="4:23" customFormat="1" x14ac:dyDescent="0.35">
      <c r="D1524" s="5"/>
      <c r="J1524" s="12"/>
      <c r="S1524" s="12"/>
      <c r="T1524" s="5"/>
      <c r="V1524" s="5"/>
      <c r="W1524" s="5"/>
    </row>
    <row r="1525" spans="4:23" customFormat="1" x14ac:dyDescent="0.35">
      <c r="D1525" s="5"/>
      <c r="J1525" s="12"/>
      <c r="S1525" s="12"/>
      <c r="T1525" s="5"/>
      <c r="V1525" s="5"/>
      <c r="W1525" s="5"/>
    </row>
    <row r="1526" spans="4:23" customFormat="1" x14ac:dyDescent="0.35">
      <c r="D1526" s="5"/>
      <c r="J1526" s="12"/>
      <c r="S1526" s="12"/>
      <c r="T1526" s="5"/>
      <c r="V1526" s="5"/>
      <c r="W1526" s="5"/>
    </row>
    <row r="1527" spans="4:23" customFormat="1" x14ac:dyDescent="0.35">
      <c r="D1527" s="5"/>
      <c r="J1527" s="12"/>
      <c r="S1527" s="12"/>
      <c r="T1527" s="5"/>
      <c r="V1527" s="5"/>
      <c r="W1527" s="5"/>
    </row>
    <row r="1528" spans="4:23" customFormat="1" x14ac:dyDescent="0.35">
      <c r="D1528" s="5"/>
      <c r="J1528" s="12"/>
      <c r="S1528" s="12"/>
      <c r="T1528" s="5"/>
      <c r="V1528" s="5"/>
      <c r="W1528" s="5"/>
    </row>
    <row r="1529" spans="4:23" customFormat="1" x14ac:dyDescent="0.35">
      <c r="D1529" s="5"/>
      <c r="J1529" s="12"/>
      <c r="S1529" s="12"/>
      <c r="T1529" s="5"/>
      <c r="V1529" s="5"/>
      <c r="W1529" s="5"/>
    </row>
    <row r="1530" spans="4:23" customFormat="1" x14ac:dyDescent="0.35">
      <c r="D1530" s="5"/>
      <c r="J1530" s="12"/>
      <c r="S1530" s="12"/>
      <c r="T1530" s="5"/>
      <c r="V1530" s="5"/>
      <c r="W1530" s="5"/>
    </row>
    <row r="1531" spans="4:23" customFormat="1" x14ac:dyDescent="0.35">
      <c r="D1531" s="5"/>
      <c r="J1531" s="12"/>
      <c r="S1531" s="12"/>
      <c r="T1531" s="5"/>
      <c r="V1531" s="5"/>
      <c r="W1531" s="5"/>
    </row>
    <row r="1532" spans="4:23" customFormat="1" x14ac:dyDescent="0.35">
      <c r="D1532" s="5"/>
      <c r="J1532" s="12"/>
      <c r="S1532" s="12"/>
      <c r="T1532" s="5"/>
      <c r="V1532" s="5"/>
      <c r="W1532" s="5"/>
    </row>
    <row r="1533" spans="4:23" customFormat="1" x14ac:dyDescent="0.35">
      <c r="D1533" s="5"/>
      <c r="J1533" s="12"/>
      <c r="S1533" s="12"/>
      <c r="T1533" s="5"/>
      <c r="V1533" s="5"/>
      <c r="W1533" s="5"/>
    </row>
    <row r="1534" spans="4:23" customFormat="1" x14ac:dyDescent="0.35">
      <c r="D1534" s="5"/>
      <c r="J1534" s="12"/>
      <c r="S1534" s="12"/>
      <c r="T1534" s="5"/>
      <c r="V1534" s="5"/>
      <c r="W1534" s="5"/>
    </row>
    <row r="1535" spans="4:23" customFormat="1" x14ac:dyDescent="0.35">
      <c r="D1535" s="5"/>
      <c r="J1535" s="12"/>
      <c r="S1535" s="12"/>
      <c r="T1535" s="5"/>
      <c r="V1535" s="5"/>
      <c r="W1535" s="5"/>
    </row>
    <row r="1536" spans="4:23" customFormat="1" x14ac:dyDescent="0.35">
      <c r="D1536" s="5"/>
      <c r="J1536" s="12"/>
      <c r="S1536" s="12"/>
      <c r="T1536" s="5"/>
      <c r="V1536" s="5"/>
      <c r="W1536" s="5"/>
    </row>
    <row r="1537" spans="4:23" customFormat="1" x14ac:dyDescent="0.35">
      <c r="D1537" s="5"/>
      <c r="J1537" s="12"/>
      <c r="S1537" s="12"/>
      <c r="T1537" s="5"/>
      <c r="V1537" s="5"/>
      <c r="W1537" s="5"/>
    </row>
    <row r="1538" spans="4:23" customFormat="1" x14ac:dyDescent="0.35">
      <c r="D1538" s="5"/>
      <c r="J1538" s="12"/>
      <c r="S1538" s="12"/>
      <c r="T1538" s="5"/>
      <c r="V1538" s="5"/>
      <c r="W1538" s="5"/>
    </row>
    <row r="1539" spans="4:23" customFormat="1" x14ac:dyDescent="0.35">
      <c r="D1539" s="5"/>
      <c r="J1539" s="12"/>
      <c r="S1539" s="12"/>
      <c r="T1539" s="5"/>
      <c r="V1539" s="5"/>
      <c r="W1539" s="5"/>
    </row>
    <row r="1540" spans="4:23" customFormat="1" x14ac:dyDescent="0.35">
      <c r="D1540" s="5"/>
      <c r="J1540" s="12"/>
      <c r="S1540" s="12"/>
      <c r="T1540" s="5"/>
      <c r="V1540" s="5"/>
      <c r="W1540" s="5"/>
    </row>
    <row r="1541" spans="4:23" customFormat="1" x14ac:dyDescent="0.35">
      <c r="D1541" s="5"/>
      <c r="J1541" s="12"/>
      <c r="S1541" s="12"/>
      <c r="T1541" s="5"/>
      <c r="V1541" s="5"/>
      <c r="W1541" s="5"/>
    </row>
    <row r="1542" spans="4:23" customFormat="1" x14ac:dyDescent="0.35">
      <c r="D1542" s="5"/>
      <c r="J1542" s="12"/>
      <c r="S1542" s="12"/>
      <c r="T1542" s="5"/>
      <c r="V1542" s="5"/>
      <c r="W1542" s="5"/>
    </row>
    <row r="1543" spans="4:23" customFormat="1" x14ac:dyDescent="0.35">
      <c r="D1543" s="5"/>
      <c r="J1543" s="12"/>
      <c r="S1543" s="12"/>
      <c r="T1543" s="5"/>
      <c r="V1543" s="5"/>
      <c r="W1543" s="5"/>
    </row>
    <row r="1544" spans="4:23" customFormat="1" x14ac:dyDescent="0.35">
      <c r="D1544" s="5"/>
      <c r="J1544" s="12"/>
      <c r="S1544" s="12"/>
      <c r="T1544" s="5"/>
      <c r="V1544" s="5"/>
      <c r="W1544" s="5"/>
    </row>
    <row r="1545" spans="4:23" customFormat="1" x14ac:dyDescent="0.35">
      <c r="D1545" s="5"/>
      <c r="J1545" s="12"/>
      <c r="S1545" s="12"/>
      <c r="T1545" s="5"/>
      <c r="V1545" s="5"/>
      <c r="W1545" s="5"/>
    </row>
    <row r="1546" spans="4:23" customFormat="1" x14ac:dyDescent="0.35">
      <c r="D1546" s="5"/>
      <c r="J1546" s="12"/>
      <c r="S1546" s="12"/>
      <c r="T1546" s="5"/>
      <c r="V1546" s="5"/>
      <c r="W1546" s="5"/>
    </row>
    <row r="1547" spans="4:23" customFormat="1" x14ac:dyDescent="0.35">
      <c r="D1547" s="5"/>
      <c r="J1547" s="12"/>
      <c r="S1547" s="12"/>
      <c r="T1547" s="5"/>
      <c r="V1547" s="5"/>
      <c r="W1547" s="5"/>
    </row>
    <row r="1548" spans="4:23" customFormat="1" x14ac:dyDescent="0.35">
      <c r="D1548" s="5"/>
      <c r="J1548" s="12"/>
      <c r="S1548" s="12"/>
      <c r="T1548" s="5"/>
      <c r="V1548" s="5"/>
      <c r="W1548" s="5"/>
    </row>
    <row r="1549" spans="4:23" customFormat="1" x14ac:dyDescent="0.35">
      <c r="D1549" s="5"/>
      <c r="J1549" s="12"/>
      <c r="S1549" s="12"/>
      <c r="T1549" s="5"/>
      <c r="V1549" s="5"/>
      <c r="W1549" s="5"/>
    </row>
    <row r="1550" spans="4:23" customFormat="1" x14ac:dyDescent="0.35">
      <c r="D1550" s="5"/>
      <c r="J1550" s="12"/>
      <c r="S1550" s="12"/>
      <c r="T1550" s="5"/>
      <c r="V1550" s="5"/>
      <c r="W1550" s="5"/>
    </row>
    <row r="1551" spans="4:23" customFormat="1" x14ac:dyDescent="0.35">
      <c r="D1551" s="5"/>
      <c r="J1551" s="12"/>
      <c r="S1551" s="12"/>
      <c r="T1551" s="5"/>
      <c r="V1551" s="5"/>
      <c r="W1551" s="5"/>
    </row>
    <row r="1552" spans="4:23" customFormat="1" x14ac:dyDescent="0.35">
      <c r="D1552" s="5"/>
      <c r="J1552" s="12"/>
      <c r="S1552" s="12"/>
      <c r="T1552" s="5"/>
      <c r="V1552" s="5"/>
      <c r="W1552" s="5"/>
    </row>
    <row r="1553" spans="4:23" customFormat="1" x14ac:dyDescent="0.35">
      <c r="D1553" s="5"/>
      <c r="J1553" s="12"/>
      <c r="S1553" s="12"/>
      <c r="T1553" s="5"/>
      <c r="V1553" s="5"/>
      <c r="W1553" s="5"/>
    </row>
    <row r="1554" spans="4:23" customFormat="1" x14ac:dyDescent="0.35">
      <c r="D1554" s="5"/>
      <c r="J1554" s="12"/>
      <c r="S1554" s="12"/>
      <c r="T1554" s="5"/>
      <c r="V1554" s="5"/>
      <c r="W1554" s="5"/>
    </row>
    <row r="1555" spans="4:23" customFormat="1" x14ac:dyDescent="0.35">
      <c r="D1555" s="5"/>
      <c r="J1555" s="12"/>
      <c r="S1555" s="12"/>
      <c r="T1555" s="5"/>
      <c r="V1555" s="5"/>
      <c r="W1555" s="5"/>
    </row>
    <row r="1556" spans="4:23" customFormat="1" x14ac:dyDescent="0.35">
      <c r="D1556" s="5"/>
      <c r="J1556" s="12"/>
      <c r="S1556" s="12"/>
      <c r="T1556" s="5"/>
      <c r="V1556" s="5"/>
      <c r="W1556" s="5"/>
    </row>
    <row r="1557" spans="4:23" customFormat="1" x14ac:dyDescent="0.35">
      <c r="D1557" s="5"/>
      <c r="J1557" s="12"/>
      <c r="S1557" s="12"/>
      <c r="T1557" s="5"/>
      <c r="V1557" s="5"/>
      <c r="W1557" s="5"/>
    </row>
    <row r="1558" spans="4:23" customFormat="1" x14ac:dyDescent="0.35">
      <c r="D1558" s="5"/>
      <c r="J1558" s="12"/>
      <c r="S1558" s="12"/>
      <c r="T1558" s="5"/>
      <c r="V1558" s="5"/>
      <c r="W1558" s="5"/>
    </row>
    <row r="1559" spans="4:23" customFormat="1" x14ac:dyDescent="0.35">
      <c r="D1559" s="5"/>
      <c r="J1559" s="12"/>
      <c r="S1559" s="12"/>
      <c r="T1559" s="5"/>
      <c r="V1559" s="5"/>
      <c r="W1559" s="5"/>
    </row>
    <row r="1560" spans="4:23" customFormat="1" x14ac:dyDescent="0.35">
      <c r="D1560" s="5"/>
      <c r="J1560" s="12"/>
      <c r="S1560" s="12"/>
      <c r="T1560" s="5"/>
      <c r="V1560" s="5"/>
      <c r="W1560" s="5"/>
    </row>
    <row r="1561" spans="4:23" customFormat="1" x14ac:dyDescent="0.35">
      <c r="D1561" s="5"/>
      <c r="J1561" s="12"/>
      <c r="S1561" s="12"/>
      <c r="T1561" s="5"/>
      <c r="V1561" s="5"/>
      <c r="W1561" s="5"/>
    </row>
    <row r="1562" spans="4:23" customFormat="1" x14ac:dyDescent="0.35">
      <c r="D1562" s="5"/>
      <c r="J1562" s="12"/>
      <c r="S1562" s="12"/>
      <c r="T1562" s="5"/>
      <c r="V1562" s="5"/>
      <c r="W1562" s="5"/>
    </row>
    <row r="1563" spans="4:23" customFormat="1" x14ac:dyDescent="0.35">
      <c r="D1563" s="5"/>
      <c r="J1563" s="12"/>
      <c r="S1563" s="12"/>
      <c r="T1563" s="5"/>
      <c r="V1563" s="5"/>
      <c r="W1563" s="5"/>
    </row>
    <row r="1564" spans="4:23" customFormat="1" x14ac:dyDescent="0.35">
      <c r="D1564" s="5"/>
      <c r="J1564" s="12"/>
      <c r="S1564" s="12"/>
      <c r="T1564" s="5"/>
      <c r="V1564" s="5"/>
      <c r="W1564" s="5"/>
    </row>
    <row r="1565" spans="4:23" customFormat="1" x14ac:dyDescent="0.35">
      <c r="D1565" s="5"/>
      <c r="J1565" s="12"/>
      <c r="S1565" s="12"/>
      <c r="T1565" s="5"/>
      <c r="V1565" s="5"/>
      <c r="W1565" s="5"/>
    </row>
    <row r="1566" spans="4:23" customFormat="1" x14ac:dyDescent="0.35">
      <c r="D1566" s="5"/>
      <c r="J1566" s="12"/>
      <c r="S1566" s="12"/>
      <c r="T1566" s="5"/>
      <c r="V1566" s="5"/>
      <c r="W1566" s="5"/>
    </row>
    <row r="1567" spans="4:23" customFormat="1" x14ac:dyDescent="0.35">
      <c r="D1567" s="5"/>
      <c r="J1567" s="12"/>
      <c r="S1567" s="12"/>
      <c r="T1567" s="5"/>
      <c r="V1567" s="5"/>
      <c r="W1567" s="5"/>
    </row>
    <row r="1568" spans="4:23" customFormat="1" x14ac:dyDescent="0.35">
      <c r="D1568" s="5"/>
      <c r="J1568" s="12"/>
      <c r="S1568" s="12"/>
      <c r="T1568" s="5"/>
      <c r="V1568" s="5"/>
      <c r="W1568" s="5"/>
    </row>
    <row r="1569" spans="4:23" customFormat="1" x14ac:dyDescent="0.35">
      <c r="D1569" s="5"/>
      <c r="J1569" s="12"/>
      <c r="S1569" s="12"/>
      <c r="T1569" s="5"/>
      <c r="V1569" s="5"/>
      <c r="W1569" s="5"/>
    </row>
    <row r="1570" spans="4:23" customFormat="1" x14ac:dyDescent="0.35">
      <c r="D1570" s="5"/>
      <c r="J1570" s="12"/>
      <c r="S1570" s="12"/>
      <c r="T1570" s="5"/>
      <c r="V1570" s="5"/>
      <c r="W1570" s="5"/>
    </row>
    <row r="1571" spans="4:23" customFormat="1" x14ac:dyDescent="0.35">
      <c r="D1571" s="5"/>
      <c r="J1571" s="12"/>
      <c r="S1571" s="12"/>
      <c r="T1571" s="5"/>
      <c r="V1571" s="5"/>
      <c r="W1571" s="5"/>
    </row>
    <row r="1572" spans="4:23" customFormat="1" x14ac:dyDescent="0.35">
      <c r="D1572" s="5"/>
      <c r="J1572" s="12"/>
      <c r="S1572" s="12"/>
      <c r="T1572" s="5"/>
      <c r="V1572" s="5"/>
      <c r="W1572" s="5"/>
    </row>
    <row r="1573" spans="4:23" customFormat="1" x14ac:dyDescent="0.35">
      <c r="D1573" s="5"/>
      <c r="J1573" s="12"/>
      <c r="S1573" s="12"/>
      <c r="T1573" s="5"/>
      <c r="V1573" s="5"/>
      <c r="W1573" s="5"/>
    </row>
    <row r="1574" spans="4:23" customFormat="1" x14ac:dyDescent="0.35">
      <c r="D1574" s="5"/>
      <c r="J1574" s="12"/>
      <c r="S1574" s="12"/>
      <c r="T1574" s="5"/>
      <c r="V1574" s="5"/>
      <c r="W1574" s="5"/>
    </row>
    <row r="1575" spans="4:23" customFormat="1" x14ac:dyDescent="0.35">
      <c r="D1575" s="5"/>
      <c r="J1575" s="12"/>
      <c r="S1575" s="12"/>
      <c r="T1575" s="5"/>
      <c r="V1575" s="5"/>
      <c r="W1575" s="5"/>
    </row>
    <row r="1576" spans="4:23" customFormat="1" x14ac:dyDescent="0.35">
      <c r="D1576" s="5"/>
      <c r="J1576" s="12"/>
      <c r="S1576" s="12"/>
      <c r="T1576" s="5"/>
      <c r="V1576" s="5"/>
      <c r="W1576" s="5"/>
    </row>
    <row r="1577" spans="4:23" customFormat="1" x14ac:dyDescent="0.35">
      <c r="D1577" s="5"/>
      <c r="J1577" s="12"/>
      <c r="S1577" s="12"/>
      <c r="T1577" s="5"/>
      <c r="V1577" s="5"/>
      <c r="W1577" s="5"/>
    </row>
    <row r="1578" spans="4:23" customFormat="1" x14ac:dyDescent="0.35">
      <c r="D1578" s="5"/>
      <c r="J1578" s="12"/>
      <c r="S1578" s="12"/>
      <c r="T1578" s="5"/>
      <c r="V1578" s="5"/>
      <c r="W1578" s="5"/>
    </row>
    <row r="1579" spans="4:23" customFormat="1" x14ac:dyDescent="0.35">
      <c r="D1579" s="5"/>
      <c r="J1579" s="12"/>
      <c r="S1579" s="12"/>
      <c r="T1579" s="5"/>
      <c r="V1579" s="5"/>
      <c r="W1579" s="5"/>
    </row>
    <row r="1580" spans="4:23" customFormat="1" x14ac:dyDescent="0.35">
      <c r="D1580" s="5"/>
      <c r="J1580" s="12"/>
      <c r="S1580" s="12"/>
      <c r="T1580" s="5"/>
      <c r="V1580" s="5"/>
      <c r="W1580" s="5"/>
    </row>
    <row r="1581" spans="4:23" customFormat="1" x14ac:dyDescent="0.35">
      <c r="D1581" s="5"/>
      <c r="J1581" s="12"/>
      <c r="S1581" s="12"/>
      <c r="T1581" s="5"/>
      <c r="V1581" s="5"/>
      <c r="W1581" s="5"/>
    </row>
    <row r="1582" spans="4:23" customFormat="1" x14ac:dyDescent="0.35">
      <c r="D1582" s="5"/>
      <c r="J1582" s="12"/>
      <c r="S1582" s="12"/>
      <c r="T1582" s="5"/>
      <c r="V1582" s="5"/>
      <c r="W1582" s="5"/>
    </row>
    <row r="1583" spans="4:23" customFormat="1" x14ac:dyDescent="0.35">
      <c r="D1583" s="5"/>
      <c r="J1583" s="12"/>
      <c r="S1583" s="12"/>
      <c r="T1583" s="5"/>
      <c r="V1583" s="5"/>
      <c r="W1583" s="5"/>
    </row>
    <row r="1584" spans="4:23" customFormat="1" x14ac:dyDescent="0.35">
      <c r="D1584" s="5"/>
      <c r="J1584" s="12"/>
      <c r="S1584" s="12"/>
      <c r="T1584" s="5"/>
      <c r="V1584" s="5"/>
      <c r="W1584" s="5"/>
    </row>
    <row r="1585" spans="4:23" customFormat="1" x14ac:dyDescent="0.35">
      <c r="D1585" s="5"/>
      <c r="J1585" s="12"/>
      <c r="S1585" s="12"/>
      <c r="T1585" s="5"/>
      <c r="V1585" s="5"/>
      <c r="W1585" s="5"/>
    </row>
    <row r="1586" spans="4:23" customFormat="1" x14ac:dyDescent="0.35">
      <c r="D1586" s="5"/>
      <c r="J1586" s="12"/>
      <c r="S1586" s="12"/>
      <c r="T1586" s="5"/>
      <c r="V1586" s="5"/>
      <c r="W1586" s="5"/>
    </row>
    <row r="1587" spans="4:23" customFormat="1" x14ac:dyDescent="0.35">
      <c r="D1587" s="5"/>
      <c r="J1587" s="12"/>
      <c r="S1587" s="12"/>
      <c r="T1587" s="5"/>
      <c r="V1587" s="5"/>
      <c r="W1587" s="5"/>
    </row>
    <row r="1588" spans="4:23" customFormat="1" x14ac:dyDescent="0.35">
      <c r="D1588" s="5"/>
      <c r="J1588" s="12"/>
      <c r="S1588" s="12"/>
      <c r="T1588" s="5"/>
      <c r="V1588" s="5"/>
      <c r="W1588" s="5"/>
    </row>
    <row r="1589" spans="4:23" customFormat="1" x14ac:dyDescent="0.35">
      <c r="D1589" s="5"/>
      <c r="J1589" s="12"/>
      <c r="S1589" s="12"/>
      <c r="T1589" s="5"/>
      <c r="V1589" s="5"/>
      <c r="W1589" s="5"/>
    </row>
    <row r="1590" spans="4:23" customFormat="1" x14ac:dyDescent="0.35">
      <c r="D1590" s="5"/>
      <c r="J1590" s="12"/>
      <c r="S1590" s="12"/>
      <c r="T1590" s="5"/>
      <c r="V1590" s="5"/>
      <c r="W1590" s="5"/>
    </row>
    <row r="1591" spans="4:23" customFormat="1" x14ac:dyDescent="0.35">
      <c r="D1591" s="5"/>
      <c r="J1591" s="12"/>
      <c r="S1591" s="12"/>
      <c r="T1591" s="5"/>
      <c r="V1591" s="5"/>
      <c r="W1591" s="5"/>
    </row>
    <row r="1592" spans="4:23" customFormat="1" x14ac:dyDescent="0.35">
      <c r="D1592" s="5"/>
      <c r="J1592" s="12"/>
      <c r="S1592" s="12"/>
      <c r="T1592" s="5"/>
      <c r="V1592" s="5"/>
      <c r="W1592" s="5"/>
    </row>
    <row r="1593" spans="4:23" customFormat="1" x14ac:dyDescent="0.35">
      <c r="D1593" s="5"/>
      <c r="J1593" s="12"/>
      <c r="S1593" s="12"/>
      <c r="T1593" s="5"/>
      <c r="V1593" s="5"/>
      <c r="W1593" s="5"/>
    </row>
    <row r="1594" spans="4:23" customFormat="1" x14ac:dyDescent="0.35">
      <c r="D1594" s="5"/>
      <c r="J1594" s="12"/>
      <c r="S1594" s="12"/>
      <c r="T1594" s="5"/>
      <c r="V1594" s="5"/>
      <c r="W1594" s="5"/>
    </row>
    <row r="1595" spans="4:23" customFormat="1" x14ac:dyDescent="0.35">
      <c r="D1595" s="5"/>
      <c r="J1595" s="12"/>
      <c r="S1595" s="12"/>
      <c r="T1595" s="5"/>
      <c r="V1595" s="5"/>
      <c r="W1595" s="5"/>
    </row>
    <row r="1596" spans="4:23" customFormat="1" x14ac:dyDescent="0.35">
      <c r="D1596" s="5"/>
      <c r="J1596" s="12"/>
      <c r="S1596" s="12"/>
      <c r="T1596" s="5"/>
      <c r="V1596" s="5"/>
      <c r="W1596" s="5"/>
    </row>
    <row r="1597" spans="4:23" customFormat="1" x14ac:dyDescent="0.35">
      <c r="D1597" s="5"/>
      <c r="J1597" s="12"/>
      <c r="S1597" s="12"/>
      <c r="T1597" s="5"/>
      <c r="V1597" s="5"/>
      <c r="W1597" s="5"/>
    </row>
    <row r="1598" spans="4:23" customFormat="1" x14ac:dyDescent="0.35">
      <c r="D1598" s="5"/>
      <c r="J1598" s="12"/>
      <c r="S1598" s="12"/>
      <c r="T1598" s="5"/>
      <c r="V1598" s="5"/>
      <c r="W1598" s="5"/>
    </row>
    <row r="1599" spans="4:23" customFormat="1" x14ac:dyDescent="0.35">
      <c r="D1599" s="5"/>
      <c r="J1599" s="12"/>
      <c r="S1599" s="12"/>
      <c r="T1599" s="5"/>
      <c r="V1599" s="5"/>
      <c r="W1599" s="5"/>
    </row>
    <row r="1600" spans="4:23" customFormat="1" x14ac:dyDescent="0.35">
      <c r="D1600" s="5"/>
      <c r="J1600" s="12"/>
      <c r="S1600" s="12"/>
      <c r="T1600" s="5"/>
      <c r="V1600" s="5"/>
      <c r="W1600" s="5"/>
    </row>
    <row r="1601" spans="4:23" customFormat="1" x14ac:dyDescent="0.35">
      <c r="D1601" s="5"/>
      <c r="J1601" s="12"/>
      <c r="S1601" s="12"/>
      <c r="T1601" s="5"/>
      <c r="V1601" s="5"/>
      <c r="W1601" s="5"/>
    </row>
    <row r="1602" spans="4:23" customFormat="1" x14ac:dyDescent="0.35">
      <c r="D1602" s="5"/>
      <c r="J1602" s="12"/>
      <c r="S1602" s="12"/>
      <c r="T1602" s="5"/>
      <c r="V1602" s="5"/>
      <c r="W1602" s="5"/>
    </row>
    <row r="1603" spans="4:23" customFormat="1" x14ac:dyDescent="0.35">
      <c r="D1603" s="5"/>
      <c r="J1603" s="12"/>
      <c r="S1603" s="12"/>
      <c r="T1603" s="5"/>
      <c r="V1603" s="5"/>
      <c r="W1603" s="5"/>
    </row>
    <row r="1604" spans="4:23" customFormat="1" x14ac:dyDescent="0.35">
      <c r="D1604" s="5"/>
      <c r="J1604" s="12"/>
      <c r="S1604" s="12"/>
      <c r="T1604" s="5"/>
      <c r="V1604" s="5"/>
      <c r="W1604" s="5"/>
    </row>
    <row r="1605" spans="4:23" customFormat="1" x14ac:dyDescent="0.35">
      <c r="D1605" s="5"/>
      <c r="J1605" s="12"/>
      <c r="S1605" s="12"/>
      <c r="T1605" s="5"/>
      <c r="V1605" s="5"/>
      <c r="W1605" s="5"/>
    </row>
    <row r="1606" spans="4:23" customFormat="1" x14ac:dyDescent="0.35">
      <c r="D1606" s="5"/>
      <c r="J1606" s="12"/>
      <c r="S1606" s="12"/>
      <c r="T1606" s="5"/>
      <c r="V1606" s="5"/>
      <c r="W1606" s="5"/>
    </row>
    <row r="1607" spans="4:23" customFormat="1" x14ac:dyDescent="0.35">
      <c r="D1607" s="5"/>
      <c r="J1607" s="12"/>
      <c r="S1607" s="12"/>
      <c r="T1607" s="5"/>
      <c r="V1607" s="5"/>
      <c r="W1607" s="5"/>
    </row>
    <row r="1608" spans="4:23" customFormat="1" x14ac:dyDescent="0.35">
      <c r="D1608" s="5"/>
      <c r="J1608" s="12"/>
      <c r="S1608" s="12"/>
      <c r="T1608" s="5"/>
      <c r="V1608" s="5"/>
      <c r="W1608" s="5"/>
    </row>
    <row r="1609" spans="4:23" customFormat="1" x14ac:dyDescent="0.35">
      <c r="D1609" s="5"/>
      <c r="J1609" s="12"/>
      <c r="S1609" s="12"/>
      <c r="T1609" s="5"/>
      <c r="V1609" s="5"/>
      <c r="W1609" s="5"/>
    </row>
    <row r="1610" spans="4:23" customFormat="1" x14ac:dyDescent="0.35">
      <c r="D1610" s="5"/>
      <c r="J1610" s="12"/>
      <c r="S1610" s="12"/>
      <c r="T1610" s="5"/>
      <c r="V1610" s="5"/>
      <c r="W1610" s="5"/>
    </row>
    <row r="1611" spans="4:23" customFormat="1" x14ac:dyDescent="0.35">
      <c r="D1611" s="5"/>
      <c r="J1611" s="12"/>
      <c r="S1611" s="12"/>
      <c r="T1611" s="5"/>
      <c r="V1611" s="5"/>
      <c r="W1611" s="5"/>
    </row>
    <row r="1612" spans="4:23" customFormat="1" x14ac:dyDescent="0.35">
      <c r="D1612" s="5"/>
      <c r="J1612" s="12"/>
      <c r="S1612" s="12"/>
      <c r="T1612" s="5"/>
      <c r="V1612" s="5"/>
      <c r="W1612" s="5"/>
    </row>
    <row r="1613" spans="4:23" customFormat="1" x14ac:dyDescent="0.35">
      <c r="D1613" s="5"/>
      <c r="J1613" s="12"/>
      <c r="S1613" s="12"/>
      <c r="T1613" s="5"/>
      <c r="V1613" s="5"/>
      <c r="W1613" s="5"/>
    </row>
    <row r="1614" spans="4:23" customFormat="1" x14ac:dyDescent="0.35">
      <c r="D1614" s="5"/>
      <c r="J1614" s="12"/>
      <c r="S1614" s="12"/>
      <c r="T1614" s="5"/>
      <c r="V1614" s="5"/>
      <c r="W1614" s="5"/>
    </row>
    <row r="1615" spans="4:23" customFormat="1" x14ac:dyDescent="0.35">
      <c r="D1615" s="5"/>
      <c r="J1615" s="12"/>
      <c r="S1615" s="12"/>
      <c r="T1615" s="5"/>
      <c r="V1615" s="5"/>
      <c r="W1615" s="5"/>
    </row>
    <row r="1616" spans="4:23" customFormat="1" x14ac:dyDescent="0.35">
      <c r="D1616" s="5"/>
      <c r="J1616" s="12"/>
      <c r="S1616" s="12"/>
      <c r="T1616" s="5"/>
      <c r="V1616" s="5"/>
      <c r="W1616" s="5"/>
    </row>
    <row r="1617" spans="4:23" customFormat="1" x14ac:dyDescent="0.35">
      <c r="D1617" s="5"/>
      <c r="J1617" s="12"/>
      <c r="S1617" s="12"/>
      <c r="T1617" s="5"/>
      <c r="V1617" s="5"/>
      <c r="W1617" s="5"/>
    </row>
    <row r="1618" spans="4:23" customFormat="1" x14ac:dyDescent="0.35">
      <c r="D1618" s="5"/>
      <c r="J1618" s="12"/>
      <c r="S1618" s="12"/>
      <c r="T1618" s="5"/>
      <c r="V1618" s="5"/>
      <c r="W1618" s="5"/>
    </row>
    <row r="1619" spans="4:23" customFormat="1" x14ac:dyDescent="0.35">
      <c r="D1619" s="5"/>
      <c r="J1619" s="12"/>
      <c r="S1619" s="12"/>
      <c r="T1619" s="5"/>
      <c r="V1619" s="5"/>
      <c r="W1619" s="5"/>
    </row>
    <row r="1620" spans="4:23" customFormat="1" x14ac:dyDescent="0.35">
      <c r="D1620" s="5"/>
      <c r="J1620" s="12"/>
      <c r="S1620" s="12"/>
      <c r="T1620" s="5"/>
      <c r="V1620" s="5"/>
      <c r="W1620" s="5"/>
    </row>
    <row r="1621" spans="4:23" customFormat="1" x14ac:dyDescent="0.35">
      <c r="D1621" s="5"/>
      <c r="J1621" s="12"/>
      <c r="S1621" s="12"/>
      <c r="T1621" s="5"/>
      <c r="V1621" s="5"/>
      <c r="W1621" s="5"/>
    </row>
    <row r="1622" spans="4:23" customFormat="1" x14ac:dyDescent="0.35">
      <c r="D1622" s="5"/>
      <c r="J1622" s="12"/>
      <c r="S1622" s="12"/>
      <c r="T1622" s="5"/>
      <c r="V1622" s="5"/>
      <c r="W1622" s="5"/>
    </row>
    <row r="1623" spans="4:23" customFormat="1" x14ac:dyDescent="0.35">
      <c r="D1623" s="5"/>
      <c r="J1623" s="12"/>
      <c r="S1623" s="12"/>
      <c r="T1623" s="5"/>
      <c r="V1623" s="5"/>
      <c r="W1623" s="5"/>
    </row>
    <row r="1624" spans="4:23" customFormat="1" x14ac:dyDescent="0.35">
      <c r="D1624" s="5"/>
      <c r="J1624" s="12"/>
      <c r="S1624" s="12"/>
      <c r="T1624" s="5"/>
      <c r="V1624" s="5"/>
      <c r="W1624" s="5"/>
    </row>
    <row r="1625" spans="4:23" customFormat="1" x14ac:dyDescent="0.35">
      <c r="D1625" s="5"/>
      <c r="J1625" s="12"/>
      <c r="S1625" s="12"/>
      <c r="T1625" s="5"/>
      <c r="V1625" s="5"/>
      <c r="W1625" s="5"/>
    </row>
    <row r="1626" spans="4:23" customFormat="1" x14ac:dyDescent="0.35">
      <c r="D1626" s="5"/>
      <c r="J1626" s="12"/>
      <c r="S1626" s="12"/>
      <c r="T1626" s="5"/>
      <c r="V1626" s="5"/>
      <c r="W1626" s="5"/>
    </row>
    <row r="1627" spans="4:23" customFormat="1" x14ac:dyDescent="0.35">
      <c r="D1627" s="5"/>
      <c r="J1627" s="12"/>
      <c r="S1627" s="12"/>
      <c r="T1627" s="5"/>
      <c r="V1627" s="5"/>
      <c r="W1627" s="5"/>
    </row>
    <row r="1628" spans="4:23" customFormat="1" x14ac:dyDescent="0.35">
      <c r="D1628" s="5"/>
      <c r="J1628" s="12"/>
      <c r="S1628" s="12"/>
      <c r="T1628" s="5"/>
      <c r="V1628" s="5"/>
      <c r="W1628" s="5"/>
    </row>
    <row r="1629" spans="4:23" customFormat="1" x14ac:dyDescent="0.35">
      <c r="D1629" s="5"/>
      <c r="J1629" s="12"/>
      <c r="S1629" s="12"/>
      <c r="T1629" s="5"/>
      <c r="V1629" s="5"/>
      <c r="W1629" s="5"/>
    </row>
    <row r="1630" spans="4:23" customFormat="1" x14ac:dyDescent="0.35">
      <c r="D1630" s="5"/>
      <c r="J1630" s="12"/>
      <c r="S1630" s="12"/>
      <c r="T1630" s="5"/>
      <c r="V1630" s="5"/>
      <c r="W1630" s="5"/>
    </row>
    <row r="1631" spans="4:23" customFormat="1" x14ac:dyDescent="0.35">
      <c r="D1631" s="5"/>
      <c r="J1631" s="12"/>
      <c r="S1631" s="12"/>
      <c r="T1631" s="5"/>
      <c r="V1631" s="5"/>
      <c r="W1631" s="5"/>
    </row>
    <row r="1632" spans="4:23" customFormat="1" x14ac:dyDescent="0.35">
      <c r="D1632" s="5"/>
      <c r="J1632" s="12"/>
      <c r="S1632" s="12"/>
      <c r="T1632" s="5"/>
      <c r="V1632" s="5"/>
      <c r="W1632" s="5"/>
    </row>
    <row r="1633" spans="4:23" customFormat="1" x14ac:dyDescent="0.35">
      <c r="D1633" s="5"/>
      <c r="J1633" s="12"/>
      <c r="S1633" s="12"/>
      <c r="T1633" s="5"/>
      <c r="V1633" s="5"/>
      <c r="W1633" s="5"/>
    </row>
    <row r="1634" spans="4:23" customFormat="1" x14ac:dyDescent="0.35">
      <c r="D1634" s="5"/>
      <c r="J1634" s="12"/>
      <c r="S1634" s="12"/>
      <c r="T1634" s="5"/>
      <c r="V1634" s="5"/>
      <c r="W1634" s="5"/>
    </row>
    <row r="1635" spans="4:23" customFormat="1" x14ac:dyDescent="0.35">
      <c r="D1635" s="5"/>
      <c r="J1635" s="12"/>
      <c r="S1635" s="12"/>
      <c r="T1635" s="5"/>
      <c r="V1635" s="5"/>
      <c r="W1635" s="5"/>
    </row>
    <row r="1636" spans="4:23" customFormat="1" x14ac:dyDescent="0.35">
      <c r="D1636" s="5"/>
      <c r="J1636" s="12"/>
      <c r="S1636" s="12"/>
      <c r="T1636" s="5"/>
      <c r="V1636" s="5"/>
      <c r="W1636" s="5"/>
    </row>
    <row r="1637" spans="4:23" customFormat="1" x14ac:dyDescent="0.35">
      <c r="D1637" s="5"/>
      <c r="J1637" s="12"/>
      <c r="S1637" s="12"/>
      <c r="T1637" s="5"/>
      <c r="V1637" s="5"/>
      <c r="W1637" s="5"/>
    </row>
    <row r="1638" spans="4:23" customFormat="1" x14ac:dyDescent="0.35">
      <c r="D1638" s="5"/>
      <c r="J1638" s="12"/>
      <c r="S1638" s="12"/>
      <c r="T1638" s="5"/>
      <c r="V1638" s="5"/>
      <c r="W1638" s="5"/>
    </row>
    <row r="1639" spans="4:23" customFormat="1" x14ac:dyDescent="0.35">
      <c r="D1639" s="5"/>
      <c r="J1639" s="12"/>
      <c r="S1639" s="12"/>
      <c r="T1639" s="5"/>
      <c r="V1639" s="5"/>
      <c r="W1639" s="5"/>
    </row>
    <row r="1640" spans="4:23" customFormat="1" x14ac:dyDescent="0.35">
      <c r="D1640" s="5"/>
      <c r="J1640" s="12"/>
      <c r="S1640" s="12"/>
      <c r="T1640" s="5"/>
      <c r="V1640" s="5"/>
      <c r="W1640" s="5"/>
    </row>
    <row r="1641" spans="4:23" customFormat="1" x14ac:dyDescent="0.35">
      <c r="D1641" s="5"/>
      <c r="J1641" s="12"/>
      <c r="S1641" s="12"/>
      <c r="T1641" s="5"/>
      <c r="V1641" s="5"/>
      <c r="W1641" s="5"/>
    </row>
    <row r="1642" spans="4:23" customFormat="1" x14ac:dyDescent="0.35">
      <c r="D1642" s="5"/>
      <c r="J1642" s="12"/>
      <c r="S1642" s="12"/>
      <c r="T1642" s="5"/>
      <c r="V1642" s="5"/>
      <c r="W1642" s="5"/>
    </row>
    <row r="1643" spans="4:23" customFormat="1" x14ac:dyDescent="0.35">
      <c r="D1643" s="5"/>
      <c r="J1643" s="12"/>
      <c r="S1643" s="12"/>
      <c r="T1643" s="5"/>
      <c r="V1643" s="5"/>
      <c r="W1643" s="5"/>
    </row>
    <row r="1644" spans="4:23" customFormat="1" x14ac:dyDescent="0.35">
      <c r="D1644" s="5"/>
      <c r="J1644" s="12"/>
      <c r="S1644" s="12"/>
      <c r="T1644" s="5"/>
      <c r="V1644" s="5"/>
      <c r="W1644" s="5"/>
    </row>
    <row r="1645" spans="4:23" customFormat="1" x14ac:dyDescent="0.35">
      <c r="D1645" s="5"/>
      <c r="J1645" s="12"/>
      <c r="S1645" s="12"/>
      <c r="T1645" s="5"/>
      <c r="V1645" s="5"/>
      <c r="W1645" s="5"/>
    </row>
    <row r="1646" spans="4:23" customFormat="1" x14ac:dyDescent="0.35">
      <c r="D1646" s="5"/>
      <c r="J1646" s="12"/>
      <c r="S1646" s="12"/>
      <c r="T1646" s="5"/>
      <c r="V1646" s="5"/>
      <c r="W1646" s="5"/>
    </row>
    <row r="1647" spans="4:23" customFormat="1" x14ac:dyDescent="0.35">
      <c r="D1647" s="5"/>
      <c r="J1647" s="12"/>
      <c r="S1647" s="12"/>
      <c r="T1647" s="5"/>
      <c r="V1647" s="5"/>
      <c r="W1647" s="5"/>
    </row>
    <row r="1648" spans="4:23" customFormat="1" x14ac:dyDescent="0.35">
      <c r="D1648" s="5"/>
      <c r="J1648" s="12"/>
      <c r="S1648" s="12"/>
      <c r="T1648" s="5"/>
      <c r="V1648" s="5"/>
      <c r="W1648" s="5"/>
    </row>
    <row r="1649" spans="4:23" customFormat="1" x14ac:dyDescent="0.35">
      <c r="D1649" s="5"/>
      <c r="J1649" s="12"/>
      <c r="S1649" s="12"/>
      <c r="T1649" s="5"/>
      <c r="V1649" s="5"/>
      <c r="W1649" s="5"/>
    </row>
    <row r="1650" spans="4:23" customFormat="1" x14ac:dyDescent="0.35">
      <c r="D1650" s="5"/>
      <c r="J1650" s="12"/>
      <c r="S1650" s="12"/>
      <c r="T1650" s="5"/>
      <c r="V1650" s="5"/>
      <c r="W1650" s="5"/>
    </row>
    <row r="1651" spans="4:23" customFormat="1" x14ac:dyDescent="0.35">
      <c r="D1651" s="5"/>
      <c r="J1651" s="12"/>
      <c r="S1651" s="12"/>
      <c r="T1651" s="5"/>
      <c r="V1651" s="5"/>
      <c r="W1651" s="5"/>
    </row>
    <row r="1652" spans="4:23" customFormat="1" x14ac:dyDescent="0.35">
      <c r="D1652" s="5"/>
      <c r="J1652" s="12"/>
      <c r="S1652" s="12"/>
      <c r="T1652" s="5"/>
      <c r="V1652" s="5"/>
      <c r="W1652" s="5"/>
    </row>
    <row r="1653" spans="4:23" customFormat="1" x14ac:dyDescent="0.35">
      <c r="D1653" s="5"/>
      <c r="J1653" s="12"/>
      <c r="S1653" s="12"/>
      <c r="T1653" s="5"/>
      <c r="V1653" s="5"/>
      <c r="W1653" s="5"/>
    </row>
    <row r="1654" spans="4:23" customFormat="1" x14ac:dyDescent="0.35">
      <c r="D1654" s="5"/>
      <c r="J1654" s="12"/>
      <c r="S1654" s="12"/>
      <c r="T1654" s="5"/>
      <c r="V1654" s="5"/>
      <c r="W1654" s="5"/>
    </row>
    <row r="1655" spans="4:23" customFormat="1" x14ac:dyDescent="0.35">
      <c r="D1655" s="5"/>
      <c r="J1655" s="12"/>
      <c r="S1655" s="12"/>
      <c r="T1655" s="5"/>
      <c r="V1655" s="5"/>
      <c r="W1655" s="5"/>
    </row>
    <row r="1656" spans="4:23" customFormat="1" x14ac:dyDescent="0.35">
      <c r="D1656" s="5"/>
      <c r="J1656" s="12"/>
      <c r="S1656" s="12"/>
      <c r="T1656" s="5"/>
      <c r="V1656" s="5"/>
      <c r="W1656" s="5"/>
    </row>
    <row r="1657" spans="4:23" customFormat="1" x14ac:dyDescent="0.35">
      <c r="D1657" s="5"/>
      <c r="J1657" s="12"/>
      <c r="S1657" s="12"/>
      <c r="T1657" s="5"/>
      <c r="V1657" s="5"/>
      <c r="W1657" s="5"/>
    </row>
    <row r="1658" spans="4:23" customFormat="1" x14ac:dyDescent="0.35">
      <c r="D1658" s="5"/>
      <c r="J1658" s="12"/>
      <c r="S1658" s="12"/>
      <c r="T1658" s="5"/>
      <c r="V1658" s="5"/>
      <c r="W1658" s="5"/>
    </row>
    <row r="1659" spans="4:23" customFormat="1" x14ac:dyDescent="0.35">
      <c r="D1659" s="5"/>
      <c r="J1659" s="12"/>
      <c r="S1659" s="12"/>
      <c r="T1659" s="5"/>
      <c r="V1659" s="5"/>
      <c r="W1659" s="5"/>
    </row>
    <row r="1660" spans="4:23" customFormat="1" x14ac:dyDescent="0.35">
      <c r="D1660" s="5"/>
      <c r="J1660" s="12"/>
      <c r="S1660" s="12"/>
      <c r="T1660" s="5"/>
      <c r="V1660" s="5"/>
      <c r="W1660" s="5"/>
    </row>
    <row r="1661" spans="4:23" customFormat="1" x14ac:dyDescent="0.35">
      <c r="D1661" s="5"/>
      <c r="J1661" s="12"/>
      <c r="S1661" s="12"/>
      <c r="T1661" s="5"/>
      <c r="V1661" s="5"/>
      <c r="W1661" s="5"/>
    </row>
    <row r="1662" spans="4:23" customFormat="1" x14ac:dyDescent="0.35">
      <c r="D1662" s="5"/>
      <c r="J1662" s="12"/>
      <c r="S1662" s="12"/>
      <c r="T1662" s="5"/>
      <c r="V1662" s="5"/>
      <c r="W1662" s="5"/>
    </row>
    <row r="1663" spans="4:23" customFormat="1" x14ac:dyDescent="0.35">
      <c r="D1663" s="5"/>
      <c r="J1663" s="12"/>
      <c r="S1663" s="12"/>
      <c r="T1663" s="5"/>
      <c r="V1663" s="5"/>
      <c r="W1663" s="5"/>
    </row>
    <row r="1664" spans="4:23" customFormat="1" x14ac:dyDescent="0.35">
      <c r="D1664" s="5"/>
      <c r="J1664" s="12"/>
      <c r="S1664" s="12"/>
      <c r="T1664" s="5"/>
      <c r="V1664" s="5"/>
      <c r="W1664" s="5"/>
    </row>
    <row r="1665" spans="4:23" customFormat="1" x14ac:dyDescent="0.35">
      <c r="D1665" s="5"/>
      <c r="J1665" s="12"/>
      <c r="S1665" s="12"/>
      <c r="T1665" s="5"/>
      <c r="V1665" s="5"/>
      <c r="W1665" s="5"/>
    </row>
    <row r="1666" spans="4:23" customFormat="1" x14ac:dyDescent="0.35">
      <c r="D1666" s="5"/>
      <c r="J1666" s="12"/>
      <c r="S1666" s="12"/>
      <c r="T1666" s="5"/>
      <c r="V1666" s="5"/>
      <c r="W1666" s="5"/>
    </row>
    <row r="1667" spans="4:23" customFormat="1" x14ac:dyDescent="0.35">
      <c r="D1667" s="5"/>
      <c r="J1667" s="12"/>
      <c r="S1667" s="12"/>
      <c r="T1667" s="5"/>
      <c r="V1667" s="5"/>
      <c r="W1667" s="5"/>
    </row>
    <row r="1668" spans="4:23" customFormat="1" x14ac:dyDescent="0.35">
      <c r="D1668" s="5"/>
      <c r="J1668" s="12"/>
      <c r="S1668" s="12"/>
      <c r="T1668" s="5"/>
      <c r="V1668" s="5"/>
      <c r="W1668" s="5"/>
    </row>
    <row r="1669" spans="4:23" customFormat="1" x14ac:dyDescent="0.35">
      <c r="D1669" s="5"/>
      <c r="J1669" s="12"/>
      <c r="S1669" s="12"/>
      <c r="T1669" s="5"/>
      <c r="V1669" s="5"/>
      <c r="W1669" s="5"/>
    </row>
    <row r="1670" spans="4:23" customFormat="1" x14ac:dyDescent="0.35">
      <c r="D1670" s="5"/>
      <c r="J1670" s="12"/>
      <c r="S1670" s="12"/>
      <c r="T1670" s="5"/>
      <c r="V1670" s="5"/>
      <c r="W1670" s="5"/>
    </row>
    <row r="1671" spans="4:23" customFormat="1" x14ac:dyDescent="0.35">
      <c r="D1671" s="5"/>
      <c r="J1671" s="12"/>
      <c r="S1671" s="12"/>
      <c r="T1671" s="5"/>
      <c r="V1671" s="5"/>
      <c r="W1671" s="5"/>
    </row>
    <row r="1672" spans="4:23" customFormat="1" x14ac:dyDescent="0.35">
      <c r="D1672" s="5"/>
      <c r="J1672" s="12"/>
      <c r="S1672" s="12"/>
      <c r="T1672" s="5"/>
      <c r="V1672" s="5"/>
      <c r="W1672" s="5"/>
    </row>
    <row r="1673" spans="4:23" customFormat="1" x14ac:dyDescent="0.35">
      <c r="D1673" s="5"/>
      <c r="J1673" s="12"/>
      <c r="S1673" s="12"/>
      <c r="T1673" s="5"/>
      <c r="V1673" s="5"/>
      <c r="W1673" s="5"/>
    </row>
    <row r="1674" spans="4:23" customFormat="1" x14ac:dyDescent="0.35">
      <c r="D1674" s="5"/>
      <c r="J1674" s="12"/>
      <c r="S1674" s="12"/>
      <c r="T1674" s="5"/>
      <c r="V1674" s="5"/>
      <c r="W1674" s="5"/>
    </row>
    <row r="1675" spans="4:23" customFormat="1" x14ac:dyDescent="0.35">
      <c r="D1675" s="5"/>
      <c r="J1675" s="12"/>
      <c r="S1675" s="12"/>
      <c r="T1675" s="5"/>
      <c r="V1675" s="5"/>
      <c r="W1675" s="5"/>
    </row>
    <row r="1676" spans="4:23" customFormat="1" x14ac:dyDescent="0.35">
      <c r="D1676" s="5"/>
      <c r="J1676" s="12"/>
      <c r="S1676" s="12"/>
      <c r="T1676" s="5"/>
      <c r="V1676" s="5"/>
      <c r="W1676" s="5"/>
    </row>
    <row r="1677" spans="4:23" customFormat="1" x14ac:dyDescent="0.35">
      <c r="D1677" s="5"/>
      <c r="J1677" s="12"/>
      <c r="S1677" s="12"/>
      <c r="T1677" s="5"/>
      <c r="V1677" s="5"/>
      <c r="W1677" s="5"/>
    </row>
    <row r="1678" spans="4:23" customFormat="1" x14ac:dyDescent="0.35">
      <c r="D1678" s="5"/>
      <c r="J1678" s="12"/>
      <c r="S1678" s="12"/>
      <c r="T1678" s="5"/>
      <c r="V1678" s="5"/>
      <c r="W1678" s="5"/>
    </row>
    <row r="1679" spans="4:23" customFormat="1" x14ac:dyDescent="0.35">
      <c r="D1679" s="5"/>
      <c r="J1679" s="12"/>
      <c r="S1679" s="12"/>
      <c r="T1679" s="5"/>
      <c r="V1679" s="5"/>
      <c r="W1679" s="5"/>
    </row>
    <row r="1680" spans="4:23" customFormat="1" x14ac:dyDescent="0.35">
      <c r="D1680" s="5"/>
      <c r="J1680" s="12"/>
      <c r="S1680" s="12"/>
      <c r="T1680" s="5"/>
      <c r="V1680" s="5"/>
      <c r="W1680" s="5"/>
    </row>
    <row r="1681" spans="4:23" customFormat="1" x14ac:dyDescent="0.35">
      <c r="D1681" s="5"/>
      <c r="J1681" s="12"/>
      <c r="S1681" s="12"/>
      <c r="T1681" s="5"/>
      <c r="V1681" s="5"/>
      <c r="W1681" s="5"/>
    </row>
    <row r="1682" spans="4:23" customFormat="1" x14ac:dyDescent="0.35">
      <c r="D1682" s="5"/>
      <c r="J1682" s="12"/>
      <c r="S1682" s="12"/>
      <c r="T1682" s="5"/>
      <c r="V1682" s="5"/>
      <c r="W1682" s="5"/>
    </row>
    <row r="1683" spans="4:23" customFormat="1" x14ac:dyDescent="0.35">
      <c r="D1683" s="5"/>
      <c r="J1683" s="12"/>
      <c r="S1683" s="12"/>
      <c r="T1683" s="5"/>
      <c r="V1683" s="5"/>
      <c r="W1683" s="5"/>
    </row>
    <row r="1684" spans="4:23" customFormat="1" x14ac:dyDescent="0.35">
      <c r="D1684" s="5"/>
      <c r="J1684" s="12"/>
      <c r="S1684" s="12"/>
      <c r="T1684" s="5"/>
      <c r="V1684" s="5"/>
      <c r="W1684" s="5"/>
    </row>
    <row r="1685" spans="4:23" customFormat="1" x14ac:dyDescent="0.35">
      <c r="D1685" s="5"/>
      <c r="J1685" s="12"/>
      <c r="S1685" s="12"/>
      <c r="T1685" s="5"/>
      <c r="V1685" s="5"/>
      <c r="W1685" s="5"/>
    </row>
    <row r="1686" spans="4:23" customFormat="1" x14ac:dyDescent="0.35">
      <c r="D1686" s="5"/>
      <c r="J1686" s="12"/>
      <c r="S1686" s="12"/>
      <c r="T1686" s="5"/>
      <c r="V1686" s="5"/>
      <c r="W1686" s="5"/>
    </row>
    <row r="1687" spans="4:23" customFormat="1" x14ac:dyDescent="0.35">
      <c r="D1687" s="5"/>
      <c r="J1687" s="12"/>
      <c r="S1687" s="12"/>
      <c r="T1687" s="5"/>
      <c r="V1687" s="5"/>
      <c r="W1687" s="5"/>
    </row>
    <row r="1688" spans="4:23" customFormat="1" x14ac:dyDescent="0.35">
      <c r="D1688" s="5"/>
      <c r="J1688" s="12"/>
      <c r="S1688" s="12"/>
      <c r="T1688" s="5"/>
      <c r="V1688" s="5"/>
      <c r="W1688" s="5"/>
    </row>
    <row r="1689" spans="4:23" customFormat="1" x14ac:dyDescent="0.35">
      <c r="D1689" s="5"/>
      <c r="J1689" s="12"/>
      <c r="S1689" s="12"/>
      <c r="T1689" s="5"/>
      <c r="V1689" s="5"/>
      <c r="W1689" s="5"/>
    </row>
    <row r="1690" spans="4:23" customFormat="1" x14ac:dyDescent="0.35">
      <c r="D1690" s="5"/>
      <c r="J1690" s="12"/>
      <c r="S1690" s="12"/>
      <c r="T1690" s="5"/>
      <c r="V1690" s="5"/>
      <c r="W1690" s="5"/>
    </row>
    <row r="1691" spans="4:23" customFormat="1" x14ac:dyDescent="0.35">
      <c r="D1691" s="5"/>
      <c r="J1691" s="12"/>
      <c r="S1691" s="12"/>
      <c r="T1691" s="5"/>
      <c r="V1691" s="5"/>
      <c r="W1691" s="5"/>
    </row>
    <row r="1692" spans="4:23" customFormat="1" x14ac:dyDescent="0.35">
      <c r="D1692" s="5"/>
      <c r="J1692" s="12"/>
      <c r="S1692" s="12"/>
      <c r="T1692" s="5"/>
      <c r="V1692" s="5"/>
      <c r="W1692" s="5"/>
    </row>
    <row r="1693" spans="4:23" customFormat="1" x14ac:dyDescent="0.35">
      <c r="D1693" s="5"/>
      <c r="J1693" s="12"/>
      <c r="S1693" s="12"/>
      <c r="T1693" s="5"/>
      <c r="V1693" s="5"/>
      <c r="W1693" s="5"/>
    </row>
    <row r="1694" spans="4:23" customFormat="1" x14ac:dyDescent="0.35">
      <c r="D1694" s="5"/>
      <c r="J1694" s="12"/>
      <c r="S1694" s="12"/>
      <c r="T1694" s="5"/>
      <c r="V1694" s="5"/>
      <c r="W1694" s="5"/>
    </row>
    <row r="1695" spans="4:23" customFormat="1" x14ac:dyDescent="0.35">
      <c r="D1695" s="5"/>
      <c r="J1695" s="12"/>
      <c r="S1695" s="12"/>
      <c r="T1695" s="5"/>
      <c r="V1695" s="5"/>
      <c r="W1695" s="5"/>
    </row>
    <row r="1696" spans="4:23" customFormat="1" x14ac:dyDescent="0.35">
      <c r="D1696" s="5"/>
      <c r="J1696" s="12"/>
      <c r="S1696" s="12"/>
      <c r="T1696" s="5"/>
      <c r="V1696" s="5"/>
      <c r="W1696" s="5"/>
    </row>
    <row r="1697" spans="4:23" customFormat="1" x14ac:dyDescent="0.35">
      <c r="D1697" s="5"/>
      <c r="J1697" s="12"/>
      <c r="S1697" s="12"/>
      <c r="T1697" s="5"/>
      <c r="V1697" s="5"/>
      <c r="W1697" s="5"/>
    </row>
    <row r="1698" spans="4:23" customFormat="1" x14ac:dyDescent="0.35">
      <c r="D1698" s="5"/>
      <c r="J1698" s="12"/>
      <c r="S1698" s="12"/>
      <c r="T1698" s="5"/>
      <c r="V1698" s="5"/>
      <c r="W1698" s="5"/>
    </row>
    <row r="1699" spans="4:23" customFormat="1" x14ac:dyDescent="0.35">
      <c r="D1699" s="5"/>
      <c r="J1699" s="12"/>
      <c r="S1699" s="12"/>
      <c r="T1699" s="5"/>
      <c r="V1699" s="5"/>
      <c r="W1699" s="5"/>
    </row>
    <row r="1700" spans="4:23" customFormat="1" x14ac:dyDescent="0.35">
      <c r="D1700" s="5"/>
      <c r="J1700" s="12"/>
      <c r="S1700" s="12"/>
      <c r="T1700" s="5"/>
      <c r="V1700" s="5"/>
      <c r="W1700" s="5"/>
    </row>
    <row r="1701" spans="4:23" customFormat="1" x14ac:dyDescent="0.35">
      <c r="D1701" s="5"/>
      <c r="J1701" s="12"/>
      <c r="S1701" s="12"/>
      <c r="T1701" s="5"/>
      <c r="V1701" s="5"/>
      <c r="W1701" s="5"/>
    </row>
    <row r="1702" spans="4:23" customFormat="1" x14ac:dyDescent="0.35">
      <c r="D1702" s="5"/>
      <c r="J1702" s="12"/>
      <c r="S1702" s="12"/>
      <c r="T1702" s="5"/>
      <c r="V1702" s="5"/>
      <c r="W1702" s="5"/>
    </row>
    <row r="1703" spans="4:23" customFormat="1" x14ac:dyDescent="0.35">
      <c r="D1703" s="5"/>
      <c r="J1703" s="12"/>
      <c r="S1703" s="12"/>
      <c r="T1703" s="5"/>
      <c r="V1703" s="5"/>
      <c r="W1703" s="5"/>
    </row>
    <row r="1704" spans="4:23" customFormat="1" x14ac:dyDescent="0.35">
      <c r="D1704" s="5"/>
      <c r="J1704" s="12"/>
      <c r="S1704" s="12"/>
      <c r="T1704" s="5"/>
      <c r="V1704" s="5"/>
      <c r="W1704" s="5"/>
    </row>
    <row r="1705" spans="4:23" customFormat="1" x14ac:dyDescent="0.35">
      <c r="D1705" s="5"/>
      <c r="J1705" s="12"/>
      <c r="S1705" s="12"/>
      <c r="T1705" s="5"/>
      <c r="V1705" s="5"/>
      <c r="W1705" s="5"/>
    </row>
    <row r="1706" spans="4:23" customFormat="1" x14ac:dyDescent="0.35">
      <c r="D1706" s="5"/>
      <c r="J1706" s="12"/>
      <c r="S1706" s="12"/>
      <c r="T1706" s="5"/>
      <c r="V1706" s="5"/>
      <c r="W1706" s="5"/>
    </row>
    <row r="1707" spans="4:23" customFormat="1" x14ac:dyDescent="0.35">
      <c r="D1707" s="5"/>
      <c r="J1707" s="12"/>
      <c r="S1707" s="12"/>
      <c r="T1707" s="5"/>
      <c r="V1707" s="5"/>
      <c r="W1707" s="5"/>
    </row>
    <row r="1708" spans="4:23" customFormat="1" x14ac:dyDescent="0.35">
      <c r="D1708" s="5"/>
      <c r="J1708" s="12"/>
      <c r="S1708" s="12"/>
      <c r="T1708" s="5"/>
      <c r="V1708" s="5"/>
      <c r="W1708" s="5"/>
    </row>
    <row r="1709" spans="4:23" customFormat="1" x14ac:dyDescent="0.35">
      <c r="D1709" s="5"/>
      <c r="J1709" s="12"/>
      <c r="S1709" s="12"/>
      <c r="T1709" s="5"/>
      <c r="V1709" s="5"/>
      <c r="W1709" s="5"/>
    </row>
    <row r="1710" spans="4:23" customFormat="1" x14ac:dyDescent="0.35">
      <c r="D1710" s="5"/>
      <c r="J1710" s="12"/>
      <c r="S1710" s="12"/>
      <c r="T1710" s="5"/>
      <c r="V1710" s="5"/>
      <c r="W1710" s="5"/>
    </row>
    <row r="1711" spans="4:23" customFormat="1" x14ac:dyDescent="0.35">
      <c r="D1711" s="5"/>
      <c r="J1711" s="12"/>
      <c r="S1711" s="12"/>
      <c r="T1711" s="5"/>
      <c r="V1711" s="5"/>
      <c r="W1711" s="5"/>
    </row>
    <row r="1712" spans="4:23" customFormat="1" x14ac:dyDescent="0.35">
      <c r="D1712" s="5"/>
      <c r="J1712" s="12"/>
      <c r="S1712" s="12"/>
      <c r="T1712" s="5"/>
      <c r="V1712" s="5"/>
      <c r="W1712" s="5"/>
    </row>
    <row r="1713" spans="4:23" customFormat="1" x14ac:dyDescent="0.35">
      <c r="D1713" s="5"/>
      <c r="J1713" s="12"/>
      <c r="S1713" s="12"/>
      <c r="T1713" s="5"/>
      <c r="V1713" s="5"/>
      <c r="W1713" s="5"/>
    </row>
    <row r="1714" spans="4:23" customFormat="1" x14ac:dyDescent="0.35">
      <c r="D1714" s="5"/>
      <c r="J1714" s="12"/>
      <c r="S1714" s="12"/>
      <c r="T1714" s="5"/>
      <c r="V1714" s="5"/>
      <c r="W1714" s="5"/>
    </row>
    <row r="1715" spans="4:23" customFormat="1" x14ac:dyDescent="0.35">
      <c r="D1715" s="5"/>
      <c r="J1715" s="12"/>
      <c r="S1715" s="12"/>
      <c r="T1715" s="5"/>
      <c r="V1715" s="5"/>
      <c r="W1715" s="5"/>
    </row>
    <row r="1716" spans="4:23" customFormat="1" x14ac:dyDescent="0.35">
      <c r="D1716" s="5"/>
      <c r="J1716" s="12"/>
      <c r="S1716" s="12"/>
      <c r="T1716" s="5"/>
      <c r="V1716" s="5"/>
      <c r="W1716" s="5"/>
    </row>
    <row r="1717" spans="4:23" customFormat="1" x14ac:dyDescent="0.35">
      <c r="D1717" s="5"/>
      <c r="J1717" s="12"/>
      <c r="S1717" s="12"/>
      <c r="T1717" s="5"/>
      <c r="V1717" s="5"/>
      <c r="W1717" s="5"/>
    </row>
    <row r="1718" spans="4:23" customFormat="1" x14ac:dyDescent="0.35">
      <c r="D1718" s="5"/>
      <c r="J1718" s="12"/>
      <c r="S1718" s="12"/>
      <c r="T1718" s="5"/>
      <c r="V1718" s="5"/>
      <c r="W1718" s="5"/>
    </row>
    <row r="1719" spans="4:23" customFormat="1" x14ac:dyDescent="0.35">
      <c r="D1719" s="5"/>
      <c r="J1719" s="12"/>
      <c r="S1719" s="12"/>
      <c r="T1719" s="5"/>
      <c r="V1719" s="5"/>
      <c r="W1719" s="5"/>
    </row>
    <row r="1720" spans="4:23" customFormat="1" x14ac:dyDescent="0.35">
      <c r="D1720" s="5"/>
      <c r="J1720" s="12"/>
      <c r="S1720" s="12"/>
      <c r="T1720" s="5"/>
      <c r="V1720" s="5"/>
      <c r="W1720" s="5"/>
    </row>
    <row r="1721" spans="4:23" customFormat="1" x14ac:dyDescent="0.35">
      <c r="D1721" s="5"/>
      <c r="J1721" s="12"/>
      <c r="S1721" s="12"/>
      <c r="T1721" s="5"/>
      <c r="V1721" s="5"/>
      <c r="W1721" s="5"/>
    </row>
    <row r="1722" spans="4:23" customFormat="1" x14ac:dyDescent="0.35">
      <c r="D1722" s="5"/>
      <c r="J1722" s="12"/>
      <c r="S1722" s="12"/>
      <c r="T1722" s="5"/>
      <c r="V1722" s="5"/>
      <c r="W1722" s="5"/>
    </row>
    <row r="1723" spans="4:23" customFormat="1" x14ac:dyDescent="0.35">
      <c r="D1723" s="5"/>
      <c r="J1723" s="12"/>
      <c r="S1723" s="12"/>
      <c r="T1723" s="5"/>
      <c r="V1723" s="5"/>
      <c r="W1723" s="5"/>
    </row>
    <row r="1724" spans="4:23" customFormat="1" x14ac:dyDescent="0.35">
      <c r="D1724" s="5"/>
      <c r="J1724" s="12"/>
      <c r="S1724" s="12"/>
      <c r="T1724" s="5"/>
      <c r="V1724" s="5"/>
      <c r="W1724" s="5"/>
    </row>
    <row r="1725" spans="4:23" customFormat="1" x14ac:dyDescent="0.35">
      <c r="D1725" s="5"/>
      <c r="J1725" s="12"/>
      <c r="S1725" s="12"/>
      <c r="T1725" s="5"/>
      <c r="V1725" s="5"/>
      <c r="W1725" s="5"/>
    </row>
    <row r="1726" spans="4:23" customFormat="1" x14ac:dyDescent="0.35">
      <c r="D1726" s="5"/>
      <c r="J1726" s="12"/>
      <c r="S1726" s="12"/>
      <c r="T1726" s="5"/>
      <c r="V1726" s="5"/>
      <c r="W1726" s="5"/>
    </row>
    <row r="1727" spans="4:23" customFormat="1" x14ac:dyDescent="0.35">
      <c r="D1727" s="5"/>
      <c r="J1727" s="12"/>
      <c r="S1727" s="12"/>
      <c r="T1727" s="5"/>
      <c r="V1727" s="5"/>
      <c r="W1727" s="5"/>
    </row>
    <row r="1728" spans="4:23" customFormat="1" x14ac:dyDescent="0.35">
      <c r="D1728" s="5"/>
      <c r="J1728" s="12"/>
      <c r="S1728" s="12"/>
      <c r="T1728" s="5"/>
      <c r="V1728" s="5"/>
      <c r="W1728" s="5"/>
    </row>
    <row r="1729" spans="4:23" customFormat="1" x14ac:dyDescent="0.35">
      <c r="D1729" s="5"/>
      <c r="J1729" s="12"/>
      <c r="S1729" s="12"/>
      <c r="T1729" s="5"/>
      <c r="V1729" s="5"/>
      <c r="W1729" s="5"/>
    </row>
    <row r="1730" spans="4:23" customFormat="1" x14ac:dyDescent="0.35">
      <c r="D1730" s="5"/>
      <c r="J1730" s="12"/>
      <c r="S1730" s="12"/>
      <c r="T1730" s="5"/>
      <c r="V1730" s="5"/>
      <c r="W1730" s="5"/>
    </row>
    <row r="1731" spans="4:23" customFormat="1" x14ac:dyDescent="0.35">
      <c r="D1731" s="5"/>
      <c r="J1731" s="12"/>
      <c r="S1731" s="12"/>
      <c r="T1731" s="5"/>
      <c r="V1731" s="5"/>
      <c r="W1731" s="5"/>
    </row>
    <row r="1732" spans="4:23" customFormat="1" x14ac:dyDescent="0.35">
      <c r="D1732" s="5"/>
      <c r="J1732" s="12"/>
      <c r="S1732" s="12"/>
      <c r="T1732" s="5"/>
      <c r="V1732" s="5"/>
      <c r="W1732" s="5"/>
    </row>
    <row r="1733" spans="4:23" customFormat="1" x14ac:dyDescent="0.35">
      <c r="D1733" s="5"/>
      <c r="J1733" s="12"/>
      <c r="S1733" s="12"/>
      <c r="T1733" s="5"/>
      <c r="V1733" s="5"/>
      <c r="W1733" s="5"/>
    </row>
    <row r="1734" spans="4:23" customFormat="1" x14ac:dyDescent="0.35">
      <c r="D1734" s="5"/>
      <c r="J1734" s="12"/>
      <c r="S1734" s="12"/>
      <c r="T1734" s="5"/>
      <c r="V1734" s="5"/>
      <c r="W1734" s="5"/>
    </row>
    <row r="1735" spans="4:23" customFormat="1" x14ac:dyDescent="0.35">
      <c r="D1735" s="5"/>
      <c r="J1735" s="12"/>
      <c r="S1735" s="12"/>
      <c r="T1735" s="5"/>
      <c r="V1735" s="5"/>
      <c r="W1735" s="5"/>
    </row>
    <row r="1736" spans="4:23" customFormat="1" x14ac:dyDescent="0.35">
      <c r="D1736" s="5"/>
      <c r="J1736" s="12"/>
      <c r="S1736" s="12"/>
      <c r="T1736" s="5"/>
      <c r="V1736" s="5"/>
      <c r="W1736" s="5"/>
    </row>
    <row r="1737" spans="4:23" customFormat="1" x14ac:dyDescent="0.35">
      <c r="D1737" s="5"/>
      <c r="J1737" s="12"/>
      <c r="S1737" s="12"/>
      <c r="T1737" s="5"/>
      <c r="V1737" s="5"/>
      <c r="W1737" s="5"/>
    </row>
    <row r="1738" spans="4:23" customFormat="1" x14ac:dyDescent="0.35">
      <c r="D1738" s="5"/>
      <c r="J1738" s="12"/>
      <c r="S1738" s="12"/>
      <c r="T1738" s="5"/>
      <c r="V1738" s="5"/>
      <c r="W1738" s="5"/>
    </row>
    <row r="1739" spans="4:23" customFormat="1" x14ac:dyDescent="0.35">
      <c r="D1739" s="5"/>
      <c r="J1739" s="12"/>
      <c r="S1739" s="12"/>
      <c r="T1739" s="5"/>
      <c r="V1739" s="5"/>
      <c r="W1739" s="5"/>
    </row>
    <row r="1740" spans="4:23" customFormat="1" x14ac:dyDescent="0.35">
      <c r="D1740" s="5"/>
      <c r="J1740" s="12"/>
      <c r="S1740" s="12"/>
      <c r="T1740" s="5"/>
      <c r="V1740" s="5"/>
      <c r="W1740" s="5"/>
    </row>
    <row r="1741" spans="4:23" customFormat="1" x14ac:dyDescent="0.35">
      <c r="D1741" s="5"/>
      <c r="J1741" s="12"/>
      <c r="S1741" s="12"/>
      <c r="T1741" s="5"/>
      <c r="V1741" s="5"/>
      <c r="W1741" s="5"/>
    </row>
    <row r="1742" spans="4:23" customFormat="1" x14ac:dyDescent="0.35">
      <c r="D1742" s="5"/>
      <c r="J1742" s="12"/>
      <c r="S1742" s="12"/>
      <c r="T1742" s="5"/>
      <c r="V1742" s="5"/>
      <c r="W1742" s="5"/>
    </row>
    <row r="1743" spans="4:23" customFormat="1" x14ac:dyDescent="0.35">
      <c r="D1743" s="5"/>
      <c r="J1743" s="12"/>
      <c r="S1743" s="12"/>
      <c r="T1743" s="5"/>
      <c r="V1743" s="5"/>
      <c r="W1743" s="5"/>
    </row>
    <row r="1744" spans="4:23" customFormat="1" x14ac:dyDescent="0.35">
      <c r="D1744" s="5"/>
      <c r="J1744" s="12"/>
      <c r="S1744" s="12"/>
      <c r="T1744" s="5"/>
      <c r="V1744" s="5"/>
      <c r="W1744" s="5"/>
    </row>
    <row r="1745" spans="4:23" customFormat="1" x14ac:dyDescent="0.35">
      <c r="D1745" s="5"/>
      <c r="J1745" s="12"/>
      <c r="S1745" s="12"/>
      <c r="T1745" s="5"/>
      <c r="V1745" s="5"/>
      <c r="W1745" s="5"/>
    </row>
    <row r="1746" spans="4:23" customFormat="1" x14ac:dyDescent="0.35">
      <c r="D1746" s="5"/>
      <c r="J1746" s="12"/>
      <c r="S1746" s="12"/>
      <c r="T1746" s="5"/>
      <c r="V1746" s="5"/>
      <c r="W1746" s="5"/>
    </row>
    <row r="1747" spans="4:23" customFormat="1" x14ac:dyDescent="0.35">
      <c r="D1747" s="5"/>
      <c r="J1747" s="12"/>
      <c r="S1747" s="12"/>
      <c r="T1747" s="5"/>
      <c r="V1747" s="5"/>
      <c r="W1747" s="5"/>
    </row>
    <row r="1748" spans="4:23" customFormat="1" x14ac:dyDescent="0.35">
      <c r="D1748" s="5"/>
      <c r="J1748" s="12"/>
      <c r="S1748" s="12"/>
      <c r="T1748" s="5"/>
      <c r="V1748" s="5"/>
      <c r="W1748" s="5"/>
    </row>
    <row r="1749" spans="4:23" customFormat="1" x14ac:dyDescent="0.35">
      <c r="D1749" s="5"/>
      <c r="J1749" s="12"/>
      <c r="S1749" s="12"/>
      <c r="T1749" s="5"/>
      <c r="V1749" s="5"/>
      <c r="W1749" s="5"/>
    </row>
    <row r="1750" spans="4:23" customFormat="1" x14ac:dyDescent="0.35">
      <c r="D1750" s="5"/>
      <c r="J1750" s="12"/>
      <c r="S1750" s="12"/>
      <c r="T1750" s="5"/>
      <c r="V1750" s="5"/>
      <c r="W1750" s="5"/>
    </row>
    <row r="1751" spans="4:23" customFormat="1" x14ac:dyDescent="0.35">
      <c r="D1751" s="5"/>
      <c r="J1751" s="12"/>
      <c r="S1751" s="12"/>
      <c r="T1751" s="5"/>
      <c r="V1751" s="5"/>
      <c r="W1751" s="5"/>
    </row>
    <row r="1752" spans="4:23" customFormat="1" x14ac:dyDescent="0.35">
      <c r="D1752" s="5"/>
      <c r="J1752" s="12"/>
      <c r="S1752" s="12"/>
      <c r="T1752" s="5"/>
      <c r="V1752" s="5"/>
      <c r="W1752" s="5"/>
    </row>
    <row r="1753" spans="4:23" customFormat="1" x14ac:dyDescent="0.35">
      <c r="D1753" s="5"/>
      <c r="J1753" s="12"/>
      <c r="S1753" s="12"/>
      <c r="T1753" s="5"/>
      <c r="V1753" s="5"/>
      <c r="W1753" s="5"/>
    </row>
    <row r="1754" spans="4:23" customFormat="1" x14ac:dyDescent="0.35">
      <c r="D1754" s="5"/>
      <c r="J1754" s="12"/>
      <c r="S1754" s="12"/>
      <c r="T1754" s="5"/>
      <c r="V1754" s="5"/>
      <c r="W1754" s="5"/>
    </row>
    <row r="1755" spans="4:23" customFormat="1" x14ac:dyDescent="0.35">
      <c r="D1755" s="5"/>
      <c r="J1755" s="12"/>
      <c r="S1755" s="12"/>
      <c r="T1755" s="5"/>
      <c r="V1755" s="5"/>
      <c r="W1755" s="5"/>
    </row>
    <row r="1756" spans="4:23" customFormat="1" x14ac:dyDescent="0.35">
      <c r="D1756" s="5"/>
      <c r="J1756" s="12"/>
      <c r="S1756" s="12"/>
      <c r="T1756" s="5"/>
      <c r="V1756" s="5"/>
      <c r="W1756" s="5"/>
    </row>
    <row r="1757" spans="4:23" customFormat="1" x14ac:dyDescent="0.35">
      <c r="D1757" s="5"/>
      <c r="J1757" s="12"/>
      <c r="S1757" s="12"/>
      <c r="T1757" s="5"/>
      <c r="V1757" s="5"/>
      <c r="W1757" s="5"/>
    </row>
    <row r="1758" spans="4:23" customFormat="1" x14ac:dyDescent="0.35">
      <c r="D1758" s="5"/>
      <c r="J1758" s="12"/>
      <c r="S1758" s="12"/>
      <c r="T1758" s="5"/>
      <c r="V1758" s="5"/>
      <c r="W1758" s="5"/>
    </row>
    <row r="1759" spans="4:23" customFormat="1" x14ac:dyDescent="0.35">
      <c r="D1759" s="5"/>
      <c r="J1759" s="12"/>
      <c r="S1759" s="12"/>
      <c r="T1759" s="5"/>
      <c r="V1759" s="5"/>
      <c r="W1759" s="5"/>
    </row>
    <row r="1760" spans="4:23" customFormat="1" x14ac:dyDescent="0.35">
      <c r="D1760" s="5"/>
      <c r="J1760" s="12"/>
      <c r="S1760" s="12"/>
      <c r="T1760" s="5"/>
      <c r="V1760" s="5"/>
      <c r="W1760" s="5"/>
    </row>
    <row r="1761" spans="4:23" customFormat="1" x14ac:dyDescent="0.35">
      <c r="D1761" s="5"/>
      <c r="J1761" s="12"/>
      <c r="S1761" s="12"/>
      <c r="T1761" s="5"/>
      <c r="V1761" s="5"/>
      <c r="W1761" s="5"/>
    </row>
    <row r="1762" spans="4:23" customFormat="1" x14ac:dyDescent="0.35">
      <c r="D1762" s="5"/>
      <c r="J1762" s="12"/>
      <c r="S1762" s="12"/>
      <c r="T1762" s="5"/>
      <c r="V1762" s="5"/>
      <c r="W1762" s="5"/>
    </row>
    <row r="1763" spans="4:23" customFormat="1" x14ac:dyDescent="0.35">
      <c r="D1763" s="5"/>
      <c r="J1763" s="12"/>
      <c r="S1763" s="12"/>
      <c r="T1763" s="5"/>
      <c r="V1763" s="5"/>
      <c r="W1763" s="5"/>
    </row>
    <row r="1764" spans="4:23" customFormat="1" x14ac:dyDescent="0.35">
      <c r="D1764" s="5"/>
      <c r="J1764" s="12"/>
      <c r="S1764" s="12"/>
      <c r="T1764" s="5"/>
      <c r="V1764" s="5"/>
      <c r="W1764" s="5"/>
    </row>
    <row r="1765" spans="4:23" customFormat="1" x14ac:dyDescent="0.35">
      <c r="D1765" s="5"/>
      <c r="J1765" s="12"/>
      <c r="S1765" s="12"/>
      <c r="T1765" s="5"/>
      <c r="V1765" s="5"/>
      <c r="W1765" s="5"/>
    </row>
    <row r="1766" spans="4:23" customFormat="1" x14ac:dyDescent="0.35">
      <c r="D1766" s="5"/>
      <c r="J1766" s="12"/>
      <c r="S1766" s="12"/>
      <c r="T1766" s="5"/>
      <c r="V1766" s="5"/>
      <c r="W1766" s="5"/>
    </row>
    <row r="1767" spans="4:23" customFormat="1" x14ac:dyDescent="0.35">
      <c r="D1767" s="5"/>
      <c r="J1767" s="12"/>
      <c r="S1767" s="12"/>
      <c r="T1767" s="5"/>
      <c r="V1767" s="5"/>
      <c r="W1767" s="5"/>
    </row>
    <row r="1768" spans="4:23" customFormat="1" x14ac:dyDescent="0.35">
      <c r="D1768" s="5"/>
      <c r="J1768" s="12"/>
      <c r="S1768" s="12"/>
      <c r="T1768" s="5"/>
      <c r="V1768" s="5"/>
      <c r="W1768" s="5"/>
    </row>
    <row r="1769" spans="4:23" customFormat="1" x14ac:dyDescent="0.35">
      <c r="D1769" s="5"/>
      <c r="J1769" s="12"/>
      <c r="S1769" s="12"/>
      <c r="T1769" s="5"/>
      <c r="V1769" s="5"/>
      <c r="W1769" s="5"/>
    </row>
    <row r="1770" spans="4:23" customFormat="1" x14ac:dyDescent="0.35">
      <c r="D1770" s="5"/>
      <c r="J1770" s="12"/>
      <c r="S1770" s="12"/>
      <c r="T1770" s="5"/>
      <c r="V1770" s="5"/>
      <c r="W1770" s="5"/>
    </row>
    <row r="1771" spans="4:23" customFormat="1" x14ac:dyDescent="0.35">
      <c r="D1771" s="5"/>
      <c r="J1771" s="12"/>
      <c r="S1771" s="12"/>
      <c r="T1771" s="5"/>
      <c r="V1771" s="5"/>
      <c r="W1771" s="5"/>
    </row>
    <row r="1772" spans="4:23" customFormat="1" x14ac:dyDescent="0.35">
      <c r="D1772" s="5"/>
      <c r="J1772" s="12"/>
      <c r="S1772" s="12"/>
      <c r="T1772" s="5"/>
      <c r="V1772" s="5"/>
      <c r="W1772" s="5"/>
    </row>
    <row r="1773" spans="4:23" customFormat="1" x14ac:dyDescent="0.35">
      <c r="D1773" s="5"/>
      <c r="J1773" s="12"/>
      <c r="S1773" s="12"/>
      <c r="T1773" s="5"/>
      <c r="V1773" s="5"/>
      <c r="W1773" s="5"/>
    </row>
    <row r="1774" spans="4:23" customFormat="1" x14ac:dyDescent="0.35">
      <c r="D1774" s="5"/>
      <c r="J1774" s="12"/>
      <c r="S1774" s="12"/>
      <c r="T1774" s="5"/>
      <c r="V1774" s="5"/>
      <c r="W1774" s="5"/>
    </row>
    <row r="1775" spans="4:23" customFormat="1" x14ac:dyDescent="0.35">
      <c r="D1775" s="5"/>
      <c r="J1775" s="12"/>
      <c r="S1775" s="12"/>
      <c r="T1775" s="5"/>
      <c r="V1775" s="5"/>
      <c r="W1775" s="5"/>
    </row>
    <row r="1776" spans="4:23" customFormat="1" x14ac:dyDescent="0.35">
      <c r="D1776" s="5"/>
      <c r="J1776" s="12"/>
      <c r="S1776" s="12"/>
      <c r="T1776" s="5"/>
      <c r="V1776" s="5"/>
      <c r="W1776" s="5"/>
    </row>
    <row r="1777" spans="4:23" customFormat="1" x14ac:dyDescent="0.35">
      <c r="D1777" s="5"/>
      <c r="J1777" s="12"/>
      <c r="S1777" s="12"/>
      <c r="T1777" s="5"/>
      <c r="V1777" s="5"/>
      <c r="W1777" s="5"/>
    </row>
    <row r="1778" spans="4:23" customFormat="1" x14ac:dyDescent="0.35">
      <c r="D1778" s="5"/>
      <c r="J1778" s="12"/>
      <c r="S1778" s="12"/>
      <c r="T1778" s="5"/>
      <c r="V1778" s="5"/>
      <c r="W1778" s="5"/>
    </row>
    <row r="1779" spans="4:23" customFormat="1" x14ac:dyDescent="0.35">
      <c r="D1779" s="5"/>
      <c r="J1779" s="12"/>
      <c r="S1779" s="12"/>
      <c r="T1779" s="5"/>
      <c r="V1779" s="5"/>
      <c r="W1779" s="5"/>
    </row>
    <row r="1780" spans="4:23" customFormat="1" x14ac:dyDescent="0.35">
      <c r="D1780" s="5"/>
      <c r="J1780" s="12"/>
      <c r="S1780" s="12"/>
      <c r="T1780" s="5"/>
      <c r="V1780" s="5"/>
      <c r="W1780" s="5"/>
    </row>
    <row r="1781" spans="4:23" customFormat="1" x14ac:dyDescent="0.35">
      <c r="D1781" s="5"/>
      <c r="J1781" s="12"/>
      <c r="S1781" s="12"/>
      <c r="T1781" s="5"/>
      <c r="V1781" s="5"/>
      <c r="W1781" s="5"/>
    </row>
    <row r="1782" spans="4:23" customFormat="1" x14ac:dyDescent="0.35">
      <c r="D1782" s="5"/>
      <c r="J1782" s="12"/>
      <c r="S1782" s="12"/>
      <c r="T1782" s="5"/>
      <c r="V1782" s="5"/>
      <c r="W1782" s="5"/>
    </row>
    <row r="1783" spans="4:23" customFormat="1" x14ac:dyDescent="0.35">
      <c r="D1783" s="5"/>
      <c r="J1783" s="12"/>
      <c r="S1783" s="12"/>
      <c r="T1783" s="5"/>
      <c r="V1783" s="5"/>
      <c r="W1783" s="5"/>
    </row>
    <row r="1784" spans="4:23" customFormat="1" x14ac:dyDescent="0.35">
      <c r="D1784" s="5"/>
      <c r="J1784" s="12"/>
      <c r="S1784" s="12"/>
      <c r="T1784" s="5"/>
      <c r="V1784" s="5"/>
      <c r="W1784" s="5"/>
    </row>
    <row r="1785" spans="4:23" customFormat="1" x14ac:dyDescent="0.35">
      <c r="D1785" s="5"/>
      <c r="J1785" s="12"/>
      <c r="S1785" s="12"/>
      <c r="T1785" s="5"/>
      <c r="V1785" s="5"/>
      <c r="W1785" s="5"/>
    </row>
    <row r="1786" spans="4:23" customFormat="1" x14ac:dyDescent="0.35">
      <c r="D1786" s="5"/>
      <c r="J1786" s="12"/>
      <c r="S1786" s="12"/>
      <c r="T1786" s="5"/>
      <c r="V1786" s="5"/>
      <c r="W1786" s="5"/>
    </row>
    <row r="1787" spans="4:23" customFormat="1" x14ac:dyDescent="0.35">
      <c r="D1787" s="5"/>
      <c r="J1787" s="12"/>
      <c r="S1787" s="12"/>
      <c r="T1787" s="5"/>
      <c r="V1787" s="5"/>
      <c r="W1787" s="5"/>
    </row>
    <row r="1788" spans="4:23" customFormat="1" x14ac:dyDescent="0.35">
      <c r="D1788" s="5"/>
      <c r="J1788" s="12"/>
      <c r="S1788" s="12"/>
      <c r="T1788" s="5"/>
      <c r="V1788" s="5"/>
      <c r="W1788" s="5"/>
    </row>
    <row r="1789" spans="4:23" customFormat="1" x14ac:dyDescent="0.35">
      <c r="D1789" s="5"/>
      <c r="J1789" s="12"/>
      <c r="S1789" s="12"/>
      <c r="T1789" s="5"/>
      <c r="V1789" s="5"/>
      <c r="W1789" s="5"/>
    </row>
    <row r="1790" spans="4:23" customFormat="1" x14ac:dyDescent="0.35">
      <c r="D1790" s="5"/>
      <c r="J1790" s="12"/>
      <c r="S1790" s="12"/>
      <c r="T1790" s="5"/>
      <c r="V1790" s="5"/>
      <c r="W1790" s="5"/>
    </row>
    <row r="1791" spans="4:23" customFormat="1" x14ac:dyDescent="0.35">
      <c r="D1791" s="5"/>
      <c r="J1791" s="12"/>
      <c r="S1791" s="12"/>
      <c r="T1791" s="5"/>
      <c r="V1791" s="5"/>
      <c r="W1791" s="5"/>
    </row>
    <row r="1792" spans="4:23" customFormat="1" x14ac:dyDescent="0.35">
      <c r="D1792" s="5"/>
      <c r="J1792" s="12"/>
      <c r="S1792" s="12"/>
      <c r="T1792" s="5"/>
      <c r="V1792" s="5"/>
      <c r="W1792" s="5"/>
    </row>
    <row r="1793" spans="4:23" customFormat="1" x14ac:dyDescent="0.35">
      <c r="D1793" s="5"/>
      <c r="J1793" s="12"/>
      <c r="S1793" s="12"/>
      <c r="T1793" s="5"/>
      <c r="V1793" s="5"/>
      <c r="W1793" s="5"/>
    </row>
    <row r="1794" spans="4:23" customFormat="1" x14ac:dyDescent="0.35">
      <c r="D1794" s="5"/>
      <c r="J1794" s="12"/>
      <c r="S1794" s="12"/>
      <c r="T1794" s="5"/>
      <c r="V1794" s="5"/>
      <c r="W1794" s="5"/>
    </row>
    <row r="1795" spans="4:23" customFormat="1" x14ac:dyDescent="0.35">
      <c r="D1795" s="5"/>
      <c r="J1795" s="12"/>
      <c r="S1795" s="12"/>
      <c r="T1795" s="5"/>
      <c r="V1795" s="5"/>
      <c r="W1795" s="5"/>
    </row>
    <row r="1796" spans="4:23" customFormat="1" x14ac:dyDescent="0.35">
      <c r="D1796" s="5"/>
      <c r="J1796" s="12"/>
      <c r="S1796" s="12"/>
      <c r="T1796" s="5"/>
      <c r="V1796" s="5"/>
      <c r="W1796" s="5"/>
    </row>
    <row r="1797" spans="4:23" customFormat="1" x14ac:dyDescent="0.35">
      <c r="D1797" s="5"/>
      <c r="J1797" s="12"/>
      <c r="S1797" s="12"/>
      <c r="T1797" s="5"/>
      <c r="V1797" s="5"/>
      <c r="W1797" s="5"/>
    </row>
    <row r="1798" spans="4:23" customFormat="1" x14ac:dyDescent="0.35">
      <c r="D1798" s="5"/>
      <c r="J1798" s="12"/>
      <c r="S1798" s="12"/>
      <c r="T1798" s="5"/>
      <c r="V1798" s="5"/>
      <c r="W1798" s="5"/>
    </row>
    <row r="1799" spans="4:23" customFormat="1" x14ac:dyDescent="0.35">
      <c r="D1799" s="5"/>
      <c r="J1799" s="12"/>
      <c r="S1799" s="12"/>
      <c r="T1799" s="5"/>
      <c r="V1799" s="5"/>
      <c r="W1799" s="5"/>
    </row>
    <row r="1800" spans="4:23" customFormat="1" x14ac:dyDescent="0.35">
      <c r="D1800" s="5"/>
      <c r="J1800" s="12"/>
      <c r="S1800" s="12"/>
      <c r="T1800" s="5"/>
      <c r="V1800" s="5"/>
      <c r="W1800" s="5"/>
    </row>
    <row r="1801" spans="4:23" customFormat="1" x14ac:dyDescent="0.35">
      <c r="D1801" s="5"/>
      <c r="J1801" s="12"/>
      <c r="S1801" s="12"/>
      <c r="T1801" s="5"/>
      <c r="V1801" s="5"/>
      <c r="W1801" s="5"/>
    </row>
    <row r="1802" spans="4:23" customFormat="1" x14ac:dyDescent="0.35">
      <c r="D1802" s="5"/>
      <c r="J1802" s="12"/>
      <c r="S1802" s="12"/>
      <c r="T1802" s="5"/>
      <c r="V1802" s="5"/>
      <c r="W1802" s="5"/>
    </row>
    <row r="1803" spans="4:23" customFormat="1" x14ac:dyDescent="0.35">
      <c r="D1803" s="5"/>
      <c r="J1803" s="12"/>
      <c r="S1803" s="12"/>
      <c r="T1803" s="5"/>
      <c r="V1803" s="5"/>
      <c r="W1803" s="5"/>
    </row>
    <row r="1804" spans="4:23" customFormat="1" x14ac:dyDescent="0.35">
      <c r="D1804" s="5"/>
      <c r="J1804" s="12"/>
      <c r="S1804" s="12"/>
      <c r="T1804" s="5"/>
      <c r="V1804" s="5"/>
      <c r="W1804" s="5"/>
    </row>
    <row r="1805" spans="4:23" customFormat="1" x14ac:dyDescent="0.35">
      <c r="D1805" s="5"/>
      <c r="J1805" s="12"/>
      <c r="S1805" s="12"/>
      <c r="T1805" s="5"/>
      <c r="V1805" s="5"/>
      <c r="W1805" s="5"/>
    </row>
    <row r="1806" spans="4:23" customFormat="1" x14ac:dyDescent="0.35">
      <c r="D1806" s="5"/>
      <c r="J1806" s="12"/>
      <c r="S1806" s="12"/>
      <c r="T1806" s="5"/>
      <c r="V1806" s="5"/>
      <c r="W1806" s="5"/>
    </row>
    <row r="1807" spans="4:23" customFormat="1" x14ac:dyDescent="0.35">
      <c r="D1807" s="5"/>
      <c r="J1807" s="12"/>
      <c r="S1807" s="12"/>
      <c r="T1807" s="5"/>
      <c r="V1807" s="5"/>
      <c r="W1807" s="5"/>
    </row>
    <row r="1808" spans="4:23" customFormat="1" x14ac:dyDescent="0.35">
      <c r="D1808" s="5"/>
      <c r="J1808" s="12"/>
      <c r="S1808" s="12"/>
      <c r="T1808" s="5"/>
      <c r="V1808" s="5"/>
      <c r="W1808" s="5"/>
    </row>
    <row r="1809" spans="4:23" customFormat="1" x14ac:dyDescent="0.35">
      <c r="D1809" s="5"/>
      <c r="J1809" s="12"/>
      <c r="S1809" s="12"/>
      <c r="T1809" s="5"/>
      <c r="V1809" s="5"/>
      <c r="W1809" s="5"/>
    </row>
    <row r="1810" spans="4:23" customFormat="1" x14ac:dyDescent="0.35">
      <c r="D1810" s="5"/>
      <c r="J1810" s="12"/>
      <c r="S1810" s="12"/>
      <c r="T1810" s="5"/>
      <c r="V1810" s="5"/>
      <c r="W1810" s="5"/>
    </row>
    <row r="1811" spans="4:23" customFormat="1" x14ac:dyDescent="0.35">
      <c r="D1811" s="5"/>
      <c r="J1811" s="12"/>
      <c r="S1811" s="12"/>
      <c r="T1811" s="5"/>
      <c r="V1811" s="5"/>
      <c r="W1811" s="5"/>
    </row>
    <row r="1812" spans="4:23" customFormat="1" x14ac:dyDescent="0.35">
      <c r="D1812" s="5"/>
      <c r="J1812" s="12"/>
      <c r="S1812" s="12"/>
      <c r="T1812" s="5"/>
      <c r="V1812" s="5"/>
      <c r="W1812" s="5"/>
    </row>
    <row r="1813" spans="4:23" customFormat="1" x14ac:dyDescent="0.35">
      <c r="D1813" s="5"/>
      <c r="J1813" s="12"/>
      <c r="S1813" s="12"/>
      <c r="T1813" s="5"/>
      <c r="V1813" s="5"/>
      <c r="W1813" s="5"/>
    </row>
    <row r="1814" spans="4:23" customFormat="1" x14ac:dyDescent="0.35">
      <c r="D1814" s="5"/>
      <c r="J1814" s="12"/>
      <c r="S1814" s="12"/>
      <c r="T1814" s="5"/>
      <c r="V1814" s="5"/>
      <c r="W1814" s="5"/>
    </row>
    <row r="1815" spans="4:23" customFormat="1" x14ac:dyDescent="0.35">
      <c r="D1815" s="5"/>
      <c r="J1815" s="12"/>
      <c r="S1815" s="12"/>
      <c r="T1815" s="5"/>
      <c r="V1815" s="5"/>
      <c r="W1815" s="5"/>
    </row>
    <row r="1816" spans="4:23" customFormat="1" x14ac:dyDescent="0.35">
      <c r="D1816" s="5"/>
      <c r="J1816" s="12"/>
      <c r="S1816" s="12"/>
      <c r="T1816" s="5"/>
      <c r="V1816" s="5"/>
      <c r="W1816" s="5"/>
    </row>
    <row r="1817" spans="4:23" customFormat="1" x14ac:dyDescent="0.35">
      <c r="D1817" s="5"/>
      <c r="J1817" s="12"/>
      <c r="S1817" s="12"/>
      <c r="T1817" s="5"/>
      <c r="V1817" s="5"/>
      <c r="W1817" s="5"/>
    </row>
    <row r="1818" spans="4:23" customFormat="1" x14ac:dyDescent="0.35">
      <c r="D1818" s="5"/>
      <c r="J1818" s="12"/>
      <c r="S1818" s="12"/>
      <c r="T1818" s="5"/>
      <c r="V1818" s="5"/>
      <c r="W1818" s="5"/>
    </row>
    <row r="1819" spans="4:23" customFormat="1" x14ac:dyDescent="0.35">
      <c r="D1819" s="5"/>
      <c r="J1819" s="12"/>
      <c r="S1819" s="12"/>
      <c r="T1819" s="5"/>
      <c r="V1819" s="5"/>
      <c r="W1819" s="5"/>
    </row>
    <row r="1820" spans="4:23" customFormat="1" x14ac:dyDescent="0.35">
      <c r="D1820" s="5"/>
      <c r="J1820" s="12"/>
      <c r="S1820" s="12"/>
      <c r="T1820" s="5"/>
      <c r="V1820" s="5"/>
      <c r="W1820" s="5"/>
    </row>
    <row r="1821" spans="4:23" customFormat="1" x14ac:dyDescent="0.35">
      <c r="D1821" s="5"/>
      <c r="J1821" s="12"/>
      <c r="S1821" s="12"/>
      <c r="T1821" s="5"/>
      <c r="V1821" s="5"/>
      <c r="W1821" s="5"/>
    </row>
    <row r="1822" spans="4:23" customFormat="1" x14ac:dyDescent="0.35">
      <c r="D1822" s="5"/>
      <c r="J1822" s="12"/>
      <c r="S1822" s="12"/>
      <c r="T1822" s="5"/>
      <c r="V1822" s="5"/>
      <c r="W1822" s="5"/>
    </row>
    <row r="1823" spans="4:23" customFormat="1" x14ac:dyDescent="0.35">
      <c r="D1823" s="5"/>
      <c r="J1823" s="12"/>
      <c r="S1823" s="12"/>
      <c r="T1823" s="5"/>
      <c r="V1823" s="5"/>
      <c r="W1823" s="5"/>
    </row>
    <row r="1824" spans="4:23" customFormat="1" x14ac:dyDescent="0.35">
      <c r="D1824" s="5"/>
      <c r="J1824" s="12"/>
      <c r="S1824" s="12"/>
      <c r="T1824" s="5"/>
      <c r="V1824" s="5"/>
      <c r="W1824" s="5"/>
    </row>
    <row r="1825" spans="4:23" customFormat="1" x14ac:dyDescent="0.35">
      <c r="D1825" s="5"/>
      <c r="J1825" s="12"/>
      <c r="S1825" s="12"/>
      <c r="T1825" s="5"/>
      <c r="V1825" s="5"/>
      <c r="W1825" s="5"/>
    </row>
    <row r="1826" spans="4:23" customFormat="1" x14ac:dyDescent="0.35">
      <c r="D1826" s="5"/>
      <c r="J1826" s="12"/>
      <c r="S1826" s="12"/>
      <c r="T1826" s="5"/>
      <c r="V1826" s="5"/>
      <c r="W1826" s="5"/>
    </row>
    <row r="1827" spans="4:23" customFormat="1" x14ac:dyDescent="0.35">
      <c r="D1827" s="5"/>
      <c r="J1827" s="12"/>
      <c r="S1827" s="12"/>
      <c r="T1827" s="5"/>
      <c r="V1827" s="5"/>
      <c r="W1827" s="5"/>
    </row>
    <row r="1828" spans="4:23" customFormat="1" x14ac:dyDescent="0.35">
      <c r="D1828" s="5"/>
      <c r="J1828" s="12"/>
      <c r="S1828" s="12"/>
      <c r="T1828" s="5"/>
      <c r="V1828" s="5"/>
      <c r="W1828" s="5"/>
    </row>
    <row r="1829" spans="4:23" customFormat="1" x14ac:dyDescent="0.35">
      <c r="D1829" s="5"/>
      <c r="J1829" s="12"/>
      <c r="S1829" s="12"/>
      <c r="T1829" s="5"/>
      <c r="V1829" s="5"/>
      <c r="W1829" s="5"/>
    </row>
    <row r="1830" spans="4:23" customFormat="1" x14ac:dyDescent="0.35">
      <c r="D1830" s="5"/>
      <c r="J1830" s="12"/>
      <c r="S1830" s="12"/>
      <c r="T1830" s="5"/>
      <c r="V1830" s="5"/>
      <c r="W1830" s="5"/>
    </row>
    <row r="1831" spans="4:23" customFormat="1" x14ac:dyDescent="0.35">
      <c r="D1831" s="5"/>
      <c r="J1831" s="12"/>
      <c r="S1831" s="12"/>
      <c r="T1831" s="5"/>
      <c r="V1831" s="5"/>
      <c r="W1831" s="5"/>
    </row>
    <row r="1832" spans="4:23" customFormat="1" x14ac:dyDescent="0.35">
      <c r="D1832" s="5"/>
      <c r="J1832" s="12"/>
      <c r="S1832" s="12"/>
      <c r="T1832" s="5"/>
      <c r="V1832" s="5"/>
      <c r="W1832" s="5"/>
    </row>
    <row r="1833" spans="4:23" customFormat="1" x14ac:dyDescent="0.35">
      <c r="D1833" s="5"/>
      <c r="J1833" s="12"/>
      <c r="S1833" s="12"/>
      <c r="T1833" s="5"/>
      <c r="V1833" s="5"/>
      <c r="W1833" s="5"/>
    </row>
    <row r="1834" spans="4:23" customFormat="1" x14ac:dyDescent="0.35">
      <c r="D1834" s="5"/>
      <c r="J1834" s="12"/>
      <c r="S1834" s="12"/>
      <c r="T1834" s="5"/>
      <c r="V1834" s="5"/>
      <c r="W1834" s="5"/>
    </row>
    <row r="1835" spans="4:23" customFormat="1" x14ac:dyDescent="0.35">
      <c r="D1835" s="5"/>
      <c r="J1835" s="12"/>
      <c r="S1835" s="12"/>
      <c r="T1835" s="5"/>
      <c r="V1835" s="5"/>
      <c r="W1835" s="5"/>
    </row>
    <row r="1836" spans="4:23" customFormat="1" x14ac:dyDescent="0.35">
      <c r="D1836" s="5"/>
      <c r="J1836" s="12"/>
      <c r="S1836" s="12"/>
      <c r="T1836" s="5"/>
      <c r="V1836" s="5"/>
      <c r="W1836" s="5"/>
    </row>
    <row r="1837" spans="4:23" customFormat="1" x14ac:dyDescent="0.35">
      <c r="D1837" s="5"/>
      <c r="J1837" s="12"/>
      <c r="S1837" s="12"/>
      <c r="T1837" s="5"/>
      <c r="V1837" s="5"/>
      <c r="W1837" s="5"/>
    </row>
    <row r="1838" spans="4:23" customFormat="1" x14ac:dyDescent="0.35">
      <c r="D1838" s="5"/>
      <c r="J1838" s="12"/>
      <c r="S1838" s="12"/>
      <c r="T1838" s="5"/>
      <c r="V1838" s="5"/>
      <c r="W1838" s="5"/>
    </row>
    <row r="1839" spans="4:23" customFormat="1" x14ac:dyDescent="0.35">
      <c r="D1839" s="5"/>
      <c r="J1839" s="12"/>
      <c r="S1839" s="12"/>
      <c r="T1839" s="5"/>
      <c r="V1839" s="5"/>
      <c r="W1839" s="5"/>
    </row>
    <row r="1840" spans="4:23" customFormat="1" x14ac:dyDescent="0.35">
      <c r="D1840" s="5"/>
      <c r="J1840" s="12"/>
      <c r="S1840" s="12"/>
      <c r="T1840" s="5"/>
      <c r="V1840" s="5"/>
      <c r="W1840" s="5"/>
    </row>
    <row r="1841" spans="4:23" customFormat="1" x14ac:dyDescent="0.35">
      <c r="D1841" s="5"/>
      <c r="J1841" s="12"/>
      <c r="S1841" s="12"/>
      <c r="T1841" s="5"/>
      <c r="V1841" s="5"/>
      <c r="W1841" s="5"/>
    </row>
    <row r="1842" spans="4:23" customFormat="1" x14ac:dyDescent="0.35">
      <c r="D1842" s="5"/>
      <c r="J1842" s="12"/>
      <c r="S1842" s="12"/>
      <c r="T1842" s="5"/>
      <c r="V1842" s="5"/>
      <c r="W1842" s="5"/>
    </row>
    <row r="1843" spans="4:23" customFormat="1" x14ac:dyDescent="0.35">
      <c r="D1843" s="5"/>
      <c r="J1843" s="12"/>
      <c r="S1843" s="12"/>
      <c r="T1843" s="5"/>
      <c r="V1843" s="5"/>
      <c r="W1843" s="5"/>
    </row>
    <row r="1844" spans="4:23" customFormat="1" x14ac:dyDescent="0.35">
      <c r="D1844" s="5"/>
      <c r="J1844" s="12"/>
      <c r="S1844" s="12"/>
      <c r="T1844" s="5"/>
      <c r="V1844" s="5"/>
      <c r="W1844" s="5"/>
    </row>
    <row r="1845" spans="4:23" customFormat="1" x14ac:dyDescent="0.35">
      <c r="D1845" s="5"/>
      <c r="J1845" s="12"/>
      <c r="S1845" s="12"/>
      <c r="T1845" s="5"/>
      <c r="V1845" s="5"/>
      <c r="W1845" s="5"/>
    </row>
    <row r="1846" spans="4:23" customFormat="1" x14ac:dyDescent="0.35">
      <c r="D1846" s="5"/>
      <c r="J1846" s="12"/>
      <c r="S1846" s="12"/>
      <c r="T1846" s="5"/>
      <c r="V1846" s="5"/>
      <c r="W1846" s="5"/>
    </row>
    <row r="1847" spans="4:23" customFormat="1" x14ac:dyDescent="0.35">
      <c r="D1847" s="5"/>
      <c r="J1847" s="12"/>
      <c r="S1847" s="12"/>
      <c r="T1847" s="5"/>
      <c r="V1847" s="5"/>
      <c r="W1847" s="5"/>
    </row>
    <row r="1848" spans="4:23" customFormat="1" x14ac:dyDescent="0.35">
      <c r="D1848" s="5"/>
      <c r="J1848" s="12"/>
      <c r="S1848" s="12"/>
      <c r="T1848" s="5"/>
      <c r="V1848" s="5"/>
      <c r="W1848" s="5"/>
    </row>
    <row r="1849" spans="4:23" customFormat="1" x14ac:dyDescent="0.35">
      <c r="D1849" s="5"/>
      <c r="J1849" s="12"/>
      <c r="S1849" s="12"/>
      <c r="T1849" s="5"/>
      <c r="V1849" s="5"/>
      <c r="W1849" s="5"/>
    </row>
    <row r="1850" spans="4:23" customFormat="1" x14ac:dyDescent="0.35">
      <c r="D1850" s="5"/>
      <c r="J1850" s="12"/>
      <c r="S1850" s="12"/>
      <c r="T1850" s="5"/>
      <c r="V1850" s="5"/>
      <c r="W1850" s="5"/>
    </row>
    <row r="1851" spans="4:23" customFormat="1" x14ac:dyDescent="0.35">
      <c r="D1851" s="5"/>
      <c r="J1851" s="12"/>
      <c r="S1851" s="12"/>
      <c r="T1851" s="5"/>
      <c r="V1851" s="5"/>
      <c r="W1851" s="5"/>
    </row>
    <row r="1852" spans="4:23" customFormat="1" x14ac:dyDescent="0.35">
      <c r="D1852" s="5"/>
      <c r="J1852" s="12"/>
      <c r="S1852" s="12"/>
      <c r="T1852" s="5"/>
      <c r="V1852" s="5"/>
      <c r="W1852" s="5"/>
    </row>
    <row r="1853" spans="4:23" customFormat="1" x14ac:dyDescent="0.35">
      <c r="D1853" s="5"/>
      <c r="J1853" s="12"/>
      <c r="S1853" s="12"/>
      <c r="T1853" s="5"/>
      <c r="V1853" s="5"/>
      <c r="W1853" s="5"/>
    </row>
    <row r="1854" spans="4:23" customFormat="1" x14ac:dyDescent="0.35">
      <c r="D1854" s="5"/>
      <c r="J1854" s="12"/>
      <c r="S1854" s="12"/>
      <c r="T1854" s="5"/>
      <c r="V1854" s="5"/>
      <c r="W1854" s="5"/>
    </row>
    <row r="1855" spans="4:23" customFormat="1" x14ac:dyDescent="0.35">
      <c r="D1855" s="5"/>
      <c r="J1855" s="12"/>
      <c r="S1855" s="12"/>
      <c r="T1855" s="5"/>
      <c r="V1855" s="5"/>
      <c r="W1855" s="5"/>
    </row>
    <row r="1856" spans="4:23" customFormat="1" x14ac:dyDescent="0.35">
      <c r="D1856" s="5"/>
      <c r="J1856" s="12"/>
      <c r="S1856" s="12"/>
      <c r="T1856" s="5"/>
      <c r="V1856" s="5"/>
      <c r="W1856" s="5"/>
    </row>
    <row r="1857" spans="4:23" customFormat="1" x14ac:dyDescent="0.35">
      <c r="D1857" s="5"/>
      <c r="J1857" s="12"/>
      <c r="S1857" s="12"/>
      <c r="T1857" s="5"/>
      <c r="V1857" s="5"/>
      <c r="W1857" s="5"/>
    </row>
    <row r="1858" spans="4:23" customFormat="1" x14ac:dyDescent="0.35">
      <c r="D1858" s="5"/>
      <c r="J1858" s="12"/>
      <c r="S1858" s="12"/>
      <c r="T1858" s="5"/>
      <c r="V1858" s="5"/>
      <c r="W1858" s="5"/>
    </row>
    <row r="1859" spans="4:23" customFormat="1" x14ac:dyDescent="0.35">
      <c r="D1859" s="5"/>
      <c r="J1859" s="12"/>
      <c r="S1859" s="12"/>
      <c r="T1859" s="5"/>
      <c r="V1859" s="5"/>
      <c r="W1859" s="5"/>
    </row>
    <row r="1860" spans="4:23" customFormat="1" x14ac:dyDescent="0.35">
      <c r="D1860" s="5"/>
      <c r="J1860" s="12"/>
      <c r="S1860" s="12"/>
      <c r="T1860" s="5"/>
      <c r="V1860" s="5"/>
      <c r="W1860" s="5"/>
    </row>
    <row r="1861" spans="4:23" customFormat="1" x14ac:dyDescent="0.35">
      <c r="D1861" s="5"/>
      <c r="J1861" s="12"/>
      <c r="S1861" s="12"/>
      <c r="T1861" s="5"/>
      <c r="V1861" s="5"/>
      <c r="W1861" s="5"/>
    </row>
    <row r="1862" spans="4:23" customFormat="1" x14ac:dyDescent="0.35">
      <c r="D1862" s="5"/>
      <c r="J1862" s="12"/>
      <c r="S1862" s="12"/>
      <c r="T1862" s="5"/>
      <c r="V1862" s="5"/>
      <c r="W1862" s="5"/>
    </row>
    <row r="1863" spans="4:23" customFormat="1" x14ac:dyDescent="0.35">
      <c r="D1863" s="5"/>
      <c r="J1863" s="12"/>
      <c r="S1863" s="12"/>
      <c r="T1863" s="5"/>
      <c r="V1863" s="5"/>
      <c r="W1863" s="5"/>
    </row>
    <row r="1864" spans="4:23" customFormat="1" x14ac:dyDescent="0.35">
      <c r="D1864" s="5"/>
      <c r="J1864" s="12"/>
      <c r="S1864" s="12"/>
      <c r="T1864" s="5"/>
      <c r="V1864" s="5"/>
      <c r="W1864" s="5"/>
    </row>
    <row r="1865" spans="4:23" customFormat="1" x14ac:dyDescent="0.35">
      <c r="D1865" s="5"/>
      <c r="J1865" s="12"/>
      <c r="S1865" s="12"/>
      <c r="T1865" s="5"/>
      <c r="V1865" s="5"/>
      <c r="W1865" s="5"/>
    </row>
    <row r="1866" spans="4:23" customFormat="1" x14ac:dyDescent="0.35">
      <c r="D1866" s="5"/>
      <c r="J1866" s="12"/>
      <c r="S1866" s="12"/>
      <c r="T1866" s="5"/>
      <c r="V1866" s="5"/>
      <c r="W1866" s="5"/>
    </row>
    <row r="1867" spans="4:23" customFormat="1" x14ac:dyDescent="0.35">
      <c r="D1867" s="5"/>
      <c r="J1867" s="12"/>
      <c r="S1867" s="12"/>
      <c r="T1867" s="5"/>
      <c r="V1867" s="5"/>
      <c r="W1867" s="5"/>
    </row>
    <row r="1868" spans="4:23" customFormat="1" x14ac:dyDescent="0.35">
      <c r="D1868" s="5"/>
      <c r="J1868" s="12"/>
      <c r="S1868" s="12"/>
      <c r="T1868" s="5"/>
      <c r="V1868" s="5"/>
      <c r="W1868" s="5"/>
    </row>
    <row r="1869" spans="4:23" customFormat="1" x14ac:dyDescent="0.35">
      <c r="D1869" s="5"/>
      <c r="J1869" s="12"/>
      <c r="S1869" s="12"/>
      <c r="T1869" s="5"/>
      <c r="V1869" s="5"/>
      <c r="W1869" s="5"/>
    </row>
    <row r="1870" spans="4:23" customFormat="1" x14ac:dyDescent="0.35">
      <c r="D1870" s="5"/>
      <c r="J1870" s="12"/>
      <c r="S1870" s="12"/>
      <c r="T1870" s="5"/>
      <c r="V1870" s="5"/>
      <c r="W1870" s="5"/>
    </row>
    <row r="1871" spans="4:23" customFormat="1" x14ac:dyDescent="0.35">
      <c r="D1871" s="5"/>
      <c r="J1871" s="12"/>
      <c r="S1871" s="12"/>
      <c r="T1871" s="5"/>
      <c r="V1871" s="5"/>
      <c r="W1871" s="5"/>
    </row>
    <row r="1872" spans="4:23" customFormat="1" x14ac:dyDescent="0.35">
      <c r="D1872" s="5"/>
      <c r="J1872" s="12"/>
      <c r="S1872" s="12"/>
      <c r="T1872" s="5"/>
      <c r="V1872" s="5"/>
      <c r="W1872" s="5"/>
    </row>
    <row r="1873" spans="4:23" customFormat="1" x14ac:dyDescent="0.35">
      <c r="D1873" s="5"/>
      <c r="J1873" s="12"/>
      <c r="S1873" s="12"/>
      <c r="T1873" s="5"/>
      <c r="V1873" s="5"/>
      <c r="W1873" s="5"/>
    </row>
    <row r="1874" spans="4:23" customFormat="1" x14ac:dyDescent="0.35">
      <c r="D1874" s="5"/>
      <c r="J1874" s="12"/>
      <c r="S1874" s="12"/>
      <c r="T1874" s="5"/>
      <c r="V1874" s="5"/>
      <c r="W1874" s="5"/>
    </row>
    <row r="1875" spans="4:23" customFormat="1" x14ac:dyDescent="0.35">
      <c r="D1875" s="5"/>
      <c r="J1875" s="12"/>
      <c r="S1875" s="12"/>
      <c r="T1875" s="5"/>
      <c r="V1875" s="5"/>
      <c r="W1875" s="5"/>
    </row>
    <row r="1876" spans="4:23" customFormat="1" x14ac:dyDescent="0.35">
      <c r="D1876" s="5"/>
      <c r="J1876" s="12"/>
      <c r="S1876" s="12"/>
      <c r="T1876" s="5"/>
      <c r="V1876" s="5"/>
      <c r="W1876" s="5"/>
    </row>
    <row r="1877" spans="4:23" customFormat="1" x14ac:dyDescent="0.35">
      <c r="D1877" s="5"/>
      <c r="J1877" s="12"/>
      <c r="S1877" s="12"/>
      <c r="T1877" s="5"/>
      <c r="V1877" s="5"/>
      <c r="W1877" s="5"/>
    </row>
    <row r="1878" spans="4:23" customFormat="1" x14ac:dyDescent="0.35">
      <c r="D1878" s="5"/>
      <c r="J1878" s="12"/>
      <c r="S1878" s="12"/>
      <c r="T1878" s="5"/>
      <c r="V1878" s="5"/>
      <c r="W1878" s="5"/>
    </row>
    <row r="1879" spans="4:23" customFormat="1" x14ac:dyDescent="0.35">
      <c r="D1879" s="5"/>
      <c r="J1879" s="12"/>
      <c r="S1879" s="12"/>
      <c r="T1879" s="5"/>
      <c r="V1879" s="5"/>
      <c r="W1879" s="5"/>
    </row>
    <row r="1880" spans="4:23" customFormat="1" x14ac:dyDescent="0.35">
      <c r="D1880" s="5"/>
      <c r="J1880" s="12"/>
      <c r="S1880" s="12"/>
      <c r="T1880" s="5"/>
      <c r="V1880" s="5"/>
      <c r="W1880" s="5"/>
    </row>
    <row r="1881" spans="4:23" customFormat="1" x14ac:dyDescent="0.35">
      <c r="D1881" s="5"/>
      <c r="J1881" s="12"/>
      <c r="S1881" s="12"/>
      <c r="T1881" s="5"/>
      <c r="V1881" s="5"/>
      <c r="W1881" s="5"/>
    </row>
    <row r="1882" spans="4:23" customFormat="1" x14ac:dyDescent="0.35">
      <c r="D1882" s="5"/>
      <c r="J1882" s="12"/>
      <c r="S1882" s="12"/>
      <c r="T1882" s="5"/>
      <c r="V1882" s="5"/>
      <c r="W1882" s="5"/>
    </row>
    <row r="1883" spans="4:23" customFormat="1" x14ac:dyDescent="0.35">
      <c r="D1883" s="5"/>
      <c r="J1883" s="12"/>
      <c r="S1883" s="12"/>
      <c r="T1883" s="5"/>
      <c r="V1883" s="5"/>
      <c r="W1883" s="5"/>
    </row>
    <row r="1884" spans="4:23" customFormat="1" x14ac:dyDescent="0.35">
      <c r="D1884" s="5"/>
      <c r="J1884" s="12"/>
      <c r="S1884" s="12"/>
      <c r="T1884" s="5"/>
      <c r="V1884" s="5"/>
      <c r="W1884" s="5"/>
    </row>
    <row r="1885" spans="4:23" customFormat="1" x14ac:dyDescent="0.35">
      <c r="D1885" s="5"/>
      <c r="J1885" s="12"/>
      <c r="S1885" s="12"/>
      <c r="T1885" s="5"/>
      <c r="V1885" s="5"/>
      <c r="W1885" s="5"/>
    </row>
    <row r="1886" spans="4:23" customFormat="1" x14ac:dyDescent="0.35">
      <c r="D1886" s="5"/>
      <c r="J1886" s="12"/>
      <c r="S1886" s="12"/>
      <c r="T1886" s="5"/>
      <c r="V1886" s="5"/>
      <c r="W1886" s="5"/>
    </row>
    <row r="1887" spans="4:23" customFormat="1" x14ac:dyDescent="0.35">
      <c r="D1887" s="5"/>
      <c r="J1887" s="12"/>
      <c r="S1887" s="12"/>
      <c r="T1887" s="5"/>
      <c r="V1887" s="5"/>
      <c r="W1887" s="5"/>
    </row>
    <row r="1888" spans="4:23" customFormat="1" x14ac:dyDescent="0.35">
      <c r="D1888" s="5"/>
      <c r="J1888" s="12"/>
      <c r="S1888" s="12"/>
      <c r="T1888" s="5"/>
      <c r="V1888" s="5"/>
      <c r="W1888" s="5"/>
    </row>
    <row r="1889" spans="4:23" customFormat="1" x14ac:dyDescent="0.35">
      <c r="D1889" s="5"/>
      <c r="J1889" s="12"/>
      <c r="S1889" s="12"/>
      <c r="T1889" s="5"/>
      <c r="V1889" s="5"/>
      <c r="W1889" s="5"/>
    </row>
    <row r="1890" spans="4:23" customFormat="1" x14ac:dyDescent="0.35">
      <c r="D1890" s="5"/>
      <c r="J1890" s="12"/>
      <c r="S1890" s="12"/>
      <c r="T1890" s="5"/>
      <c r="V1890" s="5"/>
      <c r="W1890" s="5"/>
    </row>
    <row r="1891" spans="4:23" customFormat="1" x14ac:dyDescent="0.35">
      <c r="D1891" s="5"/>
      <c r="J1891" s="12"/>
      <c r="S1891" s="12"/>
      <c r="T1891" s="5"/>
      <c r="V1891" s="5"/>
      <c r="W1891" s="5"/>
    </row>
    <row r="1892" spans="4:23" customFormat="1" x14ac:dyDescent="0.35">
      <c r="D1892" s="5"/>
      <c r="J1892" s="12"/>
      <c r="S1892" s="12"/>
      <c r="T1892" s="5"/>
      <c r="V1892" s="5"/>
      <c r="W1892" s="5"/>
    </row>
    <row r="1893" spans="4:23" customFormat="1" x14ac:dyDescent="0.35">
      <c r="D1893" s="5"/>
      <c r="J1893" s="12"/>
      <c r="S1893" s="12"/>
      <c r="T1893" s="5"/>
      <c r="V1893" s="5"/>
      <c r="W1893" s="5"/>
    </row>
    <row r="1894" spans="4:23" customFormat="1" x14ac:dyDescent="0.35">
      <c r="D1894" s="5"/>
      <c r="J1894" s="12"/>
      <c r="S1894" s="12"/>
      <c r="T1894" s="5"/>
      <c r="V1894" s="5"/>
      <c r="W1894" s="5"/>
    </row>
    <row r="1895" spans="4:23" customFormat="1" x14ac:dyDescent="0.35">
      <c r="D1895" s="5"/>
      <c r="J1895" s="12"/>
      <c r="S1895" s="12"/>
      <c r="T1895" s="5"/>
      <c r="V1895" s="5"/>
      <c r="W1895" s="5"/>
    </row>
    <row r="1896" spans="4:23" customFormat="1" x14ac:dyDescent="0.35">
      <c r="D1896" s="5"/>
      <c r="J1896" s="12"/>
      <c r="S1896" s="12"/>
      <c r="T1896" s="5"/>
      <c r="V1896" s="5"/>
      <c r="W1896" s="5"/>
    </row>
    <row r="1897" spans="4:23" customFormat="1" x14ac:dyDescent="0.35">
      <c r="D1897" s="5"/>
      <c r="J1897" s="12"/>
      <c r="S1897" s="12"/>
      <c r="T1897" s="5"/>
      <c r="V1897" s="5"/>
      <c r="W1897" s="5"/>
    </row>
    <row r="1898" spans="4:23" customFormat="1" x14ac:dyDescent="0.35">
      <c r="D1898" s="5"/>
      <c r="J1898" s="12"/>
      <c r="S1898" s="12"/>
      <c r="T1898" s="5"/>
      <c r="V1898" s="5"/>
      <c r="W1898" s="5"/>
    </row>
    <row r="1899" spans="4:23" customFormat="1" x14ac:dyDescent="0.35">
      <c r="D1899" s="5"/>
      <c r="J1899" s="12"/>
      <c r="S1899" s="12"/>
      <c r="T1899" s="5"/>
      <c r="V1899" s="5"/>
      <c r="W1899" s="5"/>
    </row>
    <row r="1900" spans="4:23" customFormat="1" x14ac:dyDescent="0.35">
      <c r="D1900" s="5"/>
      <c r="J1900" s="12"/>
      <c r="S1900" s="12"/>
      <c r="T1900" s="5"/>
      <c r="V1900" s="5"/>
      <c r="W1900" s="5"/>
    </row>
    <row r="1901" spans="4:23" customFormat="1" x14ac:dyDescent="0.35">
      <c r="D1901" s="5"/>
      <c r="J1901" s="12"/>
      <c r="S1901" s="12"/>
      <c r="T1901" s="5"/>
      <c r="V1901" s="5"/>
      <c r="W1901" s="5"/>
    </row>
    <row r="1902" spans="4:23" customFormat="1" x14ac:dyDescent="0.35">
      <c r="D1902" s="5"/>
      <c r="J1902" s="12"/>
      <c r="S1902" s="12"/>
      <c r="T1902" s="5"/>
      <c r="V1902" s="5"/>
      <c r="W1902" s="5"/>
    </row>
    <row r="1903" spans="4:23" customFormat="1" x14ac:dyDescent="0.35">
      <c r="D1903" s="5"/>
      <c r="J1903" s="12"/>
      <c r="S1903" s="12"/>
      <c r="T1903" s="5"/>
      <c r="V1903" s="5"/>
      <c r="W1903" s="5"/>
    </row>
    <row r="1904" spans="4:23" customFormat="1" x14ac:dyDescent="0.35">
      <c r="D1904" s="5"/>
      <c r="J1904" s="12"/>
      <c r="S1904" s="12"/>
      <c r="T1904" s="5"/>
      <c r="V1904" s="5"/>
      <c r="W1904" s="5"/>
    </row>
    <row r="1905" spans="4:23" customFormat="1" x14ac:dyDescent="0.35">
      <c r="D1905" s="5"/>
      <c r="J1905" s="12"/>
      <c r="S1905" s="12"/>
      <c r="T1905" s="5"/>
      <c r="V1905" s="5"/>
      <c r="W1905" s="5"/>
    </row>
    <row r="1906" spans="4:23" customFormat="1" x14ac:dyDescent="0.35">
      <c r="D1906" s="5"/>
      <c r="J1906" s="12"/>
      <c r="S1906" s="12"/>
      <c r="T1906" s="5"/>
      <c r="V1906" s="5"/>
      <c r="W1906" s="5"/>
    </row>
    <row r="1907" spans="4:23" customFormat="1" x14ac:dyDescent="0.35">
      <c r="D1907" s="5"/>
      <c r="J1907" s="12"/>
      <c r="S1907" s="12"/>
      <c r="T1907" s="5"/>
      <c r="V1907" s="5"/>
      <c r="W1907" s="5"/>
    </row>
    <row r="1908" spans="4:23" customFormat="1" x14ac:dyDescent="0.35">
      <c r="D1908" s="5"/>
      <c r="J1908" s="12"/>
      <c r="S1908" s="12"/>
      <c r="T1908" s="5"/>
      <c r="V1908" s="5"/>
      <c r="W1908" s="5"/>
    </row>
    <row r="1909" spans="4:23" customFormat="1" x14ac:dyDescent="0.35">
      <c r="D1909" s="5"/>
      <c r="J1909" s="12"/>
      <c r="S1909" s="12"/>
      <c r="T1909" s="5"/>
      <c r="V1909" s="5"/>
      <c r="W1909" s="5"/>
    </row>
    <row r="1910" spans="4:23" customFormat="1" x14ac:dyDescent="0.35">
      <c r="D1910" s="5"/>
      <c r="J1910" s="12"/>
      <c r="S1910" s="12"/>
      <c r="T1910" s="5"/>
      <c r="V1910" s="5"/>
      <c r="W1910" s="5"/>
    </row>
    <row r="1911" spans="4:23" customFormat="1" x14ac:dyDescent="0.35">
      <c r="D1911" s="5"/>
      <c r="J1911" s="12"/>
      <c r="S1911" s="12"/>
      <c r="T1911" s="5"/>
      <c r="V1911" s="5"/>
      <c r="W1911" s="5"/>
    </row>
    <row r="1912" spans="4:23" customFormat="1" x14ac:dyDescent="0.35">
      <c r="D1912" s="5"/>
      <c r="J1912" s="12"/>
      <c r="S1912" s="12"/>
      <c r="T1912" s="5"/>
      <c r="V1912" s="5"/>
      <c r="W1912" s="5"/>
    </row>
    <row r="1913" spans="4:23" customFormat="1" x14ac:dyDescent="0.35">
      <c r="D1913" s="5"/>
      <c r="J1913" s="12"/>
      <c r="S1913" s="12"/>
      <c r="T1913" s="5"/>
      <c r="V1913" s="5"/>
      <c r="W1913" s="5"/>
    </row>
    <row r="1914" spans="4:23" customFormat="1" x14ac:dyDescent="0.35">
      <c r="D1914" s="5"/>
      <c r="J1914" s="12"/>
      <c r="S1914" s="12"/>
      <c r="T1914" s="5"/>
      <c r="V1914" s="5"/>
      <c r="W1914" s="5"/>
    </row>
    <row r="1915" spans="4:23" customFormat="1" x14ac:dyDescent="0.35">
      <c r="D1915" s="5"/>
      <c r="J1915" s="12"/>
      <c r="S1915" s="12"/>
      <c r="T1915" s="5"/>
      <c r="V1915" s="5"/>
      <c r="W1915" s="5"/>
    </row>
    <row r="1916" spans="4:23" customFormat="1" x14ac:dyDescent="0.35">
      <c r="D1916" s="5"/>
      <c r="J1916" s="12"/>
      <c r="S1916" s="12"/>
      <c r="T1916" s="5"/>
      <c r="V1916" s="5"/>
      <c r="W1916" s="5"/>
    </row>
    <row r="1917" spans="4:23" customFormat="1" x14ac:dyDescent="0.35">
      <c r="D1917" s="5"/>
      <c r="J1917" s="12"/>
      <c r="S1917" s="12"/>
      <c r="T1917" s="5"/>
      <c r="V1917" s="5"/>
      <c r="W1917" s="5"/>
    </row>
    <row r="1918" spans="4:23" customFormat="1" x14ac:dyDescent="0.35">
      <c r="D1918" s="5"/>
      <c r="J1918" s="12"/>
      <c r="S1918" s="12"/>
      <c r="T1918" s="5"/>
      <c r="V1918" s="5"/>
      <c r="W1918" s="5"/>
    </row>
    <row r="1919" spans="4:23" customFormat="1" x14ac:dyDescent="0.35">
      <c r="D1919" s="5"/>
      <c r="J1919" s="12"/>
      <c r="S1919" s="12"/>
      <c r="T1919" s="5"/>
      <c r="V1919" s="5"/>
      <c r="W1919" s="5"/>
    </row>
    <row r="1920" spans="4:23" customFormat="1" x14ac:dyDescent="0.35">
      <c r="D1920" s="5"/>
      <c r="J1920" s="12"/>
      <c r="S1920" s="12"/>
      <c r="T1920" s="5"/>
      <c r="V1920" s="5"/>
      <c r="W1920" s="5"/>
    </row>
    <row r="1921" spans="4:23" customFormat="1" x14ac:dyDescent="0.35">
      <c r="D1921" s="5"/>
      <c r="J1921" s="12"/>
      <c r="S1921" s="12"/>
      <c r="T1921" s="5"/>
      <c r="V1921" s="5"/>
      <c r="W1921" s="5"/>
    </row>
    <row r="1922" spans="4:23" customFormat="1" x14ac:dyDescent="0.35">
      <c r="D1922" s="5"/>
      <c r="J1922" s="12"/>
      <c r="S1922" s="12"/>
      <c r="T1922" s="5"/>
      <c r="V1922" s="5"/>
      <c r="W1922" s="5"/>
    </row>
    <row r="1923" spans="4:23" customFormat="1" x14ac:dyDescent="0.35">
      <c r="D1923" s="5"/>
      <c r="J1923" s="12"/>
      <c r="S1923" s="12"/>
      <c r="T1923" s="5"/>
      <c r="V1923" s="5"/>
      <c r="W1923" s="5"/>
    </row>
    <row r="1924" spans="4:23" customFormat="1" x14ac:dyDescent="0.35">
      <c r="D1924" s="5"/>
      <c r="J1924" s="12"/>
      <c r="S1924" s="12"/>
      <c r="T1924" s="5"/>
      <c r="V1924" s="5"/>
      <c r="W1924" s="5"/>
    </row>
    <row r="1925" spans="4:23" customFormat="1" x14ac:dyDescent="0.35">
      <c r="D1925" s="5"/>
      <c r="J1925" s="12"/>
      <c r="S1925" s="12"/>
      <c r="T1925" s="5"/>
      <c r="V1925" s="5"/>
      <c r="W1925" s="5"/>
    </row>
    <row r="1926" spans="4:23" customFormat="1" x14ac:dyDescent="0.35">
      <c r="D1926" s="5"/>
      <c r="J1926" s="12"/>
      <c r="S1926" s="12"/>
      <c r="T1926" s="5"/>
      <c r="V1926" s="5"/>
      <c r="W1926" s="5"/>
    </row>
    <row r="1927" spans="4:23" customFormat="1" x14ac:dyDescent="0.35">
      <c r="D1927" s="5"/>
      <c r="J1927" s="12"/>
      <c r="S1927" s="12"/>
      <c r="T1927" s="5"/>
      <c r="V1927" s="5"/>
      <c r="W1927" s="5"/>
    </row>
    <row r="1928" spans="4:23" customFormat="1" x14ac:dyDescent="0.35">
      <c r="D1928" s="5"/>
      <c r="J1928" s="12"/>
      <c r="S1928" s="12"/>
      <c r="T1928" s="5"/>
      <c r="V1928" s="5"/>
      <c r="W1928" s="5"/>
    </row>
    <row r="1929" spans="4:23" customFormat="1" x14ac:dyDescent="0.35">
      <c r="D1929" s="5"/>
      <c r="J1929" s="12"/>
      <c r="S1929" s="12"/>
      <c r="T1929" s="5"/>
      <c r="V1929" s="5"/>
      <c r="W1929" s="5"/>
    </row>
    <row r="1930" spans="4:23" customFormat="1" x14ac:dyDescent="0.35">
      <c r="D1930" s="5"/>
      <c r="J1930" s="12"/>
      <c r="S1930" s="12"/>
      <c r="T1930" s="5"/>
      <c r="V1930" s="5"/>
      <c r="W1930" s="5"/>
    </row>
    <row r="1931" spans="4:23" customFormat="1" x14ac:dyDescent="0.35">
      <c r="D1931" s="5"/>
      <c r="J1931" s="12"/>
      <c r="S1931" s="12"/>
      <c r="T1931" s="5"/>
      <c r="V1931" s="5"/>
      <c r="W1931" s="5"/>
    </row>
    <row r="1932" spans="4:23" customFormat="1" x14ac:dyDescent="0.35">
      <c r="D1932" s="5"/>
      <c r="J1932" s="12"/>
      <c r="S1932" s="12"/>
      <c r="T1932" s="5"/>
      <c r="V1932" s="5"/>
      <c r="W1932" s="5"/>
    </row>
    <row r="1933" spans="4:23" customFormat="1" x14ac:dyDescent="0.35">
      <c r="D1933" s="5"/>
      <c r="J1933" s="12"/>
      <c r="S1933" s="12"/>
      <c r="T1933" s="5"/>
      <c r="V1933" s="5"/>
      <c r="W1933" s="5"/>
    </row>
    <row r="1934" spans="4:23" customFormat="1" x14ac:dyDescent="0.35">
      <c r="D1934" s="5"/>
      <c r="J1934" s="12"/>
      <c r="S1934" s="12"/>
      <c r="T1934" s="5"/>
      <c r="V1934" s="5"/>
      <c r="W1934" s="5"/>
    </row>
    <row r="1935" spans="4:23" customFormat="1" x14ac:dyDescent="0.35">
      <c r="D1935" s="5"/>
      <c r="J1935" s="12"/>
      <c r="S1935" s="12"/>
      <c r="T1935" s="5"/>
      <c r="V1935" s="5"/>
      <c r="W1935" s="5"/>
    </row>
    <row r="1936" spans="4:23" customFormat="1" x14ac:dyDescent="0.35">
      <c r="D1936" s="5"/>
      <c r="J1936" s="12"/>
      <c r="S1936" s="12"/>
      <c r="T1936" s="5"/>
      <c r="V1936" s="5"/>
      <c r="W1936" s="5"/>
    </row>
    <row r="1937" spans="4:23" customFormat="1" x14ac:dyDescent="0.35">
      <c r="D1937" s="5"/>
      <c r="J1937" s="12"/>
      <c r="S1937" s="12"/>
      <c r="T1937" s="5"/>
      <c r="V1937" s="5"/>
      <c r="W1937" s="5"/>
    </row>
    <row r="1938" spans="4:23" customFormat="1" x14ac:dyDescent="0.35">
      <c r="D1938" s="5"/>
      <c r="J1938" s="12"/>
      <c r="S1938" s="12"/>
      <c r="T1938" s="5"/>
      <c r="V1938" s="5"/>
      <c r="W1938" s="5"/>
    </row>
    <row r="1939" spans="4:23" customFormat="1" x14ac:dyDescent="0.35">
      <c r="D1939" s="5"/>
      <c r="J1939" s="12"/>
      <c r="S1939" s="12"/>
      <c r="T1939" s="5"/>
      <c r="V1939" s="5"/>
      <c r="W1939" s="5"/>
    </row>
    <row r="1940" spans="4:23" customFormat="1" x14ac:dyDescent="0.35">
      <c r="D1940" s="5"/>
      <c r="J1940" s="12"/>
      <c r="S1940" s="12"/>
      <c r="T1940" s="5"/>
      <c r="V1940" s="5"/>
      <c r="W1940" s="5"/>
    </row>
    <row r="1941" spans="4:23" customFormat="1" x14ac:dyDescent="0.35">
      <c r="D1941" s="5"/>
      <c r="J1941" s="12"/>
      <c r="S1941" s="12"/>
      <c r="T1941" s="5"/>
      <c r="V1941" s="5"/>
      <c r="W1941" s="5"/>
    </row>
    <row r="1942" spans="4:23" customFormat="1" x14ac:dyDescent="0.35">
      <c r="D1942" s="5"/>
      <c r="J1942" s="12"/>
      <c r="S1942" s="12"/>
      <c r="T1942" s="5"/>
      <c r="V1942" s="5"/>
      <c r="W1942" s="5"/>
    </row>
    <row r="1943" spans="4:23" customFormat="1" x14ac:dyDescent="0.35">
      <c r="D1943" s="5"/>
      <c r="J1943" s="12"/>
      <c r="S1943" s="12"/>
      <c r="T1943" s="5"/>
      <c r="V1943" s="5"/>
      <c r="W1943" s="5"/>
    </row>
    <row r="1944" spans="4:23" customFormat="1" x14ac:dyDescent="0.35">
      <c r="D1944" s="5"/>
      <c r="J1944" s="12"/>
      <c r="S1944" s="12"/>
      <c r="T1944" s="5"/>
      <c r="V1944" s="5"/>
      <c r="W1944" s="5"/>
    </row>
    <row r="1945" spans="4:23" customFormat="1" x14ac:dyDescent="0.35">
      <c r="D1945" s="5"/>
      <c r="J1945" s="12"/>
      <c r="S1945" s="12"/>
      <c r="T1945" s="5"/>
      <c r="V1945" s="5"/>
      <c r="W1945" s="5"/>
    </row>
    <row r="1946" spans="4:23" customFormat="1" x14ac:dyDescent="0.35">
      <c r="D1946" s="5"/>
      <c r="J1946" s="12"/>
      <c r="S1946" s="12"/>
      <c r="T1946" s="5"/>
      <c r="V1946" s="5"/>
      <c r="W1946" s="5"/>
    </row>
    <row r="1947" spans="4:23" customFormat="1" x14ac:dyDescent="0.35">
      <c r="D1947" s="5"/>
      <c r="J1947" s="12"/>
      <c r="S1947" s="12"/>
      <c r="T1947" s="5"/>
      <c r="V1947" s="5"/>
      <c r="W1947" s="5"/>
    </row>
    <row r="1948" spans="4:23" customFormat="1" x14ac:dyDescent="0.35">
      <c r="D1948" s="5"/>
      <c r="J1948" s="12"/>
      <c r="S1948" s="12"/>
      <c r="T1948" s="5"/>
      <c r="V1948" s="5"/>
      <c r="W1948" s="5"/>
    </row>
    <row r="1949" spans="4:23" customFormat="1" x14ac:dyDescent="0.35">
      <c r="D1949" s="5"/>
      <c r="J1949" s="12"/>
      <c r="S1949" s="12"/>
      <c r="T1949" s="5"/>
      <c r="V1949" s="5"/>
      <c r="W1949" s="5"/>
    </row>
    <row r="1950" spans="4:23" customFormat="1" x14ac:dyDescent="0.35">
      <c r="D1950" s="5"/>
      <c r="J1950" s="12"/>
      <c r="S1950" s="12"/>
      <c r="T1950" s="5"/>
      <c r="V1950" s="5"/>
      <c r="W1950" s="5"/>
    </row>
    <row r="1951" spans="4:23" customFormat="1" x14ac:dyDescent="0.35">
      <c r="D1951" s="5"/>
      <c r="J1951" s="12"/>
      <c r="S1951" s="12"/>
      <c r="T1951" s="5"/>
      <c r="V1951" s="5"/>
      <c r="W1951" s="5"/>
    </row>
    <row r="1952" spans="4:23" customFormat="1" x14ac:dyDescent="0.35">
      <c r="D1952" s="5"/>
      <c r="J1952" s="12"/>
      <c r="S1952" s="12"/>
      <c r="T1952" s="5"/>
      <c r="V1952" s="5"/>
      <c r="W1952" s="5"/>
    </row>
    <row r="1953" spans="4:23" customFormat="1" x14ac:dyDescent="0.35">
      <c r="D1953" s="5"/>
      <c r="J1953" s="12"/>
      <c r="S1953" s="12"/>
      <c r="T1953" s="5"/>
      <c r="V1953" s="5"/>
      <c r="W1953" s="5"/>
    </row>
    <row r="1954" spans="4:23" customFormat="1" x14ac:dyDescent="0.35">
      <c r="D1954" s="5"/>
      <c r="J1954" s="12"/>
      <c r="S1954" s="12"/>
      <c r="T1954" s="5"/>
      <c r="V1954" s="5"/>
      <c r="W1954" s="5"/>
    </row>
    <row r="1955" spans="4:23" customFormat="1" x14ac:dyDescent="0.35">
      <c r="D1955" s="5"/>
      <c r="J1955" s="12"/>
      <c r="S1955" s="12"/>
      <c r="T1955" s="5"/>
      <c r="V1955" s="5"/>
      <c r="W1955" s="5"/>
    </row>
    <row r="1956" spans="4:23" customFormat="1" x14ac:dyDescent="0.35">
      <c r="D1956" s="5"/>
      <c r="J1956" s="12"/>
      <c r="S1956" s="12"/>
      <c r="T1956" s="5"/>
      <c r="V1956" s="5"/>
      <c r="W1956" s="5"/>
    </row>
    <row r="1957" spans="4:23" customFormat="1" x14ac:dyDescent="0.35">
      <c r="D1957" s="5"/>
      <c r="J1957" s="12"/>
      <c r="S1957" s="12"/>
      <c r="T1957" s="5"/>
      <c r="V1957" s="5"/>
      <c r="W1957" s="5"/>
    </row>
    <row r="1958" spans="4:23" customFormat="1" x14ac:dyDescent="0.35">
      <c r="D1958" s="5"/>
      <c r="J1958" s="12"/>
      <c r="S1958" s="12"/>
      <c r="T1958" s="5"/>
      <c r="V1958" s="5"/>
      <c r="W1958" s="5"/>
    </row>
    <row r="1959" spans="4:23" customFormat="1" x14ac:dyDescent="0.35">
      <c r="D1959" s="5"/>
      <c r="J1959" s="12"/>
      <c r="S1959" s="12"/>
      <c r="T1959" s="5"/>
      <c r="V1959" s="5"/>
      <c r="W1959" s="5"/>
    </row>
    <row r="1960" spans="4:23" customFormat="1" x14ac:dyDescent="0.35">
      <c r="D1960" s="5"/>
      <c r="J1960" s="12"/>
      <c r="S1960" s="12"/>
      <c r="T1960" s="5"/>
      <c r="V1960" s="5"/>
      <c r="W1960" s="5"/>
    </row>
    <row r="1961" spans="4:23" customFormat="1" x14ac:dyDescent="0.35">
      <c r="D1961" s="5"/>
      <c r="J1961" s="12"/>
      <c r="S1961" s="12"/>
      <c r="T1961" s="5"/>
      <c r="V1961" s="5"/>
      <c r="W1961" s="5"/>
    </row>
    <row r="1962" spans="4:23" customFormat="1" x14ac:dyDescent="0.35">
      <c r="D1962" s="5"/>
      <c r="J1962" s="12"/>
      <c r="S1962" s="12"/>
      <c r="T1962" s="5"/>
      <c r="V1962" s="5"/>
      <c r="W1962" s="5"/>
    </row>
    <row r="1963" spans="4:23" customFormat="1" x14ac:dyDescent="0.35">
      <c r="D1963" s="5"/>
      <c r="J1963" s="12"/>
      <c r="S1963" s="12"/>
      <c r="T1963" s="5"/>
      <c r="V1963" s="5"/>
      <c r="W1963" s="5"/>
    </row>
    <row r="1964" spans="4:23" customFormat="1" x14ac:dyDescent="0.35">
      <c r="D1964" s="5"/>
      <c r="J1964" s="12"/>
      <c r="S1964" s="12"/>
      <c r="T1964" s="5"/>
      <c r="V1964" s="5"/>
      <c r="W1964" s="5"/>
    </row>
    <row r="1965" spans="4:23" customFormat="1" x14ac:dyDescent="0.35">
      <c r="D1965" s="5"/>
      <c r="J1965" s="12"/>
      <c r="S1965" s="12"/>
      <c r="T1965" s="5"/>
      <c r="V1965" s="5"/>
      <c r="W1965" s="5"/>
    </row>
    <row r="1966" spans="4:23" customFormat="1" x14ac:dyDescent="0.35">
      <c r="D1966" s="5"/>
      <c r="J1966" s="12"/>
      <c r="S1966" s="12"/>
      <c r="T1966" s="5"/>
      <c r="V1966" s="5"/>
      <c r="W1966" s="5"/>
    </row>
    <row r="1967" spans="4:23" customFormat="1" x14ac:dyDescent="0.35">
      <c r="D1967" s="5"/>
      <c r="J1967" s="12"/>
      <c r="S1967" s="12"/>
      <c r="T1967" s="5"/>
      <c r="V1967" s="5"/>
      <c r="W1967" s="5"/>
    </row>
    <row r="1968" spans="4:23" customFormat="1" x14ac:dyDescent="0.35">
      <c r="D1968" s="5"/>
      <c r="J1968" s="12"/>
      <c r="S1968" s="12"/>
      <c r="T1968" s="5"/>
      <c r="V1968" s="5"/>
      <c r="W1968" s="5"/>
    </row>
    <row r="1969" spans="4:23" customFormat="1" x14ac:dyDescent="0.35">
      <c r="D1969" s="5"/>
      <c r="J1969" s="12"/>
      <c r="S1969" s="12"/>
      <c r="T1969" s="5"/>
      <c r="V1969" s="5"/>
      <c r="W1969" s="5"/>
    </row>
    <row r="1970" spans="4:23" customFormat="1" x14ac:dyDescent="0.35">
      <c r="D1970" s="5"/>
      <c r="J1970" s="12"/>
      <c r="S1970" s="12"/>
      <c r="T1970" s="5"/>
      <c r="V1970" s="5"/>
      <c r="W1970" s="5"/>
    </row>
    <row r="1971" spans="4:23" customFormat="1" x14ac:dyDescent="0.35">
      <c r="D1971" s="5"/>
      <c r="J1971" s="12"/>
      <c r="S1971" s="12"/>
      <c r="T1971" s="5"/>
      <c r="V1971" s="5"/>
      <c r="W1971" s="5"/>
    </row>
    <row r="1972" spans="4:23" customFormat="1" x14ac:dyDescent="0.35">
      <c r="D1972" s="5"/>
      <c r="J1972" s="12"/>
      <c r="S1972" s="12"/>
      <c r="T1972" s="5"/>
      <c r="V1972" s="5"/>
      <c r="W1972" s="5"/>
    </row>
    <row r="1973" spans="4:23" customFormat="1" x14ac:dyDescent="0.35">
      <c r="D1973" s="5"/>
      <c r="J1973" s="12"/>
      <c r="S1973" s="12"/>
      <c r="T1973" s="5"/>
      <c r="V1973" s="5"/>
      <c r="W1973" s="5"/>
    </row>
    <row r="1974" spans="4:23" customFormat="1" x14ac:dyDescent="0.35">
      <c r="D1974" s="5"/>
      <c r="J1974" s="12"/>
      <c r="S1974" s="12"/>
      <c r="T1974" s="5"/>
      <c r="V1974" s="5"/>
      <c r="W1974" s="5"/>
    </row>
    <row r="1975" spans="4:23" customFormat="1" x14ac:dyDescent="0.35">
      <c r="D1975" s="5"/>
      <c r="J1975" s="12"/>
      <c r="S1975" s="12"/>
      <c r="T1975" s="5"/>
      <c r="V1975" s="5"/>
      <c r="W1975" s="5"/>
    </row>
    <row r="1976" spans="4:23" customFormat="1" x14ac:dyDescent="0.35">
      <c r="D1976" s="5"/>
      <c r="J1976" s="12"/>
      <c r="S1976" s="12"/>
      <c r="T1976" s="5"/>
      <c r="V1976" s="5"/>
      <c r="W1976" s="5"/>
    </row>
    <row r="1977" spans="4:23" customFormat="1" x14ac:dyDescent="0.35">
      <c r="D1977" s="5"/>
      <c r="J1977" s="12"/>
      <c r="S1977" s="12"/>
      <c r="T1977" s="5"/>
      <c r="V1977" s="5"/>
      <c r="W1977" s="5"/>
    </row>
    <row r="1978" spans="4:23" customFormat="1" x14ac:dyDescent="0.35">
      <c r="D1978" s="5"/>
      <c r="J1978" s="12"/>
      <c r="S1978" s="12"/>
      <c r="T1978" s="5"/>
      <c r="V1978" s="5"/>
      <c r="W1978" s="5"/>
    </row>
    <row r="1979" spans="4:23" customFormat="1" x14ac:dyDescent="0.35">
      <c r="D1979" s="5"/>
      <c r="J1979" s="12"/>
      <c r="S1979" s="12"/>
      <c r="T1979" s="5"/>
      <c r="V1979" s="5"/>
      <c r="W1979" s="5"/>
    </row>
    <row r="1980" spans="4:23" customFormat="1" x14ac:dyDescent="0.35">
      <c r="D1980" s="5"/>
      <c r="J1980" s="12"/>
      <c r="S1980" s="12"/>
      <c r="T1980" s="5"/>
      <c r="V1980" s="5"/>
      <c r="W1980" s="5"/>
    </row>
    <row r="1981" spans="4:23" customFormat="1" x14ac:dyDescent="0.35">
      <c r="D1981" s="5"/>
      <c r="J1981" s="12"/>
      <c r="S1981" s="12"/>
      <c r="T1981" s="5"/>
      <c r="V1981" s="5"/>
      <c r="W1981" s="5"/>
    </row>
    <row r="1982" spans="4:23" customFormat="1" x14ac:dyDescent="0.35">
      <c r="D1982" s="5"/>
      <c r="J1982" s="12"/>
      <c r="S1982" s="12"/>
      <c r="T1982" s="5"/>
      <c r="V1982" s="5"/>
      <c r="W1982" s="5"/>
    </row>
    <row r="1983" spans="4:23" customFormat="1" x14ac:dyDescent="0.35">
      <c r="D1983" s="5"/>
      <c r="J1983" s="12"/>
      <c r="S1983" s="12"/>
      <c r="T1983" s="5"/>
      <c r="V1983" s="5"/>
      <c r="W1983" s="5"/>
    </row>
    <row r="1984" spans="4:23" customFormat="1" x14ac:dyDescent="0.35">
      <c r="D1984" s="5"/>
      <c r="J1984" s="12"/>
      <c r="S1984" s="12"/>
      <c r="T1984" s="5"/>
      <c r="V1984" s="5"/>
      <c r="W1984" s="5"/>
    </row>
    <row r="1985" spans="4:23" customFormat="1" x14ac:dyDescent="0.35">
      <c r="D1985" s="5"/>
      <c r="J1985" s="12"/>
      <c r="S1985" s="12"/>
      <c r="T1985" s="5"/>
      <c r="V1985" s="5"/>
      <c r="W1985" s="5"/>
    </row>
    <row r="1986" spans="4:23" customFormat="1" x14ac:dyDescent="0.35">
      <c r="D1986" s="5"/>
      <c r="J1986" s="12"/>
      <c r="S1986" s="12"/>
      <c r="T1986" s="5"/>
      <c r="V1986" s="5"/>
      <c r="W1986" s="5"/>
    </row>
    <row r="1987" spans="4:23" customFormat="1" x14ac:dyDescent="0.35">
      <c r="D1987" s="5"/>
      <c r="J1987" s="12"/>
      <c r="S1987" s="12"/>
      <c r="T1987" s="5"/>
      <c r="V1987" s="5"/>
      <c r="W1987" s="5"/>
    </row>
    <row r="1988" spans="4:23" customFormat="1" x14ac:dyDescent="0.35">
      <c r="D1988" s="5"/>
      <c r="J1988" s="12"/>
      <c r="S1988" s="12"/>
      <c r="T1988" s="5"/>
      <c r="V1988" s="5"/>
      <c r="W1988" s="5"/>
    </row>
    <row r="1989" spans="4:23" customFormat="1" x14ac:dyDescent="0.35">
      <c r="D1989" s="5"/>
      <c r="J1989" s="12"/>
      <c r="S1989" s="12"/>
      <c r="T1989" s="5"/>
      <c r="V1989" s="5"/>
      <c r="W1989" s="5"/>
    </row>
    <row r="1990" spans="4:23" customFormat="1" x14ac:dyDescent="0.35">
      <c r="D1990" s="5"/>
      <c r="J1990" s="12"/>
      <c r="S1990" s="12"/>
      <c r="T1990" s="5"/>
      <c r="V1990" s="5"/>
      <c r="W1990" s="5"/>
    </row>
    <row r="1991" spans="4:23" customFormat="1" x14ac:dyDescent="0.35">
      <c r="D1991" s="5"/>
      <c r="J1991" s="12"/>
      <c r="S1991" s="12"/>
      <c r="T1991" s="5"/>
      <c r="V1991" s="5"/>
      <c r="W1991" s="5"/>
    </row>
    <row r="1992" spans="4:23" customFormat="1" x14ac:dyDescent="0.35">
      <c r="D1992" s="5"/>
      <c r="J1992" s="12"/>
      <c r="S1992" s="12"/>
      <c r="T1992" s="5"/>
      <c r="V1992" s="5"/>
      <c r="W1992" s="5"/>
    </row>
    <row r="1993" spans="4:23" customFormat="1" x14ac:dyDescent="0.35">
      <c r="D1993" s="5"/>
      <c r="J1993" s="12"/>
      <c r="S1993" s="12"/>
      <c r="T1993" s="5"/>
      <c r="V1993" s="5"/>
      <c r="W1993" s="5"/>
    </row>
    <row r="1994" spans="4:23" customFormat="1" x14ac:dyDescent="0.35">
      <c r="D1994" s="5"/>
      <c r="J1994" s="12"/>
      <c r="S1994" s="12"/>
      <c r="T1994" s="5"/>
      <c r="V1994" s="5"/>
      <c r="W1994" s="5"/>
    </row>
    <row r="1995" spans="4:23" customFormat="1" x14ac:dyDescent="0.35">
      <c r="D1995" s="5"/>
      <c r="J1995" s="12"/>
      <c r="S1995" s="12"/>
      <c r="T1995" s="5"/>
      <c r="V1995" s="5"/>
      <c r="W1995" s="5"/>
    </row>
    <row r="1996" spans="4:23" customFormat="1" x14ac:dyDescent="0.35">
      <c r="D1996" s="5"/>
      <c r="J1996" s="12"/>
      <c r="S1996" s="12"/>
      <c r="T1996" s="5"/>
      <c r="V1996" s="5"/>
      <c r="W1996" s="5"/>
    </row>
    <row r="1997" spans="4:23" customFormat="1" x14ac:dyDescent="0.35">
      <c r="D1997" s="5"/>
      <c r="J1997" s="12"/>
      <c r="S1997" s="12"/>
      <c r="T1997" s="5"/>
      <c r="V1997" s="5"/>
      <c r="W1997" s="5"/>
    </row>
    <row r="1998" spans="4:23" customFormat="1" x14ac:dyDescent="0.35">
      <c r="D1998" s="5"/>
      <c r="J1998" s="12"/>
      <c r="S1998" s="12"/>
      <c r="T1998" s="5"/>
      <c r="V1998" s="5"/>
      <c r="W1998" s="5"/>
    </row>
    <row r="1999" spans="4:23" customFormat="1" x14ac:dyDescent="0.35">
      <c r="D1999" s="5"/>
      <c r="J1999" s="12"/>
      <c r="S1999" s="12"/>
      <c r="T1999" s="5"/>
      <c r="V1999" s="5"/>
      <c r="W1999" s="5"/>
    </row>
    <row r="2000" spans="4:23" customFormat="1" x14ac:dyDescent="0.35">
      <c r="D2000" s="5"/>
      <c r="J2000" s="12"/>
      <c r="S2000" s="12"/>
      <c r="T2000" s="5"/>
      <c r="V2000" s="5"/>
      <c r="W2000" s="5"/>
    </row>
    <row r="2001" spans="4:23" customFormat="1" x14ac:dyDescent="0.35">
      <c r="D2001" s="5"/>
      <c r="J2001" s="12"/>
      <c r="S2001" s="12"/>
      <c r="T2001" s="5"/>
      <c r="V2001" s="5"/>
      <c r="W2001" s="5"/>
    </row>
    <row r="2002" spans="4:23" customFormat="1" x14ac:dyDescent="0.35">
      <c r="D2002" s="5"/>
      <c r="J2002" s="12"/>
      <c r="S2002" s="12"/>
      <c r="T2002" s="5"/>
      <c r="V2002" s="5"/>
      <c r="W2002" s="5"/>
    </row>
    <row r="2003" spans="4:23" customFormat="1" x14ac:dyDescent="0.35">
      <c r="D2003" s="5"/>
      <c r="J2003" s="12"/>
      <c r="S2003" s="12"/>
      <c r="T2003" s="5"/>
      <c r="V2003" s="5"/>
      <c r="W2003" s="5"/>
    </row>
    <row r="2004" spans="4:23" customFormat="1" x14ac:dyDescent="0.35">
      <c r="D2004" s="5"/>
      <c r="J2004" s="12"/>
      <c r="S2004" s="12"/>
      <c r="T2004" s="5"/>
      <c r="V2004" s="5"/>
      <c r="W2004" s="5"/>
    </row>
    <row r="2005" spans="4:23" customFormat="1" x14ac:dyDescent="0.35">
      <c r="D2005" s="5"/>
      <c r="J2005" s="12"/>
      <c r="S2005" s="12"/>
      <c r="T2005" s="5"/>
      <c r="V2005" s="5"/>
      <c r="W2005" s="5"/>
    </row>
    <row r="2006" spans="4:23" customFormat="1" x14ac:dyDescent="0.35">
      <c r="D2006" s="5"/>
      <c r="J2006" s="12"/>
      <c r="S2006" s="12"/>
      <c r="T2006" s="5"/>
      <c r="V2006" s="5"/>
      <c r="W2006" s="5"/>
    </row>
    <row r="2007" spans="4:23" customFormat="1" x14ac:dyDescent="0.35">
      <c r="D2007" s="5"/>
      <c r="J2007" s="12"/>
      <c r="S2007" s="12"/>
      <c r="T2007" s="5"/>
      <c r="V2007" s="5"/>
      <c r="W2007" s="5"/>
    </row>
    <row r="2008" spans="4:23" customFormat="1" x14ac:dyDescent="0.35">
      <c r="D2008" s="5"/>
      <c r="J2008" s="12"/>
      <c r="S2008" s="12"/>
      <c r="T2008" s="5"/>
      <c r="V2008" s="5"/>
      <c r="W2008" s="5"/>
    </row>
    <row r="2009" spans="4:23" customFormat="1" x14ac:dyDescent="0.35">
      <c r="D2009" s="5"/>
      <c r="J2009" s="12"/>
      <c r="S2009" s="12"/>
      <c r="T2009" s="5"/>
      <c r="V2009" s="5"/>
      <c r="W2009" s="5"/>
    </row>
    <row r="2010" spans="4:23" customFormat="1" x14ac:dyDescent="0.35">
      <c r="D2010" s="5"/>
      <c r="J2010" s="12"/>
      <c r="S2010" s="12"/>
      <c r="T2010" s="5"/>
      <c r="V2010" s="5"/>
      <c r="W2010" s="5"/>
    </row>
    <row r="2011" spans="4:23" customFormat="1" x14ac:dyDescent="0.35">
      <c r="D2011" s="5"/>
      <c r="J2011" s="12"/>
      <c r="S2011" s="12"/>
      <c r="T2011" s="5"/>
      <c r="V2011" s="5"/>
      <c r="W2011" s="5"/>
    </row>
    <row r="2012" spans="4:23" customFormat="1" x14ac:dyDescent="0.35">
      <c r="D2012" s="5"/>
      <c r="J2012" s="12"/>
      <c r="S2012" s="12"/>
      <c r="T2012" s="5"/>
      <c r="V2012" s="5"/>
      <c r="W2012" s="5"/>
    </row>
    <row r="2013" spans="4:23" customFormat="1" x14ac:dyDescent="0.35">
      <c r="D2013" s="5"/>
      <c r="J2013" s="12"/>
      <c r="S2013" s="12"/>
      <c r="T2013" s="5"/>
      <c r="V2013" s="5"/>
      <c r="W2013" s="5"/>
    </row>
    <row r="2014" spans="4:23" customFormat="1" x14ac:dyDescent="0.35">
      <c r="D2014" s="5"/>
      <c r="J2014" s="12"/>
      <c r="S2014" s="12"/>
      <c r="T2014" s="5"/>
      <c r="V2014" s="5"/>
      <c r="W2014" s="5"/>
    </row>
    <row r="2015" spans="4:23" customFormat="1" x14ac:dyDescent="0.35">
      <c r="D2015" s="5"/>
      <c r="J2015" s="12"/>
      <c r="S2015" s="12"/>
      <c r="T2015" s="5"/>
      <c r="V2015" s="5"/>
      <c r="W2015" s="5"/>
    </row>
    <row r="2016" spans="4:23" customFormat="1" x14ac:dyDescent="0.35">
      <c r="D2016" s="5"/>
      <c r="J2016" s="12"/>
      <c r="S2016" s="12"/>
      <c r="T2016" s="5"/>
      <c r="V2016" s="5"/>
      <c r="W2016" s="5"/>
    </row>
    <row r="2017" spans="4:23" customFormat="1" x14ac:dyDescent="0.35">
      <c r="D2017" s="5"/>
      <c r="J2017" s="12"/>
      <c r="S2017" s="12"/>
      <c r="T2017" s="5"/>
      <c r="V2017" s="5"/>
      <c r="W2017" s="5"/>
    </row>
    <row r="2018" spans="4:23" customFormat="1" x14ac:dyDescent="0.35">
      <c r="D2018" s="5"/>
      <c r="J2018" s="12"/>
      <c r="S2018" s="12"/>
      <c r="T2018" s="5"/>
      <c r="V2018" s="5"/>
      <c r="W2018" s="5"/>
    </row>
    <row r="2019" spans="4:23" customFormat="1" x14ac:dyDescent="0.35">
      <c r="D2019" s="5"/>
      <c r="J2019" s="12"/>
      <c r="S2019" s="12"/>
      <c r="T2019" s="5"/>
      <c r="V2019" s="5"/>
      <c r="W2019" s="5"/>
    </row>
    <row r="2020" spans="4:23" customFormat="1" x14ac:dyDescent="0.35">
      <c r="D2020" s="5"/>
      <c r="J2020" s="12"/>
      <c r="S2020" s="12"/>
      <c r="T2020" s="5"/>
      <c r="V2020" s="5"/>
      <c r="W2020" s="5"/>
    </row>
    <row r="2021" spans="4:23" customFormat="1" x14ac:dyDescent="0.35">
      <c r="D2021" s="5"/>
      <c r="J2021" s="12"/>
      <c r="S2021" s="12"/>
      <c r="T2021" s="5"/>
      <c r="V2021" s="5"/>
      <c r="W2021" s="5"/>
    </row>
    <row r="2022" spans="4:23" customFormat="1" x14ac:dyDescent="0.35">
      <c r="D2022" s="5"/>
      <c r="J2022" s="12"/>
      <c r="S2022" s="12"/>
      <c r="T2022" s="5"/>
      <c r="V2022" s="5"/>
      <c r="W2022" s="5"/>
    </row>
    <row r="2023" spans="4:23" customFormat="1" x14ac:dyDescent="0.35">
      <c r="D2023" s="5"/>
      <c r="J2023" s="12"/>
      <c r="S2023" s="12"/>
      <c r="T2023" s="5"/>
      <c r="V2023" s="5"/>
      <c r="W2023" s="5"/>
    </row>
    <row r="2024" spans="4:23" customFormat="1" x14ac:dyDescent="0.35">
      <c r="D2024" s="5"/>
      <c r="J2024" s="12"/>
      <c r="S2024" s="12"/>
      <c r="T2024" s="5"/>
      <c r="V2024" s="5"/>
      <c r="W2024" s="5"/>
    </row>
    <row r="2025" spans="4:23" customFormat="1" x14ac:dyDescent="0.35">
      <c r="D2025" s="5"/>
      <c r="J2025" s="12"/>
      <c r="S2025" s="12"/>
      <c r="T2025" s="5"/>
      <c r="V2025" s="5"/>
      <c r="W2025" s="5"/>
    </row>
    <row r="2026" spans="4:23" customFormat="1" x14ac:dyDescent="0.35">
      <c r="D2026" s="5"/>
      <c r="J2026" s="12"/>
      <c r="S2026" s="12"/>
      <c r="T2026" s="5"/>
      <c r="V2026" s="5"/>
      <c r="W2026" s="5"/>
    </row>
    <row r="2027" spans="4:23" customFormat="1" x14ac:dyDescent="0.35">
      <c r="D2027" s="5"/>
      <c r="J2027" s="12"/>
      <c r="S2027" s="12"/>
      <c r="T2027" s="5"/>
      <c r="V2027" s="5"/>
      <c r="W2027" s="5"/>
    </row>
    <row r="2028" spans="4:23" customFormat="1" x14ac:dyDescent="0.35">
      <c r="D2028" s="5"/>
      <c r="J2028" s="12"/>
      <c r="S2028" s="12"/>
      <c r="T2028" s="5"/>
      <c r="V2028" s="5"/>
      <c r="W2028" s="5"/>
    </row>
    <row r="2029" spans="4:23" customFormat="1" x14ac:dyDescent="0.35">
      <c r="D2029" s="5"/>
      <c r="J2029" s="12"/>
      <c r="S2029" s="12"/>
      <c r="T2029" s="5"/>
      <c r="V2029" s="5"/>
      <c r="W2029" s="5"/>
    </row>
    <row r="2030" spans="4:23" customFormat="1" x14ac:dyDescent="0.35">
      <c r="D2030" s="5"/>
      <c r="J2030" s="12"/>
      <c r="S2030" s="12"/>
      <c r="T2030" s="5"/>
      <c r="V2030" s="5"/>
      <c r="W2030" s="5"/>
    </row>
    <row r="2031" spans="4:23" customFormat="1" x14ac:dyDescent="0.35">
      <c r="D2031" s="5"/>
      <c r="J2031" s="12"/>
      <c r="S2031" s="12"/>
      <c r="T2031" s="5"/>
      <c r="V2031" s="5"/>
      <c r="W2031" s="5"/>
    </row>
    <row r="2032" spans="4:23" customFormat="1" x14ac:dyDescent="0.35">
      <c r="D2032" s="5"/>
      <c r="J2032" s="12"/>
      <c r="S2032" s="12"/>
      <c r="T2032" s="5"/>
      <c r="V2032" s="5"/>
      <c r="W2032" s="5"/>
    </row>
    <row r="2033" spans="4:23" customFormat="1" x14ac:dyDescent="0.35">
      <c r="D2033" s="5"/>
      <c r="J2033" s="12"/>
      <c r="S2033" s="12"/>
      <c r="T2033" s="5"/>
      <c r="V2033" s="5"/>
      <c r="W2033" s="5"/>
    </row>
    <row r="2034" spans="4:23" customFormat="1" x14ac:dyDescent="0.35">
      <c r="D2034" s="5"/>
      <c r="J2034" s="12"/>
      <c r="S2034" s="12"/>
      <c r="T2034" s="5"/>
      <c r="V2034" s="5"/>
      <c r="W2034" s="5"/>
    </row>
    <row r="2035" spans="4:23" customFormat="1" x14ac:dyDescent="0.35">
      <c r="D2035" s="5"/>
      <c r="J2035" s="12"/>
      <c r="S2035" s="12"/>
      <c r="T2035" s="5"/>
      <c r="V2035" s="5"/>
      <c r="W2035" s="5"/>
    </row>
    <row r="2036" spans="4:23" customFormat="1" x14ac:dyDescent="0.35">
      <c r="D2036" s="5"/>
      <c r="J2036" s="12"/>
      <c r="S2036" s="12"/>
      <c r="T2036" s="5"/>
      <c r="V2036" s="5"/>
      <c r="W2036" s="5"/>
    </row>
    <row r="2037" spans="4:23" customFormat="1" x14ac:dyDescent="0.35">
      <c r="D2037" s="5"/>
      <c r="J2037" s="12"/>
      <c r="S2037" s="12"/>
      <c r="T2037" s="5"/>
      <c r="V2037" s="5"/>
      <c r="W2037" s="5"/>
    </row>
    <row r="2038" spans="4:23" customFormat="1" x14ac:dyDescent="0.35">
      <c r="D2038" s="5"/>
      <c r="J2038" s="12"/>
      <c r="S2038" s="12"/>
      <c r="T2038" s="5"/>
      <c r="V2038" s="5"/>
      <c r="W2038" s="5"/>
    </row>
    <row r="2039" spans="4:23" customFormat="1" x14ac:dyDescent="0.35">
      <c r="D2039" s="5"/>
      <c r="J2039" s="12"/>
      <c r="S2039" s="12"/>
      <c r="T2039" s="5"/>
      <c r="V2039" s="5"/>
      <c r="W2039" s="5"/>
    </row>
    <row r="2040" spans="4:23" customFormat="1" x14ac:dyDescent="0.35">
      <c r="D2040" s="5"/>
      <c r="J2040" s="12"/>
      <c r="S2040" s="12"/>
      <c r="T2040" s="5"/>
      <c r="V2040" s="5"/>
      <c r="W2040" s="5"/>
    </row>
    <row r="2041" spans="4:23" customFormat="1" x14ac:dyDescent="0.35">
      <c r="D2041" s="5"/>
      <c r="J2041" s="12"/>
      <c r="S2041" s="12"/>
      <c r="T2041" s="5"/>
      <c r="V2041" s="5"/>
      <c r="W2041" s="5"/>
    </row>
    <row r="2042" spans="4:23" customFormat="1" x14ac:dyDescent="0.35">
      <c r="D2042" s="5"/>
      <c r="J2042" s="12"/>
      <c r="S2042" s="12"/>
      <c r="T2042" s="5"/>
      <c r="V2042" s="5"/>
      <c r="W2042" s="5"/>
    </row>
    <row r="2043" spans="4:23" customFormat="1" x14ac:dyDescent="0.35">
      <c r="D2043" s="5"/>
      <c r="J2043" s="12"/>
      <c r="S2043" s="12"/>
      <c r="T2043" s="5"/>
      <c r="V2043" s="5"/>
      <c r="W2043" s="5"/>
    </row>
    <row r="2044" spans="4:23" customFormat="1" x14ac:dyDescent="0.35">
      <c r="D2044" s="5"/>
      <c r="J2044" s="12"/>
      <c r="S2044" s="12"/>
      <c r="T2044" s="5"/>
      <c r="V2044" s="5"/>
      <c r="W2044" s="5"/>
    </row>
    <row r="2045" spans="4:23" customFormat="1" x14ac:dyDescent="0.35">
      <c r="D2045" s="5"/>
      <c r="J2045" s="12"/>
      <c r="S2045" s="12"/>
      <c r="T2045" s="5"/>
      <c r="V2045" s="5"/>
      <c r="W2045" s="5"/>
    </row>
    <row r="2046" spans="4:23" customFormat="1" x14ac:dyDescent="0.35">
      <c r="D2046" s="5"/>
      <c r="J2046" s="12"/>
      <c r="S2046" s="12"/>
      <c r="T2046" s="5"/>
      <c r="V2046" s="5"/>
      <c r="W2046" s="5"/>
    </row>
    <row r="2047" spans="4:23" customFormat="1" x14ac:dyDescent="0.35">
      <c r="D2047" s="5"/>
      <c r="J2047" s="12"/>
      <c r="S2047" s="12"/>
      <c r="T2047" s="5"/>
      <c r="V2047" s="5"/>
      <c r="W2047" s="5"/>
    </row>
    <row r="2048" spans="4:23" customFormat="1" x14ac:dyDescent="0.35">
      <c r="D2048" s="5"/>
      <c r="J2048" s="12"/>
      <c r="S2048" s="12"/>
      <c r="T2048" s="5"/>
      <c r="V2048" s="5"/>
      <c r="W2048" s="5"/>
    </row>
    <row r="2049" spans="4:23" customFormat="1" x14ac:dyDescent="0.35">
      <c r="D2049" s="5"/>
      <c r="J2049" s="12"/>
      <c r="S2049" s="12"/>
      <c r="T2049" s="5"/>
      <c r="V2049" s="5"/>
      <c r="W2049" s="5"/>
    </row>
    <row r="2050" spans="4:23" customFormat="1" x14ac:dyDescent="0.35">
      <c r="D2050" s="5"/>
      <c r="J2050" s="12"/>
      <c r="S2050" s="12"/>
      <c r="T2050" s="5"/>
      <c r="V2050" s="5"/>
      <c r="W2050" s="5"/>
    </row>
    <row r="2051" spans="4:23" customFormat="1" x14ac:dyDescent="0.35">
      <c r="D2051" s="5"/>
      <c r="J2051" s="12"/>
      <c r="S2051" s="12"/>
      <c r="T2051" s="5"/>
      <c r="V2051" s="5"/>
      <c r="W2051" s="5"/>
    </row>
    <row r="2052" spans="4:23" customFormat="1" x14ac:dyDescent="0.35">
      <c r="D2052" s="5"/>
      <c r="J2052" s="12"/>
      <c r="S2052" s="12"/>
      <c r="T2052" s="5"/>
      <c r="V2052" s="5"/>
      <c r="W2052" s="5"/>
    </row>
    <row r="2053" spans="4:23" customFormat="1" x14ac:dyDescent="0.35">
      <c r="D2053" s="5"/>
      <c r="J2053" s="12"/>
      <c r="S2053" s="12"/>
      <c r="T2053" s="5"/>
      <c r="V2053" s="5"/>
      <c r="W2053" s="5"/>
    </row>
    <row r="2054" spans="4:23" customFormat="1" x14ac:dyDescent="0.35">
      <c r="D2054" s="5"/>
      <c r="J2054" s="12"/>
      <c r="S2054" s="12"/>
      <c r="T2054" s="5"/>
      <c r="V2054" s="5"/>
      <c r="W2054" s="5"/>
    </row>
    <row r="2055" spans="4:23" customFormat="1" x14ac:dyDescent="0.35">
      <c r="D2055" s="5"/>
      <c r="J2055" s="12"/>
      <c r="S2055" s="12"/>
      <c r="T2055" s="5"/>
      <c r="V2055" s="5"/>
      <c r="W2055" s="5"/>
    </row>
    <row r="2056" spans="4:23" customFormat="1" x14ac:dyDescent="0.35">
      <c r="D2056" s="5"/>
      <c r="J2056" s="12"/>
      <c r="S2056" s="12"/>
      <c r="T2056" s="5"/>
      <c r="V2056" s="5"/>
      <c r="W2056" s="5"/>
    </row>
    <row r="2057" spans="4:23" customFormat="1" x14ac:dyDescent="0.35">
      <c r="D2057" s="5"/>
      <c r="J2057" s="12"/>
      <c r="S2057" s="12"/>
      <c r="T2057" s="5"/>
      <c r="V2057" s="5"/>
      <c r="W2057" s="5"/>
    </row>
    <row r="2058" spans="4:23" customFormat="1" x14ac:dyDescent="0.35">
      <c r="D2058" s="5"/>
      <c r="J2058" s="12"/>
      <c r="S2058" s="12"/>
      <c r="T2058" s="5"/>
      <c r="V2058" s="5"/>
      <c r="W2058" s="5"/>
    </row>
    <row r="2059" spans="4:23" customFormat="1" x14ac:dyDescent="0.35">
      <c r="D2059" s="5"/>
      <c r="J2059" s="12"/>
      <c r="S2059" s="12"/>
      <c r="T2059" s="5"/>
      <c r="V2059" s="5"/>
      <c r="W2059" s="5"/>
    </row>
    <row r="2060" spans="4:23" customFormat="1" x14ac:dyDescent="0.35">
      <c r="D2060" s="5"/>
      <c r="J2060" s="12"/>
      <c r="S2060" s="12"/>
      <c r="T2060" s="5"/>
      <c r="V2060" s="5"/>
      <c r="W2060" s="5"/>
    </row>
    <row r="2061" spans="4:23" customFormat="1" x14ac:dyDescent="0.35">
      <c r="D2061" s="5"/>
      <c r="J2061" s="12"/>
      <c r="S2061" s="12"/>
      <c r="T2061" s="5"/>
      <c r="V2061" s="5"/>
      <c r="W2061" s="5"/>
    </row>
    <row r="2062" spans="4:23" customFormat="1" x14ac:dyDescent="0.35">
      <c r="D2062" s="5"/>
      <c r="J2062" s="12"/>
      <c r="S2062" s="12"/>
      <c r="T2062" s="5"/>
      <c r="V2062" s="5"/>
      <c r="W2062" s="5"/>
    </row>
    <row r="2063" spans="4:23" customFormat="1" x14ac:dyDescent="0.35">
      <c r="D2063" s="5"/>
      <c r="J2063" s="12"/>
      <c r="S2063" s="12"/>
      <c r="T2063" s="5"/>
      <c r="V2063" s="5"/>
      <c r="W2063" s="5"/>
    </row>
    <row r="2064" spans="4:23" customFormat="1" x14ac:dyDescent="0.35">
      <c r="D2064" s="5"/>
      <c r="J2064" s="12"/>
      <c r="S2064" s="12"/>
      <c r="T2064" s="5"/>
      <c r="V2064" s="5"/>
      <c r="W2064" s="5"/>
    </row>
    <row r="2065" spans="4:23" customFormat="1" x14ac:dyDescent="0.35">
      <c r="D2065" s="5"/>
      <c r="J2065" s="12"/>
      <c r="S2065" s="12"/>
      <c r="T2065" s="5"/>
      <c r="V2065" s="5"/>
      <c r="W2065" s="5"/>
    </row>
    <row r="2066" spans="4:23" customFormat="1" x14ac:dyDescent="0.35">
      <c r="D2066" s="5"/>
      <c r="J2066" s="12"/>
      <c r="S2066" s="12"/>
      <c r="T2066" s="5"/>
      <c r="V2066" s="5"/>
      <c r="W2066" s="5"/>
    </row>
    <row r="2067" spans="4:23" customFormat="1" x14ac:dyDescent="0.35">
      <c r="D2067" s="5"/>
      <c r="J2067" s="12"/>
      <c r="S2067" s="12"/>
      <c r="T2067" s="5"/>
      <c r="V2067" s="5"/>
      <c r="W2067" s="5"/>
    </row>
    <row r="2068" spans="4:23" customFormat="1" x14ac:dyDescent="0.35">
      <c r="D2068" s="5"/>
      <c r="J2068" s="12"/>
      <c r="S2068" s="12"/>
      <c r="T2068" s="5"/>
      <c r="V2068" s="5"/>
      <c r="W2068" s="5"/>
    </row>
    <row r="2069" spans="4:23" customFormat="1" x14ac:dyDescent="0.35">
      <c r="D2069" s="5"/>
      <c r="J2069" s="12"/>
      <c r="S2069" s="12"/>
      <c r="T2069" s="5"/>
      <c r="V2069" s="5"/>
      <c r="W2069" s="5"/>
    </row>
    <row r="2070" spans="4:23" customFormat="1" x14ac:dyDescent="0.35">
      <c r="D2070" s="5"/>
      <c r="J2070" s="12"/>
      <c r="S2070" s="12"/>
      <c r="T2070" s="5"/>
      <c r="V2070" s="5"/>
      <c r="W2070" s="5"/>
    </row>
    <row r="2071" spans="4:23" customFormat="1" x14ac:dyDescent="0.35">
      <c r="D2071" s="5"/>
      <c r="J2071" s="12"/>
      <c r="S2071" s="12"/>
      <c r="T2071" s="5"/>
      <c r="V2071" s="5"/>
      <c r="W2071" s="5"/>
    </row>
    <row r="2072" spans="4:23" customFormat="1" x14ac:dyDescent="0.35">
      <c r="D2072" s="5"/>
      <c r="J2072" s="12"/>
      <c r="S2072" s="12"/>
      <c r="T2072" s="5"/>
      <c r="V2072" s="5"/>
      <c r="W2072" s="5"/>
    </row>
    <row r="2073" spans="4:23" customFormat="1" x14ac:dyDescent="0.35">
      <c r="D2073" s="5"/>
      <c r="J2073" s="12"/>
      <c r="S2073" s="12"/>
      <c r="T2073" s="5"/>
      <c r="V2073" s="5"/>
      <c r="W2073" s="5"/>
    </row>
    <row r="2074" spans="4:23" customFormat="1" x14ac:dyDescent="0.35">
      <c r="D2074" s="5"/>
      <c r="J2074" s="12"/>
      <c r="S2074" s="12"/>
      <c r="T2074" s="5"/>
      <c r="V2074" s="5"/>
      <c r="W2074" s="5"/>
    </row>
    <row r="2075" spans="4:23" customFormat="1" x14ac:dyDescent="0.35">
      <c r="D2075" s="5"/>
      <c r="J2075" s="12"/>
      <c r="S2075" s="12"/>
      <c r="T2075" s="5"/>
      <c r="V2075" s="5"/>
      <c r="W2075" s="5"/>
    </row>
    <row r="2076" spans="4:23" customFormat="1" x14ac:dyDescent="0.35">
      <c r="D2076" s="5"/>
      <c r="J2076" s="12"/>
      <c r="S2076" s="12"/>
      <c r="T2076" s="5"/>
      <c r="V2076" s="5"/>
      <c r="W2076" s="5"/>
    </row>
    <row r="2077" spans="4:23" customFormat="1" x14ac:dyDescent="0.35">
      <c r="D2077" s="5"/>
      <c r="J2077" s="12"/>
      <c r="S2077" s="12"/>
      <c r="T2077" s="5"/>
      <c r="V2077" s="5"/>
      <c r="W2077" s="5"/>
    </row>
    <row r="2078" spans="4:23" customFormat="1" x14ac:dyDescent="0.35">
      <c r="D2078" s="5"/>
      <c r="J2078" s="12"/>
      <c r="S2078" s="12"/>
      <c r="T2078" s="5"/>
      <c r="V2078" s="5"/>
      <c r="W2078" s="5"/>
    </row>
    <row r="2079" spans="4:23" customFormat="1" x14ac:dyDescent="0.35">
      <c r="D2079" s="5"/>
      <c r="J2079" s="12"/>
      <c r="S2079" s="12"/>
      <c r="T2079" s="5"/>
      <c r="V2079" s="5"/>
      <c r="W2079" s="5"/>
    </row>
    <row r="2080" spans="4:23" customFormat="1" x14ac:dyDescent="0.35">
      <c r="D2080" s="5"/>
      <c r="J2080" s="12"/>
      <c r="S2080" s="12"/>
      <c r="T2080" s="5"/>
      <c r="V2080" s="5"/>
      <c r="W2080" s="5"/>
    </row>
    <row r="2081" spans="4:23" customFormat="1" x14ac:dyDescent="0.35">
      <c r="D2081" s="5"/>
      <c r="J2081" s="12"/>
      <c r="S2081" s="12"/>
      <c r="T2081" s="5"/>
      <c r="V2081" s="5"/>
      <c r="W2081" s="5"/>
    </row>
    <row r="2082" spans="4:23" customFormat="1" x14ac:dyDescent="0.35">
      <c r="D2082" s="5"/>
      <c r="J2082" s="12"/>
      <c r="S2082" s="12"/>
      <c r="T2082" s="5"/>
      <c r="V2082" s="5"/>
      <c r="W2082" s="5"/>
    </row>
    <row r="2083" spans="4:23" customFormat="1" x14ac:dyDescent="0.35">
      <c r="D2083" s="5"/>
      <c r="J2083" s="12"/>
      <c r="S2083" s="12"/>
      <c r="T2083" s="5"/>
      <c r="V2083" s="5"/>
      <c r="W2083" s="5"/>
    </row>
    <row r="2084" spans="4:23" customFormat="1" x14ac:dyDescent="0.35">
      <c r="D2084" s="5"/>
      <c r="J2084" s="12"/>
      <c r="S2084" s="12"/>
      <c r="T2084" s="5"/>
      <c r="V2084" s="5"/>
      <c r="W2084" s="5"/>
    </row>
    <row r="2085" spans="4:23" customFormat="1" x14ac:dyDescent="0.35">
      <c r="D2085" s="5"/>
      <c r="J2085" s="12"/>
      <c r="S2085" s="12"/>
      <c r="T2085" s="5"/>
      <c r="V2085" s="5"/>
      <c r="W2085" s="5"/>
    </row>
    <row r="2086" spans="4:23" customFormat="1" x14ac:dyDescent="0.35">
      <c r="D2086" s="5"/>
      <c r="J2086" s="12"/>
      <c r="S2086" s="12"/>
      <c r="T2086" s="5"/>
      <c r="V2086" s="5"/>
      <c r="W2086" s="5"/>
    </row>
    <row r="2087" spans="4:23" customFormat="1" x14ac:dyDescent="0.35">
      <c r="D2087" s="5"/>
      <c r="J2087" s="12"/>
      <c r="S2087" s="12"/>
      <c r="T2087" s="5"/>
      <c r="V2087" s="5"/>
      <c r="W2087" s="5"/>
    </row>
    <row r="2088" spans="4:23" customFormat="1" x14ac:dyDescent="0.35">
      <c r="D2088" s="5"/>
      <c r="J2088" s="12"/>
      <c r="S2088" s="12"/>
      <c r="T2088" s="5"/>
      <c r="V2088" s="5"/>
      <c r="W2088" s="5"/>
    </row>
    <row r="2089" spans="4:23" customFormat="1" x14ac:dyDescent="0.35">
      <c r="D2089" s="5"/>
      <c r="J2089" s="12"/>
      <c r="S2089" s="12"/>
      <c r="T2089" s="5"/>
      <c r="V2089" s="5"/>
      <c r="W2089" s="5"/>
    </row>
    <row r="2090" spans="4:23" customFormat="1" x14ac:dyDescent="0.35">
      <c r="D2090" s="5"/>
      <c r="J2090" s="12"/>
      <c r="S2090" s="12"/>
      <c r="T2090" s="5"/>
      <c r="V2090" s="5"/>
      <c r="W2090" s="5"/>
    </row>
    <row r="2091" spans="4:23" customFormat="1" x14ac:dyDescent="0.35">
      <c r="D2091" s="5"/>
      <c r="J2091" s="12"/>
      <c r="S2091" s="12"/>
      <c r="T2091" s="5"/>
      <c r="V2091" s="5"/>
      <c r="W2091" s="5"/>
    </row>
    <row r="2092" spans="4:23" customFormat="1" x14ac:dyDescent="0.35">
      <c r="D2092" s="5"/>
      <c r="J2092" s="12"/>
      <c r="S2092" s="12"/>
      <c r="T2092" s="5"/>
      <c r="V2092" s="5"/>
      <c r="W2092" s="5"/>
    </row>
    <row r="2093" spans="4:23" customFormat="1" x14ac:dyDescent="0.35">
      <c r="D2093" s="5"/>
      <c r="J2093" s="12"/>
      <c r="S2093" s="12"/>
      <c r="T2093" s="5"/>
      <c r="V2093" s="5"/>
      <c r="W2093" s="5"/>
    </row>
    <row r="2094" spans="4:23" customFormat="1" x14ac:dyDescent="0.35">
      <c r="D2094" s="5"/>
      <c r="J2094" s="12"/>
      <c r="S2094" s="12"/>
      <c r="T2094" s="5"/>
      <c r="V2094" s="5"/>
      <c r="W2094" s="5"/>
    </row>
    <row r="2095" spans="4:23" customFormat="1" x14ac:dyDescent="0.35">
      <c r="D2095" s="5"/>
      <c r="J2095" s="12"/>
      <c r="S2095" s="12"/>
      <c r="T2095" s="5"/>
      <c r="V2095" s="5"/>
      <c r="W2095" s="5"/>
    </row>
    <row r="2096" spans="4:23" customFormat="1" x14ac:dyDescent="0.35">
      <c r="D2096" s="5"/>
      <c r="J2096" s="12"/>
      <c r="S2096" s="12"/>
      <c r="T2096" s="5"/>
      <c r="V2096" s="5"/>
      <c r="W2096" s="5"/>
    </row>
    <row r="2097" spans="4:23" customFormat="1" x14ac:dyDescent="0.35">
      <c r="D2097" s="5"/>
      <c r="J2097" s="12"/>
      <c r="S2097" s="12"/>
      <c r="T2097" s="5"/>
      <c r="V2097" s="5"/>
      <c r="W2097" s="5"/>
    </row>
    <row r="2098" spans="4:23" customFormat="1" x14ac:dyDescent="0.35">
      <c r="D2098" s="5"/>
      <c r="J2098" s="12"/>
      <c r="S2098" s="12"/>
      <c r="T2098" s="5"/>
      <c r="V2098" s="5"/>
      <c r="W2098" s="5"/>
    </row>
    <row r="2099" spans="4:23" customFormat="1" x14ac:dyDescent="0.35">
      <c r="D2099" s="5"/>
      <c r="J2099" s="12"/>
      <c r="S2099" s="12"/>
      <c r="T2099" s="5"/>
      <c r="V2099" s="5"/>
      <c r="W2099" s="5"/>
    </row>
    <row r="2100" spans="4:23" customFormat="1" x14ac:dyDescent="0.35">
      <c r="D2100" s="5"/>
      <c r="J2100" s="12"/>
      <c r="S2100" s="12"/>
      <c r="T2100" s="5"/>
      <c r="V2100" s="5"/>
      <c r="W2100" s="5"/>
    </row>
    <row r="2101" spans="4:23" customFormat="1" x14ac:dyDescent="0.35">
      <c r="D2101" s="5"/>
      <c r="J2101" s="12"/>
      <c r="S2101" s="12"/>
      <c r="T2101" s="5"/>
      <c r="V2101" s="5"/>
      <c r="W2101" s="5"/>
    </row>
    <row r="2102" spans="4:23" customFormat="1" x14ac:dyDescent="0.35">
      <c r="D2102" s="5"/>
      <c r="J2102" s="12"/>
      <c r="S2102" s="12"/>
      <c r="T2102" s="5"/>
      <c r="V2102" s="5"/>
      <c r="W2102" s="5"/>
    </row>
    <row r="2103" spans="4:23" customFormat="1" x14ac:dyDescent="0.35">
      <c r="D2103" s="5"/>
      <c r="J2103" s="12"/>
      <c r="S2103" s="12"/>
      <c r="T2103" s="5"/>
      <c r="V2103" s="5"/>
      <c r="W2103" s="5"/>
    </row>
    <row r="2104" spans="4:23" customFormat="1" x14ac:dyDescent="0.35">
      <c r="D2104" s="5"/>
      <c r="J2104" s="12"/>
      <c r="S2104" s="12"/>
      <c r="T2104" s="5"/>
      <c r="V2104" s="5"/>
      <c r="W2104" s="5"/>
    </row>
    <row r="2105" spans="4:23" customFormat="1" x14ac:dyDescent="0.35">
      <c r="D2105" s="5"/>
      <c r="J2105" s="12"/>
      <c r="S2105" s="12"/>
      <c r="T2105" s="5"/>
      <c r="V2105" s="5"/>
      <c r="W2105" s="5"/>
    </row>
    <row r="2106" spans="4:23" customFormat="1" x14ac:dyDescent="0.35">
      <c r="D2106" s="5"/>
      <c r="J2106" s="12"/>
      <c r="S2106" s="12"/>
      <c r="T2106" s="5"/>
      <c r="V2106" s="5"/>
      <c r="W2106" s="5"/>
    </row>
    <row r="2107" spans="4:23" customFormat="1" x14ac:dyDescent="0.35">
      <c r="D2107" s="5"/>
      <c r="J2107" s="12"/>
      <c r="S2107" s="12"/>
      <c r="T2107" s="5"/>
      <c r="V2107" s="5"/>
      <c r="W2107" s="5"/>
    </row>
    <row r="2108" spans="4:23" customFormat="1" x14ac:dyDescent="0.35">
      <c r="D2108" s="5"/>
      <c r="J2108" s="12"/>
      <c r="S2108" s="12"/>
      <c r="T2108" s="5"/>
      <c r="V2108" s="5"/>
      <c r="W2108" s="5"/>
    </row>
    <row r="2109" spans="4:23" customFormat="1" x14ac:dyDescent="0.35">
      <c r="D2109" s="5"/>
      <c r="J2109" s="12"/>
      <c r="S2109" s="12"/>
      <c r="T2109" s="5"/>
      <c r="V2109" s="5"/>
      <c r="W2109" s="5"/>
    </row>
    <row r="2110" spans="4:23" customFormat="1" x14ac:dyDescent="0.35">
      <c r="D2110" s="5"/>
      <c r="J2110" s="12"/>
      <c r="S2110" s="12"/>
      <c r="T2110" s="5"/>
      <c r="V2110" s="5"/>
      <c r="W2110" s="5"/>
    </row>
    <row r="2111" spans="4:23" customFormat="1" x14ac:dyDescent="0.35">
      <c r="D2111" s="5"/>
      <c r="J2111" s="12"/>
      <c r="S2111" s="12"/>
      <c r="T2111" s="5"/>
      <c r="V2111" s="5"/>
      <c r="W2111" s="5"/>
    </row>
    <row r="2112" spans="4:23" customFormat="1" x14ac:dyDescent="0.35">
      <c r="D2112" s="5"/>
      <c r="J2112" s="12"/>
      <c r="S2112" s="12"/>
      <c r="T2112" s="5"/>
      <c r="V2112" s="5"/>
      <c r="W2112" s="5"/>
    </row>
    <row r="2113" spans="4:23" customFormat="1" x14ac:dyDescent="0.35">
      <c r="D2113" s="5"/>
      <c r="J2113" s="12"/>
      <c r="S2113" s="12"/>
      <c r="T2113" s="5"/>
      <c r="V2113" s="5"/>
      <c r="W2113" s="5"/>
    </row>
    <row r="2114" spans="4:23" customFormat="1" x14ac:dyDescent="0.35">
      <c r="D2114" s="5"/>
      <c r="J2114" s="12"/>
      <c r="S2114" s="12"/>
      <c r="T2114" s="5"/>
      <c r="V2114" s="5"/>
      <c r="W2114" s="5"/>
    </row>
    <row r="2115" spans="4:23" customFormat="1" x14ac:dyDescent="0.35">
      <c r="D2115" s="5"/>
      <c r="J2115" s="12"/>
      <c r="S2115" s="12"/>
      <c r="T2115" s="5"/>
      <c r="V2115" s="5"/>
      <c r="W2115" s="5"/>
    </row>
    <row r="2116" spans="4:23" customFormat="1" x14ac:dyDescent="0.35">
      <c r="D2116" s="5"/>
      <c r="J2116" s="12"/>
      <c r="S2116" s="12"/>
      <c r="T2116" s="5"/>
      <c r="V2116" s="5"/>
      <c r="W2116" s="5"/>
    </row>
    <row r="2117" spans="4:23" customFormat="1" x14ac:dyDescent="0.35">
      <c r="D2117" s="5"/>
      <c r="J2117" s="12"/>
      <c r="S2117" s="12"/>
      <c r="T2117" s="5"/>
      <c r="V2117" s="5"/>
      <c r="W2117" s="5"/>
    </row>
    <row r="2118" spans="4:23" customFormat="1" x14ac:dyDescent="0.35">
      <c r="D2118" s="5"/>
      <c r="J2118" s="12"/>
      <c r="S2118" s="12"/>
      <c r="T2118" s="5"/>
      <c r="V2118" s="5"/>
      <c r="W2118" s="5"/>
    </row>
    <row r="2119" spans="4:23" customFormat="1" x14ac:dyDescent="0.35">
      <c r="D2119" s="5"/>
      <c r="J2119" s="12"/>
      <c r="S2119" s="12"/>
      <c r="T2119" s="5"/>
      <c r="V2119" s="5"/>
      <c r="W2119" s="5"/>
    </row>
    <row r="2120" spans="4:23" customFormat="1" x14ac:dyDescent="0.35">
      <c r="D2120" s="5"/>
      <c r="J2120" s="12"/>
      <c r="S2120" s="12"/>
      <c r="T2120" s="5"/>
      <c r="V2120" s="5"/>
      <c r="W2120" s="5"/>
    </row>
    <row r="2121" spans="4:23" customFormat="1" x14ac:dyDescent="0.35">
      <c r="D2121" s="5"/>
      <c r="J2121" s="12"/>
      <c r="S2121" s="12"/>
      <c r="T2121" s="5"/>
      <c r="V2121" s="5"/>
      <c r="W2121" s="5"/>
    </row>
    <row r="2122" spans="4:23" customFormat="1" x14ac:dyDescent="0.35">
      <c r="D2122" s="5"/>
      <c r="J2122" s="12"/>
      <c r="S2122" s="12"/>
      <c r="T2122" s="5"/>
      <c r="V2122" s="5"/>
      <c r="W2122" s="5"/>
    </row>
    <row r="2123" spans="4:23" customFormat="1" x14ac:dyDescent="0.35">
      <c r="D2123" s="5"/>
      <c r="J2123" s="12"/>
      <c r="S2123" s="12"/>
      <c r="T2123" s="5"/>
      <c r="V2123" s="5"/>
      <c r="W2123" s="5"/>
    </row>
    <row r="2124" spans="4:23" customFormat="1" x14ac:dyDescent="0.35">
      <c r="D2124" s="5"/>
      <c r="J2124" s="12"/>
      <c r="S2124" s="12"/>
      <c r="T2124" s="5"/>
      <c r="V2124" s="5"/>
      <c r="W2124" s="5"/>
    </row>
    <row r="2125" spans="4:23" customFormat="1" x14ac:dyDescent="0.35">
      <c r="D2125" s="5"/>
      <c r="J2125" s="12"/>
      <c r="S2125" s="12"/>
      <c r="T2125" s="5"/>
      <c r="V2125" s="5"/>
      <c r="W2125" s="5"/>
    </row>
    <row r="2126" spans="4:23" customFormat="1" x14ac:dyDescent="0.35">
      <c r="D2126" s="5"/>
      <c r="J2126" s="12"/>
      <c r="S2126" s="12"/>
      <c r="T2126" s="5"/>
      <c r="V2126" s="5"/>
      <c r="W2126" s="5"/>
    </row>
    <row r="2127" spans="4:23" customFormat="1" x14ac:dyDescent="0.35">
      <c r="D2127" s="5"/>
      <c r="J2127" s="12"/>
      <c r="S2127" s="12"/>
      <c r="T2127" s="5"/>
      <c r="V2127" s="5"/>
      <c r="W2127" s="5"/>
    </row>
    <row r="2128" spans="4:23" customFormat="1" x14ac:dyDescent="0.35">
      <c r="D2128" s="5"/>
      <c r="J2128" s="12"/>
      <c r="S2128" s="12"/>
      <c r="T2128" s="5"/>
      <c r="V2128" s="5"/>
      <c r="W2128" s="5"/>
    </row>
    <row r="2129" spans="4:23" customFormat="1" x14ac:dyDescent="0.35">
      <c r="D2129" s="5"/>
      <c r="J2129" s="12"/>
      <c r="S2129" s="12"/>
      <c r="T2129" s="5"/>
      <c r="V2129" s="5"/>
      <c r="W2129" s="5"/>
    </row>
    <row r="2130" spans="4:23" customFormat="1" x14ac:dyDescent="0.35">
      <c r="D2130" s="5"/>
      <c r="J2130" s="12"/>
      <c r="S2130" s="12"/>
      <c r="T2130" s="5"/>
      <c r="V2130" s="5"/>
      <c r="W2130" s="5"/>
    </row>
    <row r="2131" spans="4:23" customFormat="1" x14ac:dyDescent="0.35">
      <c r="D2131" s="5"/>
      <c r="J2131" s="12"/>
      <c r="S2131" s="12"/>
      <c r="T2131" s="5"/>
      <c r="V2131" s="5"/>
      <c r="W2131" s="5"/>
    </row>
    <row r="2132" spans="4:23" customFormat="1" x14ac:dyDescent="0.35">
      <c r="D2132" s="5"/>
      <c r="J2132" s="12"/>
      <c r="S2132" s="12"/>
      <c r="T2132" s="5"/>
      <c r="V2132" s="5"/>
      <c r="W2132" s="5"/>
    </row>
    <row r="2133" spans="4:23" customFormat="1" x14ac:dyDescent="0.35">
      <c r="D2133" s="5"/>
      <c r="J2133" s="12"/>
      <c r="S2133" s="12"/>
      <c r="T2133" s="5"/>
      <c r="V2133" s="5"/>
      <c r="W2133" s="5"/>
    </row>
    <row r="2134" spans="4:23" customFormat="1" x14ac:dyDescent="0.35">
      <c r="D2134" s="5"/>
      <c r="J2134" s="12"/>
      <c r="S2134" s="12"/>
      <c r="T2134" s="5"/>
      <c r="V2134" s="5"/>
      <c r="W2134" s="5"/>
    </row>
    <row r="2135" spans="4:23" customFormat="1" x14ac:dyDescent="0.35">
      <c r="D2135" s="5"/>
      <c r="J2135" s="12"/>
      <c r="S2135" s="12"/>
      <c r="T2135" s="5"/>
      <c r="V2135" s="5"/>
      <c r="W2135" s="5"/>
    </row>
    <row r="2136" spans="4:23" customFormat="1" x14ac:dyDescent="0.35">
      <c r="D2136" s="5"/>
      <c r="J2136" s="12"/>
      <c r="S2136" s="12"/>
      <c r="T2136" s="5"/>
      <c r="V2136" s="5"/>
      <c r="W2136" s="5"/>
    </row>
    <row r="2137" spans="4:23" customFormat="1" x14ac:dyDescent="0.35">
      <c r="D2137" s="5"/>
      <c r="J2137" s="12"/>
      <c r="S2137" s="12"/>
      <c r="T2137" s="5"/>
      <c r="V2137" s="5"/>
      <c r="W2137" s="5"/>
    </row>
    <row r="2138" spans="4:23" customFormat="1" x14ac:dyDescent="0.35">
      <c r="D2138" s="5"/>
      <c r="J2138" s="12"/>
      <c r="S2138" s="12"/>
      <c r="T2138" s="5"/>
      <c r="V2138" s="5"/>
      <c r="W2138" s="5"/>
    </row>
    <row r="2139" spans="4:23" customFormat="1" x14ac:dyDescent="0.35">
      <c r="D2139" s="5"/>
      <c r="J2139" s="12"/>
      <c r="S2139" s="12"/>
      <c r="T2139" s="5"/>
      <c r="V2139" s="5"/>
      <c r="W2139" s="5"/>
    </row>
    <row r="2140" spans="4:23" customFormat="1" x14ac:dyDescent="0.35">
      <c r="D2140" s="5"/>
      <c r="J2140" s="12"/>
      <c r="S2140" s="12"/>
      <c r="T2140" s="5"/>
      <c r="V2140" s="5"/>
      <c r="W2140" s="5"/>
    </row>
    <row r="2141" spans="4:23" customFormat="1" x14ac:dyDescent="0.35">
      <c r="D2141" s="5"/>
      <c r="J2141" s="12"/>
      <c r="S2141" s="12"/>
      <c r="T2141" s="5"/>
      <c r="V2141" s="5"/>
      <c r="W2141" s="5"/>
    </row>
    <row r="2142" spans="4:23" customFormat="1" x14ac:dyDescent="0.35">
      <c r="D2142" s="5"/>
      <c r="J2142" s="12"/>
      <c r="S2142" s="12"/>
      <c r="T2142" s="5"/>
      <c r="V2142" s="5"/>
      <c r="W2142" s="5"/>
    </row>
    <row r="2143" spans="4:23" customFormat="1" x14ac:dyDescent="0.35">
      <c r="D2143" s="5"/>
      <c r="J2143" s="12"/>
      <c r="S2143" s="12"/>
      <c r="T2143" s="5"/>
      <c r="V2143" s="5"/>
      <c r="W2143" s="5"/>
    </row>
    <row r="2144" spans="4:23" customFormat="1" x14ac:dyDescent="0.35">
      <c r="D2144" s="5"/>
      <c r="J2144" s="12"/>
      <c r="S2144" s="12"/>
      <c r="T2144" s="5"/>
      <c r="V2144" s="5"/>
      <c r="W2144" s="5"/>
    </row>
    <row r="2145" spans="4:23" customFormat="1" x14ac:dyDescent="0.35">
      <c r="D2145" s="5"/>
      <c r="J2145" s="12"/>
      <c r="S2145" s="12"/>
      <c r="T2145" s="5"/>
      <c r="V2145" s="5"/>
      <c r="W2145" s="5"/>
    </row>
    <row r="2146" spans="4:23" customFormat="1" x14ac:dyDescent="0.35">
      <c r="D2146" s="5"/>
      <c r="J2146" s="12"/>
      <c r="S2146" s="12"/>
      <c r="T2146" s="5"/>
      <c r="V2146" s="5"/>
      <c r="W2146" s="5"/>
    </row>
    <row r="2147" spans="4:23" customFormat="1" x14ac:dyDescent="0.35">
      <c r="D2147" s="5"/>
      <c r="J2147" s="12"/>
      <c r="S2147" s="12"/>
      <c r="T2147" s="5"/>
      <c r="V2147" s="5"/>
      <c r="W2147" s="5"/>
    </row>
    <row r="2148" spans="4:23" customFormat="1" x14ac:dyDescent="0.35">
      <c r="D2148" s="5"/>
      <c r="J2148" s="12"/>
      <c r="S2148" s="12"/>
      <c r="T2148" s="5"/>
      <c r="V2148" s="5"/>
      <c r="W2148" s="5"/>
    </row>
    <row r="2149" spans="4:23" customFormat="1" x14ac:dyDescent="0.35">
      <c r="D2149" s="5"/>
      <c r="J2149" s="12"/>
      <c r="S2149" s="12"/>
      <c r="T2149" s="5"/>
      <c r="V2149" s="5"/>
      <c r="W2149" s="5"/>
    </row>
    <row r="2150" spans="4:23" customFormat="1" x14ac:dyDescent="0.35">
      <c r="D2150" s="5"/>
      <c r="J2150" s="12"/>
      <c r="S2150" s="12"/>
      <c r="T2150" s="5"/>
      <c r="V2150" s="5"/>
      <c r="W2150" s="5"/>
    </row>
    <row r="2151" spans="4:23" customFormat="1" x14ac:dyDescent="0.35">
      <c r="D2151" s="5"/>
      <c r="J2151" s="12"/>
      <c r="S2151" s="12"/>
      <c r="T2151" s="5"/>
      <c r="V2151" s="5"/>
      <c r="W2151" s="5"/>
    </row>
    <row r="2152" spans="4:23" customFormat="1" x14ac:dyDescent="0.35">
      <c r="D2152" s="5"/>
      <c r="J2152" s="12"/>
      <c r="S2152" s="12"/>
      <c r="T2152" s="5"/>
      <c r="V2152" s="5"/>
      <c r="W2152" s="5"/>
    </row>
    <row r="2153" spans="4:23" customFormat="1" x14ac:dyDescent="0.35">
      <c r="D2153" s="5"/>
      <c r="J2153" s="12"/>
      <c r="S2153" s="12"/>
      <c r="T2153" s="5"/>
      <c r="V2153" s="5"/>
      <c r="W2153" s="5"/>
    </row>
    <row r="2154" spans="4:23" customFormat="1" x14ac:dyDescent="0.35">
      <c r="D2154" s="5"/>
      <c r="J2154" s="12"/>
      <c r="S2154" s="12"/>
      <c r="T2154" s="5"/>
      <c r="V2154" s="5"/>
      <c r="W2154" s="5"/>
    </row>
    <row r="2155" spans="4:23" customFormat="1" x14ac:dyDescent="0.35">
      <c r="D2155" s="5"/>
      <c r="J2155" s="12"/>
      <c r="S2155" s="12"/>
      <c r="T2155" s="5"/>
      <c r="V2155" s="5"/>
      <c r="W2155" s="5"/>
    </row>
    <row r="2156" spans="4:23" customFormat="1" x14ac:dyDescent="0.35">
      <c r="D2156" s="5"/>
      <c r="J2156" s="12"/>
      <c r="S2156" s="12"/>
      <c r="T2156" s="5"/>
      <c r="V2156" s="5"/>
      <c r="W2156" s="5"/>
    </row>
    <row r="2157" spans="4:23" customFormat="1" x14ac:dyDescent="0.35">
      <c r="D2157" s="5"/>
      <c r="J2157" s="12"/>
      <c r="S2157" s="12"/>
      <c r="T2157" s="5"/>
      <c r="V2157" s="5"/>
      <c r="W2157" s="5"/>
    </row>
    <row r="2158" spans="4:23" customFormat="1" x14ac:dyDescent="0.35">
      <c r="D2158" s="5"/>
      <c r="J2158" s="12"/>
      <c r="S2158" s="12"/>
      <c r="T2158" s="5"/>
      <c r="V2158" s="5"/>
      <c r="W2158" s="5"/>
    </row>
    <row r="2159" spans="4:23" customFormat="1" x14ac:dyDescent="0.35">
      <c r="D2159" s="5"/>
      <c r="J2159" s="12"/>
      <c r="S2159" s="12"/>
      <c r="T2159" s="5"/>
      <c r="V2159" s="5"/>
      <c r="W2159" s="5"/>
    </row>
    <row r="2160" spans="4:23" customFormat="1" x14ac:dyDescent="0.35">
      <c r="D2160" s="5"/>
      <c r="J2160" s="12"/>
      <c r="S2160" s="12"/>
      <c r="T2160" s="5"/>
      <c r="V2160" s="5"/>
      <c r="W2160" s="5"/>
    </row>
    <row r="2161" spans="4:23" customFormat="1" x14ac:dyDescent="0.35">
      <c r="D2161" s="5"/>
      <c r="J2161" s="12"/>
      <c r="S2161" s="12"/>
      <c r="T2161" s="5"/>
      <c r="V2161" s="5"/>
      <c r="W2161" s="5"/>
    </row>
    <row r="2162" spans="4:23" customFormat="1" x14ac:dyDescent="0.35">
      <c r="D2162" s="5"/>
      <c r="J2162" s="12"/>
      <c r="S2162" s="12"/>
      <c r="T2162" s="5"/>
      <c r="V2162" s="5"/>
      <c r="W2162" s="5"/>
    </row>
    <row r="2163" spans="4:23" customFormat="1" x14ac:dyDescent="0.35">
      <c r="D2163" s="5"/>
      <c r="J2163" s="12"/>
      <c r="S2163" s="12"/>
      <c r="T2163" s="5"/>
      <c r="V2163" s="5"/>
      <c r="W2163" s="5"/>
    </row>
    <row r="2164" spans="4:23" customFormat="1" x14ac:dyDescent="0.35">
      <c r="D2164" s="5"/>
      <c r="J2164" s="12"/>
      <c r="S2164" s="12"/>
      <c r="T2164" s="5"/>
      <c r="V2164" s="5"/>
      <c r="W2164" s="5"/>
    </row>
    <row r="2165" spans="4:23" customFormat="1" x14ac:dyDescent="0.35">
      <c r="D2165" s="5"/>
      <c r="J2165" s="12"/>
      <c r="S2165" s="12"/>
      <c r="T2165" s="5"/>
      <c r="V2165" s="5"/>
      <c r="W2165" s="5"/>
    </row>
    <row r="2166" spans="4:23" customFormat="1" x14ac:dyDescent="0.35">
      <c r="D2166" s="5"/>
      <c r="J2166" s="12"/>
      <c r="S2166" s="12"/>
      <c r="T2166" s="5"/>
      <c r="V2166" s="5"/>
      <c r="W2166" s="5"/>
    </row>
    <row r="2167" spans="4:23" customFormat="1" x14ac:dyDescent="0.35">
      <c r="D2167" s="5"/>
      <c r="J2167" s="12"/>
      <c r="S2167" s="12"/>
      <c r="T2167" s="5"/>
      <c r="V2167" s="5"/>
      <c r="W2167" s="5"/>
    </row>
    <row r="2168" spans="4:23" customFormat="1" x14ac:dyDescent="0.35">
      <c r="D2168" s="5"/>
      <c r="J2168" s="12"/>
      <c r="S2168" s="12"/>
      <c r="T2168" s="5"/>
      <c r="V2168" s="5"/>
      <c r="W2168" s="5"/>
    </row>
    <row r="2169" spans="4:23" customFormat="1" x14ac:dyDescent="0.35">
      <c r="D2169" s="5"/>
      <c r="J2169" s="12"/>
      <c r="S2169" s="12"/>
      <c r="T2169" s="5"/>
      <c r="V2169" s="5"/>
      <c r="W2169" s="5"/>
    </row>
    <row r="2170" spans="4:23" customFormat="1" x14ac:dyDescent="0.35">
      <c r="D2170" s="5"/>
      <c r="J2170" s="12"/>
      <c r="S2170" s="12"/>
      <c r="T2170" s="5"/>
      <c r="V2170" s="5"/>
      <c r="W2170" s="5"/>
    </row>
    <row r="2171" spans="4:23" customFormat="1" x14ac:dyDescent="0.35">
      <c r="D2171" s="5"/>
      <c r="J2171" s="12"/>
      <c r="S2171" s="12"/>
      <c r="T2171" s="5"/>
      <c r="V2171" s="5"/>
      <c r="W2171" s="5"/>
    </row>
    <row r="2172" spans="4:23" customFormat="1" x14ac:dyDescent="0.35">
      <c r="D2172" s="5"/>
      <c r="J2172" s="12"/>
      <c r="S2172" s="12"/>
      <c r="T2172" s="5"/>
      <c r="V2172" s="5"/>
      <c r="W2172" s="5"/>
    </row>
    <row r="2173" spans="4:23" customFormat="1" x14ac:dyDescent="0.35">
      <c r="D2173" s="5"/>
      <c r="J2173" s="12"/>
      <c r="S2173" s="12"/>
      <c r="T2173" s="5"/>
      <c r="V2173" s="5"/>
      <c r="W2173" s="5"/>
    </row>
    <row r="2174" spans="4:23" customFormat="1" x14ac:dyDescent="0.35">
      <c r="D2174" s="5"/>
      <c r="J2174" s="12"/>
      <c r="S2174" s="12"/>
      <c r="T2174" s="5"/>
      <c r="V2174" s="5"/>
      <c r="W2174" s="5"/>
    </row>
    <row r="2175" spans="4:23" customFormat="1" x14ac:dyDescent="0.35">
      <c r="D2175" s="5"/>
      <c r="J2175" s="12"/>
      <c r="S2175" s="12"/>
      <c r="T2175" s="5"/>
      <c r="V2175" s="5"/>
      <c r="W2175" s="5"/>
    </row>
    <row r="2176" spans="4:23" customFormat="1" x14ac:dyDescent="0.35">
      <c r="D2176" s="5"/>
      <c r="J2176" s="12"/>
      <c r="S2176" s="12"/>
      <c r="T2176" s="5"/>
      <c r="V2176" s="5"/>
      <c r="W2176" s="5"/>
    </row>
    <row r="2177" spans="4:23" customFormat="1" x14ac:dyDescent="0.35">
      <c r="D2177" s="5"/>
      <c r="J2177" s="12"/>
      <c r="S2177" s="12"/>
      <c r="T2177" s="5"/>
      <c r="V2177" s="5"/>
      <c r="W2177" s="5"/>
    </row>
    <row r="2178" spans="4:23" customFormat="1" x14ac:dyDescent="0.35">
      <c r="D2178" s="5"/>
      <c r="J2178" s="12"/>
      <c r="S2178" s="12"/>
      <c r="T2178" s="5"/>
      <c r="V2178" s="5"/>
      <c r="W2178" s="5"/>
    </row>
    <row r="2179" spans="4:23" customFormat="1" x14ac:dyDescent="0.35">
      <c r="D2179" s="5"/>
      <c r="J2179" s="12"/>
      <c r="S2179" s="12"/>
      <c r="T2179" s="5"/>
      <c r="V2179" s="5"/>
      <c r="W2179" s="5"/>
    </row>
    <row r="2180" spans="4:23" customFormat="1" x14ac:dyDescent="0.35">
      <c r="D2180" s="5"/>
      <c r="J2180" s="12"/>
      <c r="S2180" s="12"/>
      <c r="T2180" s="5"/>
      <c r="V2180" s="5"/>
      <c r="W2180" s="5"/>
    </row>
    <row r="2181" spans="4:23" customFormat="1" x14ac:dyDescent="0.35">
      <c r="D2181" s="5"/>
      <c r="J2181" s="12"/>
      <c r="S2181" s="12"/>
      <c r="T2181" s="5"/>
      <c r="V2181" s="5"/>
      <c r="W2181" s="5"/>
    </row>
    <row r="2182" spans="4:23" customFormat="1" x14ac:dyDescent="0.35">
      <c r="D2182" s="5"/>
      <c r="J2182" s="12"/>
      <c r="S2182" s="12"/>
      <c r="T2182" s="5"/>
      <c r="V2182" s="5"/>
      <c r="W2182" s="5"/>
    </row>
    <row r="2183" spans="4:23" customFormat="1" x14ac:dyDescent="0.35">
      <c r="D2183" s="5"/>
      <c r="J2183" s="12"/>
      <c r="S2183" s="12"/>
      <c r="T2183" s="5"/>
      <c r="V2183" s="5"/>
      <c r="W2183" s="5"/>
    </row>
    <row r="2184" spans="4:23" customFormat="1" x14ac:dyDescent="0.35">
      <c r="D2184" s="5"/>
      <c r="J2184" s="12"/>
      <c r="S2184" s="12"/>
      <c r="T2184" s="5"/>
      <c r="V2184" s="5"/>
      <c r="W2184" s="5"/>
    </row>
    <row r="2185" spans="4:23" customFormat="1" x14ac:dyDescent="0.35">
      <c r="D2185" s="5"/>
      <c r="J2185" s="12"/>
      <c r="S2185" s="12"/>
      <c r="T2185" s="5"/>
      <c r="V2185" s="5"/>
      <c r="W2185" s="5"/>
    </row>
    <row r="2186" spans="4:23" customFormat="1" x14ac:dyDescent="0.35">
      <c r="D2186" s="5"/>
      <c r="J2186" s="12"/>
      <c r="S2186" s="12"/>
      <c r="T2186" s="5"/>
      <c r="V2186" s="5"/>
      <c r="W2186" s="5"/>
    </row>
    <row r="2187" spans="4:23" customFormat="1" x14ac:dyDescent="0.35">
      <c r="D2187" s="5"/>
      <c r="J2187" s="12"/>
      <c r="S2187" s="12"/>
      <c r="T2187" s="5"/>
      <c r="V2187" s="5"/>
      <c r="W2187" s="5"/>
    </row>
    <row r="2188" spans="4:23" customFormat="1" x14ac:dyDescent="0.35">
      <c r="D2188" s="5"/>
      <c r="J2188" s="12"/>
      <c r="S2188" s="12"/>
      <c r="T2188" s="5"/>
      <c r="V2188" s="5"/>
      <c r="W2188" s="5"/>
    </row>
    <row r="2189" spans="4:23" customFormat="1" x14ac:dyDescent="0.35">
      <c r="D2189" s="5"/>
      <c r="J2189" s="12"/>
      <c r="S2189" s="12"/>
      <c r="T2189" s="5"/>
      <c r="V2189" s="5"/>
      <c r="W2189" s="5"/>
    </row>
    <row r="2190" spans="4:23" customFormat="1" x14ac:dyDescent="0.35">
      <c r="D2190" s="5"/>
      <c r="J2190" s="12"/>
      <c r="S2190" s="12"/>
      <c r="T2190" s="5"/>
      <c r="V2190" s="5"/>
      <c r="W2190" s="5"/>
    </row>
    <row r="2191" spans="4:23" customFormat="1" x14ac:dyDescent="0.35">
      <c r="D2191" s="5"/>
      <c r="J2191" s="12"/>
      <c r="S2191" s="12"/>
      <c r="T2191" s="5"/>
      <c r="V2191" s="5"/>
      <c r="W2191" s="5"/>
    </row>
    <row r="2192" spans="4:23" customFormat="1" x14ac:dyDescent="0.35">
      <c r="D2192" s="5"/>
      <c r="J2192" s="12"/>
      <c r="S2192" s="12"/>
      <c r="T2192" s="5"/>
      <c r="V2192" s="5"/>
      <c r="W2192" s="5"/>
    </row>
    <row r="2193" spans="4:23" customFormat="1" x14ac:dyDescent="0.35">
      <c r="D2193" s="5"/>
      <c r="J2193" s="12"/>
      <c r="S2193" s="12"/>
      <c r="T2193" s="5"/>
      <c r="V2193" s="5"/>
      <c r="W2193" s="5"/>
    </row>
    <row r="2194" spans="4:23" customFormat="1" x14ac:dyDescent="0.35">
      <c r="D2194" s="5"/>
      <c r="J2194" s="12"/>
      <c r="S2194" s="12"/>
      <c r="T2194" s="5"/>
      <c r="V2194" s="5"/>
      <c r="W2194" s="5"/>
    </row>
    <row r="2195" spans="4:23" customFormat="1" x14ac:dyDescent="0.35">
      <c r="D2195" s="5"/>
      <c r="J2195" s="12"/>
      <c r="S2195" s="12"/>
      <c r="T2195" s="5"/>
      <c r="V2195" s="5"/>
      <c r="W2195" s="5"/>
    </row>
    <row r="2196" spans="4:23" customFormat="1" x14ac:dyDescent="0.35">
      <c r="D2196" s="5"/>
      <c r="J2196" s="12"/>
      <c r="S2196" s="12"/>
      <c r="T2196" s="5"/>
      <c r="V2196" s="5"/>
      <c r="W2196" s="5"/>
    </row>
    <row r="2197" spans="4:23" customFormat="1" x14ac:dyDescent="0.35">
      <c r="D2197" s="5"/>
      <c r="J2197" s="12"/>
      <c r="S2197" s="12"/>
      <c r="T2197" s="5"/>
      <c r="V2197" s="5"/>
      <c r="W2197" s="5"/>
    </row>
    <row r="2198" spans="4:23" customFormat="1" x14ac:dyDescent="0.35">
      <c r="D2198" s="5"/>
      <c r="J2198" s="12"/>
      <c r="S2198" s="12"/>
      <c r="T2198" s="5"/>
      <c r="V2198" s="5"/>
      <c r="W2198" s="5"/>
    </row>
    <row r="2199" spans="4:23" customFormat="1" x14ac:dyDescent="0.35">
      <c r="D2199" s="5"/>
      <c r="J2199" s="12"/>
      <c r="S2199" s="12"/>
      <c r="T2199" s="5"/>
      <c r="V2199" s="5"/>
      <c r="W2199" s="5"/>
    </row>
    <row r="2200" spans="4:23" customFormat="1" x14ac:dyDescent="0.35">
      <c r="D2200" s="5"/>
      <c r="J2200" s="12"/>
      <c r="S2200" s="12"/>
      <c r="T2200" s="5"/>
      <c r="V2200" s="5"/>
      <c r="W2200" s="5"/>
    </row>
    <row r="2201" spans="4:23" customFormat="1" x14ac:dyDescent="0.35">
      <c r="D2201" s="5"/>
      <c r="J2201" s="12"/>
      <c r="S2201" s="12"/>
      <c r="T2201" s="5"/>
      <c r="V2201" s="5"/>
      <c r="W2201" s="5"/>
    </row>
    <row r="2202" spans="4:23" customFormat="1" x14ac:dyDescent="0.35">
      <c r="D2202" s="5"/>
      <c r="J2202" s="12"/>
      <c r="S2202" s="12"/>
      <c r="T2202" s="5"/>
      <c r="V2202" s="5"/>
      <c r="W2202" s="5"/>
    </row>
    <row r="2203" spans="4:23" customFormat="1" x14ac:dyDescent="0.35">
      <c r="D2203" s="5"/>
      <c r="J2203" s="12"/>
      <c r="S2203" s="12"/>
      <c r="T2203" s="5"/>
      <c r="V2203" s="5"/>
      <c r="W2203" s="5"/>
    </row>
    <row r="2204" spans="4:23" customFormat="1" x14ac:dyDescent="0.35">
      <c r="D2204" s="5"/>
      <c r="J2204" s="12"/>
      <c r="S2204" s="12"/>
      <c r="T2204" s="5"/>
      <c r="V2204" s="5"/>
      <c r="W2204" s="5"/>
    </row>
    <row r="2205" spans="4:23" customFormat="1" x14ac:dyDescent="0.35">
      <c r="D2205" s="5"/>
      <c r="J2205" s="12"/>
      <c r="S2205" s="12"/>
      <c r="T2205" s="5"/>
      <c r="V2205" s="5"/>
      <c r="W2205" s="5"/>
    </row>
    <row r="2206" spans="4:23" customFormat="1" x14ac:dyDescent="0.35">
      <c r="D2206" s="5"/>
      <c r="J2206" s="12"/>
      <c r="S2206" s="12"/>
      <c r="T2206" s="5"/>
      <c r="V2206" s="5"/>
      <c r="W2206" s="5"/>
    </row>
    <row r="2207" spans="4:23" customFormat="1" x14ac:dyDescent="0.35">
      <c r="D2207" s="5"/>
      <c r="J2207" s="12"/>
      <c r="S2207" s="12"/>
      <c r="T2207" s="5"/>
      <c r="V2207" s="5"/>
      <c r="W2207" s="5"/>
    </row>
    <row r="2208" spans="4:23" customFormat="1" x14ac:dyDescent="0.35">
      <c r="D2208" s="5"/>
      <c r="J2208" s="12"/>
      <c r="S2208" s="12"/>
      <c r="T2208" s="5"/>
      <c r="V2208" s="5"/>
      <c r="W2208" s="5"/>
    </row>
    <row r="2209" spans="4:23" customFormat="1" x14ac:dyDescent="0.35">
      <c r="D2209" s="5"/>
      <c r="J2209" s="12"/>
      <c r="S2209" s="12"/>
      <c r="T2209" s="5"/>
      <c r="V2209" s="5"/>
      <c r="W2209" s="5"/>
    </row>
    <row r="2210" spans="4:23" customFormat="1" x14ac:dyDescent="0.35">
      <c r="D2210" s="5"/>
      <c r="J2210" s="12"/>
      <c r="S2210" s="12"/>
      <c r="T2210" s="5"/>
      <c r="V2210" s="5"/>
      <c r="W2210" s="5"/>
    </row>
    <row r="2211" spans="4:23" customFormat="1" x14ac:dyDescent="0.35">
      <c r="D2211" s="5"/>
      <c r="J2211" s="12"/>
      <c r="S2211" s="12"/>
      <c r="T2211" s="5"/>
      <c r="V2211" s="5"/>
      <c r="W2211" s="5"/>
    </row>
    <row r="2212" spans="4:23" customFormat="1" x14ac:dyDescent="0.35">
      <c r="D2212" s="5"/>
      <c r="J2212" s="12"/>
      <c r="S2212" s="12"/>
      <c r="T2212" s="5"/>
      <c r="V2212" s="5"/>
      <c r="W2212" s="5"/>
    </row>
    <row r="2213" spans="4:23" customFormat="1" x14ac:dyDescent="0.35">
      <c r="D2213" s="5"/>
      <c r="J2213" s="12"/>
      <c r="S2213" s="12"/>
      <c r="T2213" s="5"/>
      <c r="V2213" s="5"/>
      <c r="W2213" s="5"/>
    </row>
    <row r="2214" spans="4:23" customFormat="1" x14ac:dyDescent="0.35">
      <c r="D2214" s="5"/>
      <c r="J2214" s="12"/>
      <c r="S2214" s="12"/>
      <c r="T2214" s="5"/>
      <c r="V2214" s="5"/>
      <c r="W2214" s="5"/>
    </row>
    <row r="2215" spans="4:23" customFormat="1" x14ac:dyDescent="0.35">
      <c r="D2215" s="5"/>
      <c r="J2215" s="12"/>
      <c r="S2215" s="12"/>
      <c r="T2215" s="5"/>
      <c r="V2215" s="5"/>
      <c r="W2215" s="5"/>
    </row>
    <row r="2216" spans="4:23" customFormat="1" x14ac:dyDescent="0.35">
      <c r="D2216" s="5"/>
      <c r="J2216" s="12"/>
      <c r="S2216" s="12"/>
      <c r="T2216" s="5"/>
      <c r="V2216" s="5"/>
      <c r="W2216" s="5"/>
    </row>
    <row r="2217" spans="4:23" customFormat="1" x14ac:dyDescent="0.35">
      <c r="D2217" s="5"/>
      <c r="J2217" s="12"/>
      <c r="S2217" s="12"/>
      <c r="T2217" s="5"/>
      <c r="V2217" s="5"/>
      <c r="W2217" s="5"/>
    </row>
    <row r="2218" spans="4:23" customFormat="1" x14ac:dyDescent="0.35">
      <c r="D2218" s="5"/>
      <c r="J2218" s="12"/>
      <c r="S2218" s="12"/>
      <c r="T2218" s="5"/>
      <c r="V2218" s="5"/>
      <c r="W2218" s="5"/>
    </row>
    <row r="2219" spans="4:23" customFormat="1" x14ac:dyDescent="0.35">
      <c r="D2219" s="5"/>
      <c r="J2219" s="12"/>
      <c r="S2219" s="12"/>
      <c r="T2219" s="5"/>
      <c r="V2219" s="5"/>
      <c r="W2219" s="5"/>
    </row>
    <row r="2220" spans="4:23" customFormat="1" x14ac:dyDescent="0.35">
      <c r="D2220" s="5"/>
      <c r="J2220" s="12"/>
      <c r="S2220" s="12"/>
      <c r="T2220" s="5"/>
      <c r="V2220" s="5"/>
      <c r="W2220" s="5"/>
    </row>
    <row r="2221" spans="4:23" customFormat="1" x14ac:dyDescent="0.35">
      <c r="D2221" s="5"/>
      <c r="J2221" s="12"/>
      <c r="S2221" s="12"/>
      <c r="T2221" s="5"/>
      <c r="V2221" s="5"/>
      <c r="W2221" s="5"/>
    </row>
    <row r="2222" spans="4:23" customFormat="1" x14ac:dyDescent="0.35">
      <c r="D2222" s="5"/>
      <c r="J2222" s="12"/>
      <c r="S2222" s="12"/>
      <c r="T2222" s="5"/>
      <c r="V2222" s="5"/>
      <c r="W2222" s="5"/>
    </row>
    <row r="2223" spans="4:23" customFormat="1" x14ac:dyDescent="0.35">
      <c r="D2223" s="5"/>
      <c r="J2223" s="12"/>
      <c r="S2223" s="12"/>
      <c r="T2223" s="5"/>
      <c r="V2223" s="5"/>
      <c r="W2223" s="5"/>
    </row>
    <row r="2224" spans="4:23" customFormat="1" x14ac:dyDescent="0.35">
      <c r="D2224" s="5"/>
      <c r="J2224" s="12"/>
      <c r="S2224" s="12"/>
      <c r="T2224" s="5"/>
      <c r="V2224" s="5"/>
      <c r="W2224" s="5"/>
    </row>
    <row r="2225" spans="4:23" customFormat="1" x14ac:dyDescent="0.35">
      <c r="D2225" s="5"/>
      <c r="J2225" s="12"/>
      <c r="S2225" s="12"/>
      <c r="T2225" s="5"/>
      <c r="V2225" s="5"/>
      <c r="W2225" s="5"/>
    </row>
    <row r="2226" spans="4:23" customFormat="1" x14ac:dyDescent="0.35">
      <c r="D2226" s="5"/>
      <c r="J2226" s="12"/>
      <c r="S2226" s="12"/>
      <c r="T2226" s="5"/>
      <c r="V2226" s="5"/>
      <c r="W2226" s="5"/>
    </row>
    <row r="2227" spans="4:23" customFormat="1" x14ac:dyDescent="0.35">
      <c r="D2227" s="5"/>
      <c r="J2227" s="12"/>
      <c r="S2227" s="12"/>
      <c r="T2227" s="5"/>
      <c r="V2227" s="5"/>
      <c r="W2227" s="5"/>
    </row>
    <row r="2228" spans="4:23" customFormat="1" x14ac:dyDescent="0.35">
      <c r="D2228" s="5"/>
      <c r="J2228" s="12"/>
      <c r="S2228" s="12"/>
      <c r="T2228" s="5"/>
      <c r="V2228" s="5"/>
      <c r="W2228" s="5"/>
    </row>
    <row r="2229" spans="4:23" customFormat="1" x14ac:dyDescent="0.35">
      <c r="D2229" s="5"/>
      <c r="J2229" s="12"/>
      <c r="S2229" s="12"/>
      <c r="T2229" s="5"/>
      <c r="V2229" s="5"/>
      <c r="W2229" s="5"/>
    </row>
    <row r="2230" spans="4:23" customFormat="1" x14ac:dyDescent="0.35">
      <c r="D2230" s="5"/>
      <c r="J2230" s="12"/>
      <c r="S2230" s="12"/>
      <c r="T2230" s="5"/>
      <c r="V2230" s="5"/>
      <c r="W2230" s="5"/>
    </row>
    <row r="2231" spans="4:23" customFormat="1" x14ac:dyDescent="0.35">
      <c r="D2231" s="5"/>
      <c r="J2231" s="12"/>
      <c r="S2231" s="12"/>
      <c r="T2231" s="5"/>
      <c r="V2231" s="5"/>
      <c r="W2231" s="5"/>
    </row>
    <row r="2232" spans="4:23" customFormat="1" x14ac:dyDescent="0.35">
      <c r="D2232" s="5"/>
      <c r="J2232" s="12"/>
      <c r="S2232" s="12"/>
      <c r="T2232" s="5"/>
      <c r="V2232" s="5"/>
      <c r="W2232" s="5"/>
    </row>
    <row r="2233" spans="4:23" customFormat="1" x14ac:dyDescent="0.35">
      <c r="D2233" s="5"/>
      <c r="J2233" s="12"/>
      <c r="S2233" s="12"/>
      <c r="T2233" s="5"/>
      <c r="V2233" s="5"/>
      <c r="W2233" s="5"/>
    </row>
    <row r="2234" spans="4:23" customFormat="1" x14ac:dyDescent="0.35">
      <c r="D2234" s="5"/>
      <c r="J2234" s="12"/>
      <c r="S2234" s="12"/>
      <c r="T2234" s="5"/>
      <c r="V2234" s="5"/>
      <c r="W2234" s="5"/>
    </row>
    <row r="2235" spans="4:23" customFormat="1" x14ac:dyDescent="0.35">
      <c r="D2235" s="5"/>
      <c r="J2235" s="12"/>
      <c r="S2235" s="12"/>
      <c r="T2235" s="5"/>
      <c r="V2235" s="5"/>
      <c r="W2235" s="5"/>
    </row>
    <row r="2236" spans="4:23" customFormat="1" x14ac:dyDescent="0.35">
      <c r="D2236" s="5"/>
      <c r="J2236" s="12"/>
      <c r="S2236" s="12"/>
      <c r="T2236" s="5"/>
      <c r="V2236" s="5"/>
      <c r="W2236" s="5"/>
    </row>
    <row r="2237" spans="4:23" customFormat="1" x14ac:dyDescent="0.35">
      <c r="D2237" s="5"/>
      <c r="J2237" s="12"/>
      <c r="S2237" s="12"/>
      <c r="T2237" s="5"/>
      <c r="V2237" s="5"/>
      <c r="W2237" s="5"/>
    </row>
    <row r="2238" spans="4:23" customFormat="1" x14ac:dyDescent="0.35">
      <c r="D2238" s="5"/>
      <c r="J2238" s="12"/>
      <c r="S2238" s="12"/>
      <c r="T2238" s="5"/>
      <c r="V2238" s="5"/>
      <c r="W2238" s="5"/>
    </row>
    <row r="2239" spans="4:23" customFormat="1" x14ac:dyDescent="0.35">
      <c r="D2239" s="5"/>
      <c r="J2239" s="12"/>
      <c r="S2239" s="12"/>
      <c r="T2239" s="5"/>
      <c r="V2239" s="5"/>
      <c r="W2239" s="5"/>
    </row>
    <row r="2240" spans="4:23" customFormat="1" x14ac:dyDescent="0.35">
      <c r="D2240" s="5"/>
      <c r="J2240" s="12"/>
      <c r="S2240" s="12"/>
      <c r="T2240" s="5"/>
      <c r="V2240" s="5"/>
      <c r="W2240" s="5"/>
    </row>
    <row r="2241" spans="4:23" customFormat="1" x14ac:dyDescent="0.35">
      <c r="D2241" s="5"/>
      <c r="J2241" s="12"/>
      <c r="S2241" s="12"/>
      <c r="T2241" s="5"/>
      <c r="V2241" s="5"/>
      <c r="W2241" s="5"/>
    </row>
    <row r="2242" spans="4:23" customFormat="1" x14ac:dyDescent="0.35">
      <c r="D2242" s="5"/>
      <c r="J2242" s="12"/>
      <c r="S2242" s="12"/>
      <c r="T2242" s="5"/>
      <c r="V2242" s="5"/>
      <c r="W2242" s="5"/>
    </row>
    <row r="2243" spans="4:23" customFormat="1" x14ac:dyDescent="0.35">
      <c r="D2243" s="5"/>
      <c r="J2243" s="12"/>
      <c r="S2243" s="12"/>
      <c r="T2243" s="5"/>
      <c r="V2243" s="5"/>
      <c r="W2243" s="5"/>
    </row>
    <row r="2244" spans="4:23" customFormat="1" x14ac:dyDescent="0.35">
      <c r="D2244" s="5"/>
      <c r="J2244" s="12"/>
      <c r="S2244" s="12"/>
      <c r="T2244" s="5"/>
      <c r="V2244" s="5"/>
      <c r="W2244" s="5"/>
    </row>
    <row r="2245" spans="4:23" customFormat="1" x14ac:dyDescent="0.35">
      <c r="D2245" s="5"/>
      <c r="J2245" s="12"/>
      <c r="S2245" s="12"/>
      <c r="T2245" s="5"/>
      <c r="V2245" s="5"/>
      <c r="W2245" s="5"/>
    </row>
    <row r="2246" spans="4:23" customFormat="1" x14ac:dyDescent="0.35">
      <c r="D2246" s="5"/>
      <c r="J2246" s="12"/>
      <c r="S2246" s="12"/>
      <c r="T2246" s="5"/>
      <c r="V2246" s="5"/>
      <c r="W2246" s="5"/>
    </row>
    <row r="2247" spans="4:23" customFormat="1" x14ac:dyDescent="0.35">
      <c r="D2247" s="5"/>
      <c r="J2247" s="12"/>
      <c r="S2247" s="12"/>
      <c r="T2247" s="5"/>
      <c r="V2247" s="5"/>
      <c r="W2247" s="5"/>
    </row>
    <row r="2248" spans="4:23" customFormat="1" x14ac:dyDescent="0.35">
      <c r="D2248" s="5"/>
      <c r="J2248" s="12"/>
      <c r="S2248" s="12"/>
      <c r="T2248" s="5"/>
      <c r="V2248" s="5"/>
      <c r="W2248" s="5"/>
    </row>
    <row r="2249" spans="4:23" customFormat="1" x14ac:dyDescent="0.35">
      <c r="D2249" s="5"/>
      <c r="J2249" s="12"/>
      <c r="S2249" s="12"/>
      <c r="T2249" s="5"/>
      <c r="V2249" s="5"/>
      <c r="W2249" s="5"/>
    </row>
    <row r="2250" spans="4:23" customFormat="1" x14ac:dyDescent="0.35">
      <c r="D2250" s="5"/>
      <c r="J2250" s="12"/>
      <c r="S2250" s="12"/>
      <c r="T2250" s="5"/>
      <c r="V2250" s="5"/>
      <c r="W2250" s="5"/>
    </row>
    <row r="2251" spans="4:23" customFormat="1" x14ac:dyDescent="0.35">
      <c r="D2251" s="5"/>
      <c r="J2251" s="12"/>
      <c r="S2251" s="12"/>
      <c r="T2251" s="5"/>
      <c r="V2251" s="5"/>
      <c r="W2251" s="5"/>
    </row>
    <row r="2252" spans="4:23" customFormat="1" x14ac:dyDescent="0.35">
      <c r="D2252" s="5"/>
      <c r="J2252" s="12"/>
      <c r="S2252" s="12"/>
      <c r="T2252" s="5"/>
      <c r="V2252" s="5"/>
      <c r="W2252" s="5"/>
    </row>
    <row r="2253" spans="4:23" customFormat="1" x14ac:dyDescent="0.35">
      <c r="D2253" s="5"/>
      <c r="J2253" s="12"/>
      <c r="S2253" s="12"/>
      <c r="T2253" s="5"/>
      <c r="V2253" s="5"/>
      <c r="W2253" s="5"/>
    </row>
    <row r="2254" spans="4:23" customFormat="1" x14ac:dyDescent="0.35">
      <c r="D2254" s="5"/>
      <c r="J2254" s="12"/>
      <c r="S2254" s="12"/>
      <c r="T2254" s="5"/>
      <c r="V2254" s="5"/>
      <c r="W2254" s="5"/>
    </row>
    <row r="2255" spans="4:23" customFormat="1" x14ac:dyDescent="0.35">
      <c r="D2255" s="5"/>
      <c r="J2255" s="12"/>
      <c r="S2255" s="12"/>
      <c r="T2255" s="5"/>
      <c r="V2255" s="5"/>
      <c r="W2255" s="5"/>
    </row>
    <row r="2256" spans="4:23" customFormat="1" x14ac:dyDescent="0.35">
      <c r="D2256" s="5"/>
      <c r="J2256" s="12"/>
      <c r="S2256" s="12"/>
      <c r="T2256" s="5"/>
      <c r="V2256" s="5"/>
      <c r="W2256" s="5"/>
    </row>
    <row r="2257" spans="4:23" customFormat="1" x14ac:dyDescent="0.35">
      <c r="D2257" s="5"/>
      <c r="J2257" s="12"/>
      <c r="S2257" s="12"/>
      <c r="T2257" s="5"/>
      <c r="V2257" s="5"/>
      <c r="W2257" s="5"/>
    </row>
    <row r="2258" spans="4:23" customFormat="1" x14ac:dyDescent="0.35">
      <c r="D2258" s="5"/>
      <c r="J2258" s="12"/>
      <c r="S2258" s="12"/>
      <c r="T2258" s="5"/>
      <c r="V2258" s="5"/>
      <c r="W2258" s="5"/>
    </row>
    <row r="2259" spans="4:23" customFormat="1" x14ac:dyDescent="0.35">
      <c r="D2259" s="5"/>
      <c r="J2259" s="12"/>
      <c r="S2259" s="12"/>
      <c r="T2259" s="5"/>
      <c r="V2259" s="5"/>
      <c r="W2259" s="5"/>
    </row>
    <row r="2260" spans="4:23" customFormat="1" x14ac:dyDescent="0.35">
      <c r="D2260" s="5"/>
      <c r="J2260" s="12"/>
      <c r="S2260" s="12"/>
      <c r="T2260" s="5"/>
      <c r="V2260" s="5"/>
      <c r="W2260" s="5"/>
    </row>
    <row r="2261" spans="4:23" customFormat="1" x14ac:dyDescent="0.35">
      <c r="D2261" s="5"/>
      <c r="J2261" s="12"/>
      <c r="S2261" s="12"/>
      <c r="T2261" s="5"/>
      <c r="V2261" s="5"/>
      <c r="W2261" s="5"/>
    </row>
    <row r="2262" spans="4:23" customFormat="1" x14ac:dyDescent="0.35">
      <c r="D2262" s="5"/>
      <c r="J2262" s="12"/>
      <c r="S2262" s="12"/>
      <c r="T2262" s="5"/>
      <c r="V2262" s="5"/>
      <c r="W2262" s="5"/>
    </row>
    <row r="2263" spans="4:23" customFormat="1" x14ac:dyDescent="0.35">
      <c r="D2263" s="5"/>
      <c r="J2263" s="12"/>
      <c r="S2263" s="12"/>
      <c r="T2263" s="5"/>
      <c r="V2263" s="5"/>
      <c r="W2263" s="5"/>
    </row>
    <row r="2264" spans="4:23" customFormat="1" x14ac:dyDescent="0.35">
      <c r="D2264" s="5"/>
      <c r="J2264" s="12"/>
      <c r="S2264" s="12"/>
      <c r="T2264" s="5"/>
      <c r="V2264" s="5"/>
      <c r="W2264" s="5"/>
    </row>
    <row r="2265" spans="4:23" customFormat="1" x14ac:dyDescent="0.35">
      <c r="D2265" s="5"/>
      <c r="J2265" s="12"/>
      <c r="S2265" s="12"/>
      <c r="T2265" s="5"/>
      <c r="V2265" s="5"/>
      <c r="W2265" s="5"/>
    </row>
    <row r="2266" spans="4:23" customFormat="1" x14ac:dyDescent="0.35">
      <c r="D2266" s="5"/>
      <c r="J2266" s="12"/>
      <c r="S2266" s="12"/>
      <c r="T2266" s="5"/>
      <c r="V2266" s="5"/>
      <c r="W2266" s="5"/>
    </row>
    <row r="2267" spans="4:23" customFormat="1" x14ac:dyDescent="0.35">
      <c r="D2267" s="5"/>
      <c r="J2267" s="12"/>
      <c r="S2267" s="12"/>
      <c r="T2267" s="5"/>
      <c r="V2267" s="5"/>
      <c r="W2267" s="5"/>
    </row>
    <row r="2268" spans="4:23" customFormat="1" x14ac:dyDescent="0.35">
      <c r="D2268" s="5"/>
      <c r="J2268" s="12"/>
      <c r="S2268" s="12"/>
      <c r="T2268" s="5"/>
      <c r="V2268" s="5"/>
      <c r="W2268" s="5"/>
    </row>
    <row r="2269" spans="4:23" customFormat="1" x14ac:dyDescent="0.35">
      <c r="D2269" s="5"/>
      <c r="J2269" s="12"/>
      <c r="S2269" s="12"/>
      <c r="T2269" s="5"/>
      <c r="V2269" s="5"/>
      <c r="W2269" s="5"/>
    </row>
    <row r="2270" spans="4:23" customFormat="1" x14ac:dyDescent="0.35">
      <c r="D2270" s="5"/>
      <c r="J2270" s="12"/>
      <c r="S2270" s="12"/>
      <c r="T2270" s="5"/>
      <c r="V2270" s="5"/>
      <c r="W2270" s="5"/>
    </row>
    <row r="2271" spans="4:23" customFormat="1" x14ac:dyDescent="0.35">
      <c r="D2271" s="5"/>
      <c r="J2271" s="12"/>
      <c r="S2271" s="12"/>
      <c r="T2271" s="5"/>
      <c r="V2271" s="5"/>
      <c r="W2271" s="5"/>
    </row>
    <row r="2272" spans="4:23" customFormat="1" x14ac:dyDescent="0.35">
      <c r="D2272" s="5"/>
      <c r="J2272" s="12"/>
      <c r="S2272" s="12"/>
      <c r="T2272" s="5"/>
      <c r="V2272" s="5"/>
      <c r="W2272" s="5"/>
    </row>
    <row r="2273" spans="4:23" customFormat="1" x14ac:dyDescent="0.35">
      <c r="D2273" s="5"/>
      <c r="J2273" s="12"/>
      <c r="S2273" s="12"/>
      <c r="T2273" s="5"/>
      <c r="V2273" s="5"/>
      <c r="W2273" s="5"/>
    </row>
    <row r="2274" spans="4:23" customFormat="1" x14ac:dyDescent="0.35">
      <c r="D2274" s="5"/>
      <c r="J2274" s="12"/>
      <c r="S2274" s="12"/>
      <c r="T2274" s="5"/>
      <c r="V2274" s="5"/>
      <c r="W2274" s="5"/>
    </row>
    <row r="2275" spans="4:23" customFormat="1" x14ac:dyDescent="0.35">
      <c r="D2275" s="5"/>
      <c r="J2275" s="12"/>
      <c r="S2275" s="12"/>
      <c r="T2275" s="5"/>
      <c r="V2275" s="5"/>
      <c r="W2275" s="5"/>
    </row>
    <row r="2276" spans="4:23" customFormat="1" x14ac:dyDescent="0.35">
      <c r="D2276" s="5"/>
      <c r="J2276" s="12"/>
      <c r="S2276" s="12"/>
      <c r="T2276" s="5"/>
      <c r="V2276" s="5"/>
      <c r="W2276" s="5"/>
    </row>
    <row r="2277" spans="4:23" customFormat="1" x14ac:dyDescent="0.35">
      <c r="D2277" s="5"/>
      <c r="J2277" s="12"/>
      <c r="S2277" s="12"/>
      <c r="T2277" s="5"/>
      <c r="V2277" s="5"/>
      <c r="W2277" s="5"/>
    </row>
    <row r="2278" spans="4:23" customFormat="1" x14ac:dyDescent="0.35">
      <c r="D2278" s="5"/>
      <c r="J2278" s="12"/>
      <c r="S2278" s="12"/>
      <c r="T2278" s="5"/>
      <c r="V2278" s="5"/>
      <c r="W2278" s="5"/>
    </row>
    <row r="2279" spans="4:23" customFormat="1" x14ac:dyDescent="0.35">
      <c r="D2279" s="5"/>
      <c r="J2279" s="12"/>
      <c r="S2279" s="12"/>
      <c r="T2279" s="5"/>
      <c r="V2279" s="5"/>
      <c r="W2279" s="5"/>
    </row>
    <row r="2280" spans="4:23" customFormat="1" x14ac:dyDescent="0.35">
      <c r="D2280" s="5"/>
      <c r="J2280" s="12"/>
      <c r="S2280" s="12"/>
      <c r="T2280" s="5"/>
      <c r="V2280" s="5"/>
      <c r="W2280" s="5"/>
    </row>
    <row r="2281" spans="4:23" customFormat="1" x14ac:dyDescent="0.35">
      <c r="D2281" s="5"/>
      <c r="J2281" s="12"/>
      <c r="S2281" s="12"/>
      <c r="T2281" s="5"/>
      <c r="V2281" s="5"/>
      <c r="W2281" s="5"/>
    </row>
    <row r="2282" spans="4:23" customFormat="1" x14ac:dyDescent="0.35">
      <c r="D2282" s="5"/>
      <c r="J2282" s="12"/>
      <c r="S2282" s="12"/>
      <c r="T2282" s="5"/>
      <c r="V2282" s="5"/>
      <c r="W2282" s="5"/>
    </row>
    <row r="2283" spans="4:23" customFormat="1" x14ac:dyDescent="0.35">
      <c r="D2283" s="5"/>
      <c r="J2283" s="12"/>
      <c r="S2283" s="12"/>
      <c r="T2283" s="5"/>
      <c r="V2283" s="5"/>
      <c r="W2283" s="5"/>
    </row>
    <row r="2284" spans="4:23" customFormat="1" x14ac:dyDescent="0.35">
      <c r="D2284" s="5"/>
      <c r="J2284" s="12"/>
      <c r="S2284" s="12"/>
      <c r="T2284" s="5"/>
      <c r="V2284" s="5"/>
      <c r="W2284" s="5"/>
    </row>
    <row r="2285" spans="4:23" customFormat="1" x14ac:dyDescent="0.35">
      <c r="D2285" s="5"/>
      <c r="J2285" s="12"/>
      <c r="S2285" s="12"/>
      <c r="T2285" s="5"/>
      <c r="V2285" s="5"/>
      <c r="W2285" s="5"/>
    </row>
    <row r="2286" spans="4:23" customFormat="1" x14ac:dyDescent="0.35">
      <c r="D2286" s="5"/>
      <c r="J2286" s="12"/>
      <c r="S2286" s="12"/>
      <c r="T2286" s="5"/>
      <c r="V2286" s="5"/>
      <c r="W2286" s="5"/>
    </row>
    <row r="2287" spans="4:23" customFormat="1" x14ac:dyDescent="0.35">
      <c r="D2287" s="5"/>
      <c r="J2287" s="12"/>
      <c r="S2287" s="12"/>
      <c r="T2287" s="5"/>
      <c r="V2287" s="5"/>
      <c r="W2287" s="5"/>
    </row>
    <row r="2288" spans="4:23" customFormat="1" x14ac:dyDescent="0.35">
      <c r="D2288" s="5"/>
      <c r="J2288" s="12"/>
      <c r="S2288" s="12"/>
      <c r="T2288" s="5"/>
      <c r="V2288" s="5"/>
      <c r="W2288" s="5"/>
    </row>
    <row r="2289" spans="4:23" customFormat="1" x14ac:dyDescent="0.35">
      <c r="D2289" s="5"/>
      <c r="J2289" s="12"/>
      <c r="S2289" s="12"/>
      <c r="T2289" s="5"/>
      <c r="V2289" s="5"/>
      <c r="W2289" s="5"/>
    </row>
    <row r="2290" spans="4:23" customFormat="1" x14ac:dyDescent="0.35">
      <c r="D2290" s="5"/>
      <c r="J2290" s="12"/>
      <c r="S2290" s="12"/>
      <c r="T2290" s="5"/>
      <c r="V2290" s="5"/>
      <c r="W2290" s="5"/>
    </row>
    <row r="2291" spans="4:23" customFormat="1" x14ac:dyDescent="0.35">
      <c r="D2291" s="5"/>
      <c r="J2291" s="12"/>
      <c r="S2291" s="12"/>
      <c r="T2291" s="5"/>
      <c r="V2291" s="5"/>
      <c r="W2291" s="5"/>
    </row>
    <row r="2292" spans="4:23" customFormat="1" x14ac:dyDescent="0.35">
      <c r="D2292" s="5"/>
      <c r="J2292" s="12"/>
      <c r="S2292" s="12"/>
      <c r="T2292" s="5"/>
      <c r="V2292" s="5"/>
      <c r="W2292" s="5"/>
    </row>
    <row r="2293" spans="4:23" customFormat="1" x14ac:dyDescent="0.35">
      <c r="D2293" s="5"/>
      <c r="J2293" s="12"/>
      <c r="S2293" s="12"/>
      <c r="T2293" s="5"/>
      <c r="V2293" s="5"/>
      <c r="W2293" s="5"/>
    </row>
    <row r="2294" spans="4:23" customFormat="1" x14ac:dyDescent="0.35">
      <c r="D2294" s="5"/>
      <c r="J2294" s="12"/>
      <c r="S2294" s="12"/>
      <c r="T2294" s="5"/>
      <c r="V2294" s="5"/>
      <c r="W2294" s="5"/>
    </row>
    <row r="2295" spans="4:23" customFormat="1" x14ac:dyDescent="0.35">
      <c r="D2295" s="5"/>
      <c r="J2295" s="12"/>
      <c r="S2295" s="12"/>
      <c r="T2295" s="5"/>
      <c r="V2295" s="5"/>
      <c r="W2295" s="5"/>
    </row>
    <row r="2296" spans="4:23" customFormat="1" x14ac:dyDescent="0.35">
      <c r="D2296" s="5"/>
      <c r="J2296" s="12"/>
      <c r="S2296" s="12"/>
      <c r="T2296" s="5"/>
      <c r="V2296" s="5"/>
      <c r="W2296" s="5"/>
    </row>
    <row r="2297" spans="4:23" customFormat="1" x14ac:dyDescent="0.35">
      <c r="D2297" s="5"/>
      <c r="J2297" s="12"/>
      <c r="S2297" s="12"/>
      <c r="T2297" s="5"/>
      <c r="V2297" s="5"/>
      <c r="W2297" s="5"/>
    </row>
    <row r="2298" spans="4:23" customFormat="1" x14ac:dyDescent="0.35">
      <c r="D2298" s="5"/>
      <c r="J2298" s="12"/>
      <c r="S2298" s="12"/>
      <c r="T2298" s="5"/>
      <c r="V2298" s="5"/>
      <c r="W2298" s="5"/>
    </row>
    <row r="2299" spans="4:23" customFormat="1" x14ac:dyDescent="0.35">
      <c r="D2299" s="5"/>
      <c r="J2299" s="12"/>
      <c r="S2299" s="12"/>
      <c r="T2299" s="5"/>
      <c r="V2299" s="5"/>
      <c r="W2299" s="5"/>
    </row>
    <row r="2300" spans="4:23" customFormat="1" x14ac:dyDescent="0.35">
      <c r="D2300" s="5"/>
      <c r="J2300" s="12"/>
      <c r="S2300" s="12"/>
      <c r="T2300" s="5"/>
      <c r="V2300" s="5"/>
      <c r="W2300" s="5"/>
    </row>
    <row r="2301" spans="4:23" customFormat="1" x14ac:dyDescent="0.35">
      <c r="D2301" s="5"/>
      <c r="J2301" s="12"/>
      <c r="S2301" s="12"/>
      <c r="T2301" s="5"/>
      <c r="V2301" s="5"/>
      <c r="W2301" s="5"/>
    </row>
    <row r="2302" spans="4:23" customFormat="1" x14ac:dyDescent="0.35">
      <c r="D2302" s="5"/>
      <c r="J2302" s="12"/>
      <c r="S2302" s="12"/>
      <c r="T2302" s="5"/>
      <c r="V2302" s="5"/>
      <c r="W2302" s="5"/>
    </row>
    <row r="2303" spans="4:23" customFormat="1" x14ac:dyDescent="0.35">
      <c r="D2303" s="5"/>
      <c r="J2303" s="12"/>
      <c r="S2303" s="12"/>
      <c r="T2303" s="5"/>
      <c r="V2303" s="5"/>
      <c r="W2303" s="5"/>
    </row>
    <row r="2304" spans="4:23" customFormat="1" x14ac:dyDescent="0.35">
      <c r="D2304" s="5"/>
      <c r="J2304" s="12"/>
      <c r="S2304" s="12"/>
      <c r="T2304" s="5"/>
      <c r="V2304" s="5"/>
      <c r="W2304" s="5"/>
    </row>
    <row r="2305" spans="4:23" customFormat="1" x14ac:dyDescent="0.35">
      <c r="D2305" s="5"/>
      <c r="J2305" s="12"/>
      <c r="S2305" s="12"/>
      <c r="T2305" s="5"/>
      <c r="V2305" s="5"/>
      <c r="W2305" s="5"/>
    </row>
    <row r="2306" spans="4:23" customFormat="1" x14ac:dyDescent="0.35">
      <c r="D2306" s="5"/>
      <c r="J2306" s="12"/>
      <c r="S2306" s="12"/>
      <c r="T2306" s="5"/>
      <c r="V2306" s="5"/>
      <c r="W2306" s="5"/>
    </row>
    <row r="2307" spans="4:23" customFormat="1" x14ac:dyDescent="0.35">
      <c r="D2307" s="5"/>
      <c r="J2307" s="12"/>
      <c r="S2307" s="12"/>
      <c r="T2307" s="5"/>
      <c r="V2307" s="5"/>
      <c r="W2307" s="5"/>
    </row>
    <row r="2308" spans="4:23" customFormat="1" x14ac:dyDescent="0.35">
      <c r="D2308" s="5"/>
      <c r="J2308" s="12"/>
      <c r="S2308" s="12"/>
      <c r="T2308" s="5"/>
      <c r="V2308" s="5"/>
      <c r="W2308" s="5"/>
    </row>
    <row r="2309" spans="4:23" customFormat="1" x14ac:dyDescent="0.35">
      <c r="D2309" s="5"/>
      <c r="J2309" s="12"/>
      <c r="S2309" s="12"/>
      <c r="T2309" s="5"/>
      <c r="V2309" s="5"/>
      <c r="W2309" s="5"/>
    </row>
    <row r="2310" spans="4:23" customFormat="1" x14ac:dyDescent="0.35">
      <c r="D2310" s="5"/>
      <c r="J2310" s="12"/>
      <c r="S2310" s="12"/>
      <c r="T2310" s="5"/>
      <c r="V2310" s="5"/>
      <c r="W2310" s="5"/>
    </row>
    <row r="2311" spans="4:23" customFormat="1" x14ac:dyDescent="0.35">
      <c r="D2311" s="5"/>
      <c r="J2311" s="12"/>
      <c r="S2311" s="12"/>
      <c r="T2311" s="5"/>
      <c r="V2311" s="5"/>
      <c r="W2311" s="5"/>
    </row>
    <row r="2312" spans="4:23" customFormat="1" x14ac:dyDescent="0.35">
      <c r="D2312" s="5"/>
      <c r="J2312" s="12"/>
      <c r="S2312" s="12"/>
      <c r="T2312" s="5"/>
      <c r="V2312" s="5"/>
      <c r="W2312" s="5"/>
    </row>
    <row r="2313" spans="4:23" customFormat="1" x14ac:dyDescent="0.35">
      <c r="D2313" s="5"/>
      <c r="J2313" s="12"/>
      <c r="S2313" s="12"/>
      <c r="T2313" s="5"/>
      <c r="V2313" s="5"/>
      <c r="W2313" s="5"/>
    </row>
    <row r="2314" spans="4:23" customFormat="1" x14ac:dyDescent="0.35">
      <c r="D2314" s="5"/>
      <c r="J2314" s="12"/>
      <c r="S2314" s="12"/>
      <c r="T2314" s="5"/>
      <c r="V2314" s="5"/>
      <c r="W2314" s="5"/>
    </row>
    <row r="2315" spans="4:23" customFormat="1" x14ac:dyDescent="0.35">
      <c r="D2315" s="5"/>
      <c r="J2315" s="12"/>
      <c r="S2315" s="12"/>
      <c r="T2315" s="5"/>
      <c r="V2315" s="5"/>
      <c r="W2315" s="5"/>
    </row>
    <row r="2316" spans="4:23" customFormat="1" x14ac:dyDescent="0.35">
      <c r="D2316" s="5"/>
      <c r="J2316" s="12"/>
      <c r="S2316" s="12"/>
      <c r="T2316" s="5"/>
      <c r="V2316" s="5"/>
      <c r="W2316" s="5"/>
    </row>
    <row r="2317" spans="4:23" customFormat="1" x14ac:dyDescent="0.35">
      <c r="D2317" s="5"/>
      <c r="J2317" s="12"/>
      <c r="S2317" s="12"/>
      <c r="T2317" s="5"/>
      <c r="V2317" s="5"/>
      <c r="W2317" s="5"/>
    </row>
    <row r="2318" spans="4:23" customFormat="1" x14ac:dyDescent="0.35">
      <c r="D2318" s="5"/>
      <c r="J2318" s="12"/>
      <c r="S2318" s="12"/>
      <c r="T2318" s="5"/>
      <c r="V2318" s="5"/>
      <c r="W2318" s="5"/>
    </row>
    <row r="2319" spans="4:23" customFormat="1" x14ac:dyDescent="0.35">
      <c r="D2319" s="5"/>
      <c r="J2319" s="12"/>
      <c r="S2319" s="12"/>
      <c r="T2319" s="5"/>
      <c r="V2319" s="5"/>
      <c r="W2319" s="5"/>
    </row>
    <row r="2320" spans="4:23" customFormat="1" x14ac:dyDescent="0.35">
      <c r="D2320" s="5"/>
      <c r="J2320" s="12"/>
      <c r="S2320" s="12"/>
      <c r="T2320" s="5"/>
      <c r="V2320" s="5"/>
      <c r="W2320" s="5"/>
    </row>
    <row r="2321" spans="4:23" customFormat="1" x14ac:dyDescent="0.35">
      <c r="D2321" s="5"/>
      <c r="J2321" s="12"/>
      <c r="S2321" s="12"/>
      <c r="T2321" s="5"/>
      <c r="V2321" s="5"/>
      <c r="W2321" s="5"/>
    </row>
    <row r="2322" spans="4:23" customFormat="1" x14ac:dyDescent="0.35">
      <c r="D2322" s="5"/>
      <c r="J2322" s="12"/>
      <c r="S2322" s="12"/>
      <c r="T2322" s="5"/>
      <c r="V2322" s="5"/>
      <c r="W2322" s="5"/>
    </row>
    <row r="2323" spans="4:23" customFormat="1" x14ac:dyDescent="0.35">
      <c r="D2323" s="5"/>
      <c r="J2323" s="12"/>
      <c r="S2323" s="12"/>
      <c r="T2323" s="5"/>
      <c r="V2323" s="5"/>
      <c r="W2323" s="5"/>
    </row>
    <row r="2324" spans="4:23" customFormat="1" x14ac:dyDescent="0.35">
      <c r="D2324" s="5"/>
      <c r="J2324" s="12"/>
      <c r="S2324" s="12"/>
      <c r="T2324" s="5"/>
      <c r="V2324" s="5"/>
      <c r="W2324" s="5"/>
    </row>
    <row r="2325" spans="4:23" customFormat="1" x14ac:dyDescent="0.35">
      <c r="D2325" s="5"/>
      <c r="J2325" s="12"/>
      <c r="S2325" s="12"/>
      <c r="T2325" s="5"/>
      <c r="V2325" s="5"/>
      <c r="W2325" s="5"/>
    </row>
    <row r="2326" spans="4:23" customFormat="1" x14ac:dyDescent="0.35">
      <c r="D2326" s="5"/>
      <c r="J2326" s="12"/>
      <c r="S2326" s="12"/>
      <c r="T2326" s="5"/>
      <c r="V2326" s="5"/>
      <c r="W2326" s="5"/>
    </row>
    <row r="2327" spans="4:23" customFormat="1" x14ac:dyDescent="0.35">
      <c r="D2327" s="5"/>
      <c r="J2327" s="12"/>
      <c r="S2327" s="12"/>
      <c r="T2327" s="5"/>
      <c r="V2327" s="5"/>
      <c r="W2327" s="5"/>
    </row>
    <row r="2328" spans="4:23" customFormat="1" x14ac:dyDescent="0.35">
      <c r="D2328" s="5"/>
      <c r="J2328" s="12"/>
      <c r="S2328" s="12"/>
      <c r="T2328" s="5"/>
      <c r="V2328" s="5"/>
      <c r="W2328" s="5"/>
    </row>
    <row r="2329" spans="4:23" customFormat="1" x14ac:dyDescent="0.35">
      <c r="D2329" s="5"/>
      <c r="J2329" s="12"/>
      <c r="S2329" s="12"/>
      <c r="T2329" s="5"/>
      <c r="V2329" s="5"/>
      <c r="W2329" s="5"/>
    </row>
    <row r="2330" spans="4:23" customFormat="1" x14ac:dyDescent="0.35">
      <c r="D2330" s="5"/>
      <c r="J2330" s="12"/>
      <c r="S2330" s="12"/>
      <c r="T2330" s="5"/>
      <c r="V2330" s="5"/>
      <c r="W2330" s="5"/>
    </row>
    <row r="2331" spans="4:23" customFormat="1" x14ac:dyDescent="0.35">
      <c r="D2331" s="5"/>
      <c r="J2331" s="12"/>
      <c r="S2331" s="12"/>
      <c r="T2331" s="5"/>
      <c r="V2331" s="5"/>
      <c r="W2331" s="5"/>
    </row>
    <row r="2332" spans="4:23" customFormat="1" x14ac:dyDescent="0.35">
      <c r="D2332" s="5"/>
      <c r="J2332" s="12"/>
      <c r="S2332" s="12"/>
      <c r="T2332" s="5"/>
      <c r="V2332" s="5"/>
      <c r="W2332" s="5"/>
    </row>
    <row r="2333" spans="4:23" customFormat="1" x14ac:dyDescent="0.35">
      <c r="D2333" s="5"/>
      <c r="J2333" s="12"/>
      <c r="S2333" s="12"/>
      <c r="T2333" s="5"/>
      <c r="V2333" s="5"/>
      <c r="W2333" s="5"/>
    </row>
    <row r="2334" spans="4:23" customFormat="1" x14ac:dyDescent="0.35">
      <c r="D2334" s="5"/>
      <c r="J2334" s="12"/>
      <c r="S2334" s="12"/>
      <c r="T2334" s="5"/>
      <c r="V2334" s="5"/>
      <c r="W2334" s="5"/>
    </row>
    <row r="2335" spans="4:23" customFormat="1" x14ac:dyDescent="0.35">
      <c r="D2335" s="5"/>
      <c r="J2335" s="12"/>
      <c r="S2335" s="12"/>
      <c r="T2335" s="5"/>
      <c r="V2335" s="5"/>
      <c r="W2335" s="5"/>
    </row>
    <row r="2336" spans="4:23" customFormat="1" x14ac:dyDescent="0.35">
      <c r="D2336" s="5"/>
      <c r="J2336" s="12"/>
      <c r="S2336" s="12"/>
      <c r="T2336" s="5"/>
      <c r="V2336" s="5"/>
      <c r="W2336" s="5"/>
    </row>
    <row r="2337" spans="4:23" customFormat="1" x14ac:dyDescent="0.35">
      <c r="D2337" s="5"/>
      <c r="J2337" s="12"/>
      <c r="S2337" s="12"/>
      <c r="T2337" s="5"/>
      <c r="V2337" s="5"/>
      <c r="W2337" s="5"/>
    </row>
    <row r="2338" spans="4:23" customFormat="1" x14ac:dyDescent="0.35">
      <c r="D2338" s="5"/>
      <c r="J2338" s="12"/>
      <c r="S2338" s="12"/>
      <c r="T2338" s="5"/>
      <c r="V2338" s="5"/>
      <c r="W2338" s="5"/>
    </row>
    <row r="2339" spans="4:23" customFormat="1" x14ac:dyDescent="0.35">
      <c r="D2339" s="5"/>
      <c r="J2339" s="12"/>
      <c r="S2339" s="12"/>
      <c r="T2339" s="5"/>
      <c r="V2339" s="5"/>
      <c r="W2339" s="5"/>
    </row>
    <row r="2340" spans="4:23" customFormat="1" x14ac:dyDescent="0.35">
      <c r="D2340" s="5"/>
      <c r="J2340" s="12"/>
      <c r="S2340" s="12"/>
      <c r="T2340" s="5"/>
      <c r="V2340" s="5"/>
      <c r="W2340" s="5"/>
    </row>
    <row r="2341" spans="4:23" customFormat="1" x14ac:dyDescent="0.35">
      <c r="D2341" s="5"/>
      <c r="J2341" s="12"/>
      <c r="S2341" s="12"/>
      <c r="T2341" s="5"/>
      <c r="V2341" s="5"/>
      <c r="W2341" s="5"/>
    </row>
    <row r="2342" spans="4:23" customFormat="1" x14ac:dyDescent="0.35">
      <c r="D2342" s="5"/>
      <c r="J2342" s="12"/>
      <c r="S2342" s="12"/>
      <c r="T2342" s="5"/>
      <c r="V2342" s="5"/>
      <c r="W2342" s="5"/>
    </row>
    <row r="2343" spans="4:23" customFormat="1" x14ac:dyDescent="0.35">
      <c r="D2343" s="5"/>
      <c r="J2343" s="12"/>
      <c r="S2343" s="12"/>
      <c r="T2343" s="5"/>
      <c r="V2343" s="5"/>
      <c r="W2343" s="5"/>
    </row>
    <row r="2344" spans="4:23" customFormat="1" x14ac:dyDescent="0.35">
      <c r="D2344" s="5"/>
      <c r="J2344" s="12"/>
      <c r="S2344" s="12"/>
      <c r="T2344" s="5"/>
      <c r="V2344" s="5"/>
      <c r="W2344" s="5"/>
    </row>
    <row r="2345" spans="4:23" customFormat="1" x14ac:dyDescent="0.35">
      <c r="D2345" s="5"/>
      <c r="J2345" s="12"/>
      <c r="S2345" s="12"/>
      <c r="T2345" s="5"/>
      <c r="V2345" s="5"/>
      <c r="W2345" s="5"/>
    </row>
    <row r="2346" spans="4:23" customFormat="1" x14ac:dyDescent="0.35">
      <c r="D2346" s="5"/>
      <c r="J2346" s="12"/>
      <c r="S2346" s="12"/>
      <c r="T2346" s="5"/>
      <c r="V2346" s="5"/>
      <c r="W2346" s="5"/>
    </row>
    <row r="2347" spans="4:23" customFormat="1" x14ac:dyDescent="0.35">
      <c r="D2347" s="5"/>
      <c r="J2347" s="12"/>
      <c r="S2347" s="12"/>
      <c r="T2347" s="5"/>
      <c r="V2347" s="5"/>
      <c r="W2347" s="5"/>
    </row>
    <row r="2348" spans="4:23" customFormat="1" x14ac:dyDescent="0.35">
      <c r="D2348" s="5"/>
      <c r="J2348" s="12"/>
      <c r="S2348" s="12"/>
      <c r="T2348" s="5"/>
      <c r="V2348" s="5"/>
      <c r="W2348" s="5"/>
    </row>
    <row r="2349" spans="4:23" customFormat="1" x14ac:dyDescent="0.35">
      <c r="D2349" s="5"/>
      <c r="J2349" s="12"/>
      <c r="S2349" s="12"/>
      <c r="T2349" s="5"/>
      <c r="V2349" s="5"/>
      <c r="W2349" s="5"/>
    </row>
    <row r="2350" spans="4:23" customFormat="1" x14ac:dyDescent="0.35">
      <c r="D2350" s="5"/>
      <c r="J2350" s="12"/>
      <c r="S2350" s="12"/>
      <c r="T2350" s="5"/>
      <c r="V2350" s="5"/>
      <c r="W2350" s="5"/>
    </row>
    <row r="2351" spans="4:23" customFormat="1" x14ac:dyDescent="0.35">
      <c r="D2351" s="5"/>
      <c r="J2351" s="12"/>
      <c r="S2351" s="12"/>
      <c r="T2351" s="5"/>
      <c r="V2351" s="5"/>
      <c r="W2351" s="5"/>
    </row>
    <row r="2352" spans="4:23" customFormat="1" x14ac:dyDescent="0.35">
      <c r="D2352" s="5"/>
      <c r="J2352" s="12"/>
      <c r="S2352" s="12"/>
      <c r="T2352" s="5"/>
      <c r="V2352" s="5"/>
      <c r="W2352" s="5"/>
    </row>
    <row r="2353" spans="4:23" customFormat="1" x14ac:dyDescent="0.35">
      <c r="D2353" s="5"/>
      <c r="J2353" s="12"/>
      <c r="S2353" s="12"/>
      <c r="T2353" s="5"/>
      <c r="V2353" s="5"/>
      <c r="W2353" s="5"/>
    </row>
    <row r="2354" spans="4:23" customFormat="1" x14ac:dyDescent="0.35">
      <c r="D2354" s="5"/>
      <c r="J2354" s="12"/>
      <c r="S2354" s="12"/>
      <c r="T2354" s="5"/>
      <c r="V2354" s="5"/>
      <c r="W2354" s="5"/>
    </row>
    <row r="2355" spans="4:23" customFormat="1" x14ac:dyDescent="0.35">
      <c r="D2355" s="5"/>
      <c r="J2355" s="12"/>
      <c r="S2355" s="12"/>
      <c r="T2355" s="5"/>
      <c r="V2355" s="5"/>
      <c r="W2355" s="5"/>
    </row>
    <row r="2356" spans="4:23" customFormat="1" x14ac:dyDescent="0.35">
      <c r="D2356" s="5"/>
      <c r="J2356" s="12"/>
      <c r="S2356" s="12"/>
      <c r="T2356" s="5"/>
      <c r="V2356" s="5"/>
      <c r="W2356" s="5"/>
    </row>
    <row r="2357" spans="4:23" customFormat="1" x14ac:dyDescent="0.35">
      <c r="D2357" s="5"/>
      <c r="J2357" s="12"/>
      <c r="S2357" s="12"/>
      <c r="T2357" s="5"/>
      <c r="V2357" s="5"/>
      <c r="W2357" s="5"/>
    </row>
    <row r="2358" spans="4:23" customFormat="1" x14ac:dyDescent="0.35">
      <c r="D2358" s="5"/>
      <c r="J2358" s="12"/>
      <c r="S2358" s="12"/>
      <c r="T2358" s="5"/>
      <c r="V2358" s="5"/>
      <c r="W2358" s="5"/>
    </row>
    <row r="2359" spans="4:23" customFormat="1" x14ac:dyDescent="0.35">
      <c r="D2359" s="5"/>
      <c r="J2359" s="12"/>
      <c r="S2359" s="12"/>
      <c r="T2359" s="5"/>
      <c r="V2359" s="5"/>
      <c r="W2359" s="5"/>
    </row>
    <row r="2360" spans="4:23" customFormat="1" x14ac:dyDescent="0.35">
      <c r="D2360" s="5"/>
      <c r="J2360" s="12"/>
      <c r="S2360" s="12"/>
      <c r="T2360" s="5"/>
      <c r="V2360" s="5"/>
      <c r="W2360" s="5"/>
    </row>
    <row r="2361" spans="4:23" customFormat="1" x14ac:dyDescent="0.35">
      <c r="D2361" s="5"/>
      <c r="J2361" s="12"/>
      <c r="S2361" s="12"/>
      <c r="T2361" s="5"/>
      <c r="V2361" s="5"/>
      <c r="W2361" s="5"/>
    </row>
    <row r="2362" spans="4:23" customFormat="1" x14ac:dyDescent="0.35">
      <c r="D2362" s="5"/>
      <c r="J2362" s="12"/>
      <c r="S2362" s="12"/>
      <c r="T2362" s="5"/>
      <c r="V2362" s="5"/>
      <c r="W2362" s="5"/>
    </row>
    <row r="2363" spans="4:23" customFormat="1" x14ac:dyDescent="0.35">
      <c r="D2363" s="5"/>
      <c r="J2363" s="12"/>
      <c r="S2363" s="12"/>
      <c r="T2363" s="5"/>
      <c r="V2363" s="5"/>
      <c r="W2363" s="5"/>
    </row>
    <row r="2364" spans="4:23" customFormat="1" x14ac:dyDescent="0.35">
      <c r="D2364" s="5"/>
      <c r="J2364" s="12"/>
      <c r="S2364" s="12"/>
      <c r="T2364" s="5"/>
      <c r="V2364" s="5"/>
      <c r="W2364" s="5"/>
    </row>
    <row r="2365" spans="4:23" customFormat="1" x14ac:dyDescent="0.35">
      <c r="D2365" s="5"/>
      <c r="J2365" s="12"/>
      <c r="S2365" s="12"/>
      <c r="T2365" s="5"/>
      <c r="V2365" s="5"/>
      <c r="W2365" s="5"/>
    </row>
    <row r="2366" spans="4:23" customFormat="1" x14ac:dyDescent="0.35">
      <c r="D2366" s="5"/>
      <c r="J2366" s="12"/>
      <c r="S2366" s="12"/>
      <c r="T2366" s="5"/>
      <c r="V2366" s="5"/>
      <c r="W2366" s="5"/>
    </row>
    <row r="2367" spans="4:23" customFormat="1" x14ac:dyDescent="0.35">
      <c r="D2367" s="5"/>
      <c r="J2367" s="12"/>
      <c r="S2367" s="12"/>
      <c r="T2367" s="5"/>
      <c r="V2367" s="5"/>
      <c r="W2367" s="5"/>
    </row>
    <row r="2368" spans="4:23" customFormat="1" x14ac:dyDescent="0.35">
      <c r="D2368" s="5"/>
      <c r="J2368" s="12"/>
      <c r="S2368" s="12"/>
      <c r="T2368" s="5"/>
      <c r="V2368" s="5"/>
      <c r="W2368" s="5"/>
    </row>
    <row r="2369" spans="4:23" customFormat="1" x14ac:dyDescent="0.35">
      <c r="D2369" s="5"/>
      <c r="J2369" s="12"/>
      <c r="S2369" s="12"/>
      <c r="T2369" s="5"/>
      <c r="V2369" s="5"/>
      <c r="W2369" s="5"/>
    </row>
    <row r="2370" spans="4:23" customFormat="1" x14ac:dyDescent="0.35">
      <c r="D2370" s="5"/>
      <c r="J2370" s="12"/>
      <c r="S2370" s="12"/>
      <c r="T2370" s="5"/>
      <c r="V2370" s="5"/>
      <c r="W2370" s="5"/>
    </row>
    <row r="2371" spans="4:23" customFormat="1" x14ac:dyDescent="0.35">
      <c r="D2371" s="5"/>
      <c r="J2371" s="12"/>
      <c r="S2371" s="12"/>
      <c r="T2371" s="5"/>
      <c r="V2371" s="5"/>
      <c r="W2371" s="5"/>
    </row>
    <row r="2372" spans="4:23" customFormat="1" x14ac:dyDescent="0.35">
      <c r="D2372" s="5"/>
      <c r="J2372" s="12"/>
      <c r="S2372" s="12"/>
      <c r="T2372" s="5"/>
      <c r="V2372" s="5"/>
      <c r="W2372" s="5"/>
    </row>
    <row r="2373" spans="4:23" customFormat="1" x14ac:dyDescent="0.35">
      <c r="D2373" s="5"/>
      <c r="J2373" s="12"/>
      <c r="S2373" s="12"/>
      <c r="T2373" s="5"/>
      <c r="V2373" s="5"/>
      <c r="W2373" s="5"/>
    </row>
    <row r="2374" spans="4:23" customFormat="1" x14ac:dyDescent="0.35">
      <c r="D2374" s="5"/>
      <c r="J2374" s="12"/>
      <c r="S2374" s="12"/>
      <c r="T2374" s="5"/>
      <c r="V2374" s="5"/>
      <c r="W2374" s="5"/>
    </row>
    <row r="2375" spans="4:23" customFormat="1" x14ac:dyDescent="0.35">
      <c r="D2375" s="5"/>
      <c r="J2375" s="12"/>
      <c r="S2375" s="12"/>
      <c r="T2375" s="5"/>
      <c r="V2375" s="5"/>
      <c r="W2375" s="5"/>
    </row>
    <row r="2376" spans="4:23" customFormat="1" x14ac:dyDescent="0.35">
      <c r="D2376" s="5"/>
      <c r="J2376" s="12"/>
      <c r="S2376" s="12"/>
      <c r="T2376" s="5"/>
      <c r="V2376" s="5"/>
      <c r="W2376" s="5"/>
    </row>
    <row r="2377" spans="4:23" customFormat="1" x14ac:dyDescent="0.35">
      <c r="D2377" s="5"/>
      <c r="J2377" s="12"/>
      <c r="S2377" s="12"/>
      <c r="T2377" s="5"/>
      <c r="V2377" s="5"/>
      <c r="W2377" s="5"/>
    </row>
    <row r="2378" spans="4:23" customFormat="1" x14ac:dyDescent="0.35">
      <c r="D2378" s="5"/>
      <c r="J2378" s="12"/>
      <c r="S2378" s="12"/>
      <c r="T2378" s="5"/>
      <c r="V2378" s="5"/>
      <c r="W2378" s="5"/>
    </row>
    <row r="2379" spans="4:23" customFormat="1" x14ac:dyDescent="0.35">
      <c r="D2379" s="5"/>
      <c r="J2379" s="12"/>
      <c r="S2379" s="12"/>
      <c r="T2379" s="5"/>
      <c r="V2379" s="5"/>
      <c r="W2379" s="5"/>
    </row>
    <row r="2380" spans="4:23" customFormat="1" x14ac:dyDescent="0.35">
      <c r="D2380" s="5"/>
      <c r="J2380" s="12"/>
      <c r="S2380" s="12"/>
      <c r="T2380" s="5"/>
      <c r="V2380" s="5"/>
      <c r="W2380" s="5"/>
    </row>
    <row r="2381" spans="4:23" customFormat="1" x14ac:dyDescent="0.35">
      <c r="D2381" s="5"/>
      <c r="J2381" s="12"/>
      <c r="S2381" s="12"/>
      <c r="T2381" s="5"/>
      <c r="V2381" s="5"/>
      <c r="W2381" s="5"/>
    </row>
    <row r="2382" spans="4:23" customFormat="1" x14ac:dyDescent="0.35">
      <c r="D2382" s="5"/>
      <c r="J2382" s="12"/>
      <c r="S2382" s="12"/>
      <c r="T2382" s="5"/>
      <c r="V2382" s="5"/>
      <c r="W2382" s="5"/>
    </row>
    <row r="2383" spans="4:23" customFormat="1" x14ac:dyDescent="0.35">
      <c r="D2383" s="5"/>
      <c r="J2383" s="12"/>
      <c r="S2383" s="12"/>
      <c r="T2383" s="5"/>
      <c r="V2383" s="5"/>
      <c r="W2383" s="5"/>
    </row>
    <row r="2384" spans="4:23" customFormat="1" x14ac:dyDescent="0.35">
      <c r="D2384" s="5"/>
      <c r="J2384" s="12"/>
      <c r="S2384" s="12"/>
      <c r="T2384" s="5"/>
      <c r="V2384" s="5"/>
      <c r="W2384" s="5"/>
    </row>
    <row r="2385" spans="4:23" customFormat="1" x14ac:dyDescent="0.35">
      <c r="D2385" s="5"/>
      <c r="J2385" s="12"/>
      <c r="S2385" s="12"/>
      <c r="T2385" s="5"/>
      <c r="V2385" s="5"/>
      <c r="W2385" s="5"/>
    </row>
    <row r="2386" spans="4:23" customFormat="1" x14ac:dyDescent="0.35">
      <c r="D2386" s="5"/>
      <c r="J2386" s="12"/>
      <c r="S2386" s="12"/>
      <c r="T2386" s="5"/>
      <c r="V2386" s="5"/>
      <c r="W2386" s="5"/>
    </row>
    <row r="2387" spans="4:23" customFormat="1" x14ac:dyDescent="0.35">
      <c r="D2387" s="5"/>
      <c r="J2387" s="12"/>
      <c r="S2387" s="12"/>
      <c r="T2387" s="5"/>
      <c r="V2387" s="5"/>
      <c r="W2387" s="5"/>
    </row>
    <row r="2388" spans="4:23" customFormat="1" x14ac:dyDescent="0.35">
      <c r="D2388" s="5"/>
      <c r="J2388" s="12"/>
      <c r="S2388" s="12"/>
      <c r="T2388" s="5"/>
      <c r="V2388" s="5"/>
      <c r="W2388" s="5"/>
    </row>
    <row r="2389" spans="4:23" customFormat="1" x14ac:dyDescent="0.35">
      <c r="D2389" s="5"/>
      <c r="J2389" s="12"/>
      <c r="S2389" s="12"/>
      <c r="T2389" s="5"/>
      <c r="V2389" s="5"/>
      <c r="W2389" s="5"/>
    </row>
    <row r="2390" spans="4:23" customFormat="1" x14ac:dyDescent="0.35">
      <c r="D2390" s="5"/>
      <c r="J2390" s="12"/>
      <c r="S2390" s="12"/>
      <c r="T2390" s="5"/>
      <c r="V2390" s="5"/>
      <c r="W2390" s="5"/>
    </row>
    <row r="2391" spans="4:23" customFormat="1" x14ac:dyDescent="0.35">
      <c r="D2391" s="5"/>
      <c r="J2391" s="12"/>
      <c r="S2391" s="12"/>
      <c r="T2391" s="5"/>
      <c r="V2391" s="5"/>
      <c r="W2391" s="5"/>
    </row>
    <row r="2392" spans="4:23" customFormat="1" x14ac:dyDescent="0.35">
      <c r="D2392" s="5"/>
      <c r="J2392" s="12"/>
      <c r="S2392" s="12"/>
      <c r="T2392" s="5"/>
      <c r="V2392" s="5"/>
      <c r="W2392" s="5"/>
    </row>
    <row r="2393" spans="4:23" customFormat="1" x14ac:dyDescent="0.35">
      <c r="D2393" s="5"/>
      <c r="J2393" s="12"/>
      <c r="S2393" s="12"/>
      <c r="T2393" s="5"/>
      <c r="V2393" s="5"/>
      <c r="W2393" s="5"/>
    </row>
    <row r="2394" spans="4:23" customFormat="1" x14ac:dyDescent="0.35">
      <c r="D2394" s="5"/>
      <c r="J2394" s="12"/>
      <c r="S2394" s="12"/>
      <c r="T2394" s="5"/>
      <c r="V2394" s="5"/>
      <c r="W2394" s="5"/>
    </row>
    <row r="2395" spans="4:23" customFormat="1" x14ac:dyDescent="0.35">
      <c r="D2395" s="5"/>
      <c r="J2395" s="12"/>
      <c r="S2395" s="12"/>
      <c r="T2395" s="5"/>
      <c r="V2395" s="5"/>
      <c r="W2395" s="5"/>
    </row>
    <row r="2396" spans="4:23" customFormat="1" x14ac:dyDescent="0.35">
      <c r="D2396" s="5"/>
      <c r="J2396" s="12"/>
      <c r="S2396" s="12"/>
      <c r="T2396" s="5"/>
      <c r="V2396" s="5"/>
      <c r="W2396" s="5"/>
    </row>
    <row r="2397" spans="4:23" customFormat="1" x14ac:dyDescent="0.35">
      <c r="D2397" s="5"/>
      <c r="J2397" s="12"/>
      <c r="S2397" s="12"/>
      <c r="T2397" s="5"/>
      <c r="V2397" s="5"/>
      <c r="W2397" s="5"/>
    </row>
    <row r="2398" spans="4:23" customFormat="1" x14ac:dyDescent="0.35">
      <c r="D2398" s="5"/>
      <c r="J2398" s="12"/>
      <c r="S2398" s="12"/>
      <c r="T2398" s="5"/>
      <c r="V2398" s="5"/>
      <c r="W2398" s="5"/>
    </row>
    <row r="2399" spans="4:23" customFormat="1" x14ac:dyDescent="0.35">
      <c r="D2399" s="5"/>
      <c r="J2399" s="12"/>
      <c r="S2399" s="12"/>
      <c r="T2399" s="5"/>
      <c r="V2399" s="5"/>
      <c r="W2399" s="5"/>
    </row>
    <row r="2400" spans="4:23" customFormat="1" x14ac:dyDescent="0.35">
      <c r="D2400" s="5"/>
      <c r="J2400" s="12"/>
      <c r="S2400" s="12"/>
      <c r="T2400" s="5"/>
      <c r="V2400" s="5"/>
      <c r="W2400" s="5"/>
    </row>
    <row r="2401" spans="4:23" customFormat="1" x14ac:dyDescent="0.35">
      <c r="D2401" s="5"/>
      <c r="J2401" s="12"/>
      <c r="S2401" s="12"/>
      <c r="T2401" s="5"/>
      <c r="V2401" s="5"/>
      <c r="W2401" s="5"/>
    </row>
    <row r="2402" spans="4:23" customFormat="1" x14ac:dyDescent="0.35">
      <c r="D2402" s="5"/>
      <c r="J2402" s="12"/>
      <c r="S2402" s="12"/>
      <c r="T2402" s="5"/>
      <c r="V2402" s="5"/>
      <c r="W2402" s="5"/>
    </row>
    <row r="2403" spans="4:23" customFormat="1" x14ac:dyDescent="0.35">
      <c r="D2403" s="5"/>
      <c r="J2403" s="12"/>
      <c r="S2403" s="12"/>
      <c r="T2403" s="5"/>
      <c r="V2403" s="5"/>
      <c r="W2403" s="5"/>
    </row>
    <row r="2404" spans="4:23" customFormat="1" x14ac:dyDescent="0.35">
      <c r="D2404" s="5"/>
      <c r="J2404" s="12"/>
      <c r="S2404" s="12"/>
      <c r="T2404" s="5"/>
      <c r="V2404" s="5"/>
      <c r="W2404" s="5"/>
    </row>
    <row r="2405" spans="4:23" customFormat="1" x14ac:dyDescent="0.35">
      <c r="D2405" s="5"/>
      <c r="J2405" s="12"/>
      <c r="S2405" s="12"/>
      <c r="T2405" s="5"/>
      <c r="V2405" s="5"/>
      <c r="W2405" s="5"/>
    </row>
    <row r="2406" spans="4:23" customFormat="1" x14ac:dyDescent="0.35">
      <c r="D2406" s="5"/>
      <c r="J2406" s="12"/>
      <c r="S2406" s="12"/>
      <c r="T2406" s="5"/>
      <c r="V2406" s="5"/>
      <c r="W2406" s="5"/>
    </row>
    <row r="2407" spans="4:23" customFormat="1" x14ac:dyDescent="0.35">
      <c r="D2407" s="5"/>
      <c r="J2407" s="12"/>
      <c r="S2407" s="12"/>
      <c r="T2407" s="5"/>
      <c r="V2407" s="5"/>
      <c r="W2407" s="5"/>
    </row>
    <row r="2408" spans="4:23" customFormat="1" x14ac:dyDescent="0.35">
      <c r="D2408" s="5"/>
      <c r="J2408" s="12"/>
      <c r="S2408" s="12"/>
      <c r="T2408" s="5"/>
      <c r="V2408" s="5"/>
      <c r="W2408" s="5"/>
    </row>
    <row r="2409" spans="4:23" customFormat="1" x14ac:dyDescent="0.35">
      <c r="D2409" s="5"/>
      <c r="J2409" s="12"/>
      <c r="S2409" s="12"/>
      <c r="T2409" s="5"/>
      <c r="V2409" s="5"/>
      <c r="W2409" s="5"/>
    </row>
    <row r="2410" spans="4:23" customFormat="1" x14ac:dyDescent="0.35">
      <c r="D2410" s="5"/>
      <c r="J2410" s="12"/>
      <c r="S2410" s="12"/>
      <c r="T2410" s="5"/>
      <c r="V2410" s="5"/>
      <c r="W2410" s="5"/>
    </row>
    <row r="2411" spans="4:23" customFormat="1" x14ac:dyDescent="0.35">
      <c r="D2411" s="5"/>
      <c r="J2411" s="12"/>
      <c r="S2411" s="12"/>
      <c r="T2411" s="5"/>
      <c r="V2411" s="5"/>
      <c r="W2411" s="5"/>
    </row>
    <row r="2412" spans="4:23" customFormat="1" x14ac:dyDescent="0.35">
      <c r="D2412" s="5"/>
      <c r="J2412" s="12"/>
      <c r="S2412" s="12"/>
      <c r="T2412" s="5"/>
      <c r="V2412" s="5"/>
      <c r="W2412" s="5"/>
    </row>
    <row r="2413" spans="4:23" customFormat="1" x14ac:dyDescent="0.35">
      <c r="D2413" s="5"/>
      <c r="J2413" s="12"/>
      <c r="S2413" s="12"/>
      <c r="T2413" s="5"/>
      <c r="V2413" s="5"/>
      <c r="W2413" s="5"/>
    </row>
    <row r="2414" spans="4:23" customFormat="1" x14ac:dyDescent="0.35">
      <c r="D2414" s="5"/>
      <c r="J2414" s="12"/>
      <c r="S2414" s="12"/>
      <c r="T2414" s="5"/>
      <c r="V2414" s="5"/>
      <c r="W2414" s="5"/>
    </row>
    <row r="2415" spans="4:23" customFormat="1" x14ac:dyDescent="0.35">
      <c r="D2415" s="5"/>
      <c r="J2415" s="12"/>
      <c r="S2415" s="12"/>
      <c r="T2415" s="5"/>
      <c r="V2415" s="5"/>
      <c r="W2415" s="5"/>
    </row>
    <row r="2416" spans="4:23" customFormat="1" x14ac:dyDescent="0.35">
      <c r="D2416" s="5"/>
      <c r="J2416" s="12"/>
      <c r="S2416" s="12"/>
      <c r="T2416" s="5"/>
      <c r="V2416" s="5"/>
      <c r="W2416" s="5"/>
    </row>
    <row r="2417" spans="4:23" customFormat="1" x14ac:dyDescent="0.35">
      <c r="D2417" s="5"/>
      <c r="J2417" s="12"/>
      <c r="S2417" s="12"/>
      <c r="T2417" s="5"/>
      <c r="V2417" s="5"/>
      <c r="W2417" s="5"/>
    </row>
    <row r="2418" spans="4:23" customFormat="1" x14ac:dyDescent="0.35">
      <c r="D2418" s="5"/>
      <c r="J2418" s="12"/>
      <c r="S2418" s="12"/>
      <c r="T2418" s="5"/>
      <c r="V2418" s="5"/>
      <c r="W2418" s="5"/>
    </row>
    <row r="2419" spans="4:23" customFormat="1" x14ac:dyDescent="0.35">
      <c r="D2419" s="5"/>
      <c r="J2419" s="12"/>
      <c r="S2419" s="12"/>
      <c r="T2419" s="5"/>
      <c r="V2419" s="5"/>
      <c r="W2419" s="5"/>
    </row>
    <row r="2420" spans="4:23" customFormat="1" x14ac:dyDescent="0.35">
      <c r="D2420" s="5"/>
      <c r="J2420" s="12"/>
      <c r="S2420" s="12"/>
      <c r="T2420" s="5"/>
      <c r="V2420" s="5"/>
      <c r="W2420" s="5"/>
    </row>
    <row r="2421" spans="4:23" customFormat="1" x14ac:dyDescent="0.35">
      <c r="D2421" s="5"/>
      <c r="J2421" s="12"/>
      <c r="S2421" s="12"/>
      <c r="T2421" s="5"/>
      <c r="V2421" s="5"/>
      <c r="W2421" s="5"/>
    </row>
    <row r="2422" spans="4:23" customFormat="1" x14ac:dyDescent="0.35">
      <c r="D2422" s="5"/>
      <c r="J2422" s="12"/>
      <c r="S2422" s="12"/>
      <c r="T2422" s="5"/>
      <c r="V2422" s="5"/>
      <c r="W2422" s="5"/>
    </row>
    <row r="2423" spans="4:23" customFormat="1" x14ac:dyDescent="0.35">
      <c r="D2423" s="5"/>
      <c r="J2423" s="12"/>
      <c r="S2423" s="12"/>
      <c r="T2423" s="5"/>
      <c r="V2423" s="5"/>
      <c r="W2423" s="5"/>
    </row>
    <row r="2424" spans="4:23" customFormat="1" x14ac:dyDescent="0.35">
      <c r="D2424" s="5"/>
      <c r="J2424" s="12"/>
      <c r="S2424" s="12"/>
      <c r="T2424" s="5"/>
      <c r="V2424" s="5"/>
      <c r="W2424" s="5"/>
    </row>
    <row r="2425" spans="4:23" customFormat="1" x14ac:dyDescent="0.35">
      <c r="D2425" s="5"/>
      <c r="J2425" s="12"/>
      <c r="S2425" s="12"/>
      <c r="T2425" s="5"/>
      <c r="V2425" s="5"/>
      <c r="W2425" s="5"/>
    </row>
    <row r="2426" spans="4:23" customFormat="1" x14ac:dyDescent="0.35">
      <c r="D2426" s="5"/>
      <c r="J2426" s="12"/>
      <c r="S2426" s="12"/>
      <c r="T2426" s="5"/>
      <c r="V2426" s="5"/>
      <c r="W2426" s="5"/>
    </row>
    <row r="2427" spans="4:23" customFormat="1" x14ac:dyDescent="0.35">
      <c r="D2427" s="5"/>
      <c r="J2427" s="12"/>
      <c r="S2427" s="12"/>
      <c r="T2427" s="5"/>
      <c r="V2427" s="5"/>
      <c r="W2427" s="5"/>
    </row>
    <row r="2428" spans="4:23" customFormat="1" x14ac:dyDescent="0.35">
      <c r="D2428" s="5"/>
      <c r="J2428" s="12"/>
      <c r="S2428" s="12"/>
      <c r="T2428" s="5"/>
      <c r="V2428" s="5"/>
      <c r="W2428" s="5"/>
    </row>
    <row r="2429" spans="4:23" customFormat="1" x14ac:dyDescent="0.35">
      <c r="D2429" s="5"/>
      <c r="J2429" s="12"/>
      <c r="S2429" s="12"/>
      <c r="T2429" s="5"/>
      <c r="V2429" s="5"/>
      <c r="W2429" s="5"/>
    </row>
    <row r="2430" spans="4:23" customFormat="1" x14ac:dyDescent="0.35">
      <c r="D2430" s="5"/>
      <c r="J2430" s="12"/>
      <c r="S2430" s="12"/>
      <c r="T2430" s="5"/>
      <c r="V2430" s="5"/>
      <c r="W2430" s="5"/>
    </row>
    <row r="2431" spans="4:23" customFormat="1" x14ac:dyDescent="0.35">
      <c r="D2431" s="5"/>
      <c r="J2431" s="12"/>
      <c r="S2431" s="12"/>
      <c r="T2431" s="5"/>
      <c r="V2431" s="5"/>
      <c r="W2431" s="5"/>
    </row>
    <row r="2432" spans="4:23" customFormat="1" x14ac:dyDescent="0.35">
      <c r="D2432" s="5"/>
      <c r="J2432" s="12"/>
      <c r="S2432" s="12"/>
      <c r="T2432" s="5"/>
      <c r="V2432" s="5"/>
      <c r="W2432" s="5"/>
    </row>
    <row r="2433" spans="4:23" customFormat="1" x14ac:dyDescent="0.35">
      <c r="D2433" s="5"/>
      <c r="J2433" s="12"/>
      <c r="S2433" s="12"/>
      <c r="T2433" s="5"/>
      <c r="V2433" s="5"/>
      <c r="W2433" s="5"/>
    </row>
    <row r="2434" spans="4:23" customFormat="1" x14ac:dyDescent="0.35">
      <c r="D2434" s="5"/>
      <c r="J2434" s="12"/>
      <c r="S2434" s="12"/>
      <c r="T2434" s="5"/>
      <c r="V2434" s="5"/>
      <c r="W2434" s="5"/>
    </row>
    <row r="2435" spans="4:23" customFormat="1" x14ac:dyDescent="0.35">
      <c r="D2435" s="5"/>
      <c r="J2435" s="12"/>
      <c r="S2435" s="12"/>
      <c r="T2435" s="5"/>
      <c r="V2435" s="5"/>
      <c r="W2435" s="5"/>
    </row>
    <row r="2436" spans="4:23" customFormat="1" x14ac:dyDescent="0.35">
      <c r="D2436" s="5"/>
      <c r="J2436" s="12"/>
      <c r="S2436" s="12"/>
      <c r="T2436" s="5"/>
      <c r="V2436" s="5"/>
      <c r="W2436" s="5"/>
    </row>
    <row r="2437" spans="4:23" customFormat="1" x14ac:dyDescent="0.35">
      <c r="D2437" s="5"/>
      <c r="J2437" s="12"/>
      <c r="S2437" s="12"/>
      <c r="T2437" s="5"/>
      <c r="V2437" s="5"/>
      <c r="W2437" s="5"/>
    </row>
    <row r="2438" spans="4:23" customFormat="1" x14ac:dyDescent="0.35">
      <c r="D2438" s="5"/>
      <c r="J2438" s="12"/>
      <c r="S2438" s="12"/>
      <c r="T2438" s="5"/>
      <c r="V2438" s="5"/>
      <c r="W2438" s="5"/>
    </row>
    <row r="2439" spans="4:23" customFormat="1" x14ac:dyDescent="0.35">
      <c r="D2439" s="5"/>
      <c r="J2439" s="12"/>
      <c r="S2439" s="12"/>
      <c r="T2439" s="5"/>
      <c r="V2439" s="5"/>
      <c r="W2439" s="5"/>
    </row>
    <row r="2440" spans="4:23" customFormat="1" x14ac:dyDescent="0.35">
      <c r="D2440" s="5"/>
      <c r="J2440" s="12"/>
      <c r="S2440" s="12"/>
      <c r="T2440" s="5"/>
      <c r="V2440" s="5"/>
      <c r="W2440" s="5"/>
    </row>
    <row r="2441" spans="4:23" customFormat="1" x14ac:dyDescent="0.35">
      <c r="D2441" s="5"/>
      <c r="J2441" s="12"/>
      <c r="S2441" s="12"/>
      <c r="T2441" s="5"/>
      <c r="V2441" s="5"/>
      <c r="W2441" s="5"/>
    </row>
    <row r="2442" spans="4:23" customFormat="1" x14ac:dyDescent="0.35">
      <c r="D2442" s="5"/>
      <c r="J2442" s="12"/>
      <c r="S2442" s="12"/>
      <c r="T2442" s="5"/>
      <c r="V2442" s="5"/>
      <c r="W2442" s="5"/>
    </row>
    <row r="2443" spans="4:23" customFormat="1" x14ac:dyDescent="0.35">
      <c r="D2443" s="5"/>
      <c r="J2443" s="12"/>
      <c r="S2443" s="12"/>
      <c r="T2443" s="5"/>
      <c r="V2443" s="5"/>
      <c r="W2443" s="5"/>
    </row>
    <row r="2444" spans="4:23" customFormat="1" x14ac:dyDescent="0.35">
      <c r="D2444" s="5"/>
      <c r="J2444" s="12"/>
      <c r="S2444" s="12"/>
      <c r="T2444" s="5"/>
      <c r="V2444" s="5"/>
      <c r="W2444" s="5"/>
    </row>
    <row r="2445" spans="4:23" customFormat="1" x14ac:dyDescent="0.35">
      <c r="D2445" s="5"/>
      <c r="J2445" s="12"/>
      <c r="S2445" s="12"/>
      <c r="T2445" s="5"/>
      <c r="V2445" s="5"/>
      <c r="W2445" s="5"/>
    </row>
    <row r="2446" spans="4:23" customFormat="1" x14ac:dyDescent="0.35">
      <c r="D2446" s="5"/>
      <c r="J2446" s="12"/>
      <c r="S2446" s="12"/>
      <c r="T2446" s="5"/>
      <c r="V2446" s="5"/>
      <c r="W2446" s="5"/>
    </row>
    <row r="2447" spans="4:23" customFormat="1" x14ac:dyDescent="0.35">
      <c r="D2447" s="5"/>
      <c r="J2447" s="12"/>
      <c r="S2447" s="12"/>
      <c r="T2447" s="5"/>
      <c r="V2447" s="5"/>
      <c r="W2447" s="5"/>
    </row>
    <row r="2448" spans="4:23" customFormat="1" x14ac:dyDescent="0.35">
      <c r="D2448" s="5"/>
      <c r="J2448" s="12"/>
      <c r="S2448" s="12"/>
      <c r="T2448" s="5"/>
      <c r="V2448" s="5"/>
      <c r="W2448" s="5"/>
    </row>
    <row r="2449" spans="4:23" customFormat="1" x14ac:dyDescent="0.35">
      <c r="D2449" s="5"/>
      <c r="J2449" s="12"/>
      <c r="S2449" s="12"/>
      <c r="T2449" s="5"/>
      <c r="V2449" s="5"/>
      <c r="W2449" s="5"/>
    </row>
    <row r="2450" spans="4:23" customFormat="1" x14ac:dyDescent="0.35">
      <c r="D2450" s="5"/>
      <c r="J2450" s="12"/>
      <c r="S2450" s="12"/>
      <c r="T2450" s="5"/>
      <c r="V2450" s="5"/>
      <c r="W2450" s="5"/>
    </row>
    <row r="2451" spans="4:23" customFormat="1" x14ac:dyDescent="0.35">
      <c r="D2451" s="5"/>
      <c r="J2451" s="12"/>
      <c r="S2451" s="12"/>
      <c r="T2451" s="5"/>
      <c r="V2451" s="5"/>
      <c r="W2451" s="5"/>
    </row>
    <row r="2452" spans="4:23" customFormat="1" x14ac:dyDescent="0.35">
      <c r="D2452" s="5"/>
      <c r="J2452" s="12"/>
      <c r="S2452" s="12"/>
      <c r="T2452" s="5"/>
      <c r="V2452" s="5"/>
      <c r="W2452" s="5"/>
    </row>
    <row r="2453" spans="4:23" customFormat="1" x14ac:dyDescent="0.35">
      <c r="D2453" s="5"/>
      <c r="J2453" s="12"/>
      <c r="S2453" s="12"/>
      <c r="T2453" s="5"/>
      <c r="V2453" s="5"/>
      <c r="W2453" s="5"/>
    </row>
    <row r="2454" spans="4:23" customFormat="1" x14ac:dyDescent="0.35">
      <c r="D2454" s="5"/>
      <c r="J2454" s="12"/>
      <c r="S2454" s="12"/>
      <c r="T2454" s="5"/>
      <c r="V2454" s="5"/>
      <c r="W2454" s="5"/>
    </row>
    <row r="2455" spans="4:23" customFormat="1" x14ac:dyDescent="0.35">
      <c r="D2455" s="5"/>
      <c r="J2455" s="12"/>
      <c r="S2455" s="12"/>
      <c r="T2455" s="5"/>
      <c r="V2455" s="5"/>
      <c r="W2455" s="5"/>
    </row>
    <row r="2456" spans="4:23" customFormat="1" x14ac:dyDescent="0.35">
      <c r="D2456" s="5"/>
      <c r="J2456" s="12"/>
      <c r="S2456" s="12"/>
      <c r="T2456" s="5"/>
      <c r="V2456" s="5"/>
      <c r="W2456" s="5"/>
    </row>
    <row r="2457" spans="4:23" customFormat="1" x14ac:dyDescent="0.35">
      <c r="D2457" s="5"/>
      <c r="J2457" s="12"/>
      <c r="S2457" s="12"/>
      <c r="T2457" s="5"/>
      <c r="V2457" s="5"/>
      <c r="W2457" s="5"/>
    </row>
    <row r="2458" spans="4:23" customFormat="1" x14ac:dyDescent="0.35">
      <c r="D2458" s="5"/>
      <c r="J2458" s="12"/>
      <c r="S2458" s="12"/>
      <c r="T2458" s="5"/>
      <c r="V2458" s="5"/>
      <c r="W2458" s="5"/>
    </row>
    <row r="2459" spans="4:23" customFormat="1" x14ac:dyDescent="0.35">
      <c r="D2459" s="5"/>
      <c r="J2459" s="12"/>
      <c r="S2459" s="12"/>
      <c r="T2459" s="5"/>
      <c r="V2459" s="5"/>
      <c r="W2459" s="5"/>
    </row>
    <row r="2460" spans="4:23" customFormat="1" x14ac:dyDescent="0.35">
      <c r="D2460" s="5"/>
      <c r="J2460" s="12"/>
      <c r="S2460" s="12"/>
      <c r="T2460" s="5"/>
      <c r="V2460" s="5"/>
      <c r="W2460" s="5"/>
    </row>
    <row r="2461" spans="4:23" customFormat="1" x14ac:dyDescent="0.35">
      <c r="D2461" s="5"/>
      <c r="J2461" s="12"/>
      <c r="S2461" s="12"/>
      <c r="T2461" s="5"/>
      <c r="V2461" s="5"/>
      <c r="W2461" s="5"/>
    </row>
    <row r="2462" spans="4:23" customFormat="1" x14ac:dyDescent="0.35">
      <c r="D2462" s="5"/>
      <c r="J2462" s="12"/>
      <c r="S2462" s="12"/>
      <c r="T2462" s="5"/>
      <c r="V2462" s="5"/>
      <c r="W2462" s="5"/>
    </row>
    <row r="2463" spans="4:23" customFormat="1" x14ac:dyDescent="0.35">
      <c r="D2463" s="5"/>
      <c r="J2463" s="12"/>
      <c r="S2463" s="12"/>
      <c r="T2463" s="5"/>
      <c r="V2463" s="5"/>
      <c r="W2463" s="5"/>
    </row>
    <row r="2464" spans="4:23" customFormat="1" x14ac:dyDescent="0.35">
      <c r="D2464" s="5"/>
      <c r="J2464" s="12"/>
      <c r="S2464" s="12"/>
      <c r="T2464" s="5"/>
      <c r="V2464" s="5"/>
      <c r="W2464" s="5"/>
    </row>
    <row r="2465" spans="4:23" customFormat="1" x14ac:dyDescent="0.35">
      <c r="D2465" s="5"/>
      <c r="J2465" s="12"/>
      <c r="S2465" s="12"/>
      <c r="T2465" s="5"/>
      <c r="V2465" s="5"/>
      <c r="W2465" s="5"/>
    </row>
    <row r="2466" spans="4:23" customFormat="1" x14ac:dyDescent="0.35">
      <c r="D2466" s="5"/>
      <c r="J2466" s="12"/>
      <c r="S2466" s="12"/>
      <c r="T2466" s="5"/>
      <c r="V2466" s="5"/>
      <c r="W2466" s="5"/>
    </row>
    <row r="2467" spans="4:23" customFormat="1" x14ac:dyDescent="0.35">
      <c r="D2467" s="5"/>
      <c r="J2467" s="12"/>
      <c r="S2467" s="12"/>
      <c r="T2467" s="5"/>
      <c r="V2467" s="5"/>
      <c r="W2467" s="5"/>
    </row>
    <row r="2468" spans="4:23" customFormat="1" x14ac:dyDescent="0.35">
      <c r="D2468" s="5"/>
      <c r="J2468" s="12"/>
      <c r="S2468" s="12"/>
      <c r="T2468" s="5"/>
      <c r="V2468" s="5"/>
      <c r="W2468" s="5"/>
    </row>
    <row r="2469" spans="4:23" customFormat="1" x14ac:dyDescent="0.35">
      <c r="D2469" s="5"/>
      <c r="J2469" s="12"/>
      <c r="S2469" s="12"/>
      <c r="T2469" s="5"/>
      <c r="V2469" s="5"/>
      <c r="W2469" s="5"/>
    </row>
    <row r="2470" spans="4:23" customFormat="1" x14ac:dyDescent="0.35">
      <c r="D2470" s="5"/>
      <c r="J2470" s="12"/>
      <c r="S2470" s="12"/>
      <c r="T2470" s="5"/>
      <c r="V2470" s="5"/>
      <c r="W2470" s="5"/>
    </row>
    <row r="2471" spans="4:23" customFormat="1" x14ac:dyDescent="0.35">
      <c r="D2471" s="5"/>
      <c r="J2471" s="12"/>
      <c r="S2471" s="12"/>
      <c r="T2471" s="5"/>
      <c r="V2471" s="5"/>
      <c r="W2471" s="5"/>
    </row>
    <row r="2472" spans="4:23" customFormat="1" x14ac:dyDescent="0.35">
      <c r="D2472" s="5"/>
      <c r="J2472" s="12"/>
      <c r="S2472" s="12"/>
      <c r="T2472" s="5"/>
      <c r="V2472" s="5"/>
      <c r="W2472" s="5"/>
    </row>
    <row r="2473" spans="4:23" customFormat="1" x14ac:dyDescent="0.35">
      <c r="D2473" s="5"/>
      <c r="J2473" s="12"/>
      <c r="S2473" s="12"/>
      <c r="T2473" s="5"/>
      <c r="V2473" s="5"/>
      <c r="W2473" s="5"/>
    </row>
    <row r="2474" spans="4:23" customFormat="1" x14ac:dyDescent="0.35">
      <c r="D2474" s="5"/>
      <c r="J2474" s="12"/>
      <c r="S2474" s="12"/>
      <c r="T2474" s="5"/>
      <c r="V2474" s="5"/>
      <c r="W2474" s="5"/>
    </row>
    <row r="2475" spans="4:23" customFormat="1" x14ac:dyDescent="0.35">
      <c r="D2475" s="5"/>
      <c r="J2475" s="12"/>
      <c r="S2475" s="12"/>
      <c r="T2475" s="5"/>
      <c r="V2475" s="5"/>
      <c r="W2475" s="5"/>
    </row>
    <row r="2476" spans="4:23" customFormat="1" x14ac:dyDescent="0.35">
      <c r="D2476" s="5"/>
      <c r="J2476" s="12"/>
      <c r="S2476" s="12"/>
      <c r="T2476" s="5"/>
      <c r="V2476" s="5"/>
      <c r="W2476" s="5"/>
    </row>
    <row r="2477" spans="4:23" customFormat="1" x14ac:dyDescent="0.35">
      <c r="D2477" s="5"/>
      <c r="J2477" s="12"/>
      <c r="S2477" s="12"/>
      <c r="T2477" s="5"/>
      <c r="V2477" s="5"/>
      <c r="W2477" s="5"/>
    </row>
    <row r="2478" spans="4:23" customFormat="1" x14ac:dyDescent="0.35">
      <c r="D2478" s="5"/>
      <c r="J2478" s="12"/>
      <c r="S2478" s="12"/>
      <c r="T2478" s="5"/>
      <c r="V2478" s="5"/>
      <c r="W2478" s="5"/>
    </row>
    <row r="2479" spans="4:23" customFormat="1" x14ac:dyDescent="0.35">
      <c r="D2479" s="5"/>
      <c r="J2479" s="12"/>
      <c r="S2479" s="12"/>
      <c r="T2479" s="5"/>
      <c r="V2479" s="5"/>
      <c r="W2479" s="5"/>
    </row>
    <row r="2480" spans="4:23" customFormat="1" x14ac:dyDescent="0.35">
      <c r="D2480" s="5"/>
      <c r="J2480" s="12"/>
      <c r="S2480" s="12"/>
      <c r="T2480" s="5"/>
      <c r="V2480" s="5"/>
      <c r="W2480" s="5"/>
    </row>
    <row r="2481" spans="4:23" customFormat="1" x14ac:dyDescent="0.35">
      <c r="D2481" s="5"/>
      <c r="J2481" s="12"/>
      <c r="S2481" s="12"/>
      <c r="T2481" s="5"/>
      <c r="V2481" s="5"/>
      <c r="W2481" s="5"/>
    </row>
    <row r="2482" spans="4:23" customFormat="1" x14ac:dyDescent="0.35">
      <c r="D2482" s="5"/>
      <c r="J2482" s="12"/>
      <c r="S2482" s="12"/>
      <c r="T2482" s="5"/>
      <c r="V2482" s="5"/>
      <c r="W2482" s="5"/>
    </row>
    <row r="2483" spans="4:23" customFormat="1" x14ac:dyDescent="0.35">
      <c r="D2483" s="5"/>
      <c r="J2483" s="12"/>
      <c r="S2483" s="12"/>
      <c r="T2483" s="5"/>
      <c r="V2483" s="5"/>
      <c r="W2483" s="5"/>
    </row>
    <row r="2484" spans="4:23" customFormat="1" x14ac:dyDescent="0.35">
      <c r="D2484" s="5"/>
      <c r="J2484" s="12"/>
      <c r="S2484" s="12"/>
      <c r="T2484" s="5"/>
      <c r="V2484" s="5"/>
      <c r="W2484" s="5"/>
    </row>
    <row r="2485" spans="4:23" customFormat="1" x14ac:dyDescent="0.35">
      <c r="D2485" s="5"/>
      <c r="J2485" s="12"/>
      <c r="S2485" s="12"/>
      <c r="T2485" s="5"/>
      <c r="V2485" s="5"/>
      <c r="W2485" s="5"/>
    </row>
    <row r="2486" spans="4:23" customFormat="1" x14ac:dyDescent="0.35">
      <c r="D2486" s="5"/>
      <c r="J2486" s="12"/>
      <c r="S2486" s="12"/>
      <c r="T2486" s="5"/>
      <c r="V2486" s="5"/>
      <c r="W2486" s="5"/>
    </row>
    <row r="2487" spans="4:23" customFormat="1" x14ac:dyDescent="0.35">
      <c r="D2487" s="5"/>
      <c r="J2487" s="12"/>
      <c r="S2487" s="12"/>
      <c r="T2487" s="5"/>
      <c r="V2487" s="5"/>
      <c r="W2487" s="5"/>
    </row>
    <row r="2488" spans="4:23" customFormat="1" x14ac:dyDescent="0.35">
      <c r="D2488" s="5"/>
      <c r="J2488" s="12"/>
      <c r="S2488" s="12"/>
      <c r="T2488" s="5"/>
      <c r="V2488" s="5"/>
      <c r="W2488" s="5"/>
    </row>
    <row r="2489" spans="4:23" customFormat="1" x14ac:dyDescent="0.35">
      <c r="D2489" s="5"/>
      <c r="J2489" s="12"/>
      <c r="S2489" s="12"/>
      <c r="T2489" s="5"/>
      <c r="V2489" s="5"/>
      <c r="W2489" s="5"/>
    </row>
    <row r="2490" spans="4:23" customFormat="1" x14ac:dyDescent="0.35">
      <c r="D2490" s="5"/>
      <c r="J2490" s="12"/>
      <c r="S2490" s="12"/>
      <c r="T2490" s="5"/>
      <c r="V2490" s="5"/>
      <c r="W2490" s="5"/>
    </row>
    <row r="2491" spans="4:23" customFormat="1" x14ac:dyDescent="0.35">
      <c r="D2491" s="5"/>
      <c r="J2491" s="12"/>
      <c r="S2491" s="12"/>
      <c r="T2491" s="5"/>
      <c r="V2491" s="5"/>
      <c r="W2491" s="5"/>
    </row>
    <row r="2492" spans="4:23" customFormat="1" x14ac:dyDescent="0.35">
      <c r="D2492" s="5"/>
      <c r="J2492" s="12"/>
      <c r="S2492" s="12"/>
      <c r="T2492" s="5"/>
      <c r="V2492" s="5"/>
      <c r="W2492" s="5"/>
    </row>
    <row r="2493" spans="4:23" customFormat="1" x14ac:dyDescent="0.35">
      <c r="D2493" s="5"/>
      <c r="J2493" s="12"/>
      <c r="S2493" s="12"/>
      <c r="T2493" s="5"/>
      <c r="V2493" s="5"/>
      <c r="W2493" s="5"/>
    </row>
    <row r="2494" spans="4:23" customFormat="1" x14ac:dyDescent="0.35">
      <c r="D2494" s="5"/>
      <c r="J2494" s="12"/>
      <c r="S2494" s="12"/>
      <c r="T2494" s="5"/>
      <c r="V2494" s="5"/>
      <c r="W2494" s="5"/>
    </row>
    <row r="2495" spans="4:23" customFormat="1" x14ac:dyDescent="0.35">
      <c r="D2495" s="5"/>
      <c r="J2495" s="12"/>
      <c r="S2495" s="12"/>
      <c r="T2495" s="5"/>
      <c r="V2495" s="5"/>
      <c r="W2495" s="5"/>
    </row>
    <row r="2496" spans="4:23" customFormat="1" x14ac:dyDescent="0.35">
      <c r="D2496" s="5"/>
      <c r="J2496" s="12"/>
      <c r="S2496" s="12"/>
      <c r="T2496" s="5"/>
      <c r="V2496" s="5"/>
      <c r="W2496" s="5"/>
    </row>
    <row r="2497" spans="4:23" customFormat="1" x14ac:dyDescent="0.35">
      <c r="D2497" s="5"/>
      <c r="J2497" s="12"/>
      <c r="S2497" s="12"/>
      <c r="T2497" s="5"/>
      <c r="V2497" s="5"/>
      <c r="W2497" s="5"/>
    </row>
    <row r="2498" spans="4:23" customFormat="1" x14ac:dyDescent="0.35">
      <c r="D2498" s="5"/>
      <c r="J2498" s="12"/>
      <c r="S2498" s="12"/>
      <c r="T2498" s="5"/>
      <c r="V2498" s="5"/>
      <c r="W2498" s="5"/>
    </row>
    <row r="2499" spans="4:23" customFormat="1" x14ac:dyDescent="0.35">
      <c r="D2499" s="5"/>
      <c r="J2499" s="12"/>
      <c r="S2499" s="12"/>
      <c r="T2499" s="5"/>
      <c r="V2499" s="5"/>
      <c r="W2499" s="5"/>
    </row>
    <row r="2500" spans="4:23" customFormat="1" x14ac:dyDescent="0.35">
      <c r="D2500" s="5"/>
      <c r="J2500" s="12"/>
      <c r="S2500" s="12"/>
      <c r="T2500" s="5"/>
      <c r="V2500" s="5"/>
      <c r="W2500" s="5"/>
    </row>
    <row r="2501" spans="4:23" customFormat="1" x14ac:dyDescent="0.35">
      <c r="D2501" s="5"/>
      <c r="J2501" s="12"/>
      <c r="S2501" s="12"/>
      <c r="T2501" s="5"/>
      <c r="V2501" s="5"/>
      <c r="W2501" s="5"/>
    </row>
    <row r="2502" spans="4:23" customFormat="1" x14ac:dyDescent="0.35">
      <c r="D2502" s="5"/>
      <c r="J2502" s="12"/>
      <c r="S2502" s="12"/>
      <c r="T2502" s="5"/>
      <c r="V2502" s="5"/>
      <c r="W2502" s="5"/>
    </row>
    <row r="2503" spans="4:23" customFormat="1" x14ac:dyDescent="0.35">
      <c r="D2503" s="5"/>
      <c r="J2503" s="12"/>
      <c r="S2503" s="12"/>
      <c r="T2503" s="5"/>
      <c r="V2503" s="5"/>
      <c r="W2503" s="5"/>
    </row>
    <row r="2504" spans="4:23" customFormat="1" x14ac:dyDescent="0.35">
      <c r="D2504" s="5"/>
      <c r="J2504" s="12"/>
      <c r="S2504" s="12"/>
      <c r="T2504" s="5"/>
      <c r="V2504" s="5"/>
      <c r="W2504" s="5"/>
    </row>
    <row r="2505" spans="4:23" customFormat="1" x14ac:dyDescent="0.35">
      <c r="D2505" s="5"/>
      <c r="J2505" s="12"/>
      <c r="S2505" s="12"/>
      <c r="T2505" s="5"/>
      <c r="V2505" s="5"/>
      <c r="W2505" s="5"/>
    </row>
    <row r="2506" spans="4:23" customFormat="1" x14ac:dyDescent="0.35">
      <c r="D2506" s="5"/>
      <c r="J2506" s="12"/>
      <c r="S2506" s="12"/>
      <c r="T2506" s="5"/>
      <c r="V2506" s="5"/>
      <c r="W2506" s="5"/>
    </row>
    <row r="2507" spans="4:23" customFormat="1" x14ac:dyDescent="0.35">
      <c r="D2507" s="5"/>
      <c r="J2507" s="12"/>
      <c r="S2507" s="12"/>
      <c r="T2507" s="5"/>
      <c r="V2507" s="5"/>
      <c r="W2507" s="5"/>
    </row>
    <row r="2508" spans="4:23" customFormat="1" x14ac:dyDescent="0.35">
      <c r="D2508" s="5"/>
      <c r="J2508" s="12"/>
      <c r="S2508" s="12"/>
      <c r="T2508" s="5"/>
      <c r="V2508" s="5"/>
      <c r="W2508" s="5"/>
    </row>
    <row r="2509" spans="4:23" customFormat="1" x14ac:dyDescent="0.35">
      <c r="D2509" s="5"/>
      <c r="J2509" s="12"/>
      <c r="S2509" s="12"/>
      <c r="T2509" s="5"/>
      <c r="V2509" s="5"/>
      <c r="W2509" s="5"/>
    </row>
    <row r="2510" spans="4:23" customFormat="1" x14ac:dyDescent="0.35">
      <c r="D2510" s="5"/>
      <c r="J2510" s="12"/>
      <c r="S2510" s="12"/>
      <c r="T2510" s="5"/>
      <c r="V2510" s="5"/>
      <c r="W2510" s="5"/>
    </row>
    <row r="2511" spans="4:23" customFormat="1" x14ac:dyDescent="0.35">
      <c r="D2511" s="5"/>
      <c r="J2511" s="12"/>
      <c r="S2511" s="12"/>
      <c r="T2511" s="5"/>
      <c r="V2511" s="5"/>
      <c r="W2511" s="5"/>
    </row>
    <row r="2512" spans="4:23" customFormat="1" x14ac:dyDescent="0.35">
      <c r="D2512" s="5"/>
      <c r="J2512" s="12"/>
      <c r="S2512" s="12"/>
      <c r="T2512" s="5"/>
      <c r="V2512" s="5"/>
      <c r="W2512" s="5"/>
    </row>
    <row r="2513" spans="4:23" customFormat="1" x14ac:dyDescent="0.35">
      <c r="D2513" s="5"/>
      <c r="J2513" s="12"/>
      <c r="S2513" s="12"/>
      <c r="T2513" s="5"/>
      <c r="V2513" s="5"/>
      <c r="W2513" s="5"/>
    </row>
    <row r="2514" spans="4:23" customFormat="1" x14ac:dyDescent="0.35">
      <c r="D2514" s="5"/>
      <c r="J2514" s="12"/>
      <c r="S2514" s="12"/>
      <c r="T2514" s="5"/>
      <c r="V2514" s="5"/>
      <c r="W2514" s="5"/>
    </row>
    <row r="2515" spans="4:23" customFormat="1" x14ac:dyDescent="0.35">
      <c r="D2515" s="5"/>
      <c r="J2515" s="12"/>
      <c r="S2515" s="12"/>
      <c r="T2515" s="5"/>
      <c r="V2515" s="5"/>
      <c r="W2515" s="5"/>
    </row>
    <row r="2516" spans="4:23" customFormat="1" x14ac:dyDescent="0.35">
      <c r="D2516" s="5"/>
      <c r="J2516" s="12"/>
      <c r="S2516" s="12"/>
      <c r="T2516" s="5"/>
      <c r="V2516" s="5"/>
      <c r="W2516" s="5"/>
    </row>
    <row r="2517" spans="4:23" customFormat="1" x14ac:dyDescent="0.35">
      <c r="D2517" s="5"/>
      <c r="J2517" s="12"/>
      <c r="S2517" s="12"/>
      <c r="T2517" s="5"/>
      <c r="V2517" s="5"/>
      <c r="W2517" s="5"/>
    </row>
    <row r="2518" spans="4:23" customFormat="1" x14ac:dyDescent="0.35">
      <c r="D2518" s="5"/>
      <c r="J2518" s="12"/>
      <c r="S2518" s="12"/>
      <c r="T2518" s="5"/>
      <c r="V2518" s="5"/>
      <c r="W2518" s="5"/>
    </row>
    <row r="2519" spans="4:23" customFormat="1" x14ac:dyDescent="0.35">
      <c r="D2519" s="5"/>
      <c r="J2519" s="12"/>
      <c r="S2519" s="12"/>
      <c r="T2519" s="5"/>
      <c r="V2519" s="5"/>
      <c r="W2519" s="5"/>
    </row>
    <row r="2520" spans="4:23" customFormat="1" x14ac:dyDescent="0.35">
      <c r="D2520" s="5"/>
      <c r="J2520" s="12"/>
      <c r="S2520" s="12"/>
      <c r="T2520" s="5"/>
      <c r="V2520" s="5"/>
      <c r="W2520" s="5"/>
    </row>
    <row r="2521" spans="4:23" customFormat="1" x14ac:dyDescent="0.35">
      <c r="D2521" s="5"/>
      <c r="J2521" s="12"/>
      <c r="S2521" s="12"/>
      <c r="T2521" s="5"/>
      <c r="V2521" s="5"/>
      <c r="W2521" s="5"/>
    </row>
    <row r="2522" spans="4:23" customFormat="1" x14ac:dyDescent="0.35">
      <c r="D2522" s="5"/>
      <c r="J2522" s="12"/>
      <c r="S2522" s="12"/>
      <c r="T2522" s="5"/>
      <c r="V2522" s="5"/>
      <c r="W2522" s="5"/>
    </row>
    <row r="2523" spans="4:23" customFormat="1" x14ac:dyDescent="0.35">
      <c r="D2523" s="5"/>
      <c r="J2523" s="12"/>
      <c r="S2523" s="12"/>
      <c r="T2523" s="5"/>
      <c r="V2523" s="5"/>
      <c r="W2523" s="5"/>
    </row>
    <row r="2524" spans="4:23" customFormat="1" x14ac:dyDescent="0.35">
      <c r="D2524" s="5"/>
      <c r="J2524" s="12"/>
      <c r="S2524" s="12"/>
      <c r="T2524" s="5"/>
      <c r="V2524" s="5"/>
      <c r="W2524" s="5"/>
    </row>
    <row r="2525" spans="4:23" customFormat="1" x14ac:dyDescent="0.35">
      <c r="D2525" s="5"/>
      <c r="J2525" s="12"/>
      <c r="S2525" s="12"/>
      <c r="T2525" s="5"/>
      <c r="V2525" s="5"/>
      <c r="W2525" s="5"/>
    </row>
    <row r="2526" spans="4:23" customFormat="1" x14ac:dyDescent="0.35">
      <c r="D2526" s="5"/>
      <c r="J2526" s="12"/>
      <c r="S2526" s="12"/>
      <c r="T2526" s="5"/>
      <c r="V2526" s="5"/>
      <c r="W2526" s="5"/>
    </row>
    <row r="2527" spans="4:23" customFormat="1" x14ac:dyDescent="0.35">
      <c r="D2527" s="5"/>
      <c r="J2527" s="12"/>
      <c r="S2527" s="12"/>
      <c r="T2527" s="5"/>
      <c r="V2527" s="5"/>
      <c r="W2527" s="5"/>
    </row>
    <row r="2528" spans="4:23" customFormat="1" x14ac:dyDescent="0.35">
      <c r="D2528" s="5"/>
      <c r="J2528" s="12"/>
      <c r="S2528" s="12"/>
      <c r="T2528" s="5"/>
      <c r="V2528" s="5"/>
      <c r="W2528" s="5"/>
    </row>
    <row r="2529" spans="4:23" customFormat="1" x14ac:dyDescent="0.35">
      <c r="D2529" s="5"/>
      <c r="J2529" s="12"/>
      <c r="S2529" s="12"/>
      <c r="T2529" s="5"/>
      <c r="V2529" s="5"/>
      <c r="W2529" s="5"/>
    </row>
    <row r="2530" spans="4:23" customFormat="1" x14ac:dyDescent="0.35">
      <c r="D2530" s="5"/>
      <c r="J2530" s="12"/>
      <c r="S2530" s="12"/>
      <c r="T2530" s="5"/>
      <c r="V2530" s="5"/>
      <c r="W2530" s="5"/>
    </row>
    <row r="2531" spans="4:23" customFormat="1" x14ac:dyDescent="0.35">
      <c r="D2531" s="5"/>
      <c r="J2531" s="12"/>
      <c r="S2531" s="12"/>
      <c r="T2531" s="5"/>
      <c r="V2531" s="5"/>
      <c r="W2531" s="5"/>
    </row>
    <row r="2532" spans="4:23" customFormat="1" x14ac:dyDescent="0.35">
      <c r="D2532" s="5"/>
      <c r="J2532" s="12"/>
      <c r="S2532" s="12"/>
      <c r="T2532" s="5"/>
      <c r="V2532" s="5"/>
      <c r="W2532" s="5"/>
    </row>
    <row r="2533" spans="4:23" customFormat="1" x14ac:dyDescent="0.35">
      <c r="D2533" s="5"/>
      <c r="J2533" s="12"/>
      <c r="S2533" s="12"/>
      <c r="T2533" s="5"/>
      <c r="V2533" s="5"/>
      <c r="W2533" s="5"/>
    </row>
    <row r="2534" spans="4:23" customFormat="1" x14ac:dyDescent="0.35">
      <c r="D2534" s="5"/>
      <c r="J2534" s="12"/>
      <c r="S2534" s="12"/>
      <c r="T2534" s="5"/>
      <c r="V2534" s="5"/>
      <c r="W2534" s="5"/>
    </row>
    <row r="2535" spans="4:23" customFormat="1" x14ac:dyDescent="0.35">
      <c r="D2535" s="5"/>
      <c r="J2535" s="12"/>
      <c r="S2535" s="12"/>
      <c r="T2535" s="5"/>
      <c r="V2535" s="5"/>
      <c r="W2535" s="5"/>
    </row>
    <row r="2536" spans="4:23" customFormat="1" x14ac:dyDescent="0.35">
      <c r="D2536" s="5"/>
      <c r="J2536" s="12"/>
      <c r="S2536" s="12"/>
      <c r="T2536" s="5"/>
      <c r="V2536" s="5"/>
      <c r="W2536" s="5"/>
    </row>
    <row r="2537" spans="4:23" customFormat="1" x14ac:dyDescent="0.35">
      <c r="D2537" s="5"/>
      <c r="J2537" s="12"/>
      <c r="S2537" s="12"/>
      <c r="T2537" s="5"/>
      <c r="V2537" s="5"/>
      <c r="W2537" s="5"/>
    </row>
    <row r="2538" spans="4:23" customFormat="1" x14ac:dyDescent="0.35">
      <c r="D2538" s="5"/>
      <c r="J2538" s="12"/>
      <c r="S2538" s="12"/>
      <c r="T2538" s="5"/>
      <c r="V2538" s="5"/>
      <c r="W2538" s="5"/>
    </row>
    <row r="2539" spans="4:23" customFormat="1" x14ac:dyDescent="0.35">
      <c r="D2539" s="5"/>
      <c r="J2539" s="12"/>
      <c r="S2539" s="12"/>
      <c r="T2539" s="5"/>
      <c r="V2539" s="5"/>
      <c r="W2539" s="5"/>
    </row>
    <row r="2540" spans="4:23" customFormat="1" x14ac:dyDescent="0.35">
      <c r="D2540" s="5"/>
      <c r="J2540" s="12"/>
      <c r="S2540" s="12"/>
      <c r="T2540" s="5"/>
      <c r="V2540" s="5"/>
      <c r="W2540" s="5"/>
    </row>
    <row r="2541" spans="4:23" customFormat="1" x14ac:dyDescent="0.35">
      <c r="D2541" s="5"/>
      <c r="J2541" s="12"/>
      <c r="S2541" s="12"/>
      <c r="T2541" s="5"/>
      <c r="V2541" s="5"/>
      <c r="W2541" s="5"/>
    </row>
    <row r="2542" spans="4:23" customFormat="1" x14ac:dyDescent="0.35">
      <c r="D2542" s="5"/>
      <c r="J2542" s="12"/>
      <c r="S2542" s="12"/>
      <c r="T2542" s="5"/>
      <c r="V2542" s="5"/>
      <c r="W2542" s="5"/>
    </row>
    <row r="2543" spans="4:23" customFormat="1" x14ac:dyDescent="0.35">
      <c r="D2543" s="5"/>
      <c r="J2543" s="12"/>
      <c r="S2543" s="12"/>
      <c r="T2543" s="5"/>
      <c r="V2543" s="5"/>
      <c r="W2543" s="5"/>
    </row>
    <row r="2544" spans="4:23" customFormat="1" x14ac:dyDescent="0.35">
      <c r="D2544" s="5"/>
      <c r="J2544" s="12"/>
      <c r="S2544" s="12"/>
      <c r="T2544" s="5"/>
      <c r="V2544" s="5"/>
      <c r="W2544" s="5"/>
    </row>
    <row r="2545" spans="4:23" customFormat="1" x14ac:dyDescent="0.35">
      <c r="D2545" s="5"/>
      <c r="J2545" s="12"/>
      <c r="S2545" s="12"/>
      <c r="T2545" s="5"/>
      <c r="V2545" s="5"/>
      <c r="W2545" s="5"/>
    </row>
    <row r="2546" spans="4:23" customFormat="1" x14ac:dyDescent="0.35">
      <c r="D2546" s="5"/>
      <c r="J2546" s="12"/>
      <c r="S2546" s="12"/>
      <c r="T2546" s="5"/>
      <c r="V2546" s="5"/>
      <c r="W2546" s="5"/>
    </row>
    <row r="2547" spans="4:23" customFormat="1" x14ac:dyDescent="0.35">
      <c r="D2547" s="5"/>
      <c r="J2547" s="12"/>
      <c r="S2547" s="12"/>
      <c r="T2547" s="5"/>
      <c r="V2547" s="5"/>
      <c r="W2547" s="5"/>
    </row>
    <row r="2548" spans="4:23" customFormat="1" x14ac:dyDescent="0.35">
      <c r="D2548" s="5"/>
      <c r="J2548" s="12"/>
      <c r="S2548" s="12"/>
      <c r="T2548" s="5"/>
      <c r="V2548" s="5"/>
      <c r="W2548" s="5"/>
    </row>
    <row r="2549" spans="4:23" customFormat="1" x14ac:dyDescent="0.35">
      <c r="D2549" s="5"/>
      <c r="J2549" s="12"/>
      <c r="S2549" s="12"/>
      <c r="T2549" s="5"/>
      <c r="V2549" s="5"/>
      <c r="W2549" s="5"/>
    </row>
    <row r="2550" spans="4:23" customFormat="1" x14ac:dyDescent="0.35">
      <c r="D2550" s="5"/>
      <c r="J2550" s="12"/>
      <c r="S2550" s="12"/>
      <c r="T2550" s="5"/>
      <c r="V2550" s="5"/>
      <c r="W2550" s="5"/>
    </row>
    <row r="2551" spans="4:23" customFormat="1" x14ac:dyDescent="0.35">
      <c r="D2551" s="5"/>
      <c r="J2551" s="12"/>
      <c r="S2551" s="12"/>
      <c r="T2551" s="5"/>
      <c r="V2551" s="5"/>
      <c r="W2551" s="5"/>
    </row>
    <row r="2552" spans="4:23" customFormat="1" x14ac:dyDescent="0.35">
      <c r="D2552" s="5"/>
      <c r="J2552" s="12"/>
      <c r="S2552" s="12"/>
      <c r="T2552" s="5"/>
      <c r="V2552" s="5"/>
      <c r="W2552" s="5"/>
    </row>
    <row r="2553" spans="4:23" customFormat="1" x14ac:dyDescent="0.35">
      <c r="D2553" s="5"/>
      <c r="J2553" s="12"/>
      <c r="S2553" s="12"/>
      <c r="T2553" s="5"/>
      <c r="V2553" s="5"/>
      <c r="W2553" s="5"/>
    </row>
    <row r="2554" spans="4:23" customFormat="1" x14ac:dyDescent="0.35">
      <c r="D2554" s="5"/>
      <c r="J2554" s="12"/>
      <c r="S2554" s="12"/>
      <c r="T2554" s="5"/>
      <c r="V2554" s="5"/>
      <c r="W2554" s="5"/>
    </row>
    <row r="2555" spans="4:23" customFormat="1" x14ac:dyDescent="0.35">
      <c r="D2555" s="5"/>
      <c r="J2555" s="12"/>
      <c r="S2555" s="12"/>
      <c r="T2555" s="5"/>
      <c r="V2555" s="5"/>
      <c r="W2555" s="5"/>
    </row>
    <row r="2556" spans="4:23" customFormat="1" x14ac:dyDescent="0.35">
      <c r="D2556" s="5"/>
      <c r="J2556" s="12"/>
      <c r="S2556" s="12"/>
      <c r="T2556" s="5"/>
      <c r="V2556" s="5"/>
      <c r="W2556" s="5"/>
    </row>
    <row r="2557" spans="4:23" customFormat="1" x14ac:dyDescent="0.35">
      <c r="D2557" s="5"/>
      <c r="J2557" s="12"/>
      <c r="S2557" s="12"/>
      <c r="T2557" s="5"/>
      <c r="V2557" s="5"/>
      <c r="W2557" s="5"/>
    </row>
    <row r="2558" spans="4:23" customFormat="1" x14ac:dyDescent="0.35">
      <c r="D2558" s="5"/>
      <c r="J2558" s="12"/>
      <c r="S2558" s="12"/>
      <c r="T2558" s="5"/>
      <c r="V2558" s="5"/>
      <c r="W2558" s="5"/>
    </row>
    <row r="2559" spans="4:23" customFormat="1" x14ac:dyDescent="0.35">
      <c r="D2559" s="5"/>
      <c r="J2559" s="12"/>
      <c r="S2559" s="12"/>
      <c r="T2559" s="5"/>
      <c r="V2559" s="5"/>
      <c r="W2559" s="5"/>
    </row>
    <row r="2560" spans="4:23" customFormat="1" x14ac:dyDescent="0.35">
      <c r="D2560" s="5"/>
      <c r="J2560" s="12"/>
      <c r="S2560" s="12"/>
      <c r="T2560" s="5"/>
      <c r="V2560" s="5"/>
      <c r="W2560" s="5"/>
    </row>
    <row r="2561" spans="4:23" customFormat="1" x14ac:dyDescent="0.35">
      <c r="D2561" s="5"/>
      <c r="J2561" s="12"/>
      <c r="S2561" s="12"/>
      <c r="T2561" s="5"/>
      <c r="V2561" s="5"/>
      <c r="W2561" s="5"/>
    </row>
    <row r="2562" spans="4:23" customFormat="1" x14ac:dyDescent="0.35">
      <c r="D2562" s="5"/>
      <c r="J2562" s="12"/>
      <c r="S2562" s="12"/>
      <c r="T2562" s="5"/>
      <c r="V2562" s="5"/>
      <c r="W2562" s="5"/>
    </row>
    <row r="2563" spans="4:23" customFormat="1" x14ac:dyDescent="0.35">
      <c r="D2563" s="5"/>
      <c r="J2563" s="12"/>
      <c r="S2563" s="12"/>
      <c r="T2563" s="5"/>
      <c r="V2563" s="5"/>
      <c r="W2563" s="5"/>
    </row>
    <row r="2564" spans="4:23" customFormat="1" x14ac:dyDescent="0.35">
      <c r="D2564" s="5"/>
      <c r="J2564" s="12"/>
      <c r="S2564" s="12"/>
      <c r="T2564" s="5"/>
      <c r="V2564" s="5"/>
      <c r="W2564" s="5"/>
    </row>
    <row r="2565" spans="4:23" customFormat="1" x14ac:dyDescent="0.35">
      <c r="D2565" s="5"/>
      <c r="J2565" s="12"/>
      <c r="S2565" s="12"/>
      <c r="T2565" s="5"/>
      <c r="V2565" s="5"/>
      <c r="W2565" s="5"/>
    </row>
    <row r="2566" spans="4:23" customFormat="1" x14ac:dyDescent="0.35">
      <c r="D2566" s="5"/>
      <c r="J2566" s="12"/>
      <c r="S2566" s="12"/>
      <c r="T2566" s="5"/>
      <c r="V2566" s="5"/>
      <c r="W2566" s="5"/>
    </row>
    <row r="2567" spans="4:23" customFormat="1" x14ac:dyDescent="0.35">
      <c r="D2567" s="5"/>
      <c r="J2567" s="12"/>
      <c r="S2567" s="12"/>
      <c r="T2567" s="5"/>
      <c r="V2567" s="5"/>
      <c r="W2567" s="5"/>
    </row>
    <row r="2568" spans="4:23" customFormat="1" x14ac:dyDescent="0.35">
      <c r="D2568" s="5"/>
      <c r="J2568" s="12"/>
      <c r="S2568" s="12"/>
      <c r="T2568" s="5"/>
      <c r="V2568" s="5"/>
      <c r="W2568" s="5"/>
    </row>
    <row r="2569" spans="4:23" customFormat="1" x14ac:dyDescent="0.35">
      <c r="D2569" s="5"/>
      <c r="J2569" s="12"/>
      <c r="S2569" s="12"/>
      <c r="T2569" s="5"/>
      <c r="V2569" s="5"/>
      <c r="W2569" s="5"/>
    </row>
    <row r="2570" spans="4:23" customFormat="1" x14ac:dyDescent="0.35">
      <c r="D2570" s="5"/>
      <c r="J2570" s="12"/>
      <c r="S2570" s="12"/>
      <c r="T2570" s="5"/>
      <c r="V2570" s="5"/>
      <c r="W2570" s="5"/>
    </row>
    <row r="2571" spans="4:23" customFormat="1" x14ac:dyDescent="0.35">
      <c r="D2571" s="5"/>
      <c r="J2571" s="12"/>
      <c r="S2571" s="12"/>
      <c r="T2571" s="5"/>
      <c r="V2571" s="5"/>
      <c r="W2571" s="5"/>
    </row>
    <row r="2572" spans="4:23" customFormat="1" x14ac:dyDescent="0.35">
      <c r="D2572" s="5"/>
      <c r="J2572" s="12"/>
      <c r="S2572" s="12"/>
      <c r="T2572" s="5"/>
      <c r="V2572" s="5"/>
      <c r="W2572" s="5"/>
    </row>
    <row r="2573" spans="4:23" customFormat="1" x14ac:dyDescent="0.35">
      <c r="D2573" s="5"/>
      <c r="J2573" s="12"/>
      <c r="S2573" s="12"/>
      <c r="T2573" s="5"/>
      <c r="V2573" s="5"/>
      <c r="W2573" s="5"/>
    </row>
    <row r="2574" spans="4:23" customFormat="1" x14ac:dyDescent="0.35">
      <c r="D2574" s="5"/>
      <c r="J2574" s="12"/>
      <c r="S2574" s="12"/>
      <c r="T2574" s="5"/>
      <c r="V2574" s="5"/>
      <c r="W2574" s="5"/>
    </row>
    <row r="2575" spans="4:23" customFormat="1" x14ac:dyDescent="0.35">
      <c r="D2575" s="5"/>
      <c r="J2575" s="12"/>
      <c r="S2575" s="12"/>
      <c r="T2575" s="5"/>
      <c r="V2575" s="5"/>
      <c r="W2575" s="5"/>
    </row>
    <row r="2576" spans="4:23" customFormat="1" x14ac:dyDescent="0.35">
      <c r="D2576" s="5"/>
      <c r="J2576" s="12"/>
      <c r="S2576" s="12"/>
      <c r="T2576" s="5"/>
      <c r="V2576" s="5"/>
      <c r="W2576" s="5"/>
    </row>
    <row r="2577" spans="4:23" customFormat="1" x14ac:dyDescent="0.35">
      <c r="D2577" s="5"/>
      <c r="J2577" s="12"/>
      <c r="S2577" s="12"/>
      <c r="T2577" s="5"/>
      <c r="V2577" s="5"/>
      <c r="W2577" s="5"/>
    </row>
    <row r="2578" spans="4:23" customFormat="1" x14ac:dyDescent="0.35">
      <c r="D2578" s="5"/>
      <c r="J2578" s="12"/>
      <c r="S2578" s="12"/>
      <c r="T2578" s="5"/>
      <c r="V2578" s="5"/>
      <c r="W2578" s="5"/>
    </row>
    <row r="2579" spans="4:23" customFormat="1" x14ac:dyDescent="0.35">
      <c r="D2579" s="5"/>
      <c r="J2579" s="12"/>
      <c r="S2579" s="12"/>
      <c r="T2579" s="5"/>
      <c r="V2579" s="5"/>
      <c r="W2579" s="5"/>
    </row>
    <row r="2580" spans="4:23" customFormat="1" x14ac:dyDescent="0.35">
      <c r="D2580" s="5"/>
      <c r="J2580" s="12"/>
      <c r="S2580" s="12"/>
      <c r="T2580" s="5"/>
      <c r="V2580" s="5"/>
      <c r="W2580" s="5"/>
    </row>
    <row r="2581" spans="4:23" customFormat="1" x14ac:dyDescent="0.35">
      <c r="D2581" s="5"/>
      <c r="J2581" s="12"/>
      <c r="S2581" s="12"/>
      <c r="T2581" s="5"/>
      <c r="V2581" s="5"/>
      <c r="W2581" s="5"/>
    </row>
    <row r="2582" spans="4:23" customFormat="1" x14ac:dyDescent="0.35">
      <c r="D2582" s="5"/>
      <c r="J2582" s="12"/>
      <c r="S2582" s="12"/>
      <c r="T2582" s="5"/>
      <c r="V2582" s="5"/>
      <c r="W2582" s="5"/>
    </row>
    <row r="2583" spans="4:23" customFormat="1" x14ac:dyDescent="0.35">
      <c r="D2583" s="5"/>
      <c r="J2583" s="12"/>
      <c r="S2583" s="12"/>
      <c r="T2583" s="5"/>
      <c r="V2583" s="5"/>
      <c r="W2583" s="5"/>
    </row>
    <row r="2584" spans="4:23" customFormat="1" x14ac:dyDescent="0.35">
      <c r="D2584" s="5"/>
      <c r="J2584" s="12"/>
      <c r="S2584" s="12"/>
      <c r="T2584" s="5"/>
      <c r="V2584" s="5"/>
      <c r="W2584" s="5"/>
    </row>
    <row r="2585" spans="4:23" customFormat="1" x14ac:dyDescent="0.35">
      <c r="D2585" s="5"/>
      <c r="J2585" s="12"/>
      <c r="S2585" s="12"/>
      <c r="T2585" s="5"/>
      <c r="V2585" s="5"/>
      <c r="W2585" s="5"/>
    </row>
    <row r="2586" spans="4:23" customFormat="1" x14ac:dyDescent="0.35">
      <c r="D2586" s="5"/>
      <c r="J2586" s="12"/>
      <c r="S2586" s="12"/>
      <c r="T2586" s="5"/>
      <c r="V2586" s="5"/>
      <c r="W2586" s="5"/>
    </row>
    <row r="2587" spans="4:23" customFormat="1" x14ac:dyDescent="0.35">
      <c r="D2587" s="5"/>
      <c r="J2587" s="12"/>
      <c r="S2587" s="12"/>
      <c r="T2587" s="5"/>
      <c r="V2587" s="5"/>
      <c r="W2587" s="5"/>
    </row>
    <row r="2588" spans="4:23" customFormat="1" x14ac:dyDescent="0.35">
      <c r="D2588" s="5"/>
      <c r="J2588" s="12"/>
      <c r="S2588" s="12"/>
      <c r="T2588" s="5"/>
      <c r="V2588" s="5"/>
      <c r="W2588" s="5"/>
    </row>
    <row r="2589" spans="4:23" customFormat="1" x14ac:dyDescent="0.35">
      <c r="D2589" s="5"/>
      <c r="J2589" s="12"/>
      <c r="S2589" s="12"/>
      <c r="T2589" s="5"/>
      <c r="V2589" s="5"/>
      <c r="W2589" s="5"/>
    </row>
    <row r="2590" spans="4:23" customFormat="1" x14ac:dyDescent="0.35">
      <c r="D2590" s="5"/>
      <c r="J2590" s="12"/>
      <c r="S2590" s="12"/>
      <c r="T2590" s="5"/>
      <c r="V2590" s="5"/>
      <c r="W2590" s="5"/>
    </row>
    <row r="2591" spans="4:23" customFormat="1" x14ac:dyDescent="0.35">
      <c r="D2591" s="5"/>
      <c r="J2591" s="12"/>
      <c r="S2591" s="12"/>
      <c r="T2591" s="5"/>
      <c r="V2591" s="5"/>
      <c r="W2591" s="5"/>
    </row>
    <row r="2592" spans="4:23" customFormat="1" x14ac:dyDescent="0.35">
      <c r="D2592" s="5"/>
      <c r="J2592" s="12"/>
      <c r="S2592" s="12"/>
      <c r="T2592" s="5"/>
      <c r="V2592" s="5"/>
      <c r="W2592" s="5"/>
    </row>
    <row r="2593" spans="4:23" customFormat="1" x14ac:dyDescent="0.35">
      <c r="D2593" s="5"/>
      <c r="J2593" s="12"/>
      <c r="S2593" s="12"/>
      <c r="T2593" s="5"/>
      <c r="V2593" s="5"/>
      <c r="W2593" s="5"/>
    </row>
    <row r="2594" spans="4:23" customFormat="1" x14ac:dyDescent="0.35">
      <c r="D2594" s="5"/>
      <c r="J2594" s="12"/>
      <c r="S2594" s="12"/>
      <c r="T2594" s="5"/>
      <c r="V2594" s="5"/>
      <c r="W2594" s="5"/>
    </row>
    <row r="2595" spans="4:23" customFormat="1" x14ac:dyDescent="0.35">
      <c r="D2595" s="5"/>
      <c r="J2595" s="12"/>
      <c r="S2595" s="12"/>
      <c r="T2595" s="5"/>
      <c r="V2595" s="5"/>
      <c r="W2595" s="5"/>
    </row>
    <row r="2596" spans="4:23" customFormat="1" x14ac:dyDescent="0.35">
      <c r="D2596" s="5"/>
      <c r="J2596" s="12"/>
      <c r="S2596" s="12"/>
      <c r="T2596" s="5"/>
      <c r="V2596" s="5"/>
      <c r="W2596" s="5"/>
    </row>
    <row r="2597" spans="4:23" customFormat="1" x14ac:dyDescent="0.35">
      <c r="D2597" s="5"/>
      <c r="J2597" s="12"/>
      <c r="S2597" s="12"/>
      <c r="T2597" s="5"/>
      <c r="V2597" s="5"/>
      <c r="W2597" s="5"/>
    </row>
    <row r="2598" spans="4:23" customFormat="1" x14ac:dyDescent="0.35">
      <c r="D2598" s="5"/>
      <c r="J2598" s="12"/>
      <c r="S2598" s="12"/>
      <c r="T2598" s="5"/>
      <c r="V2598" s="5"/>
      <c r="W2598" s="5"/>
    </row>
    <row r="2599" spans="4:23" customFormat="1" x14ac:dyDescent="0.35">
      <c r="D2599" s="5"/>
      <c r="J2599" s="12"/>
      <c r="S2599" s="12"/>
      <c r="T2599" s="5"/>
      <c r="V2599" s="5"/>
      <c r="W2599" s="5"/>
    </row>
    <row r="2600" spans="4:23" customFormat="1" x14ac:dyDescent="0.35">
      <c r="D2600" s="5"/>
      <c r="J2600" s="12"/>
      <c r="S2600" s="12"/>
      <c r="T2600" s="5"/>
      <c r="V2600" s="5"/>
      <c r="W2600" s="5"/>
    </row>
    <row r="2601" spans="4:23" customFormat="1" x14ac:dyDescent="0.35">
      <c r="D2601" s="5"/>
      <c r="J2601" s="12"/>
      <c r="S2601" s="12"/>
      <c r="T2601" s="5"/>
      <c r="V2601" s="5"/>
      <c r="W2601" s="5"/>
    </row>
    <row r="2602" spans="4:23" customFormat="1" x14ac:dyDescent="0.35">
      <c r="D2602" s="5"/>
      <c r="J2602" s="12"/>
      <c r="S2602" s="12"/>
      <c r="T2602" s="5"/>
      <c r="V2602" s="5"/>
      <c r="W2602" s="5"/>
    </row>
    <row r="2603" spans="4:23" customFormat="1" x14ac:dyDescent="0.35">
      <c r="D2603" s="5"/>
      <c r="J2603" s="12"/>
      <c r="S2603" s="12"/>
      <c r="T2603" s="5"/>
      <c r="V2603" s="5"/>
      <c r="W2603" s="5"/>
    </row>
    <row r="2604" spans="4:23" customFormat="1" x14ac:dyDescent="0.35">
      <c r="D2604" s="5"/>
      <c r="J2604" s="12"/>
      <c r="S2604" s="12"/>
      <c r="T2604" s="5"/>
      <c r="V2604" s="5"/>
      <c r="W2604" s="5"/>
    </row>
    <row r="2605" spans="4:23" customFormat="1" x14ac:dyDescent="0.35">
      <c r="D2605" s="5"/>
      <c r="J2605" s="12"/>
      <c r="S2605" s="12"/>
      <c r="T2605" s="5"/>
      <c r="V2605" s="5"/>
      <c r="W2605" s="5"/>
    </row>
    <row r="2606" spans="4:23" customFormat="1" x14ac:dyDescent="0.35">
      <c r="D2606" s="5"/>
      <c r="J2606" s="12"/>
      <c r="S2606" s="12"/>
      <c r="T2606" s="5"/>
      <c r="V2606" s="5"/>
      <c r="W2606" s="5"/>
    </row>
    <row r="2607" spans="4:23" customFormat="1" x14ac:dyDescent="0.35">
      <c r="D2607" s="5"/>
      <c r="J2607" s="12"/>
      <c r="S2607" s="12"/>
      <c r="T2607" s="5"/>
      <c r="V2607" s="5"/>
      <c r="W2607" s="5"/>
    </row>
    <row r="2608" spans="4:23" customFormat="1" x14ac:dyDescent="0.35">
      <c r="D2608" s="5"/>
      <c r="J2608" s="12"/>
      <c r="S2608" s="12"/>
      <c r="T2608" s="5"/>
      <c r="V2608" s="5"/>
      <c r="W2608" s="5"/>
    </row>
    <row r="2609" spans="4:23" customFormat="1" x14ac:dyDescent="0.35">
      <c r="D2609" s="5"/>
      <c r="J2609" s="12"/>
      <c r="S2609" s="12"/>
      <c r="T2609" s="5"/>
      <c r="V2609" s="5"/>
      <c r="W2609" s="5"/>
    </row>
    <row r="2610" spans="4:23" customFormat="1" x14ac:dyDescent="0.35">
      <c r="D2610" s="5"/>
      <c r="J2610" s="12"/>
      <c r="S2610" s="12"/>
      <c r="T2610" s="5"/>
      <c r="V2610" s="5"/>
      <c r="W2610" s="5"/>
    </row>
    <row r="2611" spans="4:23" customFormat="1" x14ac:dyDescent="0.35">
      <c r="D2611" s="5"/>
      <c r="J2611" s="12"/>
      <c r="S2611" s="12"/>
      <c r="T2611" s="5"/>
      <c r="V2611" s="5"/>
      <c r="W2611" s="5"/>
    </row>
    <row r="2612" spans="4:23" customFormat="1" x14ac:dyDescent="0.35">
      <c r="D2612" s="5"/>
      <c r="J2612" s="12"/>
      <c r="S2612" s="12"/>
      <c r="T2612" s="5"/>
      <c r="V2612" s="5"/>
      <c r="W2612" s="5"/>
    </row>
    <row r="2613" spans="4:23" customFormat="1" x14ac:dyDescent="0.35">
      <c r="D2613" s="5"/>
      <c r="J2613" s="12"/>
      <c r="S2613" s="12"/>
      <c r="T2613" s="5"/>
      <c r="V2613" s="5"/>
      <c r="W2613" s="5"/>
    </row>
    <row r="2614" spans="4:23" customFormat="1" x14ac:dyDescent="0.35">
      <c r="D2614" s="5"/>
      <c r="J2614" s="12"/>
      <c r="S2614" s="12"/>
      <c r="T2614" s="5"/>
      <c r="V2614" s="5"/>
      <c r="W2614" s="5"/>
    </row>
    <row r="2615" spans="4:23" customFormat="1" x14ac:dyDescent="0.35">
      <c r="D2615" s="5"/>
      <c r="J2615" s="12"/>
      <c r="S2615" s="12"/>
      <c r="T2615" s="5"/>
      <c r="V2615" s="5"/>
      <c r="W2615" s="5"/>
    </row>
    <row r="2616" spans="4:23" customFormat="1" x14ac:dyDescent="0.35">
      <c r="D2616" s="5"/>
      <c r="J2616" s="12"/>
      <c r="S2616" s="12"/>
      <c r="T2616" s="5"/>
      <c r="V2616" s="5"/>
      <c r="W2616" s="5"/>
    </row>
    <row r="2617" spans="4:23" customFormat="1" x14ac:dyDescent="0.35">
      <c r="D2617" s="5"/>
      <c r="J2617" s="12"/>
      <c r="S2617" s="12"/>
      <c r="T2617" s="5"/>
      <c r="V2617" s="5"/>
      <c r="W2617" s="5"/>
    </row>
    <row r="2618" spans="4:23" customFormat="1" x14ac:dyDescent="0.35">
      <c r="D2618" s="5"/>
      <c r="J2618" s="12"/>
      <c r="S2618" s="12"/>
      <c r="T2618" s="5"/>
      <c r="V2618" s="5"/>
      <c r="W2618" s="5"/>
    </row>
    <row r="2619" spans="4:23" customFormat="1" x14ac:dyDescent="0.35">
      <c r="D2619" s="5"/>
      <c r="J2619" s="12"/>
      <c r="S2619" s="12"/>
      <c r="T2619" s="5"/>
      <c r="V2619" s="5"/>
      <c r="W2619" s="5"/>
    </row>
    <row r="2620" spans="4:23" customFormat="1" x14ac:dyDescent="0.35">
      <c r="D2620" s="5"/>
      <c r="J2620" s="12"/>
      <c r="S2620" s="12"/>
      <c r="T2620" s="5"/>
      <c r="V2620" s="5"/>
      <c r="W2620" s="5"/>
    </row>
    <row r="2621" spans="4:23" customFormat="1" x14ac:dyDescent="0.35">
      <c r="D2621" s="5"/>
      <c r="J2621" s="12"/>
      <c r="S2621" s="12"/>
      <c r="T2621" s="5"/>
      <c r="V2621" s="5"/>
      <c r="W2621" s="5"/>
    </row>
    <row r="2622" spans="4:23" customFormat="1" x14ac:dyDescent="0.35">
      <c r="D2622" s="5"/>
      <c r="J2622" s="12"/>
      <c r="S2622" s="12"/>
      <c r="T2622" s="5"/>
      <c r="V2622" s="5"/>
      <c r="W2622" s="5"/>
    </row>
    <row r="2623" spans="4:23" customFormat="1" x14ac:dyDescent="0.35">
      <c r="D2623" s="5"/>
      <c r="J2623" s="12"/>
      <c r="S2623" s="12"/>
      <c r="T2623" s="5"/>
      <c r="V2623" s="5"/>
      <c r="W2623" s="5"/>
    </row>
    <row r="2624" spans="4:23" customFormat="1" x14ac:dyDescent="0.35">
      <c r="D2624" s="5"/>
      <c r="J2624" s="12"/>
      <c r="S2624" s="12"/>
      <c r="T2624" s="5"/>
      <c r="V2624" s="5"/>
      <c r="W2624" s="5"/>
    </row>
    <row r="2625" spans="4:23" customFormat="1" x14ac:dyDescent="0.35">
      <c r="D2625" s="5"/>
      <c r="J2625" s="12"/>
      <c r="S2625" s="12"/>
      <c r="T2625" s="5"/>
      <c r="V2625" s="5"/>
      <c r="W2625" s="5"/>
    </row>
    <row r="2626" spans="4:23" customFormat="1" x14ac:dyDescent="0.35">
      <c r="D2626" s="5"/>
      <c r="J2626" s="12"/>
      <c r="S2626" s="12"/>
      <c r="T2626" s="5"/>
      <c r="V2626" s="5"/>
      <c r="W2626" s="5"/>
    </row>
    <row r="2627" spans="4:23" customFormat="1" x14ac:dyDescent="0.35">
      <c r="D2627" s="5"/>
      <c r="J2627" s="12"/>
      <c r="S2627" s="12"/>
      <c r="T2627" s="5"/>
      <c r="V2627" s="5"/>
      <c r="W2627" s="5"/>
    </row>
    <row r="2628" spans="4:23" customFormat="1" x14ac:dyDescent="0.35">
      <c r="D2628" s="5"/>
      <c r="J2628" s="12"/>
      <c r="S2628" s="12"/>
      <c r="T2628" s="5"/>
      <c r="V2628" s="5"/>
      <c r="W2628" s="5"/>
    </row>
    <row r="2629" spans="4:23" customFormat="1" x14ac:dyDescent="0.35">
      <c r="D2629" s="5"/>
      <c r="J2629" s="12"/>
      <c r="S2629" s="12"/>
      <c r="T2629" s="5"/>
      <c r="V2629" s="5"/>
      <c r="W2629" s="5"/>
    </row>
    <row r="2630" spans="4:23" customFormat="1" x14ac:dyDescent="0.35">
      <c r="D2630" s="5"/>
      <c r="J2630" s="12"/>
      <c r="S2630" s="12"/>
      <c r="T2630" s="5"/>
      <c r="V2630" s="5"/>
      <c r="W2630" s="5"/>
    </row>
    <row r="2631" spans="4:23" customFormat="1" x14ac:dyDescent="0.35">
      <c r="D2631" s="5"/>
      <c r="J2631" s="12"/>
      <c r="S2631" s="12"/>
      <c r="T2631" s="5"/>
      <c r="V2631" s="5"/>
      <c r="W2631" s="5"/>
    </row>
    <row r="2632" spans="4:23" customFormat="1" x14ac:dyDescent="0.35">
      <c r="D2632" s="5"/>
      <c r="J2632" s="12"/>
      <c r="S2632" s="12"/>
      <c r="T2632" s="5"/>
      <c r="V2632" s="5"/>
      <c r="W2632" s="5"/>
    </row>
    <row r="2633" spans="4:23" customFormat="1" x14ac:dyDescent="0.35">
      <c r="D2633" s="5"/>
      <c r="J2633" s="12"/>
      <c r="S2633" s="12"/>
      <c r="T2633" s="5"/>
      <c r="V2633" s="5"/>
      <c r="W2633" s="5"/>
    </row>
    <row r="2634" spans="4:23" customFormat="1" x14ac:dyDescent="0.35">
      <c r="D2634" s="5"/>
      <c r="J2634" s="12"/>
      <c r="S2634" s="12"/>
      <c r="T2634" s="5"/>
      <c r="V2634" s="5"/>
      <c r="W2634" s="5"/>
    </row>
    <row r="2635" spans="4:23" customFormat="1" x14ac:dyDescent="0.35">
      <c r="D2635" s="5"/>
      <c r="J2635" s="12"/>
      <c r="S2635" s="12"/>
      <c r="T2635" s="5"/>
      <c r="V2635" s="5"/>
      <c r="W2635" s="5"/>
    </row>
    <row r="2636" spans="4:23" customFormat="1" x14ac:dyDescent="0.35">
      <c r="D2636" s="5"/>
      <c r="J2636" s="12"/>
      <c r="S2636" s="12"/>
      <c r="T2636" s="5"/>
      <c r="V2636" s="5"/>
      <c r="W2636" s="5"/>
    </row>
    <row r="2637" spans="4:23" customFormat="1" x14ac:dyDescent="0.35">
      <c r="D2637" s="5"/>
      <c r="J2637" s="12"/>
      <c r="S2637" s="12"/>
      <c r="T2637" s="5"/>
      <c r="V2637" s="5"/>
      <c r="W2637" s="5"/>
    </row>
    <row r="2638" spans="4:23" customFormat="1" x14ac:dyDescent="0.35">
      <c r="D2638" s="5"/>
      <c r="J2638" s="12"/>
      <c r="S2638" s="12"/>
      <c r="T2638" s="5"/>
      <c r="V2638" s="5"/>
      <c r="W2638" s="5"/>
    </row>
    <row r="2639" spans="4:23" customFormat="1" x14ac:dyDescent="0.35">
      <c r="D2639" s="5"/>
      <c r="J2639" s="12"/>
      <c r="S2639" s="12"/>
      <c r="T2639" s="5"/>
      <c r="V2639" s="5"/>
      <c r="W2639" s="5"/>
    </row>
    <row r="2640" spans="4:23" customFormat="1" x14ac:dyDescent="0.35">
      <c r="D2640" s="5"/>
      <c r="J2640" s="12"/>
      <c r="S2640" s="12"/>
      <c r="T2640" s="5"/>
      <c r="V2640" s="5"/>
      <c r="W2640" s="5"/>
    </row>
    <row r="2641" spans="4:23" customFormat="1" x14ac:dyDescent="0.35">
      <c r="D2641" s="5"/>
      <c r="J2641" s="12"/>
      <c r="S2641" s="12"/>
      <c r="T2641" s="5"/>
      <c r="V2641" s="5"/>
      <c r="W2641" s="5"/>
    </row>
    <row r="2642" spans="4:23" customFormat="1" x14ac:dyDescent="0.35">
      <c r="D2642" s="5"/>
      <c r="J2642" s="12"/>
      <c r="S2642" s="12"/>
      <c r="T2642" s="5"/>
      <c r="V2642" s="5"/>
      <c r="W2642" s="5"/>
    </row>
    <row r="2643" spans="4:23" customFormat="1" x14ac:dyDescent="0.35">
      <c r="D2643" s="5"/>
      <c r="J2643" s="12"/>
      <c r="S2643" s="12"/>
      <c r="T2643" s="5"/>
      <c r="V2643" s="5"/>
      <c r="W2643" s="5"/>
    </row>
    <row r="2644" spans="4:23" customFormat="1" x14ac:dyDescent="0.35">
      <c r="D2644" s="5"/>
      <c r="J2644" s="12"/>
      <c r="S2644" s="12"/>
      <c r="T2644" s="5"/>
      <c r="V2644" s="5"/>
      <c r="W2644" s="5"/>
    </row>
    <row r="2645" spans="4:23" customFormat="1" x14ac:dyDescent="0.35">
      <c r="D2645" s="5"/>
      <c r="J2645" s="12"/>
      <c r="S2645" s="12"/>
      <c r="T2645" s="5"/>
      <c r="V2645" s="5"/>
      <c r="W2645" s="5"/>
    </row>
    <row r="2646" spans="4:23" customFormat="1" x14ac:dyDescent="0.35">
      <c r="D2646" s="5"/>
      <c r="J2646" s="12"/>
      <c r="S2646" s="12"/>
      <c r="T2646" s="5"/>
      <c r="V2646" s="5"/>
      <c r="W2646" s="5"/>
    </row>
    <row r="2647" spans="4:23" customFormat="1" x14ac:dyDescent="0.35">
      <c r="D2647" s="5"/>
      <c r="J2647" s="12"/>
      <c r="S2647" s="12"/>
      <c r="T2647" s="5"/>
      <c r="V2647" s="5"/>
      <c r="W2647" s="5"/>
    </row>
    <row r="2648" spans="4:23" customFormat="1" x14ac:dyDescent="0.35">
      <c r="D2648" s="5"/>
      <c r="J2648" s="12"/>
      <c r="S2648" s="12"/>
      <c r="T2648" s="5"/>
      <c r="V2648" s="5"/>
      <c r="W2648" s="5"/>
    </row>
    <row r="2649" spans="4:23" customFormat="1" x14ac:dyDescent="0.35">
      <c r="D2649" s="5"/>
      <c r="J2649" s="12"/>
      <c r="S2649" s="12"/>
      <c r="T2649" s="5"/>
      <c r="V2649" s="5"/>
      <c r="W2649" s="5"/>
    </row>
    <row r="2650" spans="4:23" customFormat="1" x14ac:dyDescent="0.35">
      <c r="D2650" s="5"/>
      <c r="J2650" s="12"/>
      <c r="S2650" s="12"/>
      <c r="T2650" s="5"/>
      <c r="V2650" s="5"/>
      <c r="W2650" s="5"/>
    </row>
    <row r="2651" spans="4:23" customFormat="1" x14ac:dyDescent="0.35">
      <c r="D2651" s="5"/>
      <c r="J2651" s="12"/>
      <c r="S2651" s="12"/>
      <c r="T2651" s="5"/>
      <c r="V2651" s="5"/>
      <c r="W2651" s="5"/>
    </row>
    <row r="2652" spans="4:23" customFormat="1" x14ac:dyDescent="0.35">
      <c r="D2652" s="5"/>
      <c r="J2652" s="12"/>
      <c r="S2652" s="12"/>
      <c r="T2652" s="5"/>
      <c r="V2652" s="5"/>
      <c r="W2652" s="5"/>
    </row>
    <row r="2653" spans="4:23" customFormat="1" x14ac:dyDescent="0.35">
      <c r="D2653" s="5"/>
      <c r="J2653" s="12"/>
      <c r="S2653" s="12"/>
      <c r="T2653" s="5"/>
      <c r="V2653" s="5"/>
      <c r="W2653" s="5"/>
    </row>
    <row r="2654" spans="4:23" customFormat="1" x14ac:dyDescent="0.35">
      <c r="D2654" s="5"/>
      <c r="J2654" s="12"/>
      <c r="S2654" s="12"/>
      <c r="T2654" s="5"/>
      <c r="V2654" s="5"/>
      <c r="W2654" s="5"/>
    </row>
    <row r="2655" spans="4:23" customFormat="1" x14ac:dyDescent="0.35">
      <c r="D2655" s="5"/>
      <c r="J2655" s="12"/>
      <c r="S2655" s="12"/>
      <c r="T2655" s="5"/>
      <c r="V2655" s="5"/>
      <c r="W2655" s="5"/>
    </row>
    <row r="2656" spans="4:23" customFormat="1" x14ac:dyDescent="0.35">
      <c r="D2656" s="5"/>
      <c r="J2656" s="12"/>
      <c r="S2656" s="12"/>
      <c r="T2656" s="5"/>
      <c r="V2656" s="5"/>
      <c r="W2656" s="5"/>
    </row>
    <row r="2657" spans="4:23" customFormat="1" x14ac:dyDescent="0.35">
      <c r="D2657" s="5"/>
      <c r="J2657" s="12"/>
      <c r="S2657" s="12"/>
      <c r="T2657" s="5"/>
      <c r="V2657" s="5"/>
      <c r="W2657" s="5"/>
    </row>
    <row r="2658" spans="4:23" customFormat="1" x14ac:dyDescent="0.35">
      <c r="D2658" s="5"/>
      <c r="J2658" s="12"/>
      <c r="S2658" s="12"/>
      <c r="T2658" s="5"/>
      <c r="V2658" s="5"/>
      <c r="W2658" s="5"/>
    </row>
    <row r="2659" spans="4:23" customFormat="1" x14ac:dyDescent="0.35">
      <c r="D2659" s="5"/>
      <c r="J2659" s="12"/>
      <c r="S2659" s="12"/>
      <c r="T2659" s="5"/>
      <c r="V2659" s="5"/>
      <c r="W2659" s="5"/>
    </row>
    <row r="2660" spans="4:23" customFormat="1" x14ac:dyDescent="0.35">
      <c r="D2660" s="5"/>
      <c r="J2660" s="12"/>
      <c r="S2660" s="12"/>
      <c r="T2660" s="5"/>
      <c r="V2660" s="5"/>
      <c r="W2660" s="5"/>
    </row>
    <row r="2661" spans="4:23" customFormat="1" x14ac:dyDescent="0.35">
      <c r="D2661" s="5"/>
      <c r="J2661" s="12"/>
      <c r="S2661" s="12"/>
      <c r="T2661" s="5"/>
      <c r="V2661" s="5"/>
      <c r="W2661" s="5"/>
    </row>
    <row r="2662" spans="4:23" customFormat="1" x14ac:dyDescent="0.35">
      <c r="D2662" s="5"/>
      <c r="J2662" s="12"/>
      <c r="S2662" s="12"/>
      <c r="T2662" s="5"/>
      <c r="V2662" s="5"/>
      <c r="W2662" s="5"/>
    </row>
    <row r="2663" spans="4:23" customFormat="1" x14ac:dyDescent="0.35">
      <c r="D2663" s="5"/>
      <c r="J2663" s="12"/>
      <c r="S2663" s="12"/>
      <c r="T2663" s="5"/>
      <c r="V2663" s="5"/>
      <c r="W2663" s="5"/>
    </row>
    <row r="2664" spans="4:23" customFormat="1" x14ac:dyDescent="0.35">
      <c r="D2664" s="5"/>
      <c r="J2664" s="12"/>
      <c r="S2664" s="12"/>
      <c r="T2664" s="5"/>
      <c r="V2664" s="5"/>
      <c r="W2664" s="5"/>
    </row>
    <row r="2665" spans="4:23" customFormat="1" x14ac:dyDescent="0.35">
      <c r="D2665" s="5"/>
      <c r="J2665" s="12"/>
      <c r="S2665" s="12"/>
      <c r="T2665" s="5"/>
      <c r="V2665" s="5"/>
      <c r="W2665" s="5"/>
    </row>
    <row r="2666" spans="4:23" customFormat="1" x14ac:dyDescent="0.35">
      <c r="D2666" s="5"/>
      <c r="J2666" s="12"/>
      <c r="S2666" s="12"/>
      <c r="T2666" s="5"/>
      <c r="V2666" s="5"/>
      <c r="W2666" s="5"/>
    </row>
    <row r="2667" spans="4:23" customFormat="1" x14ac:dyDescent="0.35">
      <c r="D2667" s="5"/>
      <c r="J2667" s="12"/>
      <c r="S2667" s="12"/>
      <c r="T2667" s="5"/>
      <c r="V2667" s="5"/>
      <c r="W2667" s="5"/>
    </row>
    <row r="2668" spans="4:23" customFormat="1" x14ac:dyDescent="0.35">
      <c r="D2668" s="5"/>
      <c r="J2668" s="12"/>
      <c r="S2668" s="12"/>
      <c r="T2668" s="5"/>
      <c r="V2668" s="5"/>
      <c r="W2668" s="5"/>
    </row>
    <row r="2669" spans="4:23" customFormat="1" x14ac:dyDescent="0.35">
      <c r="D2669" s="5"/>
      <c r="J2669" s="12"/>
      <c r="S2669" s="12"/>
      <c r="T2669" s="5"/>
      <c r="V2669" s="5"/>
      <c r="W2669" s="5"/>
    </row>
    <row r="2670" spans="4:23" customFormat="1" x14ac:dyDescent="0.35">
      <c r="D2670" s="5"/>
      <c r="J2670" s="12"/>
      <c r="S2670" s="12"/>
      <c r="T2670" s="5"/>
      <c r="V2670" s="5"/>
      <c r="W2670" s="5"/>
    </row>
    <row r="2671" spans="4:23" customFormat="1" x14ac:dyDescent="0.35">
      <c r="D2671" s="5"/>
      <c r="J2671" s="12"/>
      <c r="S2671" s="12"/>
      <c r="T2671" s="5"/>
      <c r="V2671" s="5"/>
      <c r="W2671" s="5"/>
    </row>
    <row r="2672" spans="4:23" customFormat="1" x14ac:dyDescent="0.35">
      <c r="D2672" s="5"/>
      <c r="J2672" s="12"/>
      <c r="S2672" s="12"/>
      <c r="T2672" s="5"/>
      <c r="V2672" s="5"/>
      <c r="W2672" s="5"/>
    </row>
    <row r="2673" spans="4:23" customFormat="1" x14ac:dyDescent="0.35">
      <c r="D2673" s="5"/>
      <c r="J2673" s="12"/>
      <c r="S2673" s="12"/>
      <c r="T2673" s="5"/>
      <c r="V2673" s="5"/>
      <c r="W2673" s="5"/>
    </row>
    <row r="2674" spans="4:23" customFormat="1" x14ac:dyDescent="0.35">
      <c r="D2674" s="5"/>
      <c r="J2674" s="12"/>
      <c r="S2674" s="12"/>
      <c r="T2674" s="5"/>
      <c r="V2674" s="5"/>
      <c r="W2674" s="5"/>
    </row>
    <row r="2675" spans="4:23" customFormat="1" x14ac:dyDescent="0.35">
      <c r="D2675" s="5"/>
      <c r="J2675" s="12"/>
      <c r="S2675" s="12"/>
      <c r="T2675" s="5"/>
      <c r="V2675" s="5"/>
      <c r="W2675" s="5"/>
    </row>
    <row r="2676" spans="4:23" customFormat="1" x14ac:dyDescent="0.35">
      <c r="D2676" s="5"/>
      <c r="J2676" s="12"/>
      <c r="S2676" s="12"/>
      <c r="T2676" s="5"/>
      <c r="V2676" s="5"/>
      <c r="W2676" s="5"/>
    </row>
    <row r="2677" spans="4:23" customFormat="1" x14ac:dyDescent="0.35">
      <c r="D2677" s="5"/>
      <c r="J2677" s="12"/>
      <c r="S2677" s="12"/>
      <c r="T2677" s="5"/>
      <c r="V2677" s="5"/>
      <c r="W2677" s="5"/>
    </row>
    <row r="2678" spans="4:23" customFormat="1" x14ac:dyDescent="0.35">
      <c r="D2678" s="5"/>
      <c r="J2678" s="12"/>
      <c r="S2678" s="12"/>
      <c r="T2678" s="5"/>
      <c r="V2678" s="5"/>
      <c r="W2678" s="5"/>
    </row>
    <row r="2679" spans="4:23" customFormat="1" x14ac:dyDescent="0.35">
      <c r="D2679" s="5"/>
      <c r="J2679" s="12"/>
      <c r="S2679" s="12"/>
      <c r="T2679" s="5"/>
      <c r="V2679" s="5"/>
      <c r="W2679" s="5"/>
    </row>
    <row r="2680" spans="4:23" customFormat="1" x14ac:dyDescent="0.35">
      <c r="D2680" s="5"/>
      <c r="J2680" s="12"/>
      <c r="S2680" s="12"/>
      <c r="T2680" s="5"/>
      <c r="V2680" s="5"/>
      <c r="W2680" s="5"/>
    </row>
    <row r="2681" spans="4:23" customFormat="1" x14ac:dyDescent="0.35">
      <c r="D2681" s="5"/>
      <c r="J2681" s="12"/>
      <c r="S2681" s="12"/>
      <c r="T2681" s="5"/>
      <c r="V2681" s="5"/>
      <c r="W2681" s="5"/>
    </row>
    <row r="2682" spans="4:23" customFormat="1" x14ac:dyDescent="0.35">
      <c r="D2682" s="5"/>
      <c r="J2682" s="12"/>
      <c r="S2682" s="12"/>
      <c r="T2682" s="5"/>
      <c r="V2682" s="5"/>
      <c r="W2682" s="5"/>
    </row>
    <row r="2683" spans="4:23" customFormat="1" x14ac:dyDescent="0.35">
      <c r="D2683" s="5"/>
      <c r="J2683" s="12"/>
      <c r="S2683" s="12"/>
      <c r="T2683" s="5"/>
      <c r="V2683" s="5"/>
      <c r="W2683" s="5"/>
    </row>
    <row r="2684" spans="4:23" customFormat="1" x14ac:dyDescent="0.35">
      <c r="D2684" s="5"/>
      <c r="J2684" s="12"/>
      <c r="S2684" s="12"/>
      <c r="T2684" s="5"/>
      <c r="V2684" s="5"/>
      <c r="W2684" s="5"/>
    </row>
    <row r="2685" spans="4:23" customFormat="1" x14ac:dyDescent="0.35">
      <c r="D2685" s="5"/>
      <c r="J2685" s="12"/>
      <c r="S2685" s="12"/>
      <c r="T2685" s="5"/>
      <c r="V2685" s="5"/>
      <c r="W2685" s="5"/>
    </row>
    <row r="2686" spans="4:23" customFormat="1" x14ac:dyDescent="0.35">
      <c r="D2686" s="5"/>
      <c r="J2686" s="12"/>
      <c r="S2686" s="12"/>
      <c r="T2686" s="5"/>
      <c r="V2686" s="5"/>
      <c r="W2686" s="5"/>
    </row>
    <row r="2687" spans="4:23" customFormat="1" x14ac:dyDescent="0.35">
      <c r="D2687" s="5"/>
      <c r="J2687" s="12"/>
      <c r="S2687" s="12"/>
      <c r="T2687" s="5"/>
      <c r="V2687" s="5"/>
      <c r="W2687" s="5"/>
    </row>
    <row r="2688" spans="4:23" customFormat="1" x14ac:dyDescent="0.35">
      <c r="D2688" s="5"/>
      <c r="J2688" s="12"/>
      <c r="S2688" s="12"/>
      <c r="T2688" s="5"/>
      <c r="V2688" s="5"/>
      <c r="W2688" s="5"/>
    </row>
    <row r="2689" spans="4:23" customFormat="1" x14ac:dyDescent="0.35">
      <c r="D2689" s="5"/>
      <c r="J2689" s="12"/>
      <c r="S2689" s="12"/>
      <c r="T2689" s="5"/>
      <c r="V2689" s="5"/>
      <c r="W2689" s="5"/>
    </row>
    <row r="2690" spans="4:23" customFormat="1" x14ac:dyDescent="0.35">
      <c r="D2690" s="5"/>
      <c r="J2690" s="12"/>
      <c r="S2690" s="12"/>
      <c r="T2690" s="5"/>
      <c r="V2690" s="5"/>
      <c r="W2690" s="5"/>
    </row>
    <row r="2691" spans="4:23" customFormat="1" x14ac:dyDescent="0.35">
      <c r="D2691" s="5"/>
      <c r="J2691" s="12"/>
      <c r="S2691" s="12"/>
      <c r="T2691" s="5"/>
      <c r="V2691" s="5"/>
      <c r="W2691" s="5"/>
    </row>
    <row r="2692" spans="4:23" customFormat="1" x14ac:dyDescent="0.35">
      <c r="D2692" s="5"/>
      <c r="J2692" s="12"/>
      <c r="S2692" s="12"/>
      <c r="T2692" s="5"/>
      <c r="V2692" s="5"/>
      <c r="W2692" s="5"/>
    </row>
    <row r="2693" spans="4:23" customFormat="1" x14ac:dyDescent="0.35">
      <c r="D2693" s="5"/>
      <c r="J2693" s="12"/>
      <c r="S2693" s="12"/>
      <c r="T2693" s="5"/>
      <c r="V2693" s="5"/>
      <c r="W2693" s="5"/>
    </row>
    <row r="2694" spans="4:23" customFormat="1" x14ac:dyDescent="0.35">
      <c r="D2694" s="5"/>
      <c r="J2694" s="12"/>
      <c r="S2694" s="12"/>
      <c r="T2694" s="5"/>
      <c r="V2694" s="5"/>
      <c r="W2694" s="5"/>
    </row>
    <row r="2695" spans="4:23" customFormat="1" x14ac:dyDescent="0.35">
      <c r="D2695" s="5"/>
      <c r="J2695" s="12"/>
      <c r="S2695" s="12"/>
      <c r="T2695" s="5"/>
      <c r="V2695" s="5"/>
      <c r="W2695" s="5"/>
    </row>
    <row r="2696" spans="4:23" customFormat="1" x14ac:dyDescent="0.35">
      <c r="D2696" s="5"/>
      <c r="J2696" s="12"/>
      <c r="S2696" s="12"/>
      <c r="T2696" s="5"/>
      <c r="V2696" s="5"/>
      <c r="W2696" s="5"/>
    </row>
    <row r="2697" spans="4:23" customFormat="1" x14ac:dyDescent="0.35">
      <c r="D2697" s="5"/>
      <c r="J2697" s="12"/>
      <c r="S2697" s="12"/>
      <c r="T2697" s="5"/>
      <c r="V2697" s="5"/>
      <c r="W2697" s="5"/>
    </row>
    <row r="2698" spans="4:23" customFormat="1" x14ac:dyDescent="0.35">
      <c r="D2698" s="5"/>
      <c r="J2698" s="12"/>
      <c r="S2698" s="12"/>
      <c r="T2698" s="5"/>
      <c r="V2698" s="5"/>
      <c r="W2698" s="5"/>
    </row>
    <row r="2699" spans="4:23" customFormat="1" x14ac:dyDescent="0.35">
      <c r="D2699" s="5"/>
      <c r="J2699" s="12"/>
      <c r="S2699" s="12"/>
      <c r="T2699" s="5"/>
      <c r="V2699" s="5"/>
      <c r="W2699" s="5"/>
    </row>
    <row r="2700" spans="4:23" customFormat="1" x14ac:dyDescent="0.35">
      <c r="D2700" s="5"/>
      <c r="J2700" s="12"/>
      <c r="S2700" s="12"/>
      <c r="T2700" s="5"/>
      <c r="V2700" s="5"/>
      <c r="W2700" s="5"/>
    </row>
    <row r="2701" spans="4:23" customFormat="1" x14ac:dyDescent="0.35">
      <c r="D2701" s="5"/>
      <c r="J2701" s="12"/>
      <c r="S2701" s="12"/>
      <c r="T2701" s="5"/>
      <c r="V2701" s="5"/>
      <c r="W2701" s="5"/>
    </row>
    <row r="2702" spans="4:23" customFormat="1" x14ac:dyDescent="0.35">
      <c r="D2702" s="5"/>
      <c r="J2702" s="12"/>
      <c r="S2702" s="12"/>
      <c r="T2702" s="5"/>
      <c r="V2702" s="5"/>
      <c r="W2702" s="5"/>
    </row>
    <row r="2703" spans="4:23" customFormat="1" x14ac:dyDescent="0.35">
      <c r="D2703" s="5"/>
      <c r="J2703" s="12"/>
      <c r="S2703" s="12"/>
      <c r="T2703" s="5"/>
      <c r="V2703" s="5"/>
      <c r="W2703" s="5"/>
    </row>
    <row r="2704" spans="4:23" customFormat="1" x14ac:dyDescent="0.35">
      <c r="D2704" s="5"/>
      <c r="J2704" s="12"/>
      <c r="S2704" s="12"/>
      <c r="T2704" s="5"/>
      <c r="V2704" s="5"/>
      <c r="W2704" s="5"/>
    </row>
    <row r="2705" spans="4:23" customFormat="1" x14ac:dyDescent="0.35">
      <c r="D2705" s="5"/>
      <c r="J2705" s="12"/>
      <c r="S2705" s="12"/>
      <c r="T2705" s="5"/>
      <c r="V2705" s="5"/>
      <c r="W2705" s="5"/>
    </row>
    <row r="2706" spans="4:23" customFormat="1" x14ac:dyDescent="0.35">
      <c r="D2706" s="5"/>
      <c r="J2706" s="12"/>
      <c r="S2706" s="12"/>
      <c r="T2706" s="5"/>
      <c r="V2706" s="5"/>
      <c r="W2706" s="5"/>
    </row>
    <row r="2707" spans="4:23" customFormat="1" x14ac:dyDescent="0.35">
      <c r="D2707" s="5"/>
      <c r="J2707" s="12"/>
      <c r="S2707" s="12"/>
      <c r="T2707" s="5"/>
      <c r="V2707" s="5"/>
      <c r="W2707" s="5"/>
    </row>
    <row r="2708" spans="4:23" customFormat="1" x14ac:dyDescent="0.35">
      <c r="D2708" s="5"/>
      <c r="J2708" s="12"/>
      <c r="S2708" s="12"/>
      <c r="T2708" s="5"/>
      <c r="V2708" s="5"/>
      <c r="W2708" s="5"/>
    </row>
    <row r="2709" spans="4:23" customFormat="1" x14ac:dyDescent="0.35">
      <c r="D2709" s="5"/>
      <c r="J2709" s="12"/>
      <c r="S2709" s="12"/>
      <c r="T2709" s="5"/>
      <c r="V2709" s="5"/>
      <c r="W2709" s="5"/>
    </row>
    <row r="2710" spans="4:23" customFormat="1" x14ac:dyDescent="0.35">
      <c r="D2710" s="5"/>
      <c r="J2710" s="12"/>
      <c r="S2710" s="12"/>
      <c r="T2710" s="5"/>
      <c r="V2710" s="5"/>
      <c r="W2710" s="5"/>
    </row>
    <row r="2711" spans="4:23" customFormat="1" x14ac:dyDescent="0.35">
      <c r="D2711" s="5"/>
      <c r="J2711" s="12"/>
      <c r="S2711" s="12"/>
      <c r="T2711" s="5"/>
      <c r="V2711" s="5"/>
      <c r="W2711" s="5"/>
    </row>
    <row r="2712" spans="4:23" customFormat="1" x14ac:dyDescent="0.35">
      <c r="D2712" s="5"/>
      <c r="J2712" s="12"/>
      <c r="S2712" s="12"/>
      <c r="T2712" s="5"/>
      <c r="V2712" s="5"/>
      <c r="W2712" s="5"/>
    </row>
    <row r="2713" spans="4:23" customFormat="1" x14ac:dyDescent="0.35">
      <c r="D2713" s="5"/>
      <c r="J2713" s="12"/>
      <c r="S2713" s="12"/>
      <c r="T2713" s="5"/>
      <c r="V2713" s="5"/>
      <c r="W2713" s="5"/>
    </row>
    <row r="2714" spans="4:23" customFormat="1" x14ac:dyDescent="0.35">
      <c r="D2714" s="5"/>
      <c r="J2714" s="12"/>
      <c r="S2714" s="12"/>
      <c r="T2714" s="5"/>
      <c r="V2714" s="5"/>
      <c r="W2714" s="5"/>
    </row>
    <row r="2715" spans="4:23" customFormat="1" x14ac:dyDescent="0.35">
      <c r="D2715" s="5"/>
      <c r="J2715" s="12"/>
      <c r="S2715" s="12"/>
      <c r="T2715" s="5"/>
      <c r="V2715" s="5"/>
      <c r="W2715" s="5"/>
    </row>
    <row r="2716" spans="4:23" customFormat="1" x14ac:dyDescent="0.35">
      <c r="D2716" s="5"/>
      <c r="J2716" s="12"/>
      <c r="S2716" s="12"/>
      <c r="T2716" s="5"/>
      <c r="V2716" s="5"/>
      <c r="W2716" s="5"/>
    </row>
    <row r="2717" spans="4:23" customFormat="1" x14ac:dyDescent="0.35">
      <c r="D2717" s="5"/>
      <c r="J2717" s="12"/>
      <c r="S2717" s="12"/>
      <c r="T2717" s="5"/>
      <c r="V2717" s="5"/>
      <c r="W2717" s="5"/>
    </row>
    <row r="2718" spans="4:23" customFormat="1" x14ac:dyDescent="0.35">
      <c r="D2718" s="5"/>
      <c r="J2718" s="12"/>
      <c r="S2718" s="12"/>
      <c r="T2718" s="5"/>
      <c r="V2718" s="5"/>
      <c r="W2718" s="5"/>
    </row>
    <row r="2719" spans="4:23" customFormat="1" x14ac:dyDescent="0.35">
      <c r="D2719" s="5"/>
      <c r="J2719" s="12"/>
      <c r="S2719" s="12"/>
      <c r="T2719" s="5"/>
      <c r="V2719" s="5"/>
      <c r="W2719" s="5"/>
    </row>
    <row r="2720" spans="4:23" customFormat="1" x14ac:dyDescent="0.35">
      <c r="D2720" s="5"/>
      <c r="J2720" s="12"/>
      <c r="S2720" s="12"/>
      <c r="T2720" s="5"/>
      <c r="V2720" s="5"/>
      <c r="W2720" s="5"/>
    </row>
    <row r="2721" spans="4:23" customFormat="1" x14ac:dyDescent="0.35">
      <c r="D2721" s="5"/>
      <c r="J2721" s="12"/>
      <c r="S2721" s="12"/>
      <c r="T2721" s="5"/>
      <c r="V2721" s="5"/>
      <c r="W2721" s="5"/>
    </row>
    <row r="2722" spans="4:23" customFormat="1" x14ac:dyDescent="0.35">
      <c r="D2722" s="5"/>
      <c r="J2722" s="12"/>
      <c r="S2722" s="12"/>
      <c r="T2722" s="5"/>
      <c r="V2722" s="5"/>
      <c r="W2722" s="5"/>
    </row>
    <row r="2723" spans="4:23" customFormat="1" x14ac:dyDescent="0.35">
      <c r="D2723" s="5"/>
      <c r="J2723" s="12"/>
      <c r="S2723" s="12"/>
      <c r="T2723" s="5"/>
      <c r="V2723" s="5"/>
      <c r="W2723" s="5"/>
    </row>
    <row r="2724" spans="4:23" customFormat="1" x14ac:dyDescent="0.35">
      <c r="D2724" s="5"/>
      <c r="J2724" s="12"/>
      <c r="S2724" s="12"/>
      <c r="T2724" s="5"/>
      <c r="V2724" s="5"/>
      <c r="W2724" s="5"/>
    </row>
    <row r="2725" spans="4:23" customFormat="1" x14ac:dyDescent="0.35">
      <c r="D2725" s="5"/>
      <c r="J2725" s="12"/>
      <c r="S2725" s="12"/>
      <c r="T2725" s="5"/>
      <c r="V2725" s="5"/>
      <c r="W2725" s="5"/>
    </row>
    <row r="2726" spans="4:23" customFormat="1" x14ac:dyDescent="0.35">
      <c r="D2726" s="5"/>
      <c r="J2726" s="12"/>
      <c r="S2726" s="12"/>
      <c r="T2726" s="5"/>
      <c r="V2726" s="5"/>
      <c r="W2726" s="5"/>
    </row>
    <row r="2727" spans="4:23" customFormat="1" x14ac:dyDescent="0.35">
      <c r="D2727" s="5"/>
      <c r="J2727" s="12"/>
      <c r="S2727" s="12"/>
      <c r="T2727" s="5"/>
      <c r="V2727" s="5"/>
      <c r="W2727" s="5"/>
    </row>
    <row r="2728" spans="4:23" customFormat="1" x14ac:dyDescent="0.35">
      <c r="D2728" s="5"/>
      <c r="J2728" s="12"/>
      <c r="S2728" s="12"/>
      <c r="T2728" s="5"/>
      <c r="V2728" s="5"/>
      <c r="W2728" s="5"/>
    </row>
    <row r="2729" spans="4:23" customFormat="1" x14ac:dyDescent="0.35">
      <c r="D2729" s="5"/>
      <c r="J2729" s="12"/>
      <c r="S2729" s="12"/>
      <c r="T2729" s="5"/>
      <c r="V2729" s="5"/>
      <c r="W2729" s="5"/>
    </row>
    <row r="2730" spans="4:23" customFormat="1" x14ac:dyDescent="0.35">
      <c r="D2730" s="5"/>
      <c r="J2730" s="12"/>
      <c r="S2730" s="12"/>
      <c r="T2730" s="5"/>
      <c r="V2730" s="5"/>
      <c r="W2730" s="5"/>
    </row>
    <row r="2731" spans="4:23" customFormat="1" x14ac:dyDescent="0.35">
      <c r="D2731" s="5"/>
      <c r="J2731" s="12"/>
      <c r="S2731" s="12"/>
      <c r="T2731" s="5"/>
      <c r="V2731" s="5"/>
      <c r="W2731" s="5"/>
    </row>
    <row r="2732" spans="4:23" customFormat="1" x14ac:dyDescent="0.35">
      <c r="D2732" s="5"/>
      <c r="J2732" s="12"/>
      <c r="S2732" s="12"/>
      <c r="T2732" s="5"/>
      <c r="V2732" s="5"/>
      <c r="W2732" s="5"/>
    </row>
    <row r="2733" spans="4:23" customFormat="1" x14ac:dyDescent="0.35">
      <c r="D2733" s="5"/>
      <c r="J2733" s="12"/>
      <c r="S2733" s="12"/>
      <c r="T2733" s="5"/>
      <c r="V2733" s="5"/>
      <c r="W2733" s="5"/>
    </row>
    <row r="2734" spans="4:23" customFormat="1" x14ac:dyDescent="0.35">
      <c r="D2734" s="5"/>
      <c r="J2734" s="12"/>
      <c r="S2734" s="12"/>
      <c r="T2734" s="5"/>
      <c r="V2734" s="5"/>
      <c r="W2734" s="5"/>
    </row>
    <row r="2735" spans="4:23" customFormat="1" x14ac:dyDescent="0.35">
      <c r="D2735" s="5"/>
      <c r="J2735" s="12"/>
      <c r="S2735" s="12"/>
      <c r="T2735" s="5"/>
      <c r="V2735" s="5"/>
      <c r="W2735" s="5"/>
    </row>
    <row r="2736" spans="4:23" customFormat="1" x14ac:dyDescent="0.35">
      <c r="D2736" s="5"/>
      <c r="J2736" s="12"/>
      <c r="S2736" s="12"/>
      <c r="T2736" s="5"/>
      <c r="V2736" s="5"/>
      <c r="W2736" s="5"/>
    </row>
    <row r="2737" spans="4:23" customFormat="1" x14ac:dyDescent="0.35">
      <c r="D2737" s="5"/>
      <c r="J2737" s="12"/>
      <c r="S2737" s="12"/>
      <c r="T2737" s="5"/>
      <c r="V2737" s="5"/>
      <c r="W2737" s="5"/>
    </row>
    <row r="2738" spans="4:23" customFormat="1" x14ac:dyDescent="0.35">
      <c r="D2738" s="5"/>
      <c r="J2738" s="12"/>
      <c r="S2738" s="12"/>
      <c r="T2738" s="5"/>
      <c r="V2738" s="5"/>
      <c r="W2738" s="5"/>
    </row>
    <row r="2739" spans="4:23" customFormat="1" x14ac:dyDescent="0.35">
      <c r="D2739" s="5"/>
      <c r="J2739" s="12"/>
      <c r="S2739" s="12"/>
      <c r="T2739" s="5"/>
      <c r="V2739" s="5"/>
      <c r="W2739" s="5"/>
    </row>
    <row r="2740" spans="4:23" customFormat="1" x14ac:dyDescent="0.35">
      <c r="D2740" s="5"/>
      <c r="J2740" s="12"/>
      <c r="S2740" s="12"/>
      <c r="T2740" s="5"/>
      <c r="V2740" s="5"/>
      <c r="W2740" s="5"/>
    </row>
    <row r="2741" spans="4:23" customFormat="1" x14ac:dyDescent="0.35">
      <c r="D2741" s="5"/>
      <c r="J2741" s="12"/>
      <c r="S2741" s="12"/>
      <c r="T2741" s="5"/>
      <c r="V2741" s="5"/>
      <c r="W2741" s="5"/>
    </row>
    <row r="2742" spans="4:23" customFormat="1" x14ac:dyDescent="0.35">
      <c r="D2742" s="5"/>
      <c r="J2742" s="12"/>
      <c r="S2742" s="12"/>
      <c r="T2742" s="5"/>
      <c r="V2742" s="5"/>
      <c r="W2742" s="5"/>
    </row>
    <row r="2743" spans="4:23" customFormat="1" x14ac:dyDescent="0.35">
      <c r="D2743" s="5"/>
      <c r="J2743" s="12"/>
      <c r="S2743" s="12"/>
      <c r="T2743" s="5"/>
      <c r="V2743" s="5"/>
      <c r="W2743" s="5"/>
    </row>
    <row r="2744" spans="4:23" customFormat="1" x14ac:dyDescent="0.35">
      <c r="D2744" s="5"/>
      <c r="J2744" s="12"/>
      <c r="S2744" s="12"/>
      <c r="T2744" s="5"/>
      <c r="V2744" s="5"/>
      <c r="W2744" s="5"/>
    </row>
    <row r="2745" spans="4:23" customFormat="1" x14ac:dyDescent="0.35">
      <c r="D2745" s="5"/>
      <c r="J2745" s="12"/>
      <c r="S2745" s="12"/>
      <c r="T2745" s="5"/>
      <c r="V2745" s="5"/>
      <c r="W2745" s="5"/>
    </row>
    <row r="2746" spans="4:23" customFormat="1" x14ac:dyDescent="0.35">
      <c r="D2746" s="5"/>
      <c r="J2746" s="12"/>
      <c r="S2746" s="12"/>
      <c r="T2746" s="5"/>
      <c r="V2746" s="5"/>
      <c r="W2746" s="5"/>
    </row>
    <row r="2747" spans="4:23" customFormat="1" x14ac:dyDescent="0.35">
      <c r="D2747" s="5"/>
      <c r="J2747" s="12"/>
      <c r="S2747" s="12"/>
      <c r="T2747" s="5"/>
      <c r="V2747" s="5"/>
      <c r="W2747" s="5"/>
    </row>
    <row r="2748" spans="4:23" customFormat="1" x14ac:dyDescent="0.35">
      <c r="D2748" s="5"/>
      <c r="J2748" s="12"/>
      <c r="S2748" s="12"/>
      <c r="T2748" s="5"/>
      <c r="V2748" s="5"/>
      <c r="W2748" s="5"/>
    </row>
    <row r="2749" spans="4:23" customFormat="1" x14ac:dyDescent="0.35">
      <c r="D2749" s="5"/>
      <c r="J2749" s="12"/>
      <c r="S2749" s="12"/>
      <c r="T2749" s="5"/>
      <c r="V2749" s="5"/>
      <c r="W2749" s="5"/>
    </row>
    <row r="2750" spans="4:23" customFormat="1" x14ac:dyDescent="0.35">
      <c r="D2750" s="5"/>
      <c r="J2750" s="12"/>
      <c r="S2750" s="12"/>
      <c r="T2750" s="5"/>
      <c r="V2750" s="5"/>
      <c r="W2750" s="5"/>
    </row>
    <row r="2751" spans="4:23" customFormat="1" x14ac:dyDescent="0.35">
      <c r="D2751" s="5"/>
      <c r="J2751" s="12"/>
      <c r="S2751" s="12"/>
      <c r="T2751" s="5"/>
      <c r="V2751" s="5"/>
      <c r="W2751" s="5"/>
    </row>
    <row r="2752" spans="4:23" customFormat="1" x14ac:dyDescent="0.35">
      <c r="D2752" s="5"/>
      <c r="J2752" s="12"/>
      <c r="S2752" s="12"/>
      <c r="T2752" s="5"/>
      <c r="V2752" s="5"/>
      <c r="W2752" s="5"/>
    </row>
    <row r="2753" spans="4:23" customFormat="1" x14ac:dyDescent="0.35">
      <c r="D2753" s="5"/>
      <c r="J2753" s="12"/>
      <c r="S2753" s="12"/>
      <c r="T2753" s="5"/>
      <c r="V2753" s="5"/>
      <c r="W2753" s="5"/>
    </row>
    <row r="2754" spans="4:23" customFormat="1" x14ac:dyDescent="0.35">
      <c r="D2754" s="5"/>
      <c r="J2754" s="12"/>
      <c r="S2754" s="12"/>
      <c r="T2754" s="5"/>
      <c r="V2754" s="5"/>
      <c r="W2754" s="5"/>
    </row>
    <row r="2755" spans="4:23" customFormat="1" x14ac:dyDescent="0.35">
      <c r="D2755" s="5"/>
      <c r="J2755" s="12"/>
      <c r="S2755" s="12"/>
      <c r="T2755" s="5"/>
      <c r="V2755" s="5"/>
      <c r="W2755" s="5"/>
    </row>
    <row r="2756" spans="4:23" customFormat="1" x14ac:dyDescent="0.35">
      <c r="D2756" s="5"/>
      <c r="J2756" s="12"/>
      <c r="S2756" s="12"/>
      <c r="T2756" s="5"/>
      <c r="V2756" s="5"/>
      <c r="W2756" s="5"/>
    </row>
    <row r="2757" spans="4:23" customFormat="1" x14ac:dyDescent="0.35">
      <c r="D2757" s="5"/>
      <c r="J2757" s="12"/>
      <c r="S2757" s="12"/>
      <c r="T2757" s="5"/>
      <c r="V2757" s="5"/>
      <c r="W2757" s="5"/>
    </row>
    <row r="2758" spans="4:23" customFormat="1" x14ac:dyDescent="0.35">
      <c r="D2758" s="5"/>
      <c r="J2758" s="12"/>
      <c r="S2758" s="12"/>
      <c r="T2758" s="5"/>
      <c r="V2758" s="5"/>
      <c r="W2758" s="5"/>
    </row>
    <row r="2759" spans="4:23" customFormat="1" x14ac:dyDescent="0.35">
      <c r="D2759" s="5"/>
      <c r="J2759" s="12"/>
      <c r="S2759" s="12"/>
      <c r="T2759" s="5"/>
      <c r="V2759" s="5"/>
      <c r="W2759" s="5"/>
    </row>
    <row r="2760" spans="4:23" customFormat="1" x14ac:dyDescent="0.35">
      <c r="D2760" s="5"/>
      <c r="J2760" s="12"/>
      <c r="S2760" s="12"/>
      <c r="T2760" s="5"/>
      <c r="V2760" s="5"/>
      <c r="W2760" s="5"/>
    </row>
    <row r="2761" spans="4:23" customFormat="1" x14ac:dyDescent="0.35">
      <c r="D2761" s="5"/>
      <c r="J2761" s="12"/>
      <c r="S2761" s="12"/>
      <c r="T2761" s="5"/>
      <c r="V2761" s="5"/>
      <c r="W2761" s="5"/>
    </row>
    <row r="2762" spans="4:23" customFormat="1" x14ac:dyDescent="0.35">
      <c r="D2762" s="5"/>
      <c r="J2762" s="12"/>
      <c r="S2762" s="12"/>
      <c r="T2762" s="5"/>
      <c r="V2762" s="5"/>
      <c r="W2762" s="5"/>
    </row>
    <row r="2763" spans="4:23" customFormat="1" x14ac:dyDescent="0.35">
      <c r="D2763" s="5"/>
      <c r="J2763" s="12"/>
      <c r="S2763" s="12"/>
      <c r="T2763" s="5"/>
      <c r="V2763" s="5"/>
      <c r="W2763" s="5"/>
    </row>
    <row r="2764" spans="4:23" customFormat="1" x14ac:dyDescent="0.35">
      <c r="D2764" s="5"/>
      <c r="J2764" s="12"/>
      <c r="S2764" s="12"/>
      <c r="T2764" s="5"/>
      <c r="V2764" s="5"/>
      <c r="W2764" s="5"/>
    </row>
    <row r="2765" spans="4:23" customFormat="1" x14ac:dyDescent="0.35">
      <c r="D2765" s="5"/>
      <c r="J2765" s="12"/>
      <c r="S2765" s="12"/>
      <c r="T2765" s="5"/>
      <c r="V2765" s="5"/>
      <c r="W2765" s="5"/>
    </row>
    <row r="2766" spans="4:23" customFormat="1" x14ac:dyDescent="0.35">
      <c r="D2766" s="5"/>
      <c r="J2766" s="12"/>
      <c r="S2766" s="12"/>
      <c r="T2766" s="5"/>
      <c r="V2766" s="5"/>
      <c r="W2766" s="5"/>
    </row>
    <row r="2767" spans="4:23" customFormat="1" x14ac:dyDescent="0.35">
      <c r="D2767" s="5"/>
      <c r="J2767" s="12"/>
      <c r="S2767" s="12"/>
      <c r="T2767" s="5"/>
      <c r="V2767" s="5"/>
      <c r="W2767" s="5"/>
    </row>
    <row r="2768" spans="4:23" customFormat="1" x14ac:dyDescent="0.35">
      <c r="D2768" s="5"/>
      <c r="J2768" s="12"/>
      <c r="S2768" s="12"/>
      <c r="T2768" s="5"/>
      <c r="V2768" s="5"/>
      <c r="W2768" s="5"/>
    </row>
    <row r="2769" spans="4:23" customFormat="1" x14ac:dyDescent="0.35">
      <c r="D2769" s="5"/>
      <c r="J2769" s="12"/>
      <c r="S2769" s="12"/>
      <c r="T2769" s="5"/>
      <c r="V2769" s="5"/>
      <c r="W2769" s="5"/>
    </row>
    <row r="2770" spans="4:23" customFormat="1" x14ac:dyDescent="0.35">
      <c r="D2770" s="5"/>
      <c r="J2770" s="12"/>
      <c r="S2770" s="12"/>
      <c r="T2770" s="5"/>
      <c r="V2770" s="5"/>
      <c r="W2770" s="5"/>
    </row>
    <row r="2771" spans="4:23" customFormat="1" x14ac:dyDescent="0.35">
      <c r="D2771" s="5"/>
      <c r="J2771" s="12"/>
      <c r="S2771" s="12"/>
      <c r="T2771" s="5"/>
      <c r="V2771" s="5"/>
      <c r="W2771" s="5"/>
    </row>
    <row r="2772" spans="4:23" customFormat="1" x14ac:dyDescent="0.35">
      <c r="D2772" s="5"/>
      <c r="J2772" s="12"/>
      <c r="S2772" s="12"/>
      <c r="T2772" s="5"/>
      <c r="V2772" s="5"/>
      <c r="W2772" s="5"/>
    </row>
    <row r="2773" spans="4:23" customFormat="1" x14ac:dyDescent="0.35">
      <c r="D2773" s="5"/>
      <c r="J2773" s="12"/>
      <c r="S2773" s="12"/>
      <c r="T2773" s="5"/>
      <c r="V2773" s="5"/>
      <c r="W2773" s="5"/>
    </row>
    <row r="2774" spans="4:23" customFormat="1" x14ac:dyDescent="0.35">
      <c r="D2774" s="5"/>
      <c r="J2774" s="12"/>
      <c r="S2774" s="12"/>
      <c r="T2774" s="5"/>
      <c r="V2774" s="5"/>
      <c r="W2774" s="5"/>
    </row>
    <row r="2775" spans="4:23" customFormat="1" x14ac:dyDescent="0.35">
      <c r="D2775" s="5"/>
      <c r="J2775" s="12"/>
      <c r="S2775" s="12"/>
      <c r="T2775" s="5"/>
      <c r="V2775" s="5"/>
      <c r="W2775" s="5"/>
    </row>
    <row r="2776" spans="4:23" customFormat="1" x14ac:dyDescent="0.35">
      <c r="D2776" s="5"/>
      <c r="J2776" s="12"/>
      <c r="S2776" s="12"/>
      <c r="T2776" s="5"/>
      <c r="V2776" s="5"/>
      <c r="W2776" s="5"/>
    </row>
    <row r="2777" spans="4:23" customFormat="1" x14ac:dyDescent="0.35">
      <c r="D2777" s="5"/>
      <c r="J2777" s="12"/>
      <c r="S2777" s="12"/>
      <c r="T2777" s="5"/>
      <c r="V2777" s="5"/>
      <c r="W2777" s="5"/>
    </row>
    <row r="2778" spans="4:23" customFormat="1" x14ac:dyDescent="0.35">
      <c r="D2778" s="5"/>
      <c r="J2778" s="12"/>
      <c r="S2778" s="12"/>
      <c r="T2778" s="5"/>
      <c r="V2778" s="5"/>
      <c r="W2778" s="5"/>
    </row>
    <row r="2779" spans="4:23" customFormat="1" x14ac:dyDescent="0.35">
      <c r="D2779" s="5"/>
      <c r="J2779" s="12"/>
      <c r="S2779" s="12"/>
      <c r="T2779" s="5"/>
      <c r="V2779" s="5"/>
      <c r="W2779" s="5"/>
    </row>
    <row r="2780" spans="4:23" customFormat="1" x14ac:dyDescent="0.35">
      <c r="D2780" s="5"/>
      <c r="J2780" s="12"/>
      <c r="S2780" s="12"/>
      <c r="T2780" s="5"/>
      <c r="V2780" s="5"/>
      <c r="W2780" s="5"/>
    </row>
    <row r="2781" spans="4:23" customFormat="1" x14ac:dyDescent="0.35">
      <c r="D2781" s="5"/>
      <c r="J2781" s="12"/>
      <c r="S2781" s="12"/>
      <c r="T2781" s="5"/>
      <c r="V2781" s="5"/>
      <c r="W2781" s="5"/>
    </row>
    <row r="2782" spans="4:23" customFormat="1" x14ac:dyDescent="0.35">
      <c r="D2782" s="5"/>
      <c r="J2782" s="12"/>
      <c r="S2782" s="12"/>
      <c r="T2782" s="5"/>
      <c r="V2782" s="5"/>
      <c r="W2782" s="5"/>
    </row>
    <row r="2783" spans="4:23" customFormat="1" x14ac:dyDescent="0.35">
      <c r="D2783" s="5"/>
      <c r="J2783" s="12"/>
      <c r="S2783" s="12"/>
      <c r="T2783" s="5"/>
      <c r="V2783" s="5"/>
      <c r="W2783" s="5"/>
    </row>
    <row r="2784" spans="4:23" customFormat="1" x14ac:dyDescent="0.35">
      <c r="D2784" s="5"/>
      <c r="J2784" s="12"/>
      <c r="S2784" s="12"/>
      <c r="T2784" s="5"/>
      <c r="V2784" s="5"/>
      <c r="W2784" s="5"/>
    </row>
    <row r="2785" spans="4:23" customFormat="1" x14ac:dyDescent="0.35">
      <c r="D2785" s="5"/>
      <c r="J2785" s="12"/>
      <c r="S2785" s="12"/>
      <c r="T2785" s="5"/>
      <c r="V2785" s="5"/>
      <c r="W2785" s="5"/>
    </row>
    <row r="2786" spans="4:23" customFormat="1" x14ac:dyDescent="0.35">
      <c r="D2786" s="5"/>
      <c r="J2786" s="12"/>
      <c r="S2786" s="12"/>
      <c r="T2786" s="5"/>
      <c r="V2786" s="5"/>
      <c r="W2786" s="5"/>
    </row>
    <row r="2787" spans="4:23" customFormat="1" x14ac:dyDescent="0.35">
      <c r="D2787" s="5"/>
      <c r="J2787" s="12"/>
      <c r="S2787" s="12"/>
      <c r="T2787" s="5"/>
      <c r="V2787" s="5"/>
      <c r="W2787" s="5"/>
    </row>
    <row r="2788" spans="4:23" customFormat="1" x14ac:dyDescent="0.35">
      <c r="D2788" s="5"/>
      <c r="J2788" s="12"/>
      <c r="S2788" s="12"/>
      <c r="T2788" s="5"/>
      <c r="V2788" s="5"/>
      <c r="W2788" s="5"/>
    </row>
    <row r="2789" spans="4:23" customFormat="1" x14ac:dyDescent="0.35">
      <c r="D2789" s="5"/>
      <c r="J2789" s="12"/>
      <c r="S2789" s="12"/>
      <c r="T2789" s="5"/>
      <c r="V2789" s="5"/>
      <c r="W2789" s="5"/>
    </row>
    <row r="2790" spans="4:23" customFormat="1" x14ac:dyDescent="0.35">
      <c r="D2790" s="5"/>
      <c r="J2790" s="12"/>
      <c r="S2790" s="12"/>
      <c r="T2790" s="5"/>
      <c r="V2790" s="5"/>
      <c r="W2790" s="5"/>
    </row>
    <row r="2791" spans="4:23" customFormat="1" x14ac:dyDescent="0.35">
      <c r="D2791" s="5"/>
      <c r="J2791" s="12"/>
      <c r="S2791" s="12"/>
      <c r="T2791" s="5"/>
      <c r="V2791" s="5"/>
      <c r="W2791" s="5"/>
    </row>
    <row r="2792" spans="4:23" customFormat="1" x14ac:dyDescent="0.35">
      <c r="D2792" s="5"/>
      <c r="J2792" s="12"/>
      <c r="S2792" s="12"/>
      <c r="T2792" s="5"/>
      <c r="V2792" s="5"/>
      <c r="W2792" s="5"/>
    </row>
    <row r="2793" spans="4:23" customFormat="1" x14ac:dyDescent="0.35">
      <c r="D2793" s="5"/>
      <c r="J2793" s="12"/>
      <c r="S2793" s="12"/>
      <c r="T2793" s="5"/>
      <c r="V2793" s="5"/>
      <c r="W2793" s="5"/>
    </row>
    <row r="2794" spans="4:23" customFormat="1" x14ac:dyDescent="0.35">
      <c r="D2794" s="5"/>
      <c r="J2794" s="12"/>
      <c r="S2794" s="12"/>
      <c r="T2794" s="5"/>
      <c r="V2794" s="5"/>
      <c r="W2794" s="5"/>
    </row>
    <row r="2795" spans="4:23" customFormat="1" x14ac:dyDescent="0.35">
      <c r="D2795" s="5"/>
      <c r="J2795" s="12"/>
      <c r="S2795" s="12"/>
      <c r="T2795" s="5"/>
      <c r="V2795" s="5"/>
      <c r="W2795" s="5"/>
    </row>
    <row r="2796" spans="4:23" customFormat="1" x14ac:dyDescent="0.35">
      <c r="D2796" s="5"/>
      <c r="J2796" s="12"/>
      <c r="S2796" s="12"/>
      <c r="T2796" s="5"/>
      <c r="V2796" s="5"/>
      <c r="W2796" s="5"/>
    </row>
    <row r="2797" spans="4:23" customFormat="1" x14ac:dyDescent="0.35">
      <c r="D2797" s="5"/>
      <c r="J2797" s="12"/>
      <c r="S2797" s="12"/>
      <c r="T2797" s="5"/>
      <c r="V2797" s="5"/>
      <c r="W2797" s="5"/>
    </row>
    <row r="2798" spans="4:23" customFormat="1" x14ac:dyDescent="0.35">
      <c r="D2798" s="5"/>
      <c r="J2798" s="12"/>
      <c r="S2798" s="12"/>
      <c r="T2798" s="5"/>
      <c r="V2798" s="5"/>
      <c r="W2798" s="5"/>
    </row>
    <row r="2799" spans="4:23" customFormat="1" x14ac:dyDescent="0.35">
      <c r="D2799" s="5"/>
      <c r="J2799" s="12"/>
      <c r="S2799" s="12"/>
      <c r="T2799" s="5"/>
      <c r="V2799" s="5"/>
      <c r="W2799" s="5"/>
    </row>
    <row r="2800" spans="4:23" customFormat="1" x14ac:dyDescent="0.35">
      <c r="D2800" s="5"/>
      <c r="J2800" s="12"/>
      <c r="S2800" s="12"/>
      <c r="T2800" s="5"/>
      <c r="V2800" s="5"/>
      <c r="W2800" s="5"/>
    </row>
    <row r="2801" spans="4:23" customFormat="1" x14ac:dyDescent="0.35">
      <c r="D2801" s="5"/>
      <c r="J2801" s="12"/>
      <c r="S2801" s="12"/>
      <c r="T2801" s="5"/>
      <c r="V2801" s="5"/>
      <c r="W2801" s="5"/>
    </row>
    <row r="2802" spans="4:23" customFormat="1" x14ac:dyDescent="0.35">
      <c r="D2802" s="5"/>
      <c r="J2802" s="12"/>
      <c r="S2802" s="12"/>
      <c r="T2802" s="5"/>
      <c r="V2802" s="5"/>
      <c r="W2802" s="5"/>
    </row>
    <row r="2803" spans="4:23" customFormat="1" x14ac:dyDescent="0.35">
      <c r="D2803" s="5"/>
      <c r="J2803" s="12"/>
      <c r="S2803" s="12"/>
      <c r="T2803" s="5"/>
      <c r="V2803" s="5"/>
      <c r="W2803" s="5"/>
    </row>
    <row r="2804" spans="4:23" customFormat="1" x14ac:dyDescent="0.35">
      <c r="D2804" s="5"/>
      <c r="J2804" s="12"/>
      <c r="S2804" s="12"/>
      <c r="T2804" s="5"/>
      <c r="V2804" s="5"/>
      <c r="W2804" s="5"/>
    </row>
    <row r="2805" spans="4:23" customFormat="1" x14ac:dyDescent="0.35">
      <c r="D2805" s="5"/>
      <c r="J2805" s="12"/>
      <c r="S2805" s="12"/>
      <c r="T2805" s="5"/>
      <c r="V2805" s="5"/>
      <c r="W2805" s="5"/>
    </row>
    <row r="2806" spans="4:23" customFormat="1" x14ac:dyDescent="0.35">
      <c r="D2806" s="5"/>
      <c r="J2806" s="12"/>
      <c r="S2806" s="12"/>
      <c r="T2806" s="5"/>
      <c r="V2806" s="5"/>
      <c r="W2806" s="5"/>
    </row>
    <row r="2807" spans="4:23" customFormat="1" x14ac:dyDescent="0.35">
      <c r="D2807" s="5"/>
      <c r="J2807" s="12"/>
      <c r="S2807" s="12"/>
      <c r="T2807" s="5"/>
      <c r="V2807" s="5"/>
      <c r="W2807" s="5"/>
    </row>
    <row r="2808" spans="4:23" customFormat="1" x14ac:dyDescent="0.35">
      <c r="D2808" s="5"/>
      <c r="J2808" s="12"/>
      <c r="S2808" s="12"/>
      <c r="T2808" s="5"/>
      <c r="V2808" s="5"/>
      <c r="W2808" s="5"/>
    </row>
    <row r="2809" spans="4:23" customFormat="1" x14ac:dyDescent="0.35">
      <c r="D2809" s="5"/>
      <c r="J2809" s="12"/>
      <c r="S2809" s="12"/>
      <c r="T2809" s="5"/>
      <c r="V2809" s="5"/>
      <c r="W2809" s="5"/>
    </row>
    <row r="2810" spans="4:23" customFormat="1" x14ac:dyDescent="0.35">
      <c r="D2810" s="5"/>
      <c r="J2810" s="12"/>
      <c r="S2810" s="12"/>
      <c r="T2810" s="5"/>
      <c r="V2810" s="5"/>
      <c r="W2810" s="5"/>
    </row>
    <row r="2811" spans="4:23" customFormat="1" x14ac:dyDescent="0.35">
      <c r="D2811" s="5"/>
      <c r="J2811" s="12"/>
      <c r="S2811" s="12"/>
      <c r="T2811" s="5"/>
      <c r="V2811" s="5"/>
      <c r="W2811" s="5"/>
    </row>
    <row r="2812" spans="4:23" customFormat="1" x14ac:dyDescent="0.35">
      <c r="D2812" s="5"/>
      <c r="J2812" s="12"/>
      <c r="S2812" s="12"/>
      <c r="T2812" s="5"/>
      <c r="V2812" s="5"/>
      <c r="W2812" s="5"/>
    </row>
    <row r="2813" spans="4:23" customFormat="1" x14ac:dyDescent="0.35">
      <c r="D2813" s="5"/>
      <c r="J2813" s="12"/>
      <c r="S2813" s="12"/>
      <c r="T2813" s="5"/>
      <c r="V2813" s="5"/>
      <c r="W2813" s="5"/>
    </row>
    <row r="2814" spans="4:23" customFormat="1" x14ac:dyDescent="0.35">
      <c r="D2814" s="5"/>
      <c r="J2814" s="12"/>
      <c r="S2814" s="12"/>
      <c r="T2814" s="5"/>
      <c r="V2814" s="5"/>
      <c r="W2814" s="5"/>
    </row>
    <row r="2815" spans="4:23" customFormat="1" x14ac:dyDescent="0.35">
      <c r="D2815" s="5"/>
      <c r="J2815" s="12"/>
      <c r="S2815" s="12"/>
      <c r="T2815" s="5"/>
      <c r="V2815" s="5"/>
      <c r="W2815" s="5"/>
    </row>
    <row r="2816" spans="4:23" customFormat="1" x14ac:dyDescent="0.35">
      <c r="D2816" s="5"/>
      <c r="J2816" s="12"/>
      <c r="S2816" s="12"/>
      <c r="T2816" s="5"/>
      <c r="V2816" s="5"/>
      <c r="W2816" s="5"/>
    </row>
    <row r="2817" spans="4:23" customFormat="1" x14ac:dyDescent="0.35">
      <c r="D2817" s="5"/>
      <c r="J2817" s="12"/>
      <c r="S2817" s="12"/>
      <c r="T2817" s="5"/>
      <c r="V2817" s="5"/>
      <c r="W2817" s="5"/>
    </row>
    <row r="2818" spans="4:23" customFormat="1" x14ac:dyDescent="0.35">
      <c r="D2818" s="5"/>
      <c r="J2818" s="12"/>
      <c r="S2818" s="12"/>
      <c r="T2818" s="5"/>
      <c r="V2818" s="5"/>
      <c r="W2818" s="5"/>
    </row>
    <row r="2819" spans="4:23" customFormat="1" x14ac:dyDescent="0.35">
      <c r="D2819" s="5"/>
      <c r="J2819" s="12"/>
      <c r="S2819" s="12"/>
      <c r="T2819" s="5"/>
      <c r="V2819" s="5"/>
      <c r="W2819" s="5"/>
    </row>
    <row r="2820" spans="4:23" customFormat="1" x14ac:dyDescent="0.35">
      <c r="D2820" s="5"/>
      <c r="J2820" s="12"/>
      <c r="S2820" s="12"/>
      <c r="T2820" s="5"/>
      <c r="V2820" s="5"/>
      <c r="W2820" s="5"/>
    </row>
    <row r="2821" spans="4:23" customFormat="1" x14ac:dyDescent="0.35">
      <c r="D2821" s="5"/>
      <c r="J2821" s="12"/>
      <c r="S2821" s="12"/>
      <c r="T2821" s="5"/>
      <c r="V2821" s="5"/>
      <c r="W2821" s="5"/>
    </row>
    <row r="2822" spans="4:23" customFormat="1" x14ac:dyDescent="0.35">
      <c r="D2822" s="5"/>
      <c r="J2822" s="12"/>
      <c r="S2822" s="12"/>
      <c r="T2822" s="5"/>
      <c r="V2822" s="5"/>
      <c r="W2822" s="5"/>
    </row>
    <row r="2823" spans="4:23" customFormat="1" x14ac:dyDescent="0.35">
      <c r="D2823" s="5"/>
      <c r="J2823" s="12"/>
      <c r="S2823" s="12"/>
      <c r="T2823" s="5"/>
      <c r="V2823" s="5"/>
      <c r="W2823" s="5"/>
    </row>
    <row r="2824" spans="4:23" customFormat="1" x14ac:dyDescent="0.35">
      <c r="D2824" s="5"/>
      <c r="J2824" s="12"/>
      <c r="S2824" s="12"/>
      <c r="T2824" s="5"/>
      <c r="V2824" s="5"/>
      <c r="W2824" s="5"/>
    </row>
    <row r="2825" spans="4:23" customFormat="1" x14ac:dyDescent="0.35">
      <c r="D2825" s="5"/>
      <c r="J2825" s="12"/>
      <c r="S2825" s="12"/>
      <c r="T2825" s="5"/>
      <c r="V2825" s="5"/>
      <c r="W2825" s="5"/>
    </row>
    <row r="2826" spans="4:23" customFormat="1" x14ac:dyDescent="0.35">
      <c r="D2826" s="5"/>
      <c r="J2826" s="12"/>
      <c r="S2826" s="12"/>
      <c r="T2826" s="5"/>
      <c r="V2826" s="5"/>
      <c r="W2826" s="5"/>
    </row>
    <row r="2827" spans="4:23" customFormat="1" x14ac:dyDescent="0.35">
      <c r="D2827" s="5"/>
      <c r="J2827" s="12"/>
      <c r="S2827" s="12"/>
      <c r="T2827" s="5"/>
      <c r="V2827" s="5"/>
      <c r="W2827" s="5"/>
    </row>
    <row r="2828" spans="4:23" customFormat="1" x14ac:dyDescent="0.35">
      <c r="D2828" s="5"/>
      <c r="J2828" s="12"/>
      <c r="S2828" s="12"/>
      <c r="T2828" s="5"/>
      <c r="V2828" s="5"/>
      <c r="W2828" s="5"/>
    </row>
    <row r="2829" spans="4:23" customFormat="1" x14ac:dyDescent="0.35">
      <c r="D2829" s="5"/>
      <c r="J2829" s="12"/>
      <c r="S2829" s="12"/>
      <c r="T2829" s="5"/>
      <c r="V2829" s="5"/>
      <c r="W2829" s="5"/>
    </row>
    <row r="2830" spans="4:23" customFormat="1" x14ac:dyDescent="0.35">
      <c r="D2830" s="5"/>
      <c r="J2830" s="12"/>
      <c r="S2830" s="12"/>
      <c r="T2830" s="5"/>
      <c r="V2830" s="5"/>
      <c r="W2830" s="5"/>
    </row>
    <row r="2831" spans="4:23" customFormat="1" x14ac:dyDescent="0.35">
      <c r="D2831" s="5"/>
      <c r="J2831" s="12"/>
      <c r="S2831" s="12"/>
      <c r="T2831" s="5"/>
      <c r="V2831" s="5"/>
      <c r="W2831" s="5"/>
    </row>
    <row r="2832" spans="4:23" customFormat="1" x14ac:dyDescent="0.35">
      <c r="D2832" s="5"/>
      <c r="J2832" s="12"/>
      <c r="S2832" s="12"/>
      <c r="T2832" s="5"/>
      <c r="V2832" s="5"/>
      <c r="W2832" s="5"/>
    </row>
    <row r="2833" spans="4:23" customFormat="1" x14ac:dyDescent="0.35">
      <c r="D2833" s="5"/>
      <c r="J2833" s="12"/>
      <c r="S2833" s="12"/>
      <c r="T2833" s="5"/>
      <c r="V2833" s="5"/>
      <c r="W2833" s="5"/>
    </row>
    <row r="2834" spans="4:23" customFormat="1" x14ac:dyDescent="0.35">
      <c r="D2834" s="5"/>
      <c r="J2834" s="12"/>
      <c r="S2834" s="12"/>
      <c r="T2834" s="5"/>
      <c r="V2834" s="5"/>
      <c r="W2834" s="5"/>
    </row>
    <row r="2835" spans="4:23" customFormat="1" x14ac:dyDescent="0.35">
      <c r="D2835" s="5"/>
      <c r="J2835" s="12"/>
      <c r="S2835" s="12"/>
      <c r="T2835" s="5"/>
      <c r="V2835" s="5"/>
      <c r="W2835" s="5"/>
    </row>
    <row r="2836" spans="4:23" customFormat="1" x14ac:dyDescent="0.35">
      <c r="D2836" s="5"/>
      <c r="J2836" s="12"/>
      <c r="S2836" s="12"/>
      <c r="T2836" s="5"/>
      <c r="V2836" s="5"/>
      <c r="W2836" s="5"/>
    </row>
    <row r="2837" spans="4:23" customFormat="1" x14ac:dyDescent="0.35">
      <c r="D2837" s="5"/>
      <c r="J2837" s="12"/>
      <c r="S2837" s="12"/>
      <c r="T2837" s="5"/>
      <c r="V2837" s="5"/>
      <c r="W2837" s="5"/>
    </row>
    <row r="2838" spans="4:23" customFormat="1" x14ac:dyDescent="0.35">
      <c r="D2838" s="5"/>
      <c r="J2838" s="12"/>
      <c r="S2838" s="12"/>
      <c r="T2838" s="5"/>
      <c r="V2838" s="5"/>
      <c r="W2838" s="5"/>
    </row>
    <row r="2839" spans="4:23" customFormat="1" x14ac:dyDescent="0.35">
      <c r="D2839" s="5"/>
      <c r="J2839" s="12"/>
      <c r="S2839" s="12"/>
      <c r="T2839" s="5"/>
      <c r="V2839" s="5"/>
      <c r="W2839" s="5"/>
    </row>
    <row r="2840" spans="4:23" customFormat="1" x14ac:dyDescent="0.35">
      <c r="D2840" s="5"/>
      <c r="J2840" s="12"/>
      <c r="S2840" s="12"/>
      <c r="T2840" s="5"/>
      <c r="V2840" s="5"/>
      <c r="W2840" s="5"/>
    </row>
    <row r="2841" spans="4:23" customFormat="1" x14ac:dyDescent="0.35">
      <c r="D2841" s="5"/>
      <c r="J2841" s="12"/>
      <c r="S2841" s="12"/>
      <c r="T2841" s="5"/>
      <c r="V2841" s="5"/>
      <c r="W2841" s="5"/>
    </row>
    <row r="2842" spans="4:23" customFormat="1" x14ac:dyDescent="0.35">
      <c r="D2842" s="5"/>
      <c r="J2842" s="12"/>
      <c r="S2842" s="12"/>
      <c r="T2842" s="5"/>
      <c r="V2842" s="5"/>
      <c r="W2842" s="5"/>
    </row>
    <row r="2843" spans="4:23" customFormat="1" x14ac:dyDescent="0.35">
      <c r="D2843" s="5"/>
      <c r="J2843" s="12"/>
      <c r="S2843" s="12"/>
      <c r="T2843" s="5"/>
      <c r="V2843" s="5"/>
      <c r="W2843" s="5"/>
    </row>
    <row r="2844" spans="4:23" customFormat="1" x14ac:dyDescent="0.35">
      <c r="D2844" s="5"/>
      <c r="J2844" s="12"/>
      <c r="S2844" s="12"/>
      <c r="T2844" s="5"/>
      <c r="V2844" s="5"/>
      <c r="W2844" s="5"/>
    </row>
    <row r="2845" spans="4:23" customFormat="1" x14ac:dyDescent="0.35">
      <c r="D2845" s="5"/>
      <c r="J2845" s="12"/>
      <c r="S2845" s="12"/>
      <c r="T2845" s="5"/>
      <c r="V2845" s="5"/>
      <c r="W2845" s="5"/>
    </row>
    <row r="2846" spans="4:23" customFormat="1" x14ac:dyDescent="0.35">
      <c r="D2846" s="5"/>
      <c r="J2846" s="12"/>
      <c r="S2846" s="12"/>
      <c r="T2846" s="5"/>
      <c r="V2846" s="5"/>
      <c r="W2846" s="5"/>
    </row>
    <row r="2847" spans="4:23" customFormat="1" x14ac:dyDescent="0.35">
      <c r="D2847" s="5"/>
      <c r="J2847" s="12"/>
      <c r="S2847" s="12"/>
      <c r="T2847" s="5"/>
      <c r="V2847" s="5"/>
      <c r="W2847" s="5"/>
    </row>
    <row r="2848" spans="4:23" customFormat="1" x14ac:dyDescent="0.35">
      <c r="D2848" s="5"/>
      <c r="J2848" s="12"/>
      <c r="S2848" s="12"/>
      <c r="T2848" s="5"/>
      <c r="V2848" s="5"/>
      <c r="W2848" s="5"/>
    </row>
    <row r="2849" spans="4:23" customFormat="1" x14ac:dyDescent="0.35">
      <c r="D2849" s="5"/>
      <c r="J2849" s="12"/>
      <c r="S2849" s="12"/>
      <c r="T2849" s="5"/>
      <c r="V2849" s="5"/>
      <c r="W2849" s="5"/>
    </row>
    <row r="2850" spans="4:23" customFormat="1" x14ac:dyDescent="0.35">
      <c r="D2850" s="5"/>
      <c r="J2850" s="12"/>
      <c r="S2850" s="12"/>
      <c r="T2850" s="5"/>
      <c r="V2850" s="5"/>
      <c r="W2850" s="5"/>
    </row>
    <row r="2851" spans="4:23" customFormat="1" x14ac:dyDescent="0.35">
      <c r="D2851" s="5"/>
      <c r="J2851" s="12"/>
      <c r="S2851" s="12"/>
      <c r="T2851" s="5"/>
      <c r="V2851" s="5"/>
      <c r="W2851" s="5"/>
    </row>
    <row r="2852" spans="4:23" customFormat="1" x14ac:dyDescent="0.35">
      <c r="D2852" s="5"/>
      <c r="J2852" s="12"/>
      <c r="S2852" s="12"/>
      <c r="T2852" s="5"/>
      <c r="V2852" s="5"/>
      <c r="W2852" s="5"/>
    </row>
    <row r="2853" spans="4:23" customFormat="1" x14ac:dyDescent="0.35">
      <c r="D2853" s="5"/>
      <c r="J2853" s="12"/>
      <c r="S2853" s="12"/>
      <c r="T2853" s="5"/>
      <c r="V2853" s="5"/>
      <c r="W2853" s="5"/>
    </row>
    <row r="2854" spans="4:23" customFormat="1" x14ac:dyDescent="0.35">
      <c r="D2854" s="5"/>
      <c r="J2854" s="12"/>
      <c r="S2854" s="12"/>
      <c r="T2854" s="5"/>
      <c r="V2854" s="5"/>
      <c r="W2854" s="5"/>
    </row>
    <row r="2855" spans="4:23" customFormat="1" x14ac:dyDescent="0.35">
      <c r="D2855" s="5"/>
      <c r="J2855" s="12"/>
      <c r="S2855" s="12"/>
      <c r="T2855" s="5"/>
      <c r="V2855" s="5"/>
      <c r="W2855" s="5"/>
    </row>
    <row r="2856" spans="4:23" customFormat="1" x14ac:dyDescent="0.35">
      <c r="D2856" s="5"/>
      <c r="J2856" s="12"/>
      <c r="S2856" s="12"/>
      <c r="T2856" s="5"/>
      <c r="V2856" s="5"/>
      <c r="W2856" s="5"/>
    </row>
    <row r="2857" spans="4:23" customFormat="1" x14ac:dyDescent="0.35">
      <c r="D2857" s="5"/>
      <c r="J2857" s="12"/>
      <c r="S2857" s="12"/>
      <c r="T2857" s="5"/>
      <c r="V2857" s="5"/>
      <c r="W2857" s="5"/>
    </row>
    <row r="2858" spans="4:23" customFormat="1" x14ac:dyDescent="0.35">
      <c r="D2858" s="5"/>
      <c r="J2858" s="12"/>
      <c r="S2858" s="12"/>
      <c r="T2858" s="5"/>
      <c r="V2858" s="5"/>
      <c r="W2858" s="5"/>
    </row>
    <row r="2859" spans="4:23" customFormat="1" x14ac:dyDescent="0.35">
      <c r="D2859" s="5"/>
      <c r="J2859" s="12"/>
      <c r="S2859" s="12"/>
      <c r="T2859" s="5"/>
      <c r="V2859" s="5"/>
      <c r="W2859" s="5"/>
    </row>
    <row r="2860" spans="4:23" customFormat="1" x14ac:dyDescent="0.35">
      <c r="D2860" s="5"/>
      <c r="J2860" s="12"/>
      <c r="S2860" s="12"/>
      <c r="T2860" s="5"/>
      <c r="V2860" s="5"/>
      <c r="W2860" s="5"/>
    </row>
    <row r="2861" spans="4:23" customFormat="1" x14ac:dyDescent="0.35">
      <c r="D2861" s="5"/>
      <c r="J2861" s="12"/>
      <c r="S2861" s="12"/>
      <c r="T2861" s="5"/>
      <c r="V2861" s="5"/>
      <c r="W2861" s="5"/>
    </row>
    <row r="2862" spans="4:23" customFormat="1" x14ac:dyDescent="0.35">
      <c r="D2862" s="5"/>
      <c r="J2862" s="12"/>
      <c r="S2862" s="12"/>
      <c r="T2862" s="5"/>
      <c r="V2862" s="5"/>
      <c r="W2862" s="5"/>
    </row>
    <row r="2863" spans="4:23" customFormat="1" x14ac:dyDescent="0.35">
      <c r="D2863" s="5"/>
      <c r="J2863" s="12"/>
      <c r="S2863" s="12"/>
      <c r="T2863" s="5"/>
      <c r="V2863" s="5"/>
      <c r="W2863" s="5"/>
    </row>
    <row r="2864" spans="4:23" customFormat="1" x14ac:dyDescent="0.35">
      <c r="D2864" s="5"/>
      <c r="J2864" s="12"/>
      <c r="S2864" s="12"/>
      <c r="T2864" s="5"/>
      <c r="V2864" s="5"/>
      <c r="W2864" s="5"/>
    </row>
    <row r="2865" spans="4:23" customFormat="1" x14ac:dyDescent="0.35">
      <c r="D2865" s="5"/>
      <c r="J2865" s="12"/>
      <c r="S2865" s="12"/>
      <c r="T2865" s="5"/>
      <c r="V2865" s="5"/>
      <c r="W2865" s="5"/>
    </row>
    <row r="2866" spans="4:23" customFormat="1" x14ac:dyDescent="0.35">
      <c r="D2866" s="5"/>
      <c r="J2866" s="12"/>
      <c r="S2866" s="12"/>
      <c r="T2866" s="5"/>
      <c r="V2866" s="5"/>
      <c r="W2866" s="5"/>
    </row>
    <row r="2867" spans="4:23" customFormat="1" x14ac:dyDescent="0.35">
      <c r="D2867" s="5"/>
      <c r="J2867" s="12"/>
      <c r="S2867" s="12"/>
      <c r="T2867" s="5"/>
      <c r="V2867" s="5"/>
      <c r="W2867" s="5"/>
    </row>
    <row r="2868" spans="4:23" customFormat="1" x14ac:dyDescent="0.35">
      <c r="D2868" s="5"/>
      <c r="J2868" s="12"/>
      <c r="S2868" s="12"/>
      <c r="T2868" s="5"/>
      <c r="V2868" s="5"/>
      <c r="W2868" s="5"/>
    </row>
    <row r="2869" spans="4:23" customFormat="1" x14ac:dyDescent="0.35">
      <c r="D2869" s="5"/>
      <c r="J2869" s="12"/>
      <c r="S2869" s="12"/>
      <c r="T2869" s="5"/>
      <c r="V2869" s="5"/>
      <c r="W2869" s="5"/>
    </row>
    <row r="2870" spans="4:23" customFormat="1" x14ac:dyDescent="0.35">
      <c r="D2870" s="5"/>
      <c r="J2870" s="12"/>
      <c r="S2870" s="12"/>
      <c r="T2870" s="5"/>
      <c r="V2870" s="5"/>
      <c r="W2870" s="5"/>
    </row>
    <row r="2871" spans="4:23" customFormat="1" x14ac:dyDescent="0.35">
      <c r="D2871" s="5"/>
      <c r="J2871" s="12"/>
      <c r="S2871" s="12"/>
      <c r="T2871" s="5"/>
      <c r="V2871" s="5"/>
      <c r="W2871" s="5"/>
    </row>
    <row r="2872" spans="4:23" customFormat="1" x14ac:dyDescent="0.35">
      <c r="D2872" s="5"/>
      <c r="J2872" s="12"/>
      <c r="S2872" s="12"/>
      <c r="T2872" s="5"/>
      <c r="V2872" s="5"/>
      <c r="W2872" s="5"/>
    </row>
    <row r="2873" spans="4:23" customFormat="1" x14ac:dyDescent="0.35">
      <c r="D2873" s="5"/>
      <c r="J2873" s="12"/>
      <c r="S2873" s="12"/>
      <c r="T2873" s="5"/>
      <c r="V2873" s="5"/>
      <c r="W2873" s="5"/>
    </row>
    <row r="2874" spans="4:23" customFormat="1" x14ac:dyDescent="0.35">
      <c r="D2874" s="5"/>
      <c r="J2874" s="12"/>
      <c r="S2874" s="12"/>
      <c r="T2874" s="5"/>
      <c r="V2874" s="5"/>
      <c r="W2874" s="5"/>
    </row>
    <row r="2875" spans="4:23" customFormat="1" x14ac:dyDescent="0.35">
      <c r="D2875" s="5"/>
      <c r="J2875" s="12"/>
      <c r="S2875" s="12"/>
      <c r="T2875" s="5"/>
      <c r="V2875" s="5"/>
      <c r="W2875" s="5"/>
    </row>
    <row r="2876" spans="4:23" customFormat="1" x14ac:dyDescent="0.35">
      <c r="D2876" s="5"/>
      <c r="J2876" s="12"/>
      <c r="S2876" s="12"/>
      <c r="T2876" s="5"/>
      <c r="V2876" s="5"/>
      <c r="W2876" s="5"/>
    </row>
    <row r="2877" spans="4:23" customFormat="1" x14ac:dyDescent="0.35">
      <c r="D2877" s="5"/>
      <c r="J2877" s="12"/>
      <c r="S2877" s="12"/>
      <c r="T2877" s="5"/>
      <c r="V2877" s="5"/>
      <c r="W2877" s="5"/>
    </row>
    <row r="2878" spans="4:23" customFormat="1" x14ac:dyDescent="0.35">
      <c r="D2878" s="5"/>
      <c r="J2878" s="12"/>
      <c r="S2878" s="12"/>
      <c r="T2878" s="5"/>
      <c r="V2878" s="5"/>
      <c r="W2878" s="5"/>
    </row>
    <row r="2879" spans="4:23" customFormat="1" x14ac:dyDescent="0.35">
      <c r="D2879" s="5"/>
      <c r="J2879" s="12"/>
      <c r="S2879" s="12"/>
      <c r="T2879" s="5"/>
      <c r="V2879" s="5"/>
      <c r="W2879" s="5"/>
    </row>
    <row r="2880" spans="4:23" customFormat="1" x14ac:dyDescent="0.35">
      <c r="D2880" s="5"/>
      <c r="J2880" s="12"/>
      <c r="S2880" s="12"/>
      <c r="T2880" s="5"/>
      <c r="V2880" s="5"/>
      <c r="W2880" s="5"/>
    </row>
    <row r="2881" spans="4:23" customFormat="1" x14ac:dyDescent="0.35">
      <c r="D2881" s="5"/>
      <c r="J2881" s="12"/>
      <c r="S2881" s="12"/>
      <c r="T2881" s="5"/>
      <c r="V2881" s="5"/>
      <c r="W2881" s="5"/>
    </row>
    <row r="2882" spans="4:23" customFormat="1" x14ac:dyDescent="0.35">
      <c r="D2882" s="5"/>
      <c r="J2882" s="12"/>
      <c r="S2882" s="12"/>
      <c r="T2882" s="5"/>
      <c r="V2882" s="5"/>
      <c r="W2882" s="5"/>
    </row>
    <row r="2883" spans="4:23" customFormat="1" x14ac:dyDescent="0.35">
      <c r="D2883" s="5"/>
      <c r="J2883" s="12"/>
      <c r="S2883" s="12"/>
      <c r="T2883" s="5"/>
      <c r="V2883" s="5"/>
      <c r="W2883" s="5"/>
    </row>
    <row r="2884" spans="4:23" customFormat="1" x14ac:dyDescent="0.35">
      <c r="D2884" s="5"/>
      <c r="J2884" s="12"/>
      <c r="S2884" s="12"/>
      <c r="T2884" s="5"/>
      <c r="V2884" s="5"/>
      <c r="W2884" s="5"/>
    </row>
    <row r="2885" spans="4:23" customFormat="1" x14ac:dyDescent="0.35">
      <c r="D2885" s="5"/>
      <c r="J2885" s="12"/>
      <c r="S2885" s="12"/>
      <c r="T2885" s="5"/>
      <c r="V2885" s="5"/>
      <c r="W2885" s="5"/>
    </row>
    <row r="2886" spans="4:23" customFormat="1" x14ac:dyDescent="0.35">
      <c r="D2886" s="5"/>
      <c r="J2886" s="12"/>
      <c r="S2886" s="12"/>
      <c r="T2886" s="5"/>
      <c r="V2886" s="5"/>
      <c r="W2886" s="5"/>
    </row>
    <row r="2887" spans="4:23" customFormat="1" x14ac:dyDescent="0.35">
      <c r="D2887" s="5"/>
      <c r="J2887" s="12"/>
      <c r="S2887" s="12"/>
      <c r="T2887" s="5"/>
      <c r="V2887" s="5"/>
      <c r="W2887" s="5"/>
    </row>
    <row r="2888" spans="4:23" customFormat="1" x14ac:dyDescent="0.35">
      <c r="D2888" s="5"/>
      <c r="J2888" s="12"/>
      <c r="S2888" s="12"/>
      <c r="T2888" s="5"/>
      <c r="V2888" s="5"/>
      <c r="W2888" s="5"/>
    </row>
    <row r="2889" spans="4:23" customFormat="1" x14ac:dyDescent="0.35">
      <c r="D2889" s="5"/>
      <c r="J2889" s="12"/>
      <c r="S2889" s="12"/>
      <c r="T2889" s="5"/>
      <c r="V2889" s="5"/>
      <c r="W2889" s="5"/>
    </row>
    <row r="2890" spans="4:23" customFormat="1" x14ac:dyDescent="0.35">
      <c r="D2890" s="5"/>
      <c r="J2890" s="12"/>
      <c r="S2890" s="12"/>
      <c r="T2890" s="5"/>
      <c r="V2890" s="5"/>
      <c r="W2890" s="5"/>
    </row>
    <row r="2891" spans="4:23" customFormat="1" x14ac:dyDescent="0.35">
      <c r="D2891" s="5"/>
      <c r="J2891" s="12"/>
      <c r="S2891" s="12"/>
      <c r="T2891" s="5"/>
      <c r="V2891" s="5"/>
      <c r="W2891" s="5"/>
    </row>
    <row r="2892" spans="4:23" customFormat="1" x14ac:dyDescent="0.35">
      <c r="D2892" s="5"/>
      <c r="J2892" s="12"/>
      <c r="S2892" s="12"/>
      <c r="T2892" s="5"/>
      <c r="V2892" s="5"/>
      <c r="W2892" s="5"/>
    </row>
    <row r="2893" spans="4:23" customFormat="1" x14ac:dyDescent="0.35">
      <c r="D2893" s="5"/>
      <c r="J2893" s="12"/>
      <c r="S2893" s="12"/>
      <c r="T2893" s="5"/>
      <c r="V2893" s="5"/>
      <c r="W2893" s="5"/>
    </row>
    <row r="2894" spans="4:23" customFormat="1" x14ac:dyDescent="0.35">
      <c r="D2894" s="5"/>
      <c r="J2894" s="12"/>
      <c r="S2894" s="12"/>
      <c r="T2894" s="5"/>
      <c r="V2894" s="5"/>
      <c r="W2894" s="5"/>
    </row>
    <row r="2895" spans="4:23" customFormat="1" x14ac:dyDescent="0.35">
      <c r="D2895" s="5"/>
      <c r="J2895" s="12"/>
      <c r="S2895" s="12"/>
      <c r="T2895" s="5"/>
      <c r="V2895" s="5"/>
      <c r="W2895" s="5"/>
    </row>
    <row r="2896" spans="4:23" customFormat="1" x14ac:dyDescent="0.35">
      <c r="D2896" s="5"/>
      <c r="J2896" s="12"/>
      <c r="S2896" s="12"/>
      <c r="T2896" s="5"/>
      <c r="V2896" s="5"/>
      <c r="W2896" s="5"/>
    </row>
    <row r="2897" spans="4:23" customFormat="1" x14ac:dyDescent="0.35">
      <c r="D2897" s="5"/>
      <c r="J2897" s="12"/>
      <c r="S2897" s="12"/>
      <c r="T2897" s="5"/>
      <c r="V2897" s="5"/>
      <c r="W2897" s="5"/>
    </row>
    <row r="2898" spans="4:23" customFormat="1" x14ac:dyDescent="0.35">
      <c r="D2898" s="5"/>
      <c r="J2898" s="12"/>
      <c r="S2898" s="12"/>
      <c r="T2898" s="5"/>
      <c r="V2898" s="5"/>
      <c r="W2898" s="5"/>
    </row>
    <row r="2899" spans="4:23" customFormat="1" x14ac:dyDescent="0.35">
      <c r="D2899" s="5"/>
      <c r="J2899" s="12"/>
      <c r="S2899" s="12"/>
      <c r="T2899" s="5"/>
      <c r="V2899" s="5"/>
      <c r="W2899" s="5"/>
    </row>
    <row r="2900" spans="4:23" customFormat="1" x14ac:dyDescent="0.35">
      <c r="D2900" s="5"/>
      <c r="J2900" s="12"/>
      <c r="S2900" s="12"/>
      <c r="T2900" s="5"/>
      <c r="V2900" s="5"/>
      <c r="W2900" s="5"/>
    </row>
    <row r="2901" spans="4:23" customFormat="1" x14ac:dyDescent="0.35">
      <c r="D2901" s="5"/>
      <c r="J2901" s="12"/>
      <c r="S2901" s="12"/>
      <c r="T2901" s="5"/>
      <c r="V2901" s="5"/>
      <c r="W2901" s="5"/>
    </row>
    <row r="2902" spans="4:23" customFormat="1" x14ac:dyDescent="0.35">
      <c r="D2902" s="5"/>
      <c r="J2902" s="12"/>
      <c r="S2902" s="12"/>
      <c r="T2902" s="5"/>
      <c r="V2902" s="5"/>
      <c r="W2902" s="5"/>
    </row>
    <row r="2903" spans="4:23" customFormat="1" x14ac:dyDescent="0.35">
      <c r="D2903" s="5"/>
      <c r="J2903" s="12"/>
      <c r="S2903" s="12"/>
      <c r="T2903" s="5"/>
      <c r="V2903" s="5"/>
      <c r="W2903" s="5"/>
    </row>
    <row r="2904" spans="4:23" customFormat="1" x14ac:dyDescent="0.35">
      <c r="D2904" s="5"/>
      <c r="J2904" s="12"/>
      <c r="S2904" s="12"/>
      <c r="T2904" s="5"/>
      <c r="V2904" s="5"/>
      <c r="W2904" s="5"/>
    </row>
    <row r="2905" spans="4:23" customFormat="1" x14ac:dyDescent="0.35">
      <c r="D2905" s="5"/>
      <c r="J2905" s="12"/>
      <c r="S2905" s="12"/>
      <c r="T2905" s="5"/>
      <c r="V2905" s="5"/>
      <c r="W2905" s="5"/>
    </row>
    <row r="2906" spans="4:23" customFormat="1" x14ac:dyDescent="0.35">
      <c r="D2906" s="5"/>
      <c r="J2906" s="12"/>
      <c r="S2906" s="12"/>
      <c r="T2906" s="5"/>
      <c r="V2906" s="5"/>
      <c r="W2906" s="5"/>
    </row>
    <row r="2907" spans="4:23" customFormat="1" x14ac:dyDescent="0.35">
      <c r="D2907" s="5"/>
      <c r="J2907" s="12"/>
      <c r="S2907" s="12"/>
      <c r="T2907" s="5"/>
      <c r="V2907" s="5"/>
      <c r="W2907" s="5"/>
    </row>
    <row r="2908" spans="4:23" customFormat="1" x14ac:dyDescent="0.35">
      <c r="D2908" s="5"/>
      <c r="J2908" s="12"/>
      <c r="S2908" s="12"/>
      <c r="T2908" s="5"/>
      <c r="V2908" s="5"/>
      <c r="W2908" s="5"/>
    </row>
    <row r="2909" spans="4:23" customFormat="1" x14ac:dyDescent="0.35">
      <c r="D2909" s="5"/>
      <c r="J2909" s="12"/>
      <c r="S2909" s="12"/>
      <c r="T2909" s="5"/>
      <c r="V2909" s="5"/>
      <c r="W2909" s="5"/>
    </row>
    <row r="2910" spans="4:23" customFormat="1" x14ac:dyDescent="0.35">
      <c r="D2910" s="5"/>
      <c r="J2910" s="12"/>
      <c r="S2910" s="12"/>
      <c r="T2910" s="5"/>
      <c r="V2910" s="5"/>
      <c r="W2910" s="5"/>
    </row>
    <row r="2911" spans="4:23" customFormat="1" x14ac:dyDescent="0.35">
      <c r="D2911" s="5"/>
      <c r="J2911" s="12"/>
      <c r="S2911" s="12"/>
      <c r="T2911" s="5"/>
      <c r="V2911" s="5"/>
      <c r="W2911" s="5"/>
    </row>
    <row r="2912" spans="4:23" customFormat="1" x14ac:dyDescent="0.35">
      <c r="D2912" s="5"/>
      <c r="J2912" s="12"/>
      <c r="S2912" s="12"/>
      <c r="T2912" s="5"/>
      <c r="V2912" s="5"/>
      <c r="W2912" s="5"/>
    </row>
    <row r="2913" spans="4:23" customFormat="1" x14ac:dyDescent="0.35">
      <c r="D2913" s="5"/>
      <c r="J2913" s="12"/>
      <c r="S2913" s="12"/>
      <c r="T2913" s="5"/>
      <c r="V2913" s="5"/>
      <c r="W2913" s="5"/>
    </row>
    <row r="2914" spans="4:23" customFormat="1" x14ac:dyDescent="0.35">
      <c r="D2914" s="5"/>
      <c r="J2914" s="12"/>
      <c r="S2914" s="12"/>
      <c r="T2914" s="5"/>
      <c r="V2914" s="5"/>
      <c r="W2914" s="5"/>
    </row>
    <row r="2915" spans="4:23" customFormat="1" x14ac:dyDescent="0.35">
      <c r="D2915" s="5"/>
      <c r="J2915" s="12"/>
      <c r="S2915" s="12"/>
      <c r="T2915" s="5"/>
      <c r="V2915" s="5"/>
      <c r="W2915" s="5"/>
    </row>
    <row r="2916" spans="4:23" customFormat="1" x14ac:dyDescent="0.35">
      <c r="D2916" s="5"/>
      <c r="J2916" s="12"/>
      <c r="S2916" s="12"/>
      <c r="T2916" s="5"/>
      <c r="V2916" s="5"/>
      <c r="W2916" s="5"/>
    </row>
    <row r="2917" spans="4:23" customFormat="1" x14ac:dyDescent="0.35">
      <c r="D2917" s="5"/>
      <c r="J2917" s="12"/>
      <c r="S2917" s="12"/>
      <c r="T2917" s="5"/>
      <c r="V2917" s="5"/>
      <c r="W2917" s="5"/>
    </row>
    <row r="2918" spans="4:23" customFormat="1" x14ac:dyDescent="0.35">
      <c r="D2918" s="5"/>
      <c r="J2918" s="12"/>
      <c r="S2918" s="12"/>
      <c r="T2918" s="5"/>
      <c r="V2918" s="5"/>
      <c r="W2918" s="5"/>
    </row>
    <row r="2919" spans="4:23" customFormat="1" x14ac:dyDescent="0.35">
      <c r="D2919" s="5"/>
      <c r="J2919" s="12"/>
      <c r="S2919" s="12"/>
      <c r="T2919" s="5"/>
      <c r="V2919" s="5"/>
      <c r="W2919" s="5"/>
    </row>
    <row r="2920" spans="4:23" customFormat="1" x14ac:dyDescent="0.35">
      <c r="D2920" s="5"/>
      <c r="J2920" s="12"/>
      <c r="S2920" s="12"/>
      <c r="T2920" s="5"/>
      <c r="V2920" s="5"/>
      <c r="W2920" s="5"/>
    </row>
    <row r="2921" spans="4:23" customFormat="1" x14ac:dyDescent="0.35">
      <c r="D2921" s="5"/>
      <c r="J2921" s="12"/>
      <c r="S2921" s="12"/>
      <c r="T2921" s="5"/>
      <c r="V2921" s="5"/>
      <c r="W2921" s="5"/>
    </row>
    <row r="2922" spans="4:23" customFormat="1" x14ac:dyDescent="0.35">
      <c r="D2922" s="5"/>
      <c r="J2922" s="12"/>
      <c r="S2922" s="12"/>
      <c r="T2922" s="5"/>
      <c r="V2922" s="5"/>
      <c r="W2922" s="5"/>
    </row>
    <row r="2923" spans="4:23" customFormat="1" x14ac:dyDescent="0.35">
      <c r="D2923" s="5"/>
      <c r="J2923" s="12"/>
      <c r="S2923" s="12"/>
      <c r="T2923" s="5"/>
      <c r="V2923" s="5"/>
      <c r="W2923" s="5"/>
    </row>
    <row r="2924" spans="4:23" customFormat="1" x14ac:dyDescent="0.35">
      <c r="D2924" s="5"/>
      <c r="J2924" s="12"/>
      <c r="S2924" s="12"/>
      <c r="T2924" s="5"/>
      <c r="V2924" s="5"/>
      <c r="W2924" s="5"/>
    </row>
    <row r="2925" spans="4:23" customFormat="1" x14ac:dyDescent="0.35">
      <c r="D2925" s="5"/>
      <c r="J2925" s="12"/>
      <c r="S2925" s="12"/>
      <c r="T2925" s="5"/>
      <c r="V2925" s="5"/>
      <c r="W2925" s="5"/>
    </row>
    <row r="2926" spans="4:23" customFormat="1" x14ac:dyDescent="0.35">
      <c r="D2926" s="5"/>
      <c r="J2926" s="12"/>
      <c r="S2926" s="12"/>
      <c r="T2926" s="5"/>
      <c r="V2926" s="5"/>
      <c r="W2926" s="5"/>
    </row>
    <row r="2927" spans="4:23" customFormat="1" x14ac:dyDescent="0.35">
      <c r="D2927" s="5"/>
      <c r="J2927" s="12"/>
      <c r="S2927" s="12"/>
      <c r="T2927" s="5"/>
      <c r="V2927" s="5"/>
      <c r="W2927" s="5"/>
    </row>
    <row r="2928" spans="4:23" customFormat="1" x14ac:dyDescent="0.35">
      <c r="D2928" s="5"/>
      <c r="J2928" s="12"/>
      <c r="S2928" s="12"/>
      <c r="T2928" s="5"/>
      <c r="V2928" s="5"/>
      <c r="W2928" s="5"/>
    </row>
    <row r="2929" spans="4:23" customFormat="1" x14ac:dyDescent="0.35">
      <c r="D2929" s="5"/>
      <c r="J2929" s="12"/>
      <c r="S2929" s="12"/>
      <c r="T2929" s="5"/>
      <c r="V2929" s="5"/>
      <c r="W2929" s="5"/>
    </row>
    <row r="2930" spans="4:23" customFormat="1" x14ac:dyDescent="0.35">
      <c r="D2930" s="5"/>
      <c r="J2930" s="12"/>
      <c r="S2930" s="12"/>
      <c r="T2930" s="5"/>
      <c r="V2930" s="5"/>
      <c r="W2930" s="5"/>
    </row>
    <row r="2931" spans="4:23" customFormat="1" x14ac:dyDescent="0.35">
      <c r="D2931" s="5"/>
      <c r="J2931" s="12"/>
      <c r="S2931" s="12"/>
      <c r="T2931" s="5"/>
      <c r="V2931" s="5"/>
      <c r="W2931" s="5"/>
    </row>
    <row r="2932" spans="4:23" customFormat="1" x14ac:dyDescent="0.35">
      <c r="D2932" s="5"/>
      <c r="J2932" s="12"/>
      <c r="S2932" s="12"/>
      <c r="T2932" s="5"/>
      <c r="V2932" s="5"/>
      <c r="W2932" s="5"/>
    </row>
    <row r="2933" spans="4:23" customFormat="1" x14ac:dyDescent="0.35">
      <c r="D2933" s="5"/>
      <c r="J2933" s="12"/>
      <c r="S2933" s="12"/>
      <c r="T2933" s="5"/>
      <c r="V2933" s="5"/>
      <c r="W2933" s="5"/>
    </row>
    <row r="2934" spans="4:23" customFormat="1" x14ac:dyDescent="0.35">
      <c r="D2934" s="5"/>
      <c r="J2934" s="12"/>
      <c r="S2934" s="12"/>
      <c r="T2934" s="5"/>
      <c r="V2934" s="5"/>
      <c r="W2934" s="5"/>
    </row>
    <row r="2935" spans="4:23" customFormat="1" x14ac:dyDescent="0.35">
      <c r="D2935" s="5"/>
      <c r="J2935" s="12"/>
      <c r="S2935" s="12"/>
      <c r="T2935" s="5"/>
      <c r="V2935" s="5"/>
      <c r="W2935" s="5"/>
    </row>
    <row r="2936" spans="4:23" customFormat="1" x14ac:dyDescent="0.35">
      <c r="D2936" s="5"/>
      <c r="J2936" s="12"/>
      <c r="S2936" s="12"/>
      <c r="T2936" s="5"/>
      <c r="V2936" s="5"/>
      <c r="W2936" s="5"/>
    </row>
    <row r="2937" spans="4:23" customFormat="1" x14ac:dyDescent="0.35">
      <c r="D2937" s="5"/>
      <c r="J2937" s="12"/>
      <c r="S2937" s="12"/>
      <c r="T2937" s="5"/>
      <c r="V2937" s="5"/>
      <c r="W2937" s="5"/>
    </row>
    <row r="2938" spans="4:23" customFormat="1" x14ac:dyDescent="0.35">
      <c r="D2938" s="5"/>
      <c r="J2938" s="12"/>
      <c r="S2938" s="12"/>
      <c r="T2938" s="5"/>
      <c r="V2938" s="5"/>
      <c r="W2938" s="5"/>
    </row>
    <row r="2939" spans="4:23" customFormat="1" x14ac:dyDescent="0.35">
      <c r="D2939" s="5"/>
      <c r="J2939" s="12"/>
      <c r="S2939" s="12"/>
      <c r="T2939" s="5"/>
      <c r="V2939" s="5"/>
      <c r="W2939" s="5"/>
    </row>
    <row r="2940" spans="4:23" customFormat="1" x14ac:dyDescent="0.35">
      <c r="D2940" s="5"/>
      <c r="J2940" s="12"/>
      <c r="S2940" s="12"/>
      <c r="T2940" s="5"/>
      <c r="V2940" s="5"/>
      <c r="W2940" s="5"/>
    </row>
    <row r="2941" spans="4:23" customFormat="1" x14ac:dyDescent="0.35">
      <c r="D2941" s="5"/>
      <c r="J2941" s="12"/>
      <c r="S2941" s="12"/>
      <c r="T2941" s="5"/>
      <c r="V2941" s="5"/>
      <c r="W2941" s="5"/>
    </row>
    <row r="2942" spans="4:23" customFormat="1" x14ac:dyDescent="0.35">
      <c r="D2942" s="5"/>
      <c r="J2942" s="12"/>
      <c r="S2942" s="12"/>
      <c r="T2942" s="5"/>
      <c r="V2942" s="5"/>
      <c r="W2942" s="5"/>
    </row>
    <row r="2943" spans="4:23" customFormat="1" x14ac:dyDescent="0.35">
      <c r="D2943" s="5"/>
      <c r="J2943" s="12"/>
      <c r="S2943" s="12"/>
      <c r="T2943" s="5"/>
      <c r="V2943" s="5"/>
      <c r="W2943" s="5"/>
    </row>
    <row r="2944" spans="4:23" customFormat="1" x14ac:dyDescent="0.35">
      <c r="D2944" s="5"/>
      <c r="J2944" s="12"/>
      <c r="S2944" s="12"/>
      <c r="T2944" s="5"/>
      <c r="V2944" s="5"/>
      <c r="W2944" s="5"/>
    </row>
    <row r="2945" spans="4:23" customFormat="1" x14ac:dyDescent="0.35">
      <c r="D2945" s="5"/>
      <c r="J2945" s="12"/>
      <c r="S2945" s="12"/>
      <c r="T2945" s="5"/>
      <c r="V2945" s="5"/>
      <c r="W2945" s="5"/>
    </row>
    <row r="2946" spans="4:23" customFormat="1" x14ac:dyDescent="0.35">
      <c r="D2946" s="5"/>
      <c r="J2946" s="12"/>
      <c r="S2946" s="12"/>
      <c r="T2946" s="5"/>
      <c r="V2946" s="5"/>
      <c r="W2946" s="5"/>
    </row>
    <row r="2947" spans="4:23" customFormat="1" x14ac:dyDescent="0.35">
      <c r="D2947" s="5"/>
      <c r="J2947" s="12"/>
      <c r="S2947" s="12"/>
      <c r="T2947" s="5"/>
      <c r="V2947" s="5"/>
      <c r="W2947" s="5"/>
    </row>
    <row r="2948" spans="4:23" customFormat="1" x14ac:dyDescent="0.35">
      <c r="D2948" s="5"/>
      <c r="J2948" s="12"/>
      <c r="S2948" s="12"/>
      <c r="T2948" s="5"/>
      <c r="V2948" s="5"/>
      <c r="W2948" s="5"/>
    </row>
    <row r="2949" spans="4:23" customFormat="1" x14ac:dyDescent="0.35">
      <c r="D2949" s="5"/>
      <c r="J2949" s="12"/>
      <c r="S2949" s="12"/>
      <c r="T2949" s="5"/>
      <c r="V2949" s="5"/>
      <c r="W2949" s="5"/>
    </row>
    <row r="2950" spans="4:23" customFormat="1" x14ac:dyDescent="0.35">
      <c r="D2950" s="5"/>
      <c r="J2950" s="12"/>
      <c r="S2950" s="12"/>
      <c r="T2950" s="5"/>
      <c r="V2950" s="5"/>
      <c r="W2950" s="5"/>
    </row>
    <row r="2951" spans="4:23" customFormat="1" x14ac:dyDescent="0.35">
      <c r="D2951" s="5"/>
      <c r="J2951" s="12"/>
      <c r="S2951" s="12"/>
      <c r="T2951" s="5"/>
      <c r="V2951" s="5"/>
      <c r="W2951" s="5"/>
    </row>
    <row r="2952" spans="4:23" customFormat="1" x14ac:dyDescent="0.35">
      <c r="D2952" s="5"/>
      <c r="J2952" s="12"/>
      <c r="S2952" s="12"/>
      <c r="T2952" s="5"/>
      <c r="V2952" s="5"/>
      <c r="W2952" s="5"/>
    </row>
    <row r="2953" spans="4:23" customFormat="1" x14ac:dyDescent="0.35">
      <c r="D2953" s="5"/>
      <c r="J2953" s="12"/>
      <c r="S2953" s="12"/>
      <c r="T2953" s="5"/>
      <c r="V2953" s="5"/>
      <c r="W2953" s="5"/>
    </row>
    <row r="2954" spans="4:23" customFormat="1" x14ac:dyDescent="0.35">
      <c r="D2954" s="5"/>
      <c r="J2954" s="12"/>
      <c r="S2954" s="12"/>
      <c r="T2954" s="5"/>
      <c r="V2954" s="5"/>
      <c r="W2954" s="5"/>
    </row>
    <row r="2955" spans="4:23" customFormat="1" x14ac:dyDescent="0.35">
      <c r="D2955" s="5"/>
      <c r="J2955" s="12"/>
      <c r="S2955" s="12"/>
      <c r="T2955" s="5"/>
      <c r="V2955" s="5"/>
      <c r="W2955" s="5"/>
    </row>
    <row r="2956" spans="4:23" customFormat="1" x14ac:dyDescent="0.35">
      <c r="D2956" s="5"/>
      <c r="J2956" s="12"/>
      <c r="S2956" s="12"/>
      <c r="T2956" s="5"/>
      <c r="V2956" s="5"/>
      <c r="W2956" s="5"/>
    </row>
    <row r="2957" spans="4:23" customFormat="1" x14ac:dyDescent="0.35">
      <c r="D2957" s="5"/>
      <c r="J2957" s="12"/>
      <c r="S2957" s="12"/>
      <c r="T2957" s="5"/>
      <c r="V2957" s="5"/>
      <c r="W2957" s="5"/>
    </row>
    <row r="2958" spans="4:23" customFormat="1" x14ac:dyDescent="0.35">
      <c r="D2958" s="5"/>
      <c r="J2958" s="12"/>
      <c r="S2958" s="12"/>
      <c r="T2958" s="5"/>
      <c r="V2958" s="5"/>
      <c r="W2958" s="5"/>
    </row>
    <row r="2959" spans="4:23" customFormat="1" x14ac:dyDescent="0.35">
      <c r="D2959" s="5"/>
      <c r="J2959" s="12"/>
      <c r="S2959" s="12"/>
      <c r="T2959" s="5"/>
      <c r="V2959" s="5"/>
      <c r="W2959" s="5"/>
    </row>
    <row r="2960" spans="4:23" customFormat="1" x14ac:dyDescent="0.35">
      <c r="D2960" s="5"/>
      <c r="J2960" s="12"/>
      <c r="S2960" s="12"/>
      <c r="T2960" s="5"/>
      <c r="V2960" s="5"/>
      <c r="W2960" s="5"/>
    </row>
    <row r="2961" spans="4:23" customFormat="1" x14ac:dyDescent="0.35">
      <c r="D2961" s="5"/>
      <c r="J2961" s="12"/>
      <c r="S2961" s="12"/>
      <c r="T2961" s="5"/>
      <c r="V2961" s="5"/>
      <c r="W2961" s="5"/>
    </row>
    <row r="2962" spans="4:23" customFormat="1" x14ac:dyDescent="0.35">
      <c r="D2962" s="5"/>
      <c r="J2962" s="12"/>
      <c r="S2962" s="12"/>
      <c r="T2962" s="5"/>
      <c r="V2962" s="5"/>
      <c r="W2962" s="5"/>
    </row>
    <row r="2963" spans="4:23" customFormat="1" x14ac:dyDescent="0.35">
      <c r="D2963" s="5"/>
      <c r="J2963" s="12"/>
      <c r="S2963" s="12"/>
      <c r="T2963" s="5"/>
      <c r="V2963" s="5"/>
      <c r="W2963" s="5"/>
    </row>
    <row r="2964" spans="4:23" customFormat="1" x14ac:dyDescent="0.35">
      <c r="D2964" s="5"/>
      <c r="J2964" s="12"/>
      <c r="S2964" s="12"/>
      <c r="T2964" s="5"/>
      <c r="V2964" s="5"/>
      <c r="W2964" s="5"/>
    </row>
    <row r="2965" spans="4:23" customFormat="1" x14ac:dyDescent="0.35">
      <c r="D2965" s="5"/>
      <c r="J2965" s="12"/>
      <c r="S2965" s="12"/>
      <c r="T2965" s="5"/>
      <c r="V2965" s="5"/>
      <c r="W2965" s="5"/>
    </row>
    <row r="2966" spans="4:23" customFormat="1" x14ac:dyDescent="0.35">
      <c r="D2966" s="5"/>
      <c r="J2966" s="12"/>
      <c r="S2966" s="12"/>
      <c r="T2966" s="5"/>
      <c r="V2966" s="5"/>
      <c r="W2966" s="5"/>
    </row>
    <row r="2967" spans="4:23" customFormat="1" x14ac:dyDescent="0.35">
      <c r="D2967" s="5"/>
      <c r="J2967" s="12"/>
      <c r="S2967" s="12"/>
      <c r="T2967" s="5"/>
      <c r="V2967" s="5"/>
      <c r="W2967" s="5"/>
    </row>
    <row r="2968" spans="4:23" customFormat="1" x14ac:dyDescent="0.35">
      <c r="D2968" s="5"/>
      <c r="J2968" s="12"/>
      <c r="S2968" s="12"/>
      <c r="T2968" s="5"/>
      <c r="V2968" s="5"/>
      <c r="W2968" s="5"/>
    </row>
    <row r="2969" spans="4:23" customFormat="1" x14ac:dyDescent="0.35">
      <c r="D2969" s="5"/>
      <c r="J2969" s="12"/>
      <c r="S2969" s="12"/>
      <c r="T2969" s="5"/>
      <c r="V2969" s="5"/>
      <c r="W2969" s="5"/>
    </row>
    <row r="2970" spans="4:23" customFormat="1" x14ac:dyDescent="0.35">
      <c r="D2970" s="5"/>
      <c r="J2970" s="12"/>
      <c r="S2970" s="12"/>
      <c r="T2970" s="5"/>
      <c r="V2970" s="5"/>
      <c r="W2970" s="5"/>
    </row>
    <row r="2971" spans="4:23" customFormat="1" x14ac:dyDescent="0.35">
      <c r="D2971" s="5"/>
      <c r="J2971" s="12"/>
      <c r="S2971" s="12"/>
      <c r="T2971" s="5"/>
      <c r="V2971" s="5"/>
      <c r="W2971" s="5"/>
    </row>
    <row r="2972" spans="4:23" customFormat="1" x14ac:dyDescent="0.35">
      <c r="D2972" s="5"/>
      <c r="J2972" s="12"/>
      <c r="S2972" s="12"/>
      <c r="T2972" s="5"/>
      <c r="V2972" s="5"/>
      <c r="W2972" s="5"/>
    </row>
    <row r="2973" spans="4:23" customFormat="1" x14ac:dyDescent="0.35">
      <c r="D2973" s="5"/>
      <c r="J2973" s="12"/>
      <c r="S2973" s="12"/>
      <c r="T2973" s="5"/>
      <c r="V2973" s="5"/>
      <c r="W2973" s="5"/>
    </row>
    <row r="2974" spans="4:23" customFormat="1" x14ac:dyDescent="0.35">
      <c r="D2974" s="5"/>
      <c r="J2974" s="12"/>
      <c r="S2974" s="12"/>
      <c r="T2974" s="5"/>
      <c r="V2974" s="5"/>
      <c r="W2974" s="5"/>
    </row>
    <row r="2975" spans="4:23" customFormat="1" x14ac:dyDescent="0.35">
      <c r="D2975" s="5"/>
      <c r="J2975" s="12"/>
      <c r="S2975" s="12"/>
      <c r="T2975" s="5"/>
      <c r="V2975" s="5"/>
      <c r="W2975" s="5"/>
    </row>
    <row r="2976" spans="4:23" customFormat="1" x14ac:dyDescent="0.35">
      <c r="D2976" s="5"/>
      <c r="J2976" s="12"/>
      <c r="S2976" s="12"/>
      <c r="T2976" s="5"/>
      <c r="V2976" s="5"/>
      <c r="W2976" s="5"/>
    </row>
    <row r="2977" spans="4:23" customFormat="1" x14ac:dyDescent="0.35">
      <c r="D2977" s="5"/>
      <c r="J2977" s="12"/>
      <c r="S2977" s="12"/>
      <c r="T2977" s="5"/>
      <c r="V2977" s="5"/>
      <c r="W2977" s="5"/>
    </row>
    <row r="2978" spans="4:23" customFormat="1" x14ac:dyDescent="0.35">
      <c r="D2978" s="5"/>
      <c r="J2978" s="12"/>
      <c r="S2978" s="12"/>
      <c r="T2978" s="5"/>
      <c r="V2978" s="5"/>
      <c r="W2978" s="5"/>
    </row>
    <row r="2979" spans="4:23" customFormat="1" x14ac:dyDescent="0.35">
      <c r="D2979" s="5"/>
      <c r="J2979" s="12"/>
      <c r="S2979" s="12"/>
      <c r="T2979" s="5"/>
      <c r="V2979" s="5"/>
      <c r="W2979" s="5"/>
    </row>
    <row r="2980" spans="4:23" customFormat="1" x14ac:dyDescent="0.35">
      <c r="D2980" s="5"/>
      <c r="J2980" s="12"/>
      <c r="S2980" s="12"/>
      <c r="T2980" s="5"/>
      <c r="V2980" s="5"/>
      <c r="W2980" s="5"/>
    </row>
    <row r="2981" spans="4:23" customFormat="1" x14ac:dyDescent="0.35">
      <c r="D2981" s="5"/>
      <c r="J2981" s="12"/>
      <c r="S2981" s="12"/>
      <c r="T2981" s="5"/>
      <c r="V2981" s="5"/>
      <c r="W2981" s="5"/>
    </row>
    <row r="2982" spans="4:23" customFormat="1" x14ac:dyDescent="0.35">
      <c r="D2982" s="5"/>
      <c r="J2982" s="12"/>
      <c r="S2982" s="12"/>
      <c r="T2982" s="5"/>
      <c r="V2982" s="5"/>
      <c r="W2982" s="5"/>
    </row>
    <row r="2983" spans="4:23" customFormat="1" x14ac:dyDescent="0.35">
      <c r="D2983" s="5"/>
      <c r="J2983" s="12"/>
      <c r="S2983" s="12"/>
      <c r="T2983" s="5"/>
      <c r="V2983" s="5"/>
      <c r="W2983" s="5"/>
    </row>
    <row r="2984" spans="4:23" customFormat="1" x14ac:dyDescent="0.35">
      <c r="D2984" s="5"/>
      <c r="J2984" s="12"/>
      <c r="S2984" s="12"/>
      <c r="T2984" s="5"/>
      <c r="V2984" s="5"/>
      <c r="W2984" s="5"/>
    </row>
    <row r="2985" spans="4:23" customFormat="1" x14ac:dyDescent="0.35">
      <c r="D2985" s="5"/>
      <c r="J2985" s="12"/>
      <c r="S2985" s="12"/>
      <c r="T2985" s="5"/>
      <c r="V2985" s="5"/>
      <c r="W2985" s="5"/>
    </row>
    <row r="2986" spans="4:23" customFormat="1" x14ac:dyDescent="0.35">
      <c r="D2986" s="5"/>
      <c r="J2986" s="12"/>
      <c r="S2986" s="12"/>
      <c r="T2986" s="5"/>
      <c r="V2986" s="5"/>
      <c r="W2986" s="5"/>
    </row>
    <row r="2987" spans="4:23" customFormat="1" x14ac:dyDescent="0.35">
      <c r="D2987" s="5"/>
      <c r="J2987" s="12"/>
      <c r="S2987" s="12"/>
      <c r="T2987" s="5"/>
      <c r="V2987" s="5"/>
      <c r="W2987" s="5"/>
    </row>
    <row r="2988" spans="4:23" customFormat="1" x14ac:dyDescent="0.35">
      <c r="D2988" s="5"/>
      <c r="J2988" s="12"/>
      <c r="S2988" s="12"/>
      <c r="T2988" s="5"/>
      <c r="V2988" s="5"/>
      <c r="W2988" s="5"/>
    </row>
    <row r="2989" spans="4:23" customFormat="1" x14ac:dyDescent="0.35">
      <c r="D2989" s="5"/>
      <c r="J2989" s="12"/>
      <c r="S2989" s="12"/>
      <c r="T2989" s="5"/>
      <c r="V2989" s="5"/>
      <c r="W2989" s="5"/>
    </row>
    <row r="2990" spans="4:23" customFormat="1" x14ac:dyDescent="0.35">
      <c r="D2990" s="5"/>
      <c r="J2990" s="12"/>
      <c r="S2990" s="12"/>
      <c r="T2990" s="5"/>
      <c r="V2990" s="5"/>
      <c r="W2990" s="5"/>
    </row>
    <row r="2991" spans="4:23" customFormat="1" x14ac:dyDescent="0.35">
      <c r="D2991" s="5"/>
      <c r="J2991" s="12"/>
      <c r="S2991" s="12"/>
      <c r="T2991" s="5"/>
      <c r="V2991" s="5"/>
      <c r="W2991" s="5"/>
    </row>
    <row r="2992" spans="4:23" customFormat="1" x14ac:dyDescent="0.35">
      <c r="D2992" s="5"/>
      <c r="J2992" s="12"/>
      <c r="S2992" s="12"/>
      <c r="T2992" s="5"/>
      <c r="V2992" s="5"/>
      <c r="W2992" s="5"/>
    </row>
    <row r="2993" spans="4:23" customFormat="1" x14ac:dyDescent="0.35">
      <c r="D2993" s="5"/>
      <c r="J2993" s="12"/>
      <c r="S2993" s="12"/>
      <c r="T2993" s="5"/>
      <c r="V2993" s="5"/>
      <c r="W2993" s="5"/>
    </row>
    <row r="2994" spans="4:23" customFormat="1" x14ac:dyDescent="0.35">
      <c r="D2994" s="5"/>
      <c r="J2994" s="12"/>
      <c r="S2994" s="12"/>
      <c r="T2994" s="5"/>
      <c r="V2994" s="5"/>
      <c r="W2994" s="5"/>
    </row>
    <row r="2995" spans="4:23" customFormat="1" x14ac:dyDescent="0.35">
      <c r="D2995" s="5"/>
      <c r="J2995" s="12"/>
      <c r="S2995" s="12"/>
      <c r="T2995" s="5"/>
      <c r="V2995" s="5"/>
      <c r="W2995" s="5"/>
    </row>
    <row r="2996" spans="4:23" customFormat="1" x14ac:dyDescent="0.35">
      <c r="D2996" s="5"/>
      <c r="J2996" s="12"/>
      <c r="S2996" s="12"/>
      <c r="T2996" s="5"/>
      <c r="V2996" s="5"/>
      <c r="W2996" s="5"/>
    </row>
    <row r="2997" spans="4:23" customFormat="1" x14ac:dyDescent="0.35">
      <c r="D2997" s="5"/>
      <c r="J2997" s="12"/>
      <c r="S2997" s="12"/>
      <c r="T2997" s="5"/>
      <c r="V2997" s="5"/>
      <c r="W2997" s="5"/>
    </row>
    <row r="2998" spans="4:23" customFormat="1" x14ac:dyDescent="0.35">
      <c r="D2998" s="5"/>
      <c r="J2998" s="12"/>
      <c r="S2998" s="12"/>
      <c r="T2998" s="5"/>
      <c r="V2998" s="5"/>
      <c r="W2998" s="5"/>
    </row>
    <row r="2999" spans="4:23" customFormat="1" x14ac:dyDescent="0.35">
      <c r="D2999" s="5"/>
      <c r="J2999" s="12"/>
      <c r="S2999" s="12"/>
      <c r="T2999" s="5"/>
      <c r="V2999" s="5"/>
      <c r="W2999" s="5"/>
    </row>
    <row r="3000" spans="4:23" customFormat="1" x14ac:dyDescent="0.35">
      <c r="D3000" s="5"/>
      <c r="J3000" s="12"/>
      <c r="S3000" s="12"/>
      <c r="T3000" s="5"/>
      <c r="V3000" s="5"/>
      <c r="W3000" s="5"/>
    </row>
    <row r="3001" spans="4:23" customFormat="1" x14ac:dyDescent="0.35">
      <c r="D3001" s="5"/>
      <c r="J3001" s="12"/>
      <c r="S3001" s="12"/>
      <c r="T3001" s="5"/>
      <c r="V3001" s="5"/>
      <c r="W3001" s="5"/>
    </row>
    <row r="3002" spans="4:23" customFormat="1" x14ac:dyDescent="0.35">
      <c r="D3002" s="5"/>
      <c r="J3002" s="12"/>
      <c r="S3002" s="12"/>
      <c r="T3002" s="5"/>
      <c r="V3002" s="5"/>
      <c r="W3002" s="5"/>
    </row>
    <row r="3003" spans="4:23" customFormat="1" x14ac:dyDescent="0.35">
      <c r="D3003" s="5"/>
      <c r="J3003" s="12"/>
      <c r="S3003" s="12"/>
      <c r="T3003" s="5"/>
      <c r="V3003" s="5"/>
      <c r="W3003" s="5"/>
    </row>
    <row r="3004" spans="4:23" customFormat="1" x14ac:dyDescent="0.35">
      <c r="D3004" s="5"/>
      <c r="J3004" s="12"/>
      <c r="S3004" s="12"/>
      <c r="T3004" s="5"/>
      <c r="V3004" s="5"/>
      <c r="W3004" s="5"/>
    </row>
    <row r="3005" spans="4:23" customFormat="1" x14ac:dyDescent="0.35">
      <c r="D3005" s="5"/>
      <c r="J3005" s="12"/>
      <c r="S3005" s="12"/>
      <c r="T3005" s="5"/>
      <c r="V3005" s="5"/>
      <c r="W3005" s="5"/>
    </row>
    <row r="3006" spans="4:23" customFormat="1" x14ac:dyDescent="0.35">
      <c r="D3006" s="5"/>
      <c r="J3006" s="12"/>
      <c r="S3006" s="12"/>
      <c r="T3006" s="5"/>
      <c r="V3006" s="5"/>
      <c r="W3006" s="5"/>
    </row>
    <row r="3007" spans="4:23" customFormat="1" x14ac:dyDescent="0.35">
      <c r="D3007" s="5"/>
      <c r="J3007" s="12"/>
      <c r="S3007" s="12"/>
      <c r="T3007" s="5"/>
      <c r="V3007" s="5"/>
      <c r="W3007" s="5"/>
    </row>
    <row r="3008" spans="4:23" customFormat="1" x14ac:dyDescent="0.35">
      <c r="D3008" s="5"/>
      <c r="J3008" s="12"/>
      <c r="S3008" s="12"/>
      <c r="T3008" s="5"/>
      <c r="V3008" s="5"/>
      <c r="W3008" s="5"/>
    </row>
    <row r="3009" spans="4:23" customFormat="1" x14ac:dyDescent="0.35">
      <c r="D3009" s="5"/>
      <c r="J3009" s="12"/>
      <c r="S3009" s="12"/>
      <c r="T3009" s="5"/>
      <c r="V3009" s="5"/>
      <c r="W3009" s="5"/>
    </row>
    <row r="3010" spans="4:23" customFormat="1" x14ac:dyDescent="0.35">
      <c r="D3010" s="5"/>
      <c r="J3010" s="12"/>
      <c r="S3010" s="12"/>
      <c r="T3010" s="5"/>
      <c r="V3010" s="5"/>
      <c r="W3010" s="5"/>
    </row>
    <row r="3011" spans="4:23" customFormat="1" x14ac:dyDescent="0.35">
      <c r="D3011" s="5"/>
      <c r="J3011" s="12"/>
      <c r="S3011" s="12"/>
      <c r="T3011" s="5"/>
      <c r="V3011" s="5"/>
      <c r="W3011" s="5"/>
    </row>
    <row r="3012" spans="4:23" customFormat="1" x14ac:dyDescent="0.35">
      <c r="D3012" s="5"/>
      <c r="J3012" s="12"/>
      <c r="S3012" s="12"/>
      <c r="T3012" s="5"/>
      <c r="V3012" s="5"/>
      <c r="W3012" s="5"/>
    </row>
    <row r="3013" spans="4:23" customFormat="1" x14ac:dyDescent="0.35">
      <c r="D3013" s="5"/>
      <c r="J3013" s="12"/>
      <c r="S3013" s="12"/>
      <c r="T3013" s="5"/>
      <c r="V3013" s="5"/>
      <c r="W3013" s="5"/>
    </row>
    <row r="3014" spans="4:23" customFormat="1" x14ac:dyDescent="0.35">
      <c r="D3014" s="5"/>
      <c r="J3014" s="12"/>
      <c r="S3014" s="12"/>
      <c r="T3014" s="5"/>
      <c r="V3014" s="5"/>
      <c r="W3014" s="5"/>
    </row>
    <row r="3015" spans="4:23" customFormat="1" x14ac:dyDescent="0.35">
      <c r="D3015" s="5"/>
      <c r="J3015" s="12"/>
      <c r="S3015" s="12"/>
      <c r="T3015" s="5"/>
      <c r="V3015" s="5"/>
      <c r="W3015" s="5"/>
    </row>
    <row r="3016" spans="4:23" customFormat="1" x14ac:dyDescent="0.35">
      <c r="D3016" s="5"/>
      <c r="J3016" s="12"/>
      <c r="S3016" s="12"/>
      <c r="T3016" s="5"/>
      <c r="V3016" s="5"/>
      <c r="W3016" s="5"/>
    </row>
    <row r="3017" spans="4:23" customFormat="1" x14ac:dyDescent="0.35">
      <c r="D3017" s="5"/>
      <c r="J3017" s="12"/>
      <c r="S3017" s="12"/>
      <c r="T3017" s="5"/>
      <c r="V3017" s="5"/>
      <c r="W3017" s="5"/>
    </row>
    <row r="3018" spans="4:23" customFormat="1" x14ac:dyDescent="0.35">
      <c r="D3018" s="5"/>
      <c r="J3018" s="12"/>
      <c r="S3018" s="12"/>
      <c r="T3018" s="5"/>
      <c r="V3018" s="5"/>
      <c r="W3018" s="5"/>
    </row>
    <row r="3019" spans="4:23" customFormat="1" x14ac:dyDescent="0.35">
      <c r="D3019" s="5"/>
      <c r="J3019" s="12"/>
      <c r="S3019" s="12"/>
      <c r="T3019" s="5"/>
      <c r="V3019" s="5"/>
      <c r="W3019" s="5"/>
    </row>
    <row r="3020" spans="4:23" customFormat="1" x14ac:dyDescent="0.35">
      <c r="D3020" s="5"/>
      <c r="J3020" s="12"/>
      <c r="S3020" s="12"/>
      <c r="T3020" s="5"/>
      <c r="V3020" s="5"/>
      <c r="W3020" s="5"/>
    </row>
    <row r="3021" spans="4:23" customFormat="1" x14ac:dyDescent="0.35">
      <c r="D3021" s="5"/>
      <c r="J3021" s="12"/>
      <c r="S3021" s="12"/>
      <c r="T3021" s="5"/>
      <c r="V3021" s="5"/>
      <c r="W3021" s="5"/>
    </row>
    <row r="3022" spans="4:23" customFormat="1" x14ac:dyDescent="0.35">
      <c r="D3022" s="5"/>
      <c r="J3022" s="12"/>
      <c r="S3022" s="12"/>
      <c r="T3022" s="5"/>
      <c r="V3022" s="5"/>
      <c r="W3022" s="5"/>
    </row>
    <row r="3023" spans="4:23" customFormat="1" x14ac:dyDescent="0.35">
      <c r="D3023" s="5"/>
      <c r="J3023" s="12"/>
      <c r="S3023" s="12"/>
      <c r="T3023" s="5"/>
      <c r="V3023" s="5"/>
      <c r="W3023" s="5"/>
    </row>
    <row r="3024" spans="4:23" customFormat="1" x14ac:dyDescent="0.35">
      <c r="D3024" s="5"/>
      <c r="J3024" s="12"/>
      <c r="S3024" s="12"/>
      <c r="T3024" s="5"/>
      <c r="V3024" s="5"/>
      <c r="W3024" s="5"/>
    </row>
    <row r="3025" spans="4:23" customFormat="1" x14ac:dyDescent="0.35">
      <c r="D3025" s="5"/>
      <c r="J3025" s="12"/>
      <c r="S3025" s="12"/>
      <c r="T3025" s="5"/>
      <c r="V3025" s="5"/>
      <c r="W3025" s="5"/>
    </row>
    <row r="3026" spans="4:23" customFormat="1" x14ac:dyDescent="0.35">
      <c r="D3026" s="5"/>
      <c r="J3026" s="12"/>
      <c r="S3026" s="12"/>
      <c r="T3026" s="5"/>
      <c r="V3026" s="5"/>
      <c r="W3026" s="5"/>
    </row>
    <row r="3027" spans="4:23" customFormat="1" x14ac:dyDescent="0.35">
      <c r="D3027" s="5"/>
      <c r="J3027" s="12"/>
      <c r="S3027" s="12"/>
      <c r="T3027" s="5"/>
      <c r="V3027" s="5"/>
      <c r="W3027" s="5"/>
    </row>
    <row r="3028" spans="4:23" customFormat="1" x14ac:dyDescent="0.35">
      <c r="D3028" s="5"/>
      <c r="J3028" s="12"/>
      <c r="S3028" s="12"/>
      <c r="T3028" s="5"/>
      <c r="V3028" s="5"/>
      <c r="W3028" s="5"/>
    </row>
    <row r="3029" spans="4:23" customFormat="1" x14ac:dyDescent="0.35">
      <c r="D3029" s="5"/>
      <c r="J3029" s="12"/>
      <c r="S3029" s="12"/>
      <c r="T3029" s="5"/>
      <c r="V3029" s="5"/>
      <c r="W3029" s="5"/>
    </row>
    <row r="3030" spans="4:23" customFormat="1" x14ac:dyDescent="0.35">
      <c r="D3030" s="5"/>
      <c r="J3030" s="12"/>
      <c r="S3030" s="12"/>
      <c r="T3030" s="5"/>
      <c r="V3030" s="5"/>
      <c r="W3030" s="5"/>
    </row>
    <row r="3031" spans="4:23" customFormat="1" x14ac:dyDescent="0.35">
      <c r="D3031" s="5"/>
      <c r="J3031" s="12"/>
      <c r="S3031" s="12"/>
      <c r="T3031" s="5"/>
      <c r="V3031" s="5"/>
      <c r="W3031" s="5"/>
    </row>
    <row r="3032" spans="4:23" customFormat="1" x14ac:dyDescent="0.35">
      <c r="D3032" s="5"/>
      <c r="J3032" s="12"/>
      <c r="S3032" s="12"/>
      <c r="T3032" s="5"/>
      <c r="V3032" s="5"/>
      <c r="W3032" s="5"/>
    </row>
    <row r="3033" spans="4:23" customFormat="1" x14ac:dyDescent="0.35">
      <c r="D3033" s="5"/>
      <c r="J3033" s="12"/>
      <c r="S3033" s="12"/>
      <c r="T3033" s="5"/>
      <c r="V3033" s="5"/>
      <c r="W3033" s="5"/>
    </row>
    <row r="3034" spans="4:23" customFormat="1" x14ac:dyDescent="0.35">
      <c r="D3034" s="5"/>
      <c r="J3034" s="12"/>
      <c r="S3034" s="12"/>
      <c r="T3034" s="5"/>
      <c r="V3034" s="5"/>
      <c r="W3034" s="5"/>
    </row>
    <row r="3035" spans="4:23" customFormat="1" x14ac:dyDescent="0.35">
      <c r="D3035" s="5"/>
      <c r="J3035" s="12"/>
      <c r="S3035" s="12"/>
      <c r="T3035" s="5"/>
      <c r="V3035" s="5"/>
      <c r="W3035" s="5"/>
    </row>
    <row r="3036" spans="4:23" customFormat="1" x14ac:dyDescent="0.35">
      <c r="D3036" s="5"/>
      <c r="J3036" s="12"/>
      <c r="S3036" s="12"/>
      <c r="T3036" s="5"/>
      <c r="V3036" s="5"/>
      <c r="W3036" s="5"/>
    </row>
    <row r="3037" spans="4:23" customFormat="1" x14ac:dyDescent="0.35">
      <c r="D3037" s="5"/>
      <c r="J3037" s="12"/>
      <c r="S3037" s="12"/>
      <c r="T3037" s="5"/>
      <c r="V3037" s="5"/>
      <c r="W3037" s="5"/>
    </row>
    <row r="3038" spans="4:23" customFormat="1" x14ac:dyDescent="0.35">
      <c r="D3038" s="5"/>
      <c r="J3038" s="12"/>
      <c r="S3038" s="12"/>
      <c r="T3038" s="5"/>
      <c r="V3038" s="5"/>
      <c r="W3038" s="5"/>
    </row>
    <row r="3039" spans="4:23" customFormat="1" x14ac:dyDescent="0.35">
      <c r="D3039" s="5"/>
      <c r="J3039" s="12"/>
      <c r="S3039" s="12"/>
      <c r="T3039" s="5"/>
      <c r="V3039" s="5"/>
      <c r="W3039" s="5"/>
    </row>
    <row r="3040" spans="4:23" customFormat="1" x14ac:dyDescent="0.35">
      <c r="D3040" s="5"/>
      <c r="J3040" s="12"/>
      <c r="S3040" s="12"/>
      <c r="T3040" s="5"/>
      <c r="V3040" s="5"/>
      <c r="W3040" s="5"/>
    </row>
    <row r="3041" spans="4:23" customFormat="1" x14ac:dyDescent="0.35">
      <c r="D3041" s="5"/>
      <c r="J3041" s="12"/>
      <c r="S3041" s="12"/>
      <c r="T3041" s="5"/>
      <c r="V3041" s="5"/>
      <c r="W3041" s="5"/>
    </row>
    <row r="3042" spans="4:23" customFormat="1" x14ac:dyDescent="0.35">
      <c r="D3042" s="5"/>
      <c r="J3042" s="12"/>
      <c r="S3042" s="12"/>
      <c r="T3042" s="5"/>
      <c r="V3042" s="5"/>
      <c r="W3042" s="5"/>
    </row>
    <row r="3043" spans="4:23" customFormat="1" x14ac:dyDescent="0.35">
      <c r="D3043" s="5"/>
      <c r="J3043" s="12"/>
      <c r="S3043" s="12"/>
      <c r="T3043" s="5"/>
      <c r="V3043" s="5"/>
      <c r="W3043" s="5"/>
    </row>
    <row r="3044" spans="4:23" customFormat="1" x14ac:dyDescent="0.35">
      <c r="D3044" s="5"/>
      <c r="J3044" s="12"/>
      <c r="S3044" s="12"/>
      <c r="T3044" s="5"/>
      <c r="V3044" s="5"/>
      <c r="W3044" s="5"/>
    </row>
    <row r="3045" spans="4:23" customFormat="1" x14ac:dyDescent="0.35">
      <c r="D3045" s="5"/>
      <c r="J3045" s="12"/>
      <c r="S3045" s="12"/>
      <c r="T3045" s="5"/>
      <c r="V3045" s="5"/>
      <c r="W3045" s="5"/>
    </row>
    <row r="3046" spans="4:23" customFormat="1" x14ac:dyDescent="0.35">
      <c r="D3046" s="5"/>
      <c r="J3046" s="12"/>
      <c r="S3046" s="12"/>
      <c r="T3046" s="5"/>
      <c r="V3046" s="5"/>
      <c r="W3046" s="5"/>
    </row>
    <row r="3047" spans="4:23" customFormat="1" x14ac:dyDescent="0.35">
      <c r="D3047" s="5"/>
      <c r="J3047" s="12"/>
      <c r="S3047" s="12"/>
      <c r="T3047" s="5"/>
      <c r="V3047" s="5"/>
      <c r="W3047" s="5"/>
    </row>
    <row r="3048" spans="4:23" customFormat="1" x14ac:dyDescent="0.35">
      <c r="D3048" s="5"/>
      <c r="J3048" s="12"/>
      <c r="S3048" s="12"/>
      <c r="T3048" s="5"/>
      <c r="V3048" s="5"/>
      <c r="W3048" s="5"/>
    </row>
    <row r="3049" spans="4:23" customFormat="1" x14ac:dyDescent="0.35">
      <c r="D3049" s="5"/>
      <c r="J3049" s="12"/>
      <c r="S3049" s="12"/>
      <c r="T3049" s="5"/>
      <c r="V3049" s="5"/>
      <c r="W3049" s="5"/>
    </row>
    <row r="3050" spans="4:23" customFormat="1" x14ac:dyDescent="0.35">
      <c r="D3050" s="5"/>
      <c r="J3050" s="12"/>
      <c r="S3050" s="12"/>
      <c r="T3050" s="5"/>
      <c r="V3050" s="5"/>
      <c r="W3050" s="5"/>
    </row>
    <row r="3051" spans="4:23" customFormat="1" x14ac:dyDescent="0.35">
      <c r="D3051" s="5"/>
      <c r="J3051" s="12"/>
      <c r="S3051" s="12"/>
      <c r="T3051" s="5"/>
      <c r="V3051" s="5"/>
      <c r="W3051" s="5"/>
    </row>
    <row r="3052" spans="4:23" customFormat="1" x14ac:dyDescent="0.35">
      <c r="D3052" s="5"/>
      <c r="J3052" s="12"/>
      <c r="S3052" s="12"/>
      <c r="T3052" s="5"/>
      <c r="V3052" s="5"/>
      <c r="W3052" s="5"/>
    </row>
    <row r="3053" spans="4:23" customFormat="1" x14ac:dyDescent="0.35">
      <c r="D3053" s="5"/>
      <c r="J3053" s="12"/>
      <c r="S3053" s="12"/>
      <c r="T3053" s="5"/>
      <c r="V3053" s="5"/>
      <c r="W3053" s="5"/>
    </row>
    <row r="3054" spans="4:23" customFormat="1" x14ac:dyDescent="0.35">
      <c r="D3054" s="5"/>
      <c r="J3054" s="12"/>
      <c r="S3054" s="12"/>
      <c r="T3054" s="5"/>
      <c r="V3054" s="5"/>
      <c r="W3054" s="5"/>
    </row>
    <row r="3055" spans="4:23" customFormat="1" x14ac:dyDescent="0.35">
      <c r="D3055" s="5"/>
      <c r="J3055" s="12"/>
      <c r="S3055" s="12"/>
      <c r="T3055" s="5"/>
      <c r="V3055" s="5"/>
      <c r="W3055" s="5"/>
    </row>
    <row r="3056" spans="4:23" customFormat="1" x14ac:dyDescent="0.35">
      <c r="D3056" s="5"/>
      <c r="J3056" s="12"/>
      <c r="S3056" s="12"/>
      <c r="T3056" s="5"/>
      <c r="V3056" s="5"/>
      <c r="W3056" s="5"/>
    </row>
    <row r="3057" spans="4:23" customFormat="1" x14ac:dyDescent="0.35">
      <c r="D3057" s="5"/>
      <c r="J3057" s="12"/>
      <c r="S3057" s="12"/>
      <c r="T3057" s="5"/>
      <c r="V3057" s="5"/>
      <c r="W3057" s="5"/>
    </row>
    <row r="3058" spans="4:23" customFormat="1" x14ac:dyDescent="0.35">
      <c r="D3058" s="5"/>
      <c r="J3058" s="12"/>
      <c r="S3058" s="12"/>
      <c r="T3058" s="5"/>
      <c r="V3058" s="5"/>
      <c r="W3058" s="5"/>
    </row>
    <row r="3059" spans="4:23" customFormat="1" x14ac:dyDescent="0.35">
      <c r="D3059" s="5"/>
      <c r="J3059" s="12"/>
      <c r="S3059" s="12"/>
      <c r="T3059" s="5"/>
      <c r="V3059" s="5"/>
      <c r="W3059" s="5"/>
    </row>
    <row r="3060" spans="4:23" customFormat="1" x14ac:dyDescent="0.35">
      <c r="D3060" s="5"/>
      <c r="J3060" s="12"/>
      <c r="S3060" s="12"/>
      <c r="T3060" s="5"/>
      <c r="V3060" s="5"/>
      <c r="W3060" s="5"/>
    </row>
    <row r="3061" spans="4:23" customFormat="1" x14ac:dyDescent="0.35">
      <c r="D3061" s="5"/>
      <c r="J3061" s="12"/>
      <c r="S3061" s="12"/>
      <c r="T3061" s="5"/>
      <c r="V3061" s="5"/>
      <c r="W3061" s="5"/>
    </row>
    <row r="3062" spans="4:23" customFormat="1" x14ac:dyDescent="0.35">
      <c r="D3062" s="5"/>
      <c r="J3062" s="12"/>
      <c r="S3062" s="12"/>
      <c r="T3062" s="5"/>
      <c r="V3062" s="5"/>
      <c r="W3062" s="5"/>
    </row>
    <row r="3063" spans="4:23" customFormat="1" x14ac:dyDescent="0.35">
      <c r="D3063" s="5"/>
      <c r="J3063" s="12"/>
      <c r="S3063" s="12"/>
      <c r="T3063" s="5"/>
      <c r="V3063" s="5"/>
      <c r="W3063" s="5"/>
    </row>
    <row r="3064" spans="4:23" customFormat="1" x14ac:dyDescent="0.35">
      <c r="D3064" s="5"/>
      <c r="J3064" s="12"/>
      <c r="S3064" s="12"/>
      <c r="T3064" s="5"/>
      <c r="V3064" s="5"/>
      <c r="W3064" s="5"/>
    </row>
    <row r="3065" spans="4:23" customFormat="1" x14ac:dyDescent="0.35">
      <c r="D3065" s="5"/>
      <c r="J3065" s="12"/>
      <c r="S3065" s="12"/>
      <c r="T3065" s="5"/>
      <c r="V3065" s="5"/>
      <c r="W3065" s="5"/>
    </row>
    <row r="3066" spans="4:23" customFormat="1" x14ac:dyDescent="0.35">
      <c r="D3066" s="5"/>
      <c r="J3066" s="12"/>
      <c r="S3066" s="12"/>
      <c r="T3066" s="5"/>
      <c r="V3066" s="5"/>
      <c r="W3066" s="5"/>
    </row>
    <row r="3067" spans="4:23" customFormat="1" x14ac:dyDescent="0.35">
      <c r="D3067" s="5"/>
      <c r="J3067" s="12"/>
      <c r="S3067" s="12"/>
      <c r="T3067" s="5"/>
      <c r="V3067" s="5"/>
      <c r="W3067" s="5"/>
    </row>
    <row r="3068" spans="4:23" customFormat="1" x14ac:dyDescent="0.35">
      <c r="D3068" s="5"/>
      <c r="J3068" s="12"/>
      <c r="S3068" s="12"/>
      <c r="T3068" s="5"/>
      <c r="V3068" s="5"/>
      <c r="W3068" s="5"/>
    </row>
    <row r="3069" spans="4:23" customFormat="1" x14ac:dyDescent="0.35">
      <c r="D3069" s="5"/>
      <c r="J3069" s="12"/>
      <c r="S3069" s="12"/>
      <c r="T3069" s="5"/>
      <c r="V3069" s="5"/>
      <c r="W3069" s="5"/>
    </row>
    <row r="3070" spans="4:23" customFormat="1" x14ac:dyDescent="0.35">
      <c r="D3070" s="5"/>
      <c r="J3070" s="12"/>
      <c r="S3070" s="12"/>
      <c r="T3070" s="5"/>
      <c r="V3070" s="5"/>
      <c r="W3070" s="5"/>
    </row>
    <row r="3071" spans="4:23" customFormat="1" x14ac:dyDescent="0.35">
      <c r="D3071" s="5"/>
      <c r="J3071" s="12"/>
      <c r="S3071" s="12"/>
      <c r="T3071" s="5"/>
      <c r="V3071" s="5"/>
      <c r="W3071" s="5"/>
    </row>
    <row r="3072" spans="4:23" customFormat="1" x14ac:dyDescent="0.35">
      <c r="D3072" s="5"/>
      <c r="J3072" s="12"/>
      <c r="S3072" s="12"/>
      <c r="T3072" s="5"/>
      <c r="V3072" s="5"/>
      <c r="W3072" s="5"/>
    </row>
    <row r="3073" spans="4:23" customFormat="1" x14ac:dyDescent="0.35">
      <c r="D3073" s="5"/>
      <c r="J3073" s="12"/>
      <c r="S3073" s="12"/>
      <c r="T3073" s="5"/>
      <c r="V3073" s="5"/>
      <c r="W3073" s="5"/>
    </row>
    <row r="3074" spans="4:23" customFormat="1" x14ac:dyDescent="0.35">
      <c r="D3074" s="5"/>
      <c r="J3074" s="12"/>
      <c r="S3074" s="12"/>
      <c r="T3074" s="5"/>
      <c r="V3074" s="5"/>
      <c r="W3074" s="5"/>
    </row>
    <row r="3075" spans="4:23" customFormat="1" x14ac:dyDescent="0.35">
      <c r="D3075" s="5"/>
      <c r="J3075" s="12"/>
      <c r="S3075" s="12"/>
      <c r="T3075" s="5"/>
      <c r="V3075" s="5"/>
      <c r="W3075" s="5"/>
    </row>
    <row r="3076" spans="4:23" customFormat="1" x14ac:dyDescent="0.35">
      <c r="D3076" s="5"/>
      <c r="J3076" s="12"/>
      <c r="S3076" s="12"/>
      <c r="T3076" s="5"/>
      <c r="V3076" s="5"/>
      <c r="W3076" s="5"/>
    </row>
    <row r="3077" spans="4:23" customFormat="1" x14ac:dyDescent="0.35">
      <c r="D3077" s="5"/>
      <c r="J3077" s="12"/>
      <c r="S3077" s="12"/>
      <c r="T3077" s="5"/>
      <c r="V3077" s="5"/>
      <c r="W3077" s="5"/>
    </row>
    <row r="3078" spans="4:23" customFormat="1" x14ac:dyDescent="0.35">
      <c r="D3078" s="5"/>
      <c r="J3078" s="12"/>
      <c r="S3078" s="12"/>
      <c r="T3078" s="5"/>
      <c r="V3078" s="5"/>
      <c r="W3078" s="5"/>
    </row>
    <row r="3079" spans="4:23" customFormat="1" x14ac:dyDescent="0.35">
      <c r="D3079" s="5"/>
      <c r="J3079" s="12"/>
      <c r="S3079" s="12"/>
      <c r="T3079" s="5"/>
      <c r="V3079" s="5"/>
      <c r="W3079" s="5"/>
    </row>
    <row r="3080" spans="4:23" customFormat="1" x14ac:dyDescent="0.35">
      <c r="D3080" s="5"/>
      <c r="J3080" s="12"/>
      <c r="S3080" s="12"/>
      <c r="T3080" s="5"/>
      <c r="V3080" s="5"/>
      <c r="W3080" s="5"/>
    </row>
    <row r="3081" spans="4:23" customFormat="1" x14ac:dyDescent="0.35">
      <c r="D3081" s="5"/>
      <c r="J3081" s="12"/>
      <c r="S3081" s="12"/>
      <c r="T3081" s="5"/>
      <c r="V3081" s="5"/>
      <c r="W3081" s="5"/>
    </row>
    <row r="3082" spans="4:23" customFormat="1" x14ac:dyDescent="0.35">
      <c r="D3082" s="5"/>
      <c r="J3082" s="12"/>
      <c r="S3082" s="12"/>
      <c r="T3082" s="5"/>
      <c r="V3082" s="5"/>
      <c r="W3082" s="5"/>
    </row>
    <row r="3083" spans="4:23" customFormat="1" x14ac:dyDescent="0.35">
      <c r="D3083" s="5"/>
      <c r="J3083" s="12"/>
      <c r="S3083" s="12"/>
      <c r="T3083" s="5"/>
      <c r="V3083" s="5"/>
      <c r="W3083" s="5"/>
    </row>
    <row r="3084" spans="4:23" customFormat="1" x14ac:dyDescent="0.35">
      <c r="D3084" s="5"/>
      <c r="J3084" s="12"/>
      <c r="S3084" s="12"/>
      <c r="T3084" s="5"/>
      <c r="V3084" s="5"/>
      <c r="W3084" s="5"/>
    </row>
    <row r="3085" spans="4:23" customFormat="1" x14ac:dyDescent="0.35">
      <c r="D3085" s="5"/>
      <c r="J3085" s="12"/>
      <c r="S3085" s="12"/>
      <c r="T3085" s="5"/>
      <c r="V3085" s="5"/>
      <c r="W3085" s="5"/>
    </row>
    <row r="3086" spans="4:23" customFormat="1" x14ac:dyDescent="0.35">
      <c r="D3086" s="5"/>
      <c r="J3086" s="12"/>
      <c r="S3086" s="12"/>
      <c r="T3086" s="5"/>
      <c r="V3086" s="5"/>
      <c r="W3086" s="5"/>
    </row>
    <row r="3087" spans="4:23" customFormat="1" x14ac:dyDescent="0.35">
      <c r="D3087" s="5"/>
      <c r="J3087" s="12"/>
      <c r="S3087" s="12"/>
      <c r="T3087" s="5"/>
      <c r="V3087" s="5"/>
      <c r="W3087" s="5"/>
    </row>
    <row r="3088" spans="4:23" customFormat="1" x14ac:dyDescent="0.35">
      <c r="D3088" s="5"/>
      <c r="J3088" s="12"/>
      <c r="S3088" s="12"/>
      <c r="T3088" s="5"/>
      <c r="V3088" s="5"/>
      <c r="W3088" s="5"/>
    </row>
    <row r="3089" spans="4:23" customFormat="1" x14ac:dyDescent="0.35">
      <c r="D3089" s="5"/>
      <c r="J3089" s="12"/>
      <c r="S3089" s="12"/>
      <c r="T3089" s="5"/>
      <c r="V3089" s="5"/>
      <c r="W3089" s="5"/>
    </row>
    <row r="3090" spans="4:23" customFormat="1" x14ac:dyDescent="0.35">
      <c r="D3090" s="5"/>
      <c r="J3090" s="12"/>
      <c r="S3090" s="12"/>
      <c r="T3090" s="5"/>
      <c r="V3090" s="5"/>
      <c r="W3090" s="5"/>
    </row>
    <row r="3091" spans="4:23" customFormat="1" x14ac:dyDescent="0.35">
      <c r="D3091" s="5"/>
      <c r="J3091" s="12"/>
      <c r="S3091" s="12"/>
      <c r="T3091" s="5"/>
      <c r="V3091" s="5"/>
      <c r="W3091" s="5"/>
    </row>
    <row r="3092" spans="4:23" customFormat="1" x14ac:dyDescent="0.35">
      <c r="D3092" s="5"/>
      <c r="J3092" s="12"/>
      <c r="S3092" s="12"/>
      <c r="T3092" s="5"/>
      <c r="V3092" s="5"/>
      <c r="W3092" s="5"/>
    </row>
    <row r="3093" spans="4:23" customFormat="1" x14ac:dyDescent="0.35">
      <c r="D3093" s="5"/>
      <c r="J3093" s="12"/>
      <c r="S3093" s="12"/>
      <c r="T3093" s="5"/>
      <c r="V3093" s="5"/>
      <c r="W3093" s="5"/>
    </row>
    <row r="3094" spans="4:23" customFormat="1" x14ac:dyDescent="0.35">
      <c r="D3094" s="5"/>
      <c r="J3094" s="12"/>
      <c r="S3094" s="12"/>
      <c r="T3094" s="5"/>
      <c r="V3094" s="5"/>
      <c r="W3094" s="5"/>
    </row>
    <row r="3095" spans="4:23" customFormat="1" x14ac:dyDescent="0.35">
      <c r="D3095" s="5"/>
      <c r="J3095" s="12"/>
      <c r="S3095" s="12"/>
      <c r="T3095" s="5"/>
      <c r="V3095" s="5"/>
      <c r="W3095" s="5"/>
    </row>
    <row r="3096" spans="4:23" customFormat="1" x14ac:dyDescent="0.35">
      <c r="D3096" s="5"/>
      <c r="J3096" s="12"/>
      <c r="S3096" s="12"/>
      <c r="T3096" s="5"/>
      <c r="V3096" s="5"/>
      <c r="W3096" s="5"/>
    </row>
    <row r="3097" spans="4:23" customFormat="1" x14ac:dyDescent="0.35">
      <c r="D3097" s="5"/>
      <c r="J3097" s="12"/>
      <c r="S3097" s="12"/>
      <c r="T3097" s="5"/>
      <c r="V3097" s="5"/>
      <c r="W3097" s="5"/>
    </row>
    <row r="3098" spans="4:23" customFormat="1" x14ac:dyDescent="0.35">
      <c r="D3098" s="5"/>
      <c r="J3098" s="12"/>
      <c r="S3098" s="12"/>
      <c r="T3098" s="5"/>
      <c r="V3098" s="5"/>
      <c r="W3098" s="5"/>
    </row>
    <row r="3099" spans="4:23" customFormat="1" x14ac:dyDescent="0.35">
      <c r="D3099" s="5"/>
      <c r="J3099" s="12"/>
      <c r="S3099" s="12"/>
      <c r="T3099" s="5"/>
      <c r="V3099" s="5"/>
      <c r="W3099" s="5"/>
    </row>
    <row r="3100" spans="4:23" customFormat="1" x14ac:dyDescent="0.35">
      <c r="D3100" s="5"/>
      <c r="J3100" s="12"/>
      <c r="S3100" s="12"/>
      <c r="T3100" s="5"/>
      <c r="V3100" s="5"/>
      <c r="W3100" s="5"/>
    </row>
    <row r="3101" spans="4:23" customFormat="1" x14ac:dyDescent="0.35">
      <c r="D3101" s="5"/>
      <c r="J3101" s="12"/>
      <c r="S3101" s="12"/>
      <c r="T3101" s="5"/>
      <c r="V3101" s="5"/>
      <c r="W3101" s="5"/>
    </row>
    <row r="3102" spans="4:23" customFormat="1" x14ac:dyDescent="0.35">
      <c r="D3102" s="5"/>
      <c r="J3102" s="12"/>
      <c r="S3102" s="12"/>
      <c r="T3102" s="5"/>
      <c r="V3102" s="5"/>
      <c r="W3102" s="5"/>
    </row>
    <row r="3103" spans="4:23" customFormat="1" x14ac:dyDescent="0.35">
      <c r="D3103" s="5"/>
      <c r="J3103" s="12"/>
      <c r="S3103" s="12"/>
      <c r="T3103" s="5"/>
      <c r="V3103" s="5"/>
      <c r="W3103" s="5"/>
    </row>
    <row r="3104" spans="4:23" customFormat="1" x14ac:dyDescent="0.35">
      <c r="D3104" s="5"/>
      <c r="J3104" s="12"/>
      <c r="S3104" s="12"/>
      <c r="T3104" s="5"/>
      <c r="V3104" s="5"/>
      <c r="W3104" s="5"/>
    </row>
    <row r="3105" spans="4:23" customFormat="1" x14ac:dyDescent="0.35">
      <c r="D3105" s="5"/>
      <c r="J3105" s="12"/>
      <c r="S3105" s="12"/>
      <c r="T3105" s="5"/>
      <c r="V3105" s="5"/>
      <c r="W3105" s="5"/>
    </row>
    <row r="3106" spans="4:23" customFormat="1" x14ac:dyDescent="0.35">
      <c r="D3106" s="5"/>
      <c r="J3106" s="12"/>
      <c r="S3106" s="12"/>
      <c r="T3106" s="5"/>
      <c r="V3106" s="5"/>
      <c r="W3106" s="5"/>
    </row>
    <row r="3107" spans="4:23" customFormat="1" x14ac:dyDescent="0.35">
      <c r="D3107" s="5"/>
      <c r="J3107" s="12"/>
      <c r="S3107" s="12"/>
      <c r="T3107" s="5"/>
      <c r="V3107" s="5"/>
      <c r="W3107" s="5"/>
    </row>
    <row r="3108" spans="4:23" customFormat="1" x14ac:dyDescent="0.35">
      <c r="D3108" s="5"/>
      <c r="J3108" s="12"/>
      <c r="S3108" s="12"/>
      <c r="T3108" s="5"/>
      <c r="V3108" s="5"/>
      <c r="W3108" s="5"/>
    </row>
    <row r="3109" spans="4:23" customFormat="1" x14ac:dyDescent="0.35">
      <c r="D3109" s="5"/>
      <c r="J3109" s="12"/>
      <c r="S3109" s="12"/>
      <c r="T3109" s="5"/>
      <c r="V3109" s="5"/>
      <c r="W3109" s="5"/>
    </row>
    <row r="3110" spans="4:23" customFormat="1" x14ac:dyDescent="0.35">
      <c r="D3110" s="5"/>
      <c r="J3110" s="12"/>
      <c r="S3110" s="12"/>
      <c r="T3110" s="5"/>
      <c r="V3110" s="5"/>
      <c r="W3110" s="5"/>
    </row>
    <row r="3111" spans="4:23" customFormat="1" x14ac:dyDescent="0.35">
      <c r="D3111" s="5"/>
      <c r="J3111" s="12"/>
      <c r="S3111" s="12"/>
      <c r="T3111" s="5"/>
      <c r="V3111" s="5"/>
      <c r="W3111" s="5"/>
    </row>
    <row r="3112" spans="4:23" customFormat="1" x14ac:dyDescent="0.35">
      <c r="D3112" s="5"/>
      <c r="J3112" s="12"/>
      <c r="S3112" s="12"/>
      <c r="T3112" s="5"/>
      <c r="V3112" s="5"/>
      <c r="W3112" s="5"/>
    </row>
    <row r="3113" spans="4:23" customFormat="1" x14ac:dyDescent="0.35">
      <c r="D3113" s="5"/>
      <c r="J3113" s="12"/>
      <c r="S3113" s="12"/>
      <c r="T3113" s="5"/>
      <c r="V3113" s="5"/>
      <c r="W3113" s="5"/>
    </row>
    <row r="3114" spans="4:23" customFormat="1" x14ac:dyDescent="0.35">
      <c r="D3114" s="5"/>
      <c r="J3114" s="12"/>
      <c r="S3114" s="12"/>
      <c r="T3114" s="5"/>
      <c r="V3114" s="5"/>
      <c r="W3114" s="5"/>
    </row>
    <row r="3115" spans="4:23" customFormat="1" x14ac:dyDescent="0.35">
      <c r="D3115" s="5"/>
      <c r="J3115" s="12"/>
      <c r="S3115" s="12"/>
      <c r="T3115" s="5"/>
      <c r="V3115" s="5"/>
      <c r="W3115" s="5"/>
    </row>
    <row r="3116" spans="4:23" customFormat="1" x14ac:dyDescent="0.35">
      <c r="D3116" s="5"/>
      <c r="J3116" s="12"/>
      <c r="S3116" s="12"/>
      <c r="T3116" s="5"/>
      <c r="V3116" s="5"/>
      <c r="W3116" s="5"/>
    </row>
    <row r="3117" spans="4:23" customFormat="1" x14ac:dyDescent="0.35">
      <c r="D3117" s="5"/>
      <c r="J3117" s="12"/>
      <c r="S3117" s="12"/>
      <c r="T3117" s="5"/>
      <c r="V3117" s="5"/>
      <c r="W3117" s="5"/>
    </row>
    <row r="3118" spans="4:23" customFormat="1" x14ac:dyDescent="0.35">
      <c r="D3118" s="5"/>
      <c r="J3118" s="12"/>
      <c r="S3118" s="12"/>
      <c r="T3118" s="5"/>
      <c r="V3118" s="5"/>
      <c r="W3118" s="5"/>
    </row>
    <row r="3119" spans="4:23" customFormat="1" x14ac:dyDescent="0.35">
      <c r="D3119" s="5"/>
      <c r="J3119" s="12"/>
      <c r="S3119" s="12"/>
      <c r="T3119" s="5"/>
      <c r="V3119" s="5"/>
      <c r="W3119" s="5"/>
    </row>
    <row r="3120" spans="4:23" customFormat="1" x14ac:dyDescent="0.35">
      <c r="D3120" s="5"/>
      <c r="J3120" s="12"/>
      <c r="S3120" s="12"/>
      <c r="T3120" s="5"/>
      <c r="V3120" s="5"/>
      <c r="W3120" s="5"/>
    </row>
    <row r="3121" spans="4:23" customFormat="1" x14ac:dyDescent="0.35">
      <c r="D3121" s="5"/>
      <c r="J3121" s="12"/>
      <c r="S3121" s="12"/>
      <c r="T3121" s="5"/>
      <c r="V3121" s="5"/>
      <c r="W3121" s="5"/>
    </row>
    <row r="3122" spans="4:23" customFormat="1" x14ac:dyDescent="0.35">
      <c r="D3122" s="5"/>
      <c r="J3122" s="12"/>
      <c r="S3122" s="12"/>
      <c r="T3122" s="5"/>
      <c r="V3122" s="5"/>
      <c r="W3122" s="5"/>
    </row>
    <row r="3123" spans="4:23" customFormat="1" x14ac:dyDescent="0.35">
      <c r="D3123" s="5"/>
      <c r="J3123" s="12"/>
      <c r="S3123" s="12"/>
      <c r="T3123" s="5"/>
      <c r="V3123" s="5"/>
      <c r="W3123" s="5"/>
    </row>
    <row r="3124" spans="4:23" customFormat="1" x14ac:dyDescent="0.35">
      <c r="D3124" s="5"/>
      <c r="J3124" s="12"/>
      <c r="S3124" s="12"/>
      <c r="T3124" s="5"/>
      <c r="V3124" s="5"/>
      <c r="W3124" s="5"/>
    </row>
    <row r="3125" spans="4:23" customFormat="1" x14ac:dyDescent="0.35">
      <c r="D3125" s="5"/>
      <c r="J3125" s="12"/>
      <c r="S3125" s="12"/>
      <c r="T3125" s="5"/>
      <c r="V3125" s="5"/>
      <c r="W3125" s="5"/>
    </row>
    <row r="3126" spans="4:23" customFormat="1" x14ac:dyDescent="0.35">
      <c r="D3126" s="5"/>
      <c r="J3126" s="12"/>
      <c r="S3126" s="12"/>
      <c r="T3126" s="5"/>
      <c r="V3126" s="5"/>
      <c r="W3126" s="5"/>
    </row>
    <row r="3127" spans="4:23" customFormat="1" x14ac:dyDescent="0.35">
      <c r="D3127" s="5"/>
      <c r="J3127" s="12"/>
      <c r="S3127" s="12"/>
      <c r="T3127" s="5"/>
      <c r="V3127" s="5"/>
      <c r="W3127" s="5"/>
    </row>
    <row r="3128" spans="4:23" customFormat="1" x14ac:dyDescent="0.35">
      <c r="D3128" s="5"/>
      <c r="J3128" s="12"/>
      <c r="S3128" s="12"/>
      <c r="T3128" s="5"/>
      <c r="V3128" s="5"/>
      <c r="W3128" s="5"/>
    </row>
    <row r="3129" spans="4:23" customFormat="1" x14ac:dyDescent="0.35">
      <c r="D3129" s="5"/>
      <c r="J3129" s="12"/>
      <c r="S3129" s="12"/>
      <c r="T3129" s="5"/>
      <c r="V3129" s="5"/>
      <c r="W3129" s="5"/>
    </row>
    <row r="3130" spans="4:23" customFormat="1" x14ac:dyDescent="0.35">
      <c r="D3130" s="5"/>
      <c r="J3130" s="12"/>
      <c r="S3130" s="12"/>
      <c r="T3130" s="5"/>
      <c r="V3130" s="5"/>
      <c r="W3130" s="5"/>
    </row>
    <row r="3131" spans="4:23" customFormat="1" x14ac:dyDescent="0.35">
      <c r="D3131" s="5"/>
      <c r="J3131" s="12"/>
      <c r="S3131" s="12"/>
      <c r="T3131" s="5"/>
      <c r="V3131" s="5"/>
      <c r="W3131" s="5"/>
    </row>
    <row r="3132" spans="4:23" customFormat="1" x14ac:dyDescent="0.35">
      <c r="D3132" s="5"/>
      <c r="J3132" s="12"/>
      <c r="S3132" s="12"/>
      <c r="T3132" s="5"/>
      <c r="V3132" s="5"/>
      <c r="W3132" s="5"/>
    </row>
    <row r="3133" spans="4:23" customFormat="1" x14ac:dyDescent="0.35">
      <c r="D3133" s="5"/>
      <c r="J3133" s="12"/>
      <c r="S3133" s="12"/>
      <c r="T3133" s="5"/>
      <c r="V3133" s="5"/>
      <c r="W3133" s="5"/>
    </row>
    <row r="3134" spans="4:23" customFormat="1" x14ac:dyDescent="0.35">
      <c r="D3134" s="5"/>
      <c r="J3134" s="12"/>
      <c r="S3134" s="12"/>
      <c r="T3134" s="5"/>
      <c r="V3134" s="5"/>
      <c r="W3134" s="5"/>
    </row>
    <row r="3135" spans="4:23" customFormat="1" x14ac:dyDescent="0.35">
      <c r="D3135" s="5"/>
      <c r="J3135" s="12"/>
      <c r="S3135" s="12"/>
      <c r="T3135" s="5"/>
      <c r="V3135" s="5"/>
      <c r="W3135" s="5"/>
    </row>
    <row r="3136" spans="4:23" customFormat="1" x14ac:dyDescent="0.35">
      <c r="D3136" s="5"/>
      <c r="J3136" s="12"/>
      <c r="S3136" s="12"/>
      <c r="T3136" s="5"/>
      <c r="V3136" s="5"/>
      <c r="W3136" s="5"/>
    </row>
    <row r="3137" spans="4:23" customFormat="1" x14ac:dyDescent="0.35">
      <c r="D3137" s="5"/>
      <c r="J3137" s="12"/>
      <c r="S3137" s="12"/>
      <c r="T3137" s="5"/>
      <c r="V3137" s="5"/>
      <c r="W3137" s="5"/>
    </row>
    <row r="3138" spans="4:23" customFormat="1" x14ac:dyDescent="0.35">
      <c r="D3138" s="5"/>
      <c r="J3138" s="12"/>
      <c r="S3138" s="12"/>
      <c r="T3138" s="5"/>
      <c r="V3138" s="5"/>
      <c r="W3138" s="5"/>
    </row>
    <row r="3139" spans="4:23" customFormat="1" x14ac:dyDescent="0.35">
      <c r="D3139" s="5"/>
      <c r="J3139" s="12"/>
      <c r="S3139" s="12"/>
      <c r="T3139" s="5"/>
      <c r="V3139" s="5"/>
      <c r="W3139" s="5"/>
    </row>
    <row r="3140" spans="4:23" customFormat="1" x14ac:dyDescent="0.35">
      <c r="D3140" s="5"/>
      <c r="J3140" s="12"/>
      <c r="S3140" s="12"/>
      <c r="T3140" s="5"/>
      <c r="V3140" s="5"/>
      <c r="W3140" s="5"/>
    </row>
    <row r="3141" spans="4:23" customFormat="1" x14ac:dyDescent="0.35">
      <c r="D3141" s="5"/>
      <c r="J3141" s="12"/>
      <c r="S3141" s="12"/>
      <c r="T3141" s="5"/>
      <c r="V3141" s="5"/>
      <c r="W3141" s="5"/>
    </row>
    <row r="3142" spans="4:23" customFormat="1" x14ac:dyDescent="0.35">
      <c r="D3142" s="5"/>
      <c r="J3142" s="12"/>
      <c r="S3142" s="12"/>
      <c r="T3142" s="5"/>
      <c r="V3142" s="5"/>
      <c r="W3142" s="5"/>
    </row>
    <row r="3143" spans="4:23" customFormat="1" x14ac:dyDescent="0.35">
      <c r="D3143" s="5"/>
      <c r="J3143" s="12"/>
      <c r="S3143" s="12"/>
      <c r="T3143" s="5"/>
      <c r="V3143" s="5"/>
      <c r="W3143" s="5"/>
    </row>
    <row r="3144" spans="4:23" customFormat="1" x14ac:dyDescent="0.35">
      <c r="D3144" s="5"/>
      <c r="J3144" s="12"/>
      <c r="S3144" s="12"/>
      <c r="T3144" s="5"/>
      <c r="V3144" s="5"/>
      <c r="W3144" s="5"/>
    </row>
    <row r="3145" spans="4:23" customFormat="1" x14ac:dyDescent="0.35">
      <c r="D3145" s="5"/>
      <c r="J3145" s="12"/>
      <c r="S3145" s="12"/>
      <c r="T3145" s="5"/>
      <c r="V3145" s="5"/>
      <c r="W3145" s="5"/>
    </row>
    <row r="3146" spans="4:23" customFormat="1" x14ac:dyDescent="0.35">
      <c r="D3146" s="5"/>
      <c r="J3146" s="12"/>
      <c r="S3146" s="12"/>
      <c r="T3146" s="5"/>
      <c r="V3146" s="5"/>
      <c r="W3146" s="5"/>
    </row>
    <row r="3147" spans="4:23" customFormat="1" x14ac:dyDescent="0.35">
      <c r="D3147" s="5"/>
      <c r="J3147" s="12"/>
      <c r="S3147" s="12"/>
      <c r="T3147" s="5"/>
      <c r="V3147" s="5"/>
      <c r="W3147" s="5"/>
    </row>
    <row r="3148" spans="4:23" customFormat="1" x14ac:dyDescent="0.35">
      <c r="D3148" s="5"/>
      <c r="J3148" s="12"/>
      <c r="S3148" s="12"/>
      <c r="T3148" s="5"/>
      <c r="V3148" s="5"/>
      <c r="W3148" s="5"/>
    </row>
    <row r="3149" spans="4:23" customFormat="1" x14ac:dyDescent="0.35">
      <c r="D3149" s="5"/>
      <c r="J3149" s="12"/>
      <c r="S3149" s="12"/>
      <c r="T3149" s="5"/>
      <c r="V3149" s="5"/>
      <c r="W3149" s="5"/>
    </row>
    <row r="3150" spans="4:23" customFormat="1" x14ac:dyDescent="0.35">
      <c r="D3150" s="5"/>
      <c r="J3150" s="12"/>
      <c r="S3150" s="12"/>
      <c r="T3150" s="5"/>
      <c r="V3150" s="5"/>
      <c r="W3150" s="5"/>
    </row>
    <row r="3151" spans="4:23" customFormat="1" x14ac:dyDescent="0.35">
      <c r="D3151" s="5"/>
      <c r="J3151" s="12"/>
      <c r="S3151" s="12"/>
      <c r="T3151" s="5"/>
      <c r="V3151" s="5"/>
      <c r="W3151" s="5"/>
    </row>
    <row r="3152" spans="4:23" customFormat="1" x14ac:dyDescent="0.35">
      <c r="D3152" s="5"/>
      <c r="J3152" s="12"/>
      <c r="S3152" s="12"/>
      <c r="T3152" s="5"/>
      <c r="V3152" s="5"/>
      <c r="W3152" s="5"/>
    </row>
    <row r="3153" spans="4:23" customFormat="1" x14ac:dyDescent="0.35">
      <c r="D3153" s="5"/>
      <c r="J3153" s="12"/>
      <c r="S3153" s="12"/>
      <c r="T3153" s="5"/>
      <c r="V3153" s="5"/>
      <c r="W3153" s="5"/>
    </row>
    <row r="3154" spans="4:23" customFormat="1" x14ac:dyDescent="0.35">
      <c r="D3154" s="5"/>
      <c r="J3154" s="12"/>
      <c r="S3154" s="12"/>
      <c r="T3154" s="5"/>
      <c r="V3154" s="5"/>
      <c r="W3154" s="5"/>
    </row>
    <row r="3155" spans="4:23" customFormat="1" x14ac:dyDescent="0.35">
      <c r="D3155" s="5"/>
      <c r="J3155" s="12"/>
      <c r="S3155" s="12"/>
      <c r="T3155" s="5"/>
      <c r="V3155" s="5"/>
      <c r="W3155" s="5"/>
    </row>
    <row r="3156" spans="4:23" customFormat="1" x14ac:dyDescent="0.35">
      <c r="D3156" s="5"/>
      <c r="J3156" s="12"/>
      <c r="S3156" s="12"/>
      <c r="T3156" s="5"/>
      <c r="V3156" s="5"/>
      <c r="W3156" s="5"/>
    </row>
    <row r="3157" spans="4:23" customFormat="1" x14ac:dyDescent="0.35">
      <c r="D3157" s="5"/>
      <c r="J3157" s="12"/>
      <c r="S3157" s="12"/>
      <c r="T3157" s="5"/>
      <c r="V3157" s="5"/>
      <c r="W3157" s="5"/>
    </row>
    <row r="3158" spans="4:23" customFormat="1" x14ac:dyDescent="0.35">
      <c r="D3158" s="5"/>
      <c r="J3158" s="12"/>
      <c r="S3158" s="12"/>
      <c r="T3158" s="5"/>
      <c r="V3158" s="5"/>
      <c r="W3158" s="5"/>
    </row>
    <row r="3159" spans="4:23" customFormat="1" x14ac:dyDescent="0.35">
      <c r="D3159" s="5"/>
      <c r="J3159" s="12"/>
      <c r="S3159" s="12"/>
      <c r="T3159" s="5"/>
      <c r="V3159" s="5"/>
      <c r="W3159" s="5"/>
    </row>
    <row r="3160" spans="4:23" customFormat="1" x14ac:dyDescent="0.35">
      <c r="D3160" s="5"/>
      <c r="J3160" s="12"/>
      <c r="S3160" s="12"/>
      <c r="T3160" s="5"/>
      <c r="V3160" s="5"/>
      <c r="W3160" s="5"/>
    </row>
    <row r="3161" spans="4:23" customFormat="1" x14ac:dyDescent="0.35">
      <c r="D3161" s="5"/>
      <c r="J3161" s="12"/>
      <c r="S3161" s="12"/>
      <c r="T3161" s="5"/>
      <c r="V3161" s="5"/>
      <c r="W3161" s="5"/>
    </row>
    <row r="3162" spans="4:23" customFormat="1" x14ac:dyDescent="0.35">
      <c r="D3162" s="5"/>
      <c r="J3162" s="12"/>
      <c r="S3162" s="12"/>
      <c r="T3162" s="5"/>
      <c r="V3162" s="5"/>
      <c r="W3162" s="5"/>
    </row>
    <row r="3163" spans="4:23" customFormat="1" x14ac:dyDescent="0.35">
      <c r="D3163" s="5"/>
      <c r="J3163" s="12"/>
      <c r="S3163" s="12"/>
      <c r="T3163" s="5"/>
      <c r="V3163" s="5"/>
      <c r="W3163" s="5"/>
    </row>
    <row r="3164" spans="4:23" customFormat="1" x14ac:dyDescent="0.35">
      <c r="D3164" s="5"/>
      <c r="J3164" s="12"/>
      <c r="S3164" s="12"/>
      <c r="T3164" s="5"/>
      <c r="V3164" s="5"/>
      <c r="W3164" s="5"/>
    </row>
    <row r="3165" spans="4:23" customFormat="1" x14ac:dyDescent="0.35">
      <c r="D3165" s="5"/>
      <c r="J3165" s="12"/>
      <c r="S3165" s="12"/>
      <c r="T3165" s="5"/>
      <c r="V3165" s="5"/>
      <c r="W3165" s="5"/>
    </row>
    <row r="3166" spans="4:23" customFormat="1" x14ac:dyDescent="0.35">
      <c r="D3166" s="5"/>
      <c r="J3166" s="12"/>
      <c r="S3166" s="12"/>
      <c r="T3166" s="5"/>
      <c r="V3166" s="5"/>
      <c r="W3166" s="5"/>
    </row>
    <row r="3167" spans="4:23" customFormat="1" x14ac:dyDescent="0.35">
      <c r="D3167" s="5"/>
      <c r="J3167" s="12"/>
      <c r="S3167" s="12"/>
      <c r="T3167" s="5"/>
      <c r="V3167" s="5"/>
      <c r="W3167" s="5"/>
    </row>
    <row r="3168" spans="4:23" customFormat="1" x14ac:dyDescent="0.35">
      <c r="D3168" s="5"/>
      <c r="J3168" s="12"/>
      <c r="S3168" s="12"/>
      <c r="T3168" s="5"/>
      <c r="V3168" s="5"/>
      <c r="W3168" s="5"/>
    </row>
    <row r="3169" spans="4:23" customFormat="1" x14ac:dyDescent="0.35">
      <c r="D3169" s="5"/>
      <c r="J3169" s="12"/>
      <c r="S3169" s="12"/>
      <c r="T3169" s="5"/>
      <c r="V3169" s="5"/>
      <c r="W3169" s="5"/>
    </row>
    <row r="3170" spans="4:23" customFormat="1" x14ac:dyDescent="0.35">
      <c r="D3170" s="5"/>
      <c r="J3170" s="12"/>
      <c r="S3170" s="12"/>
      <c r="T3170" s="5"/>
      <c r="V3170" s="5"/>
      <c r="W3170" s="5"/>
    </row>
    <row r="3171" spans="4:23" customFormat="1" x14ac:dyDescent="0.35">
      <c r="D3171" s="5"/>
      <c r="J3171" s="12"/>
      <c r="S3171" s="12"/>
      <c r="T3171" s="5"/>
      <c r="V3171" s="5"/>
      <c r="W3171" s="5"/>
    </row>
    <row r="3172" spans="4:23" customFormat="1" x14ac:dyDescent="0.35">
      <c r="D3172" s="5"/>
      <c r="J3172" s="12"/>
      <c r="S3172" s="12"/>
      <c r="T3172" s="5"/>
      <c r="V3172" s="5"/>
      <c r="W3172" s="5"/>
    </row>
    <row r="3173" spans="4:23" customFormat="1" x14ac:dyDescent="0.35">
      <c r="D3173" s="5"/>
      <c r="J3173" s="12"/>
      <c r="S3173" s="12"/>
      <c r="T3173" s="5"/>
      <c r="V3173" s="5"/>
      <c r="W3173" s="5"/>
    </row>
    <row r="3174" spans="4:23" customFormat="1" x14ac:dyDescent="0.35">
      <c r="D3174" s="5"/>
      <c r="J3174" s="12"/>
      <c r="S3174" s="12"/>
      <c r="T3174" s="5"/>
      <c r="V3174" s="5"/>
      <c r="W3174" s="5"/>
    </row>
    <row r="3175" spans="4:23" customFormat="1" x14ac:dyDescent="0.35">
      <c r="D3175" s="5"/>
      <c r="J3175" s="12"/>
      <c r="S3175" s="12"/>
      <c r="T3175" s="5"/>
      <c r="V3175" s="5"/>
      <c r="W3175" s="5"/>
    </row>
    <row r="3176" spans="4:23" customFormat="1" x14ac:dyDescent="0.35">
      <c r="D3176" s="5"/>
      <c r="J3176" s="12"/>
      <c r="S3176" s="12"/>
      <c r="T3176" s="5"/>
      <c r="V3176" s="5"/>
      <c r="W3176" s="5"/>
    </row>
    <row r="3177" spans="4:23" customFormat="1" x14ac:dyDescent="0.35">
      <c r="D3177" s="5"/>
      <c r="J3177" s="12"/>
      <c r="S3177" s="12"/>
      <c r="T3177" s="5"/>
      <c r="V3177" s="5"/>
      <c r="W3177" s="5"/>
    </row>
    <row r="3178" spans="4:23" customFormat="1" x14ac:dyDescent="0.35">
      <c r="D3178" s="5"/>
      <c r="J3178" s="12"/>
      <c r="S3178" s="12"/>
      <c r="T3178" s="5"/>
      <c r="V3178" s="5"/>
      <c r="W3178" s="5"/>
    </row>
    <row r="3179" spans="4:23" customFormat="1" x14ac:dyDescent="0.35">
      <c r="D3179" s="5"/>
      <c r="J3179" s="12"/>
      <c r="S3179" s="12"/>
      <c r="T3179" s="5"/>
      <c r="V3179" s="5"/>
      <c r="W3179" s="5"/>
    </row>
    <row r="3180" spans="4:23" customFormat="1" x14ac:dyDescent="0.35">
      <c r="D3180" s="5"/>
      <c r="J3180" s="12"/>
      <c r="S3180" s="12"/>
      <c r="T3180" s="5"/>
      <c r="V3180" s="5"/>
      <c r="W3180" s="5"/>
    </row>
    <row r="3181" spans="4:23" customFormat="1" x14ac:dyDescent="0.35">
      <c r="D3181" s="5"/>
      <c r="J3181" s="12"/>
      <c r="S3181" s="12"/>
      <c r="T3181" s="5"/>
      <c r="V3181" s="5"/>
      <c r="W3181" s="5"/>
    </row>
    <row r="3182" spans="4:23" customFormat="1" x14ac:dyDescent="0.35">
      <c r="D3182" s="5"/>
      <c r="J3182" s="12"/>
      <c r="S3182" s="12"/>
      <c r="T3182" s="5"/>
      <c r="V3182" s="5"/>
      <c r="W3182" s="5"/>
    </row>
    <row r="3183" spans="4:23" customFormat="1" x14ac:dyDescent="0.35">
      <c r="D3183" s="5"/>
      <c r="J3183" s="12"/>
      <c r="S3183" s="12"/>
      <c r="T3183" s="5"/>
      <c r="V3183" s="5"/>
      <c r="W3183" s="5"/>
    </row>
    <row r="3184" spans="4:23" customFormat="1" x14ac:dyDescent="0.35">
      <c r="D3184" s="5"/>
      <c r="J3184" s="12"/>
      <c r="S3184" s="12"/>
      <c r="T3184" s="5"/>
      <c r="V3184" s="5"/>
      <c r="W3184" s="5"/>
    </row>
    <row r="3185" spans="4:23" customFormat="1" x14ac:dyDescent="0.35">
      <c r="D3185" s="5"/>
      <c r="J3185" s="12"/>
      <c r="S3185" s="12"/>
      <c r="T3185" s="5"/>
      <c r="V3185" s="5"/>
      <c r="W3185" s="5"/>
    </row>
    <row r="3186" spans="4:23" customFormat="1" x14ac:dyDescent="0.35">
      <c r="D3186" s="5"/>
      <c r="J3186" s="12"/>
      <c r="S3186" s="12"/>
      <c r="T3186" s="5"/>
      <c r="V3186" s="5"/>
      <c r="W3186" s="5"/>
    </row>
    <row r="3187" spans="4:23" customFormat="1" x14ac:dyDescent="0.35">
      <c r="D3187" s="5"/>
      <c r="J3187" s="12"/>
      <c r="S3187" s="12"/>
      <c r="T3187" s="5"/>
      <c r="V3187" s="5"/>
      <c r="W3187" s="5"/>
    </row>
    <row r="3188" spans="4:23" customFormat="1" x14ac:dyDescent="0.35">
      <c r="D3188" s="5"/>
      <c r="J3188" s="12"/>
      <c r="S3188" s="12"/>
      <c r="T3188" s="5"/>
      <c r="V3188" s="5"/>
      <c r="W3188" s="5"/>
    </row>
    <row r="3189" spans="4:23" customFormat="1" x14ac:dyDescent="0.35">
      <c r="D3189" s="5"/>
      <c r="J3189" s="12"/>
      <c r="S3189" s="12"/>
      <c r="T3189" s="5"/>
      <c r="V3189" s="5"/>
      <c r="W3189" s="5"/>
    </row>
    <row r="3190" spans="4:23" customFormat="1" x14ac:dyDescent="0.35">
      <c r="D3190" s="5"/>
      <c r="J3190" s="12"/>
      <c r="S3190" s="12"/>
      <c r="T3190" s="5"/>
      <c r="V3190" s="5"/>
      <c r="W3190" s="5"/>
    </row>
    <row r="3191" spans="4:23" customFormat="1" x14ac:dyDescent="0.35">
      <c r="D3191" s="5"/>
      <c r="J3191" s="12"/>
      <c r="S3191" s="12"/>
      <c r="T3191" s="5"/>
      <c r="V3191" s="5"/>
      <c r="W3191" s="5"/>
    </row>
    <row r="3192" spans="4:23" customFormat="1" x14ac:dyDescent="0.35">
      <c r="D3192" s="5"/>
      <c r="J3192" s="12"/>
      <c r="S3192" s="12"/>
      <c r="T3192" s="5"/>
      <c r="V3192" s="5"/>
      <c r="W3192" s="5"/>
    </row>
    <row r="3193" spans="4:23" customFormat="1" x14ac:dyDescent="0.35">
      <c r="D3193" s="5"/>
      <c r="J3193" s="12"/>
      <c r="S3193" s="12"/>
      <c r="T3193" s="5"/>
      <c r="V3193" s="5"/>
      <c r="W3193" s="5"/>
    </row>
    <row r="3194" spans="4:23" customFormat="1" x14ac:dyDescent="0.35">
      <c r="D3194" s="5"/>
      <c r="J3194" s="12"/>
      <c r="S3194" s="12"/>
      <c r="T3194" s="5"/>
      <c r="V3194" s="5"/>
      <c r="W3194" s="5"/>
    </row>
    <row r="3195" spans="4:23" customFormat="1" x14ac:dyDescent="0.35">
      <c r="D3195" s="5"/>
      <c r="J3195" s="12"/>
      <c r="S3195" s="12"/>
      <c r="T3195" s="5"/>
      <c r="V3195" s="5"/>
      <c r="W3195" s="5"/>
    </row>
    <row r="3196" spans="4:23" customFormat="1" x14ac:dyDescent="0.35">
      <c r="D3196" s="5"/>
      <c r="J3196" s="12"/>
      <c r="S3196" s="12"/>
      <c r="T3196" s="5"/>
      <c r="V3196" s="5"/>
      <c r="W3196" s="5"/>
    </row>
    <row r="3197" spans="4:23" customFormat="1" x14ac:dyDescent="0.35">
      <c r="D3197" s="5"/>
      <c r="J3197" s="12"/>
      <c r="S3197" s="12"/>
      <c r="T3197" s="5"/>
      <c r="V3197" s="5"/>
      <c r="W3197" s="5"/>
    </row>
    <row r="3198" spans="4:23" customFormat="1" x14ac:dyDescent="0.35">
      <c r="D3198" s="5"/>
      <c r="J3198" s="12"/>
      <c r="S3198" s="12"/>
      <c r="T3198" s="5"/>
      <c r="V3198" s="5"/>
      <c r="W3198" s="5"/>
    </row>
    <row r="3199" spans="4:23" customFormat="1" x14ac:dyDescent="0.35">
      <c r="D3199" s="5"/>
      <c r="J3199" s="12"/>
      <c r="S3199" s="12"/>
      <c r="T3199" s="5"/>
      <c r="V3199" s="5"/>
      <c r="W3199" s="5"/>
    </row>
    <row r="3200" spans="4:23" customFormat="1" x14ac:dyDescent="0.35">
      <c r="D3200" s="5"/>
      <c r="J3200" s="12"/>
      <c r="S3200" s="12"/>
      <c r="T3200" s="5"/>
      <c r="V3200" s="5"/>
      <c r="W3200" s="5"/>
    </row>
    <row r="3201" spans="4:23" customFormat="1" x14ac:dyDescent="0.35">
      <c r="D3201" s="5"/>
      <c r="J3201" s="12"/>
      <c r="S3201" s="12"/>
      <c r="T3201" s="5"/>
      <c r="V3201" s="5"/>
      <c r="W3201" s="5"/>
    </row>
    <row r="3202" spans="4:23" customFormat="1" x14ac:dyDescent="0.35">
      <c r="D3202" s="5"/>
      <c r="J3202" s="12"/>
      <c r="S3202" s="12"/>
      <c r="T3202" s="5"/>
      <c r="V3202" s="5"/>
      <c r="W3202" s="5"/>
    </row>
    <row r="3203" spans="4:23" customFormat="1" x14ac:dyDescent="0.35">
      <c r="D3203" s="5"/>
      <c r="J3203" s="12"/>
      <c r="S3203" s="12"/>
      <c r="T3203" s="5"/>
      <c r="V3203" s="5"/>
      <c r="W3203" s="5"/>
    </row>
    <row r="3204" spans="4:23" customFormat="1" x14ac:dyDescent="0.35">
      <c r="D3204" s="5"/>
      <c r="J3204" s="12"/>
      <c r="S3204" s="12"/>
      <c r="T3204" s="5"/>
      <c r="V3204" s="5"/>
      <c r="W3204" s="5"/>
    </row>
    <row r="3205" spans="4:23" customFormat="1" x14ac:dyDescent="0.35">
      <c r="D3205" s="5"/>
      <c r="J3205" s="12"/>
      <c r="S3205" s="12"/>
      <c r="T3205" s="5"/>
      <c r="V3205" s="5"/>
      <c r="W3205" s="5"/>
    </row>
    <row r="3206" spans="4:23" customFormat="1" x14ac:dyDescent="0.35">
      <c r="D3206" s="5"/>
      <c r="J3206" s="12"/>
      <c r="S3206" s="12"/>
      <c r="T3206" s="5"/>
      <c r="V3206" s="5"/>
      <c r="W3206" s="5"/>
    </row>
    <row r="3207" spans="4:23" customFormat="1" x14ac:dyDescent="0.35">
      <c r="D3207" s="5"/>
      <c r="J3207" s="12"/>
      <c r="S3207" s="12"/>
      <c r="T3207" s="5"/>
      <c r="V3207" s="5"/>
      <c r="W3207" s="5"/>
    </row>
    <row r="3208" spans="4:23" customFormat="1" x14ac:dyDescent="0.35">
      <c r="D3208" s="5"/>
      <c r="J3208" s="12"/>
      <c r="S3208" s="12"/>
      <c r="T3208" s="5"/>
      <c r="V3208" s="5"/>
      <c r="W3208" s="5"/>
    </row>
    <row r="3209" spans="4:23" customFormat="1" x14ac:dyDescent="0.35">
      <c r="D3209" s="5"/>
      <c r="J3209" s="12"/>
      <c r="S3209" s="12"/>
      <c r="T3209" s="5"/>
      <c r="V3209" s="5"/>
      <c r="W3209" s="5"/>
    </row>
    <row r="3210" spans="4:23" customFormat="1" x14ac:dyDescent="0.35">
      <c r="D3210" s="5"/>
      <c r="J3210" s="12"/>
      <c r="S3210" s="12"/>
      <c r="T3210" s="5"/>
      <c r="V3210" s="5"/>
      <c r="W3210" s="5"/>
    </row>
    <row r="3211" spans="4:23" customFormat="1" x14ac:dyDescent="0.35">
      <c r="D3211" s="5"/>
      <c r="J3211" s="12"/>
      <c r="S3211" s="12"/>
      <c r="T3211" s="5"/>
      <c r="V3211" s="5"/>
      <c r="W3211" s="5"/>
    </row>
    <row r="3212" spans="4:23" customFormat="1" x14ac:dyDescent="0.35">
      <c r="D3212" s="5"/>
      <c r="J3212" s="12"/>
      <c r="S3212" s="12"/>
      <c r="T3212" s="5"/>
      <c r="V3212" s="5"/>
      <c r="W3212" s="5"/>
    </row>
    <row r="3213" spans="4:23" customFormat="1" x14ac:dyDescent="0.35">
      <c r="D3213" s="5"/>
      <c r="J3213" s="12"/>
      <c r="S3213" s="12"/>
      <c r="T3213" s="5"/>
      <c r="V3213" s="5"/>
      <c r="W3213" s="5"/>
    </row>
    <row r="3214" spans="4:23" customFormat="1" x14ac:dyDescent="0.35">
      <c r="D3214" s="5"/>
      <c r="J3214" s="12"/>
      <c r="S3214" s="12"/>
      <c r="T3214" s="5"/>
      <c r="V3214" s="5"/>
      <c r="W3214" s="5"/>
    </row>
    <row r="3215" spans="4:23" customFormat="1" x14ac:dyDescent="0.35">
      <c r="D3215" s="5"/>
      <c r="J3215" s="12"/>
      <c r="S3215" s="12"/>
      <c r="T3215" s="5"/>
      <c r="V3215" s="5"/>
      <c r="W3215" s="5"/>
    </row>
    <row r="3216" spans="4:23" customFormat="1" x14ac:dyDescent="0.35">
      <c r="D3216" s="5"/>
      <c r="J3216" s="12"/>
      <c r="S3216" s="12"/>
      <c r="T3216" s="5"/>
      <c r="V3216" s="5"/>
      <c r="W3216" s="5"/>
    </row>
    <row r="3217" spans="4:23" customFormat="1" x14ac:dyDescent="0.35">
      <c r="D3217" s="5"/>
      <c r="J3217" s="12"/>
      <c r="S3217" s="12"/>
      <c r="T3217" s="5"/>
      <c r="V3217" s="5"/>
      <c r="W3217" s="5"/>
    </row>
    <row r="3218" spans="4:23" customFormat="1" x14ac:dyDescent="0.35">
      <c r="D3218" s="5"/>
      <c r="J3218" s="12"/>
      <c r="S3218" s="12"/>
      <c r="T3218" s="5"/>
      <c r="V3218" s="5"/>
      <c r="W3218" s="5"/>
    </row>
    <row r="3219" spans="4:23" customFormat="1" x14ac:dyDescent="0.35">
      <c r="D3219" s="5"/>
      <c r="J3219" s="12"/>
      <c r="S3219" s="12"/>
      <c r="T3219" s="5"/>
      <c r="V3219" s="5"/>
      <c r="W3219" s="5"/>
    </row>
    <row r="3220" spans="4:23" customFormat="1" x14ac:dyDescent="0.35">
      <c r="D3220" s="5"/>
      <c r="J3220" s="12"/>
      <c r="S3220" s="12"/>
      <c r="T3220" s="5"/>
      <c r="V3220" s="5"/>
      <c r="W3220" s="5"/>
    </row>
    <row r="3221" spans="4:23" customFormat="1" x14ac:dyDescent="0.35">
      <c r="D3221" s="5"/>
      <c r="J3221" s="12"/>
      <c r="S3221" s="12"/>
      <c r="T3221" s="5"/>
      <c r="V3221" s="5"/>
      <c r="W3221" s="5"/>
    </row>
    <row r="3222" spans="4:23" customFormat="1" x14ac:dyDescent="0.35">
      <c r="D3222" s="5"/>
      <c r="J3222" s="12"/>
      <c r="S3222" s="12"/>
      <c r="T3222" s="5"/>
      <c r="V3222" s="5"/>
      <c r="W3222" s="5"/>
    </row>
    <row r="3223" spans="4:23" customFormat="1" x14ac:dyDescent="0.35">
      <c r="D3223" s="5"/>
      <c r="J3223" s="12"/>
      <c r="S3223" s="12"/>
      <c r="T3223" s="5"/>
      <c r="V3223" s="5"/>
      <c r="W3223" s="5"/>
    </row>
    <row r="3224" spans="4:23" customFormat="1" x14ac:dyDescent="0.35">
      <c r="D3224" s="5"/>
      <c r="J3224" s="12"/>
      <c r="S3224" s="12"/>
      <c r="T3224" s="5"/>
      <c r="V3224" s="5"/>
      <c r="W3224" s="5"/>
    </row>
    <row r="3225" spans="4:23" customFormat="1" x14ac:dyDescent="0.35">
      <c r="D3225" s="5"/>
      <c r="J3225" s="12"/>
      <c r="S3225" s="12"/>
      <c r="T3225" s="5"/>
      <c r="V3225" s="5"/>
      <c r="W3225" s="5"/>
    </row>
    <row r="3226" spans="4:23" customFormat="1" x14ac:dyDescent="0.35">
      <c r="D3226" s="5"/>
      <c r="J3226" s="12"/>
      <c r="S3226" s="12"/>
      <c r="T3226" s="5"/>
      <c r="V3226" s="5"/>
      <c r="W3226" s="5"/>
    </row>
    <row r="3227" spans="4:23" customFormat="1" x14ac:dyDescent="0.35">
      <c r="D3227" s="5"/>
      <c r="J3227" s="12"/>
      <c r="S3227" s="12"/>
      <c r="T3227" s="5"/>
      <c r="V3227" s="5"/>
      <c r="W3227" s="5"/>
    </row>
    <row r="3228" spans="4:23" customFormat="1" x14ac:dyDescent="0.35">
      <c r="D3228" s="5"/>
      <c r="J3228" s="12"/>
      <c r="S3228" s="12"/>
      <c r="T3228" s="5"/>
      <c r="V3228" s="5"/>
      <c r="W3228" s="5"/>
    </row>
    <row r="3229" spans="4:23" customFormat="1" x14ac:dyDescent="0.35">
      <c r="D3229" s="5"/>
      <c r="J3229" s="12"/>
      <c r="S3229" s="12"/>
      <c r="T3229" s="5"/>
      <c r="V3229" s="5"/>
      <c r="W3229" s="5"/>
    </row>
    <row r="3230" spans="4:23" customFormat="1" x14ac:dyDescent="0.35">
      <c r="D3230" s="5"/>
      <c r="J3230" s="12"/>
      <c r="S3230" s="12"/>
      <c r="T3230" s="5"/>
      <c r="V3230" s="5"/>
      <c r="W3230" s="5"/>
    </row>
    <row r="3231" spans="4:23" customFormat="1" x14ac:dyDescent="0.35">
      <c r="D3231" s="5"/>
      <c r="J3231" s="12"/>
      <c r="S3231" s="12"/>
      <c r="T3231" s="5"/>
      <c r="V3231" s="5"/>
      <c r="W3231" s="5"/>
    </row>
    <row r="3232" spans="4:23" customFormat="1" x14ac:dyDescent="0.35">
      <c r="D3232" s="5"/>
      <c r="J3232" s="12"/>
      <c r="S3232" s="12"/>
      <c r="T3232" s="5"/>
      <c r="V3232" s="5"/>
      <c r="W3232" s="5"/>
    </row>
    <row r="3233" spans="4:23" customFormat="1" x14ac:dyDescent="0.35">
      <c r="D3233" s="5"/>
      <c r="J3233" s="12"/>
      <c r="S3233" s="12"/>
      <c r="T3233" s="5"/>
      <c r="V3233" s="5"/>
      <c r="W3233" s="5"/>
    </row>
    <row r="3234" spans="4:23" customFormat="1" x14ac:dyDescent="0.35">
      <c r="D3234" s="5"/>
      <c r="J3234" s="12"/>
      <c r="S3234" s="12"/>
      <c r="T3234" s="5"/>
      <c r="V3234" s="5"/>
      <c r="W3234" s="5"/>
    </row>
    <row r="3235" spans="4:23" customFormat="1" x14ac:dyDescent="0.35">
      <c r="D3235" s="5"/>
      <c r="J3235" s="12"/>
      <c r="S3235" s="12"/>
      <c r="T3235" s="5"/>
      <c r="V3235" s="5"/>
      <c r="W3235" s="5"/>
    </row>
    <row r="3236" spans="4:23" customFormat="1" x14ac:dyDescent="0.35">
      <c r="D3236" s="5"/>
      <c r="J3236" s="12"/>
      <c r="S3236" s="12"/>
      <c r="T3236" s="5"/>
      <c r="V3236" s="5"/>
      <c r="W3236" s="5"/>
    </row>
    <row r="3237" spans="4:23" customFormat="1" x14ac:dyDescent="0.35">
      <c r="D3237" s="5"/>
      <c r="J3237" s="12"/>
      <c r="S3237" s="12"/>
      <c r="T3237" s="5"/>
      <c r="V3237" s="5"/>
      <c r="W3237" s="5"/>
    </row>
    <row r="3238" spans="4:23" customFormat="1" x14ac:dyDescent="0.35">
      <c r="D3238" s="5"/>
      <c r="J3238" s="12"/>
      <c r="S3238" s="12"/>
      <c r="T3238" s="5"/>
      <c r="V3238" s="5"/>
      <c r="W3238" s="5"/>
    </row>
    <row r="3239" spans="4:23" customFormat="1" x14ac:dyDescent="0.35">
      <c r="D3239" s="5"/>
      <c r="J3239" s="12"/>
      <c r="S3239" s="12"/>
      <c r="T3239" s="5"/>
      <c r="V3239" s="5"/>
      <c r="W3239" s="5"/>
    </row>
    <row r="3240" spans="4:23" customFormat="1" x14ac:dyDescent="0.35">
      <c r="D3240" s="5"/>
      <c r="J3240" s="12"/>
      <c r="S3240" s="12"/>
      <c r="T3240" s="5"/>
      <c r="V3240" s="5"/>
      <c r="W3240" s="5"/>
    </row>
    <row r="3241" spans="4:23" customFormat="1" x14ac:dyDescent="0.35">
      <c r="D3241" s="5"/>
      <c r="J3241" s="12"/>
      <c r="S3241" s="12"/>
      <c r="T3241" s="5"/>
      <c r="V3241" s="5"/>
      <c r="W3241" s="5"/>
    </row>
    <row r="3242" spans="4:23" customFormat="1" x14ac:dyDescent="0.35">
      <c r="D3242" s="5"/>
      <c r="J3242" s="12"/>
      <c r="S3242" s="12"/>
      <c r="T3242" s="5"/>
      <c r="V3242" s="5"/>
      <c r="W3242" s="5"/>
    </row>
    <row r="3243" spans="4:23" customFormat="1" x14ac:dyDescent="0.35">
      <c r="D3243" s="5"/>
      <c r="J3243" s="12"/>
      <c r="S3243" s="12"/>
      <c r="T3243" s="5"/>
      <c r="V3243" s="5"/>
      <c r="W3243" s="5"/>
    </row>
    <row r="3244" spans="4:23" customFormat="1" x14ac:dyDescent="0.35">
      <c r="D3244" s="5"/>
      <c r="J3244" s="12"/>
      <c r="S3244" s="12"/>
      <c r="T3244" s="5"/>
      <c r="V3244" s="5"/>
      <c r="W3244" s="5"/>
    </row>
    <row r="3245" spans="4:23" customFormat="1" x14ac:dyDescent="0.35">
      <c r="D3245" s="5"/>
      <c r="J3245" s="12"/>
      <c r="S3245" s="12"/>
      <c r="T3245" s="5"/>
      <c r="V3245" s="5"/>
      <c r="W3245" s="5"/>
    </row>
    <row r="3246" spans="4:23" customFormat="1" x14ac:dyDescent="0.35">
      <c r="D3246" s="5"/>
      <c r="J3246" s="12"/>
      <c r="S3246" s="12"/>
      <c r="T3246" s="5"/>
      <c r="V3246" s="5"/>
      <c r="W3246" s="5"/>
    </row>
    <row r="3247" spans="4:23" customFormat="1" x14ac:dyDescent="0.35">
      <c r="D3247" s="5"/>
      <c r="J3247" s="12"/>
      <c r="S3247" s="12"/>
      <c r="T3247" s="5"/>
      <c r="V3247" s="5"/>
      <c r="W3247" s="5"/>
    </row>
    <row r="3248" spans="4:23" customFormat="1" x14ac:dyDescent="0.35">
      <c r="D3248" s="5"/>
      <c r="J3248" s="12"/>
      <c r="S3248" s="12"/>
      <c r="T3248" s="5"/>
      <c r="V3248" s="5"/>
      <c r="W3248" s="5"/>
    </row>
    <row r="3249" spans="4:23" customFormat="1" x14ac:dyDescent="0.35">
      <c r="D3249" s="5"/>
      <c r="J3249" s="12"/>
      <c r="S3249" s="12"/>
      <c r="T3249" s="5"/>
      <c r="V3249" s="5"/>
      <c r="W3249" s="5"/>
    </row>
    <row r="3250" spans="4:23" customFormat="1" x14ac:dyDescent="0.35">
      <c r="D3250" s="5"/>
      <c r="J3250" s="12"/>
      <c r="S3250" s="12"/>
      <c r="T3250" s="5"/>
      <c r="V3250" s="5"/>
      <c r="W3250" s="5"/>
    </row>
    <row r="3251" spans="4:23" customFormat="1" x14ac:dyDescent="0.35">
      <c r="D3251" s="5"/>
      <c r="J3251" s="12"/>
      <c r="S3251" s="12"/>
      <c r="T3251" s="5"/>
      <c r="V3251" s="5"/>
      <c r="W3251" s="5"/>
    </row>
    <row r="3252" spans="4:23" customFormat="1" x14ac:dyDescent="0.35">
      <c r="D3252" s="5"/>
      <c r="J3252" s="12"/>
      <c r="S3252" s="12"/>
      <c r="T3252" s="5"/>
      <c r="V3252" s="5"/>
      <c r="W3252" s="5"/>
    </row>
    <row r="3253" spans="4:23" customFormat="1" x14ac:dyDescent="0.35">
      <c r="D3253" s="5"/>
      <c r="J3253" s="12"/>
      <c r="S3253" s="12"/>
      <c r="T3253" s="5"/>
      <c r="V3253" s="5"/>
      <c r="W3253" s="5"/>
    </row>
    <row r="3254" spans="4:23" customFormat="1" x14ac:dyDescent="0.35">
      <c r="D3254" s="5"/>
      <c r="J3254" s="12"/>
      <c r="S3254" s="12"/>
      <c r="T3254" s="5"/>
      <c r="V3254" s="5"/>
      <c r="W3254" s="5"/>
    </row>
    <row r="3255" spans="4:23" customFormat="1" x14ac:dyDescent="0.35">
      <c r="D3255" s="5"/>
      <c r="J3255" s="12"/>
      <c r="S3255" s="12"/>
      <c r="T3255" s="5"/>
      <c r="V3255" s="5"/>
      <c r="W3255" s="5"/>
    </row>
    <row r="3256" spans="4:23" customFormat="1" x14ac:dyDescent="0.35">
      <c r="D3256" s="5"/>
      <c r="J3256" s="12"/>
      <c r="S3256" s="12"/>
      <c r="T3256" s="5"/>
      <c r="V3256" s="5"/>
      <c r="W3256" s="5"/>
    </row>
    <row r="3257" spans="4:23" customFormat="1" x14ac:dyDescent="0.35">
      <c r="D3257" s="5"/>
      <c r="J3257" s="12"/>
      <c r="S3257" s="12"/>
      <c r="T3257" s="5"/>
      <c r="V3257" s="5"/>
      <c r="W3257" s="5"/>
    </row>
    <row r="3258" spans="4:23" customFormat="1" x14ac:dyDescent="0.35">
      <c r="D3258" s="5"/>
      <c r="J3258" s="12"/>
      <c r="S3258" s="12"/>
      <c r="T3258" s="5"/>
      <c r="V3258" s="5"/>
      <c r="W3258" s="5"/>
    </row>
    <row r="3259" spans="4:23" customFormat="1" x14ac:dyDescent="0.35">
      <c r="D3259" s="5"/>
      <c r="J3259" s="12"/>
      <c r="S3259" s="12"/>
      <c r="T3259" s="5"/>
      <c r="V3259" s="5"/>
      <c r="W3259" s="5"/>
    </row>
    <row r="3260" spans="4:23" customFormat="1" x14ac:dyDescent="0.35">
      <c r="D3260" s="5"/>
      <c r="J3260" s="12"/>
      <c r="S3260" s="12"/>
      <c r="T3260" s="5"/>
      <c r="V3260" s="5"/>
      <c r="W3260" s="5"/>
    </row>
    <row r="3261" spans="4:23" customFormat="1" x14ac:dyDescent="0.35">
      <c r="D3261" s="5"/>
      <c r="J3261" s="12"/>
      <c r="S3261" s="12"/>
      <c r="T3261" s="5"/>
      <c r="V3261" s="5"/>
      <c r="W3261" s="5"/>
    </row>
    <row r="3262" spans="4:23" customFormat="1" x14ac:dyDescent="0.35">
      <c r="D3262" s="5"/>
      <c r="J3262" s="12"/>
      <c r="S3262" s="12"/>
      <c r="T3262" s="5"/>
      <c r="V3262" s="5"/>
      <c r="W3262" s="5"/>
    </row>
    <row r="3263" spans="4:23" customFormat="1" x14ac:dyDescent="0.35">
      <c r="D3263" s="5"/>
      <c r="J3263" s="12"/>
      <c r="S3263" s="12"/>
      <c r="T3263" s="5"/>
      <c r="V3263" s="5"/>
      <c r="W3263" s="5"/>
    </row>
    <row r="3264" spans="4:23" customFormat="1" x14ac:dyDescent="0.35">
      <c r="D3264" s="5"/>
      <c r="J3264" s="12"/>
      <c r="S3264" s="12"/>
      <c r="T3264" s="5"/>
      <c r="V3264" s="5"/>
      <c r="W3264" s="5"/>
    </row>
    <row r="3265" spans="4:23" customFormat="1" x14ac:dyDescent="0.35">
      <c r="D3265" s="5"/>
      <c r="J3265" s="12"/>
      <c r="S3265" s="12"/>
      <c r="T3265" s="5"/>
      <c r="V3265" s="5"/>
      <c r="W3265" s="5"/>
    </row>
    <row r="3266" spans="4:23" customFormat="1" x14ac:dyDescent="0.35">
      <c r="D3266" s="5"/>
      <c r="J3266" s="12"/>
      <c r="S3266" s="12"/>
      <c r="T3266" s="5"/>
      <c r="V3266" s="5"/>
      <c r="W3266" s="5"/>
    </row>
    <row r="3267" spans="4:23" customFormat="1" x14ac:dyDescent="0.35">
      <c r="D3267" s="5"/>
      <c r="J3267" s="12"/>
      <c r="S3267" s="12"/>
      <c r="T3267" s="5"/>
      <c r="V3267" s="5"/>
      <c r="W3267" s="5"/>
    </row>
    <row r="3268" spans="4:23" customFormat="1" x14ac:dyDescent="0.35">
      <c r="D3268" s="5"/>
      <c r="J3268" s="12"/>
      <c r="S3268" s="12"/>
      <c r="T3268" s="5"/>
      <c r="V3268" s="5"/>
      <c r="W3268" s="5"/>
    </row>
    <row r="3269" spans="4:23" customFormat="1" x14ac:dyDescent="0.35">
      <c r="D3269" s="5"/>
      <c r="J3269" s="12"/>
      <c r="S3269" s="12"/>
      <c r="T3269" s="5"/>
      <c r="V3269" s="5"/>
      <c r="W3269" s="5"/>
    </row>
    <row r="3270" spans="4:23" customFormat="1" x14ac:dyDescent="0.35">
      <c r="D3270" s="5"/>
      <c r="J3270" s="12"/>
      <c r="S3270" s="12"/>
      <c r="T3270" s="5"/>
      <c r="V3270" s="5"/>
      <c r="W3270" s="5"/>
    </row>
    <row r="3271" spans="4:23" customFormat="1" x14ac:dyDescent="0.35">
      <c r="D3271" s="5"/>
      <c r="J3271" s="12"/>
      <c r="S3271" s="12"/>
      <c r="T3271" s="5"/>
      <c r="V3271" s="5"/>
      <c r="W3271" s="5"/>
    </row>
    <row r="3272" spans="4:23" customFormat="1" x14ac:dyDescent="0.35">
      <c r="D3272" s="5"/>
      <c r="J3272" s="12"/>
      <c r="S3272" s="12"/>
      <c r="T3272" s="5"/>
      <c r="V3272" s="5"/>
      <c r="W3272" s="5"/>
    </row>
    <row r="3273" spans="4:23" customFormat="1" x14ac:dyDescent="0.35">
      <c r="D3273" s="5"/>
      <c r="J3273" s="12"/>
      <c r="S3273" s="12"/>
      <c r="T3273" s="5"/>
      <c r="V3273" s="5"/>
      <c r="W3273" s="5"/>
    </row>
    <row r="3274" spans="4:23" customFormat="1" x14ac:dyDescent="0.35">
      <c r="D3274" s="5"/>
      <c r="J3274" s="12"/>
      <c r="S3274" s="12"/>
      <c r="T3274" s="5"/>
      <c r="V3274" s="5"/>
      <c r="W3274" s="5"/>
    </row>
    <row r="3275" spans="4:23" customFormat="1" x14ac:dyDescent="0.35">
      <c r="D3275" s="5"/>
      <c r="J3275" s="12"/>
      <c r="S3275" s="12"/>
      <c r="T3275" s="5"/>
      <c r="V3275" s="5"/>
      <c r="W3275" s="5"/>
    </row>
    <row r="3276" spans="4:23" customFormat="1" x14ac:dyDescent="0.35">
      <c r="D3276" s="5"/>
      <c r="J3276" s="12"/>
      <c r="S3276" s="12"/>
      <c r="T3276" s="5"/>
      <c r="V3276" s="5"/>
      <c r="W3276" s="5"/>
    </row>
    <row r="3277" spans="4:23" customFormat="1" x14ac:dyDescent="0.35">
      <c r="D3277" s="5"/>
      <c r="J3277" s="12"/>
      <c r="S3277" s="12"/>
      <c r="T3277" s="5"/>
      <c r="V3277" s="5"/>
      <c r="W3277" s="5"/>
    </row>
    <row r="3278" spans="4:23" customFormat="1" x14ac:dyDescent="0.35">
      <c r="D3278" s="5"/>
      <c r="J3278" s="12"/>
      <c r="S3278" s="12"/>
      <c r="T3278" s="5"/>
      <c r="V3278" s="5"/>
      <c r="W3278" s="5"/>
    </row>
    <row r="3279" spans="4:23" customFormat="1" x14ac:dyDescent="0.35">
      <c r="D3279" s="5"/>
      <c r="J3279" s="12"/>
      <c r="S3279" s="12"/>
      <c r="T3279" s="5"/>
      <c r="V3279" s="5"/>
      <c r="W3279" s="5"/>
    </row>
    <row r="3280" spans="4:23" customFormat="1" x14ac:dyDescent="0.35">
      <c r="D3280" s="5"/>
      <c r="J3280" s="12"/>
      <c r="S3280" s="12"/>
      <c r="T3280" s="5"/>
      <c r="V3280" s="5"/>
      <c r="W3280" s="5"/>
    </row>
    <row r="3281" spans="4:23" customFormat="1" x14ac:dyDescent="0.35">
      <c r="D3281" s="5"/>
      <c r="J3281" s="12"/>
      <c r="S3281" s="12"/>
      <c r="T3281" s="5"/>
      <c r="V3281" s="5"/>
      <c r="W3281" s="5"/>
    </row>
    <row r="3282" spans="4:23" customFormat="1" x14ac:dyDescent="0.35">
      <c r="D3282" s="5"/>
      <c r="J3282" s="12"/>
      <c r="S3282" s="12"/>
      <c r="T3282" s="5"/>
      <c r="V3282" s="5"/>
      <c r="W3282" s="5"/>
    </row>
    <row r="3283" spans="4:23" customFormat="1" x14ac:dyDescent="0.35">
      <c r="D3283" s="5"/>
      <c r="J3283" s="12"/>
      <c r="S3283" s="12"/>
      <c r="T3283" s="5"/>
      <c r="V3283" s="5"/>
      <c r="W3283" s="5"/>
    </row>
    <row r="3284" spans="4:23" customFormat="1" x14ac:dyDescent="0.35">
      <c r="D3284" s="5"/>
      <c r="J3284" s="12"/>
      <c r="S3284" s="12"/>
      <c r="T3284" s="5"/>
      <c r="V3284" s="5"/>
      <c r="W3284" s="5"/>
    </row>
    <row r="3285" spans="4:23" customFormat="1" x14ac:dyDescent="0.35">
      <c r="D3285" s="5"/>
      <c r="J3285" s="12"/>
      <c r="S3285" s="12"/>
      <c r="T3285" s="5"/>
      <c r="V3285" s="5"/>
      <c r="W3285" s="5"/>
    </row>
    <row r="3286" spans="4:23" customFormat="1" x14ac:dyDescent="0.35">
      <c r="D3286" s="5"/>
      <c r="J3286" s="12"/>
      <c r="S3286" s="12"/>
      <c r="T3286" s="5"/>
      <c r="V3286" s="5"/>
      <c r="W3286" s="5"/>
    </row>
    <row r="3287" spans="4:23" customFormat="1" x14ac:dyDescent="0.35">
      <c r="D3287" s="5"/>
      <c r="J3287" s="12"/>
      <c r="S3287" s="12"/>
      <c r="T3287" s="5"/>
      <c r="V3287" s="5"/>
      <c r="W3287" s="5"/>
    </row>
    <row r="3288" spans="4:23" customFormat="1" x14ac:dyDescent="0.35">
      <c r="D3288" s="5"/>
      <c r="J3288" s="12"/>
      <c r="S3288" s="12"/>
      <c r="T3288" s="5"/>
      <c r="V3288" s="5"/>
      <c r="W3288" s="5"/>
    </row>
    <row r="3289" spans="4:23" customFormat="1" x14ac:dyDescent="0.35">
      <c r="D3289" s="5"/>
      <c r="J3289" s="12"/>
      <c r="S3289" s="12"/>
      <c r="T3289" s="5"/>
      <c r="V3289" s="5"/>
      <c r="W3289" s="5"/>
    </row>
    <row r="3290" spans="4:23" customFormat="1" x14ac:dyDescent="0.35">
      <c r="D3290" s="5"/>
      <c r="J3290" s="12"/>
      <c r="S3290" s="12"/>
      <c r="T3290" s="5"/>
      <c r="V3290" s="5"/>
      <c r="W3290" s="5"/>
    </row>
    <row r="3291" spans="4:23" customFormat="1" x14ac:dyDescent="0.35">
      <c r="D3291" s="5"/>
      <c r="J3291" s="12"/>
      <c r="S3291" s="12"/>
      <c r="T3291" s="5"/>
      <c r="V3291" s="5"/>
      <c r="W3291" s="5"/>
    </row>
    <row r="3292" spans="4:23" customFormat="1" x14ac:dyDescent="0.35">
      <c r="D3292" s="5"/>
      <c r="J3292" s="12"/>
      <c r="S3292" s="12"/>
      <c r="T3292" s="5"/>
      <c r="V3292" s="5"/>
      <c r="W3292" s="5"/>
    </row>
    <row r="3293" spans="4:23" customFormat="1" x14ac:dyDescent="0.35">
      <c r="D3293" s="5"/>
      <c r="J3293" s="12"/>
      <c r="S3293" s="12"/>
      <c r="T3293" s="5"/>
      <c r="V3293" s="5"/>
      <c r="W3293" s="5"/>
    </row>
    <row r="3294" spans="4:23" customFormat="1" x14ac:dyDescent="0.35">
      <c r="D3294" s="5"/>
      <c r="J3294" s="12"/>
      <c r="S3294" s="12"/>
      <c r="T3294" s="5"/>
      <c r="V3294" s="5"/>
      <c r="W3294" s="5"/>
    </row>
    <row r="3295" spans="4:23" customFormat="1" x14ac:dyDescent="0.35">
      <c r="D3295" s="5"/>
      <c r="J3295" s="12"/>
      <c r="S3295" s="12"/>
      <c r="T3295" s="5"/>
      <c r="V3295" s="5"/>
      <c r="W3295" s="5"/>
    </row>
    <row r="3296" spans="4:23" customFormat="1" x14ac:dyDescent="0.35">
      <c r="D3296" s="5"/>
      <c r="J3296" s="12"/>
      <c r="S3296" s="12"/>
      <c r="T3296" s="5"/>
      <c r="V3296" s="5"/>
      <c r="W3296" s="5"/>
    </row>
    <row r="3297" spans="4:23" customFormat="1" x14ac:dyDescent="0.35">
      <c r="D3297" s="5"/>
      <c r="J3297" s="12"/>
      <c r="S3297" s="12"/>
      <c r="T3297" s="5"/>
      <c r="V3297" s="5"/>
      <c r="W3297" s="5"/>
    </row>
    <row r="3298" spans="4:23" customFormat="1" x14ac:dyDescent="0.35">
      <c r="D3298" s="5"/>
      <c r="J3298" s="12"/>
      <c r="S3298" s="12"/>
      <c r="T3298" s="5"/>
      <c r="V3298" s="5"/>
      <c r="W3298" s="5"/>
    </row>
    <row r="3299" spans="4:23" customFormat="1" x14ac:dyDescent="0.35">
      <c r="D3299" s="5"/>
      <c r="J3299" s="12"/>
      <c r="S3299" s="12"/>
      <c r="T3299" s="5"/>
      <c r="V3299" s="5"/>
      <c r="W3299" s="5"/>
    </row>
    <row r="3300" spans="4:23" customFormat="1" x14ac:dyDescent="0.35">
      <c r="D3300" s="5"/>
      <c r="J3300" s="12"/>
      <c r="S3300" s="12"/>
      <c r="T3300" s="5"/>
      <c r="V3300" s="5"/>
      <c r="W3300" s="5"/>
    </row>
    <row r="3301" spans="4:23" customFormat="1" x14ac:dyDescent="0.35">
      <c r="D3301" s="5"/>
      <c r="J3301" s="12"/>
      <c r="S3301" s="12"/>
      <c r="T3301" s="5"/>
      <c r="V3301" s="5"/>
      <c r="W3301" s="5"/>
    </row>
    <row r="3302" spans="4:23" customFormat="1" x14ac:dyDescent="0.35">
      <c r="D3302" s="5"/>
      <c r="J3302" s="12"/>
      <c r="S3302" s="12"/>
      <c r="T3302" s="5"/>
      <c r="V3302" s="5"/>
      <c r="W3302" s="5"/>
    </row>
    <row r="3303" spans="4:23" customFormat="1" x14ac:dyDescent="0.35">
      <c r="D3303" s="5"/>
      <c r="J3303" s="12"/>
      <c r="S3303" s="12"/>
      <c r="T3303" s="5"/>
      <c r="V3303" s="5"/>
      <c r="W3303" s="5"/>
    </row>
    <row r="3304" spans="4:23" customFormat="1" x14ac:dyDescent="0.35">
      <c r="D3304" s="5"/>
      <c r="J3304" s="12"/>
      <c r="S3304" s="12"/>
      <c r="T3304" s="5"/>
      <c r="V3304" s="5"/>
      <c r="W3304" s="5"/>
    </row>
    <row r="3305" spans="4:23" customFormat="1" x14ac:dyDescent="0.35">
      <c r="D3305" s="5"/>
      <c r="J3305" s="12"/>
      <c r="S3305" s="12"/>
      <c r="T3305" s="5"/>
      <c r="V3305" s="5"/>
      <c r="W3305" s="5"/>
    </row>
    <row r="3306" spans="4:23" customFormat="1" x14ac:dyDescent="0.35">
      <c r="D3306" s="5"/>
      <c r="J3306" s="12"/>
      <c r="S3306" s="12"/>
      <c r="T3306" s="5"/>
      <c r="V3306" s="5"/>
      <c r="W3306" s="5"/>
    </row>
    <row r="3307" spans="4:23" customFormat="1" x14ac:dyDescent="0.35">
      <c r="D3307" s="5"/>
      <c r="J3307" s="12"/>
      <c r="S3307" s="12"/>
      <c r="T3307" s="5"/>
      <c r="V3307" s="5"/>
      <c r="W3307" s="5"/>
    </row>
    <row r="3308" spans="4:23" customFormat="1" x14ac:dyDescent="0.35">
      <c r="D3308" s="5"/>
      <c r="J3308" s="12"/>
      <c r="S3308" s="12"/>
      <c r="T3308" s="5"/>
      <c r="V3308" s="5"/>
      <c r="W3308" s="5"/>
    </row>
    <row r="3309" spans="4:23" customFormat="1" x14ac:dyDescent="0.35">
      <c r="D3309" s="5"/>
      <c r="J3309" s="12"/>
      <c r="S3309" s="12"/>
      <c r="T3309" s="5"/>
      <c r="V3309" s="5"/>
      <c r="W3309" s="5"/>
    </row>
    <row r="3310" spans="4:23" customFormat="1" x14ac:dyDescent="0.35">
      <c r="D3310" s="5"/>
      <c r="J3310" s="12"/>
      <c r="S3310" s="12"/>
      <c r="T3310" s="5"/>
      <c r="V3310" s="5"/>
      <c r="W3310" s="5"/>
    </row>
    <row r="3311" spans="4:23" customFormat="1" x14ac:dyDescent="0.35">
      <c r="D3311" s="5"/>
      <c r="J3311" s="12"/>
      <c r="S3311" s="12"/>
      <c r="T3311" s="5"/>
      <c r="V3311" s="5"/>
      <c r="W3311" s="5"/>
    </row>
    <row r="3312" spans="4:23" customFormat="1" x14ac:dyDescent="0.35">
      <c r="D3312" s="5"/>
      <c r="J3312" s="12"/>
      <c r="S3312" s="12"/>
      <c r="T3312" s="5"/>
      <c r="V3312" s="5"/>
      <c r="W3312" s="5"/>
    </row>
    <row r="3313" spans="4:23" customFormat="1" x14ac:dyDescent="0.35">
      <c r="D3313" s="5"/>
      <c r="J3313" s="12"/>
      <c r="S3313" s="12"/>
      <c r="T3313" s="5"/>
      <c r="V3313" s="5"/>
      <c r="W3313" s="5"/>
    </row>
    <row r="3314" spans="4:23" customFormat="1" x14ac:dyDescent="0.35">
      <c r="D3314" s="5"/>
      <c r="J3314" s="12"/>
      <c r="S3314" s="12"/>
      <c r="T3314" s="5"/>
      <c r="V3314" s="5"/>
      <c r="W3314" s="5"/>
    </row>
    <row r="3315" spans="4:23" customFormat="1" x14ac:dyDescent="0.35">
      <c r="D3315" s="5"/>
      <c r="J3315" s="12"/>
      <c r="S3315" s="12"/>
      <c r="T3315" s="5"/>
      <c r="V3315" s="5"/>
      <c r="W3315" s="5"/>
    </row>
    <row r="3316" spans="4:23" customFormat="1" x14ac:dyDescent="0.35">
      <c r="D3316" s="5"/>
      <c r="J3316" s="12"/>
      <c r="S3316" s="12"/>
      <c r="T3316" s="5"/>
      <c r="V3316" s="5"/>
      <c r="W3316" s="5"/>
    </row>
    <row r="3317" spans="4:23" customFormat="1" x14ac:dyDescent="0.35">
      <c r="D3317" s="5"/>
      <c r="J3317" s="12"/>
      <c r="S3317" s="12"/>
      <c r="T3317" s="5"/>
      <c r="V3317" s="5"/>
      <c r="W3317" s="5"/>
    </row>
    <row r="3318" spans="4:23" customFormat="1" x14ac:dyDescent="0.35">
      <c r="D3318" s="5"/>
      <c r="J3318" s="12"/>
      <c r="S3318" s="12"/>
      <c r="T3318" s="5"/>
      <c r="V3318" s="5"/>
      <c r="W3318" s="5"/>
    </row>
    <row r="3319" spans="4:23" customFormat="1" x14ac:dyDescent="0.35">
      <c r="D3319" s="5"/>
      <c r="J3319" s="12"/>
      <c r="S3319" s="12"/>
      <c r="T3319" s="5"/>
      <c r="V3319" s="5"/>
      <c r="W3319" s="5"/>
    </row>
    <row r="3320" spans="4:23" customFormat="1" x14ac:dyDescent="0.35">
      <c r="D3320" s="5"/>
      <c r="J3320" s="12"/>
      <c r="S3320" s="12"/>
      <c r="T3320" s="5"/>
      <c r="V3320" s="5"/>
      <c r="W3320" s="5"/>
    </row>
    <row r="3321" spans="4:23" customFormat="1" x14ac:dyDescent="0.35">
      <c r="D3321" s="5"/>
      <c r="J3321" s="12"/>
      <c r="S3321" s="12"/>
      <c r="T3321" s="5"/>
      <c r="V3321" s="5"/>
      <c r="W3321" s="5"/>
    </row>
    <row r="3322" spans="4:23" customFormat="1" x14ac:dyDescent="0.35">
      <c r="D3322" s="5"/>
      <c r="J3322" s="12"/>
      <c r="S3322" s="12"/>
      <c r="T3322" s="5"/>
      <c r="V3322" s="5"/>
      <c r="W3322" s="5"/>
    </row>
    <row r="3323" spans="4:23" customFormat="1" x14ac:dyDescent="0.35">
      <c r="D3323" s="5"/>
      <c r="J3323" s="12"/>
      <c r="S3323" s="12"/>
      <c r="T3323" s="5"/>
      <c r="V3323" s="5"/>
      <c r="W3323" s="5"/>
    </row>
    <row r="3324" spans="4:23" customFormat="1" x14ac:dyDescent="0.35">
      <c r="D3324" s="5"/>
      <c r="J3324" s="12"/>
      <c r="S3324" s="12"/>
      <c r="T3324" s="5"/>
      <c r="V3324" s="5"/>
      <c r="W3324" s="5"/>
    </row>
    <row r="3325" spans="4:23" customFormat="1" x14ac:dyDescent="0.35">
      <c r="D3325" s="5"/>
      <c r="J3325" s="12"/>
      <c r="S3325" s="12"/>
      <c r="T3325" s="5"/>
      <c r="V3325" s="5"/>
      <c r="W3325" s="5"/>
    </row>
    <row r="3326" spans="4:23" customFormat="1" x14ac:dyDescent="0.35">
      <c r="D3326" s="5"/>
      <c r="J3326" s="12"/>
      <c r="S3326" s="12"/>
      <c r="T3326" s="5"/>
      <c r="V3326" s="5"/>
      <c r="W3326" s="5"/>
    </row>
    <row r="3327" spans="4:23" customFormat="1" x14ac:dyDescent="0.35">
      <c r="D3327" s="5"/>
      <c r="J3327" s="12"/>
      <c r="S3327" s="12"/>
      <c r="T3327" s="5"/>
      <c r="V3327" s="5"/>
      <c r="W3327" s="5"/>
    </row>
    <row r="3328" spans="4:23" customFormat="1" x14ac:dyDescent="0.35">
      <c r="D3328" s="5"/>
      <c r="J3328" s="12"/>
      <c r="S3328" s="12"/>
      <c r="T3328" s="5"/>
      <c r="V3328" s="5"/>
      <c r="W3328" s="5"/>
    </row>
    <row r="3329" spans="4:23" customFormat="1" x14ac:dyDescent="0.35">
      <c r="D3329" s="5"/>
      <c r="J3329" s="12"/>
      <c r="S3329" s="12"/>
      <c r="T3329" s="5"/>
      <c r="V3329" s="5"/>
      <c r="W3329" s="5"/>
    </row>
    <row r="3330" spans="4:23" customFormat="1" x14ac:dyDescent="0.35">
      <c r="D3330" s="5"/>
      <c r="J3330" s="12"/>
      <c r="S3330" s="12"/>
      <c r="T3330" s="5"/>
      <c r="V3330" s="5"/>
      <c r="W3330" s="5"/>
    </row>
    <row r="3331" spans="4:23" customFormat="1" x14ac:dyDescent="0.35">
      <c r="D3331" s="5"/>
      <c r="J3331" s="12"/>
      <c r="S3331" s="12"/>
      <c r="T3331" s="5"/>
      <c r="V3331" s="5"/>
      <c r="W3331" s="5"/>
    </row>
    <row r="3332" spans="4:23" customFormat="1" x14ac:dyDescent="0.35">
      <c r="D3332" s="5"/>
      <c r="J3332" s="12"/>
      <c r="S3332" s="12"/>
      <c r="T3332" s="5"/>
      <c r="V3332" s="5"/>
      <c r="W3332" s="5"/>
    </row>
    <row r="3333" spans="4:23" customFormat="1" x14ac:dyDescent="0.35">
      <c r="D3333" s="5"/>
      <c r="J3333" s="12"/>
      <c r="S3333" s="12"/>
      <c r="T3333" s="5"/>
      <c r="V3333" s="5"/>
      <c r="W3333" s="5"/>
    </row>
    <row r="3334" spans="4:23" customFormat="1" x14ac:dyDescent="0.35">
      <c r="D3334" s="5"/>
      <c r="J3334" s="12"/>
      <c r="S3334" s="12"/>
      <c r="T3334" s="5"/>
      <c r="V3334" s="5"/>
      <c r="W3334" s="5"/>
    </row>
    <row r="3335" spans="4:23" customFormat="1" x14ac:dyDescent="0.35">
      <c r="D3335" s="5"/>
      <c r="J3335" s="12"/>
      <c r="S3335" s="12"/>
      <c r="T3335" s="5"/>
      <c r="V3335" s="5"/>
      <c r="W3335" s="5"/>
    </row>
    <row r="3336" spans="4:23" customFormat="1" x14ac:dyDescent="0.35">
      <c r="D3336" s="5"/>
      <c r="J3336" s="12"/>
      <c r="S3336" s="12"/>
      <c r="T3336" s="5"/>
      <c r="V3336" s="5"/>
      <c r="W3336" s="5"/>
    </row>
    <row r="3337" spans="4:23" customFormat="1" x14ac:dyDescent="0.35">
      <c r="D3337" s="5"/>
      <c r="J3337" s="12"/>
      <c r="S3337" s="12"/>
      <c r="T3337" s="5"/>
      <c r="V3337" s="5"/>
      <c r="W3337" s="5"/>
    </row>
    <row r="3338" spans="4:23" customFormat="1" x14ac:dyDescent="0.35">
      <c r="D3338" s="5"/>
      <c r="J3338" s="12"/>
      <c r="S3338" s="12"/>
      <c r="T3338" s="5"/>
      <c r="V3338" s="5"/>
      <c r="W3338" s="5"/>
    </row>
    <row r="3339" spans="4:23" customFormat="1" x14ac:dyDescent="0.35">
      <c r="D3339" s="5"/>
      <c r="J3339" s="12"/>
      <c r="S3339" s="12"/>
      <c r="T3339" s="5"/>
      <c r="V3339" s="5"/>
      <c r="W3339" s="5"/>
    </row>
    <row r="3340" spans="4:23" customFormat="1" x14ac:dyDescent="0.35">
      <c r="D3340" s="5"/>
      <c r="J3340" s="12"/>
      <c r="S3340" s="12"/>
      <c r="T3340" s="5"/>
      <c r="V3340" s="5"/>
      <c r="W3340" s="5"/>
    </row>
    <row r="3341" spans="4:23" customFormat="1" x14ac:dyDescent="0.35">
      <c r="D3341" s="5"/>
      <c r="J3341" s="12"/>
      <c r="S3341" s="12"/>
      <c r="T3341" s="5"/>
      <c r="V3341" s="5"/>
      <c r="W3341" s="5"/>
    </row>
    <row r="3342" spans="4:23" customFormat="1" x14ac:dyDescent="0.35">
      <c r="D3342" s="5"/>
      <c r="J3342" s="12"/>
      <c r="S3342" s="12"/>
      <c r="T3342" s="5"/>
      <c r="V3342" s="5"/>
      <c r="W3342" s="5"/>
    </row>
    <row r="3343" spans="4:23" customFormat="1" x14ac:dyDescent="0.35">
      <c r="D3343" s="5"/>
      <c r="J3343" s="12"/>
      <c r="S3343" s="12"/>
      <c r="T3343" s="5"/>
      <c r="V3343" s="5"/>
      <c r="W3343" s="5"/>
    </row>
    <row r="3344" spans="4:23" customFormat="1" x14ac:dyDescent="0.35">
      <c r="D3344" s="5"/>
      <c r="J3344" s="12"/>
      <c r="S3344" s="12"/>
      <c r="T3344" s="5"/>
      <c r="V3344" s="5"/>
      <c r="W3344" s="5"/>
    </row>
    <row r="3345" spans="4:23" customFormat="1" x14ac:dyDescent="0.35">
      <c r="D3345" s="5"/>
      <c r="J3345" s="12"/>
      <c r="S3345" s="12"/>
      <c r="T3345" s="5"/>
      <c r="V3345" s="5"/>
      <c r="W3345" s="5"/>
    </row>
    <row r="3346" spans="4:23" customFormat="1" x14ac:dyDescent="0.35">
      <c r="D3346" s="5"/>
      <c r="J3346" s="12"/>
      <c r="S3346" s="12"/>
      <c r="T3346" s="5"/>
      <c r="V3346" s="5"/>
      <c r="W3346" s="5"/>
    </row>
    <row r="3347" spans="4:23" customFormat="1" x14ac:dyDescent="0.35">
      <c r="D3347" s="5"/>
      <c r="J3347" s="12"/>
      <c r="S3347" s="12"/>
      <c r="T3347" s="5"/>
      <c r="V3347" s="5"/>
      <c r="W3347" s="5"/>
    </row>
    <row r="3348" spans="4:23" customFormat="1" x14ac:dyDescent="0.35">
      <c r="D3348" s="5"/>
      <c r="J3348" s="12"/>
      <c r="S3348" s="12"/>
      <c r="T3348" s="5"/>
      <c r="V3348" s="5"/>
      <c r="W3348" s="5"/>
    </row>
    <row r="3349" spans="4:23" customFormat="1" x14ac:dyDescent="0.35">
      <c r="D3349" s="5"/>
      <c r="J3349" s="12"/>
      <c r="S3349" s="12"/>
      <c r="T3349" s="5"/>
      <c r="V3349" s="5"/>
      <c r="W3349" s="5"/>
    </row>
    <row r="3350" spans="4:23" customFormat="1" x14ac:dyDescent="0.35">
      <c r="D3350" s="5"/>
      <c r="J3350" s="12"/>
      <c r="S3350" s="12"/>
      <c r="T3350" s="5"/>
      <c r="V3350" s="5"/>
      <c r="W3350" s="5"/>
    </row>
    <row r="3351" spans="4:23" customFormat="1" x14ac:dyDescent="0.35">
      <c r="D3351" s="5"/>
      <c r="J3351" s="12"/>
      <c r="S3351" s="12"/>
      <c r="T3351" s="5"/>
      <c r="V3351" s="5"/>
      <c r="W3351" s="5"/>
    </row>
    <row r="3352" spans="4:23" customFormat="1" x14ac:dyDescent="0.35">
      <c r="D3352" s="5"/>
      <c r="J3352" s="12"/>
      <c r="S3352" s="12"/>
      <c r="T3352" s="5"/>
      <c r="V3352" s="5"/>
      <c r="W3352" s="5"/>
    </row>
    <row r="3353" spans="4:23" customFormat="1" x14ac:dyDescent="0.35">
      <c r="D3353" s="5"/>
      <c r="J3353" s="12"/>
      <c r="S3353" s="12"/>
      <c r="T3353" s="5"/>
      <c r="V3353" s="5"/>
      <c r="W3353" s="5"/>
    </row>
    <row r="3354" spans="4:23" customFormat="1" x14ac:dyDescent="0.35">
      <c r="D3354" s="5"/>
      <c r="J3354" s="12"/>
      <c r="S3354" s="12"/>
      <c r="T3354" s="5"/>
      <c r="V3354" s="5"/>
      <c r="W3354" s="5"/>
    </row>
    <row r="3355" spans="4:23" customFormat="1" x14ac:dyDescent="0.35">
      <c r="D3355" s="5"/>
      <c r="J3355" s="12"/>
      <c r="S3355" s="12"/>
      <c r="T3355" s="5"/>
      <c r="V3355" s="5"/>
      <c r="W3355" s="5"/>
    </row>
    <row r="3356" spans="4:23" customFormat="1" x14ac:dyDescent="0.35">
      <c r="D3356" s="5"/>
      <c r="J3356" s="12"/>
      <c r="S3356" s="12"/>
      <c r="T3356" s="5"/>
      <c r="V3356" s="5"/>
      <c r="W3356" s="5"/>
    </row>
    <row r="3357" spans="4:23" customFormat="1" x14ac:dyDescent="0.35">
      <c r="D3357" s="5"/>
      <c r="J3357" s="12"/>
      <c r="S3357" s="12"/>
      <c r="T3357" s="5"/>
      <c r="V3357" s="5"/>
      <c r="W3357" s="5"/>
    </row>
    <row r="3358" spans="4:23" customFormat="1" x14ac:dyDescent="0.35">
      <c r="D3358" s="5"/>
      <c r="J3358" s="12"/>
      <c r="S3358" s="12"/>
      <c r="T3358" s="5"/>
      <c r="V3358" s="5"/>
      <c r="W3358" s="5"/>
    </row>
    <row r="3359" spans="4:23" customFormat="1" x14ac:dyDescent="0.35">
      <c r="D3359" s="5"/>
      <c r="J3359" s="12"/>
      <c r="S3359" s="12"/>
      <c r="T3359" s="5"/>
      <c r="V3359" s="5"/>
      <c r="W3359" s="5"/>
    </row>
    <row r="3360" spans="4:23" customFormat="1" x14ac:dyDescent="0.35">
      <c r="D3360" s="5"/>
      <c r="J3360" s="12"/>
      <c r="S3360" s="12"/>
      <c r="T3360" s="5"/>
      <c r="V3360" s="5"/>
      <c r="W3360" s="5"/>
    </row>
    <row r="3361" spans="4:23" customFormat="1" x14ac:dyDescent="0.35">
      <c r="D3361" s="5"/>
      <c r="J3361" s="12"/>
      <c r="S3361" s="12"/>
      <c r="T3361" s="5"/>
      <c r="V3361" s="5"/>
      <c r="W3361" s="5"/>
    </row>
    <row r="3362" spans="4:23" customFormat="1" x14ac:dyDescent="0.35">
      <c r="D3362" s="5"/>
      <c r="J3362" s="12"/>
      <c r="S3362" s="12"/>
      <c r="T3362" s="5"/>
      <c r="V3362" s="5"/>
      <c r="W3362" s="5"/>
    </row>
    <row r="3363" spans="4:23" customFormat="1" x14ac:dyDescent="0.35">
      <c r="D3363" s="5"/>
      <c r="J3363" s="12"/>
      <c r="S3363" s="12"/>
      <c r="T3363" s="5"/>
      <c r="V3363" s="5"/>
      <c r="W3363" s="5"/>
    </row>
    <row r="3364" spans="4:23" customFormat="1" x14ac:dyDescent="0.35">
      <c r="D3364" s="5"/>
      <c r="J3364" s="12"/>
      <c r="S3364" s="12"/>
      <c r="T3364" s="5"/>
      <c r="V3364" s="5"/>
      <c r="W3364" s="5"/>
    </row>
    <row r="3365" spans="4:23" customFormat="1" x14ac:dyDescent="0.35">
      <c r="D3365" s="5"/>
      <c r="J3365" s="12"/>
      <c r="S3365" s="12"/>
      <c r="T3365" s="5"/>
      <c r="V3365" s="5"/>
      <c r="W3365" s="5"/>
    </row>
    <row r="3366" spans="4:23" customFormat="1" x14ac:dyDescent="0.35">
      <c r="D3366" s="5"/>
      <c r="J3366" s="12"/>
      <c r="S3366" s="12"/>
      <c r="T3366" s="5"/>
      <c r="V3366" s="5"/>
      <c r="W3366" s="5"/>
    </row>
    <row r="3367" spans="4:23" customFormat="1" x14ac:dyDescent="0.35">
      <c r="D3367" s="5"/>
      <c r="J3367" s="12"/>
      <c r="S3367" s="12"/>
      <c r="T3367" s="5"/>
      <c r="V3367" s="5"/>
      <c r="W3367" s="5"/>
    </row>
    <row r="3368" spans="4:23" customFormat="1" x14ac:dyDescent="0.35">
      <c r="D3368" s="5"/>
      <c r="J3368" s="12"/>
      <c r="S3368" s="12"/>
      <c r="T3368" s="5"/>
      <c r="V3368" s="5"/>
      <c r="W3368" s="5"/>
    </row>
    <row r="3369" spans="4:23" customFormat="1" x14ac:dyDescent="0.35">
      <c r="D3369" s="5"/>
      <c r="J3369" s="12"/>
      <c r="S3369" s="12"/>
      <c r="T3369" s="5"/>
      <c r="V3369" s="5"/>
      <c r="W3369" s="5"/>
    </row>
    <row r="3370" spans="4:23" customFormat="1" x14ac:dyDescent="0.35">
      <c r="D3370" s="5"/>
      <c r="J3370" s="12"/>
      <c r="S3370" s="12"/>
      <c r="T3370" s="5"/>
      <c r="V3370" s="5"/>
      <c r="W3370" s="5"/>
    </row>
    <row r="3371" spans="4:23" customFormat="1" x14ac:dyDescent="0.35">
      <c r="D3371" s="5"/>
      <c r="J3371" s="12"/>
      <c r="S3371" s="12"/>
      <c r="T3371" s="5"/>
      <c r="V3371" s="5"/>
      <c r="W3371" s="5"/>
    </row>
    <row r="3372" spans="4:23" customFormat="1" x14ac:dyDescent="0.35">
      <c r="D3372" s="5"/>
      <c r="J3372" s="12"/>
      <c r="S3372" s="12"/>
      <c r="T3372" s="5"/>
      <c r="V3372" s="5"/>
      <c r="W3372" s="5"/>
    </row>
    <row r="3373" spans="4:23" customFormat="1" x14ac:dyDescent="0.35">
      <c r="D3373" s="5"/>
      <c r="J3373" s="12"/>
      <c r="S3373" s="12"/>
      <c r="T3373" s="5"/>
      <c r="V3373" s="5"/>
      <c r="W3373" s="5"/>
    </row>
    <row r="3374" spans="4:23" customFormat="1" x14ac:dyDescent="0.35">
      <c r="D3374" s="5"/>
      <c r="J3374" s="12"/>
      <c r="S3374" s="12"/>
      <c r="T3374" s="5"/>
      <c r="V3374" s="5"/>
      <c r="W3374" s="5"/>
    </row>
    <row r="3375" spans="4:23" customFormat="1" x14ac:dyDescent="0.35">
      <c r="D3375" s="5"/>
      <c r="J3375" s="12"/>
      <c r="S3375" s="12"/>
      <c r="T3375" s="5"/>
      <c r="V3375" s="5"/>
      <c r="W3375" s="5"/>
    </row>
    <row r="3376" spans="4:23" customFormat="1" x14ac:dyDescent="0.35">
      <c r="D3376" s="5"/>
      <c r="J3376" s="12"/>
      <c r="S3376" s="12"/>
      <c r="T3376" s="5"/>
      <c r="V3376" s="5"/>
      <c r="W3376" s="5"/>
    </row>
    <row r="3377" spans="4:23" customFormat="1" x14ac:dyDescent="0.35">
      <c r="D3377" s="5"/>
      <c r="J3377" s="12"/>
      <c r="S3377" s="12"/>
      <c r="T3377" s="5"/>
      <c r="V3377" s="5"/>
      <c r="W3377" s="5"/>
    </row>
    <row r="3378" spans="4:23" customFormat="1" x14ac:dyDescent="0.35">
      <c r="D3378" s="5"/>
      <c r="J3378" s="12"/>
      <c r="S3378" s="12"/>
      <c r="T3378" s="5"/>
      <c r="V3378" s="5"/>
      <c r="W3378" s="5"/>
    </row>
    <row r="3379" spans="4:23" customFormat="1" x14ac:dyDescent="0.35">
      <c r="D3379" s="5"/>
      <c r="J3379" s="12"/>
      <c r="S3379" s="12"/>
      <c r="T3379" s="5"/>
      <c r="V3379" s="5"/>
      <c r="W3379" s="5"/>
    </row>
    <row r="3380" spans="4:23" customFormat="1" x14ac:dyDescent="0.35">
      <c r="D3380" s="5"/>
      <c r="J3380" s="12"/>
      <c r="S3380" s="12"/>
      <c r="T3380" s="5"/>
      <c r="V3380" s="5"/>
      <c r="W3380" s="5"/>
    </row>
    <row r="3381" spans="4:23" customFormat="1" x14ac:dyDescent="0.35">
      <c r="D3381" s="5"/>
      <c r="J3381" s="12"/>
      <c r="S3381" s="12"/>
      <c r="T3381" s="5"/>
      <c r="V3381" s="5"/>
      <c r="W3381" s="5"/>
    </row>
    <row r="3382" spans="4:23" customFormat="1" x14ac:dyDescent="0.35">
      <c r="D3382" s="5"/>
      <c r="J3382" s="12"/>
      <c r="S3382" s="12"/>
      <c r="T3382" s="5"/>
      <c r="V3382" s="5"/>
      <c r="W3382" s="5"/>
    </row>
    <row r="3383" spans="4:23" customFormat="1" x14ac:dyDescent="0.35">
      <c r="D3383" s="5"/>
      <c r="J3383" s="12"/>
      <c r="S3383" s="12"/>
      <c r="T3383" s="5"/>
      <c r="V3383" s="5"/>
      <c r="W3383" s="5"/>
    </row>
    <row r="3384" spans="4:23" customFormat="1" x14ac:dyDescent="0.35">
      <c r="D3384" s="5"/>
      <c r="J3384" s="12"/>
      <c r="S3384" s="12"/>
      <c r="T3384" s="5"/>
      <c r="V3384" s="5"/>
      <c r="W3384" s="5"/>
    </row>
    <row r="3385" spans="4:23" customFormat="1" x14ac:dyDescent="0.35">
      <c r="D3385" s="5"/>
      <c r="J3385" s="12"/>
      <c r="S3385" s="12"/>
      <c r="T3385" s="5"/>
      <c r="V3385" s="5"/>
      <c r="W3385" s="5"/>
    </row>
    <row r="3386" spans="4:23" customFormat="1" x14ac:dyDescent="0.35">
      <c r="D3386" s="5"/>
      <c r="J3386" s="12"/>
      <c r="S3386" s="12"/>
      <c r="T3386" s="5"/>
      <c r="V3386" s="5"/>
      <c r="W3386" s="5"/>
    </row>
    <row r="3387" spans="4:23" customFormat="1" x14ac:dyDescent="0.35">
      <c r="D3387" s="5"/>
      <c r="J3387" s="12"/>
      <c r="S3387" s="12"/>
      <c r="T3387" s="5"/>
      <c r="V3387" s="5"/>
      <c r="W3387" s="5"/>
    </row>
    <row r="3388" spans="4:23" customFormat="1" x14ac:dyDescent="0.35">
      <c r="D3388" s="5"/>
      <c r="J3388" s="12"/>
      <c r="S3388" s="12"/>
      <c r="T3388" s="5"/>
      <c r="V3388" s="5"/>
      <c r="W3388" s="5"/>
    </row>
    <row r="3389" spans="4:23" customFormat="1" x14ac:dyDescent="0.35">
      <c r="D3389" s="5"/>
      <c r="J3389" s="12"/>
      <c r="S3389" s="12"/>
      <c r="T3389" s="5"/>
      <c r="V3389" s="5"/>
      <c r="W3389" s="5"/>
    </row>
    <row r="3390" spans="4:23" customFormat="1" x14ac:dyDescent="0.35">
      <c r="D3390" s="5"/>
      <c r="J3390" s="12"/>
      <c r="S3390" s="12"/>
      <c r="T3390" s="5"/>
      <c r="V3390" s="5"/>
      <c r="W3390" s="5"/>
    </row>
    <row r="3391" spans="4:23" customFormat="1" x14ac:dyDescent="0.35">
      <c r="D3391" s="5"/>
      <c r="J3391" s="12"/>
      <c r="S3391" s="12"/>
      <c r="T3391" s="5"/>
      <c r="V3391" s="5"/>
      <c r="W3391" s="5"/>
    </row>
    <row r="3392" spans="4:23" customFormat="1" x14ac:dyDescent="0.35">
      <c r="D3392" s="5"/>
      <c r="J3392" s="12"/>
      <c r="S3392" s="12"/>
      <c r="T3392" s="5"/>
      <c r="V3392" s="5"/>
      <c r="W3392" s="5"/>
    </row>
    <row r="3393" spans="4:23" customFormat="1" x14ac:dyDescent="0.35">
      <c r="D3393" s="5"/>
      <c r="J3393" s="12"/>
      <c r="S3393" s="12"/>
      <c r="T3393" s="5"/>
      <c r="V3393" s="5"/>
      <c r="W3393" s="5"/>
    </row>
    <row r="3394" spans="4:23" customFormat="1" x14ac:dyDescent="0.35">
      <c r="D3394" s="5"/>
      <c r="J3394" s="12"/>
      <c r="S3394" s="12"/>
      <c r="T3394" s="5"/>
      <c r="V3394" s="5"/>
      <c r="W3394" s="5"/>
    </row>
    <row r="3395" spans="4:23" customFormat="1" x14ac:dyDescent="0.35">
      <c r="D3395" s="5"/>
      <c r="J3395" s="12"/>
      <c r="S3395" s="12"/>
      <c r="T3395" s="5"/>
      <c r="V3395" s="5"/>
      <c r="W3395" s="5"/>
    </row>
    <row r="3396" spans="4:23" customFormat="1" x14ac:dyDescent="0.35">
      <c r="D3396" s="5"/>
      <c r="J3396" s="12"/>
      <c r="S3396" s="12"/>
      <c r="T3396" s="5"/>
      <c r="V3396" s="5"/>
      <c r="W3396" s="5"/>
    </row>
    <row r="3397" spans="4:23" customFormat="1" x14ac:dyDescent="0.35">
      <c r="D3397" s="5"/>
      <c r="J3397" s="12"/>
      <c r="S3397" s="12"/>
      <c r="T3397" s="5"/>
      <c r="V3397" s="5"/>
      <c r="W3397" s="5"/>
    </row>
    <row r="3398" spans="4:23" customFormat="1" x14ac:dyDescent="0.35">
      <c r="D3398" s="5"/>
      <c r="J3398" s="12"/>
      <c r="S3398" s="12"/>
      <c r="T3398" s="5"/>
      <c r="V3398" s="5"/>
      <c r="W3398" s="5"/>
    </row>
    <row r="3399" spans="4:23" customFormat="1" x14ac:dyDescent="0.35">
      <c r="D3399" s="5"/>
      <c r="J3399" s="12"/>
      <c r="S3399" s="12"/>
      <c r="T3399" s="5"/>
      <c r="V3399" s="5"/>
      <c r="W3399" s="5"/>
    </row>
    <row r="3400" spans="4:23" customFormat="1" x14ac:dyDescent="0.35">
      <c r="D3400" s="5"/>
      <c r="J3400" s="12"/>
      <c r="S3400" s="12"/>
      <c r="T3400" s="5"/>
      <c r="V3400" s="5"/>
      <c r="W3400" s="5"/>
    </row>
    <row r="3401" spans="4:23" customFormat="1" x14ac:dyDescent="0.35">
      <c r="D3401" s="5"/>
      <c r="J3401" s="12"/>
      <c r="S3401" s="12"/>
      <c r="T3401" s="5"/>
      <c r="V3401" s="5"/>
      <c r="W3401" s="5"/>
    </row>
    <row r="3402" spans="4:23" customFormat="1" x14ac:dyDescent="0.35">
      <c r="D3402" s="5"/>
      <c r="J3402" s="12"/>
      <c r="S3402" s="12"/>
      <c r="T3402" s="5"/>
      <c r="V3402" s="5"/>
      <c r="W3402" s="5"/>
    </row>
    <row r="3403" spans="4:23" customFormat="1" x14ac:dyDescent="0.35">
      <c r="D3403" s="5"/>
      <c r="J3403" s="12"/>
      <c r="S3403" s="12"/>
      <c r="T3403" s="5"/>
      <c r="V3403" s="5"/>
      <c r="W3403" s="5"/>
    </row>
    <row r="3404" spans="4:23" customFormat="1" x14ac:dyDescent="0.35">
      <c r="D3404" s="5"/>
      <c r="J3404" s="12"/>
      <c r="S3404" s="12"/>
      <c r="T3404" s="5"/>
      <c r="V3404" s="5"/>
      <c r="W3404" s="5"/>
    </row>
    <row r="3405" spans="4:23" customFormat="1" x14ac:dyDescent="0.35">
      <c r="D3405" s="5"/>
      <c r="J3405" s="12"/>
      <c r="S3405" s="12"/>
      <c r="T3405" s="5"/>
      <c r="V3405" s="5"/>
      <c r="W3405" s="5"/>
    </row>
    <row r="3406" spans="4:23" customFormat="1" x14ac:dyDescent="0.35">
      <c r="D3406" s="5"/>
      <c r="J3406" s="12"/>
      <c r="S3406" s="12"/>
      <c r="T3406" s="5"/>
      <c r="V3406" s="5"/>
      <c r="W3406" s="5"/>
    </row>
    <row r="3407" spans="4:23" customFormat="1" x14ac:dyDescent="0.35">
      <c r="D3407" s="5"/>
      <c r="J3407" s="12"/>
      <c r="S3407" s="12"/>
      <c r="T3407" s="5"/>
      <c r="V3407" s="5"/>
      <c r="W3407" s="5"/>
    </row>
    <row r="3408" spans="4:23" customFormat="1" x14ac:dyDescent="0.35">
      <c r="D3408" s="5"/>
      <c r="J3408" s="12"/>
      <c r="S3408" s="12"/>
      <c r="T3408" s="5"/>
      <c r="V3408" s="5"/>
      <c r="W3408" s="5"/>
    </row>
    <row r="3409" spans="4:23" customFormat="1" x14ac:dyDescent="0.35">
      <c r="D3409" s="5"/>
      <c r="J3409" s="12"/>
      <c r="S3409" s="12"/>
      <c r="T3409" s="5"/>
      <c r="V3409" s="5"/>
      <c r="W3409" s="5"/>
    </row>
    <row r="3410" spans="4:23" customFormat="1" x14ac:dyDescent="0.35">
      <c r="D3410" s="5"/>
      <c r="J3410" s="12"/>
      <c r="S3410" s="12"/>
      <c r="T3410" s="5"/>
      <c r="V3410" s="5"/>
      <c r="W3410" s="5"/>
    </row>
    <row r="3411" spans="4:23" customFormat="1" x14ac:dyDescent="0.35">
      <c r="D3411" s="5"/>
      <c r="J3411" s="12"/>
      <c r="S3411" s="12"/>
      <c r="T3411" s="5"/>
      <c r="V3411" s="5"/>
      <c r="W3411" s="5"/>
    </row>
    <row r="3412" spans="4:23" customFormat="1" x14ac:dyDescent="0.35">
      <c r="D3412" s="5"/>
      <c r="J3412" s="12"/>
      <c r="S3412" s="12"/>
      <c r="T3412" s="5"/>
      <c r="V3412" s="5"/>
      <c r="W3412" s="5"/>
    </row>
    <row r="3413" spans="4:23" customFormat="1" x14ac:dyDescent="0.35">
      <c r="D3413" s="5"/>
      <c r="J3413" s="12"/>
      <c r="S3413" s="12"/>
      <c r="T3413" s="5"/>
      <c r="V3413" s="5"/>
      <c r="W3413" s="5"/>
    </row>
    <row r="3414" spans="4:23" customFormat="1" x14ac:dyDescent="0.35">
      <c r="D3414" s="5"/>
      <c r="J3414" s="12"/>
      <c r="S3414" s="12"/>
      <c r="T3414" s="5"/>
      <c r="V3414" s="5"/>
      <c r="W3414" s="5"/>
    </row>
    <row r="3415" spans="4:23" customFormat="1" x14ac:dyDescent="0.35">
      <c r="D3415" s="5"/>
      <c r="J3415" s="12"/>
      <c r="S3415" s="12"/>
      <c r="T3415" s="5"/>
      <c r="V3415" s="5"/>
      <c r="W3415" s="5"/>
    </row>
    <row r="3416" spans="4:23" customFormat="1" x14ac:dyDescent="0.35">
      <c r="D3416" s="5"/>
      <c r="J3416" s="12"/>
      <c r="S3416" s="12"/>
      <c r="T3416" s="5"/>
      <c r="V3416" s="5"/>
      <c r="W3416" s="5"/>
    </row>
    <row r="3417" spans="4:23" customFormat="1" x14ac:dyDescent="0.35">
      <c r="D3417" s="5"/>
      <c r="J3417" s="12"/>
      <c r="S3417" s="12"/>
      <c r="T3417" s="5"/>
      <c r="V3417" s="5"/>
      <c r="W3417" s="5"/>
    </row>
    <row r="3418" spans="4:23" customFormat="1" x14ac:dyDescent="0.35">
      <c r="D3418" s="5"/>
      <c r="J3418" s="12"/>
      <c r="S3418" s="12"/>
      <c r="T3418" s="5"/>
      <c r="V3418" s="5"/>
      <c r="W3418" s="5"/>
    </row>
    <row r="3419" spans="4:23" customFormat="1" x14ac:dyDescent="0.35">
      <c r="D3419" s="5"/>
      <c r="J3419" s="12"/>
      <c r="S3419" s="12"/>
      <c r="T3419" s="5"/>
      <c r="V3419" s="5"/>
      <c r="W3419" s="5"/>
    </row>
    <row r="3420" spans="4:23" customFormat="1" x14ac:dyDescent="0.35">
      <c r="D3420" s="5"/>
      <c r="J3420" s="12"/>
      <c r="S3420" s="12"/>
      <c r="T3420" s="5"/>
      <c r="V3420" s="5"/>
      <c r="W3420" s="5"/>
    </row>
    <row r="3421" spans="4:23" customFormat="1" x14ac:dyDescent="0.35">
      <c r="D3421" s="5"/>
      <c r="J3421" s="12"/>
      <c r="S3421" s="12"/>
      <c r="T3421" s="5"/>
      <c r="V3421" s="5"/>
      <c r="W3421" s="5"/>
    </row>
    <row r="3422" spans="4:23" customFormat="1" x14ac:dyDescent="0.35">
      <c r="D3422" s="5"/>
      <c r="J3422" s="12"/>
      <c r="S3422" s="12"/>
      <c r="T3422" s="5"/>
      <c r="V3422" s="5"/>
      <c r="W3422" s="5"/>
    </row>
    <row r="3423" spans="4:23" customFormat="1" x14ac:dyDescent="0.35">
      <c r="D3423" s="5"/>
      <c r="J3423" s="12"/>
      <c r="S3423" s="12"/>
      <c r="T3423" s="5"/>
      <c r="V3423" s="5"/>
      <c r="W3423" s="5"/>
    </row>
    <row r="3424" spans="4:23" customFormat="1" x14ac:dyDescent="0.35">
      <c r="D3424" s="5"/>
      <c r="J3424" s="12"/>
      <c r="S3424" s="12"/>
      <c r="T3424" s="5"/>
      <c r="V3424" s="5"/>
      <c r="W3424" s="5"/>
    </row>
    <row r="3425" spans="4:23" customFormat="1" x14ac:dyDescent="0.35">
      <c r="D3425" s="5"/>
      <c r="J3425" s="12"/>
      <c r="S3425" s="12"/>
      <c r="T3425" s="5"/>
      <c r="V3425" s="5"/>
      <c r="W3425" s="5"/>
    </row>
    <row r="3426" spans="4:23" customFormat="1" x14ac:dyDescent="0.35">
      <c r="D3426" s="5"/>
      <c r="J3426" s="12"/>
      <c r="S3426" s="12"/>
      <c r="T3426" s="5"/>
      <c r="V3426" s="5"/>
      <c r="W3426" s="5"/>
    </row>
    <row r="3427" spans="4:23" customFormat="1" x14ac:dyDescent="0.35">
      <c r="D3427" s="5"/>
      <c r="J3427" s="12"/>
      <c r="S3427" s="12"/>
      <c r="T3427" s="5"/>
      <c r="V3427" s="5"/>
      <c r="W3427" s="5"/>
    </row>
    <row r="3428" spans="4:23" customFormat="1" x14ac:dyDescent="0.35">
      <c r="D3428" s="5"/>
      <c r="J3428" s="12"/>
      <c r="S3428" s="12"/>
      <c r="T3428" s="5"/>
      <c r="V3428" s="5"/>
      <c r="W3428" s="5"/>
    </row>
    <row r="3429" spans="4:23" customFormat="1" x14ac:dyDescent="0.35">
      <c r="D3429" s="5"/>
      <c r="J3429" s="12"/>
      <c r="S3429" s="12"/>
      <c r="T3429" s="5"/>
      <c r="V3429" s="5"/>
      <c r="W3429" s="5"/>
    </row>
    <row r="3430" spans="4:23" customFormat="1" x14ac:dyDescent="0.35">
      <c r="D3430" s="5"/>
      <c r="J3430" s="12"/>
      <c r="S3430" s="12"/>
      <c r="T3430" s="5"/>
      <c r="V3430" s="5"/>
      <c r="W3430" s="5"/>
    </row>
    <row r="3431" spans="4:23" customFormat="1" x14ac:dyDescent="0.35">
      <c r="D3431" s="5"/>
      <c r="J3431" s="12"/>
      <c r="S3431" s="12"/>
      <c r="T3431" s="5"/>
      <c r="V3431" s="5"/>
      <c r="W3431" s="5"/>
    </row>
    <row r="3432" spans="4:23" customFormat="1" x14ac:dyDescent="0.35">
      <c r="D3432" s="5"/>
      <c r="J3432" s="12"/>
      <c r="S3432" s="12"/>
      <c r="T3432" s="5"/>
      <c r="V3432" s="5"/>
      <c r="W3432" s="5"/>
    </row>
    <row r="3433" spans="4:23" customFormat="1" x14ac:dyDescent="0.35">
      <c r="D3433" s="5"/>
      <c r="J3433" s="12"/>
      <c r="S3433" s="12"/>
      <c r="T3433" s="5"/>
      <c r="V3433" s="5"/>
      <c r="W3433" s="5"/>
    </row>
    <row r="3434" spans="4:23" customFormat="1" x14ac:dyDescent="0.35">
      <c r="D3434" s="5"/>
      <c r="J3434" s="12"/>
      <c r="S3434" s="12"/>
      <c r="T3434" s="5"/>
      <c r="V3434" s="5"/>
      <c r="W3434" s="5"/>
    </row>
    <row r="3435" spans="4:23" customFormat="1" x14ac:dyDescent="0.35">
      <c r="D3435" s="5"/>
      <c r="J3435" s="12"/>
      <c r="S3435" s="12"/>
      <c r="T3435" s="5"/>
      <c r="V3435" s="5"/>
      <c r="W3435" s="5"/>
    </row>
    <row r="3436" spans="4:23" customFormat="1" x14ac:dyDescent="0.35">
      <c r="D3436" s="5"/>
      <c r="J3436" s="12"/>
      <c r="S3436" s="12"/>
      <c r="T3436" s="5"/>
      <c r="V3436" s="5"/>
      <c r="W3436" s="5"/>
    </row>
    <row r="3437" spans="4:23" customFormat="1" x14ac:dyDescent="0.35">
      <c r="D3437" s="5"/>
      <c r="J3437" s="12"/>
      <c r="S3437" s="12"/>
      <c r="T3437" s="5"/>
      <c r="V3437" s="5"/>
      <c r="W3437" s="5"/>
    </row>
    <row r="3438" spans="4:23" customFormat="1" x14ac:dyDescent="0.35">
      <c r="D3438" s="5"/>
      <c r="J3438" s="12"/>
      <c r="S3438" s="12"/>
      <c r="T3438" s="5"/>
      <c r="V3438" s="5"/>
      <c r="W3438" s="5"/>
    </row>
    <row r="3439" spans="4:23" customFormat="1" x14ac:dyDescent="0.35">
      <c r="D3439" s="5"/>
      <c r="J3439" s="12"/>
      <c r="S3439" s="12"/>
      <c r="T3439" s="5"/>
      <c r="V3439" s="5"/>
      <c r="W3439" s="5"/>
    </row>
    <row r="3440" spans="4:23" customFormat="1" x14ac:dyDescent="0.35">
      <c r="D3440" s="5"/>
      <c r="J3440" s="12"/>
      <c r="S3440" s="12"/>
      <c r="T3440" s="5"/>
      <c r="V3440" s="5"/>
      <c r="W3440" s="5"/>
    </row>
    <row r="3441" spans="4:23" customFormat="1" x14ac:dyDescent="0.35">
      <c r="D3441" s="5"/>
      <c r="J3441" s="12"/>
      <c r="S3441" s="12"/>
      <c r="T3441" s="5"/>
      <c r="V3441" s="5"/>
      <c r="W3441" s="5"/>
    </row>
    <row r="3442" spans="4:23" customFormat="1" x14ac:dyDescent="0.35">
      <c r="D3442" s="5"/>
      <c r="J3442" s="12"/>
      <c r="S3442" s="12"/>
      <c r="T3442" s="5"/>
      <c r="V3442" s="5"/>
      <c r="W3442" s="5"/>
    </row>
    <row r="3443" spans="4:23" customFormat="1" x14ac:dyDescent="0.35">
      <c r="D3443" s="5"/>
      <c r="J3443" s="12"/>
      <c r="S3443" s="12"/>
      <c r="T3443" s="5"/>
      <c r="V3443" s="5"/>
      <c r="W3443" s="5"/>
    </row>
    <row r="3444" spans="4:23" customFormat="1" x14ac:dyDescent="0.35">
      <c r="D3444" s="5"/>
      <c r="J3444" s="12"/>
      <c r="S3444" s="12"/>
      <c r="T3444" s="5"/>
      <c r="V3444" s="5"/>
      <c r="W3444" s="5"/>
    </row>
    <row r="3445" spans="4:23" customFormat="1" x14ac:dyDescent="0.35">
      <c r="D3445" s="5"/>
      <c r="J3445" s="12"/>
      <c r="S3445" s="12"/>
      <c r="T3445" s="5"/>
      <c r="V3445" s="5"/>
      <c r="W3445" s="5"/>
    </row>
    <row r="3446" spans="4:23" customFormat="1" x14ac:dyDescent="0.35">
      <c r="D3446" s="5"/>
      <c r="J3446" s="12"/>
      <c r="S3446" s="12"/>
      <c r="T3446" s="5"/>
      <c r="V3446" s="5"/>
      <c r="W3446" s="5"/>
    </row>
    <row r="3447" spans="4:23" customFormat="1" x14ac:dyDescent="0.35">
      <c r="D3447" s="5"/>
      <c r="J3447" s="12"/>
      <c r="S3447" s="12"/>
      <c r="T3447" s="5"/>
      <c r="V3447" s="5"/>
      <c r="W3447" s="5"/>
    </row>
    <row r="3448" spans="4:23" customFormat="1" x14ac:dyDescent="0.35">
      <c r="D3448" s="5"/>
      <c r="J3448" s="12"/>
      <c r="S3448" s="12"/>
      <c r="T3448" s="5"/>
      <c r="V3448" s="5"/>
      <c r="W3448" s="5"/>
    </row>
    <row r="3449" spans="4:23" customFormat="1" x14ac:dyDescent="0.35">
      <c r="D3449" s="5"/>
      <c r="J3449" s="12"/>
      <c r="S3449" s="12"/>
      <c r="T3449" s="5"/>
      <c r="V3449" s="5"/>
      <c r="W3449" s="5"/>
    </row>
    <row r="3450" spans="4:23" customFormat="1" x14ac:dyDescent="0.35">
      <c r="D3450" s="5"/>
      <c r="J3450" s="12"/>
      <c r="S3450" s="12"/>
      <c r="T3450" s="5"/>
      <c r="V3450" s="5"/>
      <c r="W3450" s="5"/>
    </row>
    <row r="3451" spans="4:23" customFormat="1" x14ac:dyDescent="0.35">
      <c r="D3451" s="5"/>
      <c r="J3451" s="12"/>
      <c r="S3451" s="12"/>
      <c r="T3451" s="5"/>
      <c r="V3451" s="5"/>
      <c r="W3451" s="5"/>
    </row>
    <row r="3452" spans="4:23" customFormat="1" x14ac:dyDescent="0.35">
      <c r="D3452" s="5"/>
      <c r="J3452" s="12"/>
      <c r="S3452" s="12"/>
      <c r="T3452" s="5"/>
      <c r="V3452" s="5"/>
      <c r="W3452" s="5"/>
    </row>
    <row r="3453" spans="4:23" customFormat="1" x14ac:dyDescent="0.35">
      <c r="D3453" s="5"/>
      <c r="J3453" s="12"/>
      <c r="S3453" s="12"/>
      <c r="T3453" s="5"/>
      <c r="V3453" s="5"/>
      <c r="W3453" s="5"/>
    </row>
    <row r="3454" spans="4:23" customFormat="1" x14ac:dyDescent="0.35">
      <c r="D3454" s="5"/>
      <c r="J3454" s="12"/>
      <c r="S3454" s="12"/>
      <c r="T3454" s="5"/>
      <c r="V3454" s="5"/>
      <c r="W3454" s="5"/>
    </row>
    <row r="3455" spans="4:23" customFormat="1" x14ac:dyDescent="0.35">
      <c r="D3455" s="5"/>
      <c r="J3455" s="12"/>
      <c r="S3455" s="12"/>
      <c r="T3455" s="5"/>
      <c r="V3455" s="5"/>
      <c r="W3455" s="5"/>
    </row>
    <row r="3456" spans="4:23" customFormat="1" x14ac:dyDescent="0.35">
      <c r="D3456" s="5"/>
      <c r="J3456" s="12"/>
      <c r="S3456" s="12"/>
      <c r="T3456" s="5"/>
      <c r="V3456" s="5"/>
      <c r="W3456" s="5"/>
    </row>
    <row r="3457" spans="4:23" customFormat="1" x14ac:dyDescent="0.35">
      <c r="D3457" s="5"/>
      <c r="J3457" s="12"/>
      <c r="S3457" s="12"/>
      <c r="T3457" s="5"/>
      <c r="V3457" s="5"/>
      <c r="W3457" s="5"/>
    </row>
    <row r="3458" spans="4:23" customFormat="1" x14ac:dyDescent="0.35">
      <c r="D3458" s="5"/>
      <c r="J3458" s="12"/>
      <c r="S3458" s="12"/>
      <c r="T3458" s="5"/>
      <c r="V3458" s="5"/>
      <c r="W3458" s="5"/>
    </row>
    <row r="3459" spans="4:23" customFormat="1" x14ac:dyDescent="0.35">
      <c r="D3459" s="5"/>
      <c r="J3459" s="12"/>
      <c r="S3459" s="12"/>
      <c r="T3459" s="5"/>
      <c r="V3459" s="5"/>
      <c r="W3459" s="5"/>
    </row>
    <row r="3460" spans="4:23" customFormat="1" x14ac:dyDescent="0.35">
      <c r="D3460" s="5"/>
      <c r="J3460" s="12"/>
      <c r="S3460" s="12"/>
      <c r="T3460" s="5"/>
      <c r="V3460" s="5"/>
      <c r="W3460" s="5"/>
    </row>
    <row r="3461" spans="4:23" customFormat="1" x14ac:dyDescent="0.35">
      <c r="D3461" s="5"/>
      <c r="J3461" s="12"/>
      <c r="S3461" s="12"/>
      <c r="T3461" s="5"/>
      <c r="V3461" s="5"/>
      <c r="W3461" s="5"/>
    </row>
    <row r="3462" spans="4:23" customFormat="1" x14ac:dyDescent="0.35">
      <c r="D3462" s="5"/>
      <c r="J3462" s="12"/>
      <c r="S3462" s="12"/>
      <c r="T3462" s="5"/>
      <c r="V3462" s="5"/>
      <c r="W3462" s="5"/>
    </row>
    <row r="3463" spans="4:23" customFormat="1" x14ac:dyDescent="0.35">
      <c r="D3463" s="5"/>
      <c r="J3463" s="12"/>
      <c r="S3463" s="12"/>
      <c r="T3463" s="5"/>
      <c r="V3463" s="5"/>
      <c r="W3463" s="5"/>
    </row>
    <row r="3464" spans="4:23" customFormat="1" x14ac:dyDescent="0.35">
      <c r="D3464" s="5"/>
      <c r="J3464" s="12"/>
      <c r="S3464" s="12"/>
      <c r="T3464" s="5"/>
      <c r="V3464" s="5"/>
      <c r="W3464" s="5"/>
    </row>
    <row r="3465" spans="4:23" customFormat="1" x14ac:dyDescent="0.35">
      <c r="D3465" s="5"/>
      <c r="J3465" s="12"/>
      <c r="S3465" s="12"/>
      <c r="T3465" s="5"/>
      <c r="V3465" s="5"/>
      <c r="W3465" s="5"/>
    </row>
    <row r="3466" spans="4:23" customFormat="1" x14ac:dyDescent="0.35">
      <c r="D3466" s="5"/>
      <c r="J3466" s="12"/>
      <c r="S3466" s="12"/>
      <c r="T3466" s="5"/>
      <c r="V3466" s="5"/>
      <c r="W3466" s="5"/>
    </row>
    <row r="3467" spans="4:23" customFormat="1" x14ac:dyDescent="0.35">
      <c r="D3467" s="5"/>
      <c r="J3467" s="12"/>
      <c r="S3467" s="12"/>
      <c r="T3467" s="5"/>
      <c r="V3467" s="5"/>
      <c r="W3467" s="5"/>
    </row>
    <row r="3468" spans="4:23" customFormat="1" x14ac:dyDescent="0.35">
      <c r="D3468" s="5"/>
      <c r="J3468" s="12"/>
      <c r="S3468" s="12"/>
      <c r="T3468" s="5"/>
      <c r="V3468" s="5"/>
      <c r="W3468" s="5"/>
    </row>
    <row r="3469" spans="4:23" customFormat="1" x14ac:dyDescent="0.35">
      <c r="D3469" s="5"/>
      <c r="J3469" s="12"/>
      <c r="S3469" s="12"/>
      <c r="T3469" s="5"/>
      <c r="V3469" s="5"/>
      <c r="W3469" s="5"/>
    </row>
    <row r="3470" spans="4:23" customFormat="1" x14ac:dyDescent="0.35">
      <c r="D3470" s="5"/>
      <c r="J3470" s="12"/>
      <c r="S3470" s="12"/>
      <c r="T3470" s="5"/>
      <c r="V3470" s="5"/>
      <c r="W3470" s="5"/>
    </row>
    <row r="3471" spans="4:23" customFormat="1" x14ac:dyDescent="0.35">
      <c r="D3471" s="5"/>
      <c r="J3471" s="12"/>
      <c r="S3471" s="12"/>
      <c r="T3471" s="5"/>
      <c r="V3471" s="5"/>
      <c r="W3471" s="5"/>
    </row>
    <row r="3472" spans="4:23" customFormat="1" x14ac:dyDescent="0.35">
      <c r="D3472" s="5"/>
      <c r="J3472" s="12"/>
      <c r="S3472" s="12"/>
      <c r="T3472" s="5"/>
      <c r="V3472" s="5"/>
      <c r="W3472" s="5"/>
    </row>
    <row r="3473" spans="4:23" customFormat="1" x14ac:dyDescent="0.35">
      <c r="D3473" s="5"/>
      <c r="J3473" s="12"/>
      <c r="S3473" s="12"/>
      <c r="T3473" s="5"/>
      <c r="V3473" s="5"/>
      <c r="W3473" s="5"/>
    </row>
    <row r="3474" spans="4:23" customFormat="1" x14ac:dyDescent="0.35">
      <c r="D3474" s="5"/>
      <c r="J3474" s="12"/>
      <c r="S3474" s="12"/>
      <c r="T3474" s="5"/>
      <c r="V3474" s="5"/>
      <c r="W3474" s="5"/>
    </row>
    <row r="3475" spans="4:23" customFormat="1" x14ac:dyDescent="0.35">
      <c r="D3475" s="5"/>
      <c r="J3475" s="12"/>
      <c r="S3475" s="12"/>
      <c r="T3475" s="5"/>
      <c r="V3475" s="5"/>
      <c r="W3475" s="5"/>
    </row>
    <row r="3476" spans="4:23" customFormat="1" x14ac:dyDescent="0.35">
      <c r="D3476" s="5"/>
      <c r="J3476" s="12"/>
      <c r="S3476" s="12"/>
      <c r="T3476" s="5"/>
      <c r="V3476" s="5"/>
      <c r="W3476" s="5"/>
    </row>
    <row r="3477" spans="4:23" customFormat="1" x14ac:dyDescent="0.35">
      <c r="D3477" s="5"/>
      <c r="J3477" s="12"/>
      <c r="S3477" s="12"/>
      <c r="T3477" s="5"/>
      <c r="V3477" s="5"/>
      <c r="W3477" s="5"/>
    </row>
    <row r="3478" spans="4:23" customFormat="1" x14ac:dyDescent="0.35">
      <c r="D3478" s="5"/>
      <c r="J3478" s="12"/>
      <c r="S3478" s="12"/>
      <c r="T3478" s="5"/>
      <c r="V3478" s="5"/>
      <c r="W3478" s="5"/>
    </row>
    <row r="3479" spans="4:23" customFormat="1" x14ac:dyDescent="0.35">
      <c r="D3479" s="5"/>
      <c r="J3479" s="12"/>
      <c r="S3479" s="12"/>
      <c r="T3479" s="5"/>
      <c r="V3479" s="5"/>
      <c r="W3479" s="5"/>
    </row>
    <row r="3480" spans="4:23" customFormat="1" x14ac:dyDescent="0.35">
      <c r="D3480" s="5"/>
      <c r="J3480" s="12"/>
      <c r="S3480" s="12"/>
      <c r="T3480" s="5"/>
      <c r="V3480" s="5"/>
      <c r="W3480" s="5"/>
    </row>
    <row r="3481" spans="4:23" customFormat="1" x14ac:dyDescent="0.35">
      <c r="D3481" s="5"/>
      <c r="J3481" s="12"/>
      <c r="S3481" s="12"/>
      <c r="T3481" s="5"/>
      <c r="V3481" s="5"/>
      <c r="W3481" s="5"/>
    </row>
    <row r="3482" spans="4:23" customFormat="1" x14ac:dyDescent="0.35">
      <c r="D3482" s="5"/>
      <c r="J3482" s="12"/>
      <c r="S3482" s="12"/>
      <c r="T3482" s="5"/>
      <c r="V3482" s="5"/>
      <c r="W3482" s="5"/>
    </row>
    <row r="3483" spans="4:23" customFormat="1" x14ac:dyDescent="0.35">
      <c r="D3483" s="5"/>
      <c r="J3483" s="12"/>
      <c r="S3483" s="12"/>
      <c r="T3483" s="5"/>
      <c r="V3483" s="5"/>
      <c r="W3483" s="5"/>
    </row>
    <row r="3484" spans="4:23" customFormat="1" x14ac:dyDescent="0.35">
      <c r="D3484" s="5"/>
      <c r="J3484" s="12"/>
      <c r="S3484" s="12"/>
      <c r="T3484" s="5"/>
      <c r="V3484" s="5"/>
      <c r="W3484" s="5"/>
    </row>
    <row r="3485" spans="4:23" customFormat="1" x14ac:dyDescent="0.35">
      <c r="D3485" s="5"/>
      <c r="J3485" s="12"/>
      <c r="S3485" s="12"/>
      <c r="T3485" s="5"/>
      <c r="V3485" s="5"/>
      <c r="W3485" s="5"/>
    </row>
    <row r="3486" spans="4:23" customFormat="1" x14ac:dyDescent="0.35">
      <c r="D3486" s="5"/>
      <c r="J3486" s="12"/>
      <c r="S3486" s="12"/>
      <c r="T3486" s="5"/>
      <c r="V3486" s="5"/>
      <c r="W3486" s="5"/>
    </row>
    <row r="3487" spans="4:23" customFormat="1" x14ac:dyDescent="0.35">
      <c r="D3487" s="5"/>
      <c r="J3487" s="12"/>
      <c r="S3487" s="12"/>
      <c r="T3487" s="5"/>
      <c r="V3487" s="5"/>
      <c r="W3487" s="5"/>
    </row>
    <row r="3488" spans="4:23" customFormat="1" x14ac:dyDescent="0.35">
      <c r="D3488" s="5"/>
      <c r="J3488" s="12"/>
      <c r="S3488" s="12"/>
      <c r="T3488" s="5"/>
      <c r="V3488" s="5"/>
      <c r="W3488" s="5"/>
    </row>
    <row r="3489" spans="4:23" customFormat="1" x14ac:dyDescent="0.35">
      <c r="D3489" s="5"/>
      <c r="J3489" s="12"/>
      <c r="S3489" s="12"/>
      <c r="T3489" s="5"/>
      <c r="V3489" s="5"/>
      <c r="W3489" s="5"/>
    </row>
    <row r="3490" spans="4:23" customFormat="1" x14ac:dyDescent="0.35">
      <c r="D3490" s="5"/>
      <c r="J3490" s="12"/>
      <c r="S3490" s="12"/>
      <c r="T3490" s="5"/>
      <c r="V3490" s="5"/>
      <c r="W3490" s="5"/>
    </row>
    <row r="3491" spans="4:23" customFormat="1" x14ac:dyDescent="0.35">
      <c r="D3491" s="5"/>
      <c r="J3491" s="12"/>
      <c r="S3491" s="12"/>
      <c r="T3491" s="5"/>
      <c r="V3491" s="5"/>
      <c r="W3491" s="5"/>
    </row>
    <row r="3492" spans="4:23" customFormat="1" x14ac:dyDescent="0.35">
      <c r="D3492" s="5"/>
      <c r="J3492" s="12"/>
      <c r="S3492" s="12"/>
      <c r="T3492" s="5"/>
      <c r="V3492" s="5"/>
      <c r="W3492" s="5"/>
    </row>
    <row r="3493" spans="4:23" customFormat="1" x14ac:dyDescent="0.35">
      <c r="D3493" s="5"/>
      <c r="J3493" s="12"/>
      <c r="S3493" s="12"/>
      <c r="T3493" s="5"/>
      <c r="V3493" s="5"/>
      <c r="W3493" s="5"/>
    </row>
    <row r="3494" spans="4:23" customFormat="1" x14ac:dyDescent="0.35">
      <c r="D3494" s="5"/>
      <c r="J3494" s="12"/>
      <c r="S3494" s="12"/>
      <c r="T3494" s="5"/>
      <c r="V3494" s="5"/>
      <c r="W3494" s="5"/>
    </row>
    <row r="3495" spans="4:23" customFormat="1" x14ac:dyDescent="0.35">
      <c r="D3495" s="5"/>
      <c r="J3495" s="12"/>
      <c r="S3495" s="12"/>
      <c r="T3495" s="5"/>
      <c r="V3495" s="5"/>
      <c r="W3495" s="5"/>
    </row>
    <row r="3496" spans="4:23" customFormat="1" x14ac:dyDescent="0.35">
      <c r="D3496" s="5"/>
      <c r="J3496" s="12"/>
      <c r="S3496" s="12"/>
      <c r="T3496" s="5"/>
      <c r="V3496" s="5"/>
      <c r="W3496" s="5"/>
    </row>
    <row r="3497" spans="4:23" customFormat="1" x14ac:dyDescent="0.35">
      <c r="D3497" s="5"/>
      <c r="J3497" s="12"/>
      <c r="S3497" s="12"/>
      <c r="T3497" s="5"/>
      <c r="V3497" s="5"/>
      <c r="W3497" s="5"/>
    </row>
    <row r="3498" spans="4:23" customFormat="1" x14ac:dyDescent="0.35">
      <c r="D3498" s="5"/>
      <c r="J3498" s="12"/>
      <c r="S3498" s="12"/>
      <c r="T3498" s="5"/>
      <c r="V3498" s="5"/>
      <c r="W3498" s="5"/>
    </row>
    <row r="3499" spans="4:23" customFormat="1" x14ac:dyDescent="0.35">
      <c r="D3499" s="5"/>
      <c r="J3499" s="12"/>
      <c r="S3499" s="12"/>
      <c r="T3499" s="5"/>
      <c r="V3499" s="5"/>
      <c r="W3499" s="5"/>
    </row>
    <row r="3500" spans="4:23" customFormat="1" x14ac:dyDescent="0.35">
      <c r="D3500" s="5"/>
      <c r="J3500" s="12"/>
      <c r="S3500" s="12"/>
      <c r="T3500" s="5"/>
      <c r="V3500" s="5"/>
      <c r="W3500" s="5"/>
    </row>
    <row r="3501" spans="4:23" customFormat="1" x14ac:dyDescent="0.35">
      <c r="D3501" s="5"/>
      <c r="J3501" s="12"/>
      <c r="S3501" s="12"/>
      <c r="T3501" s="5"/>
      <c r="V3501" s="5"/>
      <c r="W3501" s="5"/>
    </row>
    <row r="3502" spans="4:23" customFormat="1" x14ac:dyDescent="0.35">
      <c r="D3502" s="5"/>
      <c r="J3502" s="12"/>
      <c r="S3502" s="12"/>
      <c r="T3502" s="5"/>
      <c r="V3502" s="5"/>
      <c r="W3502" s="5"/>
    </row>
    <row r="3503" spans="4:23" customFormat="1" x14ac:dyDescent="0.35">
      <c r="D3503" s="5"/>
      <c r="J3503" s="12"/>
      <c r="S3503" s="12"/>
      <c r="T3503" s="5"/>
      <c r="V3503" s="5"/>
      <c r="W3503" s="5"/>
    </row>
    <row r="3504" spans="4:23" customFormat="1" x14ac:dyDescent="0.35">
      <c r="D3504" s="5"/>
      <c r="J3504" s="12"/>
      <c r="S3504" s="12"/>
      <c r="T3504" s="5"/>
      <c r="V3504" s="5"/>
      <c r="W3504" s="5"/>
    </row>
    <row r="3505" spans="4:23" customFormat="1" x14ac:dyDescent="0.35">
      <c r="D3505" s="5"/>
      <c r="J3505" s="12"/>
      <c r="S3505" s="12"/>
      <c r="T3505" s="5"/>
      <c r="V3505" s="5"/>
      <c r="W3505" s="5"/>
    </row>
    <row r="3506" spans="4:23" customFormat="1" x14ac:dyDescent="0.35">
      <c r="D3506" s="5"/>
      <c r="J3506" s="12"/>
      <c r="S3506" s="12"/>
      <c r="T3506" s="5"/>
      <c r="V3506" s="5"/>
      <c r="W3506" s="5"/>
    </row>
    <row r="3507" spans="4:23" customFormat="1" x14ac:dyDescent="0.35">
      <c r="D3507" s="5"/>
      <c r="J3507" s="12"/>
      <c r="S3507" s="12"/>
      <c r="T3507" s="5"/>
      <c r="V3507" s="5"/>
      <c r="W3507" s="5"/>
    </row>
    <row r="3508" spans="4:23" customFormat="1" x14ac:dyDescent="0.35">
      <c r="D3508" s="5"/>
      <c r="J3508" s="12"/>
      <c r="S3508" s="12"/>
      <c r="T3508" s="5"/>
      <c r="V3508" s="5"/>
      <c r="W3508" s="5"/>
    </row>
    <row r="3509" spans="4:23" customFormat="1" x14ac:dyDescent="0.35">
      <c r="D3509" s="5"/>
      <c r="J3509" s="12"/>
      <c r="S3509" s="12"/>
      <c r="T3509" s="5"/>
      <c r="V3509" s="5"/>
      <c r="W3509" s="5"/>
    </row>
    <row r="3510" spans="4:23" customFormat="1" x14ac:dyDescent="0.35">
      <c r="D3510" s="5"/>
      <c r="J3510" s="12"/>
      <c r="S3510" s="12"/>
      <c r="T3510" s="5"/>
      <c r="V3510" s="5"/>
      <c r="W3510" s="5"/>
    </row>
    <row r="3511" spans="4:23" customFormat="1" x14ac:dyDescent="0.35">
      <c r="D3511" s="5"/>
      <c r="J3511" s="12"/>
      <c r="S3511" s="12"/>
      <c r="T3511" s="5"/>
      <c r="V3511" s="5"/>
      <c r="W3511" s="5"/>
    </row>
    <row r="3512" spans="4:23" customFormat="1" x14ac:dyDescent="0.35">
      <c r="D3512" s="5"/>
      <c r="J3512" s="12"/>
      <c r="S3512" s="12"/>
      <c r="T3512" s="5"/>
      <c r="V3512" s="5"/>
      <c r="W3512" s="5"/>
    </row>
    <row r="3513" spans="4:23" customFormat="1" x14ac:dyDescent="0.35">
      <c r="D3513" s="5"/>
      <c r="J3513" s="12"/>
      <c r="S3513" s="12"/>
      <c r="T3513" s="5"/>
      <c r="V3513" s="5"/>
      <c r="W3513" s="5"/>
    </row>
    <row r="3514" spans="4:23" customFormat="1" x14ac:dyDescent="0.35">
      <c r="D3514" s="5"/>
      <c r="J3514" s="12"/>
      <c r="S3514" s="12"/>
      <c r="T3514" s="5"/>
      <c r="V3514" s="5"/>
      <c r="W3514" s="5"/>
    </row>
    <row r="3515" spans="4:23" customFormat="1" x14ac:dyDescent="0.35">
      <c r="D3515" s="5"/>
      <c r="J3515" s="12"/>
      <c r="S3515" s="12"/>
      <c r="T3515" s="5"/>
      <c r="V3515" s="5"/>
      <c r="W3515" s="5"/>
    </row>
    <row r="3516" spans="4:23" customFormat="1" x14ac:dyDescent="0.35">
      <c r="D3516" s="5"/>
      <c r="J3516" s="12"/>
      <c r="S3516" s="12"/>
      <c r="T3516" s="5"/>
      <c r="V3516" s="5"/>
      <c r="W3516" s="5"/>
    </row>
    <row r="3517" spans="4:23" customFormat="1" x14ac:dyDescent="0.35">
      <c r="D3517" s="5"/>
      <c r="J3517" s="12"/>
      <c r="S3517" s="12"/>
      <c r="T3517" s="5"/>
      <c r="V3517" s="5"/>
      <c r="W3517" s="5"/>
    </row>
    <row r="3518" spans="4:23" customFormat="1" x14ac:dyDescent="0.35">
      <c r="D3518" s="5"/>
      <c r="J3518" s="12"/>
      <c r="S3518" s="12"/>
      <c r="T3518" s="5"/>
      <c r="V3518" s="5"/>
      <c r="W3518" s="5"/>
    </row>
    <row r="3519" spans="4:23" customFormat="1" x14ac:dyDescent="0.35">
      <c r="D3519" s="5"/>
      <c r="J3519" s="12"/>
      <c r="S3519" s="12"/>
      <c r="T3519" s="5"/>
      <c r="V3519" s="5"/>
      <c r="W3519" s="5"/>
    </row>
    <row r="3520" spans="4:23" customFormat="1" x14ac:dyDescent="0.35">
      <c r="D3520" s="5"/>
      <c r="J3520" s="12"/>
      <c r="S3520" s="12"/>
      <c r="T3520" s="5"/>
      <c r="V3520" s="5"/>
      <c r="W3520" s="5"/>
    </row>
    <row r="3521" spans="4:23" customFormat="1" x14ac:dyDescent="0.35">
      <c r="D3521" s="5"/>
      <c r="J3521" s="12"/>
      <c r="S3521" s="12"/>
      <c r="T3521" s="5"/>
      <c r="V3521" s="5"/>
      <c r="W3521" s="5"/>
    </row>
    <row r="3522" spans="4:23" customFormat="1" x14ac:dyDescent="0.35">
      <c r="D3522" s="5"/>
      <c r="J3522" s="12"/>
      <c r="S3522" s="12"/>
      <c r="T3522" s="5"/>
      <c r="V3522" s="5"/>
      <c r="W3522" s="5"/>
    </row>
    <row r="3523" spans="4:23" customFormat="1" x14ac:dyDescent="0.35">
      <c r="D3523" s="5"/>
      <c r="J3523" s="12"/>
      <c r="S3523" s="12"/>
      <c r="T3523" s="5"/>
      <c r="V3523" s="5"/>
      <c r="W3523" s="5"/>
    </row>
    <row r="3524" spans="4:23" customFormat="1" x14ac:dyDescent="0.35">
      <c r="D3524" s="5"/>
      <c r="J3524" s="12"/>
      <c r="S3524" s="12"/>
      <c r="T3524" s="5"/>
      <c r="V3524" s="5"/>
      <c r="W3524" s="5"/>
    </row>
    <row r="3525" spans="4:23" customFormat="1" x14ac:dyDescent="0.35">
      <c r="D3525" s="5"/>
      <c r="J3525" s="12"/>
      <c r="S3525" s="12"/>
      <c r="T3525" s="5"/>
      <c r="V3525" s="5"/>
      <c r="W3525" s="5"/>
    </row>
    <row r="3526" spans="4:23" customFormat="1" x14ac:dyDescent="0.35">
      <c r="D3526" s="5"/>
      <c r="J3526" s="12"/>
      <c r="S3526" s="12"/>
      <c r="T3526" s="5"/>
      <c r="V3526" s="5"/>
      <c r="W3526" s="5"/>
    </row>
    <row r="3527" spans="4:23" customFormat="1" x14ac:dyDescent="0.35">
      <c r="D3527" s="5"/>
      <c r="J3527" s="12"/>
      <c r="S3527" s="12"/>
      <c r="T3527" s="5"/>
      <c r="V3527" s="5"/>
      <c r="W3527" s="5"/>
    </row>
    <row r="3528" spans="4:23" customFormat="1" x14ac:dyDescent="0.35">
      <c r="D3528" s="5"/>
      <c r="J3528" s="12"/>
      <c r="S3528" s="12"/>
      <c r="T3528" s="5"/>
      <c r="V3528" s="5"/>
      <c r="W3528" s="5"/>
    </row>
    <row r="3529" spans="4:23" customFormat="1" x14ac:dyDescent="0.35">
      <c r="D3529" s="5"/>
      <c r="J3529" s="12"/>
      <c r="S3529" s="12"/>
      <c r="T3529" s="5"/>
      <c r="V3529" s="5"/>
      <c r="W3529" s="5"/>
    </row>
    <row r="3530" spans="4:23" customFormat="1" x14ac:dyDescent="0.35">
      <c r="D3530" s="5"/>
      <c r="J3530" s="12"/>
      <c r="S3530" s="12"/>
      <c r="T3530" s="5"/>
      <c r="V3530" s="5"/>
      <c r="W3530" s="5"/>
    </row>
    <row r="3531" spans="4:23" customFormat="1" x14ac:dyDescent="0.35">
      <c r="D3531" s="5"/>
      <c r="J3531" s="12"/>
      <c r="S3531" s="12"/>
      <c r="T3531" s="5"/>
      <c r="V3531" s="5"/>
      <c r="W3531" s="5"/>
    </row>
    <row r="3532" spans="4:23" customFormat="1" x14ac:dyDescent="0.35">
      <c r="D3532" s="5"/>
      <c r="J3532" s="12"/>
      <c r="S3532" s="12"/>
      <c r="T3532" s="5"/>
      <c r="V3532" s="5"/>
      <c r="W3532" s="5"/>
    </row>
    <row r="3533" spans="4:23" customFormat="1" x14ac:dyDescent="0.35">
      <c r="D3533" s="5"/>
      <c r="J3533" s="12"/>
      <c r="S3533" s="12"/>
      <c r="T3533" s="5"/>
      <c r="V3533" s="5"/>
      <c r="W3533" s="5"/>
    </row>
    <row r="3534" spans="4:23" customFormat="1" x14ac:dyDescent="0.35">
      <c r="D3534" s="5"/>
      <c r="J3534" s="12"/>
      <c r="S3534" s="12"/>
      <c r="T3534" s="5"/>
      <c r="V3534" s="5"/>
      <c r="W3534" s="5"/>
    </row>
    <row r="3535" spans="4:23" customFormat="1" x14ac:dyDescent="0.35">
      <c r="D3535" s="5"/>
      <c r="J3535" s="12"/>
      <c r="S3535" s="12"/>
      <c r="T3535" s="5"/>
      <c r="V3535" s="5"/>
      <c r="W3535" s="5"/>
    </row>
    <row r="3536" spans="4:23" customFormat="1" x14ac:dyDescent="0.35">
      <c r="D3536" s="5"/>
      <c r="J3536" s="12"/>
      <c r="S3536" s="12"/>
      <c r="T3536" s="5"/>
      <c r="V3536" s="5"/>
      <c r="W3536" s="5"/>
    </row>
    <row r="3537" spans="4:23" customFormat="1" x14ac:dyDescent="0.35">
      <c r="D3537" s="5"/>
      <c r="J3537" s="12"/>
      <c r="S3537" s="12"/>
      <c r="T3537" s="5"/>
      <c r="V3537" s="5"/>
      <c r="W3537" s="5"/>
    </row>
    <row r="3538" spans="4:23" customFormat="1" x14ac:dyDescent="0.35">
      <c r="D3538" s="5"/>
      <c r="J3538" s="12"/>
      <c r="S3538" s="12"/>
      <c r="T3538" s="5"/>
      <c r="V3538" s="5"/>
      <c r="W3538" s="5"/>
    </row>
    <row r="3539" spans="4:23" customFormat="1" x14ac:dyDescent="0.35">
      <c r="D3539" s="5"/>
      <c r="J3539" s="12"/>
      <c r="S3539" s="12"/>
      <c r="T3539" s="5"/>
      <c r="V3539" s="5"/>
      <c r="W3539" s="5"/>
    </row>
    <row r="3540" spans="4:23" customFormat="1" x14ac:dyDescent="0.35">
      <c r="D3540" s="5"/>
      <c r="J3540" s="12"/>
      <c r="S3540" s="12"/>
      <c r="T3540" s="5"/>
      <c r="V3540" s="5"/>
      <c r="W3540" s="5"/>
    </row>
    <row r="3541" spans="4:23" customFormat="1" x14ac:dyDescent="0.35">
      <c r="D3541" s="5"/>
      <c r="J3541" s="12"/>
      <c r="S3541" s="12"/>
      <c r="T3541" s="5"/>
      <c r="V3541" s="5"/>
      <c r="W3541" s="5"/>
    </row>
    <row r="3542" spans="4:23" customFormat="1" x14ac:dyDescent="0.35">
      <c r="D3542" s="5"/>
      <c r="J3542" s="12"/>
      <c r="S3542" s="12"/>
      <c r="T3542" s="5"/>
      <c r="V3542" s="5"/>
      <c r="W3542" s="5"/>
    </row>
    <row r="3543" spans="4:23" customFormat="1" x14ac:dyDescent="0.35">
      <c r="D3543" s="5"/>
      <c r="J3543" s="12"/>
      <c r="S3543" s="12"/>
      <c r="T3543" s="5"/>
      <c r="V3543" s="5"/>
      <c r="W3543" s="5"/>
    </row>
    <row r="3544" spans="4:23" customFormat="1" x14ac:dyDescent="0.35">
      <c r="D3544" s="5"/>
      <c r="J3544" s="12"/>
      <c r="S3544" s="12"/>
      <c r="T3544" s="5"/>
      <c r="V3544" s="5"/>
      <c r="W3544" s="5"/>
    </row>
    <row r="3545" spans="4:23" customFormat="1" x14ac:dyDescent="0.35">
      <c r="D3545" s="5"/>
      <c r="J3545" s="12"/>
      <c r="S3545" s="12"/>
      <c r="T3545" s="5"/>
      <c r="V3545" s="5"/>
      <c r="W3545" s="5"/>
    </row>
    <row r="3546" spans="4:23" customFormat="1" x14ac:dyDescent="0.35">
      <c r="D3546" s="5"/>
      <c r="J3546" s="12"/>
      <c r="S3546" s="12"/>
      <c r="T3546" s="5"/>
      <c r="V3546" s="5"/>
      <c r="W3546" s="5"/>
    </row>
    <row r="3547" spans="4:23" customFormat="1" x14ac:dyDescent="0.35">
      <c r="D3547" s="5"/>
      <c r="J3547" s="12"/>
      <c r="S3547" s="12"/>
      <c r="T3547" s="5"/>
      <c r="V3547" s="5"/>
      <c r="W3547" s="5"/>
    </row>
    <row r="3548" spans="4:23" customFormat="1" x14ac:dyDescent="0.35">
      <c r="D3548" s="5"/>
      <c r="J3548" s="12"/>
      <c r="S3548" s="12"/>
      <c r="T3548" s="5"/>
      <c r="V3548" s="5"/>
      <c r="W3548" s="5"/>
    </row>
    <row r="3549" spans="4:23" customFormat="1" x14ac:dyDescent="0.35">
      <c r="D3549" s="5"/>
      <c r="J3549" s="12"/>
      <c r="S3549" s="12"/>
      <c r="T3549" s="5"/>
      <c r="V3549" s="5"/>
      <c r="W3549" s="5"/>
    </row>
    <row r="3550" spans="4:23" customFormat="1" x14ac:dyDescent="0.35">
      <c r="D3550" s="5"/>
      <c r="J3550" s="12"/>
      <c r="S3550" s="12"/>
      <c r="T3550" s="5"/>
      <c r="V3550" s="5"/>
      <c r="W3550" s="5"/>
    </row>
    <row r="3551" spans="4:23" customFormat="1" x14ac:dyDescent="0.35">
      <c r="D3551" s="5"/>
      <c r="J3551" s="12"/>
      <c r="S3551" s="12"/>
      <c r="T3551" s="5"/>
      <c r="V3551" s="5"/>
      <c r="W3551" s="5"/>
    </row>
    <row r="3552" spans="4:23" customFormat="1" x14ac:dyDescent="0.35">
      <c r="D3552" s="5"/>
      <c r="J3552" s="12"/>
      <c r="S3552" s="12"/>
      <c r="T3552" s="5"/>
      <c r="V3552" s="5"/>
      <c r="W3552" s="5"/>
    </row>
    <row r="3553" spans="4:23" customFormat="1" x14ac:dyDescent="0.35">
      <c r="D3553" s="5"/>
      <c r="J3553" s="12"/>
      <c r="S3553" s="12"/>
      <c r="T3553" s="5"/>
      <c r="V3553" s="5"/>
      <c r="W3553" s="5"/>
    </row>
    <row r="3554" spans="4:23" customFormat="1" x14ac:dyDescent="0.35">
      <c r="D3554" s="5"/>
      <c r="J3554" s="12"/>
      <c r="S3554" s="12"/>
      <c r="T3554" s="5"/>
      <c r="V3554" s="5"/>
      <c r="W3554" s="5"/>
    </row>
    <row r="3555" spans="4:23" customFormat="1" x14ac:dyDescent="0.35">
      <c r="D3555" s="5"/>
      <c r="J3555" s="12"/>
      <c r="S3555" s="12"/>
      <c r="T3555" s="5"/>
      <c r="V3555" s="5"/>
      <c r="W3555" s="5"/>
    </row>
    <row r="3556" spans="4:23" customFormat="1" x14ac:dyDescent="0.35">
      <c r="D3556" s="5"/>
      <c r="J3556" s="12"/>
      <c r="S3556" s="12"/>
      <c r="T3556" s="5"/>
      <c r="V3556" s="5"/>
      <c r="W3556" s="5"/>
    </row>
    <row r="3557" spans="4:23" customFormat="1" x14ac:dyDescent="0.35">
      <c r="D3557" s="5"/>
      <c r="J3557" s="12"/>
      <c r="S3557" s="12"/>
      <c r="T3557" s="5"/>
      <c r="V3557" s="5"/>
      <c r="W3557" s="5"/>
    </row>
    <row r="3558" spans="4:23" customFormat="1" x14ac:dyDescent="0.35">
      <c r="D3558" s="5"/>
      <c r="J3558" s="12"/>
      <c r="S3558" s="12"/>
      <c r="T3558" s="5"/>
      <c r="V3558" s="5"/>
      <c r="W3558" s="5"/>
    </row>
    <row r="3559" spans="4:23" customFormat="1" x14ac:dyDescent="0.35">
      <c r="D3559" s="5"/>
      <c r="J3559" s="12"/>
      <c r="S3559" s="12"/>
      <c r="T3559" s="5"/>
      <c r="V3559" s="5"/>
      <c r="W3559" s="5"/>
    </row>
    <row r="3560" spans="4:23" customFormat="1" x14ac:dyDescent="0.35">
      <c r="D3560" s="5"/>
      <c r="J3560" s="12"/>
      <c r="S3560" s="12"/>
      <c r="T3560" s="5"/>
      <c r="V3560" s="5"/>
      <c r="W3560" s="5"/>
    </row>
    <row r="3561" spans="4:23" customFormat="1" x14ac:dyDescent="0.35">
      <c r="D3561" s="5"/>
      <c r="J3561" s="12"/>
      <c r="S3561" s="12"/>
      <c r="T3561" s="5"/>
      <c r="V3561" s="5"/>
      <c r="W3561" s="5"/>
    </row>
    <row r="3562" spans="4:23" customFormat="1" x14ac:dyDescent="0.35">
      <c r="D3562" s="5"/>
      <c r="J3562" s="12"/>
      <c r="S3562" s="12"/>
      <c r="T3562" s="5"/>
      <c r="V3562" s="5"/>
      <c r="W3562" s="5"/>
    </row>
    <row r="3563" spans="4:23" customFormat="1" x14ac:dyDescent="0.35">
      <c r="D3563" s="5"/>
      <c r="J3563" s="12"/>
      <c r="S3563" s="12"/>
      <c r="T3563" s="5"/>
      <c r="V3563" s="5"/>
      <c r="W3563" s="5"/>
    </row>
    <row r="3564" spans="4:23" customFormat="1" x14ac:dyDescent="0.35">
      <c r="D3564" s="5"/>
      <c r="J3564" s="12"/>
      <c r="S3564" s="12"/>
      <c r="T3564" s="5"/>
      <c r="V3564" s="5"/>
      <c r="W3564" s="5"/>
    </row>
    <row r="3565" spans="4:23" customFormat="1" x14ac:dyDescent="0.35">
      <c r="D3565" s="5"/>
      <c r="J3565" s="12"/>
      <c r="S3565" s="12"/>
      <c r="T3565" s="5"/>
      <c r="V3565" s="5"/>
      <c r="W3565" s="5"/>
    </row>
    <row r="3566" spans="4:23" customFormat="1" x14ac:dyDescent="0.35">
      <c r="D3566" s="5"/>
      <c r="J3566" s="12"/>
      <c r="S3566" s="12"/>
      <c r="T3566" s="5"/>
      <c r="V3566" s="5"/>
      <c r="W3566" s="5"/>
    </row>
    <row r="3567" spans="4:23" customFormat="1" x14ac:dyDescent="0.35">
      <c r="D3567" s="5"/>
      <c r="J3567" s="12"/>
      <c r="S3567" s="12"/>
      <c r="T3567" s="5"/>
      <c r="V3567" s="5"/>
      <c r="W3567" s="5"/>
    </row>
    <row r="3568" spans="4:23" customFormat="1" x14ac:dyDescent="0.35">
      <c r="D3568" s="5"/>
      <c r="J3568" s="12"/>
      <c r="S3568" s="12"/>
      <c r="T3568" s="5"/>
      <c r="V3568" s="5"/>
      <c r="W3568" s="5"/>
    </row>
    <row r="3569" spans="4:23" customFormat="1" x14ac:dyDescent="0.35">
      <c r="D3569" s="5"/>
      <c r="J3569" s="12"/>
      <c r="S3569" s="12"/>
      <c r="T3569" s="5"/>
      <c r="V3569" s="5"/>
      <c r="W3569" s="5"/>
    </row>
    <row r="3570" spans="4:23" customFormat="1" x14ac:dyDescent="0.35">
      <c r="D3570" s="5"/>
      <c r="J3570" s="12"/>
      <c r="S3570" s="12"/>
      <c r="T3570" s="5"/>
      <c r="V3570" s="5"/>
      <c r="W3570" s="5"/>
    </row>
    <row r="3571" spans="4:23" customFormat="1" x14ac:dyDescent="0.35">
      <c r="D3571" s="5"/>
      <c r="J3571" s="12"/>
      <c r="S3571" s="12"/>
      <c r="T3571" s="5"/>
      <c r="V3571" s="5"/>
      <c r="W3571" s="5"/>
    </row>
    <row r="3572" spans="4:23" customFormat="1" x14ac:dyDescent="0.35">
      <c r="D3572" s="5"/>
      <c r="J3572" s="12"/>
      <c r="S3572" s="12"/>
      <c r="T3572" s="5"/>
      <c r="V3572" s="5"/>
      <c r="W3572" s="5"/>
    </row>
    <row r="3573" spans="4:23" customFormat="1" x14ac:dyDescent="0.35">
      <c r="D3573" s="5"/>
      <c r="J3573" s="12"/>
      <c r="S3573" s="12"/>
      <c r="T3573" s="5"/>
      <c r="V3573" s="5"/>
      <c r="W3573" s="5"/>
    </row>
    <row r="3574" spans="4:23" customFormat="1" x14ac:dyDescent="0.35">
      <c r="D3574" s="5"/>
      <c r="J3574" s="12"/>
      <c r="S3574" s="12"/>
      <c r="T3574" s="5"/>
      <c r="V3574" s="5"/>
      <c r="W3574" s="5"/>
    </row>
    <row r="3575" spans="4:23" customFormat="1" x14ac:dyDescent="0.35">
      <c r="D3575" s="5"/>
      <c r="J3575" s="12"/>
      <c r="S3575" s="12"/>
      <c r="T3575" s="5"/>
      <c r="V3575" s="5"/>
      <c r="W3575" s="5"/>
    </row>
    <row r="3576" spans="4:23" customFormat="1" x14ac:dyDescent="0.35">
      <c r="D3576" s="5"/>
      <c r="J3576" s="12"/>
      <c r="S3576" s="12"/>
      <c r="T3576" s="5"/>
      <c r="V3576" s="5"/>
      <c r="W3576" s="5"/>
    </row>
    <row r="3577" spans="4:23" customFormat="1" x14ac:dyDescent="0.35">
      <c r="D3577" s="5"/>
      <c r="J3577" s="12"/>
      <c r="S3577" s="12"/>
      <c r="T3577" s="5"/>
      <c r="V3577" s="5"/>
      <c r="W3577" s="5"/>
    </row>
    <row r="3578" spans="4:23" customFormat="1" x14ac:dyDescent="0.35">
      <c r="D3578" s="5"/>
      <c r="J3578" s="12"/>
      <c r="S3578" s="12"/>
      <c r="T3578" s="5"/>
      <c r="V3578" s="5"/>
      <c r="W3578" s="5"/>
    </row>
    <row r="3579" spans="4:23" customFormat="1" x14ac:dyDescent="0.35">
      <c r="D3579" s="5"/>
      <c r="J3579" s="12"/>
      <c r="S3579" s="12"/>
      <c r="T3579" s="5"/>
      <c r="V3579" s="5"/>
      <c r="W3579" s="5"/>
    </row>
    <row r="3580" spans="4:23" customFormat="1" x14ac:dyDescent="0.35">
      <c r="D3580" s="5"/>
      <c r="J3580" s="12"/>
      <c r="S3580" s="12"/>
      <c r="T3580" s="5"/>
      <c r="V3580" s="5"/>
      <c r="W3580" s="5"/>
    </row>
    <row r="3581" spans="4:23" customFormat="1" x14ac:dyDescent="0.35">
      <c r="D3581" s="5"/>
      <c r="J3581" s="12"/>
      <c r="S3581" s="12"/>
      <c r="T3581" s="5"/>
      <c r="V3581" s="5"/>
      <c r="W3581" s="5"/>
    </row>
    <row r="3582" spans="4:23" customFormat="1" x14ac:dyDescent="0.35">
      <c r="D3582" s="5"/>
      <c r="J3582" s="12"/>
      <c r="S3582" s="12"/>
      <c r="T3582" s="5"/>
      <c r="V3582" s="5"/>
      <c r="W3582" s="5"/>
    </row>
    <row r="3583" spans="4:23" customFormat="1" x14ac:dyDescent="0.35">
      <c r="D3583" s="5"/>
      <c r="J3583" s="12"/>
      <c r="S3583" s="12"/>
      <c r="T3583" s="5"/>
      <c r="V3583" s="5"/>
      <c r="W3583" s="5"/>
    </row>
    <row r="3584" spans="4:23" customFormat="1" x14ac:dyDescent="0.35">
      <c r="D3584" s="5"/>
      <c r="J3584" s="12"/>
      <c r="S3584" s="12"/>
      <c r="T3584" s="5"/>
      <c r="V3584" s="5"/>
      <c r="W3584" s="5"/>
    </row>
    <row r="3585" spans="4:23" customFormat="1" x14ac:dyDescent="0.35">
      <c r="D3585" s="5"/>
      <c r="J3585" s="12"/>
      <c r="S3585" s="12"/>
      <c r="T3585" s="5"/>
      <c r="V3585" s="5"/>
      <c r="W3585" s="5"/>
    </row>
    <row r="3586" spans="4:23" customFormat="1" x14ac:dyDescent="0.35">
      <c r="D3586" s="5"/>
      <c r="J3586" s="12"/>
      <c r="S3586" s="12"/>
      <c r="T3586" s="5"/>
      <c r="V3586" s="5"/>
      <c r="W3586" s="5"/>
    </row>
    <row r="3587" spans="4:23" customFormat="1" x14ac:dyDescent="0.35">
      <c r="D3587" s="5"/>
      <c r="J3587" s="12"/>
      <c r="S3587" s="12"/>
      <c r="T3587" s="5"/>
      <c r="V3587" s="5"/>
      <c r="W3587" s="5"/>
    </row>
    <row r="3588" spans="4:23" customFormat="1" x14ac:dyDescent="0.35">
      <c r="D3588" s="5"/>
      <c r="J3588" s="12"/>
      <c r="S3588" s="12"/>
      <c r="T3588" s="5"/>
      <c r="V3588" s="5"/>
      <c r="W3588" s="5"/>
    </row>
    <row r="3589" spans="4:23" customFormat="1" x14ac:dyDescent="0.35">
      <c r="D3589" s="5"/>
      <c r="J3589" s="12"/>
      <c r="S3589" s="12"/>
      <c r="T3589" s="5"/>
      <c r="V3589" s="5"/>
      <c r="W3589" s="5"/>
    </row>
    <row r="3590" spans="4:23" customFormat="1" x14ac:dyDescent="0.35">
      <c r="D3590" s="5"/>
      <c r="J3590" s="12"/>
      <c r="S3590" s="12"/>
      <c r="T3590" s="5"/>
      <c r="V3590" s="5"/>
      <c r="W3590" s="5"/>
    </row>
    <row r="3591" spans="4:23" customFormat="1" x14ac:dyDescent="0.35">
      <c r="D3591" s="5"/>
      <c r="J3591" s="12"/>
      <c r="S3591" s="12"/>
      <c r="T3591" s="5"/>
      <c r="V3591" s="5"/>
      <c r="W3591" s="5"/>
    </row>
    <row r="3592" spans="4:23" customFormat="1" x14ac:dyDescent="0.35">
      <c r="D3592" s="5"/>
      <c r="J3592" s="12"/>
      <c r="S3592" s="12"/>
      <c r="T3592" s="5"/>
      <c r="V3592" s="5"/>
      <c r="W3592" s="5"/>
    </row>
    <row r="3593" spans="4:23" customFormat="1" x14ac:dyDescent="0.35">
      <c r="D3593" s="5"/>
      <c r="J3593" s="12"/>
      <c r="S3593" s="12"/>
      <c r="T3593" s="5"/>
      <c r="V3593" s="5"/>
      <c r="W3593" s="5"/>
    </row>
    <row r="3594" spans="4:23" customFormat="1" x14ac:dyDescent="0.35">
      <c r="D3594" s="5"/>
      <c r="J3594" s="12"/>
      <c r="S3594" s="12"/>
      <c r="T3594" s="5"/>
      <c r="V3594" s="5"/>
      <c r="W3594" s="5"/>
    </row>
    <row r="3595" spans="4:23" customFormat="1" x14ac:dyDescent="0.35">
      <c r="D3595" s="5"/>
      <c r="J3595" s="12"/>
      <c r="S3595" s="12"/>
      <c r="T3595" s="5"/>
      <c r="V3595" s="5"/>
      <c r="W3595" s="5"/>
    </row>
    <row r="3596" spans="4:23" customFormat="1" x14ac:dyDescent="0.35">
      <c r="D3596" s="5"/>
      <c r="J3596" s="12"/>
      <c r="S3596" s="12"/>
      <c r="T3596" s="5"/>
      <c r="V3596" s="5"/>
      <c r="W3596" s="5"/>
    </row>
    <row r="3597" spans="4:23" customFormat="1" x14ac:dyDescent="0.35">
      <c r="D3597" s="5"/>
      <c r="J3597" s="12"/>
      <c r="S3597" s="12"/>
      <c r="T3597" s="5"/>
      <c r="V3597" s="5"/>
      <c r="W3597" s="5"/>
    </row>
    <row r="3598" spans="4:23" customFormat="1" x14ac:dyDescent="0.35">
      <c r="D3598" s="5"/>
      <c r="J3598" s="12"/>
      <c r="S3598" s="12"/>
      <c r="T3598" s="5"/>
      <c r="V3598" s="5"/>
      <c r="W3598" s="5"/>
    </row>
    <row r="3599" spans="4:23" customFormat="1" x14ac:dyDescent="0.35">
      <c r="D3599" s="5"/>
      <c r="J3599" s="12"/>
      <c r="S3599" s="12"/>
      <c r="T3599" s="5"/>
      <c r="V3599" s="5"/>
      <c r="W3599" s="5"/>
    </row>
    <row r="3600" spans="4:23" customFormat="1" x14ac:dyDescent="0.35">
      <c r="D3600" s="5"/>
      <c r="J3600" s="12"/>
      <c r="S3600" s="12"/>
      <c r="T3600" s="5"/>
      <c r="V3600" s="5"/>
      <c r="W3600" s="5"/>
    </row>
    <row r="3601" spans="4:23" customFormat="1" x14ac:dyDescent="0.35">
      <c r="D3601" s="5"/>
      <c r="J3601" s="12"/>
      <c r="S3601" s="12"/>
      <c r="T3601" s="5"/>
      <c r="V3601" s="5"/>
      <c r="W3601" s="5"/>
    </row>
    <row r="3602" spans="4:23" customFormat="1" x14ac:dyDescent="0.35">
      <c r="D3602" s="5"/>
      <c r="J3602" s="12"/>
      <c r="S3602" s="12"/>
      <c r="T3602" s="5"/>
      <c r="V3602" s="5"/>
      <c r="W3602" s="5"/>
    </row>
    <row r="3603" spans="4:23" customFormat="1" x14ac:dyDescent="0.35">
      <c r="D3603" s="5"/>
      <c r="J3603" s="12"/>
      <c r="S3603" s="12"/>
      <c r="T3603" s="5"/>
      <c r="V3603" s="5"/>
      <c r="W3603" s="5"/>
    </row>
    <row r="3604" spans="4:23" customFormat="1" x14ac:dyDescent="0.35">
      <c r="D3604" s="5"/>
      <c r="J3604" s="12"/>
      <c r="S3604" s="12"/>
      <c r="T3604" s="5"/>
      <c r="V3604" s="5"/>
      <c r="W3604" s="5"/>
    </row>
    <row r="3605" spans="4:23" customFormat="1" x14ac:dyDescent="0.35">
      <c r="D3605" s="5"/>
      <c r="J3605" s="12"/>
      <c r="S3605" s="12"/>
      <c r="T3605" s="5"/>
      <c r="V3605" s="5"/>
      <c r="W3605" s="5"/>
    </row>
    <row r="3606" spans="4:23" customFormat="1" x14ac:dyDescent="0.35">
      <c r="D3606" s="5"/>
      <c r="J3606" s="12"/>
      <c r="S3606" s="12"/>
      <c r="T3606" s="5"/>
      <c r="V3606" s="5"/>
      <c r="W3606" s="5"/>
    </row>
    <row r="3607" spans="4:23" customFormat="1" x14ac:dyDescent="0.35">
      <c r="D3607" s="5"/>
      <c r="J3607" s="12"/>
      <c r="S3607" s="12"/>
      <c r="T3607" s="5"/>
      <c r="V3607" s="5"/>
      <c r="W3607" s="5"/>
    </row>
    <row r="3608" spans="4:23" customFormat="1" x14ac:dyDescent="0.35">
      <c r="D3608" s="5"/>
      <c r="J3608" s="12"/>
      <c r="S3608" s="12"/>
      <c r="T3608" s="5"/>
      <c r="V3608" s="5"/>
      <c r="W3608" s="5"/>
    </row>
    <row r="3609" spans="4:23" customFormat="1" x14ac:dyDescent="0.35">
      <c r="D3609" s="5"/>
      <c r="J3609" s="12"/>
      <c r="S3609" s="12"/>
      <c r="T3609" s="5"/>
      <c r="V3609" s="5"/>
      <c r="W3609" s="5"/>
    </row>
    <row r="3610" spans="4:23" customFormat="1" x14ac:dyDescent="0.35">
      <c r="D3610" s="5"/>
      <c r="J3610" s="12"/>
      <c r="S3610" s="12"/>
      <c r="T3610" s="5"/>
      <c r="V3610" s="5"/>
      <c r="W3610" s="5"/>
    </row>
    <row r="3611" spans="4:23" customFormat="1" x14ac:dyDescent="0.35">
      <c r="D3611" s="5"/>
      <c r="J3611" s="12"/>
      <c r="S3611" s="12"/>
      <c r="T3611" s="5"/>
      <c r="V3611" s="5"/>
      <c r="W3611" s="5"/>
    </row>
    <row r="3612" spans="4:23" customFormat="1" x14ac:dyDescent="0.35">
      <c r="D3612" s="5"/>
      <c r="J3612" s="12"/>
      <c r="S3612" s="12"/>
      <c r="T3612" s="5"/>
      <c r="V3612" s="5"/>
      <c r="W3612" s="5"/>
    </row>
    <row r="3613" spans="4:23" customFormat="1" x14ac:dyDescent="0.35">
      <c r="D3613" s="5"/>
      <c r="J3613" s="12"/>
      <c r="S3613" s="12"/>
      <c r="T3613" s="5"/>
      <c r="V3613" s="5"/>
      <c r="W3613" s="5"/>
    </row>
    <row r="3614" spans="4:23" customFormat="1" x14ac:dyDescent="0.35">
      <c r="D3614" s="5"/>
      <c r="J3614" s="12"/>
      <c r="S3614" s="12"/>
      <c r="T3614" s="5"/>
      <c r="V3614" s="5"/>
      <c r="W3614" s="5"/>
    </row>
    <row r="3615" spans="4:23" customFormat="1" x14ac:dyDescent="0.35">
      <c r="D3615" s="5"/>
      <c r="J3615" s="12"/>
      <c r="S3615" s="12"/>
      <c r="T3615" s="5"/>
      <c r="V3615" s="5"/>
      <c r="W3615" s="5"/>
    </row>
    <row r="3616" spans="4:23" customFormat="1" x14ac:dyDescent="0.35">
      <c r="D3616" s="5"/>
      <c r="J3616" s="12"/>
      <c r="S3616" s="12"/>
      <c r="T3616" s="5"/>
      <c r="V3616" s="5"/>
      <c r="W3616" s="5"/>
    </row>
    <row r="3617" spans="4:23" customFormat="1" x14ac:dyDescent="0.35">
      <c r="D3617" s="5"/>
      <c r="J3617" s="12"/>
      <c r="S3617" s="12"/>
      <c r="T3617" s="5"/>
      <c r="V3617" s="5"/>
      <c r="W3617" s="5"/>
    </row>
    <row r="3618" spans="4:23" customFormat="1" x14ac:dyDescent="0.35">
      <c r="D3618" s="5"/>
      <c r="J3618" s="12"/>
      <c r="S3618" s="12"/>
      <c r="T3618" s="5"/>
      <c r="V3618" s="5"/>
      <c r="W3618" s="5"/>
    </row>
    <row r="3619" spans="4:23" customFormat="1" x14ac:dyDescent="0.35">
      <c r="D3619" s="5"/>
      <c r="J3619" s="12"/>
      <c r="S3619" s="12"/>
      <c r="T3619" s="5"/>
      <c r="V3619" s="5"/>
      <c r="W3619" s="5"/>
    </row>
    <row r="3620" spans="4:23" customFormat="1" x14ac:dyDescent="0.35">
      <c r="D3620" s="5"/>
      <c r="J3620" s="12"/>
      <c r="S3620" s="12"/>
      <c r="T3620" s="5"/>
      <c r="V3620" s="5"/>
      <c r="W3620" s="5"/>
    </row>
    <row r="3621" spans="4:23" customFormat="1" x14ac:dyDescent="0.35">
      <c r="D3621" s="5"/>
      <c r="J3621" s="12"/>
      <c r="S3621" s="12"/>
      <c r="T3621" s="5"/>
      <c r="V3621" s="5"/>
      <c r="W3621" s="5"/>
    </row>
    <row r="3622" spans="4:23" customFormat="1" x14ac:dyDescent="0.35">
      <c r="D3622" s="5"/>
      <c r="J3622" s="12"/>
      <c r="S3622" s="12"/>
      <c r="T3622" s="5"/>
      <c r="V3622" s="5"/>
      <c r="W3622" s="5"/>
    </row>
    <row r="3623" spans="4:23" customFormat="1" x14ac:dyDescent="0.35">
      <c r="D3623" s="5"/>
      <c r="J3623" s="12"/>
      <c r="S3623" s="12"/>
      <c r="T3623" s="5"/>
      <c r="V3623" s="5"/>
      <c r="W3623" s="5"/>
    </row>
    <row r="3624" spans="4:23" customFormat="1" x14ac:dyDescent="0.35">
      <c r="D3624" s="5"/>
      <c r="J3624" s="12"/>
      <c r="S3624" s="12"/>
      <c r="T3624" s="5"/>
      <c r="V3624" s="5"/>
      <c r="W3624" s="5"/>
    </row>
    <row r="3625" spans="4:23" customFormat="1" x14ac:dyDescent="0.35">
      <c r="D3625" s="5"/>
      <c r="J3625" s="12"/>
      <c r="S3625" s="12"/>
      <c r="T3625" s="5"/>
      <c r="V3625" s="5"/>
      <c r="W3625" s="5"/>
    </row>
    <row r="3626" spans="4:23" customFormat="1" x14ac:dyDescent="0.35">
      <c r="D3626" s="5"/>
      <c r="J3626" s="12"/>
      <c r="S3626" s="12"/>
      <c r="T3626" s="5"/>
      <c r="V3626" s="5"/>
      <c r="W3626" s="5"/>
    </row>
    <row r="3627" spans="4:23" customFormat="1" x14ac:dyDescent="0.35">
      <c r="D3627" s="5"/>
      <c r="J3627" s="12"/>
      <c r="S3627" s="12"/>
      <c r="T3627" s="5"/>
      <c r="V3627" s="5"/>
      <c r="W3627" s="5"/>
    </row>
    <row r="3628" spans="4:23" customFormat="1" x14ac:dyDescent="0.35">
      <c r="D3628" s="5"/>
      <c r="J3628" s="12"/>
      <c r="S3628" s="12"/>
      <c r="T3628" s="5"/>
      <c r="V3628" s="5"/>
      <c r="W3628" s="5"/>
    </row>
    <row r="3629" spans="4:23" customFormat="1" x14ac:dyDescent="0.35">
      <c r="D3629" s="5"/>
      <c r="J3629" s="12"/>
      <c r="S3629" s="12"/>
      <c r="T3629" s="5"/>
      <c r="V3629" s="5"/>
      <c r="W3629" s="5"/>
    </row>
    <row r="3630" spans="4:23" customFormat="1" x14ac:dyDescent="0.35">
      <c r="D3630" s="5"/>
      <c r="J3630" s="12"/>
      <c r="S3630" s="12"/>
      <c r="T3630" s="5"/>
      <c r="V3630" s="5"/>
      <c r="W3630" s="5"/>
    </row>
    <row r="3631" spans="4:23" customFormat="1" x14ac:dyDescent="0.35">
      <c r="D3631" s="5"/>
      <c r="J3631" s="12"/>
      <c r="S3631" s="12"/>
      <c r="T3631" s="5"/>
      <c r="V3631" s="5"/>
      <c r="W3631" s="5"/>
    </row>
    <row r="3632" spans="4:23" customFormat="1" x14ac:dyDescent="0.35">
      <c r="D3632" s="5"/>
      <c r="J3632" s="12"/>
      <c r="S3632" s="12"/>
      <c r="T3632" s="5"/>
      <c r="V3632" s="5"/>
      <c r="W3632" s="5"/>
    </row>
    <row r="3633" spans="4:23" customFormat="1" x14ac:dyDescent="0.35">
      <c r="D3633" s="5"/>
      <c r="J3633" s="12"/>
      <c r="S3633" s="12"/>
      <c r="T3633" s="5"/>
      <c r="V3633" s="5"/>
      <c r="W3633" s="5"/>
    </row>
    <row r="3634" spans="4:23" customFormat="1" x14ac:dyDescent="0.35">
      <c r="D3634" s="5"/>
      <c r="J3634" s="12"/>
      <c r="S3634" s="12"/>
      <c r="T3634" s="5"/>
      <c r="V3634" s="5"/>
      <c r="W3634" s="5"/>
    </row>
    <row r="3635" spans="4:23" customFormat="1" x14ac:dyDescent="0.35">
      <c r="D3635" s="5"/>
      <c r="J3635" s="12"/>
      <c r="S3635" s="12"/>
      <c r="T3635" s="5"/>
      <c r="V3635" s="5"/>
      <c r="W3635" s="5"/>
    </row>
    <row r="3636" spans="4:23" customFormat="1" x14ac:dyDescent="0.35">
      <c r="D3636" s="5"/>
      <c r="J3636" s="12"/>
      <c r="S3636" s="12"/>
      <c r="T3636" s="5"/>
      <c r="V3636" s="5"/>
      <c r="W3636" s="5"/>
    </row>
    <row r="3637" spans="4:23" customFormat="1" x14ac:dyDescent="0.35">
      <c r="D3637" s="5"/>
      <c r="J3637" s="12"/>
      <c r="S3637" s="12"/>
      <c r="T3637" s="5"/>
      <c r="V3637" s="5"/>
      <c r="W3637" s="5"/>
    </row>
    <row r="3638" spans="4:23" customFormat="1" x14ac:dyDescent="0.35">
      <c r="D3638" s="5"/>
      <c r="J3638" s="12"/>
      <c r="S3638" s="12"/>
      <c r="T3638" s="5"/>
      <c r="V3638" s="5"/>
      <c r="W3638" s="5"/>
    </row>
    <row r="3639" spans="4:23" customFormat="1" x14ac:dyDescent="0.35">
      <c r="D3639" s="5"/>
      <c r="J3639" s="12"/>
      <c r="S3639" s="12"/>
      <c r="T3639" s="5"/>
      <c r="V3639" s="5"/>
      <c r="W3639" s="5"/>
    </row>
    <row r="3640" spans="4:23" customFormat="1" x14ac:dyDescent="0.35">
      <c r="D3640" s="5"/>
      <c r="J3640" s="12"/>
      <c r="S3640" s="12"/>
      <c r="T3640" s="5"/>
      <c r="V3640" s="5"/>
      <c r="W3640" s="5"/>
    </row>
    <row r="3641" spans="4:23" customFormat="1" x14ac:dyDescent="0.35">
      <c r="D3641" s="5"/>
      <c r="J3641" s="12"/>
      <c r="S3641" s="12"/>
      <c r="T3641" s="5"/>
      <c r="V3641" s="5"/>
      <c r="W3641" s="5"/>
    </row>
    <row r="3642" spans="4:23" customFormat="1" x14ac:dyDescent="0.35">
      <c r="D3642" s="5"/>
      <c r="J3642" s="12"/>
      <c r="S3642" s="12"/>
      <c r="T3642" s="5"/>
      <c r="V3642" s="5"/>
      <c r="W3642" s="5"/>
    </row>
    <row r="3643" spans="4:23" customFormat="1" x14ac:dyDescent="0.35">
      <c r="D3643" s="5"/>
      <c r="J3643" s="12"/>
      <c r="S3643" s="12"/>
      <c r="T3643" s="5"/>
      <c r="V3643" s="5"/>
      <c r="W3643" s="5"/>
    </row>
    <row r="3644" spans="4:23" customFormat="1" x14ac:dyDescent="0.35">
      <c r="D3644" s="5"/>
      <c r="J3644" s="12"/>
      <c r="S3644" s="12"/>
      <c r="T3644" s="5"/>
      <c r="V3644" s="5"/>
      <c r="W3644" s="5"/>
    </row>
    <row r="3645" spans="4:23" customFormat="1" x14ac:dyDescent="0.35">
      <c r="D3645" s="5"/>
      <c r="J3645" s="12"/>
      <c r="S3645" s="12"/>
      <c r="T3645" s="5"/>
      <c r="V3645" s="5"/>
      <c r="W3645" s="5"/>
    </row>
    <row r="3646" spans="4:23" customFormat="1" x14ac:dyDescent="0.35">
      <c r="D3646" s="5"/>
      <c r="J3646" s="12"/>
      <c r="S3646" s="12"/>
      <c r="T3646" s="5"/>
      <c r="V3646" s="5"/>
      <c r="W3646" s="5"/>
    </row>
    <row r="3647" spans="4:23" customFormat="1" x14ac:dyDescent="0.35">
      <c r="D3647" s="5"/>
      <c r="J3647" s="12"/>
      <c r="S3647" s="12"/>
      <c r="T3647" s="5"/>
      <c r="V3647" s="5"/>
      <c r="W3647" s="5"/>
    </row>
    <row r="3648" spans="4:23" customFormat="1" x14ac:dyDescent="0.35">
      <c r="D3648" s="5"/>
      <c r="J3648" s="12"/>
      <c r="S3648" s="12"/>
      <c r="T3648" s="5"/>
      <c r="V3648" s="5"/>
      <c r="W3648" s="5"/>
    </row>
    <row r="3649" spans="4:23" customFormat="1" x14ac:dyDescent="0.35">
      <c r="D3649" s="5"/>
      <c r="J3649" s="12"/>
      <c r="S3649" s="12"/>
      <c r="T3649" s="5"/>
      <c r="V3649" s="5"/>
      <c r="W3649" s="5"/>
    </row>
    <row r="3650" spans="4:23" customFormat="1" x14ac:dyDescent="0.35">
      <c r="D3650" s="5"/>
      <c r="J3650" s="12"/>
      <c r="S3650" s="12"/>
      <c r="T3650" s="5"/>
      <c r="V3650" s="5"/>
      <c r="W3650" s="5"/>
    </row>
    <row r="3651" spans="4:23" customFormat="1" x14ac:dyDescent="0.35">
      <c r="D3651" s="5"/>
      <c r="J3651" s="12"/>
      <c r="S3651" s="12"/>
      <c r="T3651" s="5"/>
      <c r="V3651" s="5"/>
      <c r="W3651" s="5"/>
    </row>
    <row r="3652" spans="4:23" customFormat="1" x14ac:dyDescent="0.35">
      <c r="D3652" s="5"/>
      <c r="J3652" s="12"/>
      <c r="S3652" s="12"/>
      <c r="T3652" s="5"/>
      <c r="V3652" s="5"/>
      <c r="W3652" s="5"/>
    </row>
    <row r="3653" spans="4:23" customFormat="1" x14ac:dyDescent="0.35">
      <c r="D3653" s="5"/>
      <c r="J3653" s="12"/>
      <c r="S3653" s="12"/>
      <c r="T3653" s="5"/>
      <c r="V3653" s="5"/>
      <c r="W3653" s="5"/>
    </row>
    <row r="3654" spans="4:23" customFormat="1" x14ac:dyDescent="0.35">
      <c r="D3654" s="5"/>
      <c r="J3654" s="12"/>
      <c r="S3654" s="12"/>
      <c r="T3654" s="5"/>
      <c r="V3654" s="5"/>
      <c r="W3654" s="5"/>
    </row>
    <row r="3655" spans="4:23" customFormat="1" x14ac:dyDescent="0.35">
      <c r="D3655" s="5"/>
      <c r="J3655" s="12"/>
      <c r="S3655" s="12"/>
      <c r="T3655" s="5"/>
      <c r="V3655" s="5"/>
      <c r="W3655" s="5"/>
    </row>
    <row r="3656" spans="4:23" customFormat="1" x14ac:dyDescent="0.35">
      <c r="D3656" s="5"/>
      <c r="J3656" s="12"/>
      <c r="S3656" s="12"/>
      <c r="T3656" s="5"/>
      <c r="V3656" s="5"/>
      <c r="W3656" s="5"/>
    </row>
    <row r="3657" spans="4:23" customFormat="1" x14ac:dyDescent="0.35">
      <c r="D3657" s="5"/>
      <c r="J3657" s="12"/>
      <c r="S3657" s="12"/>
      <c r="T3657" s="5"/>
      <c r="V3657" s="5"/>
      <c r="W3657" s="5"/>
    </row>
    <row r="3658" spans="4:23" customFormat="1" x14ac:dyDescent="0.35">
      <c r="D3658" s="5"/>
      <c r="J3658" s="12"/>
      <c r="S3658" s="12"/>
      <c r="T3658" s="5"/>
      <c r="V3658" s="5"/>
      <c r="W3658" s="5"/>
    </row>
    <row r="3659" spans="4:23" customFormat="1" x14ac:dyDescent="0.35">
      <c r="D3659" s="5"/>
      <c r="J3659" s="12"/>
      <c r="S3659" s="12"/>
      <c r="T3659" s="5"/>
      <c r="V3659" s="5"/>
      <c r="W3659" s="5"/>
    </row>
    <row r="3660" spans="4:23" customFormat="1" x14ac:dyDescent="0.35">
      <c r="D3660" s="5"/>
      <c r="J3660" s="12"/>
      <c r="S3660" s="12"/>
      <c r="T3660" s="5"/>
      <c r="V3660" s="5"/>
      <c r="W3660" s="5"/>
    </row>
    <row r="3661" spans="4:23" customFormat="1" x14ac:dyDescent="0.35">
      <c r="D3661" s="5"/>
      <c r="J3661" s="12"/>
      <c r="S3661" s="12"/>
      <c r="T3661" s="5"/>
      <c r="V3661" s="5"/>
      <c r="W3661" s="5"/>
    </row>
    <row r="3662" spans="4:23" customFormat="1" x14ac:dyDescent="0.35">
      <c r="D3662" s="5"/>
      <c r="J3662" s="12"/>
      <c r="S3662" s="12"/>
      <c r="T3662" s="5"/>
      <c r="V3662" s="5"/>
      <c r="W3662" s="5"/>
    </row>
    <row r="3663" spans="4:23" customFormat="1" x14ac:dyDescent="0.35">
      <c r="D3663" s="5"/>
      <c r="J3663" s="12"/>
      <c r="S3663" s="12"/>
      <c r="T3663" s="5"/>
      <c r="V3663" s="5"/>
      <c r="W3663" s="5"/>
    </row>
    <row r="3664" spans="4:23" customFormat="1" x14ac:dyDescent="0.35">
      <c r="D3664" s="5"/>
      <c r="J3664" s="12"/>
      <c r="S3664" s="12"/>
      <c r="T3664" s="5"/>
      <c r="V3664" s="5"/>
      <c r="W3664" s="5"/>
    </row>
    <row r="3665" spans="4:23" customFormat="1" x14ac:dyDescent="0.35">
      <c r="D3665" s="5"/>
      <c r="J3665" s="12"/>
      <c r="S3665" s="12"/>
      <c r="T3665" s="5"/>
      <c r="V3665" s="5"/>
      <c r="W3665" s="5"/>
    </row>
    <row r="3666" spans="4:23" customFormat="1" x14ac:dyDescent="0.35">
      <c r="D3666" s="5"/>
      <c r="J3666" s="12"/>
      <c r="S3666" s="12"/>
      <c r="T3666" s="5"/>
      <c r="V3666" s="5"/>
      <c r="W3666" s="5"/>
    </row>
    <row r="3667" spans="4:23" customFormat="1" x14ac:dyDescent="0.35">
      <c r="D3667" s="5"/>
      <c r="J3667" s="12"/>
      <c r="S3667" s="12"/>
      <c r="T3667" s="5"/>
      <c r="V3667" s="5"/>
      <c r="W3667" s="5"/>
    </row>
    <row r="3668" spans="4:23" customFormat="1" x14ac:dyDescent="0.35">
      <c r="D3668" s="5"/>
      <c r="J3668" s="12"/>
      <c r="S3668" s="12"/>
      <c r="T3668" s="5"/>
      <c r="V3668" s="5"/>
      <c r="W3668" s="5"/>
    </row>
    <row r="3669" spans="4:23" customFormat="1" x14ac:dyDescent="0.35">
      <c r="D3669" s="5"/>
      <c r="J3669" s="12"/>
      <c r="S3669" s="12"/>
      <c r="T3669" s="5"/>
      <c r="V3669" s="5"/>
      <c r="W3669" s="5"/>
    </row>
    <row r="3670" spans="4:23" customFormat="1" x14ac:dyDescent="0.35">
      <c r="D3670" s="5"/>
      <c r="J3670" s="12"/>
      <c r="S3670" s="12"/>
      <c r="T3670" s="5"/>
      <c r="V3670" s="5"/>
      <c r="W3670" s="5"/>
    </row>
    <row r="3671" spans="4:23" customFormat="1" x14ac:dyDescent="0.35">
      <c r="D3671" s="5"/>
      <c r="J3671" s="12"/>
      <c r="S3671" s="12"/>
      <c r="T3671" s="5"/>
      <c r="V3671" s="5"/>
      <c r="W3671" s="5"/>
    </row>
    <row r="3672" spans="4:23" customFormat="1" x14ac:dyDescent="0.35">
      <c r="D3672" s="5"/>
      <c r="J3672" s="12"/>
      <c r="S3672" s="12"/>
      <c r="T3672" s="5"/>
      <c r="V3672" s="5"/>
      <c r="W3672" s="5"/>
    </row>
    <row r="3673" spans="4:23" customFormat="1" x14ac:dyDescent="0.35">
      <c r="D3673" s="5"/>
      <c r="J3673" s="12"/>
      <c r="S3673" s="12"/>
      <c r="T3673" s="5"/>
      <c r="V3673" s="5"/>
      <c r="W3673" s="5"/>
    </row>
    <row r="3674" spans="4:23" customFormat="1" x14ac:dyDescent="0.35">
      <c r="D3674" s="5"/>
      <c r="J3674" s="12"/>
      <c r="S3674" s="12"/>
      <c r="T3674" s="5"/>
      <c r="V3674" s="5"/>
      <c r="W3674" s="5"/>
    </row>
    <row r="3675" spans="4:23" customFormat="1" x14ac:dyDescent="0.35">
      <c r="D3675" s="5"/>
      <c r="J3675" s="12"/>
      <c r="S3675" s="12"/>
      <c r="T3675" s="5"/>
      <c r="V3675" s="5"/>
      <c r="W3675" s="5"/>
    </row>
    <row r="3676" spans="4:23" customFormat="1" x14ac:dyDescent="0.35">
      <c r="D3676" s="5"/>
      <c r="J3676" s="12"/>
      <c r="S3676" s="12"/>
      <c r="T3676" s="5"/>
      <c r="V3676" s="5"/>
      <c r="W3676" s="5"/>
    </row>
    <row r="3677" spans="4:23" customFormat="1" x14ac:dyDescent="0.35">
      <c r="D3677" s="5"/>
      <c r="J3677" s="12"/>
      <c r="S3677" s="12"/>
      <c r="T3677" s="5"/>
      <c r="V3677" s="5"/>
      <c r="W3677" s="5"/>
    </row>
    <row r="3678" spans="4:23" customFormat="1" x14ac:dyDescent="0.35">
      <c r="D3678" s="5"/>
      <c r="J3678" s="12"/>
      <c r="S3678" s="12"/>
      <c r="T3678" s="5"/>
      <c r="V3678" s="5"/>
      <c r="W3678" s="5"/>
    </row>
    <row r="3679" spans="4:23" customFormat="1" x14ac:dyDescent="0.35">
      <c r="D3679" s="5"/>
      <c r="J3679" s="12"/>
      <c r="S3679" s="12"/>
      <c r="T3679" s="5"/>
      <c r="V3679" s="5"/>
      <c r="W3679" s="5"/>
    </row>
    <row r="3680" spans="4:23" customFormat="1" x14ac:dyDescent="0.35">
      <c r="D3680" s="5"/>
      <c r="J3680" s="12"/>
      <c r="S3680" s="12"/>
      <c r="T3680" s="5"/>
      <c r="V3680" s="5"/>
      <c r="W3680" s="5"/>
    </row>
    <row r="3681" spans="4:23" customFormat="1" x14ac:dyDescent="0.35">
      <c r="D3681" s="5"/>
      <c r="J3681" s="12"/>
      <c r="S3681" s="12"/>
      <c r="T3681" s="5"/>
      <c r="V3681" s="5"/>
      <c r="W3681" s="5"/>
    </row>
    <row r="3682" spans="4:23" customFormat="1" x14ac:dyDescent="0.35">
      <c r="D3682" s="5"/>
      <c r="J3682" s="12"/>
      <c r="S3682" s="12"/>
      <c r="T3682" s="5"/>
      <c r="V3682" s="5"/>
      <c r="W3682" s="5"/>
    </row>
    <row r="3683" spans="4:23" customFormat="1" x14ac:dyDescent="0.35">
      <c r="D3683" s="5"/>
      <c r="J3683" s="12"/>
      <c r="S3683" s="12"/>
      <c r="T3683" s="5"/>
      <c r="V3683" s="5"/>
      <c r="W3683" s="5"/>
    </row>
    <row r="3684" spans="4:23" customFormat="1" x14ac:dyDescent="0.35">
      <c r="D3684" s="5"/>
      <c r="J3684" s="12"/>
      <c r="S3684" s="12"/>
      <c r="T3684" s="5"/>
      <c r="V3684" s="5"/>
      <c r="W3684" s="5"/>
    </row>
    <row r="3685" spans="4:23" customFormat="1" x14ac:dyDescent="0.35">
      <c r="D3685" s="5"/>
      <c r="J3685" s="12"/>
      <c r="S3685" s="12"/>
      <c r="T3685" s="5"/>
      <c r="V3685" s="5"/>
      <c r="W3685" s="5"/>
    </row>
    <row r="3686" spans="4:23" customFormat="1" x14ac:dyDescent="0.35">
      <c r="D3686" s="5"/>
      <c r="J3686" s="12"/>
      <c r="S3686" s="12"/>
      <c r="T3686" s="5"/>
      <c r="V3686" s="5"/>
      <c r="W3686" s="5"/>
    </row>
    <row r="3687" spans="4:23" customFormat="1" x14ac:dyDescent="0.35">
      <c r="D3687" s="5"/>
      <c r="J3687" s="12"/>
      <c r="S3687" s="12"/>
      <c r="T3687" s="5"/>
      <c r="V3687" s="5"/>
      <c r="W3687" s="5"/>
    </row>
    <row r="3688" spans="4:23" customFormat="1" x14ac:dyDescent="0.35">
      <c r="D3688" s="5"/>
      <c r="J3688" s="12"/>
      <c r="S3688" s="12"/>
      <c r="T3688" s="5"/>
      <c r="V3688" s="5"/>
      <c r="W3688" s="5"/>
    </row>
    <row r="3689" spans="4:23" customFormat="1" x14ac:dyDescent="0.35">
      <c r="D3689" s="5"/>
      <c r="J3689" s="12"/>
      <c r="S3689" s="12"/>
      <c r="T3689" s="5"/>
      <c r="V3689" s="5"/>
      <c r="W3689" s="5"/>
    </row>
    <row r="3690" spans="4:23" customFormat="1" x14ac:dyDescent="0.35">
      <c r="D3690" s="5"/>
      <c r="J3690" s="12"/>
      <c r="S3690" s="12"/>
      <c r="T3690" s="5"/>
      <c r="V3690" s="5"/>
      <c r="W3690" s="5"/>
    </row>
    <row r="3691" spans="4:23" customFormat="1" x14ac:dyDescent="0.35">
      <c r="D3691" s="5"/>
      <c r="J3691" s="12"/>
      <c r="S3691" s="12"/>
      <c r="T3691" s="5"/>
      <c r="V3691" s="5"/>
      <c r="W3691" s="5"/>
    </row>
    <row r="3692" spans="4:23" customFormat="1" x14ac:dyDescent="0.35">
      <c r="D3692" s="5"/>
      <c r="J3692" s="12"/>
      <c r="S3692" s="12"/>
      <c r="T3692" s="5"/>
      <c r="V3692" s="5"/>
      <c r="W3692" s="5"/>
    </row>
    <row r="3693" spans="4:23" customFormat="1" x14ac:dyDescent="0.35">
      <c r="D3693" s="5"/>
      <c r="J3693" s="12"/>
      <c r="S3693" s="12"/>
      <c r="T3693" s="5"/>
      <c r="V3693" s="5"/>
      <c r="W3693" s="5"/>
    </row>
    <row r="3694" spans="4:23" customFormat="1" x14ac:dyDescent="0.35">
      <c r="D3694" s="5"/>
      <c r="J3694" s="12"/>
      <c r="S3694" s="12"/>
      <c r="T3694" s="5"/>
      <c r="V3694" s="5"/>
      <c r="W3694" s="5"/>
    </row>
    <row r="3695" spans="4:23" customFormat="1" x14ac:dyDescent="0.35">
      <c r="D3695" s="5"/>
      <c r="J3695" s="12"/>
      <c r="S3695" s="12"/>
      <c r="T3695" s="5"/>
      <c r="V3695" s="5"/>
      <c r="W3695" s="5"/>
    </row>
    <row r="3696" spans="4:23" customFormat="1" x14ac:dyDescent="0.35">
      <c r="D3696" s="5"/>
      <c r="J3696" s="12"/>
      <c r="S3696" s="12"/>
      <c r="T3696" s="5"/>
      <c r="V3696" s="5"/>
      <c r="W3696" s="5"/>
    </row>
    <row r="3697" spans="4:23" customFormat="1" x14ac:dyDescent="0.35">
      <c r="D3697" s="5"/>
      <c r="J3697" s="12"/>
      <c r="S3697" s="12"/>
      <c r="T3697" s="5"/>
      <c r="V3697" s="5"/>
      <c r="W3697" s="5"/>
    </row>
    <row r="3698" spans="4:23" customFormat="1" x14ac:dyDescent="0.35">
      <c r="D3698" s="5"/>
      <c r="J3698" s="12"/>
      <c r="S3698" s="12"/>
      <c r="T3698" s="5"/>
      <c r="V3698" s="5"/>
      <c r="W3698" s="5"/>
    </row>
    <row r="3699" spans="4:23" customFormat="1" x14ac:dyDescent="0.35">
      <c r="D3699" s="5"/>
      <c r="J3699" s="12"/>
      <c r="S3699" s="12"/>
      <c r="T3699" s="5"/>
      <c r="V3699" s="5"/>
      <c r="W3699" s="5"/>
    </row>
    <row r="3700" spans="4:23" customFormat="1" x14ac:dyDescent="0.35">
      <c r="D3700" s="5"/>
      <c r="J3700" s="12"/>
      <c r="S3700" s="12"/>
      <c r="T3700" s="5"/>
      <c r="V3700" s="5"/>
      <c r="W3700" s="5"/>
    </row>
    <row r="3701" spans="4:23" customFormat="1" x14ac:dyDescent="0.35">
      <c r="D3701" s="5"/>
      <c r="J3701" s="12"/>
      <c r="S3701" s="12"/>
      <c r="T3701" s="5"/>
      <c r="V3701" s="5"/>
      <c r="W3701" s="5"/>
    </row>
    <row r="3702" spans="4:23" customFormat="1" x14ac:dyDescent="0.35">
      <c r="D3702" s="5"/>
      <c r="J3702" s="12"/>
      <c r="S3702" s="12"/>
      <c r="T3702" s="5"/>
      <c r="V3702" s="5"/>
      <c r="W3702" s="5"/>
    </row>
    <row r="3703" spans="4:23" customFormat="1" x14ac:dyDescent="0.35">
      <c r="D3703" s="5"/>
      <c r="J3703" s="12"/>
      <c r="S3703" s="12"/>
      <c r="T3703" s="5"/>
      <c r="V3703" s="5"/>
      <c r="W3703" s="5"/>
    </row>
    <row r="3704" spans="4:23" customFormat="1" x14ac:dyDescent="0.35">
      <c r="D3704" s="5"/>
      <c r="J3704" s="12"/>
      <c r="S3704" s="12"/>
      <c r="T3704" s="5"/>
      <c r="V3704" s="5"/>
      <c r="W3704" s="5"/>
    </row>
    <row r="3705" spans="4:23" customFormat="1" x14ac:dyDescent="0.35">
      <c r="D3705" s="5"/>
      <c r="J3705" s="12"/>
      <c r="S3705" s="12"/>
      <c r="T3705" s="5"/>
      <c r="V3705" s="5"/>
      <c r="W3705" s="5"/>
    </row>
    <row r="3706" spans="4:23" customFormat="1" x14ac:dyDescent="0.35">
      <c r="D3706" s="5"/>
      <c r="J3706" s="12"/>
      <c r="S3706" s="12"/>
      <c r="T3706" s="5"/>
      <c r="V3706" s="5"/>
      <c r="W3706" s="5"/>
    </row>
    <row r="3707" spans="4:23" customFormat="1" x14ac:dyDescent="0.35">
      <c r="D3707" s="5"/>
      <c r="J3707" s="12"/>
      <c r="S3707" s="12"/>
      <c r="T3707" s="5"/>
      <c r="V3707" s="5"/>
      <c r="W3707" s="5"/>
    </row>
    <row r="3708" spans="4:23" customFormat="1" x14ac:dyDescent="0.35">
      <c r="D3708" s="5"/>
      <c r="J3708" s="12"/>
      <c r="S3708" s="12"/>
      <c r="T3708" s="5"/>
      <c r="V3708" s="5"/>
      <c r="W3708" s="5"/>
    </row>
    <row r="3709" spans="4:23" customFormat="1" x14ac:dyDescent="0.35">
      <c r="D3709" s="5"/>
      <c r="J3709" s="12"/>
      <c r="S3709" s="12"/>
      <c r="T3709" s="5"/>
      <c r="V3709" s="5"/>
      <c r="W3709" s="5"/>
    </row>
    <row r="3710" spans="4:23" customFormat="1" x14ac:dyDescent="0.35">
      <c r="D3710" s="5"/>
      <c r="J3710" s="12"/>
      <c r="S3710" s="12"/>
      <c r="T3710" s="5"/>
      <c r="V3710" s="5"/>
      <c r="W3710" s="5"/>
    </row>
    <row r="3711" spans="4:23" customFormat="1" x14ac:dyDescent="0.35">
      <c r="D3711" s="5"/>
      <c r="J3711" s="12"/>
      <c r="S3711" s="12"/>
      <c r="T3711" s="5"/>
      <c r="V3711" s="5"/>
      <c r="W3711" s="5"/>
    </row>
    <row r="3712" spans="4:23" customFormat="1" x14ac:dyDescent="0.35">
      <c r="D3712" s="5"/>
      <c r="J3712" s="12"/>
      <c r="S3712" s="12"/>
      <c r="T3712" s="5"/>
      <c r="V3712" s="5"/>
      <c r="W3712" s="5"/>
    </row>
    <row r="3713" spans="4:23" customFormat="1" x14ac:dyDescent="0.35">
      <c r="D3713" s="5"/>
      <c r="J3713" s="12"/>
      <c r="S3713" s="12"/>
      <c r="T3713" s="5"/>
      <c r="V3713" s="5"/>
      <c r="W3713" s="5"/>
    </row>
    <row r="3714" spans="4:23" customFormat="1" x14ac:dyDescent="0.35">
      <c r="D3714" s="5"/>
      <c r="J3714" s="12"/>
      <c r="S3714" s="12"/>
      <c r="T3714" s="5"/>
      <c r="V3714" s="5"/>
      <c r="W3714" s="5"/>
    </row>
    <row r="3715" spans="4:23" customFormat="1" x14ac:dyDescent="0.35">
      <c r="D3715" s="5"/>
      <c r="J3715" s="12"/>
      <c r="S3715" s="12"/>
      <c r="T3715" s="5"/>
      <c r="V3715" s="5"/>
      <c r="W3715" s="5"/>
    </row>
    <row r="3716" spans="4:23" customFormat="1" x14ac:dyDescent="0.35">
      <c r="D3716" s="5"/>
      <c r="J3716" s="12"/>
      <c r="S3716" s="12"/>
      <c r="T3716" s="5"/>
      <c r="V3716" s="5"/>
      <c r="W3716" s="5"/>
    </row>
    <row r="3717" spans="4:23" customFormat="1" x14ac:dyDescent="0.35">
      <c r="D3717" s="5"/>
      <c r="J3717" s="12"/>
      <c r="S3717" s="12"/>
      <c r="T3717" s="5"/>
      <c r="V3717" s="5"/>
      <c r="W3717" s="5"/>
    </row>
    <row r="3718" spans="4:23" customFormat="1" x14ac:dyDescent="0.35">
      <c r="D3718" s="5"/>
      <c r="J3718" s="12"/>
      <c r="S3718" s="12"/>
      <c r="T3718" s="5"/>
      <c r="V3718" s="5"/>
      <c r="W3718" s="5"/>
    </row>
    <row r="3719" spans="4:23" customFormat="1" x14ac:dyDescent="0.35">
      <c r="D3719" s="5"/>
      <c r="J3719" s="12"/>
      <c r="S3719" s="12"/>
      <c r="T3719" s="5"/>
      <c r="V3719" s="5"/>
      <c r="W3719" s="5"/>
    </row>
    <row r="3720" spans="4:23" customFormat="1" x14ac:dyDescent="0.35">
      <c r="D3720" s="5"/>
      <c r="J3720" s="12"/>
      <c r="S3720" s="12"/>
      <c r="T3720" s="5"/>
      <c r="V3720" s="5"/>
      <c r="W3720" s="5"/>
    </row>
    <row r="3721" spans="4:23" customFormat="1" x14ac:dyDescent="0.35">
      <c r="D3721" s="5"/>
      <c r="J3721" s="12"/>
      <c r="S3721" s="12"/>
      <c r="T3721" s="5"/>
      <c r="V3721" s="5"/>
      <c r="W3721" s="5"/>
    </row>
    <row r="3722" spans="4:23" customFormat="1" x14ac:dyDescent="0.35">
      <c r="D3722" s="5"/>
      <c r="J3722" s="12"/>
      <c r="S3722" s="12"/>
      <c r="T3722" s="5"/>
      <c r="V3722" s="5"/>
      <c r="W3722" s="5"/>
    </row>
    <row r="3723" spans="4:23" customFormat="1" x14ac:dyDescent="0.35">
      <c r="D3723" s="5"/>
      <c r="J3723" s="12"/>
      <c r="S3723" s="12"/>
      <c r="T3723" s="5"/>
      <c r="V3723" s="5"/>
      <c r="W3723" s="5"/>
    </row>
    <row r="3724" spans="4:23" customFormat="1" x14ac:dyDescent="0.35">
      <c r="D3724" s="5"/>
      <c r="J3724" s="12"/>
      <c r="S3724" s="12"/>
      <c r="T3724" s="5"/>
      <c r="V3724" s="5"/>
      <c r="W3724" s="5"/>
    </row>
    <row r="3725" spans="4:23" customFormat="1" x14ac:dyDescent="0.35">
      <c r="D3725" s="5"/>
      <c r="J3725" s="12"/>
      <c r="S3725" s="12"/>
      <c r="T3725" s="5"/>
      <c r="V3725" s="5"/>
      <c r="W3725" s="5"/>
    </row>
    <row r="3726" spans="4:23" customFormat="1" x14ac:dyDescent="0.35">
      <c r="D3726" s="5"/>
      <c r="J3726" s="12"/>
      <c r="S3726" s="12"/>
      <c r="T3726" s="5"/>
      <c r="V3726" s="5"/>
      <c r="W3726" s="5"/>
    </row>
    <row r="3727" spans="4:23" customFormat="1" x14ac:dyDescent="0.35">
      <c r="D3727" s="5"/>
      <c r="J3727" s="12"/>
      <c r="S3727" s="12"/>
      <c r="T3727" s="5"/>
      <c r="V3727" s="5"/>
      <c r="W3727" s="5"/>
    </row>
    <row r="3728" spans="4:23" customFormat="1" x14ac:dyDescent="0.35">
      <c r="D3728" s="5"/>
      <c r="J3728" s="12"/>
      <c r="S3728" s="12"/>
      <c r="T3728" s="5"/>
      <c r="V3728" s="5"/>
      <c r="W3728" s="5"/>
    </row>
    <row r="3729" spans="4:23" customFormat="1" x14ac:dyDescent="0.35">
      <c r="D3729" s="5"/>
      <c r="J3729" s="12"/>
      <c r="S3729" s="12"/>
      <c r="T3729" s="5"/>
      <c r="V3729" s="5"/>
      <c r="W3729" s="5"/>
    </row>
    <row r="3730" spans="4:23" customFormat="1" x14ac:dyDescent="0.35">
      <c r="D3730" s="5"/>
      <c r="J3730" s="12"/>
      <c r="S3730" s="12"/>
      <c r="T3730" s="5"/>
      <c r="V3730" s="5"/>
      <c r="W3730" s="5"/>
    </row>
    <row r="3731" spans="4:23" customFormat="1" x14ac:dyDescent="0.35">
      <c r="D3731" s="5"/>
      <c r="J3731" s="12"/>
      <c r="S3731" s="12"/>
      <c r="T3731" s="5"/>
      <c r="V3731" s="5"/>
      <c r="W3731" s="5"/>
    </row>
    <row r="3732" spans="4:23" customFormat="1" x14ac:dyDescent="0.35">
      <c r="D3732" s="5"/>
      <c r="J3732" s="12"/>
      <c r="S3732" s="12"/>
      <c r="T3732" s="5"/>
      <c r="V3732" s="5"/>
      <c r="W3732" s="5"/>
    </row>
    <row r="3733" spans="4:23" customFormat="1" x14ac:dyDescent="0.35">
      <c r="D3733" s="5"/>
      <c r="J3733" s="12"/>
      <c r="S3733" s="12"/>
      <c r="T3733" s="5"/>
      <c r="V3733" s="5"/>
      <c r="W3733" s="5"/>
    </row>
    <row r="3734" spans="4:23" customFormat="1" x14ac:dyDescent="0.35">
      <c r="D3734" s="5"/>
      <c r="J3734" s="12"/>
      <c r="S3734" s="12"/>
      <c r="T3734" s="5"/>
      <c r="V3734" s="5"/>
      <c r="W3734" s="5"/>
    </row>
    <row r="3735" spans="4:23" customFormat="1" x14ac:dyDescent="0.35">
      <c r="D3735" s="5"/>
      <c r="J3735" s="12"/>
      <c r="S3735" s="12"/>
      <c r="T3735" s="5"/>
      <c r="V3735" s="5"/>
      <c r="W3735" s="5"/>
    </row>
    <row r="3736" spans="4:23" customFormat="1" x14ac:dyDescent="0.35">
      <c r="D3736" s="5"/>
      <c r="J3736" s="12"/>
      <c r="S3736" s="12"/>
      <c r="T3736" s="5"/>
      <c r="V3736" s="5"/>
      <c r="W3736" s="5"/>
    </row>
    <row r="3737" spans="4:23" customFormat="1" x14ac:dyDescent="0.35">
      <c r="D3737" s="5"/>
      <c r="J3737" s="12"/>
      <c r="S3737" s="12"/>
      <c r="T3737" s="5"/>
      <c r="V3737" s="5"/>
      <c r="W3737" s="5"/>
    </row>
    <row r="3738" spans="4:23" customFormat="1" x14ac:dyDescent="0.35">
      <c r="D3738" s="5"/>
      <c r="J3738" s="12"/>
      <c r="S3738" s="12"/>
      <c r="T3738" s="5"/>
      <c r="V3738" s="5"/>
      <c r="W3738" s="5"/>
    </row>
    <row r="3739" spans="4:23" customFormat="1" x14ac:dyDescent="0.35">
      <c r="D3739" s="5"/>
      <c r="J3739" s="12"/>
      <c r="S3739" s="12"/>
      <c r="T3739" s="5"/>
      <c r="V3739" s="5"/>
      <c r="W3739" s="5"/>
    </row>
    <row r="3740" spans="4:23" customFormat="1" x14ac:dyDescent="0.35">
      <c r="D3740" s="5"/>
      <c r="J3740" s="12"/>
      <c r="S3740" s="12"/>
      <c r="T3740" s="5"/>
      <c r="V3740" s="5"/>
      <c r="W3740" s="5"/>
    </row>
    <row r="3741" spans="4:23" customFormat="1" x14ac:dyDescent="0.35">
      <c r="D3741" s="5"/>
      <c r="J3741" s="12"/>
      <c r="S3741" s="12"/>
      <c r="T3741" s="5"/>
      <c r="V3741" s="5"/>
      <c r="W3741" s="5"/>
    </row>
    <row r="3742" spans="4:23" customFormat="1" x14ac:dyDescent="0.35">
      <c r="D3742" s="5"/>
      <c r="J3742" s="12"/>
      <c r="S3742" s="12"/>
      <c r="T3742" s="5"/>
      <c r="V3742" s="5"/>
      <c r="W3742" s="5"/>
    </row>
    <row r="3743" spans="4:23" customFormat="1" x14ac:dyDescent="0.35">
      <c r="D3743" s="5"/>
      <c r="J3743" s="12"/>
      <c r="S3743" s="12"/>
      <c r="T3743" s="5"/>
      <c r="V3743" s="5"/>
      <c r="W3743" s="5"/>
    </row>
    <row r="3744" spans="4:23" customFormat="1" x14ac:dyDescent="0.35">
      <c r="D3744" s="5"/>
      <c r="J3744" s="12"/>
      <c r="S3744" s="12"/>
      <c r="T3744" s="5"/>
      <c r="V3744" s="5"/>
      <c r="W3744" s="5"/>
    </row>
    <row r="3745" spans="4:23" customFormat="1" x14ac:dyDescent="0.35">
      <c r="D3745" s="5"/>
      <c r="J3745" s="12"/>
      <c r="S3745" s="12"/>
      <c r="T3745" s="5"/>
      <c r="V3745" s="5"/>
      <c r="W3745" s="5"/>
    </row>
    <row r="3746" spans="4:23" customFormat="1" x14ac:dyDescent="0.35">
      <c r="D3746" s="5"/>
      <c r="J3746" s="12"/>
      <c r="S3746" s="12"/>
      <c r="T3746" s="5"/>
      <c r="V3746" s="5"/>
      <c r="W3746" s="5"/>
    </row>
    <row r="3747" spans="4:23" customFormat="1" x14ac:dyDescent="0.35">
      <c r="D3747" s="5"/>
      <c r="J3747" s="12"/>
      <c r="S3747" s="12"/>
      <c r="T3747" s="5"/>
      <c r="V3747" s="5"/>
      <c r="W3747" s="5"/>
    </row>
    <row r="3748" spans="4:23" customFormat="1" x14ac:dyDescent="0.35">
      <c r="D3748" s="5"/>
      <c r="J3748" s="12"/>
      <c r="S3748" s="12"/>
      <c r="T3748" s="5"/>
      <c r="V3748" s="5"/>
      <c r="W3748" s="5"/>
    </row>
    <row r="3749" spans="4:23" customFormat="1" x14ac:dyDescent="0.35">
      <c r="D3749" s="5"/>
      <c r="J3749" s="12"/>
      <c r="S3749" s="12"/>
      <c r="T3749" s="5"/>
      <c r="V3749" s="5"/>
      <c r="W3749" s="5"/>
    </row>
    <row r="3750" spans="4:23" customFormat="1" x14ac:dyDescent="0.35">
      <c r="D3750" s="5"/>
      <c r="J3750" s="12"/>
      <c r="S3750" s="12"/>
      <c r="T3750" s="5"/>
      <c r="V3750" s="5"/>
      <c r="W3750" s="5"/>
    </row>
    <row r="3751" spans="4:23" customFormat="1" x14ac:dyDescent="0.35">
      <c r="D3751" s="5"/>
      <c r="J3751" s="12"/>
      <c r="S3751" s="12"/>
      <c r="T3751" s="5"/>
      <c r="V3751" s="5"/>
      <c r="W3751" s="5"/>
    </row>
    <row r="3752" spans="4:23" customFormat="1" x14ac:dyDescent="0.35">
      <c r="D3752" s="5"/>
      <c r="J3752" s="12"/>
      <c r="S3752" s="12"/>
      <c r="T3752" s="5"/>
      <c r="V3752" s="5"/>
      <c r="W3752" s="5"/>
    </row>
    <row r="3753" spans="4:23" customFormat="1" x14ac:dyDescent="0.35">
      <c r="D3753" s="5"/>
      <c r="J3753" s="12"/>
      <c r="S3753" s="12"/>
      <c r="T3753" s="5"/>
      <c r="V3753" s="5"/>
      <c r="W3753" s="5"/>
    </row>
    <row r="3754" spans="4:23" customFormat="1" x14ac:dyDescent="0.35">
      <c r="D3754" s="5"/>
      <c r="J3754" s="12"/>
      <c r="S3754" s="12"/>
      <c r="T3754" s="5"/>
      <c r="V3754" s="5"/>
      <c r="W3754" s="5"/>
    </row>
    <row r="3755" spans="4:23" customFormat="1" x14ac:dyDescent="0.35">
      <c r="D3755" s="5"/>
      <c r="J3755" s="12"/>
      <c r="S3755" s="12"/>
      <c r="T3755" s="5"/>
      <c r="V3755" s="5"/>
      <c r="W3755" s="5"/>
    </row>
    <row r="3756" spans="4:23" customFormat="1" x14ac:dyDescent="0.35">
      <c r="D3756" s="5"/>
      <c r="J3756" s="12"/>
      <c r="S3756" s="12"/>
      <c r="T3756" s="5"/>
      <c r="V3756" s="5"/>
      <c r="W3756" s="5"/>
    </row>
    <row r="3757" spans="4:23" customFormat="1" x14ac:dyDescent="0.35">
      <c r="D3757" s="5"/>
      <c r="J3757" s="12"/>
      <c r="S3757" s="12"/>
      <c r="T3757" s="5"/>
      <c r="V3757" s="5"/>
      <c r="W3757" s="5"/>
    </row>
    <row r="3758" spans="4:23" customFormat="1" x14ac:dyDescent="0.35">
      <c r="D3758" s="5"/>
      <c r="J3758" s="12"/>
      <c r="S3758" s="12"/>
      <c r="T3758" s="5"/>
      <c r="V3758" s="5"/>
      <c r="W3758" s="5"/>
    </row>
    <row r="3759" spans="4:23" customFormat="1" x14ac:dyDescent="0.35">
      <c r="D3759" s="5"/>
      <c r="J3759" s="12"/>
      <c r="S3759" s="12"/>
      <c r="T3759" s="5"/>
      <c r="V3759" s="5"/>
      <c r="W3759" s="5"/>
    </row>
    <row r="3760" spans="4:23" customFormat="1" x14ac:dyDescent="0.35">
      <c r="D3760" s="5"/>
      <c r="J3760" s="12"/>
      <c r="S3760" s="12"/>
      <c r="T3760" s="5"/>
      <c r="V3760" s="5"/>
      <c r="W3760" s="5"/>
    </row>
    <row r="3761" spans="4:23" customFormat="1" x14ac:dyDescent="0.35">
      <c r="D3761" s="5"/>
      <c r="J3761" s="12"/>
      <c r="S3761" s="12"/>
      <c r="T3761" s="5"/>
      <c r="V3761" s="5"/>
      <c r="W3761" s="5"/>
    </row>
    <row r="3762" spans="4:23" customFormat="1" x14ac:dyDescent="0.35">
      <c r="D3762" s="5"/>
      <c r="J3762" s="12"/>
      <c r="S3762" s="12"/>
      <c r="T3762" s="5"/>
      <c r="V3762" s="5"/>
      <c r="W3762" s="5"/>
    </row>
    <row r="3763" spans="4:23" customFormat="1" x14ac:dyDescent="0.35">
      <c r="D3763" s="5"/>
      <c r="J3763" s="12"/>
      <c r="S3763" s="12"/>
      <c r="T3763" s="5"/>
      <c r="V3763" s="5"/>
      <c r="W3763" s="5"/>
    </row>
    <row r="3764" spans="4:23" customFormat="1" x14ac:dyDescent="0.35">
      <c r="D3764" s="5"/>
      <c r="J3764" s="12"/>
      <c r="S3764" s="12"/>
      <c r="T3764" s="5"/>
      <c r="V3764" s="5"/>
      <c r="W3764" s="5"/>
    </row>
    <row r="3765" spans="4:23" customFormat="1" x14ac:dyDescent="0.35">
      <c r="D3765" s="5"/>
      <c r="J3765" s="12"/>
      <c r="S3765" s="12"/>
      <c r="T3765" s="5"/>
      <c r="V3765" s="5"/>
      <c r="W3765" s="5"/>
    </row>
    <row r="3766" spans="4:23" customFormat="1" x14ac:dyDescent="0.35">
      <c r="D3766" s="5"/>
      <c r="J3766" s="12"/>
      <c r="S3766" s="12"/>
      <c r="T3766" s="5"/>
      <c r="V3766" s="5"/>
      <c r="W3766" s="5"/>
    </row>
    <row r="3767" spans="4:23" customFormat="1" x14ac:dyDescent="0.35">
      <c r="D3767" s="5"/>
      <c r="J3767" s="12"/>
      <c r="S3767" s="12"/>
      <c r="T3767" s="5"/>
      <c r="V3767" s="5"/>
      <c r="W3767" s="5"/>
    </row>
    <row r="3768" spans="4:23" customFormat="1" x14ac:dyDescent="0.35">
      <c r="D3768" s="5"/>
      <c r="J3768" s="12"/>
      <c r="S3768" s="12"/>
      <c r="T3768" s="5"/>
      <c r="V3768" s="5"/>
      <c r="W3768" s="5"/>
    </row>
    <row r="3769" spans="4:23" customFormat="1" x14ac:dyDescent="0.35">
      <c r="D3769" s="5"/>
      <c r="J3769" s="12"/>
      <c r="S3769" s="12"/>
      <c r="T3769" s="5"/>
      <c r="V3769" s="5"/>
      <c r="W3769" s="5"/>
    </row>
    <row r="3770" spans="4:23" customFormat="1" x14ac:dyDescent="0.35">
      <c r="D3770" s="5"/>
      <c r="J3770" s="12"/>
      <c r="S3770" s="12"/>
      <c r="T3770" s="5"/>
      <c r="V3770" s="5"/>
      <c r="W3770" s="5"/>
    </row>
    <row r="3771" spans="4:23" customFormat="1" x14ac:dyDescent="0.35">
      <c r="D3771" s="5"/>
      <c r="J3771" s="12"/>
      <c r="S3771" s="12"/>
      <c r="T3771" s="5"/>
      <c r="V3771" s="5"/>
      <c r="W3771" s="5"/>
    </row>
    <row r="3772" spans="4:23" customFormat="1" x14ac:dyDescent="0.35">
      <c r="D3772" s="5"/>
      <c r="J3772" s="12"/>
      <c r="S3772" s="12"/>
      <c r="T3772" s="5"/>
      <c r="V3772" s="5"/>
      <c r="W3772" s="5"/>
    </row>
    <row r="3773" spans="4:23" customFormat="1" x14ac:dyDescent="0.35">
      <c r="D3773" s="5"/>
      <c r="J3773" s="12"/>
      <c r="S3773" s="12"/>
      <c r="T3773" s="5"/>
      <c r="V3773" s="5"/>
      <c r="W3773" s="5"/>
    </row>
    <row r="3774" spans="4:23" customFormat="1" x14ac:dyDescent="0.35">
      <c r="D3774" s="5"/>
      <c r="J3774" s="12"/>
      <c r="S3774" s="12"/>
      <c r="T3774" s="5"/>
      <c r="V3774" s="5"/>
      <c r="W3774" s="5"/>
    </row>
    <row r="3775" spans="4:23" customFormat="1" x14ac:dyDescent="0.35">
      <c r="D3775" s="5"/>
      <c r="J3775" s="12"/>
      <c r="S3775" s="12"/>
      <c r="T3775" s="5"/>
      <c r="V3775" s="5"/>
      <c r="W3775" s="5"/>
    </row>
    <row r="3776" spans="4:23" customFormat="1" x14ac:dyDescent="0.35">
      <c r="D3776" s="5"/>
      <c r="J3776" s="12"/>
      <c r="S3776" s="12"/>
      <c r="T3776" s="5"/>
      <c r="V3776" s="5"/>
      <c r="W3776" s="5"/>
    </row>
    <row r="3777" spans="4:23" customFormat="1" x14ac:dyDescent="0.35">
      <c r="D3777" s="5"/>
      <c r="J3777" s="12"/>
      <c r="S3777" s="12"/>
      <c r="T3777" s="5"/>
      <c r="V3777" s="5"/>
      <c r="W3777" s="5"/>
    </row>
    <row r="3778" spans="4:23" customFormat="1" x14ac:dyDescent="0.35">
      <c r="D3778" s="5"/>
      <c r="J3778" s="12"/>
      <c r="S3778" s="12"/>
      <c r="T3778" s="5"/>
      <c r="V3778" s="5"/>
      <c r="W3778" s="5"/>
    </row>
    <row r="3779" spans="4:23" customFormat="1" x14ac:dyDescent="0.35">
      <c r="D3779" s="5"/>
      <c r="J3779" s="12"/>
      <c r="S3779" s="12"/>
      <c r="T3779" s="5"/>
      <c r="V3779" s="5"/>
      <c r="W3779" s="5"/>
    </row>
    <row r="3780" spans="4:23" customFormat="1" x14ac:dyDescent="0.35">
      <c r="D3780" s="5"/>
      <c r="J3780" s="12"/>
      <c r="S3780" s="12"/>
      <c r="T3780" s="5"/>
      <c r="V3780" s="5"/>
      <c r="W3780" s="5"/>
    </row>
    <row r="3781" spans="4:23" customFormat="1" x14ac:dyDescent="0.35">
      <c r="D3781" s="5"/>
      <c r="J3781" s="12"/>
      <c r="S3781" s="12"/>
      <c r="T3781" s="5"/>
      <c r="V3781" s="5"/>
      <c r="W3781" s="5"/>
    </row>
    <row r="3782" spans="4:23" customFormat="1" x14ac:dyDescent="0.35">
      <c r="D3782" s="5"/>
      <c r="J3782" s="12"/>
      <c r="S3782" s="12"/>
      <c r="T3782" s="5"/>
      <c r="V3782" s="5"/>
      <c r="W3782" s="5"/>
    </row>
    <row r="3783" spans="4:23" customFormat="1" x14ac:dyDescent="0.35">
      <c r="D3783" s="5"/>
      <c r="J3783" s="12"/>
      <c r="S3783" s="12"/>
      <c r="T3783" s="5"/>
      <c r="V3783" s="5"/>
      <c r="W3783" s="5"/>
    </row>
    <row r="3784" spans="4:23" customFormat="1" x14ac:dyDescent="0.35">
      <c r="D3784" s="5"/>
      <c r="J3784" s="12"/>
      <c r="S3784" s="12"/>
      <c r="T3784" s="5"/>
      <c r="V3784" s="5"/>
      <c r="W3784" s="5"/>
    </row>
    <row r="3785" spans="4:23" customFormat="1" x14ac:dyDescent="0.35">
      <c r="D3785" s="5"/>
      <c r="J3785" s="12"/>
      <c r="S3785" s="12"/>
      <c r="T3785" s="5"/>
      <c r="V3785" s="5"/>
      <c r="W3785" s="5"/>
    </row>
    <row r="3786" spans="4:23" customFormat="1" x14ac:dyDescent="0.35">
      <c r="D3786" s="5"/>
      <c r="J3786" s="12"/>
      <c r="S3786" s="12"/>
      <c r="T3786" s="5"/>
      <c r="V3786" s="5"/>
      <c r="W3786" s="5"/>
    </row>
    <row r="3787" spans="4:23" customFormat="1" x14ac:dyDescent="0.35">
      <c r="D3787" s="5"/>
      <c r="J3787" s="12"/>
      <c r="S3787" s="12"/>
      <c r="T3787" s="5"/>
      <c r="V3787" s="5"/>
      <c r="W3787" s="5"/>
    </row>
    <row r="3788" spans="4:23" customFormat="1" x14ac:dyDescent="0.35">
      <c r="D3788" s="5"/>
      <c r="J3788" s="12"/>
      <c r="S3788" s="12"/>
      <c r="T3788" s="5"/>
      <c r="V3788" s="5"/>
      <c r="W3788" s="5"/>
    </row>
    <row r="3789" spans="4:23" customFormat="1" x14ac:dyDescent="0.35">
      <c r="D3789" s="5"/>
      <c r="J3789" s="12"/>
      <c r="S3789" s="12"/>
      <c r="T3789" s="5"/>
      <c r="V3789" s="5"/>
      <c r="W3789" s="5"/>
    </row>
    <row r="3790" spans="4:23" customFormat="1" x14ac:dyDescent="0.35">
      <c r="D3790" s="5"/>
      <c r="J3790" s="12"/>
      <c r="S3790" s="12"/>
      <c r="T3790" s="5"/>
      <c r="V3790" s="5"/>
      <c r="W3790" s="5"/>
    </row>
    <row r="3791" spans="4:23" customFormat="1" x14ac:dyDescent="0.35">
      <c r="D3791" s="5"/>
      <c r="J3791" s="12"/>
      <c r="S3791" s="12"/>
      <c r="T3791" s="5"/>
      <c r="V3791" s="5"/>
      <c r="W3791" s="5"/>
    </row>
    <row r="3792" spans="4:23" customFormat="1" x14ac:dyDescent="0.35">
      <c r="D3792" s="5"/>
      <c r="J3792" s="12"/>
      <c r="S3792" s="12"/>
      <c r="T3792" s="5"/>
      <c r="V3792" s="5"/>
      <c r="W3792" s="5"/>
    </row>
    <row r="3793" spans="4:23" customFormat="1" x14ac:dyDescent="0.35">
      <c r="D3793" s="5"/>
      <c r="J3793" s="12"/>
      <c r="S3793" s="12"/>
      <c r="T3793" s="5"/>
      <c r="V3793" s="5"/>
      <c r="W3793" s="5"/>
    </row>
    <row r="3794" spans="4:23" customFormat="1" x14ac:dyDescent="0.35">
      <c r="D3794" s="5"/>
      <c r="J3794" s="12"/>
      <c r="S3794" s="12"/>
      <c r="T3794" s="5"/>
      <c r="V3794" s="5"/>
      <c r="W3794" s="5"/>
    </row>
    <row r="3795" spans="4:23" customFormat="1" x14ac:dyDescent="0.35">
      <c r="D3795" s="5"/>
      <c r="J3795" s="12"/>
      <c r="S3795" s="12"/>
      <c r="T3795" s="5"/>
      <c r="V3795" s="5"/>
      <c r="W3795" s="5"/>
    </row>
    <row r="3796" spans="4:23" customFormat="1" x14ac:dyDescent="0.35">
      <c r="D3796" s="5"/>
      <c r="J3796" s="12"/>
      <c r="S3796" s="12"/>
      <c r="T3796" s="5"/>
      <c r="V3796" s="5"/>
      <c r="W3796" s="5"/>
    </row>
    <row r="3797" spans="4:23" customFormat="1" x14ac:dyDescent="0.35">
      <c r="D3797" s="5"/>
      <c r="J3797" s="12"/>
      <c r="S3797" s="12"/>
      <c r="T3797" s="5"/>
      <c r="V3797" s="5"/>
      <c r="W3797" s="5"/>
    </row>
    <row r="3798" spans="4:23" customFormat="1" x14ac:dyDescent="0.35">
      <c r="D3798" s="5"/>
      <c r="J3798" s="12"/>
      <c r="S3798" s="12"/>
      <c r="T3798" s="5"/>
      <c r="V3798" s="5"/>
      <c r="W3798" s="5"/>
    </row>
    <row r="3799" spans="4:23" customFormat="1" x14ac:dyDescent="0.35">
      <c r="D3799" s="5"/>
      <c r="J3799" s="12"/>
      <c r="S3799" s="12"/>
      <c r="T3799" s="5"/>
      <c r="V3799" s="5"/>
      <c r="W3799" s="5"/>
    </row>
    <row r="3800" spans="4:23" customFormat="1" x14ac:dyDescent="0.35">
      <c r="D3800" s="5"/>
      <c r="J3800" s="12"/>
      <c r="S3800" s="12"/>
      <c r="T3800" s="5"/>
      <c r="V3800" s="5"/>
      <c r="W3800" s="5"/>
    </row>
    <row r="3801" spans="4:23" customFormat="1" x14ac:dyDescent="0.35">
      <c r="D3801" s="5"/>
      <c r="J3801" s="12"/>
      <c r="S3801" s="12"/>
      <c r="T3801" s="5"/>
      <c r="V3801" s="5"/>
      <c r="W3801" s="5"/>
    </row>
    <row r="3802" spans="4:23" customFormat="1" x14ac:dyDescent="0.35">
      <c r="D3802" s="5"/>
      <c r="J3802" s="12"/>
      <c r="S3802" s="12"/>
      <c r="T3802" s="5"/>
      <c r="V3802" s="5"/>
      <c r="W3802" s="5"/>
    </row>
    <row r="3803" spans="4:23" customFormat="1" x14ac:dyDescent="0.35">
      <c r="D3803" s="5"/>
      <c r="J3803" s="12"/>
      <c r="S3803" s="12"/>
      <c r="T3803" s="5"/>
      <c r="V3803" s="5"/>
      <c r="W3803" s="5"/>
    </row>
    <row r="3804" spans="4:23" customFormat="1" x14ac:dyDescent="0.35">
      <c r="D3804" s="5"/>
      <c r="J3804" s="12"/>
      <c r="S3804" s="12"/>
      <c r="T3804" s="5"/>
      <c r="V3804" s="5"/>
      <c r="W3804" s="5"/>
    </row>
    <row r="3805" spans="4:23" customFormat="1" x14ac:dyDescent="0.35">
      <c r="D3805" s="5"/>
      <c r="J3805" s="12"/>
      <c r="S3805" s="12"/>
      <c r="T3805" s="5"/>
      <c r="V3805" s="5"/>
      <c r="W3805" s="5"/>
    </row>
    <row r="3806" spans="4:23" customFormat="1" x14ac:dyDescent="0.35">
      <c r="D3806" s="5"/>
      <c r="J3806" s="12"/>
      <c r="S3806" s="12"/>
      <c r="T3806" s="5"/>
      <c r="V3806" s="5"/>
      <c r="W3806" s="5"/>
    </row>
    <row r="3807" spans="4:23" customFormat="1" x14ac:dyDescent="0.35">
      <c r="D3807" s="5"/>
      <c r="J3807" s="12"/>
      <c r="S3807" s="12"/>
      <c r="T3807" s="5"/>
      <c r="V3807" s="5"/>
      <c r="W3807" s="5"/>
    </row>
    <row r="3808" spans="4:23" customFormat="1" x14ac:dyDescent="0.35">
      <c r="D3808" s="5"/>
      <c r="J3808" s="12"/>
      <c r="S3808" s="12"/>
      <c r="T3808" s="5"/>
      <c r="V3808" s="5"/>
      <c r="W3808" s="5"/>
    </row>
    <row r="3809" spans="4:23" customFormat="1" x14ac:dyDescent="0.35">
      <c r="D3809" s="5"/>
      <c r="J3809" s="12"/>
      <c r="S3809" s="12"/>
      <c r="T3809" s="5"/>
      <c r="V3809" s="5"/>
      <c r="W3809" s="5"/>
    </row>
    <row r="3810" spans="4:23" customFormat="1" x14ac:dyDescent="0.35">
      <c r="D3810" s="5"/>
      <c r="J3810" s="12"/>
      <c r="S3810" s="12"/>
      <c r="T3810" s="5"/>
      <c r="V3810" s="5"/>
      <c r="W3810" s="5"/>
    </row>
    <row r="3811" spans="4:23" customFormat="1" x14ac:dyDescent="0.35">
      <c r="D3811" s="5"/>
      <c r="J3811" s="12"/>
      <c r="S3811" s="12"/>
      <c r="T3811" s="5"/>
      <c r="V3811" s="5"/>
      <c r="W3811" s="5"/>
    </row>
    <row r="3812" spans="4:23" customFormat="1" x14ac:dyDescent="0.35">
      <c r="D3812" s="5"/>
      <c r="J3812" s="12"/>
      <c r="S3812" s="12"/>
      <c r="T3812" s="5"/>
      <c r="V3812" s="5"/>
      <c r="W3812" s="5"/>
    </row>
    <row r="3813" spans="4:23" customFormat="1" x14ac:dyDescent="0.35">
      <c r="D3813" s="5"/>
      <c r="J3813" s="12"/>
      <c r="S3813" s="12"/>
      <c r="T3813" s="5"/>
      <c r="V3813" s="5"/>
      <c r="W3813" s="5"/>
    </row>
    <row r="3814" spans="4:23" customFormat="1" x14ac:dyDescent="0.35">
      <c r="D3814" s="5"/>
      <c r="J3814" s="12"/>
      <c r="S3814" s="12"/>
      <c r="T3814" s="5"/>
      <c r="V3814" s="5"/>
      <c r="W3814" s="5"/>
    </row>
    <row r="3815" spans="4:23" customFormat="1" x14ac:dyDescent="0.35">
      <c r="D3815" s="5"/>
      <c r="J3815" s="12"/>
      <c r="S3815" s="12"/>
      <c r="T3815" s="5"/>
      <c r="V3815" s="5"/>
      <c r="W3815" s="5"/>
    </row>
    <row r="3816" spans="4:23" customFormat="1" x14ac:dyDescent="0.35">
      <c r="D3816" s="5"/>
      <c r="J3816" s="12"/>
      <c r="S3816" s="12"/>
      <c r="T3816" s="5"/>
      <c r="V3816" s="5"/>
      <c r="W3816" s="5"/>
    </row>
    <row r="3817" spans="4:23" customFormat="1" x14ac:dyDescent="0.35">
      <c r="D3817" s="5"/>
      <c r="J3817" s="12"/>
      <c r="S3817" s="12"/>
      <c r="T3817" s="5"/>
      <c r="V3817" s="5"/>
      <c r="W3817" s="5"/>
    </row>
    <row r="3818" spans="4:23" customFormat="1" x14ac:dyDescent="0.35">
      <c r="D3818" s="5"/>
      <c r="J3818" s="12"/>
      <c r="S3818" s="12"/>
      <c r="T3818" s="5"/>
      <c r="V3818" s="5"/>
      <c r="W3818" s="5"/>
    </row>
    <row r="3819" spans="4:23" customFormat="1" x14ac:dyDescent="0.35">
      <c r="D3819" s="5"/>
      <c r="J3819" s="12"/>
      <c r="S3819" s="12"/>
      <c r="T3819" s="5"/>
      <c r="V3819" s="5"/>
      <c r="W3819" s="5"/>
    </row>
    <row r="3820" spans="4:23" customFormat="1" x14ac:dyDescent="0.35">
      <c r="D3820" s="5"/>
      <c r="J3820" s="12"/>
      <c r="S3820" s="12"/>
      <c r="T3820" s="5"/>
      <c r="V3820" s="5"/>
      <c r="W3820" s="5"/>
    </row>
    <row r="3821" spans="4:23" customFormat="1" x14ac:dyDescent="0.35">
      <c r="D3821" s="5"/>
      <c r="J3821" s="12"/>
      <c r="S3821" s="12"/>
      <c r="T3821" s="5"/>
      <c r="V3821" s="5"/>
      <c r="W3821" s="5"/>
    </row>
    <row r="3822" spans="4:23" customFormat="1" x14ac:dyDescent="0.35">
      <c r="D3822" s="5"/>
      <c r="J3822" s="12"/>
      <c r="S3822" s="12"/>
      <c r="T3822" s="5"/>
      <c r="V3822" s="5"/>
      <c r="W3822" s="5"/>
    </row>
    <row r="3823" spans="4:23" customFormat="1" x14ac:dyDescent="0.35">
      <c r="D3823" s="5"/>
      <c r="J3823" s="12"/>
      <c r="S3823" s="12"/>
      <c r="T3823" s="5"/>
      <c r="V3823" s="5"/>
      <c r="W3823" s="5"/>
    </row>
    <row r="3824" spans="4:23" customFormat="1" x14ac:dyDescent="0.35">
      <c r="D3824" s="5"/>
      <c r="J3824" s="12"/>
      <c r="S3824" s="12"/>
      <c r="T3824" s="5"/>
      <c r="V3824" s="5"/>
      <c r="W3824" s="5"/>
    </row>
    <row r="3825" spans="4:23" customFormat="1" x14ac:dyDescent="0.35">
      <c r="D3825" s="5"/>
      <c r="J3825" s="12"/>
      <c r="S3825" s="12"/>
      <c r="T3825" s="5"/>
      <c r="V3825" s="5"/>
      <c r="W3825" s="5"/>
    </row>
    <row r="3826" spans="4:23" customFormat="1" x14ac:dyDescent="0.35">
      <c r="D3826" s="5"/>
      <c r="J3826" s="12"/>
      <c r="S3826" s="12"/>
      <c r="T3826" s="5"/>
      <c r="V3826" s="5"/>
      <c r="W3826" s="5"/>
    </row>
    <row r="3827" spans="4:23" customFormat="1" x14ac:dyDescent="0.35">
      <c r="D3827" s="5"/>
      <c r="J3827" s="12"/>
      <c r="S3827" s="12"/>
      <c r="T3827" s="5"/>
      <c r="V3827" s="5"/>
      <c r="W3827" s="5"/>
    </row>
    <row r="3828" spans="4:23" customFormat="1" x14ac:dyDescent="0.35">
      <c r="D3828" s="5"/>
      <c r="J3828" s="12"/>
      <c r="S3828" s="12"/>
      <c r="T3828" s="5"/>
      <c r="V3828" s="5"/>
      <c r="W3828" s="5"/>
    </row>
    <row r="3829" spans="4:23" customFormat="1" x14ac:dyDescent="0.35">
      <c r="D3829" s="5"/>
      <c r="J3829" s="12"/>
      <c r="S3829" s="12"/>
      <c r="T3829" s="5"/>
      <c r="V3829" s="5"/>
      <c r="W3829" s="5"/>
    </row>
    <row r="3830" spans="4:23" customFormat="1" x14ac:dyDescent="0.35">
      <c r="D3830" s="5"/>
      <c r="J3830" s="12"/>
      <c r="S3830" s="12"/>
      <c r="T3830" s="5"/>
      <c r="V3830" s="5"/>
      <c r="W3830" s="5"/>
    </row>
    <row r="3831" spans="4:23" customFormat="1" x14ac:dyDescent="0.35">
      <c r="D3831" s="5"/>
      <c r="J3831" s="12"/>
      <c r="S3831" s="12"/>
      <c r="T3831" s="5"/>
      <c r="V3831" s="5"/>
      <c r="W3831" s="5"/>
    </row>
    <row r="3832" spans="4:23" customFormat="1" x14ac:dyDescent="0.35">
      <c r="D3832" s="5"/>
      <c r="J3832" s="12"/>
      <c r="S3832" s="12"/>
      <c r="T3832" s="5"/>
      <c r="V3832" s="5"/>
      <c r="W3832" s="5"/>
    </row>
    <row r="3833" spans="4:23" customFormat="1" x14ac:dyDescent="0.35">
      <c r="D3833" s="5"/>
      <c r="J3833" s="12"/>
      <c r="S3833" s="12"/>
      <c r="T3833" s="5"/>
      <c r="V3833" s="5"/>
      <c r="W3833" s="5"/>
    </row>
    <row r="3834" spans="4:23" customFormat="1" x14ac:dyDescent="0.35">
      <c r="D3834" s="5"/>
      <c r="J3834" s="12"/>
      <c r="S3834" s="12"/>
      <c r="T3834" s="5"/>
      <c r="V3834" s="5"/>
      <c r="W3834" s="5"/>
    </row>
    <row r="3835" spans="4:23" customFormat="1" x14ac:dyDescent="0.35">
      <c r="D3835" s="5"/>
      <c r="J3835" s="12"/>
      <c r="S3835" s="12"/>
      <c r="T3835" s="5"/>
      <c r="V3835" s="5"/>
      <c r="W3835" s="5"/>
    </row>
    <row r="3836" spans="4:23" customFormat="1" x14ac:dyDescent="0.35">
      <c r="D3836" s="5"/>
      <c r="J3836" s="12"/>
      <c r="S3836" s="12"/>
      <c r="T3836" s="5"/>
      <c r="V3836" s="5"/>
      <c r="W3836" s="5"/>
    </row>
    <row r="3837" spans="4:23" customFormat="1" x14ac:dyDescent="0.35">
      <c r="D3837" s="5"/>
      <c r="J3837" s="12"/>
      <c r="S3837" s="12"/>
      <c r="T3837" s="5"/>
      <c r="V3837" s="5"/>
      <c r="W3837" s="5"/>
    </row>
    <row r="3838" spans="4:23" customFormat="1" x14ac:dyDescent="0.35">
      <c r="D3838" s="5"/>
      <c r="J3838" s="12"/>
      <c r="S3838" s="12"/>
      <c r="T3838" s="5"/>
      <c r="V3838" s="5"/>
      <c r="W3838" s="5"/>
    </row>
    <row r="3839" spans="4:23" customFormat="1" x14ac:dyDescent="0.35">
      <c r="D3839" s="5"/>
      <c r="J3839" s="12"/>
      <c r="S3839" s="12"/>
      <c r="T3839" s="5"/>
      <c r="V3839" s="5"/>
      <c r="W3839" s="5"/>
    </row>
    <row r="3840" spans="4:23" customFormat="1" x14ac:dyDescent="0.35">
      <c r="D3840" s="5"/>
      <c r="J3840" s="12"/>
      <c r="S3840" s="12"/>
      <c r="T3840" s="5"/>
      <c r="V3840" s="5"/>
      <c r="W3840" s="5"/>
    </row>
    <row r="3841" spans="4:23" customFormat="1" x14ac:dyDescent="0.35">
      <c r="D3841" s="5"/>
      <c r="J3841" s="12"/>
      <c r="S3841" s="12"/>
      <c r="T3841" s="5"/>
      <c r="V3841" s="5"/>
      <c r="W3841" s="5"/>
    </row>
    <row r="3842" spans="4:23" customFormat="1" x14ac:dyDescent="0.35">
      <c r="D3842" s="5"/>
      <c r="J3842" s="12"/>
      <c r="S3842" s="12"/>
      <c r="T3842" s="5"/>
      <c r="V3842" s="5"/>
      <c r="W3842" s="5"/>
    </row>
    <row r="3843" spans="4:23" customFormat="1" x14ac:dyDescent="0.35">
      <c r="D3843" s="5"/>
      <c r="J3843" s="12"/>
      <c r="S3843" s="12"/>
      <c r="T3843" s="5"/>
      <c r="V3843" s="5"/>
      <c r="W3843" s="5"/>
    </row>
    <row r="3844" spans="4:23" customFormat="1" x14ac:dyDescent="0.35">
      <c r="D3844" s="5"/>
      <c r="J3844" s="12"/>
      <c r="S3844" s="12"/>
      <c r="T3844" s="5"/>
      <c r="V3844" s="5"/>
      <c r="W3844" s="5"/>
    </row>
    <row r="3845" spans="4:23" customFormat="1" x14ac:dyDescent="0.35">
      <c r="D3845" s="5"/>
      <c r="J3845" s="12"/>
      <c r="S3845" s="12"/>
      <c r="T3845" s="5"/>
      <c r="V3845" s="5"/>
      <c r="W3845" s="5"/>
    </row>
    <row r="3846" spans="4:23" customFormat="1" x14ac:dyDescent="0.35">
      <c r="D3846" s="5"/>
      <c r="J3846" s="12"/>
      <c r="S3846" s="12"/>
      <c r="T3846" s="5"/>
      <c r="V3846" s="5"/>
      <c r="W3846" s="5"/>
    </row>
    <row r="3847" spans="4:23" customFormat="1" x14ac:dyDescent="0.35">
      <c r="D3847" s="5"/>
      <c r="J3847" s="12"/>
      <c r="S3847" s="12"/>
      <c r="T3847" s="5"/>
      <c r="V3847" s="5"/>
      <c r="W3847" s="5"/>
    </row>
    <row r="3848" spans="4:23" customFormat="1" x14ac:dyDescent="0.35">
      <c r="D3848" s="5"/>
      <c r="J3848" s="12"/>
      <c r="S3848" s="12"/>
      <c r="T3848" s="5"/>
      <c r="V3848" s="5"/>
      <c r="W3848" s="5"/>
    </row>
    <row r="3849" spans="4:23" customFormat="1" x14ac:dyDescent="0.35">
      <c r="D3849" s="5"/>
      <c r="J3849" s="12"/>
      <c r="S3849" s="12"/>
      <c r="T3849" s="5"/>
      <c r="V3849" s="5"/>
      <c r="W3849" s="5"/>
    </row>
    <row r="3850" spans="4:23" customFormat="1" x14ac:dyDescent="0.35">
      <c r="D3850" s="5"/>
      <c r="J3850" s="12"/>
      <c r="S3850" s="12"/>
      <c r="T3850" s="5"/>
      <c r="V3850" s="5"/>
      <c r="W3850" s="5"/>
    </row>
    <row r="3851" spans="4:23" customFormat="1" x14ac:dyDescent="0.35">
      <c r="D3851" s="5"/>
      <c r="J3851" s="12"/>
      <c r="S3851" s="12"/>
      <c r="T3851" s="5"/>
      <c r="V3851" s="5"/>
      <c r="W3851" s="5"/>
    </row>
    <row r="3852" spans="4:23" customFormat="1" x14ac:dyDescent="0.35">
      <c r="D3852" s="5"/>
      <c r="J3852" s="12"/>
      <c r="S3852" s="12"/>
      <c r="T3852" s="5"/>
      <c r="V3852" s="5"/>
      <c r="W3852" s="5"/>
    </row>
    <row r="3853" spans="4:23" customFormat="1" x14ac:dyDescent="0.35">
      <c r="D3853" s="5"/>
      <c r="J3853" s="12"/>
      <c r="S3853" s="12"/>
      <c r="T3853" s="5"/>
      <c r="V3853" s="5"/>
      <c r="W3853" s="5"/>
    </row>
    <row r="3854" spans="4:23" customFormat="1" x14ac:dyDescent="0.35">
      <c r="D3854" s="5"/>
      <c r="J3854" s="12"/>
      <c r="S3854" s="12"/>
      <c r="T3854" s="5"/>
      <c r="V3854" s="5"/>
      <c r="W3854" s="5"/>
    </row>
    <row r="3855" spans="4:23" customFormat="1" x14ac:dyDescent="0.35">
      <c r="D3855" s="5"/>
      <c r="J3855" s="12"/>
      <c r="S3855" s="12"/>
      <c r="T3855" s="5"/>
      <c r="V3855" s="5"/>
      <c r="W3855" s="5"/>
    </row>
    <row r="3856" spans="4:23" customFormat="1" x14ac:dyDescent="0.35">
      <c r="D3856" s="5"/>
      <c r="J3856" s="12"/>
      <c r="S3856" s="12"/>
      <c r="T3856" s="5"/>
      <c r="V3856" s="5"/>
      <c r="W3856" s="5"/>
    </row>
    <row r="3857" spans="4:23" customFormat="1" x14ac:dyDescent="0.35">
      <c r="D3857" s="5"/>
      <c r="J3857" s="12"/>
      <c r="S3857" s="12"/>
      <c r="T3857" s="5"/>
      <c r="V3857" s="5"/>
      <c r="W3857" s="5"/>
    </row>
    <row r="3858" spans="4:23" customFormat="1" x14ac:dyDescent="0.35">
      <c r="D3858" s="5"/>
      <c r="J3858" s="12"/>
      <c r="S3858" s="12"/>
      <c r="T3858" s="5"/>
      <c r="V3858" s="5"/>
      <c r="W3858" s="5"/>
    </row>
    <row r="3859" spans="4:23" customFormat="1" x14ac:dyDescent="0.35">
      <c r="D3859" s="5"/>
      <c r="J3859" s="12"/>
      <c r="S3859" s="12"/>
      <c r="T3859" s="5"/>
      <c r="V3859" s="5"/>
      <c r="W3859" s="5"/>
    </row>
    <row r="3860" spans="4:23" customFormat="1" x14ac:dyDescent="0.35">
      <c r="D3860" s="5"/>
      <c r="J3860" s="12"/>
      <c r="S3860" s="12"/>
      <c r="T3860" s="5"/>
      <c r="V3860" s="5"/>
      <c r="W3860" s="5"/>
    </row>
    <row r="3861" spans="4:23" customFormat="1" x14ac:dyDescent="0.35">
      <c r="D3861" s="5"/>
      <c r="J3861" s="12"/>
      <c r="S3861" s="12"/>
      <c r="T3861" s="5"/>
      <c r="V3861" s="5"/>
      <c r="W3861" s="5"/>
    </row>
    <row r="3862" spans="4:23" customFormat="1" x14ac:dyDescent="0.35">
      <c r="D3862" s="5"/>
      <c r="J3862" s="12"/>
      <c r="S3862" s="12"/>
      <c r="T3862" s="5"/>
      <c r="V3862" s="5"/>
      <c r="W3862" s="5"/>
    </row>
    <row r="3863" spans="4:23" customFormat="1" x14ac:dyDescent="0.35">
      <c r="D3863" s="5"/>
      <c r="J3863" s="12"/>
      <c r="S3863" s="12"/>
      <c r="T3863" s="5"/>
      <c r="V3863" s="5"/>
      <c r="W3863" s="5"/>
    </row>
    <row r="3864" spans="4:23" customFormat="1" x14ac:dyDescent="0.35">
      <c r="D3864" s="5"/>
      <c r="J3864" s="12"/>
      <c r="S3864" s="12"/>
      <c r="T3864" s="5"/>
      <c r="V3864" s="5"/>
      <c r="W3864" s="5"/>
    </row>
    <row r="3865" spans="4:23" customFormat="1" x14ac:dyDescent="0.35">
      <c r="D3865" s="5"/>
      <c r="J3865" s="12"/>
      <c r="S3865" s="12"/>
      <c r="T3865" s="5"/>
      <c r="V3865" s="5"/>
      <c r="W3865" s="5"/>
    </row>
    <row r="3866" spans="4:23" customFormat="1" x14ac:dyDescent="0.35">
      <c r="D3866" s="5"/>
      <c r="J3866" s="12"/>
      <c r="S3866" s="12"/>
      <c r="T3866" s="5"/>
      <c r="V3866" s="5"/>
      <c r="W3866" s="5"/>
    </row>
    <row r="3867" spans="4:23" customFormat="1" x14ac:dyDescent="0.35">
      <c r="D3867" s="5"/>
      <c r="J3867" s="12"/>
      <c r="S3867" s="12"/>
      <c r="T3867" s="5"/>
      <c r="V3867" s="5"/>
      <c r="W3867" s="5"/>
    </row>
    <row r="3868" spans="4:23" customFormat="1" x14ac:dyDescent="0.35">
      <c r="D3868" s="5"/>
      <c r="J3868" s="12"/>
      <c r="S3868" s="12"/>
      <c r="T3868" s="5"/>
      <c r="V3868" s="5"/>
      <c r="W3868" s="5"/>
    </row>
    <row r="3869" spans="4:23" customFormat="1" x14ac:dyDescent="0.35">
      <c r="D3869" s="5"/>
      <c r="J3869" s="12"/>
      <c r="S3869" s="12"/>
      <c r="T3869" s="5"/>
      <c r="V3869" s="5"/>
      <c r="W3869" s="5"/>
    </row>
    <row r="3870" spans="4:23" customFormat="1" x14ac:dyDescent="0.35">
      <c r="D3870" s="5"/>
      <c r="J3870" s="12"/>
      <c r="S3870" s="12"/>
      <c r="T3870" s="5"/>
      <c r="V3870" s="5"/>
      <c r="W3870" s="5"/>
    </row>
    <row r="3871" spans="4:23" customFormat="1" x14ac:dyDescent="0.35">
      <c r="D3871" s="5"/>
      <c r="J3871" s="12"/>
      <c r="S3871" s="12"/>
      <c r="T3871" s="5"/>
      <c r="V3871" s="5"/>
      <c r="W3871" s="5"/>
    </row>
    <row r="3872" spans="4:23" customFormat="1" x14ac:dyDescent="0.35">
      <c r="D3872" s="5"/>
      <c r="J3872" s="12"/>
      <c r="S3872" s="12"/>
      <c r="T3872" s="5"/>
      <c r="V3872" s="5"/>
      <c r="W3872" s="5"/>
    </row>
    <row r="3873" spans="4:23" customFormat="1" x14ac:dyDescent="0.35">
      <c r="D3873" s="5"/>
      <c r="J3873" s="12"/>
      <c r="S3873" s="12"/>
      <c r="T3873" s="5"/>
      <c r="V3873" s="5"/>
      <c r="W3873" s="5"/>
    </row>
    <row r="3874" spans="4:23" customFormat="1" x14ac:dyDescent="0.35">
      <c r="D3874" s="5"/>
      <c r="J3874" s="12"/>
      <c r="S3874" s="12"/>
      <c r="T3874" s="5"/>
      <c r="V3874" s="5"/>
      <c r="W3874" s="5"/>
    </row>
    <row r="3875" spans="4:23" customFormat="1" x14ac:dyDescent="0.35">
      <c r="D3875" s="5"/>
      <c r="J3875" s="12"/>
      <c r="S3875" s="12"/>
      <c r="T3875" s="5"/>
      <c r="V3875" s="5"/>
      <c r="W3875" s="5"/>
    </row>
    <row r="3876" spans="4:23" customFormat="1" x14ac:dyDescent="0.35">
      <c r="D3876" s="5"/>
      <c r="J3876" s="12"/>
      <c r="S3876" s="12"/>
      <c r="T3876" s="5"/>
      <c r="V3876" s="5"/>
      <c r="W3876" s="5"/>
    </row>
    <row r="3877" spans="4:23" customFormat="1" x14ac:dyDescent="0.35">
      <c r="D3877" s="5"/>
      <c r="J3877" s="12"/>
      <c r="S3877" s="12"/>
      <c r="T3877" s="5"/>
      <c r="V3877" s="5"/>
      <c r="W3877" s="5"/>
    </row>
    <row r="3878" spans="4:23" customFormat="1" x14ac:dyDescent="0.35">
      <c r="D3878" s="5"/>
      <c r="J3878" s="12"/>
      <c r="S3878" s="12"/>
      <c r="T3878" s="5"/>
      <c r="V3878" s="5"/>
      <c r="W3878" s="5"/>
    </row>
    <row r="3879" spans="4:23" customFormat="1" x14ac:dyDescent="0.35">
      <c r="D3879" s="5"/>
      <c r="J3879" s="12"/>
      <c r="S3879" s="12"/>
      <c r="T3879" s="5"/>
      <c r="V3879" s="5"/>
      <c r="W3879" s="5"/>
    </row>
    <row r="3880" spans="4:23" customFormat="1" x14ac:dyDescent="0.35">
      <c r="D3880" s="5"/>
      <c r="J3880" s="12"/>
      <c r="S3880" s="12"/>
      <c r="T3880" s="5"/>
      <c r="V3880" s="5"/>
      <c r="W3880" s="5"/>
    </row>
    <row r="3881" spans="4:23" customFormat="1" x14ac:dyDescent="0.35">
      <c r="D3881" s="5"/>
      <c r="J3881" s="12"/>
      <c r="S3881" s="12"/>
      <c r="T3881" s="5"/>
      <c r="V3881" s="5"/>
      <c r="W3881" s="5"/>
    </row>
    <row r="3882" spans="4:23" customFormat="1" x14ac:dyDescent="0.35">
      <c r="D3882" s="5"/>
      <c r="J3882" s="12"/>
      <c r="S3882" s="12"/>
      <c r="T3882" s="5"/>
      <c r="V3882" s="5"/>
      <c r="W3882" s="5"/>
    </row>
    <row r="3883" spans="4:23" customFormat="1" x14ac:dyDescent="0.35">
      <c r="D3883" s="5"/>
      <c r="J3883" s="12"/>
      <c r="S3883" s="12"/>
      <c r="T3883" s="5"/>
      <c r="V3883" s="5"/>
      <c r="W3883" s="5"/>
    </row>
    <row r="3884" spans="4:23" customFormat="1" x14ac:dyDescent="0.35">
      <c r="D3884" s="5"/>
      <c r="J3884" s="12"/>
      <c r="S3884" s="12"/>
      <c r="T3884" s="5"/>
      <c r="V3884" s="5"/>
      <c r="W3884" s="5"/>
    </row>
    <row r="3885" spans="4:23" customFormat="1" x14ac:dyDescent="0.35">
      <c r="D3885" s="5"/>
      <c r="J3885" s="12"/>
      <c r="S3885" s="12"/>
      <c r="T3885" s="5"/>
      <c r="V3885" s="5"/>
      <c r="W3885" s="5"/>
    </row>
    <row r="3886" spans="4:23" customFormat="1" x14ac:dyDescent="0.35">
      <c r="D3886" s="5"/>
      <c r="J3886" s="12"/>
      <c r="S3886" s="12"/>
      <c r="T3886" s="5"/>
      <c r="V3886" s="5"/>
      <c r="W3886" s="5"/>
    </row>
    <row r="3887" spans="4:23" customFormat="1" x14ac:dyDescent="0.35">
      <c r="D3887" s="5"/>
      <c r="J3887" s="12"/>
      <c r="S3887" s="12"/>
      <c r="T3887" s="5"/>
      <c r="V3887" s="5"/>
      <c r="W3887" s="5"/>
    </row>
    <row r="3888" spans="4:23" customFormat="1" x14ac:dyDescent="0.35">
      <c r="D3888" s="5"/>
      <c r="J3888" s="12"/>
      <c r="S3888" s="12"/>
      <c r="T3888" s="5"/>
      <c r="V3888" s="5"/>
      <c r="W3888" s="5"/>
    </row>
    <row r="3889" spans="4:23" customFormat="1" x14ac:dyDescent="0.35">
      <c r="D3889" s="5"/>
      <c r="J3889" s="12"/>
      <c r="S3889" s="12"/>
      <c r="T3889" s="5"/>
      <c r="V3889" s="5"/>
      <c r="W3889" s="5"/>
    </row>
    <row r="3890" spans="4:23" customFormat="1" x14ac:dyDescent="0.35">
      <c r="D3890" s="5"/>
      <c r="J3890" s="12"/>
      <c r="S3890" s="12"/>
      <c r="T3890" s="5"/>
      <c r="V3890" s="5"/>
      <c r="W3890" s="5"/>
    </row>
    <row r="3891" spans="4:23" customFormat="1" x14ac:dyDescent="0.35">
      <c r="D3891" s="5"/>
      <c r="J3891" s="12"/>
      <c r="S3891" s="12"/>
      <c r="T3891" s="5"/>
      <c r="V3891" s="5"/>
      <c r="W3891" s="5"/>
    </row>
    <row r="3892" spans="4:23" customFormat="1" x14ac:dyDescent="0.35">
      <c r="D3892" s="5"/>
      <c r="J3892" s="12"/>
      <c r="S3892" s="12"/>
      <c r="T3892" s="5"/>
      <c r="V3892" s="5"/>
      <c r="W3892" s="5"/>
    </row>
    <row r="3893" spans="4:23" customFormat="1" x14ac:dyDescent="0.35">
      <c r="D3893" s="5"/>
      <c r="J3893" s="12"/>
      <c r="S3893" s="12"/>
      <c r="T3893" s="5"/>
      <c r="V3893" s="5"/>
      <c r="W3893" s="5"/>
    </row>
    <row r="3894" spans="4:23" customFormat="1" x14ac:dyDescent="0.35">
      <c r="D3894" s="5"/>
      <c r="J3894" s="12"/>
      <c r="S3894" s="12"/>
      <c r="T3894" s="5"/>
      <c r="V3894" s="5"/>
      <c r="W3894" s="5"/>
    </row>
    <row r="3895" spans="4:23" customFormat="1" x14ac:dyDescent="0.35">
      <c r="D3895" s="5"/>
      <c r="J3895" s="12"/>
      <c r="S3895" s="12"/>
      <c r="T3895" s="5"/>
      <c r="V3895" s="5"/>
      <c r="W3895" s="5"/>
    </row>
    <row r="3896" spans="4:23" customFormat="1" x14ac:dyDescent="0.35">
      <c r="D3896" s="5"/>
      <c r="J3896" s="12"/>
      <c r="S3896" s="12"/>
      <c r="T3896" s="5"/>
      <c r="V3896" s="5"/>
      <c r="W3896" s="5"/>
    </row>
    <row r="3897" spans="4:23" customFormat="1" x14ac:dyDescent="0.35">
      <c r="D3897" s="5"/>
      <c r="J3897" s="12"/>
      <c r="S3897" s="12"/>
      <c r="T3897" s="5"/>
      <c r="V3897" s="5"/>
      <c r="W3897" s="5"/>
    </row>
    <row r="3898" spans="4:23" customFormat="1" x14ac:dyDescent="0.35">
      <c r="D3898" s="5"/>
      <c r="J3898" s="12"/>
      <c r="S3898" s="12"/>
      <c r="T3898" s="5"/>
      <c r="V3898" s="5"/>
      <c r="W3898" s="5"/>
    </row>
    <row r="3899" spans="4:23" customFormat="1" x14ac:dyDescent="0.35">
      <c r="D3899" s="5"/>
      <c r="J3899" s="12"/>
      <c r="S3899" s="12"/>
      <c r="T3899" s="5"/>
      <c r="V3899" s="5"/>
      <c r="W3899" s="5"/>
    </row>
    <row r="3900" spans="4:23" customFormat="1" x14ac:dyDescent="0.35">
      <c r="D3900" s="5"/>
      <c r="J3900" s="12"/>
      <c r="S3900" s="12"/>
      <c r="T3900" s="5"/>
      <c r="V3900" s="5"/>
      <c r="W3900" s="5"/>
    </row>
    <row r="3901" spans="4:23" customFormat="1" x14ac:dyDescent="0.35">
      <c r="D3901" s="5"/>
      <c r="J3901" s="12"/>
      <c r="S3901" s="12"/>
      <c r="T3901" s="5"/>
      <c r="V3901" s="5"/>
      <c r="W3901" s="5"/>
    </row>
    <row r="3902" spans="4:23" customFormat="1" x14ac:dyDescent="0.35">
      <c r="D3902" s="5"/>
      <c r="J3902" s="12"/>
      <c r="S3902" s="12"/>
      <c r="T3902" s="5"/>
      <c r="V3902" s="5"/>
      <c r="W3902" s="5"/>
    </row>
    <row r="3903" spans="4:23" customFormat="1" x14ac:dyDescent="0.35">
      <c r="D3903" s="5"/>
      <c r="J3903" s="12"/>
      <c r="S3903" s="12"/>
      <c r="T3903" s="5"/>
      <c r="V3903" s="5"/>
      <c r="W3903" s="5"/>
    </row>
    <row r="3904" spans="4:23" customFormat="1" x14ac:dyDescent="0.35">
      <c r="D3904" s="5"/>
      <c r="J3904" s="12"/>
      <c r="S3904" s="12"/>
      <c r="T3904" s="5"/>
      <c r="V3904" s="5"/>
      <c r="W3904" s="5"/>
    </row>
    <row r="3905" spans="4:23" customFormat="1" x14ac:dyDescent="0.35">
      <c r="D3905" s="5"/>
      <c r="J3905" s="12"/>
      <c r="S3905" s="12"/>
      <c r="T3905" s="5"/>
      <c r="V3905" s="5"/>
      <c r="W3905" s="5"/>
    </row>
    <row r="3906" spans="4:23" customFormat="1" x14ac:dyDescent="0.35">
      <c r="D3906" s="5"/>
      <c r="J3906" s="12"/>
      <c r="S3906" s="12"/>
      <c r="T3906" s="5"/>
      <c r="V3906" s="5"/>
      <c r="W3906" s="5"/>
    </row>
    <row r="3907" spans="4:23" customFormat="1" x14ac:dyDescent="0.35">
      <c r="D3907" s="5"/>
      <c r="J3907" s="12"/>
      <c r="S3907" s="12"/>
      <c r="T3907" s="5"/>
      <c r="V3907" s="5"/>
      <c r="W3907" s="5"/>
    </row>
    <row r="3908" spans="4:23" customFormat="1" x14ac:dyDescent="0.35">
      <c r="D3908" s="5"/>
      <c r="J3908" s="12"/>
      <c r="S3908" s="12"/>
      <c r="T3908" s="5"/>
      <c r="V3908" s="5"/>
      <c r="W3908" s="5"/>
    </row>
    <row r="3909" spans="4:23" customFormat="1" x14ac:dyDescent="0.35">
      <c r="D3909" s="5"/>
      <c r="J3909" s="12"/>
      <c r="S3909" s="12"/>
      <c r="T3909" s="5"/>
      <c r="V3909" s="5"/>
      <c r="W3909" s="5"/>
    </row>
    <row r="3910" spans="4:23" customFormat="1" x14ac:dyDescent="0.35">
      <c r="D3910" s="5"/>
      <c r="J3910" s="12"/>
      <c r="S3910" s="12"/>
      <c r="T3910" s="5"/>
      <c r="V3910" s="5"/>
      <c r="W3910" s="5"/>
    </row>
    <row r="3911" spans="4:23" customFormat="1" x14ac:dyDescent="0.35">
      <c r="D3911" s="5"/>
      <c r="J3911" s="12"/>
      <c r="S3911" s="12"/>
      <c r="T3911" s="5"/>
      <c r="V3911" s="5"/>
      <c r="W3911" s="5"/>
    </row>
    <row r="3912" spans="4:23" customFormat="1" x14ac:dyDescent="0.35">
      <c r="D3912" s="5"/>
      <c r="J3912" s="12"/>
      <c r="S3912" s="12"/>
      <c r="T3912" s="5"/>
      <c r="V3912" s="5"/>
      <c r="W3912" s="5"/>
    </row>
    <row r="3913" spans="4:23" customFormat="1" x14ac:dyDescent="0.35">
      <c r="D3913" s="5"/>
      <c r="J3913" s="12"/>
      <c r="S3913" s="12"/>
      <c r="T3913" s="5"/>
      <c r="V3913" s="5"/>
      <c r="W3913" s="5"/>
    </row>
    <row r="3914" spans="4:23" customFormat="1" x14ac:dyDescent="0.35">
      <c r="D3914" s="5"/>
      <c r="J3914" s="12"/>
      <c r="S3914" s="12"/>
      <c r="T3914" s="5"/>
      <c r="V3914" s="5"/>
      <c r="W3914" s="5"/>
    </row>
    <row r="3915" spans="4:23" customFormat="1" x14ac:dyDescent="0.35">
      <c r="D3915" s="5"/>
      <c r="J3915" s="12"/>
      <c r="S3915" s="12"/>
      <c r="T3915" s="5"/>
      <c r="V3915" s="5"/>
      <c r="W3915" s="5"/>
    </row>
    <row r="3916" spans="4:23" customFormat="1" x14ac:dyDescent="0.35">
      <c r="D3916" s="5"/>
      <c r="J3916" s="12"/>
      <c r="S3916" s="12"/>
      <c r="T3916" s="5"/>
      <c r="V3916" s="5"/>
      <c r="W3916" s="5"/>
    </row>
    <row r="3917" spans="4:23" customFormat="1" x14ac:dyDescent="0.35">
      <c r="D3917" s="5"/>
      <c r="J3917" s="12"/>
      <c r="S3917" s="12"/>
      <c r="T3917" s="5"/>
      <c r="V3917" s="5"/>
      <c r="W3917" s="5"/>
    </row>
    <row r="3918" spans="4:23" customFormat="1" x14ac:dyDescent="0.35">
      <c r="D3918" s="5"/>
      <c r="J3918" s="12"/>
      <c r="S3918" s="12"/>
      <c r="T3918" s="5"/>
      <c r="V3918" s="5"/>
      <c r="W3918" s="5"/>
    </row>
    <row r="3919" spans="4:23" customFormat="1" x14ac:dyDescent="0.35">
      <c r="D3919" s="5"/>
      <c r="J3919" s="12"/>
      <c r="S3919" s="12"/>
      <c r="T3919" s="5"/>
      <c r="V3919" s="5"/>
      <c r="W3919" s="5"/>
    </row>
    <row r="3920" spans="4:23" customFormat="1" x14ac:dyDescent="0.35">
      <c r="D3920" s="5"/>
      <c r="J3920" s="12"/>
      <c r="S3920" s="12"/>
      <c r="T3920" s="5"/>
      <c r="V3920" s="5"/>
      <c r="W3920" s="5"/>
    </row>
    <row r="3921" spans="4:23" customFormat="1" x14ac:dyDescent="0.35">
      <c r="D3921" s="5"/>
      <c r="J3921" s="12"/>
      <c r="S3921" s="12"/>
      <c r="T3921" s="5"/>
      <c r="V3921" s="5"/>
      <c r="W3921" s="5"/>
    </row>
    <row r="3922" spans="4:23" customFormat="1" x14ac:dyDescent="0.35">
      <c r="D3922" s="5"/>
      <c r="J3922" s="12"/>
      <c r="S3922" s="12"/>
      <c r="T3922" s="5"/>
      <c r="V3922" s="5"/>
      <c r="W3922" s="5"/>
    </row>
    <row r="3923" spans="4:23" customFormat="1" x14ac:dyDescent="0.35">
      <c r="D3923" s="5"/>
      <c r="J3923" s="12"/>
      <c r="S3923" s="12"/>
      <c r="T3923" s="5"/>
      <c r="V3923" s="5"/>
      <c r="W3923" s="5"/>
    </row>
    <row r="3924" spans="4:23" customFormat="1" x14ac:dyDescent="0.35">
      <c r="D3924" s="5"/>
      <c r="J3924" s="12"/>
      <c r="S3924" s="12"/>
      <c r="T3924" s="5"/>
      <c r="V3924" s="5"/>
      <c r="W3924" s="5"/>
    </row>
    <row r="3925" spans="4:23" customFormat="1" x14ac:dyDescent="0.35">
      <c r="D3925" s="5"/>
      <c r="J3925" s="12"/>
      <c r="S3925" s="12"/>
      <c r="T3925" s="5"/>
      <c r="V3925" s="5"/>
      <c r="W3925" s="5"/>
    </row>
    <row r="3926" spans="4:23" customFormat="1" x14ac:dyDescent="0.35">
      <c r="D3926" s="5"/>
      <c r="J3926" s="12"/>
      <c r="S3926" s="12"/>
      <c r="T3926" s="5"/>
      <c r="V3926" s="5"/>
      <c r="W3926" s="5"/>
    </row>
    <row r="3927" spans="4:23" customFormat="1" x14ac:dyDescent="0.35">
      <c r="D3927" s="5"/>
      <c r="J3927" s="12"/>
      <c r="S3927" s="12"/>
      <c r="T3927" s="5"/>
      <c r="V3927" s="5"/>
      <c r="W3927" s="5"/>
    </row>
    <row r="3928" spans="4:23" customFormat="1" x14ac:dyDescent="0.35">
      <c r="D3928" s="5"/>
      <c r="J3928" s="12"/>
      <c r="S3928" s="12"/>
      <c r="T3928" s="5"/>
      <c r="V3928" s="5"/>
      <c r="W3928" s="5"/>
    </row>
    <row r="3929" spans="4:23" customFormat="1" x14ac:dyDescent="0.35">
      <c r="D3929" s="5"/>
      <c r="J3929" s="12"/>
      <c r="S3929" s="12"/>
      <c r="T3929" s="5"/>
      <c r="V3929" s="5"/>
      <c r="W3929" s="5"/>
    </row>
    <row r="3930" spans="4:23" customFormat="1" x14ac:dyDescent="0.35">
      <c r="D3930" s="5"/>
      <c r="J3930" s="12"/>
      <c r="S3930" s="12"/>
      <c r="T3930" s="5"/>
      <c r="V3930" s="5"/>
      <c r="W3930" s="5"/>
    </row>
    <row r="3931" spans="4:23" customFormat="1" x14ac:dyDescent="0.35">
      <c r="D3931" s="5"/>
      <c r="J3931" s="12"/>
      <c r="S3931" s="12"/>
      <c r="T3931" s="5"/>
      <c r="V3931" s="5"/>
      <c r="W3931" s="5"/>
    </row>
    <row r="3932" spans="4:23" customFormat="1" x14ac:dyDescent="0.35">
      <c r="D3932" s="5"/>
      <c r="J3932" s="12"/>
      <c r="S3932" s="12"/>
      <c r="T3932" s="5"/>
      <c r="V3932" s="5"/>
      <c r="W3932" s="5"/>
    </row>
    <row r="3933" spans="4:23" customFormat="1" x14ac:dyDescent="0.35">
      <c r="D3933" s="5"/>
      <c r="J3933" s="12"/>
      <c r="S3933" s="12"/>
      <c r="T3933" s="5"/>
      <c r="V3933" s="5"/>
      <c r="W3933" s="5"/>
    </row>
    <row r="3934" spans="4:23" customFormat="1" x14ac:dyDescent="0.35">
      <c r="D3934" s="5"/>
      <c r="J3934" s="12"/>
      <c r="S3934" s="12"/>
      <c r="T3934" s="5"/>
      <c r="V3934" s="5"/>
      <c r="W3934" s="5"/>
    </row>
    <row r="3935" spans="4:23" customFormat="1" x14ac:dyDescent="0.35">
      <c r="D3935" s="5"/>
      <c r="J3935" s="12"/>
      <c r="S3935" s="12"/>
      <c r="T3935" s="5"/>
      <c r="V3935" s="5"/>
      <c r="W3935" s="5"/>
    </row>
    <row r="3936" spans="4:23" customFormat="1" x14ac:dyDescent="0.35">
      <c r="D3936" s="5"/>
      <c r="J3936" s="12"/>
      <c r="S3936" s="12"/>
      <c r="T3936" s="5"/>
      <c r="V3936" s="5"/>
      <c r="W3936" s="5"/>
    </row>
    <row r="3937" spans="4:23" customFormat="1" x14ac:dyDescent="0.35">
      <c r="D3937" s="5"/>
      <c r="J3937" s="12"/>
      <c r="S3937" s="12"/>
      <c r="T3937" s="5"/>
      <c r="V3937" s="5"/>
      <c r="W3937" s="5"/>
    </row>
    <row r="3938" spans="4:23" customFormat="1" x14ac:dyDescent="0.35">
      <c r="D3938" s="5"/>
      <c r="J3938" s="12"/>
      <c r="S3938" s="12"/>
      <c r="T3938" s="5"/>
      <c r="V3938" s="5"/>
      <c r="W3938" s="5"/>
    </row>
    <row r="3939" spans="4:23" customFormat="1" x14ac:dyDescent="0.35">
      <c r="D3939" s="5"/>
      <c r="J3939" s="12"/>
      <c r="S3939" s="12"/>
      <c r="T3939" s="5"/>
      <c r="V3939" s="5"/>
      <c r="W3939" s="5"/>
    </row>
    <row r="3940" spans="4:23" customFormat="1" x14ac:dyDescent="0.35">
      <c r="D3940" s="5"/>
      <c r="J3940" s="12"/>
      <c r="S3940" s="12"/>
      <c r="T3940" s="5"/>
      <c r="V3940" s="5"/>
      <c r="W3940" s="5"/>
    </row>
    <row r="3941" spans="4:23" customFormat="1" x14ac:dyDescent="0.35">
      <c r="D3941" s="5"/>
      <c r="J3941" s="12"/>
      <c r="S3941" s="12"/>
      <c r="T3941" s="5"/>
      <c r="V3941" s="5"/>
      <c r="W3941" s="5"/>
    </row>
    <row r="3942" spans="4:23" customFormat="1" x14ac:dyDescent="0.35">
      <c r="D3942" s="5"/>
      <c r="J3942" s="12"/>
      <c r="S3942" s="12"/>
      <c r="T3942" s="5"/>
      <c r="V3942" s="5"/>
      <c r="W3942" s="5"/>
    </row>
    <row r="3943" spans="4:23" customFormat="1" x14ac:dyDescent="0.35">
      <c r="D3943" s="5"/>
      <c r="J3943" s="12"/>
      <c r="S3943" s="12"/>
      <c r="T3943" s="5"/>
      <c r="V3943" s="5"/>
      <c r="W3943" s="5"/>
    </row>
    <row r="3944" spans="4:23" customFormat="1" x14ac:dyDescent="0.35">
      <c r="D3944" s="5"/>
      <c r="J3944" s="12"/>
      <c r="S3944" s="12"/>
      <c r="T3944" s="5"/>
      <c r="V3944" s="5"/>
      <c r="W3944" s="5"/>
    </row>
    <row r="3945" spans="4:23" customFormat="1" x14ac:dyDescent="0.35">
      <c r="D3945" s="5"/>
      <c r="J3945" s="12"/>
      <c r="S3945" s="12"/>
      <c r="T3945" s="5"/>
      <c r="V3945" s="5"/>
      <c r="W3945" s="5"/>
    </row>
    <row r="3946" spans="4:23" customFormat="1" x14ac:dyDescent="0.35">
      <c r="D3946" s="5"/>
      <c r="J3946" s="12"/>
      <c r="S3946" s="12"/>
      <c r="T3946" s="5"/>
      <c r="V3946" s="5"/>
      <c r="W3946" s="5"/>
    </row>
    <row r="3947" spans="4:23" customFormat="1" x14ac:dyDescent="0.35">
      <c r="D3947" s="5"/>
      <c r="J3947" s="12"/>
      <c r="S3947" s="12"/>
      <c r="T3947" s="5"/>
      <c r="V3947" s="5"/>
      <c r="W3947" s="5"/>
    </row>
    <row r="3948" spans="4:23" customFormat="1" x14ac:dyDescent="0.35">
      <c r="D3948" s="5"/>
      <c r="J3948" s="12"/>
      <c r="S3948" s="12"/>
      <c r="T3948" s="5"/>
      <c r="V3948" s="5"/>
      <c r="W3948" s="5"/>
    </row>
    <row r="3949" spans="4:23" customFormat="1" x14ac:dyDescent="0.35">
      <c r="D3949" s="5"/>
      <c r="J3949" s="12"/>
      <c r="S3949" s="12"/>
      <c r="T3949" s="5"/>
      <c r="V3949" s="5"/>
      <c r="W3949" s="5"/>
    </row>
    <row r="3950" spans="4:23" customFormat="1" x14ac:dyDescent="0.35">
      <c r="D3950" s="5"/>
      <c r="J3950" s="12"/>
      <c r="S3950" s="12"/>
      <c r="T3950" s="5"/>
      <c r="V3950" s="5"/>
      <c r="W3950" s="5"/>
    </row>
    <row r="3951" spans="4:23" customFormat="1" x14ac:dyDescent="0.35">
      <c r="D3951" s="5"/>
      <c r="J3951" s="12"/>
      <c r="S3951" s="12"/>
      <c r="T3951" s="5"/>
      <c r="V3951" s="5"/>
      <c r="W3951" s="5"/>
    </row>
    <row r="3952" spans="4:23" customFormat="1" x14ac:dyDescent="0.35">
      <c r="D3952" s="5"/>
      <c r="J3952" s="12"/>
      <c r="S3952" s="12"/>
      <c r="T3952" s="5"/>
      <c r="V3952" s="5"/>
      <c r="W3952" s="5"/>
    </row>
    <row r="3953" spans="4:23" customFormat="1" x14ac:dyDescent="0.35">
      <c r="D3953" s="5"/>
      <c r="J3953" s="12"/>
      <c r="S3953" s="12"/>
      <c r="T3953" s="5"/>
      <c r="V3953" s="5"/>
      <c r="W3953" s="5"/>
    </row>
    <row r="3954" spans="4:23" customFormat="1" x14ac:dyDescent="0.35">
      <c r="D3954" s="5"/>
      <c r="J3954" s="12"/>
      <c r="S3954" s="12"/>
      <c r="T3954" s="5"/>
      <c r="V3954" s="5"/>
      <c r="W3954" s="5"/>
    </row>
    <row r="3955" spans="4:23" customFormat="1" x14ac:dyDescent="0.35">
      <c r="D3955" s="5"/>
      <c r="J3955" s="12"/>
      <c r="S3955" s="12"/>
      <c r="T3955" s="5"/>
      <c r="V3955" s="5"/>
      <c r="W3955" s="5"/>
    </row>
    <row r="3956" spans="4:23" customFormat="1" x14ac:dyDescent="0.35">
      <c r="D3956" s="5"/>
      <c r="J3956" s="12"/>
      <c r="S3956" s="12"/>
      <c r="T3956" s="5"/>
      <c r="V3956" s="5"/>
      <c r="W3956" s="5"/>
    </row>
    <row r="3957" spans="4:23" customFormat="1" x14ac:dyDescent="0.35">
      <c r="D3957" s="5"/>
      <c r="J3957" s="12"/>
      <c r="S3957" s="12"/>
      <c r="T3957" s="5"/>
      <c r="V3957" s="5"/>
      <c r="W3957" s="5"/>
    </row>
    <row r="3958" spans="4:23" customFormat="1" x14ac:dyDescent="0.35">
      <c r="D3958" s="5"/>
      <c r="J3958" s="12"/>
      <c r="S3958" s="12"/>
      <c r="T3958" s="5"/>
      <c r="V3958" s="5"/>
      <c r="W3958" s="5"/>
    </row>
    <row r="3959" spans="4:23" customFormat="1" x14ac:dyDescent="0.35">
      <c r="D3959" s="5"/>
      <c r="J3959" s="12"/>
      <c r="S3959" s="12"/>
      <c r="T3959" s="5"/>
      <c r="V3959" s="5"/>
      <c r="W3959" s="5"/>
    </row>
    <row r="3960" spans="4:23" customFormat="1" x14ac:dyDescent="0.35">
      <c r="D3960" s="5"/>
      <c r="J3960" s="12"/>
      <c r="S3960" s="12"/>
      <c r="T3960" s="5"/>
      <c r="V3960" s="5"/>
      <c r="W3960" s="5"/>
    </row>
    <row r="3961" spans="4:23" customFormat="1" x14ac:dyDescent="0.35">
      <c r="D3961" s="5"/>
      <c r="J3961" s="12"/>
      <c r="S3961" s="12"/>
      <c r="T3961" s="5"/>
      <c r="V3961" s="5"/>
      <c r="W3961" s="5"/>
    </row>
    <row r="3962" spans="4:23" customFormat="1" x14ac:dyDescent="0.35">
      <c r="D3962" s="5"/>
      <c r="J3962" s="12"/>
      <c r="S3962" s="12"/>
      <c r="T3962" s="5"/>
      <c r="V3962" s="5"/>
      <c r="W3962" s="5"/>
    </row>
    <row r="3963" spans="4:23" customFormat="1" x14ac:dyDescent="0.35">
      <c r="D3963" s="5"/>
      <c r="J3963" s="12"/>
      <c r="S3963" s="12"/>
      <c r="T3963" s="5"/>
      <c r="V3963" s="5"/>
      <c r="W3963" s="5"/>
    </row>
    <row r="3964" spans="4:23" customFormat="1" x14ac:dyDescent="0.35">
      <c r="D3964" s="5"/>
      <c r="J3964" s="12"/>
      <c r="S3964" s="12"/>
      <c r="T3964" s="5"/>
      <c r="V3964" s="5"/>
      <c r="W3964" s="5"/>
    </row>
    <row r="3965" spans="4:23" customFormat="1" x14ac:dyDescent="0.35">
      <c r="D3965" s="5"/>
      <c r="J3965" s="12"/>
      <c r="S3965" s="12"/>
      <c r="T3965" s="5"/>
      <c r="V3965" s="5"/>
      <c r="W3965" s="5"/>
    </row>
    <row r="3966" spans="4:23" customFormat="1" x14ac:dyDescent="0.35">
      <c r="D3966" s="5"/>
      <c r="J3966" s="12"/>
      <c r="S3966" s="12"/>
      <c r="T3966" s="5"/>
      <c r="V3966" s="5"/>
      <c r="W3966" s="5"/>
    </row>
    <row r="3967" spans="4:23" customFormat="1" x14ac:dyDescent="0.35">
      <c r="D3967" s="5"/>
      <c r="J3967" s="12"/>
      <c r="S3967" s="12"/>
      <c r="T3967" s="5"/>
      <c r="V3967" s="5"/>
      <c r="W3967" s="5"/>
    </row>
    <row r="3968" spans="4:23" customFormat="1" x14ac:dyDescent="0.35">
      <c r="D3968" s="5"/>
      <c r="J3968" s="12"/>
      <c r="S3968" s="12"/>
      <c r="T3968" s="5"/>
      <c r="V3968" s="5"/>
      <c r="W3968" s="5"/>
    </row>
    <row r="3969" spans="4:23" customFormat="1" x14ac:dyDescent="0.35">
      <c r="D3969" s="5"/>
      <c r="J3969" s="12"/>
      <c r="S3969" s="12"/>
      <c r="T3969" s="5"/>
      <c r="V3969" s="5"/>
      <c r="W3969" s="5"/>
    </row>
    <row r="3970" spans="4:23" customFormat="1" x14ac:dyDescent="0.35">
      <c r="D3970" s="5"/>
      <c r="J3970" s="12"/>
      <c r="S3970" s="12"/>
      <c r="T3970" s="5"/>
      <c r="V3970" s="5"/>
      <c r="W3970" s="5"/>
    </row>
    <row r="3971" spans="4:23" customFormat="1" x14ac:dyDescent="0.35">
      <c r="D3971" s="5"/>
      <c r="J3971" s="12"/>
      <c r="S3971" s="12"/>
      <c r="T3971" s="5"/>
      <c r="V3971" s="5"/>
      <c r="W3971" s="5"/>
    </row>
    <row r="3972" spans="4:23" customFormat="1" x14ac:dyDescent="0.35">
      <c r="D3972" s="5"/>
      <c r="J3972" s="12"/>
      <c r="S3972" s="12"/>
      <c r="T3972" s="5"/>
      <c r="V3972" s="5"/>
      <c r="W3972" s="5"/>
    </row>
    <row r="3973" spans="4:23" customFormat="1" x14ac:dyDescent="0.35">
      <c r="D3973" s="5"/>
      <c r="J3973" s="12"/>
      <c r="S3973" s="12"/>
      <c r="T3973" s="5"/>
      <c r="V3973" s="5"/>
      <c r="W3973" s="5"/>
    </row>
    <row r="3974" spans="4:23" customFormat="1" x14ac:dyDescent="0.35">
      <c r="D3974" s="5"/>
      <c r="J3974" s="12"/>
      <c r="S3974" s="12"/>
      <c r="T3974" s="5"/>
      <c r="V3974" s="5"/>
      <c r="W3974" s="5"/>
    </row>
    <row r="3975" spans="4:23" customFormat="1" x14ac:dyDescent="0.35">
      <c r="D3975" s="5"/>
      <c r="J3975" s="12"/>
      <c r="S3975" s="12"/>
      <c r="T3975" s="5"/>
      <c r="V3975" s="5"/>
      <c r="W3975" s="5"/>
    </row>
    <row r="3976" spans="4:23" customFormat="1" x14ac:dyDescent="0.35">
      <c r="D3976" s="5"/>
      <c r="J3976" s="12"/>
      <c r="S3976" s="12"/>
      <c r="T3976" s="5"/>
      <c r="V3976" s="5"/>
      <c r="W3976" s="5"/>
    </row>
    <row r="3977" spans="4:23" customFormat="1" x14ac:dyDescent="0.35">
      <c r="D3977" s="5"/>
      <c r="J3977" s="12"/>
      <c r="S3977" s="12"/>
      <c r="T3977" s="5"/>
      <c r="V3977" s="5"/>
      <c r="W3977" s="5"/>
    </row>
    <row r="3978" spans="4:23" customFormat="1" x14ac:dyDescent="0.35">
      <c r="D3978" s="5"/>
      <c r="J3978" s="12"/>
      <c r="S3978" s="12"/>
      <c r="T3978" s="5"/>
      <c r="V3978" s="5"/>
      <c r="W3978" s="5"/>
    </row>
    <row r="3979" spans="4:23" customFormat="1" x14ac:dyDescent="0.35">
      <c r="D3979" s="5"/>
      <c r="J3979" s="12"/>
      <c r="S3979" s="12"/>
      <c r="T3979" s="5"/>
      <c r="V3979" s="5"/>
      <c r="W3979" s="5"/>
    </row>
    <row r="3980" spans="4:23" customFormat="1" x14ac:dyDescent="0.35">
      <c r="D3980" s="5"/>
      <c r="J3980" s="12"/>
      <c r="S3980" s="12"/>
      <c r="T3980" s="5"/>
      <c r="V3980" s="5"/>
      <c r="W3980" s="5"/>
    </row>
    <row r="3981" spans="4:23" customFormat="1" x14ac:dyDescent="0.35">
      <c r="D3981" s="5"/>
      <c r="J3981" s="12"/>
      <c r="S3981" s="12"/>
      <c r="T3981" s="5"/>
      <c r="V3981" s="5"/>
      <c r="W3981" s="5"/>
    </row>
    <row r="3982" spans="4:23" customFormat="1" x14ac:dyDescent="0.35">
      <c r="D3982" s="5"/>
      <c r="J3982" s="12"/>
      <c r="S3982" s="12"/>
      <c r="T3982" s="5"/>
      <c r="V3982" s="5"/>
      <c r="W3982" s="5"/>
    </row>
    <row r="3983" spans="4:23" customFormat="1" x14ac:dyDescent="0.35">
      <c r="D3983" s="5"/>
      <c r="J3983" s="12"/>
      <c r="S3983" s="12"/>
      <c r="T3983" s="5"/>
      <c r="V3983" s="5"/>
      <c r="W3983" s="5"/>
    </row>
    <row r="3984" spans="4:23" customFormat="1" x14ac:dyDescent="0.35">
      <c r="D3984" s="5"/>
      <c r="J3984" s="12"/>
      <c r="S3984" s="12"/>
      <c r="T3984" s="5"/>
      <c r="V3984" s="5"/>
      <c r="W3984" s="5"/>
    </row>
    <row r="3985" spans="4:23" customFormat="1" x14ac:dyDescent="0.35">
      <c r="D3985" s="5"/>
      <c r="J3985" s="12"/>
      <c r="S3985" s="12"/>
      <c r="T3985" s="5"/>
      <c r="V3985" s="5"/>
      <c r="W3985" s="5"/>
    </row>
    <row r="3986" spans="4:23" customFormat="1" x14ac:dyDescent="0.35">
      <c r="D3986" s="5"/>
      <c r="J3986" s="12"/>
      <c r="S3986" s="12"/>
      <c r="T3986" s="5"/>
      <c r="V3986" s="5"/>
      <c r="W3986" s="5"/>
    </row>
    <row r="3987" spans="4:23" customFormat="1" x14ac:dyDescent="0.35">
      <c r="D3987" s="5"/>
      <c r="J3987" s="12"/>
      <c r="S3987" s="12"/>
      <c r="T3987" s="5"/>
      <c r="V3987" s="5"/>
      <c r="W3987" s="5"/>
    </row>
    <row r="3988" spans="4:23" customFormat="1" x14ac:dyDescent="0.35">
      <c r="D3988" s="5"/>
      <c r="J3988" s="12"/>
      <c r="S3988" s="12"/>
      <c r="T3988" s="5"/>
      <c r="V3988" s="5"/>
      <c r="W3988" s="5"/>
    </row>
    <row r="3989" spans="4:23" customFormat="1" x14ac:dyDescent="0.35">
      <c r="D3989" s="5"/>
      <c r="J3989" s="12"/>
      <c r="S3989" s="12"/>
      <c r="T3989" s="5"/>
      <c r="V3989" s="5"/>
      <c r="W3989" s="5"/>
    </row>
    <row r="3990" spans="4:23" customFormat="1" x14ac:dyDescent="0.35">
      <c r="D3990" s="5"/>
      <c r="J3990" s="12"/>
      <c r="S3990" s="12"/>
      <c r="T3990" s="5"/>
      <c r="V3990" s="5"/>
      <c r="W3990" s="5"/>
    </row>
    <row r="3991" spans="4:23" customFormat="1" x14ac:dyDescent="0.35">
      <c r="D3991" s="5"/>
      <c r="J3991" s="12"/>
      <c r="S3991" s="12"/>
      <c r="T3991" s="5"/>
      <c r="V3991" s="5"/>
      <c r="W3991" s="5"/>
    </row>
    <row r="3992" spans="4:23" customFormat="1" x14ac:dyDescent="0.35">
      <c r="D3992" s="5"/>
      <c r="J3992" s="12"/>
      <c r="S3992" s="12"/>
      <c r="T3992" s="5"/>
      <c r="V3992" s="5"/>
      <c r="W3992" s="5"/>
    </row>
    <row r="3993" spans="4:23" customFormat="1" x14ac:dyDescent="0.35">
      <c r="D3993" s="5"/>
      <c r="J3993" s="12"/>
      <c r="S3993" s="12"/>
      <c r="T3993" s="5"/>
      <c r="V3993" s="5"/>
      <c r="W3993" s="5"/>
    </row>
    <row r="3994" spans="4:23" customFormat="1" x14ac:dyDescent="0.35">
      <c r="D3994" s="5"/>
      <c r="J3994" s="12"/>
      <c r="S3994" s="12"/>
      <c r="T3994" s="5"/>
      <c r="V3994" s="5"/>
      <c r="W3994" s="5"/>
    </row>
    <row r="3995" spans="4:23" customFormat="1" x14ac:dyDescent="0.35">
      <c r="D3995" s="5"/>
      <c r="J3995" s="12"/>
      <c r="S3995" s="12"/>
      <c r="T3995" s="5"/>
      <c r="V3995" s="5"/>
      <c r="W3995" s="5"/>
    </row>
    <row r="3996" spans="4:23" customFormat="1" x14ac:dyDescent="0.35">
      <c r="D3996" s="5"/>
      <c r="J3996" s="12"/>
      <c r="S3996" s="12"/>
      <c r="T3996" s="5"/>
      <c r="V3996" s="5"/>
      <c r="W3996" s="5"/>
    </row>
    <row r="3997" spans="4:23" customFormat="1" x14ac:dyDescent="0.35">
      <c r="D3997" s="5"/>
      <c r="J3997" s="12"/>
      <c r="S3997" s="12"/>
      <c r="T3997" s="5"/>
      <c r="V3997" s="5"/>
      <c r="W3997" s="5"/>
    </row>
    <row r="3998" spans="4:23" customFormat="1" x14ac:dyDescent="0.35">
      <c r="D3998" s="5"/>
      <c r="J3998" s="12"/>
      <c r="S3998" s="12"/>
      <c r="T3998" s="5"/>
      <c r="V3998" s="5"/>
      <c r="W3998" s="5"/>
    </row>
    <row r="3999" spans="4:23" customFormat="1" x14ac:dyDescent="0.35">
      <c r="D3999" s="5"/>
      <c r="J3999" s="12"/>
      <c r="S3999" s="12"/>
      <c r="T3999" s="5"/>
      <c r="V3999" s="5"/>
      <c r="W3999" s="5"/>
    </row>
    <row r="4000" spans="4:23" customFormat="1" x14ac:dyDescent="0.35">
      <c r="D4000" s="5"/>
      <c r="J4000" s="12"/>
      <c r="S4000" s="12"/>
      <c r="T4000" s="5"/>
      <c r="V4000" s="5"/>
      <c r="W4000" s="5"/>
    </row>
    <row r="4001" spans="4:23" customFormat="1" x14ac:dyDescent="0.35">
      <c r="D4001" s="5"/>
      <c r="J4001" s="12"/>
      <c r="S4001" s="12"/>
      <c r="T4001" s="5"/>
      <c r="V4001" s="5"/>
      <c r="W4001" s="5"/>
    </row>
    <row r="4002" spans="4:23" customFormat="1" x14ac:dyDescent="0.35">
      <c r="D4002" s="5"/>
      <c r="J4002" s="12"/>
      <c r="S4002" s="12"/>
      <c r="T4002" s="5"/>
      <c r="V4002" s="5"/>
      <c r="W4002" s="5"/>
    </row>
    <row r="4003" spans="4:23" customFormat="1" x14ac:dyDescent="0.35">
      <c r="D4003" s="5"/>
      <c r="J4003" s="12"/>
      <c r="S4003" s="12"/>
      <c r="T4003" s="5"/>
      <c r="V4003" s="5"/>
      <c r="W4003" s="5"/>
    </row>
    <row r="4004" spans="4:23" customFormat="1" x14ac:dyDescent="0.35">
      <c r="D4004" s="5"/>
      <c r="J4004" s="12"/>
      <c r="S4004" s="12"/>
      <c r="T4004" s="5"/>
      <c r="V4004" s="5"/>
      <c r="W4004" s="5"/>
    </row>
    <row r="4005" spans="4:23" customFormat="1" x14ac:dyDescent="0.35">
      <c r="D4005" s="5"/>
      <c r="J4005" s="12"/>
      <c r="S4005" s="12"/>
      <c r="T4005" s="5"/>
      <c r="V4005" s="5"/>
      <c r="W4005" s="5"/>
    </row>
    <row r="4006" spans="4:23" customFormat="1" x14ac:dyDescent="0.35">
      <c r="D4006" s="5"/>
      <c r="J4006" s="12"/>
      <c r="S4006" s="12"/>
      <c r="T4006" s="5"/>
      <c r="V4006" s="5"/>
      <c r="W4006" s="5"/>
    </row>
    <row r="4007" spans="4:23" customFormat="1" x14ac:dyDescent="0.35">
      <c r="D4007" s="5"/>
      <c r="J4007" s="12"/>
      <c r="S4007" s="12"/>
      <c r="T4007" s="5"/>
      <c r="V4007" s="5"/>
      <c r="W4007" s="5"/>
    </row>
    <row r="4008" spans="4:23" customFormat="1" x14ac:dyDescent="0.35">
      <c r="D4008" s="5"/>
      <c r="J4008" s="12"/>
      <c r="S4008" s="12"/>
      <c r="T4008" s="5"/>
      <c r="V4008" s="5"/>
      <c r="W4008" s="5"/>
    </row>
    <row r="4009" spans="4:23" customFormat="1" x14ac:dyDescent="0.35">
      <c r="D4009" s="5"/>
      <c r="J4009" s="12"/>
      <c r="S4009" s="12"/>
      <c r="T4009" s="5"/>
      <c r="V4009" s="5"/>
      <c r="W4009" s="5"/>
    </row>
    <row r="4010" spans="4:23" customFormat="1" x14ac:dyDescent="0.35">
      <c r="D4010" s="5"/>
      <c r="J4010" s="12"/>
      <c r="S4010" s="12"/>
      <c r="T4010" s="5"/>
      <c r="V4010" s="5"/>
      <c r="W4010" s="5"/>
    </row>
    <row r="4011" spans="4:23" customFormat="1" x14ac:dyDescent="0.35">
      <c r="D4011" s="5"/>
      <c r="J4011" s="12"/>
      <c r="S4011" s="12"/>
      <c r="T4011" s="5"/>
      <c r="V4011" s="5"/>
      <c r="W4011" s="5"/>
    </row>
    <row r="4012" spans="4:23" customFormat="1" x14ac:dyDescent="0.35">
      <c r="D4012" s="5"/>
      <c r="J4012" s="12"/>
      <c r="S4012" s="12"/>
      <c r="T4012" s="5"/>
      <c r="V4012" s="5"/>
      <c r="W4012" s="5"/>
    </row>
    <row r="4013" spans="4:23" customFormat="1" x14ac:dyDescent="0.35">
      <c r="D4013" s="5"/>
      <c r="J4013" s="12"/>
      <c r="S4013" s="12"/>
      <c r="T4013" s="5"/>
      <c r="V4013" s="5"/>
      <c r="W4013" s="5"/>
    </row>
    <row r="4014" spans="4:23" customFormat="1" x14ac:dyDescent="0.35">
      <c r="D4014" s="5"/>
      <c r="J4014" s="12"/>
      <c r="S4014" s="12"/>
      <c r="T4014" s="5"/>
      <c r="V4014" s="5"/>
      <c r="W4014" s="5"/>
    </row>
    <row r="4015" spans="4:23" customFormat="1" x14ac:dyDescent="0.35">
      <c r="D4015" s="5"/>
      <c r="J4015" s="12"/>
      <c r="S4015" s="12"/>
      <c r="T4015" s="5"/>
      <c r="V4015" s="5"/>
      <c r="W4015" s="5"/>
    </row>
    <row r="4016" spans="4:23" customFormat="1" x14ac:dyDescent="0.35">
      <c r="D4016" s="5"/>
      <c r="J4016" s="12"/>
      <c r="S4016" s="12"/>
      <c r="T4016" s="5"/>
      <c r="V4016" s="5"/>
      <c r="W4016" s="5"/>
    </row>
    <row r="4017" spans="4:23" customFormat="1" x14ac:dyDescent="0.35">
      <c r="D4017" s="5"/>
      <c r="J4017" s="12"/>
      <c r="S4017" s="12"/>
      <c r="T4017" s="5"/>
      <c r="V4017" s="5"/>
      <c r="W4017" s="5"/>
    </row>
    <row r="4018" spans="4:23" customFormat="1" x14ac:dyDescent="0.35">
      <c r="D4018" s="5"/>
      <c r="J4018" s="12"/>
      <c r="S4018" s="12"/>
      <c r="T4018" s="5"/>
      <c r="V4018" s="5"/>
      <c r="W4018" s="5"/>
    </row>
    <row r="4019" spans="4:23" customFormat="1" x14ac:dyDescent="0.35">
      <c r="D4019" s="5"/>
      <c r="J4019" s="12"/>
      <c r="S4019" s="12"/>
      <c r="T4019" s="5"/>
      <c r="V4019" s="5"/>
      <c r="W4019" s="5"/>
    </row>
    <row r="4020" spans="4:23" customFormat="1" x14ac:dyDescent="0.35">
      <c r="D4020" s="5"/>
      <c r="J4020" s="12"/>
      <c r="S4020" s="12"/>
      <c r="T4020" s="5"/>
      <c r="V4020" s="5"/>
      <c r="W4020" s="5"/>
    </row>
    <row r="4021" spans="4:23" customFormat="1" x14ac:dyDescent="0.35">
      <c r="D4021" s="5"/>
      <c r="J4021" s="12"/>
      <c r="S4021" s="12"/>
      <c r="T4021" s="5"/>
      <c r="V4021" s="5"/>
      <c r="W4021" s="5"/>
    </row>
    <row r="4022" spans="4:23" customFormat="1" x14ac:dyDescent="0.35">
      <c r="D4022" s="5"/>
      <c r="J4022" s="12"/>
      <c r="S4022" s="12"/>
      <c r="T4022" s="5"/>
      <c r="V4022" s="5"/>
      <c r="W4022" s="5"/>
    </row>
    <row r="4023" spans="4:23" customFormat="1" x14ac:dyDescent="0.35">
      <c r="D4023" s="5"/>
      <c r="J4023" s="12"/>
      <c r="S4023" s="12"/>
      <c r="T4023" s="5"/>
      <c r="V4023" s="5"/>
      <c r="W4023" s="5"/>
    </row>
    <row r="4024" spans="4:23" customFormat="1" x14ac:dyDescent="0.35">
      <c r="D4024" s="5"/>
      <c r="J4024" s="12"/>
      <c r="S4024" s="12"/>
      <c r="T4024" s="5"/>
      <c r="V4024" s="5"/>
      <c r="W4024" s="5"/>
    </row>
    <row r="4025" spans="4:23" customFormat="1" x14ac:dyDescent="0.35">
      <c r="D4025" s="5"/>
      <c r="J4025" s="12"/>
      <c r="S4025" s="12"/>
      <c r="T4025" s="5"/>
      <c r="V4025" s="5"/>
      <c r="W4025" s="5"/>
    </row>
    <row r="4026" spans="4:23" customFormat="1" x14ac:dyDescent="0.35">
      <c r="D4026" s="5"/>
      <c r="J4026" s="12"/>
      <c r="S4026" s="12"/>
      <c r="T4026" s="5"/>
      <c r="V4026" s="5"/>
      <c r="W4026" s="5"/>
    </row>
    <row r="4027" spans="4:23" customFormat="1" x14ac:dyDescent="0.35">
      <c r="D4027" s="5"/>
      <c r="J4027" s="12"/>
      <c r="S4027" s="12"/>
      <c r="T4027" s="5"/>
      <c r="V4027" s="5"/>
      <c r="W4027" s="5"/>
    </row>
    <row r="4028" spans="4:23" customFormat="1" x14ac:dyDescent="0.35">
      <c r="D4028" s="5"/>
      <c r="J4028" s="12"/>
      <c r="S4028" s="12"/>
      <c r="T4028" s="5"/>
      <c r="V4028" s="5"/>
      <c r="W4028" s="5"/>
    </row>
    <row r="4029" spans="4:23" customFormat="1" x14ac:dyDescent="0.35">
      <c r="D4029" s="5"/>
      <c r="J4029" s="12"/>
      <c r="S4029" s="12"/>
      <c r="T4029" s="5"/>
      <c r="V4029" s="5"/>
      <c r="W4029" s="5"/>
    </row>
    <row r="4030" spans="4:23" customFormat="1" x14ac:dyDescent="0.35">
      <c r="D4030" s="5"/>
      <c r="J4030" s="12"/>
      <c r="S4030" s="12"/>
      <c r="T4030" s="5"/>
      <c r="V4030" s="5"/>
      <c r="W4030" s="5"/>
    </row>
    <row r="4031" spans="4:23" customFormat="1" x14ac:dyDescent="0.35">
      <c r="D4031" s="5"/>
      <c r="J4031" s="12"/>
      <c r="S4031" s="12"/>
      <c r="T4031" s="5"/>
      <c r="V4031" s="5"/>
      <c r="W4031" s="5"/>
    </row>
    <row r="4032" spans="4:23" customFormat="1" x14ac:dyDescent="0.35">
      <c r="D4032" s="5"/>
      <c r="J4032" s="12"/>
      <c r="S4032" s="12"/>
      <c r="T4032" s="5"/>
      <c r="V4032" s="5"/>
      <c r="W4032" s="5"/>
    </row>
    <row r="4033" spans="4:23" customFormat="1" x14ac:dyDescent="0.35">
      <c r="D4033" s="5"/>
      <c r="J4033" s="12"/>
      <c r="S4033" s="12"/>
      <c r="T4033" s="5"/>
      <c r="V4033" s="5"/>
      <c r="W4033" s="5"/>
    </row>
    <row r="4034" spans="4:23" customFormat="1" x14ac:dyDescent="0.35">
      <c r="D4034" s="5"/>
      <c r="J4034" s="12"/>
      <c r="S4034" s="12"/>
      <c r="T4034" s="5"/>
      <c r="V4034" s="5"/>
      <c r="W4034" s="5"/>
    </row>
    <row r="4035" spans="4:23" customFormat="1" x14ac:dyDescent="0.35">
      <c r="D4035" s="5"/>
      <c r="J4035" s="12"/>
      <c r="S4035" s="12"/>
      <c r="T4035" s="5"/>
      <c r="V4035" s="5"/>
      <c r="W4035" s="5"/>
    </row>
    <row r="4036" spans="4:23" customFormat="1" x14ac:dyDescent="0.35">
      <c r="D4036" s="5"/>
      <c r="J4036" s="12"/>
      <c r="S4036" s="12"/>
      <c r="T4036" s="5"/>
      <c r="V4036" s="5"/>
      <c r="W4036" s="5"/>
    </row>
    <row r="4037" spans="4:23" customFormat="1" x14ac:dyDescent="0.35">
      <c r="D4037" s="5"/>
      <c r="J4037" s="12"/>
      <c r="S4037" s="12"/>
      <c r="T4037" s="5"/>
      <c r="V4037" s="5"/>
      <c r="W4037" s="5"/>
    </row>
    <row r="4038" spans="4:23" customFormat="1" x14ac:dyDescent="0.35">
      <c r="D4038" s="5"/>
      <c r="J4038" s="12"/>
      <c r="S4038" s="12"/>
      <c r="T4038" s="5"/>
      <c r="V4038" s="5"/>
      <c r="W4038" s="5"/>
    </row>
    <row r="4039" spans="4:23" customFormat="1" x14ac:dyDescent="0.35">
      <c r="D4039" s="5"/>
      <c r="J4039" s="12"/>
      <c r="S4039" s="12"/>
      <c r="T4039" s="5"/>
      <c r="V4039" s="5"/>
      <c r="W4039" s="5"/>
    </row>
    <row r="4040" spans="4:23" customFormat="1" x14ac:dyDescent="0.35">
      <c r="D4040" s="5"/>
      <c r="J4040" s="12"/>
      <c r="S4040" s="12"/>
      <c r="T4040" s="5"/>
      <c r="V4040" s="5"/>
      <c r="W4040" s="5"/>
    </row>
    <row r="4041" spans="4:23" customFormat="1" x14ac:dyDescent="0.35">
      <c r="D4041" s="5"/>
      <c r="J4041" s="12"/>
      <c r="S4041" s="12"/>
      <c r="T4041" s="5"/>
      <c r="V4041" s="5"/>
      <c r="W4041" s="5"/>
    </row>
    <row r="4042" spans="4:23" customFormat="1" x14ac:dyDescent="0.35">
      <c r="D4042" s="5"/>
      <c r="J4042" s="12"/>
      <c r="S4042" s="12"/>
      <c r="T4042" s="5"/>
      <c r="V4042" s="5"/>
      <c r="W4042" s="5"/>
    </row>
    <row r="4043" spans="4:23" customFormat="1" x14ac:dyDescent="0.35">
      <c r="D4043" s="5"/>
      <c r="J4043" s="12"/>
      <c r="S4043" s="12"/>
      <c r="T4043" s="5"/>
      <c r="V4043" s="5"/>
      <c r="W4043" s="5"/>
    </row>
    <row r="4044" spans="4:23" customFormat="1" x14ac:dyDescent="0.35">
      <c r="D4044" s="5"/>
      <c r="J4044" s="12"/>
      <c r="S4044" s="12"/>
      <c r="T4044" s="5"/>
      <c r="V4044" s="5"/>
      <c r="W4044" s="5"/>
    </row>
    <row r="4045" spans="4:23" customFormat="1" x14ac:dyDescent="0.35">
      <c r="D4045" s="5"/>
      <c r="J4045" s="12"/>
      <c r="S4045" s="12"/>
      <c r="T4045" s="5"/>
      <c r="V4045" s="5"/>
      <c r="W4045" s="5"/>
    </row>
    <row r="4046" spans="4:23" customFormat="1" x14ac:dyDescent="0.35">
      <c r="D4046" s="5"/>
      <c r="J4046" s="12"/>
      <c r="S4046" s="12"/>
      <c r="T4046" s="5"/>
      <c r="V4046" s="5"/>
      <c r="W4046" s="5"/>
    </row>
    <row r="4047" spans="4:23" customFormat="1" x14ac:dyDescent="0.35">
      <c r="D4047" s="5"/>
      <c r="J4047" s="12"/>
      <c r="S4047" s="12"/>
      <c r="T4047" s="5"/>
      <c r="V4047" s="5"/>
      <c r="W4047" s="5"/>
    </row>
    <row r="4048" spans="4:23" customFormat="1" x14ac:dyDescent="0.35">
      <c r="D4048" s="5"/>
      <c r="J4048" s="12"/>
      <c r="S4048" s="12"/>
      <c r="T4048" s="5"/>
      <c r="V4048" s="5"/>
      <c r="W4048" s="5"/>
    </row>
    <row r="4049" spans="4:23" customFormat="1" x14ac:dyDescent="0.35">
      <c r="D4049" s="5"/>
      <c r="J4049" s="12"/>
      <c r="S4049" s="12"/>
      <c r="T4049" s="5"/>
      <c r="V4049" s="5"/>
      <c r="W4049" s="5"/>
    </row>
    <row r="4050" spans="4:23" customFormat="1" x14ac:dyDescent="0.35">
      <c r="D4050" s="5"/>
      <c r="J4050" s="12"/>
      <c r="S4050" s="12"/>
      <c r="T4050" s="5"/>
      <c r="V4050" s="5"/>
      <c r="W4050" s="5"/>
    </row>
    <row r="4051" spans="4:23" customFormat="1" x14ac:dyDescent="0.35">
      <c r="D4051" s="5"/>
      <c r="J4051" s="12"/>
      <c r="S4051" s="12"/>
      <c r="T4051" s="5"/>
      <c r="V4051" s="5"/>
      <c r="W4051" s="5"/>
    </row>
    <row r="4052" spans="4:23" customFormat="1" x14ac:dyDescent="0.35">
      <c r="D4052" s="5"/>
      <c r="J4052" s="12"/>
      <c r="S4052" s="12"/>
      <c r="T4052" s="5"/>
      <c r="V4052" s="5"/>
      <c r="W4052" s="5"/>
    </row>
    <row r="4053" spans="4:23" customFormat="1" x14ac:dyDescent="0.35">
      <c r="D4053" s="5"/>
      <c r="J4053" s="12"/>
      <c r="S4053" s="12"/>
      <c r="T4053" s="5"/>
      <c r="V4053" s="5"/>
      <c r="W4053" s="5"/>
    </row>
    <row r="4054" spans="4:23" customFormat="1" x14ac:dyDescent="0.35">
      <c r="D4054" s="5"/>
      <c r="J4054" s="12"/>
      <c r="S4054" s="12"/>
      <c r="T4054" s="5"/>
      <c r="V4054" s="5"/>
      <c r="W4054" s="5"/>
    </row>
    <row r="4055" spans="4:23" customFormat="1" x14ac:dyDescent="0.35">
      <c r="D4055" s="5"/>
      <c r="J4055" s="12"/>
      <c r="S4055" s="12"/>
      <c r="T4055" s="5"/>
      <c r="V4055" s="5"/>
      <c r="W4055" s="5"/>
    </row>
    <row r="4056" spans="4:23" customFormat="1" x14ac:dyDescent="0.35">
      <c r="D4056" s="5"/>
      <c r="J4056" s="12"/>
      <c r="S4056" s="12"/>
      <c r="T4056" s="5"/>
      <c r="V4056" s="5"/>
      <c r="W4056" s="5"/>
    </row>
    <row r="4057" spans="4:23" customFormat="1" x14ac:dyDescent="0.35">
      <c r="D4057" s="5"/>
      <c r="J4057" s="12"/>
      <c r="S4057" s="12"/>
      <c r="T4057" s="5"/>
      <c r="V4057" s="5"/>
      <c r="W4057" s="5"/>
    </row>
    <row r="4058" spans="4:23" customFormat="1" x14ac:dyDescent="0.35">
      <c r="D4058" s="5"/>
      <c r="J4058" s="12"/>
      <c r="S4058" s="12"/>
      <c r="T4058" s="5"/>
      <c r="V4058" s="5"/>
      <c r="W4058" s="5"/>
    </row>
    <row r="4059" spans="4:23" customFormat="1" x14ac:dyDescent="0.35">
      <c r="D4059" s="5"/>
      <c r="J4059" s="12"/>
      <c r="S4059" s="12"/>
      <c r="T4059" s="5"/>
      <c r="V4059" s="5"/>
      <c r="W4059" s="5"/>
    </row>
    <row r="4060" spans="4:23" customFormat="1" x14ac:dyDescent="0.35">
      <c r="D4060" s="5"/>
      <c r="J4060" s="12"/>
      <c r="S4060" s="12"/>
      <c r="T4060" s="5"/>
      <c r="V4060" s="5"/>
      <c r="W4060" s="5"/>
    </row>
    <row r="4061" spans="4:23" customFormat="1" x14ac:dyDescent="0.35">
      <c r="D4061" s="5"/>
      <c r="J4061" s="12"/>
      <c r="S4061" s="12"/>
      <c r="T4061" s="5"/>
      <c r="V4061" s="5"/>
      <c r="W4061" s="5"/>
    </row>
    <row r="4062" spans="4:23" customFormat="1" x14ac:dyDescent="0.35">
      <c r="D4062" s="5"/>
      <c r="J4062" s="12"/>
      <c r="S4062" s="12"/>
      <c r="T4062" s="5"/>
      <c r="V4062" s="5"/>
      <c r="W4062" s="5"/>
    </row>
    <row r="4063" spans="4:23" customFormat="1" x14ac:dyDescent="0.35">
      <c r="D4063" s="5"/>
      <c r="J4063" s="12"/>
      <c r="S4063" s="12"/>
      <c r="T4063" s="5"/>
      <c r="V4063" s="5"/>
      <c r="W4063" s="5"/>
    </row>
    <row r="4064" spans="4:23" customFormat="1" x14ac:dyDescent="0.35">
      <c r="D4064" s="5"/>
      <c r="J4064" s="12"/>
      <c r="S4064" s="12"/>
      <c r="T4064" s="5"/>
      <c r="V4064" s="5"/>
      <c r="W4064" s="5"/>
    </row>
    <row r="4065" spans="4:23" customFormat="1" x14ac:dyDescent="0.35">
      <c r="D4065" s="5"/>
      <c r="J4065" s="12"/>
      <c r="S4065" s="12"/>
      <c r="T4065" s="5"/>
      <c r="V4065" s="5"/>
      <c r="W4065" s="5"/>
    </row>
    <row r="4066" spans="4:23" customFormat="1" x14ac:dyDescent="0.35">
      <c r="D4066" s="5"/>
      <c r="J4066" s="12"/>
      <c r="S4066" s="12"/>
      <c r="T4066" s="5"/>
      <c r="V4066" s="5"/>
      <c r="W4066" s="5"/>
    </row>
    <row r="4067" spans="4:23" customFormat="1" x14ac:dyDescent="0.35">
      <c r="D4067" s="5"/>
      <c r="J4067" s="12"/>
      <c r="S4067" s="12"/>
      <c r="T4067" s="5"/>
      <c r="V4067" s="5"/>
      <c r="W4067" s="5"/>
    </row>
    <row r="4068" spans="4:23" customFormat="1" x14ac:dyDescent="0.35">
      <c r="D4068" s="5"/>
      <c r="J4068" s="12"/>
      <c r="S4068" s="12"/>
      <c r="T4068" s="5"/>
      <c r="V4068" s="5"/>
      <c r="W4068" s="5"/>
    </row>
    <row r="4069" spans="4:23" customFormat="1" x14ac:dyDescent="0.35">
      <c r="D4069" s="5"/>
      <c r="J4069" s="12"/>
      <c r="S4069" s="12"/>
      <c r="T4069" s="5"/>
      <c r="V4069" s="5"/>
      <c r="W4069" s="5"/>
    </row>
    <row r="4070" spans="4:23" customFormat="1" x14ac:dyDescent="0.35">
      <c r="D4070" s="5"/>
      <c r="J4070" s="12"/>
      <c r="S4070" s="12"/>
      <c r="T4070" s="5"/>
      <c r="V4070" s="5"/>
      <c r="W4070" s="5"/>
    </row>
    <row r="4071" spans="4:23" customFormat="1" x14ac:dyDescent="0.35">
      <c r="D4071" s="5"/>
      <c r="J4071" s="12"/>
      <c r="S4071" s="12"/>
      <c r="T4071" s="5"/>
      <c r="V4071" s="5"/>
      <c r="W4071" s="5"/>
    </row>
    <row r="4072" spans="4:23" customFormat="1" x14ac:dyDescent="0.35">
      <c r="D4072" s="5"/>
      <c r="J4072" s="12"/>
      <c r="S4072" s="12"/>
      <c r="T4072" s="5"/>
      <c r="V4072" s="5"/>
      <c r="W4072" s="5"/>
    </row>
    <row r="4073" spans="4:23" customFormat="1" x14ac:dyDescent="0.35">
      <c r="D4073" s="5"/>
      <c r="J4073" s="12"/>
      <c r="S4073" s="12"/>
      <c r="T4073" s="5"/>
      <c r="V4073" s="5"/>
      <c r="W4073" s="5"/>
    </row>
    <row r="4074" spans="4:23" customFormat="1" x14ac:dyDescent="0.35">
      <c r="D4074" s="5"/>
      <c r="J4074" s="12"/>
      <c r="S4074" s="12"/>
      <c r="T4074" s="5"/>
      <c r="V4074" s="5"/>
      <c r="W4074" s="5"/>
    </row>
    <row r="4075" spans="4:23" customFormat="1" x14ac:dyDescent="0.35">
      <c r="D4075" s="5"/>
      <c r="J4075" s="12"/>
      <c r="S4075" s="12"/>
      <c r="T4075" s="5"/>
      <c r="V4075" s="5"/>
      <c r="W4075" s="5"/>
    </row>
    <row r="4076" spans="4:23" customFormat="1" x14ac:dyDescent="0.35">
      <c r="D4076" s="5"/>
      <c r="J4076" s="12"/>
      <c r="S4076" s="12"/>
      <c r="T4076" s="5"/>
      <c r="V4076" s="5"/>
      <c r="W4076" s="5"/>
    </row>
    <row r="4077" spans="4:23" customFormat="1" x14ac:dyDescent="0.35">
      <c r="D4077" s="5"/>
      <c r="J4077" s="12"/>
      <c r="S4077" s="12"/>
      <c r="T4077" s="5"/>
      <c r="V4077" s="5"/>
      <c r="W4077" s="5"/>
    </row>
    <row r="4078" spans="4:23" customFormat="1" x14ac:dyDescent="0.35">
      <c r="D4078" s="5"/>
      <c r="J4078" s="12"/>
      <c r="S4078" s="12"/>
      <c r="T4078" s="5"/>
      <c r="V4078" s="5"/>
      <c r="W4078" s="5"/>
    </row>
    <row r="4079" spans="4:23" customFormat="1" x14ac:dyDescent="0.35">
      <c r="D4079" s="5"/>
      <c r="J4079" s="12"/>
      <c r="S4079" s="12"/>
      <c r="T4079" s="5"/>
      <c r="V4079" s="5"/>
      <c r="W4079" s="5"/>
    </row>
    <row r="4080" spans="4:23" customFormat="1" x14ac:dyDescent="0.35">
      <c r="D4080" s="5"/>
      <c r="J4080" s="12"/>
      <c r="S4080" s="12"/>
      <c r="T4080" s="5"/>
      <c r="V4080" s="5"/>
      <c r="W4080" s="5"/>
    </row>
    <row r="4081" spans="4:23" customFormat="1" x14ac:dyDescent="0.35">
      <c r="D4081" s="5"/>
      <c r="J4081" s="12"/>
      <c r="S4081" s="12"/>
      <c r="T4081" s="5"/>
      <c r="V4081" s="5"/>
      <c r="W4081" s="5"/>
    </row>
    <row r="4082" spans="4:23" customFormat="1" x14ac:dyDescent="0.35">
      <c r="D4082" s="5"/>
      <c r="J4082" s="12"/>
      <c r="S4082" s="12"/>
      <c r="T4082" s="5"/>
      <c r="V4082" s="5"/>
      <c r="W4082" s="5"/>
    </row>
    <row r="4083" spans="4:23" customFormat="1" x14ac:dyDescent="0.35">
      <c r="D4083" s="5"/>
      <c r="J4083" s="12"/>
      <c r="S4083" s="12"/>
      <c r="T4083" s="5"/>
      <c r="V4083" s="5"/>
      <c r="W4083" s="5"/>
    </row>
    <row r="4084" spans="4:23" customFormat="1" x14ac:dyDescent="0.35">
      <c r="D4084" s="5"/>
      <c r="J4084" s="12"/>
      <c r="S4084" s="12"/>
      <c r="T4084" s="5"/>
      <c r="V4084" s="5"/>
      <c r="W4084" s="5"/>
    </row>
    <row r="4085" spans="4:23" customFormat="1" x14ac:dyDescent="0.35">
      <c r="D4085" s="5"/>
      <c r="J4085" s="12"/>
      <c r="S4085" s="12"/>
      <c r="T4085" s="5"/>
      <c r="V4085" s="5"/>
      <c r="W4085" s="5"/>
    </row>
    <row r="4086" spans="4:23" customFormat="1" x14ac:dyDescent="0.35">
      <c r="D4086" s="5"/>
      <c r="J4086" s="12"/>
      <c r="S4086" s="12"/>
      <c r="T4086" s="5"/>
      <c r="V4086" s="5"/>
      <c r="W4086" s="5"/>
    </row>
    <row r="4087" spans="4:23" customFormat="1" x14ac:dyDescent="0.35">
      <c r="D4087" s="5"/>
      <c r="J4087" s="12"/>
      <c r="S4087" s="12"/>
      <c r="T4087" s="5"/>
      <c r="V4087" s="5"/>
      <c r="W4087" s="5"/>
    </row>
    <row r="4088" spans="4:23" customFormat="1" x14ac:dyDescent="0.35">
      <c r="D4088" s="5"/>
      <c r="J4088" s="12"/>
      <c r="S4088" s="12"/>
      <c r="T4088" s="5"/>
      <c r="V4088" s="5"/>
      <c r="W4088" s="5"/>
    </row>
    <row r="4089" spans="4:23" customFormat="1" x14ac:dyDescent="0.35">
      <c r="D4089" s="5"/>
      <c r="J4089" s="12"/>
      <c r="S4089" s="12"/>
      <c r="T4089" s="5"/>
      <c r="V4089" s="5"/>
      <c r="W4089" s="5"/>
    </row>
    <row r="4090" spans="4:23" customFormat="1" x14ac:dyDescent="0.35">
      <c r="D4090" s="5"/>
      <c r="J4090" s="12"/>
      <c r="S4090" s="12"/>
      <c r="T4090" s="5"/>
      <c r="V4090" s="5"/>
      <c r="W4090" s="5"/>
    </row>
    <row r="4091" spans="4:23" customFormat="1" x14ac:dyDescent="0.35">
      <c r="D4091" s="5"/>
      <c r="J4091" s="12"/>
      <c r="S4091" s="12"/>
      <c r="T4091" s="5"/>
      <c r="V4091" s="5"/>
      <c r="W4091" s="5"/>
    </row>
    <row r="4092" spans="4:23" customFormat="1" x14ac:dyDescent="0.35">
      <c r="D4092" s="5"/>
      <c r="J4092" s="12"/>
      <c r="S4092" s="12"/>
      <c r="T4092" s="5"/>
      <c r="V4092" s="5"/>
      <c r="W4092" s="5"/>
    </row>
    <row r="4093" spans="4:23" customFormat="1" x14ac:dyDescent="0.35">
      <c r="D4093" s="5"/>
      <c r="J4093" s="12"/>
      <c r="S4093" s="12"/>
      <c r="T4093" s="5"/>
      <c r="V4093" s="5"/>
      <c r="W4093" s="5"/>
    </row>
    <row r="4094" spans="4:23" customFormat="1" x14ac:dyDescent="0.35">
      <c r="D4094" s="5"/>
      <c r="J4094" s="12"/>
      <c r="S4094" s="12"/>
      <c r="T4094" s="5"/>
      <c r="V4094" s="5"/>
      <c r="W4094" s="5"/>
    </row>
    <row r="4095" spans="4:23" customFormat="1" x14ac:dyDescent="0.35">
      <c r="D4095" s="5"/>
      <c r="J4095" s="12"/>
      <c r="S4095" s="12"/>
      <c r="T4095" s="5"/>
      <c r="V4095" s="5"/>
      <c r="W4095" s="5"/>
    </row>
    <row r="4096" spans="4:23" customFormat="1" x14ac:dyDescent="0.35">
      <c r="D4096" s="5"/>
      <c r="J4096" s="12"/>
      <c r="S4096" s="12"/>
      <c r="T4096" s="5"/>
      <c r="V4096" s="5"/>
      <c r="W4096" s="5"/>
    </row>
    <row r="4097" spans="4:23" customFormat="1" x14ac:dyDescent="0.35">
      <c r="D4097" s="5"/>
      <c r="J4097" s="12"/>
      <c r="S4097" s="12"/>
      <c r="T4097" s="5"/>
      <c r="V4097" s="5"/>
      <c r="W4097" s="5"/>
    </row>
    <row r="4098" spans="4:23" customFormat="1" x14ac:dyDescent="0.35">
      <c r="D4098" s="5"/>
      <c r="J4098" s="12"/>
      <c r="S4098" s="12"/>
      <c r="T4098" s="5"/>
      <c r="V4098" s="5"/>
      <c r="W4098" s="5"/>
    </row>
    <row r="4099" spans="4:23" customFormat="1" x14ac:dyDescent="0.35">
      <c r="D4099" s="5"/>
      <c r="J4099" s="12"/>
      <c r="S4099" s="12"/>
      <c r="T4099" s="5"/>
      <c r="V4099" s="5"/>
      <c r="W4099" s="5"/>
    </row>
    <row r="4100" spans="4:23" customFormat="1" x14ac:dyDescent="0.35">
      <c r="D4100" s="5"/>
      <c r="J4100" s="12"/>
      <c r="S4100" s="12"/>
      <c r="T4100" s="5"/>
      <c r="V4100" s="5"/>
      <c r="W4100" s="5"/>
    </row>
    <row r="4101" spans="4:23" customFormat="1" x14ac:dyDescent="0.35">
      <c r="D4101" s="5"/>
      <c r="J4101" s="12"/>
      <c r="S4101" s="12"/>
      <c r="T4101" s="5"/>
      <c r="V4101" s="5"/>
      <c r="W4101" s="5"/>
    </row>
    <row r="4102" spans="4:23" customFormat="1" x14ac:dyDescent="0.35">
      <c r="D4102" s="5"/>
      <c r="J4102" s="12"/>
      <c r="S4102" s="12"/>
      <c r="T4102" s="5"/>
      <c r="V4102" s="5"/>
      <c r="W4102" s="5"/>
    </row>
    <row r="4103" spans="4:23" customFormat="1" x14ac:dyDescent="0.35">
      <c r="D4103" s="5"/>
      <c r="J4103" s="12"/>
      <c r="S4103" s="12"/>
      <c r="T4103" s="5"/>
      <c r="V4103" s="5"/>
      <c r="W4103" s="5"/>
    </row>
    <row r="4104" spans="4:23" customFormat="1" x14ac:dyDescent="0.35">
      <c r="D4104" s="5"/>
      <c r="J4104" s="12"/>
      <c r="S4104" s="12"/>
      <c r="T4104" s="5"/>
      <c r="V4104" s="5"/>
      <c r="W4104" s="5"/>
    </row>
    <row r="4105" spans="4:23" customFormat="1" x14ac:dyDescent="0.35">
      <c r="D4105" s="5"/>
      <c r="J4105" s="12"/>
      <c r="S4105" s="12"/>
      <c r="T4105" s="5"/>
      <c r="V4105" s="5"/>
      <c r="W4105" s="5"/>
    </row>
    <row r="4106" spans="4:23" customFormat="1" x14ac:dyDescent="0.35">
      <c r="D4106" s="5"/>
      <c r="J4106" s="12"/>
      <c r="S4106" s="12"/>
      <c r="T4106" s="5"/>
      <c r="V4106" s="5"/>
      <c r="W4106" s="5"/>
    </row>
    <row r="4107" spans="4:23" customFormat="1" x14ac:dyDescent="0.35">
      <c r="D4107" s="5"/>
      <c r="J4107" s="12"/>
      <c r="S4107" s="12"/>
      <c r="T4107" s="5"/>
      <c r="V4107" s="5"/>
      <c r="W4107" s="5"/>
    </row>
    <row r="4108" spans="4:23" customFormat="1" x14ac:dyDescent="0.35">
      <c r="D4108" s="5"/>
      <c r="J4108" s="12"/>
      <c r="S4108" s="12"/>
      <c r="T4108" s="5"/>
      <c r="V4108" s="5"/>
      <c r="W4108" s="5"/>
    </row>
    <row r="4109" spans="4:23" customFormat="1" x14ac:dyDescent="0.35">
      <c r="D4109" s="5"/>
      <c r="J4109" s="12"/>
      <c r="S4109" s="12"/>
      <c r="T4109" s="5"/>
      <c r="V4109" s="5"/>
      <c r="W4109" s="5"/>
    </row>
    <row r="4110" spans="4:23" customFormat="1" x14ac:dyDescent="0.35">
      <c r="D4110" s="5"/>
      <c r="J4110" s="12"/>
      <c r="S4110" s="12"/>
      <c r="T4110" s="5"/>
      <c r="V4110" s="5"/>
      <c r="W4110" s="5"/>
    </row>
    <row r="4111" spans="4:23" customFormat="1" x14ac:dyDescent="0.35">
      <c r="D4111" s="5"/>
      <c r="J4111" s="12"/>
      <c r="S4111" s="12"/>
      <c r="T4111" s="5"/>
      <c r="V4111" s="5"/>
      <c r="W4111" s="5"/>
    </row>
    <row r="4112" spans="4:23" customFormat="1" x14ac:dyDescent="0.35">
      <c r="D4112" s="5"/>
      <c r="J4112" s="12"/>
      <c r="S4112" s="12"/>
      <c r="T4112" s="5"/>
      <c r="V4112" s="5"/>
      <c r="W4112" s="5"/>
    </row>
    <row r="4113" spans="4:23" customFormat="1" x14ac:dyDescent="0.35">
      <c r="D4113" s="5"/>
      <c r="J4113" s="12"/>
      <c r="S4113" s="12"/>
      <c r="T4113" s="5"/>
      <c r="V4113" s="5"/>
      <c r="W4113" s="5"/>
    </row>
    <row r="4114" spans="4:23" customFormat="1" x14ac:dyDescent="0.35">
      <c r="D4114" s="5"/>
      <c r="J4114" s="12"/>
      <c r="S4114" s="12"/>
      <c r="T4114" s="5"/>
      <c r="V4114" s="5"/>
      <c r="W4114" s="5"/>
    </row>
    <row r="4115" spans="4:23" customFormat="1" x14ac:dyDescent="0.35">
      <c r="D4115" s="5"/>
      <c r="J4115" s="12"/>
      <c r="S4115" s="12"/>
      <c r="T4115" s="5"/>
      <c r="V4115" s="5"/>
      <c r="W4115" s="5"/>
    </row>
    <row r="4116" spans="4:23" customFormat="1" x14ac:dyDescent="0.35">
      <c r="D4116" s="5"/>
      <c r="J4116" s="12"/>
      <c r="S4116" s="12"/>
      <c r="T4116" s="5"/>
      <c r="V4116" s="5"/>
      <c r="W4116" s="5"/>
    </row>
    <row r="4117" spans="4:23" customFormat="1" x14ac:dyDescent="0.35">
      <c r="D4117" s="5"/>
      <c r="J4117" s="12"/>
      <c r="S4117" s="12"/>
      <c r="T4117" s="5"/>
      <c r="V4117" s="5"/>
      <c r="W4117" s="5"/>
    </row>
    <row r="4118" spans="4:23" customFormat="1" x14ac:dyDescent="0.35">
      <c r="D4118" s="5"/>
      <c r="J4118" s="12"/>
      <c r="S4118" s="12"/>
      <c r="T4118" s="5"/>
      <c r="V4118" s="5"/>
      <c r="W4118" s="5"/>
    </row>
    <row r="4119" spans="4:23" customFormat="1" x14ac:dyDescent="0.35">
      <c r="D4119" s="5"/>
      <c r="J4119" s="12"/>
      <c r="S4119" s="12"/>
      <c r="T4119" s="5"/>
      <c r="V4119" s="5"/>
      <c r="W4119" s="5"/>
    </row>
    <row r="4120" spans="4:23" customFormat="1" x14ac:dyDescent="0.35">
      <c r="D4120" s="5"/>
      <c r="J4120" s="12"/>
      <c r="S4120" s="12"/>
      <c r="T4120" s="5"/>
      <c r="V4120" s="5"/>
      <c r="W4120" s="5"/>
    </row>
    <row r="4121" spans="4:23" customFormat="1" x14ac:dyDescent="0.35">
      <c r="D4121" s="5"/>
      <c r="J4121" s="12"/>
      <c r="S4121" s="12"/>
      <c r="T4121" s="5"/>
      <c r="V4121" s="5"/>
      <c r="W4121" s="5"/>
    </row>
    <row r="4122" spans="4:23" customFormat="1" x14ac:dyDescent="0.35">
      <c r="D4122" s="5"/>
      <c r="J4122" s="12"/>
      <c r="S4122" s="12"/>
      <c r="T4122" s="5"/>
      <c r="V4122" s="5"/>
      <c r="W4122" s="5"/>
    </row>
    <row r="4123" spans="4:23" customFormat="1" x14ac:dyDescent="0.35">
      <c r="D4123" s="5"/>
      <c r="J4123" s="12"/>
      <c r="S4123" s="12"/>
      <c r="T4123" s="5"/>
      <c r="V4123" s="5"/>
      <c r="W4123" s="5"/>
    </row>
    <row r="4124" spans="4:23" customFormat="1" x14ac:dyDescent="0.35">
      <c r="D4124" s="5"/>
      <c r="J4124" s="12"/>
      <c r="S4124" s="12"/>
      <c r="T4124" s="5"/>
      <c r="V4124" s="5"/>
      <c r="W4124" s="5"/>
    </row>
    <row r="4125" spans="4:23" customFormat="1" x14ac:dyDescent="0.35">
      <c r="D4125" s="5"/>
      <c r="J4125" s="12"/>
      <c r="S4125" s="12"/>
      <c r="T4125" s="5"/>
      <c r="V4125" s="5"/>
      <c r="W4125" s="5"/>
    </row>
    <row r="4126" spans="4:23" customFormat="1" x14ac:dyDescent="0.35">
      <c r="D4126" s="5"/>
      <c r="J4126" s="12"/>
      <c r="S4126" s="12"/>
      <c r="T4126" s="5"/>
      <c r="V4126" s="5"/>
      <c r="W4126" s="5"/>
    </row>
    <row r="4127" spans="4:23" customFormat="1" x14ac:dyDescent="0.35">
      <c r="D4127" s="5"/>
      <c r="J4127" s="12"/>
      <c r="S4127" s="12"/>
      <c r="T4127" s="5"/>
      <c r="V4127" s="5"/>
      <c r="W4127" s="5"/>
    </row>
    <row r="4128" spans="4:23" customFormat="1" x14ac:dyDescent="0.35">
      <c r="D4128" s="5"/>
      <c r="J4128" s="12"/>
      <c r="S4128" s="12"/>
      <c r="T4128" s="5"/>
      <c r="V4128" s="5"/>
      <c r="W4128" s="5"/>
    </row>
    <row r="4129" spans="4:23" customFormat="1" x14ac:dyDescent="0.35">
      <c r="D4129" s="5"/>
      <c r="J4129" s="12"/>
      <c r="S4129" s="12"/>
      <c r="T4129" s="5"/>
      <c r="V4129" s="5"/>
      <c r="W4129" s="5"/>
    </row>
    <row r="4130" spans="4:23" customFormat="1" x14ac:dyDescent="0.35">
      <c r="D4130" s="5"/>
      <c r="J4130" s="12"/>
      <c r="S4130" s="12"/>
      <c r="T4130" s="5"/>
      <c r="V4130" s="5"/>
      <c r="W4130" s="5"/>
    </row>
    <row r="4131" spans="4:23" customFormat="1" x14ac:dyDescent="0.35">
      <c r="D4131" s="5"/>
      <c r="J4131" s="12"/>
      <c r="S4131" s="12"/>
      <c r="T4131" s="5"/>
      <c r="V4131" s="5"/>
      <c r="W4131" s="5"/>
    </row>
    <row r="4132" spans="4:23" customFormat="1" x14ac:dyDescent="0.35">
      <c r="D4132" s="5"/>
      <c r="J4132" s="12"/>
      <c r="S4132" s="12"/>
      <c r="T4132" s="5"/>
      <c r="V4132" s="5"/>
      <c r="W4132" s="5"/>
    </row>
    <row r="4133" spans="4:23" customFormat="1" x14ac:dyDescent="0.35">
      <c r="D4133" s="5"/>
      <c r="J4133" s="12"/>
      <c r="S4133" s="12"/>
      <c r="T4133" s="5"/>
      <c r="V4133" s="5"/>
      <c r="W4133" s="5"/>
    </row>
    <row r="4134" spans="4:23" customFormat="1" x14ac:dyDescent="0.35">
      <c r="D4134" s="5"/>
      <c r="J4134" s="12"/>
      <c r="S4134" s="12"/>
      <c r="T4134" s="5"/>
      <c r="V4134" s="5"/>
      <c r="W4134" s="5"/>
    </row>
    <row r="4135" spans="4:23" customFormat="1" x14ac:dyDescent="0.35">
      <c r="D4135" s="5"/>
      <c r="J4135" s="12"/>
      <c r="S4135" s="12"/>
      <c r="T4135" s="5"/>
      <c r="V4135" s="5"/>
      <c r="W4135" s="5"/>
    </row>
    <row r="4136" spans="4:23" customFormat="1" x14ac:dyDescent="0.35">
      <c r="D4136" s="5"/>
      <c r="J4136" s="12"/>
      <c r="S4136" s="12"/>
      <c r="T4136" s="5"/>
      <c r="V4136" s="5"/>
      <c r="W4136" s="5"/>
    </row>
    <row r="4137" spans="4:23" customFormat="1" x14ac:dyDescent="0.35">
      <c r="D4137" s="5"/>
      <c r="J4137" s="12"/>
      <c r="S4137" s="12"/>
      <c r="T4137" s="5"/>
      <c r="V4137" s="5"/>
      <c r="W4137" s="5"/>
    </row>
    <row r="4138" spans="4:23" customFormat="1" x14ac:dyDescent="0.35">
      <c r="D4138" s="5"/>
      <c r="J4138" s="12"/>
      <c r="S4138" s="12"/>
      <c r="T4138" s="5"/>
      <c r="V4138" s="5"/>
      <c r="W4138" s="5"/>
    </row>
    <row r="4139" spans="4:23" customFormat="1" x14ac:dyDescent="0.35">
      <c r="D4139" s="5"/>
      <c r="J4139" s="12"/>
      <c r="S4139" s="12"/>
      <c r="T4139" s="5"/>
      <c r="V4139" s="5"/>
      <c r="W4139" s="5"/>
    </row>
    <row r="4140" spans="4:23" customFormat="1" x14ac:dyDescent="0.35">
      <c r="D4140" s="5"/>
      <c r="J4140" s="12"/>
      <c r="S4140" s="12"/>
      <c r="T4140" s="5"/>
      <c r="V4140" s="5"/>
      <c r="W4140" s="5"/>
    </row>
    <row r="4141" spans="4:23" customFormat="1" x14ac:dyDescent="0.35">
      <c r="D4141" s="5"/>
      <c r="J4141" s="12"/>
      <c r="S4141" s="12"/>
      <c r="T4141" s="5"/>
      <c r="V4141" s="5"/>
      <c r="W4141" s="5"/>
    </row>
    <row r="4142" spans="4:23" customFormat="1" x14ac:dyDescent="0.35">
      <c r="D4142" s="5"/>
      <c r="J4142" s="12"/>
      <c r="S4142" s="12"/>
      <c r="T4142" s="5"/>
      <c r="V4142" s="5"/>
      <c r="W4142" s="5"/>
    </row>
    <row r="4143" spans="4:23" customFormat="1" x14ac:dyDescent="0.35">
      <c r="D4143" s="5"/>
      <c r="J4143" s="12"/>
      <c r="S4143" s="12"/>
      <c r="T4143" s="5"/>
      <c r="V4143" s="5"/>
      <c r="W4143" s="5"/>
    </row>
    <row r="4144" spans="4:23" customFormat="1" x14ac:dyDescent="0.35">
      <c r="D4144" s="5"/>
      <c r="J4144" s="12"/>
      <c r="S4144" s="12"/>
      <c r="T4144" s="5"/>
      <c r="V4144" s="5"/>
      <c r="W4144" s="5"/>
    </row>
    <row r="4145" spans="4:23" customFormat="1" x14ac:dyDescent="0.35">
      <c r="D4145" s="5"/>
      <c r="J4145" s="12"/>
      <c r="S4145" s="12"/>
      <c r="T4145" s="5"/>
      <c r="V4145" s="5"/>
      <c r="W4145" s="5"/>
    </row>
    <row r="4146" spans="4:23" customFormat="1" x14ac:dyDescent="0.35">
      <c r="D4146" s="5"/>
      <c r="J4146" s="12"/>
      <c r="S4146" s="12"/>
      <c r="T4146" s="5"/>
      <c r="V4146" s="5"/>
      <c r="W4146" s="5"/>
    </row>
    <row r="4147" spans="4:23" customFormat="1" x14ac:dyDescent="0.35">
      <c r="D4147" s="5"/>
      <c r="J4147" s="12"/>
      <c r="S4147" s="12"/>
      <c r="T4147" s="5"/>
      <c r="V4147" s="5"/>
      <c r="W4147" s="5"/>
    </row>
    <row r="4148" spans="4:23" customFormat="1" x14ac:dyDescent="0.35">
      <c r="D4148" s="5"/>
      <c r="J4148" s="12"/>
      <c r="S4148" s="12"/>
      <c r="T4148" s="5"/>
      <c r="V4148" s="5"/>
      <c r="W4148" s="5"/>
    </row>
    <row r="4149" spans="4:23" customFormat="1" x14ac:dyDescent="0.35">
      <c r="D4149" s="5"/>
      <c r="J4149" s="12"/>
      <c r="S4149" s="12"/>
      <c r="T4149" s="5"/>
      <c r="V4149" s="5"/>
      <c r="W4149" s="5"/>
    </row>
    <row r="4150" spans="4:23" customFormat="1" x14ac:dyDescent="0.35">
      <c r="D4150" s="5"/>
      <c r="J4150" s="12"/>
      <c r="S4150" s="12"/>
      <c r="T4150" s="5"/>
      <c r="V4150" s="5"/>
      <c r="W4150" s="5"/>
    </row>
    <row r="4151" spans="4:23" customFormat="1" x14ac:dyDescent="0.35">
      <c r="D4151" s="5"/>
      <c r="J4151" s="12"/>
      <c r="S4151" s="12"/>
      <c r="T4151" s="5"/>
      <c r="V4151" s="5"/>
      <c r="W4151" s="5"/>
    </row>
    <row r="4152" spans="4:23" customFormat="1" x14ac:dyDescent="0.35">
      <c r="D4152" s="5"/>
      <c r="J4152" s="12"/>
      <c r="S4152" s="12"/>
      <c r="T4152" s="5"/>
      <c r="V4152" s="5"/>
      <c r="W4152" s="5"/>
    </row>
    <row r="4153" spans="4:23" customFormat="1" x14ac:dyDescent="0.35">
      <c r="D4153" s="5"/>
      <c r="J4153" s="12"/>
      <c r="S4153" s="12"/>
      <c r="T4153" s="5"/>
      <c r="V4153" s="5"/>
      <c r="W4153" s="5"/>
    </row>
    <row r="4154" spans="4:23" customFormat="1" x14ac:dyDescent="0.35">
      <c r="D4154" s="5"/>
      <c r="J4154" s="12"/>
      <c r="S4154" s="12"/>
      <c r="T4154" s="5"/>
      <c r="V4154" s="5"/>
      <c r="W4154" s="5"/>
    </row>
    <row r="4155" spans="4:23" customFormat="1" x14ac:dyDescent="0.35">
      <c r="D4155" s="5"/>
      <c r="J4155" s="12"/>
      <c r="S4155" s="12"/>
      <c r="T4155" s="5"/>
      <c r="V4155" s="5"/>
      <c r="W4155" s="5"/>
    </row>
    <row r="4156" spans="4:23" customFormat="1" x14ac:dyDescent="0.35">
      <c r="D4156" s="5"/>
      <c r="J4156" s="12"/>
      <c r="S4156" s="12"/>
      <c r="T4156" s="5"/>
      <c r="V4156" s="5"/>
      <c r="W4156" s="5"/>
    </row>
    <row r="4157" spans="4:23" customFormat="1" x14ac:dyDescent="0.35">
      <c r="D4157" s="5"/>
      <c r="J4157" s="12"/>
      <c r="S4157" s="12"/>
      <c r="T4157" s="5"/>
      <c r="V4157" s="5"/>
      <c r="W4157" s="5"/>
    </row>
    <row r="4158" spans="4:23" customFormat="1" x14ac:dyDescent="0.35">
      <c r="D4158" s="5"/>
      <c r="J4158" s="12"/>
      <c r="S4158" s="12"/>
      <c r="T4158" s="5"/>
      <c r="V4158" s="5"/>
      <c r="W4158" s="5"/>
    </row>
    <row r="4159" spans="4:23" customFormat="1" x14ac:dyDescent="0.35">
      <c r="D4159" s="5"/>
      <c r="J4159" s="12"/>
      <c r="S4159" s="12"/>
      <c r="T4159" s="5"/>
      <c r="V4159" s="5"/>
      <c r="W4159" s="5"/>
    </row>
    <row r="4160" spans="4:23" customFormat="1" x14ac:dyDescent="0.35">
      <c r="D4160" s="5"/>
      <c r="J4160" s="12"/>
      <c r="S4160" s="12"/>
      <c r="T4160" s="5"/>
      <c r="V4160" s="5"/>
      <c r="W4160" s="5"/>
    </row>
    <row r="4161" spans="4:23" customFormat="1" x14ac:dyDescent="0.35">
      <c r="D4161" s="5"/>
      <c r="J4161" s="12"/>
      <c r="S4161" s="12"/>
      <c r="T4161" s="5"/>
      <c r="V4161" s="5"/>
      <c r="W4161" s="5"/>
    </row>
    <row r="4162" spans="4:23" customFormat="1" x14ac:dyDescent="0.35">
      <c r="D4162" s="5"/>
      <c r="J4162" s="12"/>
      <c r="S4162" s="12"/>
      <c r="T4162" s="5"/>
      <c r="V4162" s="5"/>
      <c r="W4162" s="5"/>
    </row>
    <row r="4163" spans="4:23" customFormat="1" x14ac:dyDescent="0.35">
      <c r="D4163" s="5"/>
      <c r="J4163" s="12"/>
      <c r="S4163" s="12"/>
      <c r="T4163" s="5"/>
      <c r="V4163" s="5"/>
      <c r="W4163" s="5"/>
    </row>
    <row r="4164" spans="4:23" customFormat="1" x14ac:dyDescent="0.35">
      <c r="D4164" s="5"/>
      <c r="J4164" s="12"/>
      <c r="S4164" s="12"/>
      <c r="T4164" s="5"/>
      <c r="V4164" s="5"/>
      <c r="W4164" s="5"/>
    </row>
    <row r="4165" spans="4:23" customFormat="1" x14ac:dyDescent="0.35">
      <c r="D4165" s="5"/>
      <c r="J4165" s="12"/>
      <c r="S4165" s="12"/>
      <c r="T4165" s="5"/>
      <c r="V4165" s="5"/>
      <c r="W4165" s="5"/>
    </row>
    <row r="4166" spans="4:23" customFormat="1" x14ac:dyDescent="0.35">
      <c r="D4166" s="5"/>
      <c r="J4166" s="12"/>
      <c r="S4166" s="12"/>
      <c r="T4166" s="5"/>
      <c r="V4166" s="5"/>
      <c r="W4166" s="5"/>
    </row>
    <row r="4167" spans="4:23" customFormat="1" x14ac:dyDescent="0.35">
      <c r="D4167" s="5"/>
      <c r="J4167" s="12"/>
      <c r="S4167" s="12"/>
      <c r="T4167" s="5"/>
      <c r="V4167" s="5"/>
      <c r="W4167" s="5"/>
    </row>
    <row r="4168" spans="4:23" customFormat="1" x14ac:dyDescent="0.35">
      <c r="D4168" s="5"/>
      <c r="J4168" s="12"/>
      <c r="S4168" s="12"/>
      <c r="T4168" s="5"/>
      <c r="V4168" s="5"/>
      <c r="W4168" s="5"/>
    </row>
    <row r="4169" spans="4:23" customFormat="1" x14ac:dyDescent="0.35">
      <c r="D4169" s="5"/>
      <c r="J4169" s="12"/>
      <c r="S4169" s="12"/>
      <c r="T4169" s="5"/>
      <c r="V4169" s="5"/>
      <c r="W4169" s="5"/>
    </row>
    <row r="4170" spans="4:23" customFormat="1" x14ac:dyDescent="0.35">
      <c r="D4170" s="5"/>
      <c r="J4170" s="12"/>
      <c r="S4170" s="12"/>
      <c r="T4170" s="5"/>
      <c r="V4170" s="5"/>
      <c r="W4170" s="5"/>
    </row>
    <row r="4171" spans="4:23" customFormat="1" x14ac:dyDescent="0.35">
      <c r="D4171" s="5"/>
      <c r="J4171" s="12"/>
      <c r="S4171" s="12"/>
      <c r="T4171" s="5"/>
      <c r="V4171" s="5"/>
      <c r="W4171" s="5"/>
    </row>
    <row r="4172" spans="4:23" customFormat="1" x14ac:dyDescent="0.35">
      <c r="D4172" s="5"/>
      <c r="J4172" s="12"/>
      <c r="S4172" s="12"/>
      <c r="T4172" s="5"/>
      <c r="V4172" s="5"/>
      <c r="W4172" s="5"/>
    </row>
    <row r="4173" spans="4:23" customFormat="1" x14ac:dyDescent="0.35">
      <c r="D4173" s="5"/>
      <c r="J4173" s="12"/>
      <c r="S4173" s="12"/>
      <c r="T4173" s="5"/>
      <c r="V4173" s="5"/>
      <c r="W4173" s="5"/>
    </row>
    <row r="4174" spans="4:23" customFormat="1" x14ac:dyDescent="0.35">
      <c r="D4174" s="5"/>
      <c r="J4174" s="12"/>
      <c r="S4174" s="12"/>
      <c r="T4174" s="5"/>
      <c r="V4174" s="5"/>
      <c r="W4174" s="5"/>
    </row>
    <row r="4175" spans="4:23" customFormat="1" x14ac:dyDescent="0.35">
      <c r="D4175" s="5"/>
      <c r="J4175" s="12"/>
      <c r="S4175" s="12"/>
      <c r="T4175" s="5"/>
      <c r="V4175" s="5"/>
      <c r="W4175" s="5"/>
    </row>
    <row r="4176" spans="4:23" customFormat="1" x14ac:dyDescent="0.35">
      <c r="D4176" s="5"/>
      <c r="J4176" s="12"/>
      <c r="S4176" s="12"/>
      <c r="T4176" s="5"/>
      <c r="V4176" s="5"/>
      <c r="W4176" s="5"/>
    </row>
    <row r="4177" spans="4:23" customFormat="1" x14ac:dyDescent="0.35">
      <c r="D4177" s="5"/>
      <c r="J4177" s="12"/>
      <c r="S4177" s="12"/>
      <c r="T4177" s="5"/>
      <c r="V4177" s="5"/>
      <c r="W4177" s="5"/>
    </row>
    <row r="4178" spans="4:23" customFormat="1" x14ac:dyDescent="0.35">
      <c r="D4178" s="5"/>
      <c r="J4178" s="12"/>
      <c r="S4178" s="12"/>
      <c r="T4178" s="5"/>
      <c r="V4178" s="5"/>
      <c r="W4178" s="5"/>
    </row>
    <row r="4179" spans="4:23" customFormat="1" x14ac:dyDescent="0.35">
      <c r="D4179" s="5"/>
      <c r="J4179" s="12"/>
      <c r="S4179" s="12"/>
      <c r="T4179" s="5"/>
      <c r="V4179" s="5"/>
      <c r="W4179" s="5"/>
    </row>
    <row r="4180" spans="4:23" customFormat="1" x14ac:dyDescent="0.35">
      <c r="D4180" s="5"/>
      <c r="J4180" s="12"/>
      <c r="S4180" s="12"/>
      <c r="T4180" s="5"/>
      <c r="V4180" s="5"/>
      <c r="W4180" s="5"/>
    </row>
    <row r="4181" spans="4:23" customFormat="1" x14ac:dyDescent="0.35">
      <c r="D4181" s="5"/>
      <c r="J4181" s="12"/>
      <c r="S4181" s="12"/>
      <c r="T4181" s="5"/>
      <c r="V4181" s="5"/>
      <c r="W4181" s="5"/>
    </row>
    <row r="4182" spans="4:23" customFormat="1" x14ac:dyDescent="0.35">
      <c r="D4182" s="5"/>
      <c r="J4182" s="12"/>
      <c r="S4182" s="12"/>
      <c r="T4182" s="5"/>
      <c r="V4182" s="5"/>
      <c r="W4182" s="5"/>
    </row>
    <row r="4183" spans="4:23" customFormat="1" x14ac:dyDescent="0.35">
      <c r="D4183" s="5"/>
      <c r="J4183" s="12"/>
      <c r="S4183" s="12"/>
      <c r="T4183" s="5"/>
      <c r="V4183" s="5"/>
      <c r="W4183" s="5"/>
    </row>
    <row r="4184" spans="4:23" customFormat="1" x14ac:dyDescent="0.35">
      <c r="D4184" s="5"/>
      <c r="J4184" s="12"/>
      <c r="S4184" s="12"/>
      <c r="T4184" s="5"/>
      <c r="V4184" s="5"/>
      <c r="W4184" s="5"/>
    </row>
    <row r="4185" spans="4:23" customFormat="1" x14ac:dyDescent="0.35">
      <c r="D4185" s="5"/>
      <c r="J4185" s="12"/>
      <c r="S4185" s="12"/>
      <c r="T4185" s="5"/>
      <c r="V4185" s="5"/>
      <c r="W4185" s="5"/>
    </row>
    <row r="4186" spans="4:23" customFormat="1" x14ac:dyDescent="0.35">
      <c r="D4186" s="5"/>
      <c r="J4186" s="12"/>
      <c r="S4186" s="12"/>
      <c r="T4186" s="5"/>
      <c r="V4186" s="5"/>
      <c r="W4186" s="5"/>
    </row>
    <row r="4187" spans="4:23" customFormat="1" x14ac:dyDescent="0.35">
      <c r="D4187" s="5"/>
      <c r="J4187" s="12"/>
      <c r="S4187" s="12"/>
      <c r="T4187" s="5"/>
      <c r="V4187" s="5"/>
      <c r="W4187" s="5"/>
    </row>
    <row r="4188" spans="4:23" customFormat="1" x14ac:dyDescent="0.35">
      <c r="D4188" s="5"/>
      <c r="J4188" s="12"/>
      <c r="S4188" s="12"/>
      <c r="T4188" s="5"/>
      <c r="V4188" s="5"/>
      <c r="W4188" s="5"/>
    </row>
    <row r="4189" spans="4:23" customFormat="1" x14ac:dyDescent="0.35">
      <c r="D4189" s="5"/>
      <c r="J4189" s="12"/>
      <c r="S4189" s="12"/>
      <c r="T4189" s="5"/>
      <c r="V4189" s="5"/>
      <c r="W4189" s="5"/>
    </row>
    <row r="4190" spans="4:23" customFormat="1" x14ac:dyDescent="0.35">
      <c r="D4190" s="5"/>
      <c r="J4190" s="12"/>
      <c r="S4190" s="12"/>
      <c r="T4190" s="5"/>
      <c r="V4190" s="5"/>
      <c r="W4190" s="5"/>
    </row>
    <row r="4191" spans="4:23" customFormat="1" x14ac:dyDescent="0.35">
      <c r="D4191" s="5"/>
      <c r="J4191" s="12"/>
      <c r="S4191" s="12"/>
      <c r="T4191" s="5"/>
      <c r="V4191" s="5"/>
      <c r="W4191" s="5"/>
    </row>
    <row r="4192" spans="4:23" customFormat="1" x14ac:dyDescent="0.35">
      <c r="D4192" s="5"/>
      <c r="J4192" s="12"/>
      <c r="S4192" s="12"/>
      <c r="T4192" s="5"/>
      <c r="V4192" s="5"/>
      <c r="W4192" s="5"/>
    </row>
    <row r="4193" spans="4:23" customFormat="1" x14ac:dyDescent="0.35">
      <c r="D4193" s="5"/>
      <c r="J4193" s="12"/>
      <c r="S4193" s="12"/>
      <c r="T4193" s="5"/>
      <c r="V4193" s="5"/>
      <c r="W4193" s="5"/>
    </row>
    <row r="4194" spans="4:23" customFormat="1" x14ac:dyDescent="0.35">
      <c r="D4194" s="5"/>
      <c r="J4194" s="12"/>
      <c r="S4194" s="12"/>
      <c r="T4194" s="5"/>
      <c r="V4194" s="5"/>
      <c r="W4194" s="5"/>
    </row>
    <row r="4195" spans="4:23" customFormat="1" x14ac:dyDescent="0.35">
      <c r="D4195" s="5"/>
      <c r="J4195" s="12"/>
      <c r="S4195" s="12"/>
      <c r="T4195" s="5"/>
      <c r="V4195" s="5"/>
      <c r="W4195" s="5"/>
    </row>
    <row r="4196" spans="4:23" customFormat="1" x14ac:dyDescent="0.35">
      <c r="D4196" s="5"/>
      <c r="J4196" s="12"/>
      <c r="S4196" s="12"/>
      <c r="T4196" s="5"/>
      <c r="V4196" s="5"/>
      <c r="W4196" s="5"/>
    </row>
    <row r="4197" spans="4:23" customFormat="1" x14ac:dyDescent="0.35">
      <c r="D4197" s="5"/>
      <c r="J4197" s="12"/>
      <c r="S4197" s="12"/>
      <c r="T4197" s="5"/>
      <c r="V4197" s="5"/>
      <c r="W4197" s="5"/>
    </row>
    <row r="4198" spans="4:23" customFormat="1" x14ac:dyDescent="0.35">
      <c r="D4198" s="5"/>
      <c r="J4198" s="12"/>
      <c r="S4198" s="12"/>
      <c r="T4198" s="5"/>
      <c r="V4198" s="5"/>
      <c r="W4198" s="5"/>
    </row>
    <row r="4199" spans="4:23" customFormat="1" x14ac:dyDescent="0.35">
      <c r="D4199" s="5"/>
      <c r="J4199" s="12"/>
      <c r="S4199" s="12"/>
      <c r="T4199" s="5"/>
      <c r="V4199" s="5"/>
      <c r="W4199" s="5"/>
    </row>
    <row r="4200" spans="4:23" customFormat="1" x14ac:dyDescent="0.35">
      <c r="D4200" s="5"/>
      <c r="J4200" s="12"/>
      <c r="S4200" s="12"/>
      <c r="T4200" s="5"/>
      <c r="V4200" s="5"/>
      <c r="W4200" s="5"/>
    </row>
    <row r="4201" spans="4:23" customFormat="1" x14ac:dyDescent="0.35">
      <c r="D4201" s="5"/>
      <c r="J4201" s="12"/>
      <c r="S4201" s="12"/>
      <c r="T4201" s="5"/>
      <c r="V4201" s="5"/>
      <c r="W4201" s="5"/>
    </row>
    <row r="4202" spans="4:23" customFormat="1" x14ac:dyDescent="0.35">
      <c r="D4202" s="5"/>
      <c r="J4202" s="12"/>
      <c r="S4202" s="12"/>
      <c r="T4202" s="5"/>
      <c r="V4202" s="5"/>
      <c r="W4202" s="5"/>
    </row>
    <row r="4203" spans="4:23" customFormat="1" x14ac:dyDescent="0.35">
      <c r="D4203" s="5"/>
      <c r="J4203" s="12"/>
      <c r="S4203" s="12"/>
      <c r="T4203" s="5"/>
      <c r="V4203" s="5"/>
      <c r="W4203" s="5"/>
    </row>
    <row r="4204" spans="4:23" customFormat="1" x14ac:dyDescent="0.35">
      <c r="D4204" s="5"/>
      <c r="J4204" s="12"/>
      <c r="S4204" s="12"/>
      <c r="T4204" s="5"/>
      <c r="V4204" s="5"/>
      <c r="W4204" s="5"/>
    </row>
    <row r="4205" spans="4:23" customFormat="1" x14ac:dyDescent="0.35">
      <c r="D4205" s="5"/>
      <c r="J4205" s="12"/>
      <c r="S4205" s="12"/>
      <c r="T4205" s="5"/>
      <c r="V4205" s="5"/>
      <c r="W4205" s="5"/>
    </row>
    <row r="4206" spans="4:23" customFormat="1" x14ac:dyDescent="0.35">
      <c r="D4206" s="5"/>
      <c r="J4206" s="12"/>
      <c r="S4206" s="12"/>
      <c r="T4206" s="5"/>
      <c r="V4206" s="5"/>
      <c r="W4206" s="5"/>
    </row>
    <row r="4207" spans="4:23" customFormat="1" x14ac:dyDescent="0.35">
      <c r="D4207" s="5"/>
      <c r="J4207" s="12"/>
      <c r="S4207" s="12"/>
      <c r="T4207" s="5"/>
      <c r="V4207" s="5"/>
      <c r="W4207" s="5"/>
    </row>
    <row r="4208" spans="4:23" customFormat="1" x14ac:dyDescent="0.35">
      <c r="D4208" s="5"/>
      <c r="J4208" s="12"/>
      <c r="S4208" s="12"/>
      <c r="T4208" s="5"/>
      <c r="V4208" s="5"/>
      <c r="W4208" s="5"/>
    </row>
    <row r="4209" spans="4:23" customFormat="1" x14ac:dyDescent="0.35">
      <c r="D4209" s="5"/>
      <c r="J4209" s="12"/>
      <c r="S4209" s="12"/>
      <c r="T4209" s="5"/>
      <c r="V4209" s="5"/>
      <c r="W4209" s="5"/>
    </row>
    <row r="4210" spans="4:23" customFormat="1" x14ac:dyDescent="0.35">
      <c r="D4210" s="5"/>
      <c r="J4210" s="12"/>
      <c r="S4210" s="12"/>
      <c r="T4210" s="5"/>
      <c r="V4210" s="5"/>
      <c r="W4210" s="5"/>
    </row>
    <row r="4211" spans="4:23" customFormat="1" x14ac:dyDescent="0.35">
      <c r="D4211" s="5"/>
      <c r="J4211" s="12"/>
      <c r="S4211" s="12"/>
      <c r="T4211" s="5"/>
      <c r="V4211" s="5"/>
      <c r="W4211" s="5"/>
    </row>
    <row r="4212" spans="4:23" customFormat="1" x14ac:dyDescent="0.35">
      <c r="D4212" s="5"/>
      <c r="J4212" s="12"/>
      <c r="S4212" s="12"/>
      <c r="T4212" s="5"/>
      <c r="V4212" s="5"/>
      <c r="W4212" s="5"/>
    </row>
    <row r="4213" spans="4:23" customFormat="1" x14ac:dyDescent="0.35">
      <c r="D4213" s="5"/>
      <c r="J4213" s="12"/>
      <c r="S4213" s="12"/>
      <c r="T4213" s="5"/>
      <c r="V4213" s="5"/>
      <c r="W4213" s="5"/>
    </row>
    <row r="4214" spans="4:23" customFormat="1" x14ac:dyDescent="0.35">
      <c r="D4214" s="5"/>
      <c r="J4214" s="12"/>
      <c r="S4214" s="12"/>
      <c r="T4214" s="5"/>
      <c r="V4214" s="5"/>
      <c r="W4214" s="5"/>
    </row>
    <row r="4215" spans="4:23" customFormat="1" x14ac:dyDescent="0.35">
      <c r="D4215" s="5"/>
      <c r="J4215" s="12"/>
      <c r="S4215" s="12"/>
      <c r="T4215" s="5"/>
      <c r="V4215" s="5"/>
      <c r="W4215" s="5"/>
    </row>
    <row r="4216" spans="4:23" customFormat="1" x14ac:dyDescent="0.35">
      <c r="D4216" s="5"/>
      <c r="J4216" s="12"/>
      <c r="S4216" s="12"/>
      <c r="T4216" s="5"/>
      <c r="V4216" s="5"/>
      <c r="W4216" s="5"/>
    </row>
    <row r="4217" spans="4:23" customFormat="1" x14ac:dyDescent="0.35">
      <c r="D4217" s="5"/>
      <c r="J4217" s="12"/>
      <c r="S4217" s="12"/>
      <c r="T4217" s="5"/>
      <c r="V4217" s="5"/>
      <c r="W4217" s="5"/>
    </row>
    <row r="4218" spans="4:23" customFormat="1" x14ac:dyDescent="0.35">
      <c r="D4218" s="5"/>
      <c r="J4218" s="12"/>
      <c r="S4218" s="12"/>
      <c r="T4218" s="5"/>
      <c r="V4218" s="5"/>
      <c r="W4218" s="5"/>
    </row>
    <row r="4219" spans="4:23" customFormat="1" x14ac:dyDescent="0.35">
      <c r="D4219" s="5"/>
      <c r="J4219" s="12"/>
      <c r="S4219" s="12"/>
      <c r="T4219" s="5"/>
      <c r="V4219" s="5"/>
      <c r="W4219" s="5"/>
    </row>
    <row r="4220" spans="4:23" customFormat="1" x14ac:dyDescent="0.35">
      <c r="D4220" s="5"/>
      <c r="J4220" s="12"/>
      <c r="S4220" s="12"/>
      <c r="T4220" s="5"/>
      <c r="V4220" s="5"/>
      <c r="W4220" s="5"/>
    </row>
    <row r="4221" spans="4:23" customFormat="1" x14ac:dyDescent="0.35">
      <c r="D4221" s="5"/>
      <c r="J4221" s="12"/>
      <c r="S4221" s="12"/>
      <c r="T4221" s="5"/>
      <c r="V4221" s="5"/>
      <c r="W4221" s="5"/>
    </row>
    <row r="4222" spans="4:23" customFormat="1" x14ac:dyDescent="0.35">
      <c r="D4222" s="5"/>
      <c r="J4222" s="12"/>
      <c r="S4222" s="12"/>
      <c r="T4222" s="5"/>
      <c r="V4222" s="5"/>
      <c r="W4222" s="5"/>
    </row>
    <row r="4223" spans="4:23" customFormat="1" x14ac:dyDescent="0.35">
      <c r="D4223" s="5"/>
      <c r="J4223" s="12"/>
      <c r="S4223" s="12"/>
      <c r="T4223" s="5"/>
      <c r="V4223" s="5"/>
      <c r="W4223" s="5"/>
    </row>
    <row r="4224" spans="4:23" customFormat="1" x14ac:dyDescent="0.35">
      <c r="D4224" s="5"/>
      <c r="J4224" s="12"/>
      <c r="S4224" s="12"/>
      <c r="T4224" s="5"/>
      <c r="V4224" s="5"/>
      <c r="W4224" s="5"/>
    </row>
    <row r="4225" spans="4:23" customFormat="1" x14ac:dyDescent="0.35">
      <c r="D4225" s="5"/>
      <c r="J4225" s="12"/>
      <c r="S4225" s="12"/>
      <c r="T4225" s="5"/>
      <c r="V4225" s="5"/>
      <c r="W4225" s="5"/>
    </row>
    <row r="4226" spans="4:23" customFormat="1" x14ac:dyDescent="0.35">
      <c r="D4226" s="5"/>
      <c r="J4226" s="12"/>
      <c r="S4226" s="12"/>
      <c r="T4226" s="5"/>
      <c r="V4226" s="5"/>
      <c r="W4226" s="5"/>
    </row>
    <row r="4227" spans="4:23" customFormat="1" x14ac:dyDescent="0.35">
      <c r="D4227" s="5"/>
      <c r="J4227" s="12"/>
      <c r="S4227" s="12"/>
      <c r="T4227" s="5"/>
      <c r="V4227" s="5"/>
      <c r="W4227" s="5"/>
    </row>
    <row r="4228" spans="4:23" customFormat="1" x14ac:dyDescent="0.35">
      <c r="D4228" s="5"/>
      <c r="J4228" s="12"/>
      <c r="S4228" s="12"/>
      <c r="T4228" s="5"/>
      <c r="V4228" s="5"/>
      <c r="W4228" s="5"/>
    </row>
    <row r="4229" spans="4:23" customFormat="1" x14ac:dyDescent="0.35">
      <c r="D4229" s="5"/>
      <c r="J4229" s="12"/>
      <c r="S4229" s="12"/>
      <c r="T4229" s="5"/>
      <c r="V4229" s="5"/>
      <c r="W4229" s="5"/>
    </row>
    <row r="4230" spans="4:23" customFormat="1" x14ac:dyDescent="0.35">
      <c r="D4230" s="5"/>
      <c r="J4230" s="12"/>
      <c r="S4230" s="12"/>
      <c r="T4230" s="5"/>
      <c r="V4230" s="5"/>
      <c r="W4230" s="5"/>
    </row>
    <row r="4231" spans="4:23" customFormat="1" x14ac:dyDescent="0.35">
      <c r="D4231" s="5"/>
      <c r="J4231" s="12"/>
      <c r="S4231" s="12"/>
      <c r="T4231" s="5"/>
      <c r="V4231" s="5"/>
      <c r="W4231" s="5"/>
    </row>
    <row r="4232" spans="4:23" customFormat="1" x14ac:dyDescent="0.35">
      <c r="D4232" s="5"/>
      <c r="J4232" s="12"/>
      <c r="S4232" s="12"/>
      <c r="T4232" s="5"/>
      <c r="V4232" s="5"/>
      <c r="W4232" s="5"/>
    </row>
    <row r="4233" spans="4:23" customFormat="1" x14ac:dyDescent="0.35">
      <c r="D4233" s="5"/>
      <c r="J4233" s="12"/>
      <c r="S4233" s="12"/>
      <c r="T4233" s="5"/>
      <c r="V4233" s="5"/>
      <c r="W4233" s="5"/>
    </row>
    <row r="4234" spans="4:23" customFormat="1" x14ac:dyDescent="0.35">
      <c r="D4234" s="5"/>
      <c r="J4234" s="12"/>
      <c r="S4234" s="12"/>
      <c r="T4234" s="5"/>
      <c r="V4234" s="5"/>
      <c r="W4234" s="5"/>
    </row>
    <row r="4235" spans="4:23" customFormat="1" x14ac:dyDescent="0.35">
      <c r="D4235" s="5"/>
      <c r="J4235" s="12"/>
      <c r="S4235" s="12"/>
      <c r="T4235" s="5"/>
      <c r="V4235" s="5"/>
      <c r="W4235" s="5"/>
    </row>
    <row r="4236" spans="4:23" customFormat="1" x14ac:dyDescent="0.35">
      <c r="D4236" s="5"/>
      <c r="J4236" s="12"/>
      <c r="S4236" s="12"/>
      <c r="T4236" s="5"/>
      <c r="V4236" s="5"/>
      <c r="W4236" s="5"/>
    </row>
    <row r="4237" spans="4:23" customFormat="1" x14ac:dyDescent="0.35">
      <c r="D4237" s="5"/>
      <c r="J4237" s="12"/>
      <c r="S4237" s="12"/>
      <c r="T4237" s="5"/>
      <c r="V4237" s="5"/>
      <c r="W4237" s="5"/>
    </row>
    <row r="4238" spans="4:23" customFormat="1" x14ac:dyDescent="0.35">
      <c r="D4238" s="5"/>
      <c r="J4238" s="12"/>
      <c r="S4238" s="12"/>
      <c r="T4238" s="5"/>
      <c r="V4238" s="5"/>
      <c r="W4238" s="5"/>
    </row>
    <row r="4239" spans="4:23" customFormat="1" x14ac:dyDescent="0.35">
      <c r="D4239" s="5"/>
      <c r="J4239" s="12"/>
      <c r="S4239" s="12"/>
      <c r="T4239" s="5"/>
      <c r="V4239" s="5"/>
      <c r="W4239" s="5"/>
    </row>
    <row r="4240" spans="4:23" customFormat="1" x14ac:dyDescent="0.35">
      <c r="D4240" s="5"/>
      <c r="J4240" s="12"/>
      <c r="S4240" s="12"/>
      <c r="T4240" s="5"/>
      <c r="V4240" s="5"/>
      <c r="W4240" s="5"/>
    </row>
    <row r="4241" spans="4:23" customFormat="1" x14ac:dyDescent="0.35">
      <c r="D4241" s="5"/>
      <c r="J4241" s="12"/>
      <c r="S4241" s="12"/>
      <c r="T4241" s="5"/>
      <c r="V4241" s="5"/>
      <c r="W4241" s="5"/>
    </row>
    <row r="4242" spans="4:23" customFormat="1" x14ac:dyDescent="0.35">
      <c r="D4242" s="5"/>
      <c r="J4242" s="12"/>
      <c r="S4242" s="12"/>
      <c r="T4242" s="5"/>
      <c r="V4242" s="5"/>
      <c r="W4242" s="5"/>
    </row>
    <row r="4243" spans="4:23" customFormat="1" x14ac:dyDescent="0.35">
      <c r="D4243" s="5"/>
      <c r="J4243" s="12"/>
      <c r="S4243" s="12"/>
      <c r="T4243" s="5"/>
      <c r="V4243" s="5"/>
      <c r="W4243" s="5"/>
    </row>
    <row r="4244" spans="4:23" customFormat="1" x14ac:dyDescent="0.35">
      <c r="D4244" s="5"/>
      <c r="J4244" s="12"/>
      <c r="S4244" s="12"/>
      <c r="T4244" s="5"/>
      <c r="V4244" s="5"/>
      <c r="W4244" s="5"/>
    </row>
    <row r="4245" spans="4:23" customFormat="1" x14ac:dyDescent="0.35">
      <c r="D4245" s="5"/>
      <c r="J4245" s="12"/>
      <c r="S4245" s="12"/>
      <c r="T4245" s="5"/>
      <c r="V4245" s="5"/>
      <c r="W4245" s="5"/>
    </row>
    <row r="4246" spans="4:23" customFormat="1" x14ac:dyDescent="0.35">
      <c r="D4246" s="5"/>
      <c r="J4246" s="12"/>
      <c r="S4246" s="12"/>
      <c r="T4246" s="5"/>
      <c r="V4246" s="5"/>
      <c r="W4246" s="5"/>
    </row>
    <row r="4247" spans="4:23" customFormat="1" x14ac:dyDescent="0.35">
      <c r="D4247" s="5"/>
      <c r="J4247" s="12"/>
      <c r="S4247" s="12"/>
      <c r="T4247" s="5"/>
      <c r="V4247" s="5"/>
      <c r="W4247" s="5"/>
    </row>
    <row r="4248" spans="4:23" customFormat="1" x14ac:dyDescent="0.35">
      <c r="D4248" s="5"/>
      <c r="J4248" s="12"/>
      <c r="S4248" s="12"/>
      <c r="T4248" s="5"/>
      <c r="V4248" s="5"/>
      <c r="W4248" s="5"/>
    </row>
    <row r="4249" spans="4:23" customFormat="1" x14ac:dyDescent="0.35">
      <c r="D4249" s="5"/>
      <c r="J4249" s="12"/>
      <c r="S4249" s="12"/>
      <c r="T4249" s="5"/>
      <c r="V4249" s="5"/>
      <c r="W4249" s="5"/>
    </row>
    <row r="4250" spans="4:23" customFormat="1" x14ac:dyDescent="0.35">
      <c r="D4250" s="5"/>
      <c r="J4250" s="12"/>
      <c r="S4250" s="12"/>
      <c r="T4250" s="5"/>
      <c r="V4250" s="5"/>
      <c r="W4250" s="5"/>
    </row>
    <row r="4251" spans="4:23" customFormat="1" x14ac:dyDescent="0.35">
      <c r="D4251" s="5"/>
      <c r="J4251" s="12"/>
      <c r="S4251" s="12"/>
      <c r="T4251" s="5"/>
      <c r="V4251" s="5"/>
      <c r="W4251" s="5"/>
    </row>
    <row r="4252" spans="4:23" customFormat="1" x14ac:dyDescent="0.35">
      <c r="D4252" s="5"/>
      <c r="J4252" s="12"/>
      <c r="S4252" s="12"/>
      <c r="T4252" s="5"/>
      <c r="V4252" s="5"/>
      <c r="W4252" s="5"/>
    </row>
    <row r="4253" spans="4:23" customFormat="1" x14ac:dyDescent="0.35">
      <c r="D4253" s="5"/>
      <c r="J4253" s="12"/>
      <c r="S4253" s="12"/>
      <c r="T4253" s="5"/>
      <c r="V4253" s="5"/>
      <c r="W4253" s="5"/>
    </row>
    <row r="4254" spans="4:23" customFormat="1" x14ac:dyDescent="0.35">
      <c r="D4254" s="5"/>
      <c r="J4254" s="12"/>
      <c r="S4254" s="12"/>
      <c r="T4254" s="5"/>
      <c r="V4254" s="5"/>
      <c r="W4254" s="5"/>
    </row>
    <row r="4255" spans="4:23" customFormat="1" x14ac:dyDescent="0.35">
      <c r="D4255" s="5"/>
      <c r="J4255" s="12"/>
      <c r="S4255" s="12"/>
      <c r="T4255" s="5"/>
      <c r="V4255" s="5"/>
      <c r="W4255" s="5"/>
    </row>
    <row r="4256" spans="4:23" customFormat="1" x14ac:dyDescent="0.35">
      <c r="D4256" s="5"/>
      <c r="J4256" s="12"/>
      <c r="S4256" s="12"/>
      <c r="T4256" s="5"/>
      <c r="V4256" s="5"/>
      <c r="W4256" s="5"/>
    </row>
    <row r="4257" spans="4:23" customFormat="1" x14ac:dyDescent="0.35">
      <c r="D4257" s="5"/>
      <c r="J4257" s="12"/>
      <c r="S4257" s="12"/>
      <c r="T4257" s="5"/>
      <c r="V4257" s="5"/>
      <c r="W4257" s="5"/>
    </row>
    <row r="4258" spans="4:23" customFormat="1" x14ac:dyDescent="0.35">
      <c r="D4258" s="5"/>
      <c r="J4258" s="12"/>
      <c r="S4258" s="12"/>
      <c r="T4258" s="5"/>
      <c r="V4258" s="5"/>
      <c r="W4258" s="5"/>
    </row>
    <row r="4259" spans="4:23" customFormat="1" x14ac:dyDescent="0.35">
      <c r="D4259" s="5"/>
      <c r="J4259" s="12"/>
      <c r="S4259" s="12"/>
      <c r="T4259" s="5"/>
      <c r="V4259" s="5"/>
      <c r="W4259" s="5"/>
    </row>
    <row r="4260" spans="4:23" customFormat="1" x14ac:dyDescent="0.35">
      <c r="D4260" s="5"/>
      <c r="J4260" s="12"/>
      <c r="S4260" s="12"/>
      <c r="T4260" s="5"/>
      <c r="V4260" s="5"/>
      <c r="W4260" s="5"/>
    </row>
    <row r="4261" spans="4:23" customFormat="1" x14ac:dyDescent="0.35">
      <c r="D4261" s="5"/>
      <c r="J4261" s="12"/>
      <c r="S4261" s="12"/>
      <c r="T4261" s="5"/>
      <c r="V4261" s="5"/>
      <c r="W4261" s="5"/>
    </row>
    <row r="4262" spans="4:23" customFormat="1" x14ac:dyDescent="0.35">
      <c r="D4262" s="5"/>
      <c r="J4262" s="12"/>
      <c r="S4262" s="12"/>
      <c r="T4262" s="5"/>
      <c r="V4262" s="5"/>
      <c r="W4262" s="5"/>
    </row>
    <row r="4263" spans="4:23" customFormat="1" x14ac:dyDescent="0.35">
      <c r="D4263" s="5"/>
      <c r="J4263" s="12"/>
      <c r="S4263" s="12"/>
      <c r="T4263" s="5"/>
      <c r="V4263" s="5"/>
      <c r="W4263" s="5"/>
    </row>
    <row r="4264" spans="4:23" customFormat="1" x14ac:dyDescent="0.35">
      <c r="D4264" s="5"/>
      <c r="J4264" s="12"/>
      <c r="S4264" s="12"/>
      <c r="T4264" s="5"/>
      <c r="V4264" s="5"/>
      <c r="W4264" s="5"/>
    </row>
    <row r="4265" spans="4:23" customFormat="1" x14ac:dyDescent="0.35">
      <c r="D4265" s="5"/>
      <c r="J4265" s="12"/>
      <c r="S4265" s="12"/>
      <c r="T4265" s="5"/>
      <c r="V4265" s="5"/>
      <c r="W4265" s="5"/>
    </row>
    <row r="4266" spans="4:23" customFormat="1" x14ac:dyDescent="0.35">
      <c r="D4266" s="5"/>
      <c r="J4266" s="12"/>
      <c r="S4266" s="12"/>
      <c r="T4266" s="5"/>
      <c r="V4266" s="5"/>
      <c r="W4266" s="5"/>
    </row>
    <row r="4267" spans="4:23" customFormat="1" x14ac:dyDescent="0.35">
      <c r="D4267" s="5"/>
      <c r="J4267" s="12"/>
      <c r="S4267" s="12"/>
      <c r="T4267" s="5"/>
      <c r="V4267" s="5"/>
      <c r="W4267" s="5"/>
    </row>
    <row r="4268" spans="4:23" customFormat="1" x14ac:dyDescent="0.35">
      <c r="D4268" s="5"/>
      <c r="J4268" s="12"/>
      <c r="S4268" s="12"/>
      <c r="T4268" s="5"/>
      <c r="V4268" s="5"/>
      <c r="W4268" s="5"/>
    </row>
    <row r="4269" spans="4:23" customFormat="1" x14ac:dyDescent="0.35">
      <c r="D4269" s="5"/>
      <c r="J4269" s="12"/>
      <c r="S4269" s="12"/>
      <c r="T4269" s="5"/>
      <c r="V4269" s="5"/>
      <c r="W4269" s="5"/>
    </row>
    <row r="4270" spans="4:23" customFormat="1" x14ac:dyDescent="0.35">
      <c r="D4270" s="5"/>
      <c r="J4270" s="12"/>
      <c r="S4270" s="12"/>
      <c r="T4270" s="5"/>
      <c r="V4270" s="5"/>
      <c r="W4270" s="5"/>
    </row>
    <row r="4271" spans="4:23" customFormat="1" x14ac:dyDescent="0.35">
      <c r="D4271" s="5"/>
      <c r="J4271" s="12"/>
      <c r="S4271" s="12"/>
      <c r="T4271" s="5"/>
      <c r="V4271" s="5"/>
      <c r="W4271" s="5"/>
    </row>
    <row r="4272" spans="4:23" customFormat="1" x14ac:dyDescent="0.35">
      <c r="D4272" s="5"/>
      <c r="J4272" s="12"/>
      <c r="S4272" s="12"/>
      <c r="T4272" s="5"/>
      <c r="V4272" s="5"/>
      <c r="W4272" s="5"/>
    </row>
    <row r="4273" spans="4:23" customFormat="1" x14ac:dyDescent="0.35">
      <c r="D4273" s="5"/>
      <c r="J4273" s="12"/>
      <c r="S4273" s="12"/>
      <c r="T4273" s="5"/>
      <c r="V4273" s="5"/>
      <c r="W4273" s="5"/>
    </row>
    <row r="4274" spans="4:23" customFormat="1" x14ac:dyDescent="0.35">
      <c r="D4274" s="5"/>
      <c r="J4274" s="12"/>
      <c r="S4274" s="12"/>
      <c r="T4274" s="5"/>
      <c r="V4274" s="5"/>
      <c r="W4274" s="5"/>
    </row>
    <row r="4275" spans="4:23" customFormat="1" x14ac:dyDescent="0.35">
      <c r="D4275" s="5"/>
      <c r="J4275" s="12"/>
      <c r="S4275" s="12"/>
      <c r="T4275" s="5"/>
      <c r="V4275" s="5"/>
      <c r="W4275" s="5"/>
    </row>
    <row r="4276" spans="4:23" customFormat="1" x14ac:dyDescent="0.35">
      <c r="D4276" s="5"/>
      <c r="J4276" s="12"/>
      <c r="S4276" s="12"/>
      <c r="T4276" s="5"/>
      <c r="V4276" s="5"/>
      <c r="W4276" s="5"/>
    </row>
    <row r="4277" spans="4:23" customFormat="1" x14ac:dyDescent="0.35">
      <c r="D4277" s="5"/>
      <c r="J4277" s="12"/>
      <c r="S4277" s="12"/>
      <c r="T4277" s="5"/>
      <c r="V4277" s="5"/>
      <c r="W4277" s="5"/>
    </row>
    <row r="4278" spans="4:23" customFormat="1" x14ac:dyDescent="0.35">
      <c r="D4278" s="5"/>
      <c r="J4278" s="12"/>
      <c r="S4278" s="12"/>
      <c r="T4278" s="5"/>
      <c r="V4278" s="5"/>
      <c r="W4278" s="5"/>
    </row>
    <row r="4279" spans="4:23" customFormat="1" x14ac:dyDescent="0.35">
      <c r="D4279" s="5"/>
      <c r="J4279" s="12"/>
      <c r="S4279" s="12"/>
      <c r="T4279" s="5"/>
      <c r="V4279" s="5"/>
      <c r="W4279" s="5"/>
    </row>
    <row r="4280" spans="4:23" customFormat="1" x14ac:dyDescent="0.35">
      <c r="D4280" s="5"/>
      <c r="J4280" s="12"/>
      <c r="S4280" s="12"/>
      <c r="T4280" s="5"/>
      <c r="V4280" s="5"/>
      <c r="W4280" s="5"/>
    </row>
    <row r="4281" spans="4:23" customFormat="1" x14ac:dyDescent="0.35">
      <c r="D4281" s="5"/>
      <c r="J4281" s="12"/>
      <c r="S4281" s="12"/>
      <c r="T4281" s="5"/>
      <c r="V4281" s="5"/>
      <c r="W4281" s="5"/>
    </row>
    <row r="4282" spans="4:23" customFormat="1" x14ac:dyDescent="0.35">
      <c r="D4282" s="5"/>
      <c r="J4282" s="12"/>
      <c r="S4282" s="12"/>
      <c r="T4282" s="5"/>
      <c r="V4282" s="5"/>
      <c r="W4282" s="5"/>
    </row>
    <row r="4283" spans="4:23" customFormat="1" x14ac:dyDescent="0.35">
      <c r="D4283" s="5"/>
      <c r="J4283" s="12"/>
      <c r="S4283" s="12"/>
      <c r="T4283" s="5"/>
      <c r="V4283" s="5"/>
      <c r="W4283" s="5"/>
    </row>
    <row r="4284" spans="4:23" customFormat="1" x14ac:dyDescent="0.35">
      <c r="D4284" s="5"/>
      <c r="J4284" s="12"/>
      <c r="S4284" s="12"/>
      <c r="T4284" s="5"/>
      <c r="V4284" s="5"/>
      <c r="W4284" s="5"/>
    </row>
    <row r="4285" spans="4:23" customFormat="1" x14ac:dyDescent="0.35">
      <c r="D4285" s="5"/>
      <c r="J4285" s="12"/>
      <c r="S4285" s="12"/>
      <c r="T4285" s="5"/>
      <c r="V4285" s="5"/>
      <c r="W4285" s="5"/>
    </row>
    <row r="4286" spans="4:23" customFormat="1" x14ac:dyDescent="0.35">
      <c r="D4286" s="5"/>
      <c r="J4286" s="12"/>
      <c r="S4286" s="12"/>
      <c r="T4286" s="5"/>
      <c r="V4286" s="5"/>
      <c r="W4286" s="5"/>
    </row>
    <row r="4287" spans="4:23" customFormat="1" x14ac:dyDescent="0.35">
      <c r="D4287" s="5"/>
      <c r="J4287" s="12"/>
      <c r="S4287" s="12"/>
      <c r="T4287" s="5"/>
      <c r="V4287" s="5"/>
      <c r="W4287" s="5"/>
    </row>
    <row r="4288" spans="4:23" customFormat="1" x14ac:dyDescent="0.35">
      <c r="D4288" s="5"/>
      <c r="J4288" s="12"/>
      <c r="S4288" s="12"/>
      <c r="T4288" s="5"/>
      <c r="V4288" s="5"/>
      <c r="W4288" s="5"/>
    </row>
    <row r="4289" spans="4:23" customFormat="1" x14ac:dyDescent="0.35">
      <c r="D4289" s="5"/>
      <c r="J4289" s="12"/>
      <c r="S4289" s="12"/>
      <c r="T4289" s="5"/>
      <c r="V4289" s="5"/>
      <c r="W4289" s="5"/>
    </row>
    <row r="4290" spans="4:23" customFormat="1" x14ac:dyDescent="0.35">
      <c r="D4290" s="5"/>
      <c r="J4290" s="12"/>
      <c r="S4290" s="12"/>
      <c r="T4290" s="5"/>
      <c r="V4290" s="5"/>
      <c r="W4290" s="5"/>
    </row>
    <row r="4291" spans="4:23" customFormat="1" x14ac:dyDescent="0.35">
      <c r="D4291" s="5"/>
      <c r="J4291" s="12"/>
      <c r="S4291" s="12"/>
      <c r="T4291" s="5"/>
      <c r="V4291" s="5"/>
      <c r="W4291" s="5"/>
    </row>
    <row r="4292" spans="4:23" customFormat="1" x14ac:dyDescent="0.35">
      <c r="D4292" s="5"/>
      <c r="J4292" s="12"/>
      <c r="S4292" s="12"/>
      <c r="T4292" s="5"/>
      <c r="V4292" s="5"/>
      <c r="W4292" s="5"/>
    </row>
    <row r="4293" spans="4:23" customFormat="1" x14ac:dyDescent="0.35">
      <c r="D4293" s="5"/>
      <c r="J4293" s="12"/>
      <c r="S4293" s="12"/>
      <c r="T4293" s="5"/>
      <c r="V4293" s="5"/>
      <c r="W4293" s="5"/>
    </row>
    <row r="4294" spans="4:23" customFormat="1" x14ac:dyDescent="0.35">
      <c r="D4294" s="5"/>
      <c r="J4294" s="12"/>
      <c r="S4294" s="12"/>
      <c r="T4294" s="5"/>
      <c r="V4294" s="5"/>
      <c r="W4294" s="5"/>
    </row>
    <row r="4295" spans="4:23" customFormat="1" x14ac:dyDescent="0.35">
      <c r="D4295" s="5"/>
      <c r="J4295" s="12"/>
      <c r="S4295" s="12"/>
      <c r="T4295" s="5"/>
      <c r="V4295" s="5"/>
      <c r="W4295" s="5"/>
    </row>
    <row r="4296" spans="4:23" customFormat="1" x14ac:dyDescent="0.35">
      <c r="D4296" s="5"/>
      <c r="J4296" s="12"/>
      <c r="S4296" s="12"/>
      <c r="T4296" s="5"/>
      <c r="V4296" s="5"/>
      <c r="W4296" s="5"/>
    </row>
    <row r="4297" spans="4:23" customFormat="1" x14ac:dyDescent="0.35">
      <c r="D4297" s="5"/>
      <c r="J4297" s="12"/>
      <c r="S4297" s="12"/>
      <c r="T4297" s="5"/>
      <c r="V4297" s="5"/>
      <c r="W4297" s="5"/>
    </row>
    <row r="4298" spans="4:23" customFormat="1" x14ac:dyDescent="0.35">
      <c r="D4298" s="5"/>
      <c r="J4298" s="12"/>
      <c r="S4298" s="12"/>
      <c r="T4298" s="5"/>
      <c r="V4298" s="5"/>
      <c r="W4298" s="5"/>
    </row>
    <row r="4299" spans="4:23" customFormat="1" x14ac:dyDescent="0.35">
      <c r="D4299" s="5"/>
      <c r="J4299" s="12"/>
      <c r="S4299" s="12"/>
      <c r="T4299" s="5"/>
      <c r="V4299" s="5"/>
      <c r="W4299" s="5"/>
    </row>
    <row r="4300" spans="4:23" customFormat="1" x14ac:dyDescent="0.35">
      <c r="D4300" s="5"/>
      <c r="J4300" s="12"/>
      <c r="S4300" s="12"/>
      <c r="T4300" s="5"/>
      <c r="V4300" s="5"/>
      <c r="W4300" s="5"/>
    </row>
    <row r="4301" spans="4:23" customFormat="1" x14ac:dyDescent="0.35">
      <c r="D4301" s="5"/>
      <c r="J4301" s="12"/>
      <c r="S4301" s="12"/>
      <c r="T4301" s="5"/>
      <c r="V4301" s="5"/>
      <c r="W4301" s="5"/>
    </row>
    <row r="4302" spans="4:23" customFormat="1" x14ac:dyDescent="0.35">
      <c r="D4302" s="5"/>
      <c r="J4302" s="12"/>
      <c r="S4302" s="12"/>
      <c r="T4302" s="5"/>
      <c r="V4302" s="5"/>
      <c r="W4302" s="5"/>
    </row>
    <row r="4303" spans="4:23" customFormat="1" x14ac:dyDescent="0.35">
      <c r="D4303" s="5"/>
      <c r="J4303" s="12"/>
      <c r="S4303" s="12"/>
      <c r="T4303" s="5"/>
      <c r="V4303" s="5"/>
      <c r="W4303" s="5"/>
    </row>
    <row r="4304" spans="4:23" customFormat="1" x14ac:dyDescent="0.35">
      <c r="D4304" s="5"/>
      <c r="J4304" s="12"/>
      <c r="S4304" s="12"/>
      <c r="T4304" s="5"/>
      <c r="V4304" s="5"/>
      <c r="W4304" s="5"/>
    </row>
    <row r="4305" spans="4:23" customFormat="1" x14ac:dyDescent="0.35">
      <c r="D4305" s="5"/>
      <c r="J4305" s="12"/>
      <c r="S4305" s="12"/>
      <c r="T4305" s="5"/>
      <c r="V4305" s="5"/>
      <c r="W4305" s="5"/>
    </row>
    <row r="4306" spans="4:23" customFormat="1" x14ac:dyDescent="0.35">
      <c r="D4306" s="5"/>
      <c r="J4306" s="12"/>
      <c r="S4306" s="12"/>
      <c r="T4306" s="5"/>
      <c r="V4306" s="5"/>
      <c r="W4306" s="5"/>
    </row>
    <row r="4307" spans="4:23" customFormat="1" x14ac:dyDescent="0.35">
      <c r="D4307" s="5"/>
      <c r="J4307" s="12"/>
      <c r="S4307" s="12"/>
      <c r="T4307" s="5"/>
      <c r="V4307" s="5"/>
      <c r="W4307" s="5"/>
    </row>
    <row r="4308" spans="4:23" customFormat="1" x14ac:dyDescent="0.35">
      <c r="D4308" s="5"/>
      <c r="J4308" s="12"/>
      <c r="S4308" s="12"/>
      <c r="T4308" s="5"/>
      <c r="V4308" s="5"/>
      <c r="W4308" s="5"/>
    </row>
    <row r="4309" spans="4:23" customFormat="1" x14ac:dyDescent="0.35">
      <c r="D4309" s="5"/>
      <c r="J4309" s="12"/>
      <c r="S4309" s="12"/>
      <c r="T4309" s="5"/>
      <c r="V4309" s="5"/>
      <c r="W4309" s="5"/>
    </row>
    <row r="4310" spans="4:23" customFormat="1" x14ac:dyDescent="0.35">
      <c r="D4310" s="5"/>
      <c r="J4310" s="12"/>
      <c r="S4310" s="12"/>
      <c r="T4310" s="5"/>
      <c r="V4310" s="5"/>
      <c r="W4310" s="5"/>
    </row>
    <row r="4311" spans="4:23" customFormat="1" x14ac:dyDescent="0.35">
      <c r="D4311" s="5"/>
      <c r="J4311" s="12"/>
      <c r="S4311" s="12"/>
      <c r="T4311" s="5"/>
      <c r="V4311" s="5"/>
      <c r="W4311" s="5"/>
    </row>
    <row r="4312" spans="4:23" customFormat="1" x14ac:dyDescent="0.35">
      <c r="D4312" s="5"/>
      <c r="J4312" s="12"/>
      <c r="S4312" s="12"/>
      <c r="T4312" s="5"/>
      <c r="V4312" s="5"/>
      <c r="W4312" s="5"/>
    </row>
    <row r="4313" spans="4:23" customFormat="1" x14ac:dyDescent="0.35">
      <c r="D4313" s="5"/>
      <c r="J4313" s="12"/>
      <c r="S4313" s="12"/>
      <c r="T4313" s="5"/>
      <c r="V4313" s="5"/>
      <c r="W4313" s="5"/>
    </row>
    <row r="4314" spans="4:23" customFormat="1" x14ac:dyDescent="0.35">
      <c r="D4314" s="5"/>
      <c r="J4314" s="12"/>
      <c r="S4314" s="12"/>
      <c r="T4314" s="5"/>
      <c r="V4314" s="5"/>
      <c r="W4314" s="5"/>
    </row>
    <row r="4315" spans="4:23" customFormat="1" x14ac:dyDescent="0.35">
      <c r="D4315" s="5"/>
      <c r="J4315" s="12"/>
      <c r="S4315" s="12"/>
      <c r="T4315" s="5"/>
      <c r="V4315" s="5"/>
      <c r="W4315" s="5"/>
    </row>
    <row r="4316" spans="4:23" customFormat="1" x14ac:dyDescent="0.35">
      <c r="D4316" s="5"/>
      <c r="J4316" s="12"/>
      <c r="S4316" s="12"/>
      <c r="T4316" s="5"/>
      <c r="V4316" s="5"/>
      <c r="W4316" s="5"/>
    </row>
    <row r="4317" spans="4:23" customFormat="1" x14ac:dyDescent="0.35">
      <c r="D4317" s="5"/>
      <c r="J4317" s="12"/>
      <c r="S4317" s="12"/>
      <c r="T4317" s="5"/>
      <c r="V4317" s="5"/>
      <c r="W4317" s="5"/>
    </row>
    <row r="4318" spans="4:23" customFormat="1" x14ac:dyDescent="0.35">
      <c r="D4318" s="5"/>
      <c r="J4318" s="12"/>
      <c r="S4318" s="12"/>
      <c r="T4318" s="5"/>
      <c r="V4318" s="5"/>
      <c r="W4318" s="5"/>
    </row>
    <row r="4319" spans="4:23" customFormat="1" x14ac:dyDescent="0.35">
      <c r="D4319" s="5"/>
      <c r="J4319" s="12"/>
      <c r="S4319" s="12"/>
      <c r="T4319" s="5"/>
      <c r="V4319" s="5"/>
      <c r="W4319" s="5"/>
    </row>
    <row r="4320" spans="4:23" customFormat="1" x14ac:dyDescent="0.35">
      <c r="D4320" s="5"/>
      <c r="J4320" s="12"/>
      <c r="S4320" s="12"/>
      <c r="T4320" s="5"/>
      <c r="V4320" s="5"/>
      <c r="W4320" s="5"/>
    </row>
    <row r="4321" spans="4:23" customFormat="1" x14ac:dyDescent="0.35">
      <c r="D4321" s="5"/>
      <c r="J4321" s="12"/>
      <c r="S4321" s="12"/>
      <c r="T4321" s="5"/>
      <c r="V4321" s="5"/>
      <c r="W4321" s="5"/>
    </row>
    <row r="4322" spans="4:23" customFormat="1" x14ac:dyDescent="0.35">
      <c r="D4322" s="5"/>
      <c r="J4322" s="12"/>
      <c r="S4322" s="12"/>
      <c r="T4322" s="5"/>
      <c r="V4322" s="5"/>
      <c r="W4322" s="5"/>
    </row>
    <row r="4323" spans="4:23" customFormat="1" x14ac:dyDescent="0.35">
      <c r="D4323" s="5"/>
      <c r="J4323" s="12"/>
      <c r="S4323" s="12"/>
      <c r="T4323" s="5"/>
      <c r="V4323" s="5"/>
      <c r="W4323" s="5"/>
    </row>
    <row r="4324" spans="4:23" customFormat="1" x14ac:dyDescent="0.35">
      <c r="D4324" s="5"/>
      <c r="J4324" s="12"/>
      <c r="S4324" s="12"/>
      <c r="T4324" s="5"/>
      <c r="V4324" s="5"/>
      <c r="W4324" s="5"/>
    </row>
    <row r="4325" spans="4:23" customFormat="1" x14ac:dyDescent="0.35">
      <c r="D4325" s="5"/>
      <c r="J4325" s="12"/>
      <c r="S4325" s="12"/>
      <c r="T4325" s="5"/>
      <c r="V4325" s="5"/>
      <c r="W4325" s="5"/>
    </row>
    <row r="4326" spans="4:23" customFormat="1" x14ac:dyDescent="0.35">
      <c r="D4326" s="5"/>
      <c r="J4326" s="12"/>
      <c r="S4326" s="12"/>
      <c r="T4326" s="5"/>
      <c r="V4326" s="5"/>
      <c r="W4326" s="5"/>
    </row>
    <row r="4327" spans="4:23" customFormat="1" x14ac:dyDescent="0.35">
      <c r="D4327" s="5"/>
      <c r="J4327" s="12"/>
      <c r="S4327" s="12"/>
      <c r="T4327" s="5"/>
      <c r="V4327" s="5"/>
      <c r="W4327" s="5"/>
    </row>
    <row r="4328" spans="4:23" customFormat="1" x14ac:dyDescent="0.35">
      <c r="D4328" s="5"/>
      <c r="J4328" s="12"/>
      <c r="S4328" s="12"/>
      <c r="T4328" s="5"/>
      <c r="V4328" s="5"/>
      <c r="W4328" s="5"/>
    </row>
    <row r="4329" spans="4:23" customFormat="1" x14ac:dyDescent="0.35">
      <c r="D4329" s="5"/>
      <c r="J4329" s="12"/>
      <c r="S4329" s="12"/>
      <c r="T4329" s="5"/>
      <c r="V4329" s="5"/>
      <c r="W4329" s="5"/>
    </row>
    <row r="4330" spans="4:23" customFormat="1" x14ac:dyDescent="0.35">
      <c r="D4330" s="5"/>
      <c r="J4330" s="12"/>
      <c r="S4330" s="12"/>
      <c r="T4330" s="5"/>
      <c r="V4330" s="5"/>
      <c r="W4330" s="5"/>
    </row>
    <row r="4331" spans="4:23" customFormat="1" x14ac:dyDescent="0.35">
      <c r="D4331" s="5"/>
      <c r="J4331" s="12"/>
      <c r="S4331" s="12"/>
      <c r="T4331" s="5"/>
      <c r="V4331" s="5"/>
      <c r="W4331" s="5"/>
    </row>
    <row r="4332" spans="4:23" customFormat="1" x14ac:dyDescent="0.35">
      <c r="D4332" s="5"/>
      <c r="J4332" s="12"/>
      <c r="S4332" s="12"/>
      <c r="T4332" s="5"/>
      <c r="V4332" s="5"/>
      <c r="W4332" s="5"/>
    </row>
    <row r="4333" spans="4:23" customFormat="1" x14ac:dyDescent="0.35">
      <c r="D4333" s="5"/>
      <c r="J4333" s="12"/>
      <c r="S4333" s="12"/>
      <c r="T4333" s="5"/>
      <c r="V4333" s="5"/>
      <c r="W4333" s="5"/>
    </row>
    <row r="4334" spans="4:23" customFormat="1" x14ac:dyDescent="0.35">
      <c r="D4334" s="5"/>
      <c r="J4334" s="12"/>
      <c r="S4334" s="12"/>
      <c r="T4334" s="5"/>
      <c r="V4334" s="5"/>
      <c r="W4334" s="5"/>
    </row>
    <row r="4335" spans="4:23" customFormat="1" x14ac:dyDescent="0.35">
      <c r="D4335" s="5"/>
      <c r="J4335" s="12"/>
      <c r="S4335" s="12"/>
      <c r="T4335" s="5"/>
      <c r="V4335" s="5"/>
      <c r="W4335" s="5"/>
    </row>
    <row r="4336" spans="4:23" customFormat="1" x14ac:dyDescent="0.35">
      <c r="D4336" s="5"/>
      <c r="J4336" s="12"/>
      <c r="S4336" s="12"/>
      <c r="T4336" s="5"/>
      <c r="V4336" s="5"/>
      <c r="W4336" s="5"/>
    </row>
    <row r="4337" spans="4:23" customFormat="1" x14ac:dyDescent="0.35">
      <c r="D4337" s="5"/>
      <c r="J4337" s="12"/>
      <c r="S4337" s="12"/>
      <c r="T4337" s="5"/>
      <c r="V4337" s="5"/>
      <c r="W4337" s="5"/>
    </row>
    <row r="4338" spans="4:23" customFormat="1" x14ac:dyDescent="0.35">
      <c r="D4338" s="5"/>
      <c r="J4338" s="12"/>
      <c r="S4338" s="12"/>
      <c r="T4338" s="5"/>
      <c r="V4338" s="5"/>
      <c r="W4338" s="5"/>
    </row>
    <row r="4339" spans="4:23" customFormat="1" x14ac:dyDescent="0.35">
      <c r="D4339" s="5"/>
      <c r="J4339" s="12"/>
      <c r="S4339" s="12"/>
      <c r="T4339" s="5"/>
      <c r="V4339" s="5"/>
      <c r="W4339" s="5"/>
    </row>
    <row r="4340" spans="4:23" customFormat="1" x14ac:dyDescent="0.35">
      <c r="D4340" s="5"/>
      <c r="J4340" s="12"/>
      <c r="S4340" s="12"/>
      <c r="T4340" s="5"/>
      <c r="V4340" s="5"/>
      <c r="W4340" s="5"/>
    </row>
    <row r="4341" spans="4:23" customFormat="1" x14ac:dyDescent="0.35">
      <c r="D4341" s="5"/>
      <c r="J4341" s="12"/>
      <c r="S4341" s="12"/>
      <c r="T4341" s="5"/>
      <c r="V4341" s="5"/>
      <c r="W4341" s="5"/>
    </row>
    <row r="4342" spans="4:23" customFormat="1" x14ac:dyDescent="0.35">
      <c r="D4342" s="5"/>
      <c r="J4342" s="12"/>
      <c r="S4342" s="12"/>
      <c r="T4342" s="5"/>
      <c r="V4342" s="5"/>
      <c r="W4342" s="5"/>
    </row>
    <row r="4343" spans="4:23" customFormat="1" x14ac:dyDescent="0.35">
      <c r="D4343" s="5"/>
      <c r="J4343" s="12"/>
      <c r="S4343" s="12"/>
      <c r="T4343" s="5"/>
      <c r="V4343" s="5"/>
      <c r="W4343" s="5"/>
    </row>
    <row r="4344" spans="4:23" customFormat="1" x14ac:dyDescent="0.35">
      <c r="D4344" s="5"/>
      <c r="J4344" s="12"/>
      <c r="S4344" s="12"/>
      <c r="T4344" s="5"/>
      <c r="V4344" s="5"/>
      <c r="W4344" s="5"/>
    </row>
    <row r="4345" spans="4:23" customFormat="1" x14ac:dyDescent="0.35">
      <c r="D4345" s="5"/>
      <c r="J4345" s="12"/>
      <c r="S4345" s="12"/>
      <c r="T4345" s="5"/>
      <c r="V4345" s="5"/>
      <c r="W4345" s="5"/>
    </row>
    <row r="4346" spans="4:23" customFormat="1" x14ac:dyDescent="0.35">
      <c r="D4346" s="5"/>
      <c r="J4346" s="12"/>
      <c r="S4346" s="12"/>
      <c r="T4346" s="5"/>
      <c r="V4346" s="5"/>
      <c r="W4346" s="5"/>
    </row>
    <row r="4347" spans="4:23" customFormat="1" x14ac:dyDescent="0.35">
      <c r="D4347" s="5"/>
      <c r="J4347" s="12"/>
      <c r="S4347" s="12"/>
      <c r="T4347" s="5"/>
      <c r="V4347" s="5"/>
      <c r="W4347" s="5"/>
    </row>
    <row r="4348" spans="4:23" customFormat="1" x14ac:dyDescent="0.35">
      <c r="D4348" s="5"/>
      <c r="J4348" s="12"/>
      <c r="S4348" s="12"/>
      <c r="T4348" s="5"/>
      <c r="V4348" s="5"/>
      <c r="W4348" s="5"/>
    </row>
    <row r="4349" spans="4:23" customFormat="1" x14ac:dyDescent="0.35">
      <c r="D4349" s="5"/>
      <c r="J4349" s="12"/>
      <c r="S4349" s="12"/>
      <c r="T4349" s="5"/>
      <c r="V4349" s="5"/>
      <c r="W4349" s="5"/>
    </row>
    <row r="4350" spans="4:23" customFormat="1" x14ac:dyDescent="0.35">
      <c r="D4350" s="5"/>
      <c r="J4350" s="12"/>
      <c r="S4350" s="12"/>
      <c r="T4350" s="5"/>
      <c r="V4350" s="5"/>
      <c r="W4350" s="5"/>
    </row>
    <row r="4351" spans="4:23" customFormat="1" x14ac:dyDescent="0.35">
      <c r="D4351" s="5"/>
      <c r="J4351" s="12"/>
      <c r="S4351" s="12"/>
      <c r="T4351" s="5"/>
      <c r="V4351" s="5"/>
      <c r="W4351" s="5"/>
    </row>
    <row r="4352" spans="4:23" customFormat="1" x14ac:dyDescent="0.35">
      <c r="D4352" s="5"/>
      <c r="J4352" s="12"/>
      <c r="S4352" s="12"/>
      <c r="T4352" s="5"/>
      <c r="V4352" s="5"/>
      <c r="W4352" s="5"/>
    </row>
    <row r="4353" spans="4:23" customFormat="1" x14ac:dyDescent="0.35">
      <c r="D4353" s="5"/>
      <c r="J4353" s="12"/>
      <c r="S4353" s="12"/>
      <c r="T4353" s="5"/>
      <c r="V4353" s="5"/>
      <c r="W4353" s="5"/>
    </row>
    <row r="4354" spans="4:23" customFormat="1" x14ac:dyDescent="0.35">
      <c r="D4354" s="5"/>
      <c r="J4354" s="12"/>
      <c r="S4354" s="12"/>
      <c r="T4354" s="5"/>
      <c r="V4354" s="5"/>
      <c r="W4354" s="5"/>
    </row>
    <row r="4355" spans="4:23" customFormat="1" x14ac:dyDescent="0.35">
      <c r="D4355" s="5"/>
      <c r="J4355" s="12"/>
      <c r="S4355" s="12"/>
      <c r="T4355" s="5"/>
      <c r="V4355" s="5"/>
      <c r="W4355" s="5"/>
    </row>
    <row r="4356" spans="4:23" customFormat="1" x14ac:dyDescent="0.35">
      <c r="D4356" s="5"/>
      <c r="J4356" s="12"/>
      <c r="S4356" s="12"/>
      <c r="T4356" s="5"/>
      <c r="V4356" s="5"/>
      <c r="W4356" s="5"/>
    </row>
    <row r="4357" spans="4:23" customFormat="1" x14ac:dyDescent="0.35">
      <c r="D4357" s="5"/>
      <c r="J4357" s="12"/>
      <c r="S4357" s="12"/>
      <c r="T4357" s="5"/>
      <c r="V4357" s="5"/>
      <c r="W4357" s="5"/>
    </row>
    <row r="4358" spans="4:23" customFormat="1" x14ac:dyDescent="0.35">
      <c r="D4358" s="5"/>
      <c r="J4358" s="12"/>
      <c r="S4358" s="12"/>
      <c r="T4358" s="5"/>
      <c r="V4358" s="5"/>
      <c r="W4358" s="5"/>
    </row>
    <row r="4359" spans="4:23" customFormat="1" x14ac:dyDescent="0.35">
      <c r="D4359" s="5"/>
      <c r="J4359" s="12"/>
      <c r="S4359" s="12"/>
      <c r="T4359" s="5"/>
      <c r="V4359" s="5"/>
      <c r="W4359" s="5"/>
    </row>
    <row r="4360" spans="4:23" customFormat="1" x14ac:dyDescent="0.35">
      <c r="D4360" s="5"/>
      <c r="J4360" s="12"/>
      <c r="S4360" s="12"/>
      <c r="T4360" s="5"/>
      <c r="V4360" s="5"/>
      <c r="W4360" s="5"/>
    </row>
    <row r="4361" spans="4:23" customFormat="1" x14ac:dyDescent="0.35">
      <c r="D4361" s="5"/>
      <c r="J4361" s="12"/>
      <c r="S4361" s="12"/>
      <c r="T4361" s="5"/>
      <c r="V4361" s="5"/>
      <c r="W4361" s="5"/>
    </row>
    <row r="4362" spans="4:23" customFormat="1" x14ac:dyDescent="0.35">
      <c r="D4362" s="5"/>
      <c r="J4362" s="12"/>
      <c r="S4362" s="12"/>
      <c r="T4362" s="5"/>
      <c r="V4362" s="5"/>
      <c r="W4362" s="5"/>
    </row>
    <row r="4363" spans="4:23" customFormat="1" x14ac:dyDescent="0.35">
      <c r="D4363" s="5"/>
      <c r="J4363" s="12"/>
      <c r="S4363" s="12"/>
      <c r="T4363" s="5"/>
      <c r="V4363" s="5"/>
      <c r="W4363" s="5"/>
    </row>
    <row r="4364" spans="4:23" customFormat="1" x14ac:dyDescent="0.35">
      <c r="D4364" s="5"/>
      <c r="J4364" s="12"/>
      <c r="S4364" s="12"/>
      <c r="T4364" s="5"/>
      <c r="V4364" s="5"/>
      <c r="W4364" s="5"/>
    </row>
    <row r="4365" spans="4:23" customFormat="1" x14ac:dyDescent="0.35">
      <c r="D4365" s="5"/>
      <c r="J4365" s="12"/>
      <c r="S4365" s="12"/>
      <c r="T4365" s="5"/>
      <c r="V4365" s="5"/>
      <c r="W4365" s="5"/>
    </row>
    <row r="4366" spans="4:23" customFormat="1" x14ac:dyDescent="0.35">
      <c r="D4366" s="5"/>
      <c r="J4366" s="12"/>
      <c r="S4366" s="12"/>
      <c r="T4366" s="5"/>
      <c r="V4366" s="5"/>
      <c r="W4366" s="5"/>
    </row>
    <row r="4367" spans="4:23" customFormat="1" x14ac:dyDescent="0.35">
      <c r="D4367" s="5"/>
      <c r="J4367" s="12"/>
      <c r="S4367" s="12"/>
      <c r="T4367" s="5"/>
      <c r="V4367" s="5"/>
      <c r="W4367" s="5"/>
    </row>
    <row r="4368" spans="4:23" customFormat="1" x14ac:dyDescent="0.35">
      <c r="D4368" s="5"/>
      <c r="J4368" s="12"/>
      <c r="S4368" s="12"/>
      <c r="T4368" s="5"/>
      <c r="V4368" s="5"/>
      <c r="W4368" s="5"/>
    </row>
    <row r="4369" spans="4:23" customFormat="1" x14ac:dyDescent="0.35">
      <c r="D4369" s="5"/>
      <c r="J4369" s="12"/>
      <c r="S4369" s="12"/>
      <c r="T4369" s="5"/>
      <c r="V4369" s="5"/>
      <c r="W4369" s="5"/>
    </row>
    <row r="4370" spans="4:23" customFormat="1" x14ac:dyDescent="0.35">
      <c r="D4370" s="5"/>
      <c r="J4370" s="12"/>
      <c r="S4370" s="12"/>
      <c r="T4370" s="5"/>
      <c r="V4370" s="5"/>
      <c r="W4370" s="5"/>
    </row>
    <row r="4371" spans="4:23" customFormat="1" x14ac:dyDescent="0.35">
      <c r="D4371" s="5"/>
      <c r="J4371" s="12"/>
      <c r="S4371" s="12"/>
      <c r="T4371" s="5"/>
      <c r="V4371" s="5"/>
      <c r="W4371" s="5"/>
    </row>
    <row r="4372" spans="4:23" customFormat="1" x14ac:dyDescent="0.35">
      <c r="D4372" s="5"/>
      <c r="J4372" s="12"/>
      <c r="S4372" s="12"/>
      <c r="T4372" s="5"/>
      <c r="V4372" s="5"/>
      <c r="W4372" s="5"/>
    </row>
    <row r="4373" spans="4:23" customFormat="1" x14ac:dyDescent="0.35">
      <c r="D4373" s="5"/>
      <c r="J4373" s="12"/>
      <c r="S4373" s="12"/>
      <c r="T4373" s="5"/>
      <c r="V4373" s="5"/>
      <c r="W4373" s="5"/>
    </row>
    <row r="4374" spans="4:23" customFormat="1" x14ac:dyDescent="0.35">
      <c r="D4374" s="5"/>
      <c r="J4374" s="12"/>
      <c r="S4374" s="12"/>
      <c r="T4374" s="5"/>
      <c r="V4374" s="5"/>
      <c r="W4374" s="5"/>
    </row>
    <row r="4375" spans="4:23" customFormat="1" x14ac:dyDescent="0.35">
      <c r="D4375" s="5"/>
      <c r="J4375" s="12"/>
      <c r="S4375" s="12"/>
      <c r="T4375" s="5"/>
      <c r="V4375" s="5"/>
      <c r="W4375" s="5"/>
    </row>
    <row r="4376" spans="4:23" customFormat="1" x14ac:dyDescent="0.35">
      <c r="D4376" s="5"/>
      <c r="J4376" s="12"/>
      <c r="S4376" s="12"/>
      <c r="T4376" s="5"/>
      <c r="V4376" s="5"/>
      <c r="W4376" s="5"/>
    </row>
    <row r="4377" spans="4:23" customFormat="1" x14ac:dyDescent="0.35">
      <c r="D4377" s="5"/>
      <c r="J4377" s="12"/>
      <c r="S4377" s="12"/>
      <c r="T4377" s="5"/>
      <c r="V4377" s="5"/>
      <c r="W4377" s="5"/>
    </row>
    <row r="4378" spans="4:23" customFormat="1" x14ac:dyDescent="0.35">
      <c r="D4378" s="5"/>
      <c r="J4378" s="12"/>
      <c r="S4378" s="12"/>
      <c r="T4378" s="5"/>
      <c r="V4378" s="5"/>
      <c r="W4378" s="5"/>
    </row>
    <row r="4379" spans="4:23" customFormat="1" x14ac:dyDescent="0.35">
      <c r="D4379" s="5"/>
      <c r="J4379" s="12"/>
      <c r="S4379" s="12"/>
      <c r="T4379" s="5"/>
      <c r="V4379" s="5"/>
      <c r="W4379" s="5"/>
    </row>
    <row r="4380" spans="4:23" customFormat="1" x14ac:dyDescent="0.35">
      <c r="D4380" s="5"/>
      <c r="J4380" s="12"/>
      <c r="S4380" s="12"/>
      <c r="T4380" s="5"/>
      <c r="V4380" s="5"/>
      <c r="W4380" s="5"/>
    </row>
    <row r="4381" spans="4:23" customFormat="1" x14ac:dyDescent="0.35">
      <c r="D4381" s="5"/>
      <c r="J4381" s="12"/>
      <c r="S4381" s="12"/>
      <c r="T4381" s="5"/>
      <c r="V4381" s="5"/>
      <c r="W4381" s="5"/>
    </row>
    <row r="4382" spans="4:23" customFormat="1" x14ac:dyDescent="0.35">
      <c r="D4382" s="5"/>
      <c r="J4382" s="12"/>
      <c r="S4382" s="12"/>
      <c r="T4382" s="5"/>
      <c r="V4382" s="5"/>
      <c r="W4382" s="5"/>
    </row>
    <row r="4383" spans="4:23" customFormat="1" x14ac:dyDescent="0.35">
      <c r="D4383" s="5"/>
      <c r="J4383" s="12"/>
      <c r="S4383" s="12"/>
      <c r="T4383" s="5"/>
      <c r="V4383" s="5"/>
      <c r="W4383" s="5"/>
    </row>
    <row r="4384" spans="4:23" customFormat="1" x14ac:dyDescent="0.35">
      <c r="D4384" s="5"/>
      <c r="J4384" s="12"/>
      <c r="S4384" s="12"/>
      <c r="T4384" s="5"/>
      <c r="V4384" s="5"/>
      <c r="W4384" s="5"/>
    </row>
    <row r="4385" spans="4:23" customFormat="1" x14ac:dyDescent="0.35">
      <c r="D4385" s="5"/>
      <c r="J4385" s="12"/>
      <c r="S4385" s="12"/>
      <c r="T4385" s="5"/>
      <c r="V4385" s="5"/>
      <c r="W4385" s="5"/>
    </row>
    <row r="4386" spans="4:23" customFormat="1" x14ac:dyDescent="0.35">
      <c r="D4386" s="5"/>
      <c r="J4386" s="12"/>
      <c r="S4386" s="12"/>
      <c r="T4386" s="5"/>
      <c r="V4386" s="5"/>
      <c r="W4386" s="5"/>
    </row>
    <row r="4387" spans="4:23" customFormat="1" x14ac:dyDescent="0.35">
      <c r="D4387" s="5"/>
      <c r="J4387" s="12"/>
      <c r="S4387" s="12"/>
      <c r="T4387" s="5"/>
      <c r="V4387" s="5"/>
      <c r="W4387" s="5"/>
    </row>
    <row r="4388" spans="4:23" customFormat="1" x14ac:dyDescent="0.35">
      <c r="D4388" s="5"/>
      <c r="J4388" s="12"/>
      <c r="S4388" s="12"/>
      <c r="T4388" s="5"/>
      <c r="V4388" s="5"/>
      <c r="W4388" s="5"/>
    </row>
    <row r="4389" spans="4:23" customFormat="1" x14ac:dyDescent="0.35">
      <c r="D4389" s="5"/>
      <c r="J4389" s="12"/>
      <c r="S4389" s="12"/>
      <c r="T4389" s="5"/>
      <c r="V4389" s="5"/>
      <c r="W4389" s="5"/>
    </row>
    <row r="4390" spans="4:23" customFormat="1" x14ac:dyDescent="0.35">
      <c r="D4390" s="5"/>
      <c r="J4390" s="12"/>
      <c r="S4390" s="12"/>
      <c r="T4390" s="5"/>
      <c r="V4390" s="5"/>
      <c r="W4390" s="5"/>
    </row>
    <row r="4391" spans="4:23" customFormat="1" x14ac:dyDescent="0.35">
      <c r="D4391" s="5"/>
      <c r="J4391" s="12"/>
      <c r="S4391" s="12"/>
      <c r="T4391" s="5"/>
      <c r="V4391" s="5"/>
      <c r="W4391" s="5"/>
    </row>
    <row r="4392" spans="4:23" customFormat="1" x14ac:dyDescent="0.35">
      <c r="D4392" s="5"/>
      <c r="J4392" s="12"/>
      <c r="S4392" s="12"/>
      <c r="T4392" s="5"/>
      <c r="V4392" s="5"/>
      <c r="W4392" s="5"/>
    </row>
    <row r="4393" spans="4:23" customFormat="1" x14ac:dyDescent="0.35">
      <c r="D4393" s="5"/>
      <c r="J4393" s="12"/>
      <c r="S4393" s="12"/>
      <c r="T4393" s="5"/>
      <c r="V4393" s="5"/>
      <c r="W4393" s="5"/>
    </row>
    <row r="4394" spans="4:23" customFormat="1" x14ac:dyDescent="0.35">
      <c r="D4394" s="5"/>
      <c r="J4394" s="12"/>
      <c r="S4394" s="12"/>
      <c r="T4394" s="5"/>
      <c r="V4394" s="5"/>
      <c r="W4394" s="5"/>
    </row>
    <row r="4395" spans="4:23" customFormat="1" x14ac:dyDescent="0.35">
      <c r="D4395" s="5"/>
      <c r="J4395" s="12"/>
      <c r="S4395" s="12"/>
      <c r="T4395" s="5"/>
      <c r="V4395" s="5"/>
      <c r="W4395" s="5"/>
    </row>
    <row r="4396" spans="4:23" customFormat="1" x14ac:dyDescent="0.35">
      <c r="D4396" s="5"/>
      <c r="J4396" s="12"/>
      <c r="S4396" s="12"/>
      <c r="T4396" s="5"/>
      <c r="V4396" s="5"/>
      <c r="W4396" s="5"/>
    </row>
    <row r="4397" spans="4:23" customFormat="1" x14ac:dyDescent="0.35">
      <c r="D4397" s="5"/>
      <c r="J4397" s="12"/>
      <c r="S4397" s="12"/>
      <c r="T4397" s="5"/>
      <c r="V4397" s="5"/>
      <c r="W4397" s="5"/>
    </row>
    <row r="4398" spans="4:23" customFormat="1" x14ac:dyDescent="0.35">
      <c r="D4398" s="5"/>
      <c r="J4398" s="12"/>
      <c r="S4398" s="12"/>
      <c r="T4398" s="5"/>
      <c r="V4398" s="5"/>
      <c r="W4398" s="5"/>
    </row>
    <row r="4399" spans="4:23" customFormat="1" x14ac:dyDescent="0.35">
      <c r="D4399" s="5"/>
      <c r="J4399" s="12"/>
      <c r="S4399" s="12"/>
      <c r="T4399" s="5"/>
      <c r="V4399" s="5"/>
      <c r="W4399" s="5"/>
    </row>
    <row r="4400" spans="4:23" customFormat="1" x14ac:dyDescent="0.35">
      <c r="D4400" s="5"/>
      <c r="J4400" s="12"/>
      <c r="S4400" s="12"/>
      <c r="T4400" s="5"/>
      <c r="V4400" s="5"/>
      <c r="W4400" s="5"/>
    </row>
    <row r="4401" spans="4:23" customFormat="1" x14ac:dyDescent="0.35">
      <c r="D4401" s="5"/>
      <c r="J4401" s="12"/>
      <c r="S4401" s="12"/>
      <c r="T4401" s="5"/>
      <c r="V4401" s="5"/>
      <c r="W4401" s="5"/>
    </row>
    <row r="4402" spans="4:23" customFormat="1" x14ac:dyDescent="0.35">
      <c r="D4402" s="5"/>
      <c r="J4402" s="12"/>
      <c r="S4402" s="12"/>
      <c r="T4402" s="5"/>
      <c r="V4402" s="5"/>
      <c r="W4402" s="5"/>
    </row>
    <row r="4403" spans="4:23" customFormat="1" x14ac:dyDescent="0.35">
      <c r="D4403" s="5"/>
      <c r="J4403" s="12"/>
      <c r="S4403" s="12"/>
      <c r="T4403" s="5"/>
      <c r="V4403" s="5"/>
      <c r="W4403" s="5"/>
    </row>
    <row r="4404" spans="4:23" customFormat="1" x14ac:dyDescent="0.35">
      <c r="D4404" s="5"/>
      <c r="J4404" s="12"/>
      <c r="S4404" s="12"/>
      <c r="T4404" s="5"/>
      <c r="V4404" s="5"/>
      <c r="W4404" s="5"/>
    </row>
    <row r="4405" spans="4:23" customFormat="1" x14ac:dyDescent="0.35">
      <c r="D4405" s="5"/>
      <c r="J4405" s="12"/>
      <c r="S4405" s="12"/>
      <c r="T4405" s="5"/>
      <c r="V4405" s="5"/>
      <c r="W4405" s="5"/>
    </row>
    <row r="4406" spans="4:23" customFormat="1" x14ac:dyDescent="0.35">
      <c r="D4406" s="5"/>
      <c r="J4406" s="12"/>
      <c r="S4406" s="12"/>
      <c r="T4406" s="5"/>
      <c r="V4406" s="5"/>
      <c r="W4406" s="5"/>
    </row>
    <row r="4407" spans="4:23" customFormat="1" x14ac:dyDescent="0.35">
      <c r="D4407" s="5"/>
      <c r="J4407" s="12"/>
      <c r="S4407" s="12"/>
      <c r="T4407" s="5"/>
      <c r="V4407" s="5"/>
      <c r="W4407" s="5"/>
    </row>
    <row r="4408" spans="4:23" customFormat="1" x14ac:dyDescent="0.35">
      <c r="D4408" s="5"/>
      <c r="J4408" s="12"/>
      <c r="S4408" s="12"/>
      <c r="T4408" s="5"/>
      <c r="V4408" s="5"/>
      <c r="W4408" s="5"/>
    </row>
    <row r="4409" spans="4:23" customFormat="1" x14ac:dyDescent="0.35">
      <c r="D4409" s="5"/>
      <c r="J4409" s="12"/>
      <c r="S4409" s="12"/>
      <c r="T4409" s="5"/>
      <c r="V4409" s="5"/>
      <c r="W4409" s="5"/>
    </row>
    <row r="4410" spans="4:23" customFormat="1" x14ac:dyDescent="0.35">
      <c r="D4410" s="5"/>
      <c r="J4410" s="12"/>
      <c r="S4410" s="12"/>
      <c r="T4410" s="5"/>
      <c r="V4410" s="5"/>
      <c r="W4410" s="5"/>
    </row>
    <row r="4411" spans="4:23" customFormat="1" x14ac:dyDescent="0.35">
      <c r="D4411" s="5"/>
      <c r="J4411" s="12"/>
      <c r="S4411" s="12"/>
      <c r="T4411" s="5"/>
      <c r="V4411" s="5"/>
      <c r="W4411" s="5"/>
    </row>
    <row r="4412" spans="4:23" customFormat="1" x14ac:dyDescent="0.35">
      <c r="D4412" s="5"/>
      <c r="J4412" s="12"/>
      <c r="S4412" s="12"/>
      <c r="T4412" s="5"/>
      <c r="V4412" s="5"/>
      <c r="W4412" s="5"/>
    </row>
    <row r="4413" spans="4:23" customFormat="1" x14ac:dyDescent="0.35">
      <c r="D4413" s="5"/>
      <c r="J4413" s="12"/>
      <c r="S4413" s="12"/>
      <c r="T4413" s="5"/>
      <c r="V4413" s="5"/>
      <c r="W4413" s="5"/>
    </row>
    <row r="4414" spans="4:23" customFormat="1" x14ac:dyDescent="0.35">
      <c r="D4414" s="5"/>
      <c r="J4414" s="12"/>
      <c r="S4414" s="12"/>
      <c r="T4414" s="5"/>
      <c r="V4414" s="5"/>
      <c r="W4414" s="5"/>
    </row>
    <row r="4415" spans="4:23" customFormat="1" x14ac:dyDescent="0.35">
      <c r="D4415" s="5"/>
      <c r="J4415" s="12"/>
      <c r="S4415" s="12"/>
      <c r="T4415" s="5"/>
      <c r="V4415" s="5"/>
      <c r="W4415" s="5"/>
    </row>
    <row r="4416" spans="4:23" customFormat="1" x14ac:dyDescent="0.35">
      <c r="D4416" s="5"/>
      <c r="J4416" s="12"/>
      <c r="S4416" s="12"/>
      <c r="T4416" s="5"/>
      <c r="V4416" s="5"/>
      <c r="W4416" s="5"/>
    </row>
    <row r="4417" spans="4:23" customFormat="1" x14ac:dyDescent="0.35">
      <c r="D4417" s="5"/>
      <c r="J4417" s="12"/>
      <c r="S4417" s="12"/>
      <c r="T4417" s="5"/>
      <c r="V4417" s="5"/>
      <c r="W4417" s="5"/>
    </row>
    <row r="4418" spans="4:23" customFormat="1" x14ac:dyDescent="0.35">
      <c r="D4418" s="5"/>
      <c r="J4418" s="12"/>
      <c r="S4418" s="12"/>
      <c r="T4418" s="5"/>
      <c r="V4418" s="5"/>
      <c r="W4418" s="5"/>
    </row>
    <row r="4419" spans="4:23" customFormat="1" x14ac:dyDescent="0.35">
      <c r="D4419" s="5"/>
      <c r="J4419" s="12"/>
      <c r="S4419" s="12"/>
      <c r="T4419" s="5"/>
      <c r="V4419" s="5"/>
      <c r="W4419" s="5"/>
    </row>
    <row r="4420" spans="4:23" customFormat="1" x14ac:dyDescent="0.35">
      <c r="D4420" s="5"/>
      <c r="J4420" s="12"/>
      <c r="S4420" s="12"/>
      <c r="T4420" s="5"/>
      <c r="V4420" s="5"/>
      <c r="W4420" s="5"/>
    </row>
    <row r="4421" spans="4:23" customFormat="1" x14ac:dyDescent="0.35">
      <c r="D4421" s="5"/>
      <c r="J4421" s="12"/>
      <c r="S4421" s="12"/>
      <c r="T4421" s="5"/>
      <c r="V4421" s="5"/>
      <c r="W4421" s="5"/>
    </row>
    <row r="4422" spans="4:23" customFormat="1" x14ac:dyDescent="0.35">
      <c r="D4422" s="5"/>
      <c r="J4422" s="12"/>
      <c r="S4422" s="12"/>
      <c r="T4422" s="5"/>
      <c r="V4422" s="5"/>
      <c r="W4422" s="5"/>
    </row>
    <row r="4423" spans="4:23" customFormat="1" x14ac:dyDescent="0.35">
      <c r="D4423" s="5"/>
      <c r="J4423" s="12"/>
      <c r="S4423" s="12"/>
      <c r="T4423" s="5"/>
      <c r="V4423" s="5"/>
      <c r="W4423" s="5"/>
    </row>
    <row r="4424" spans="4:23" customFormat="1" x14ac:dyDescent="0.35">
      <c r="D4424" s="5"/>
      <c r="J4424" s="12"/>
      <c r="S4424" s="12"/>
      <c r="T4424" s="5"/>
      <c r="V4424" s="5"/>
      <c r="W4424" s="5"/>
    </row>
    <row r="4425" spans="4:23" customFormat="1" x14ac:dyDescent="0.35">
      <c r="D4425" s="5"/>
      <c r="J4425" s="12"/>
      <c r="S4425" s="12"/>
      <c r="T4425" s="5"/>
      <c r="V4425" s="5"/>
      <c r="W4425" s="5"/>
    </row>
    <row r="4426" spans="4:23" customFormat="1" x14ac:dyDescent="0.35">
      <c r="D4426" s="5"/>
      <c r="J4426" s="12"/>
      <c r="S4426" s="12"/>
      <c r="T4426" s="5"/>
      <c r="V4426" s="5"/>
      <c r="W4426" s="5"/>
    </row>
    <row r="4427" spans="4:23" customFormat="1" x14ac:dyDescent="0.35">
      <c r="D4427" s="5"/>
      <c r="J4427" s="12"/>
      <c r="S4427" s="12"/>
      <c r="T4427" s="5"/>
      <c r="V4427" s="5"/>
      <c r="W4427" s="5"/>
    </row>
    <row r="4428" spans="4:23" customFormat="1" x14ac:dyDescent="0.35">
      <c r="D4428" s="5"/>
      <c r="J4428" s="12"/>
      <c r="S4428" s="12"/>
      <c r="T4428" s="5"/>
      <c r="V4428" s="5"/>
      <c r="W4428" s="5"/>
    </row>
    <row r="4429" spans="4:23" customFormat="1" x14ac:dyDescent="0.35">
      <c r="D4429" s="5"/>
      <c r="J4429" s="12"/>
      <c r="S4429" s="12"/>
      <c r="T4429" s="5"/>
      <c r="V4429" s="5"/>
      <c r="W4429" s="5"/>
    </row>
    <row r="4430" spans="4:23" customFormat="1" x14ac:dyDescent="0.35">
      <c r="D4430" s="5"/>
      <c r="J4430" s="12"/>
      <c r="S4430" s="12"/>
      <c r="T4430" s="5"/>
      <c r="V4430" s="5"/>
      <c r="W4430" s="5"/>
    </row>
    <row r="4431" spans="4:23" customFormat="1" x14ac:dyDescent="0.35">
      <c r="D4431" s="5"/>
      <c r="J4431" s="12"/>
      <c r="S4431" s="12"/>
      <c r="T4431" s="5"/>
      <c r="V4431" s="5"/>
      <c r="W4431" s="5"/>
    </row>
    <row r="4432" spans="4:23" customFormat="1" x14ac:dyDescent="0.35">
      <c r="D4432" s="5"/>
      <c r="J4432" s="12"/>
      <c r="S4432" s="12"/>
      <c r="T4432" s="5"/>
      <c r="V4432" s="5"/>
      <c r="W4432" s="5"/>
    </row>
    <row r="4433" spans="4:23" customFormat="1" x14ac:dyDescent="0.35">
      <c r="D4433" s="5"/>
      <c r="J4433" s="12"/>
      <c r="S4433" s="12"/>
      <c r="T4433" s="5"/>
      <c r="V4433" s="5"/>
      <c r="W4433" s="5"/>
    </row>
    <row r="4434" spans="4:23" customFormat="1" x14ac:dyDescent="0.35">
      <c r="D4434" s="5"/>
      <c r="J4434" s="12"/>
      <c r="S4434" s="12"/>
      <c r="T4434" s="5"/>
      <c r="V4434" s="5"/>
      <c r="W4434" s="5"/>
    </row>
    <row r="4435" spans="4:23" customFormat="1" x14ac:dyDescent="0.35">
      <c r="D4435" s="5"/>
      <c r="J4435" s="12"/>
      <c r="S4435" s="12"/>
      <c r="T4435" s="5"/>
      <c r="V4435" s="5"/>
      <c r="W4435" s="5"/>
    </row>
    <row r="4436" spans="4:23" customFormat="1" x14ac:dyDescent="0.35">
      <c r="D4436" s="5"/>
      <c r="J4436" s="12"/>
      <c r="S4436" s="12"/>
      <c r="T4436" s="5"/>
      <c r="V4436" s="5"/>
      <c r="W4436" s="5"/>
    </row>
    <row r="4437" spans="4:23" customFormat="1" x14ac:dyDescent="0.35">
      <c r="D4437" s="5"/>
      <c r="J4437" s="12"/>
      <c r="S4437" s="12"/>
      <c r="T4437" s="5"/>
      <c r="V4437" s="5"/>
      <c r="W4437" s="5"/>
    </row>
    <row r="4438" spans="4:23" customFormat="1" x14ac:dyDescent="0.35">
      <c r="D4438" s="5"/>
      <c r="J4438" s="12"/>
      <c r="S4438" s="12"/>
      <c r="T4438" s="5"/>
      <c r="V4438" s="5"/>
      <c r="W4438" s="5"/>
    </row>
    <row r="4439" spans="4:23" customFormat="1" x14ac:dyDescent="0.35">
      <c r="D4439" s="5"/>
      <c r="J4439" s="12"/>
      <c r="S4439" s="12"/>
      <c r="T4439" s="5"/>
      <c r="V4439" s="5"/>
      <c r="W4439" s="5"/>
    </row>
    <row r="4440" spans="4:23" customFormat="1" x14ac:dyDescent="0.35">
      <c r="D4440" s="5"/>
      <c r="J4440" s="12"/>
      <c r="S4440" s="12"/>
      <c r="T4440" s="5"/>
      <c r="V4440" s="5"/>
      <c r="W4440" s="5"/>
    </row>
    <row r="4441" spans="4:23" customFormat="1" x14ac:dyDescent="0.35">
      <c r="D4441" s="5"/>
      <c r="J4441" s="12"/>
      <c r="S4441" s="12"/>
      <c r="T4441" s="5"/>
      <c r="V4441" s="5"/>
      <c r="W4441" s="5"/>
    </row>
    <row r="4442" spans="4:23" customFormat="1" x14ac:dyDescent="0.35">
      <c r="D4442" s="5"/>
      <c r="J4442" s="12"/>
      <c r="S4442" s="12"/>
      <c r="T4442" s="5"/>
      <c r="V4442" s="5"/>
      <c r="W4442" s="5"/>
    </row>
    <row r="4443" spans="4:23" customFormat="1" x14ac:dyDescent="0.35">
      <c r="D4443" s="5"/>
      <c r="J4443" s="12"/>
      <c r="S4443" s="12"/>
      <c r="T4443" s="5"/>
      <c r="V4443" s="5"/>
      <c r="W4443" s="5"/>
    </row>
    <row r="4444" spans="4:23" customFormat="1" x14ac:dyDescent="0.35">
      <c r="D4444" s="5"/>
      <c r="J4444" s="12"/>
      <c r="S4444" s="12"/>
      <c r="T4444" s="5"/>
      <c r="V4444" s="5"/>
      <c r="W4444" s="5"/>
    </row>
    <row r="4445" spans="4:23" customFormat="1" x14ac:dyDescent="0.35">
      <c r="D4445" s="5"/>
      <c r="J4445" s="12"/>
      <c r="S4445" s="12"/>
      <c r="T4445" s="5"/>
      <c r="V4445" s="5"/>
      <c r="W4445" s="5"/>
    </row>
    <row r="4446" spans="4:23" customFormat="1" x14ac:dyDescent="0.35">
      <c r="D4446" s="5"/>
      <c r="J4446" s="12"/>
      <c r="S4446" s="12"/>
      <c r="T4446" s="5"/>
      <c r="V4446" s="5"/>
      <c r="W4446" s="5"/>
    </row>
    <row r="4447" spans="4:23" customFormat="1" x14ac:dyDescent="0.35">
      <c r="D4447" s="5"/>
      <c r="J4447" s="12"/>
      <c r="S4447" s="12"/>
      <c r="T4447" s="5"/>
      <c r="V4447" s="5"/>
      <c r="W4447" s="5"/>
    </row>
    <row r="4448" spans="4:23" customFormat="1" x14ac:dyDescent="0.35">
      <c r="D4448" s="5"/>
      <c r="J4448" s="12"/>
      <c r="S4448" s="12"/>
      <c r="T4448" s="5"/>
      <c r="V4448" s="5"/>
      <c r="W4448" s="5"/>
    </row>
    <row r="4449" spans="4:23" customFormat="1" x14ac:dyDescent="0.35">
      <c r="D4449" s="5"/>
      <c r="J4449" s="12"/>
      <c r="S4449" s="12"/>
      <c r="T4449" s="5"/>
      <c r="V4449" s="5"/>
      <c r="W4449" s="5"/>
    </row>
    <row r="4450" spans="4:23" customFormat="1" x14ac:dyDescent="0.35">
      <c r="D4450" s="5"/>
      <c r="J4450" s="12"/>
      <c r="S4450" s="12"/>
      <c r="T4450" s="5"/>
      <c r="V4450" s="5"/>
      <c r="W4450" s="5"/>
    </row>
    <row r="4451" spans="4:23" customFormat="1" x14ac:dyDescent="0.35">
      <c r="D4451" s="5"/>
      <c r="J4451" s="12"/>
      <c r="S4451" s="12"/>
      <c r="T4451" s="5"/>
      <c r="V4451" s="5"/>
      <c r="W4451" s="5"/>
    </row>
    <row r="4452" spans="4:23" customFormat="1" x14ac:dyDescent="0.35">
      <c r="D4452" s="5"/>
      <c r="J4452" s="12"/>
      <c r="S4452" s="12"/>
      <c r="T4452" s="5"/>
      <c r="V4452" s="5"/>
      <c r="W4452" s="5"/>
    </row>
    <row r="4453" spans="4:23" customFormat="1" x14ac:dyDescent="0.35">
      <c r="D4453" s="5"/>
      <c r="J4453" s="12"/>
      <c r="S4453" s="12"/>
      <c r="T4453" s="5"/>
      <c r="V4453" s="5"/>
      <c r="W4453" s="5"/>
    </row>
    <row r="4454" spans="4:23" customFormat="1" x14ac:dyDescent="0.35">
      <c r="D4454" s="5"/>
      <c r="J4454" s="12"/>
      <c r="S4454" s="12"/>
      <c r="T4454" s="5"/>
      <c r="V4454" s="5"/>
      <c r="W4454" s="5"/>
    </row>
    <row r="4455" spans="4:23" customFormat="1" x14ac:dyDescent="0.35">
      <c r="D4455" s="5"/>
      <c r="J4455" s="12"/>
      <c r="S4455" s="12"/>
      <c r="T4455" s="5"/>
      <c r="V4455" s="5"/>
      <c r="W4455" s="5"/>
    </row>
    <row r="4456" spans="4:23" customFormat="1" x14ac:dyDescent="0.35">
      <c r="D4456" s="5"/>
      <c r="J4456" s="12"/>
      <c r="S4456" s="12"/>
      <c r="T4456" s="5"/>
      <c r="V4456" s="5"/>
      <c r="W4456" s="5"/>
    </row>
    <row r="4457" spans="4:23" customFormat="1" x14ac:dyDescent="0.35">
      <c r="D4457" s="5"/>
      <c r="J4457" s="12"/>
      <c r="S4457" s="12"/>
      <c r="T4457" s="5"/>
      <c r="V4457" s="5"/>
      <c r="W4457" s="5"/>
    </row>
    <row r="4458" spans="4:23" customFormat="1" x14ac:dyDescent="0.35">
      <c r="D4458" s="5"/>
      <c r="J4458" s="12"/>
      <c r="S4458" s="12"/>
      <c r="T4458" s="5"/>
      <c r="V4458" s="5"/>
      <c r="W4458" s="5"/>
    </row>
    <row r="4459" spans="4:23" customFormat="1" x14ac:dyDescent="0.35">
      <c r="D4459" s="5"/>
      <c r="J4459" s="12"/>
      <c r="S4459" s="12"/>
      <c r="T4459" s="5"/>
      <c r="V4459" s="5"/>
      <c r="W4459" s="5"/>
    </row>
    <row r="4460" spans="4:23" customFormat="1" x14ac:dyDescent="0.35">
      <c r="D4460" s="5"/>
      <c r="J4460" s="12"/>
      <c r="S4460" s="12"/>
      <c r="T4460" s="5"/>
      <c r="V4460" s="5"/>
      <c r="W4460" s="5"/>
    </row>
    <row r="4461" spans="4:23" customFormat="1" x14ac:dyDescent="0.35">
      <c r="D4461" s="5"/>
      <c r="J4461" s="12"/>
      <c r="S4461" s="12"/>
      <c r="T4461" s="5"/>
      <c r="V4461" s="5"/>
      <c r="W4461" s="5"/>
    </row>
    <row r="4462" spans="4:23" customFormat="1" x14ac:dyDescent="0.35">
      <c r="D4462" s="5"/>
      <c r="J4462" s="12"/>
      <c r="S4462" s="12"/>
      <c r="T4462" s="5"/>
      <c r="V4462" s="5"/>
      <c r="W4462" s="5"/>
    </row>
    <row r="4463" spans="4:23" customFormat="1" x14ac:dyDescent="0.35">
      <c r="D4463" s="5"/>
      <c r="J4463" s="12"/>
      <c r="S4463" s="12"/>
      <c r="T4463" s="5"/>
      <c r="V4463" s="5"/>
      <c r="W4463" s="5"/>
    </row>
    <row r="4464" spans="4:23" customFormat="1" x14ac:dyDescent="0.35">
      <c r="D4464" s="5"/>
      <c r="J4464" s="12"/>
      <c r="S4464" s="12"/>
      <c r="T4464" s="5"/>
      <c r="V4464" s="5"/>
      <c r="W4464" s="5"/>
    </row>
    <row r="4465" spans="4:23" customFormat="1" x14ac:dyDescent="0.35">
      <c r="D4465" s="5"/>
      <c r="J4465" s="12"/>
      <c r="S4465" s="12"/>
      <c r="T4465" s="5"/>
      <c r="V4465" s="5"/>
      <c r="W4465" s="5"/>
    </row>
    <row r="4466" spans="4:23" customFormat="1" x14ac:dyDescent="0.35">
      <c r="D4466" s="5"/>
      <c r="J4466" s="12"/>
      <c r="S4466" s="12"/>
      <c r="T4466" s="5"/>
      <c r="V4466" s="5"/>
      <c r="W4466" s="5"/>
    </row>
    <row r="4467" spans="4:23" customFormat="1" x14ac:dyDescent="0.35">
      <c r="D4467" s="5"/>
      <c r="J4467" s="12"/>
      <c r="S4467" s="12"/>
      <c r="T4467" s="5"/>
      <c r="V4467" s="5"/>
      <c r="W4467" s="5"/>
    </row>
    <row r="4468" spans="4:23" customFormat="1" x14ac:dyDescent="0.35">
      <c r="D4468" s="5"/>
      <c r="J4468" s="12"/>
      <c r="S4468" s="12"/>
      <c r="T4468" s="5"/>
      <c r="V4468" s="5"/>
      <c r="W4468" s="5"/>
    </row>
    <row r="4469" spans="4:23" customFormat="1" x14ac:dyDescent="0.35">
      <c r="D4469" s="5"/>
      <c r="J4469" s="12"/>
      <c r="S4469" s="12"/>
      <c r="T4469" s="5"/>
      <c r="V4469" s="5"/>
      <c r="W4469" s="5"/>
    </row>
    <row r="4470" spans="4:23" customFormat="1" x14ac:dyDescent="0.35">
      <c r="D4470" s="5"/>
      <c r="J4470" s="12"/>
      <c r="S4470" s="12"/>
      <c r="T4470" s="5"/>
      <c r="V4470" s="5"/>
      <c r="W4470" s="5"/>
    </row>
    <row r="4471" spans="4:23" customFormat="1" x14ac:dyDescent="0.35">
      <c r="D4471" s="5"/>
      <c r="J4471" s="12"/>
      <c r="S4471" s="12"/>
      <c r="T4471" s="5"/>
      <c r="V4471" s="5"/>
      <c r="W4471" s="5"/>
    </row>
    <row r="4472" spans="4:23" customFormat="1" x14ac:dyDescent="0.35">
      <c r="D4472" s="5"/>
      <c r="J4472" s="12"/>
      <c r="S4472" s="12"/>
      <c r="T4472" s="5"/>
      <c r="V4472" s="5"/>
      <c r="W4472" s="5"/>
    </row>
    <row r="4473" spans="4:23" customFormat="1" x14ac:dyDescent="0.35">
      <c r="D4473" s="5"/>
      <c r="J4473" s="12"/>
      <c r="S4473" s="12"/>
      <c r="T4473" s="5"/>
      <c r="V4473" s="5"/>
      <c r="W4473" s="5"/>
    </row>
    <row r="4474" spans="4:23" customFormat="1" x14ac:dyDescent="0.35">
      <c r="D4474" s="5"/>
      <c r="J4474" s="12"/>
      <c r="S4474" s="12"/>
      <c r="T4474" s="5"/>
      <c r="V4474" s="5"/>
      <c r="W4474" s="5"/>
    </row>
    <row r="4475" spans="4:23" customFormat="1" x14ac:dyDescent="0.35">
      <c r="D4475" s="5"/>
      <c r="J4475" s="12"/>
      <c r="S4475" s="12"/>
      <c r="T4475" s="5"/>
      <c r="V4475" s="5"/>
      <c r="W4475" s="5"/>
    </row>
    <row r="4476" spans="4:23" customFormat="1" x14ac:dyDescent="0.35">
      <c r="D4476" s="5"/>
      <c r="J4476" s="12"/>
      <c r="S4476" s="12"/>
      <c r="T4476" s="5"/>
      <c r="V4476" s="5"/>
      <c r="W4476" s="5"/>
    </row>
    <row r="4477" spans="4:23" customFormat="1" x14ac:dyDescent="0.35">
      <c r="D4477" s="5"/>
      <c r="J4477" s="12"/>
      <c r="S4477" s="12"/>
      <c r="T4477" s="5"/>
      <c r="V4477" s="5"/>
      <c r="W4477" s="5"/>
    </row>
    <row r="4478" spans="4:23" customFormat="1" x14ac:dyDescent="0.35">
      <c r="D4478" s="5"/>
      <c r="J4478" s="12"/>
      <c r="S4478" s="12"/>
      <c r="T4478" s="5"/>
      <c r="V4478" s="5"/>
      <c r="W4478" s="5"/>
    </row>
    <row r="4479" spans="4:23" customFormat="1" x14ac:dyDescent="0.35">
      <c r="D4479" s="5"/>
      <c r="J4479" s="12"/>
      <c r="S4479" s="12"/>
      <c r="T4479" s="5"/>
      <c r="V4479" s="5"/>
      <c r="W4479" s="5"/>
    </row>
    <row r="4480" spans="4:23" customFormat="1" x14ac:dyDescent="0.35">
      <c r="D4480" s="5"/>
      <c r="J4480" s="12"/>
      <c r="S4480" s="12"/>
      <c r="T4480" s="5"/>
      <c r="V4480" s="5"/>
      <c r="W4480" s="5"/>
    </row>
    <row r="4481" spans="4:23" customFormat="1" x14ac:dyDescent="0.35">
      <c r="D4481" s="5"/>
      <c r="J4481" s="12"/>
      <c r="S4481" s="12"/>
      <c r="T4481" s="5"/>
      <c r="V4481" s="5"/>
      <c r="W4481" s="5"/>
    </row>
    <row r="4482" spans="4:23" customFormat="1" x14ac:dyDescent="0.35">
      <c r="D4482" s="5"/>
      <c r="J4482" s="12"/>
      <c r="S4482" s="12"/>
      <c r="T4482" s="5"/>
      <c r="V4482" s="5"/>
      <c r="W4482" s="5"/>
    </row>
    <row r="4483" spans="4:23" customFormat="1" x14ac:dyDescent="0.35">
      <c r="D4483" s="5"/>
      <c r="J4483" s="12"/>
      <c r="S4483" s="12"/>
      <c r="T4483" s="5"/>
      <c r="V4483" s="5"/>
      <c r="W4483" s="5"/>
    </row>
    <row r="4484" spans="4:23" customFormat="1" x14ac:dyDescent="0.35">
      <c r="D4484" s="5"/>
      <c r="J4484" s="12"/>
      <c r="S4484" s="12"/>
      <c r="T4484" s="5"/>
      <c r="V4484" s="5"/>
      <c r="W4484" s="5"/>
    </row>
    <row r="4485" spans="4:23" customFormat="1" x14ac:dyDescent="0.35">
      <c r="D4485" s="5"/>
      <c r="J4485" s="12"/>
      <c r="S4485" s="12"/>
      <c r="T4485" s="5"/>
      <c r="V4485" s="5"/>
      <c r="W4485" s="5"/>
    </row>
    <row r="4486" spans="4:23" customFormat="1" x14ac:dyDescent="0.35">
      <c r="D4486" s="5"/>
      <c r="J4486" s="12"/>
      <c r="S4486" s="12"/>
      <c r="T4486" s="5"/>
      <c r="V4486" s="5"/>
      <c r="W4486" s="5"/>
    </row>
    <row r="4487" spans="4:23" customFormat="1" x14ac:dyDescent="0.35">
      <c r="D4487" s="5"/>
      <c r="J4487" s="12"/>
      <c r="S4487" s="12"/>
      <c r="T4487" s="5"/>
      <c r="V4487" s="5"/>
      <c r="W4487" s="5"/>
    </row>
    <row r="4488" spans="4:23" customFormat="1" x14ac:dyDescent="0.35">
      <c r="D4488" s="5"/>
      <c r="J4488" s="12"/>
      <c r="S4488" s="12"/>
      <c r="T4488" s="5"/>
      <c r="V4488" s="5"/>
      <c r="W4488" s="5"/>
    </row>
    <row r="4489" spans="4:23" customFormat="1" x14ac:dyDescent="0.35">
      <c r="D4489" s="5"/>
      <c r="J4489" s="12"/>
      <c r="S4489" s="12"/>
      <c r="T4489" s="5"/>
      <c r="V4489" s="5"/>
      <c r="W4489" s="5"/>
    </row>
    <row r="4490" spans="4:23" customFormat="1" x14ac:dyDescent="0.35">
      <c r="D4490" s="5"/>
      <c r="J4490" s="12"/>
      <c r="S4490" s="12"/>
      <c r="T4490" s="5"/>
      <c r="V4490" s="5"/>
      <c r="W4490" s="5"/>
    </row>
    <row r="4491" spans="4:23" customFormat="1" x14ac:dyDescent="0.35">
      <c r="D4491" s="5"/>
      <c r="J4491" s="12"/>
      <c r="S4491" s="12"/>
      <c r="T4491" s="5"/>
      <c r="V4491" s="5"/>
      <c r="W4491" s="5"/>
    </row>
    <row r="4492" spans="4:23" customFormat="1" x14ac:dyDescent="0.35">
      <c r="D4492" s="5"/>
      <c r="J4492" s="12"/>
      <c r="S4492" s="12"/>
      <c r="T4492" s="5"/>
      <c r="V4492" s="5"/>
      <c r="W4492" s="5"/>
    </row>
    <row r="4493" spans="4:23" customFormat="1" x14ac:dyDescent="0.35">
      <c r="D4493" s="5"/>
      <c r="J4493" s="12"/>
      <c r="S4493" s="12"/>
      <c r="T4493" s="5"/>
      <c r="V4493" s="5"/>
      <c r="W4493" s="5"/>
    </row>
    <row r="4494" spans="4:23" customFormat="1" x14ac:dyDescent="0.35">
      <c r="D4494" s="5"/>
      <c r="J4494" s="12"/>
      <c r="S4494" s="12"/>
      <c r="T4494" s="5"/>
      <c r="V4494" s="5"/>
      <c r="W4494" s="5"/>
    </row>
    <row r="4495" spans="4:23" customFormat="1" x14ac:dyDescent="0.35">
      <c r="D4495" s="5"/>
      <c r="J4495" s="12"/>
      <c r="S4495" s="12"/>
      <c r="T4495" s="5"/>
      <c r="V4495" s="5"/>
      <c r="W4495" s="5"/>
    </row>
    <row r="4496" spans="4:23" customFormat="1" x14ac:dyDescent="0.35">
      <c r="D4496" s="5"/>
      <c r="J4496" s="12"/>
      <c r="S4496" s="12"/>
      <c r="T4496" s="5"/>
      <c r="V4496" s="5"/>
      <c r="W4496" s="5"/>
    </row>
    <row r="4497" spans="4:23" customFormat="1" x14ac:dyDescent="0.35">
      <c r="D4497" s="5"/>
      <c r="J4497" s="12"/>
      <c r="S4497" s="12"/>
      <c r="T4497" s="5"/>
      <c r="V4497" s="5"/>
      <c r="W4497" s="5"/>
    </row>
    <row r="4498" spans="4:23" customFormat="1" x14ac:dyDescent="0.35">
      <c r="D4498" s="5"/>
      <c r="J4498" s="12"/>
      <c r="S4498" s="12"/>
      <c r="T4498" s="5"/>
      <c r="V4498" s="5"/>
      <c r="W4498" s="5"/>
    </row>
    <row r="4499" spans="4:23" customFormat="1" x14ac:dyDescent="0.35">
      <c r="D4499" s="5"/>
      <c r="J4499" s="12"/>
      <c r="S4499" s="12"/>
      <c r="T4499" s="5"/>
      <c r="V4499" s="5"/>
      <c r="W4499" s="5"/>
    </row>
    <row r="4500" spans="4:23" customFormat="1" x14ac:dyDescent="0.35">
      <c r="D4500" s="5"/>
      <c r="J4500" s="12"/>
      <c r="S4500" s="12"/>
      <c r="T4500" s="5"/>
      <c r="V4500" s="5"/>
      <c r="W4500" s="5"/>
    </row>
    <row r="4501" spans="4:23" customFormat="1" x14ac:dyDescent="0.35">
      <c r="D4501" s="5"/>
      <c r="J4501" s="12"/>
      <c r="S4501" s="12"/>
      <c r="T4501" s="5"/>
      <c r="V4501" s="5"/>
      <c r="W4501" s="5"/>
    </row>
    <row r="4502" spans="4:23" customFormat="1" x14ac:dyDescent="0.35">
      <c r="D4502" s="5"/>
      <c r="J4502" s="12"/>
      <c r="S4502" s="12"/>
      <c r="T4502" s="5"/>
      <c r="V4502" s="5"/>
      <c r="W4502" s="5"/>
    </row>
    <row r="4503" spans="4:23" customFormat="1" x14ac:dyDescent="0.35">
      <c r="D4503" s="5"/>
      <c r="J4503" s="12"/>
      <c r="S4503" s="12"/>
      <c r="T4503" s="5"/>
      <c r="V4503" s="5"/>
      <c r="W4503" s="5"/>
    </row>
    <row r="4504" spans="4:23" customFormat="1" x14ac:dyDescent="0.35">
      <c r="D4504" s="5"/>
      <c r="J4504" s="12"/>
      <c r="S4504" s="12"/>
      <c r="T4504" s="5"/>
      <c r="V4504" s="5"/>
      <c r="W4504" s="5"/>
    </row>
    <row r="4505" spans="4:23" customFormat="1" x14ac:dyDescent="0.35">
      <c r="D4505" s="5"/>
      <c r="J4505" s="12"/>
      <c r="S4505" s="12"/>
      <c r="T4505" s="5"/>
      <c r="V4505" s="5"/>
      <c r="W4505" s="5"/>
    </row>
    <row r="4506" spans="4:23" customFormat="1" x14ac:dyDescent="0.35">
      <c r="D4506" s="5"/>
      <c r="J4506" s="12"/>
      <c r="S4506" s="12"/>
      <c r="T4506" s="5"/>
      <c r="V4506" s="5"/>
      <c r="W4506" s="5"/>
    </row>
    <row r="4507" spans="4:23" customFormat="1" x14ac:dyDescent="0.35">
      <c r="D4507" s="5"/>
      <c r="J4507" s="12"/>
      <c r="S4507" s="12"/>
      <c r="T4507" s="5"/>
      <c r="V4507" s="5"/>
      <c r="W4507" s="5"/>
    </row>
    <row r="4508" spans="4:23" customFormat="1" x14ac:dyDescent="0.35">
      <c r="D4508" s="5"/>
      <c r="J4508" s="12"/>
      <c r="S4508" s="12"/>
      <c r="T4508" s="5"/>
      <c r="V4508" s="5"/>
      <c r="W4508" s="5"/>
    </row>
    <row r="4509" spans="4:23" customFormat="1" x14ac:dyDescent="0.35">
      <c r="D4509" s="5"/>
      <c r="J4509" s="12"/>
      <c r="S4509" s="12"/>
      <c r="T4509" s="5"/>
      <c r="V4509" s="5"/>
      <c r="W4509" s="5"/>
    </row>
    <row r="4510" spans="4:23" customFormat="1" x14ac:dyDescent="0.35">
      <c r="D4510" s="5"/>
      <c r="J4510" s="12"/>
      <c r="S4510" s="12"/>
      <c r="T4510" s="5"/>
      <c r="V4510" s="5"/>
      <c r="W4510" s="5"/>
    </row>
    <row r="4511" spans="4:23" customFormat="1" x14ac:dyDescent="0.35">
      <c r="D4511" s="5"/>
      <c r="J4511" s="12"/>
      <c r="S4511" s="12"/>
      <c r="T4511" s="5"/>
      <c r="V4511" s="5"/>
      <c r="W4511" s="5"/>
    </row>
    <row r="4512" spans="4:23" customFormat="1" x14ac:dyDescent="0.35">
      <c r="D4512" s="5"/>
      <c r="J4512" s="12"/>
      <c r="S4512" s="12"/>
      <c r="T4512" s="5"/>
      <c r="V4512" s="5"/>
      <c r="W4512" s="5"/>
    </row>
    <row r="4513" spans="4:23" customFormat="1" x14ac:dyDescent="0.35">
      <c r="D4513" s="5"/>
      <c r="J4513" s="12"/>
      <c r="S4513" s="12"/>
      <c r="T4513" s="5"/>
      <c r="V4513" s="5"/>
      <c r="W4513" s="5"/>
    </row>
    <row r="4514" spans="4:23" customFormat="1" x14ac:dyDescent="0.35">
      <c r="D4514" s="5"/>
      <c r="J4514" s="12"/>
      <c r="S4514" s="12"/>
      <c r="T4514" s="5"/>
      <c r="V4514" s="5"/>
      <c r="W4514" s="5"/>
    </row>
    <row r="4515" spans="4:23" customFormat="1" x14ac:dyDescent="0.35">
      <c r="D4515" s="5"/>
      <c r="J4515" s="12"/>
      <c r="S4515" s="12"/>
      <c r="T4515" s="5"/>
      <c r="V4515" s="5"/>
      <c r="W4515" s="5"/>
    </row>
    <row r="4516" spans="4:23" customFormat="1" x14ac:dyDescent="0.35">
      <c r="D4516" s="5"/>
      <c r="J4516" s="12"/>
      <c r="S4516" s="12"/>
      <c r="T4516" s="5"/>
      <c r="V4516" s="5"/>
      <c r="W4516" s="5"/>
    </row>
    <row r="4517" spans="4:23" customFormat="1" x14ac:dyDescent="0.35">
      <c r="D4517" s="5"/>
      <c r="J4517" s="12"/>
      <c r="S4517" s="12"/>
      <c r="T4517" s="5"/>
      <c r="V4517" s="5"/>
      <c r="W4517" s="5"/>
    </row>
    <row r="4518" spans="4:23" customFormat="1" x14ac:dyDescent="0.35">
      <c r="D4518" s="5"/>
      <c r="J4518" s="12"/>
      <c r="S4518" s="12"/>
      <c r="T4518" s="5"/>
      <c r="V4518" s="5"/>
      <c r="W4518" s="5"/>
    </row>
    <row r="4519" spans="4:23" customFormat="1" x14ac:dyDescent="0.35">
      <c r="D4519" s="5"/>
      <c r="J4519" s="12"/>
      <c r="S4519" s="12"/>
      <c r="T4519" s="5"/>
      <c r="V4519" s="5"/>
      <c r="W4519" s="5"/>
    </row>
    <row r="4520" spans="4:23" customFormat="1" x14ac:dyDescent="0.35">
      <c r="D4520" s="5"/>
      <c r="J4520" s="12"/>
      <c r="S4520" s="12"/>
      <c r="T4520" s="5"/>
      <c r="V4520" s="5"/>
      <c r="W4520" s="5"/>
    </row>
    <row r="4521" spans="4:23" customFormat="1" x14ac:dyDescent="0.35">
      <c r="D4521" s="5"/>
      <c r="J4521" s="12"/>
      <c r="S4521" s="12"/>
      <c r="T4521" s="5"/>
      <c r="V4521" s="5"/>
      <c r="W4521" s="5"/>
    </row>
    <row r="4522" spans="4:23" customFormat="1" x14ac:dyDescent="0.35">
      <c r="D4522" s="5"/>
      <c r="J4522" s="12"/>
      <c r="S4522" s="12"/>
      <c r="T4522" s="5"/>
      <c r="V4522" s="5"/>
      <c r="W4522" s="5"/>
    </row>
    <row r="4523" spans="4:23" customFormat="1" x14ac:dyDescent="0.35">
      <c r="D4523" s="5"/>
      <c r="J4523" s="12"/>
      <c r="S4523" s="12"/>
      <c r="T4523" s="5"/>
      <c r="V4523" s="5"/>
      <c r="W4523" s="5"/>
    </row>
    <row r="4524" spans="4:23" customFormat="1" x14ac:dyDescent="0.35">
      <c r="D4524" s="5"/>
      <c r="J4524" s="12"/>
      <c r="S4524" s="12"/>
      <c r="T4524" s="5"/>
      <c r="V4524" s="5"/>
      <c r="W4524" s="5"/>
    </row>
    <row r="4525" spans="4:23" customFormat="1" x14ac:dyDescent="0.35">
      <c r="D4525" s="5"/>
      <c r="J4525" s="12"/>
      <c r="S4525" s="12"/>
      <c r="T4525" s="5"/>
      <c r="V4525" s="5"/>
      <c r="W4525" s="5"/>
    </row>
    <row r="4526" spans="4:23" customFormat="1" x14ac:dyDescent="0.35">
      <c r="D4526" s="5"/>
      <c r="J4526" s="12"/>
      <c r="S4526" s="12"/>
      <c r="T4526" s="5"/>
      <c r="V4526" s="5"/>
      <c r="W4526" s="5"/>
    </row>
    <row r="4527" spans="4:23" customFormat="1" x14ac:dyDescent="0.35">
      <c r="D4527" s="5"/>
      <c r="J4527" s="12"/>
      <c r="S4527" s="12"/>
      <c r="T4527" s="5"/>
      <c r="V4527" s="5"/>
      <c r="W4527" s="5"/>
    </row>
    <row r="4528" spans="4:23" customFormat="1" x14ac:dyDescent="0.35">
      <c r="D4528" s="5"/>
      <c r="J4528" s="12"/>
      <c r="S4528" s="12"/>
      <c r="T4528" s="5"/>
      <c r="V4528" s="5"/>
      <c r="W4528" s="5"/>
    </row>
    <row r="4529" spans="4:23" customFormat="1" x14ac:dyDescent="0.35">
      <c r="D4529" s="5"/>
      <c r="J4529" s="12"/>
      <c r="S4529" s="12"/>
      <c r="T4529" s="5"/>
      <c r="V4529" s="5"/>
      <c r="W4529" s="5"/>
    </row>
    <row r="4530" spans="4:23" customFormat="1" x14ac:dyDescent="0.35">
      <c r="D4530" s="5"/>
      <c r="J4530" s="12"/>
      <c r="S4530" s="12"/>
      <c r="T4530" s="5"/>
      <c r="V4530" s="5"/>
      <c r="W4530" s="5"/>
    </row>
    <row r="4531" spans="4:23" customFormat="1" x14ac:dyDescent="0.35">
      <c r="D4531" s="5"/>
      <c r="J4531" s="12"/>
      <c r="S4531" s="12"/>
      <c r="T4531" s="5"/>
      <c r="V4531" s="5"/>
      <c r="W4531" s="5"/>
    </row>
    <row r="4532" spans="4:23" customFormat="1" x14ac:dyDescent="0.35">
      <c r="D4532" s="5"/>
      <c r="J4532" s="12"/>
      <c r="S4532" s="12"/>
      <c r="T4532" s="5"/>
      <c r="V4532" s="5"/>
      <c r="W4532" s="5"/>
    </row>
    <row r="4533" spans="4:23" customFormat="1" x14ac:dyDescent="0.35">
      <c r="D4533" s="5"/>
      <c r="J4533" s="12"/>
      <c r="S4533" s="12"/>
      <c r="T4533" s="5"/>
      <c r="V4533" s="5"/>
      <c r="W4533" s="5"/>
    </row>
    <row r="4534" spans="4:23" customFormat="1" x14ac:dyDescent="0.35">
      <c r="D4534" s="5"/>
      <c r="J4534" s="12"/>
      <c r="S4534" s="12"/>
      <c r="T4534" s="5"/>
      <c r="V4534" s="5"/>
      <c r="W4534" s="5"/>
    </row>
    <row r="4535" spans="4:23" customFormat="1" x14ac:dyDescent="0.35">
      <c r="D4535" s="5"/>
      <c r="J4535" s="12"/>
      <c r="S4535" s="12"/>
      <c r="T4535" s="5"/>
      <c r="V4535" s="5"/>
      <c r="W4535" s="5"/>
    </row>
    <row r="4536" spans="4:23" customFormat="1" x14ac:dyDescent="0.35">
      <c r="D4536" s="5"/>
      <c r="J4536" s="12"/>
      <c r="S4536" s="12"/>
      <c r="T4536" s="5"/>
      <c r="V4536" s="5"/>
      <c r="W4536" s="5"/>
    </row>
    <row r="4537" spans="4:23" customFormat="1" x14ac:dyDescent="0.35">
      <c r="D4537" s="5"/>
      <c r="J4537" s="12"/>
      <c r="S4537" s="12"/>
      <c r="T4537" s="5"/>
      <c r="V4537" s="5"/>
      <c r="W4537" s="5"/>
    </row>
    <row r="4538" spans="4:23" customFormat="1" x14ac:dyDescent="0.35">
      <c r="D4538" s="5"/>
      <c r="J4538" s="12"/>
      <c r="S4538" s="12"/>
      <c r="T4538" s="5"/>
      <c r="V4538" s="5"/>
      <c r="W4538" s="5"/>
    </row>
    <row r="4539" spans="4:23" customFormat="1" x14ac:dyDescent="0.35">
      <c r="D4539" s="5"/>
      <c r="J4539" s="12"/>
      <c r="S4539" s="12"/>
      <c r="T4539" s="5"/>
      <c r="V4539" s="5"/>
      <c r="W4539" s="5"/>
    </row>
    <row r="4540" spans="4:23" customFormat="1" x14ac:dyDescent="0.35">
      <c r="D4540" s="5"/>
      <c r="J4540" s="12"/>
      <c r="S4540" s="12"/>
      <c r="T4540" s="5"/>
      <c r="V4540" s="5"/>
      <c r="W4540" s="5"/>
    </row>
    <row r="4541" spans="4:23" customFormat="1" x14ac:dyDescent="0.35">
      <c r="D4541" s="5"/>
      <c r="J4541" s="12"/>
      <c r="S4541" s="12"/>
      <c r="T4541" s="5"/>
      <c r="V4541" s="5"/>
      <c r="W4541" s="5"/>
    </row>
    <row r="4542" spans="4:23" customFormat="1" x14ac:dyDescent="0.35">
      <c r="D4542" s="5"/>
      <c r="J4542" s="12"/>
      <c r="S4542" s="12"/>
      <c r="T4542" s="5"/>
      <c r="V4542" s="5"/>
      <c r="W4542" s="5"/>
    </row>
    <row r="4543" spans="4:23" customFormat="1" x14ac:dyDescent="0.35">
      <c r="D4543" s="5"/>
      <c r="J4543" s="12"/>
      <c r="S4543" s="12"/>
      <c r="T4543" s="5"/>
      <c r="V4543" s="5"/>
      <c r="W4543" s="5"/>
    </row>
    <row r="4544" spans="4:23" customFormat="1" x14ac:dyDescent="0.35">
      <c r="D4544" s="5"/>
      <c r="J4544" s="12"/>
      <c r="S4544" s="12"/>
      <c r="T4544" s="5"/>
      <c r="V4544" s="5"/>
      <c r="W4544" s="5"/>
    </row>
    <row r="4545" spans="4:23" customFormat="1" x14ac:dyDescent="0.35">
      <c r="D4545" s="5"/>
      <c r="J4545" s="12"/>
      <c r="S4545" s="12"/>
      <c r="T4545" s="5"/>
      <c r="V4545" s="5"/>
      <c r="W4545" s="5"/>
    </row>
    <row r="4546" spans="4:23" customFormat="1" x14ac:dyDescent="0.35">
      <c r="D4546" s="5"/>
      <c r="J4546" s="12"/>
      <c r="S4546" s="12"/>
      <c r="T4546" s="5"/>
      <c r="V4546" s="5"/>
      <c r="W4546" s="5"/>
    </row>
    <row r="4547" spans="4:23" customFormat="1" x14ac:dyDescent="0.35">
      <c r="D4547" s="5"/>
      <c r="J4547" s="12"/>
      <c r="S4547" s="12"/>
      <c r="T4547" s="5"/>
      <c r="V4547" s="5"/>
      <c r="W4547" s="5"/>
    </row>
    <row r="4548" spans="4:23" customFormat="1" x14ac:dyDescent="0.35">
      <c r="D4548" s="5"/>
      <c r="J4548" s="12"/>
      <c r="S4548" s="12"/>
      <c r="T4548" s="5"/>
      <c r="V4548" s="5"/>
      <c r="W4548" s="5"/>
    </row>
    <row r="4549" spans="4:23" customFormat="1" x14ac:dyDescent="0.35">
      <c r="D4549" s="5"/>
      <c r="J4549" s="12"/>
      <c r="S4549" s="12"/>
      <c r="T4549" s="5"/>
      <c r="V4549" s="5"/>
      <c r="W4549" s="5"/>
    </row>
    <row r="4550" spans="4:23" customFormat="1" x14ac:dyDescent="0.35">
      <c r="D4550" s="5"/>
      <c r="J4550" s="12"/>
      <c r="S4550" s="12"/>
      <c r="T4550" s="5"/>
      <c r="V4550" s="5"/>
      <c r="W4550" s="5"/>
    </row>
    <row r="4551" spans="4:23" customFormat="1" x14ac:dyDescent="0.35">
      <c r="D4551" s="5"/>
      <c r="J4551" s="12"/>
      <c r="S4551" s="12"/>
      <c r="T4551" s="5"/>
      <c r="V4551" s="5"/>
      <c r="W4551" s="5"/>
    </row>
    <row r="4552" spans="4:23" customFormat="1" x14ac:dyDescent="0.35">
      <c r="D4552" s="5"/>
      <c r="J4552" s="12"/>
      <c r="S4552" s="12"/>
      <c r="T4552" s="5"/>
      <c r="V4552" s="5"/>
      <c r="W4552" s="5"/>
    </row>
    <row r="4553" spans="4:23" customFormat="1" x14ac:dyDescent="0.35">
      <c r="D4553" s="5"/>
      <c r="J4553" s="12"/>
      <c r="S4553" s="12"/>
      <c r="T4553" s="5"/>
      <c r="V4553" s="5"/>
      <c r="W4553" s="5"/>
    </row>
    <row r="4554" spans="4:23" customFormat="1" x14ac:dyDescent="0.35">
      <c r="D4554" s="5"/>
      <c r="J4554" s="12"/>
      <c r="S4554" s="12"/>
      <c r="T4554" s="5"/>
      <c r="V4554" s="5"/>
      <c r="W4554" s="5"/>
    </row>
    <row r="4555" spans="4:23" customFormat="1" x14ac:dyDescent="0.35">
      <c r="D4555" s="5"/>
      <c r="J4555" s="12"/>
      <c r="S4555" s="12"/>
      <c r="T4555" s="5"/>
      <c r="V4555" s="5"/>
      <c r="W4555" s="5"/>
    </row>
    <row r="4556" spans="4:23" customFormat="1" x14ac:dyDescent="0.35">
      <c r="D4556" s="5"/>
      <c r="J4556" s="12"/>
      <c r="S4556" s="12"/>
      <c r="T4556" s="5"/>
      <c r="V4556" s="5"/>
      <c r="W4556" s="5"/>
    </row>
    <row r="4557" spans="4:23" customFormat="1" x14ac:dyDescent="0.35">
      <c r="D4557" s="5"/>
      <c r="J4557" s="12"/>
      <c r="S4557" s="12"/>
      <c r="T4557" s="5"/>
      <c r="V4557" s="5"/>
      <c r="W4557" s="5"/>
    </row>
    <row r="4558" spans="4:23" customFormat="1" x14ac:dyDescent="0.35">
      <c r="D4558" s="5"/>
      <c r="J4558" s="12"/>
      <c r="S4558" s="12"/>
      <c r="T4558" s="5"/>
      <c r="V4558" s="5"/>
      <c r="W4558" s="5"/>
    </row>
    <row r="4559" spans="4:23" customFormat="1" x14ac:dyDescent="0.35">
      <c r="D4559" s="5"/>
      <c r="J4559" s="12"/>
      <c r="S4559" s="12"/>
      <c r="T4559" s="5"/>
      <c r="V4559" s="5"/>
      <c r="W4559" s="5"/>
    </row>
    <row r="4560" spans="4:23" customFormat="1" x14ac:dyDescent="0.35">
      <c r="D4560" s="5"/>
      <c r="J4560" s="12"/>
      <c r="S4560" s="12"/>
      <c r="T4560" s="5"/>
      <c r="V4560" s="5"/>
      <c r="W4560" s="5"/>
    </row>
    <row r="4561" spans="4:23" customFormat="1" x14ac:dyDescent="0.35">
      <c r="D4561" s="5"/>
      <c r="J4561" s="12"/>
      <c r="S4561" s="12"/>
      <c r="T4561" s="5"/>
      <c r="V4561" s="5"/>
      <c r="W4561" s="5"/>
    </row>
    <row r="4562" spans="4:23" customFormat="1" x14ac:dyDescent="0.35">
      <c r="D4562" s="5"/>
      <c r="J4562" s="12"/>
      <c r="S4562" s="12"/>
      <c r="T4562" s="5"/>
      <c r="V4562" s="5"/>
      <c r="W4562" s="5"/>
    </row>
    <row r="4563" spans="4:23" customFormat="1" x14ac:dyDescent="0.35">
      <c r="D4563" s="5"/>
      <c r="J4563" s="12"/>
      <c r="S4563" s="12"/>
      <c r="T4563" s="5"/>
      <c r="V4563" s="5"/>
      <c r="W4563" s="5"/>
    </row>
    <row r="4564" spans="4:23" customFormat="1" x14ac:dyDescent="0.35">
      <c r="D4564" s="5"/>
      <c r="J4564" s="12"/>
      <c r="S4564" s="12"/>
      <c r="T4564" s="5"/>
      <c r="V4564" s="5"/>
      <c r="W4564" s="5"/>
    </row>
    <row r="4565" spans="4:23" customFormat="1" x14ac:dyDescent="0.35">
      <c r="D4565" s="5"/>
      <c r="J4565" s="12"/>
      <c r="S4565" s="12"/>
      <c r="T4565" s="5"/>
      <c r="V4565" s="5"/>
      <c r="W4565" s="5"/>
    </row>
    <row r="4566" spans="4:23" customFormat="1" x14ac:dyDescent="0.35">
      <c r="D4566" s="5"/>
      <c r="J4566" s="12"/>
      <c r="S4566" s="12"/>
      <c r="T4566" s="5"/>
      <c r="V4566" s="5"/>
      <c r="W4566" s="5"/>
    </row>
    <row r="4567" spans="4:23" customFormat="1" x14ac:dyDescent="0.35">
      <c r="D4567" s="5"/>
      <c r="J4567" s="12"/>
      <c r="S4567" s="12"/>
      <c r="T4567" s="5"/>
      <c r="V4567" s="5"/>
      <c r="W4567" s="5"/>
    </row>
    <row r="4568" spans="4:23" customFormat="1" x14ac:dyDescent="0.35">
      <c r="D4568" s="5"/>
      <c r="J4568" s="12"/>
      <c r="S4568" s="12"/>
      <c r="T4568" s="5"/>
      <c r="V4568" s="5"/>
      <c r="W4568" s="5"/>
    </row>
    <row r="4569" spans="4:23" customFormat="1" x14ac:dyDescent="0.35">
      <c r="D4569" s="5"/>
      <c r="J4569" s="12"/>
      <c r="S4569" s="12"/>
      <c r="T4569" s="5"/>
      <c r="V4569" s="5"/>
      <c r="W4569" s="5"/>
    </row>
    <row r="4570" spans="4:23" customFormat="1" x14ac:dyDescent="0.35">
      <c r="D4570" s="5"/>
      <c r="J4570" s="12"/>
      <c r="S4570" s="12"/>
      <c r="T4570" s="5"/>
      <c r="V4570" s="5"/>
      <c r="W4570" s="5"/>
    </row>
    <row r="4571" spans="4:23" customFormat="1" x14ac:dyDescent="0.35">
      <c r="D4571" s="5"/>
      <c r="J4571" s="12"/>
      <c r="S4571" s="12"/>
      <c r="T4571" s="5"/>
      <c r="V4571" s="5"/>
      <c r="W4571" s="5"/>
    </row>
    <row r="4572" spans="4:23" customFormat="1" x14ac:dyDescent="0.35">
      <c r="D4572" s="5"/>
      <c r="J4572" s="12"/>
      <c r="S4572" s="12"/>
      <c r="T4572" s="5"/>
      <c r="V4572" s="5"/>
      <c r="W4572" s="5"/>
    </row>
    <row r="4573" spans="4:23" customFormat="1" x14ac:dyDescent="0.35">
      <c r="D4573" s="5"/>
      <c r="J4573" s="12"/>
      <c r="S4573" s="12"/>
      <c r="T4573" s="5"/>
      <c r="V4573" s="5"/>
      <c r="W4573" s="5"/>
    </row>
    <row r="4574" spans="4:23" customFormat="1" x14ac:dyDescent="0.35">
      <c r="D4574" s="5"/>
      <c r="J4574" s="12"/>
      <c r="S4574" s="12"/>
      <c r="T4574" s="5"/>
      <c r="V4574" s="5"/>
      <c r="W4574" s="5"/>
    </row>
    <row r="4575" spans="4:23" customFormat="1" x14ac:dyDescent="0.35">
      <c r="D4575" s="5"/>
      <c r="J4575" s="12"/>
      <c r="S4575" s="12"/>
      <c r="T4575" s="5"/>
      <c r="V4575" s="5"/>
      <c r="W4575" s="5"/>
    </row>
    <row r="4576" spans="4:23" customFormat="1" x14ac:dyDescent="0.35">
      <c r="D4576" s="5"/>
      <c r="J4576" s="12"/>
      <c r="S4576" s="12"/>
      <c r="T4576" s="5"/>
      <c r="V4576" s="5"/>
      <c r="W4576" s="5"/>
    </row>
    <row r="4577" spans="4:23" customFormat="1" x14ac:dyDescent="0.35">
      <c r="D4577" s="5"/>
      <c r="J4577" s="12"/>
      <c r="S4577" s="12"/>
      <c r="T4577" s="5"/>
      <c r="V4577" s="5"/>
      <c r="W4577" s="5"/>
    </row>
    <row r="4578" spans="4:23" customFormat="1" x14ac:dyDescent="0.35">
      <c r="D4578" s="5"/>
      <c r="J4578" s="12"/>
      <c r="S4578" s="12"/>
      <c r="T4578" s="5"/>
      <c r="V4578" s="5"/>
      <c r="W4578" s="5"/>
    </row>
    <row r="4579" spans="4:23" customFormat="1" x14ac:dyDescent="0.35">
      <c r="D4579" s="5"/>
      <c r="J4579" s="12"/>
      <c r="S4579" s="12"/>
      <c r="T4579" s="5"/>
      <c r="V4579" s="5"/>
      <c r="W4579" s="5"/>
    </row>
    <row r="4580" spans="4:23" customFormat="1" x14ac:dyDescent="0.35">
      <c r="D4580" s="5"/>
      <c r="J4580" s="12"/>
      <c r="S4580" s="12"/>
      <c r="T4580" s="5"/>
      <c r="V4580" s="5"/>
      <c r="W4580" s="5"/>
    </row>
    <row r="4581" spans="4:23" customFormat="1" x14ac:dyDescent="0.35">
      <c r="D4581" s="5"/>
      <c r="J4581" s="12"/>
      <c r="S4581" s="12"/>
      <c r="T4581" s="5"/>
      <c r="V4581" s="5"/>
      <c r="W4581" s="5"/>
    </row>
    <row r="4582" spans="4:23" customFormat="1" x14ac:dyDescent="0.35">
      <c r="D4582" s="5"/>
      <c r="J4582" s="12"/>
      <c r="S4582" s="12"/>
      <c r="T4582" s="5"/>
      <c r="V4582" s="5"/>
      <c r="W4582" s="5"/>
    </row>
    <row r="4583" spans="4:23" customFormat="1" x14ac:dyDescent="0.35">
      <c r="D4583" s="5"/>
      <c r="J4583" s="12"/>
      <c r="S4583" s="12"/>
      <c r="T4583" s="5"/>
      <c r="V4583" s="5"/>
      <c r="W4583" s="5"/>
    </row>
    <row r="4584" spans="4:23" customFormat="1" x14ac:dyDescent="0.35">
      <c r="D4584" s="5"/>
      <c r="J4584" s="12"/>
      <c r="S4584" s="12"/>
      <c r="T4584" s="5"/>
      <c r="V4584" s="5"/>
      <c r="W4584" s="5"/>
    </row>
    <row r="4585" spans="4:23" customFormat="1" x14ac:dyDescent="0.35">
      <c r="D4585" s="5"/>
      <c r="J4585" s="12"/>
      <c r="S4585" s="12"/>
      <c r="T4585" s="5"/>
      <c r="V4585" s="5"/>
      <c r="W4585" s="5"/>
    </row>
    <row r="4586" spans="4:23" customFormat="1" x14ac:dyDescent="0.35">
      <c r="D4586" s="5"/>
      <c r="J4586" s="12"/>
      <c r="S4586" s="12"/>
      <c r="T4586" s="5"/>
      <c r="V4586" s="5"/>
      <c r="W4586" s="5"/>
    </row>
    <row r="4587" spans="4:23" customFormat="1" x14ac:dyDescent="0.35">
      <c r="D4587" s="5"/>
      <c r="J4587" s="12"/>
      <c r="S4587" s="12"/>
      <c r="T4587" s="5"/>
      <c r="V4587" s="5"/>
      <c r="W4587" s="5"/>
    </row>
    <row r="4588" spans="4:23" customFormat="1" x14ac:dyDescent="0.35">
      <c r="D4588" s="5"/>
      <c r="J4588" s="12"/>
      <c r="S4588" s="12"/>
      <c r="T4588" s="5"/>
      <c r="V4588" s="5"/>
      <c r="W4588" s="5"/>
    </row>
    <row r="4589" spans="4:23" customFormat="1" x14ac:dyDescent="0.35">
      <c r="D4589" s="5"/>
      <c r="J4589" s="12"/>
      <c r="S4589" s="12"/>
      <c r="T4589" s="5"/>
      <c r="V4589" s="5"/>
      <c r="W4589" s="5"/>
    </row>
    <row r="4590" spans="4:23" customFormat="1" x14ac:dyDescent="0.35">
      <c r="D4590" s="5"/>
      <c r="J4590" s="12"/>
      <c r="S4590" s="12"/>
      <c r="T4590" s="5"/>
      <c r="V4590" s="5"/>
      <c r="W4590" s="5"/>
    </row>
    <row r="4591" spans="4:23" customFormat="1" x14ac:dyDescent="0.35">
      <c r="D4591" s="5"/>
      <c r="J4591" s="12"/>
      <c r="S4591" s="12"/>
      <c r="T4591" s="5"/>
      <c r="V4591" s="5"/>
      <c r="W4591" s="5"/>
    </row>
    <row r="4592" spans="4:23" customFormat="1" x14ac:dyDescent="0.35">
      <c r="D4592" s="5"/>
      <c r="J4592" s="12"/>
      <c r="S4592" s="12"/>
      <c r="T4592" s="5"/>
      <c r="V4592" s="5"/>
      <c r="W4592" s="5"/>
    </row>
    <row r="4593" spans="4:23" customFormat="1" x14ac:dyDescent="0.35">
      <c r="D4593" s="5"/>
      <c r="J4593" s="12"/>
      <c r="S4593" s="12"/>
      <c r="T4593" s="5"/>
      <c r="V4593" s="5"/>
      <c r="W4593" s="5"/>
    </row>
    <row r="4594" spans="4:23" customFormat="1" x14ac:dyDescent="0.35">
      <c r="D4594" s="5"/>
      <c r="J4594" s="12"/>
      <c r="S4594" s="12"/>
      <c r="T4594" s="5"/>
      <c r="V4594" s="5"/>
      <c r="W4594" s="5"/>
    </row>
    <row r="4595" spans="4:23" customFormat="1" x14ac:dyDescent="0.35">
      <c r="D4595" s="5"/>
      <c r="J4595" s="12"/>
      <c r="S4595" s="12"/>
      <c r="T4595" s="5"/>
      <c r="V4595" s="5"/>
      <c r="W4595" s="5"/>
    </row>
    <row r="4596" spans="4:23" customFormat="1" x14ac:dyDescent="0.35">
      <c r="D4596" s="5"/>
      <c r="J4596" s="12"/>
      <c r="S4596" s="12"/>
      <c r="T4596" s="5"/>
      <c r="V4596" s="5"/>
      <c r="W4596" s="5"/>
    </row>
    <row r="4597" spans="4:23" customFormat="1" x14ac:dyDescent="0.35">
      <c r="D4597" s="5"/>
      <c r="J4597" s="12"/>
      <c r="S4597" s="12"/>
      <c r="T4597" s="5"/>
      <c r="V4597" s="5"/>
      <c r="W4597" s="5"/>
    </row>
    <row r="4598" spans="4:23" customFormat="1" x14ac:dyDescent="0.35">
      <c r="D4598" s="5"/>
      <c r="J4598" s="12"/>
      <c r="S4598" s="12"/>
      <c r="T4598" s="5"/>
      <c r="V4598" s="5"/>
      <c r="W4598" s="5"/>
    </row>
    <row r="4599" spans="4:23" customFormat="1" x14ac:dyDescent="0.35">
      <c r="D4599" s="5"/>
      <c r="J4599" s="12"/>
      <c r="S4599" s="12"/>
      <c r="T4599" s="5"/>
      <c r="V4599" s="5"/>
      <c r="W4599" s="5"/>
    </row>
    <row r="4600" spans="4:23" customFormat="1" x14ac:dyDescent="0.35">
      <c r="D4600" s="5"/>
      <c r="J4600" s="12"/>
      <c r="S4600" s="12"/>
      <c r="T4600" s="5"/>
      <c r="V4600" s="5"/>
      <c r="W4600" s="5"/>
    </row>
    <row r="4601" spans="4:23" customFormat="1" x14ac:dyDescent="0.35">
      <c r="D4601" s="5"/>
      <c r="J4601" s="12"/>
      <c r="S4601" s="12"/>
      <c r="T4601" s="5"/>
      <c r="V4601" s="5"/>
      <c r="W4601" s="5"/>
    </row>
    <row r="4602" spans="4:23" customFormat="1" x14ac:dyDescent="0.35">
      <c r="D4602" s="5"/>
      <c r="J4602" s="12"/>
      <c r="S4602" s="12"/>
      <c r="T4602" s="5"/>
      <c r="V4602" s="5"/>
      <c r="W4602" s="5"/>
    </row>
    <row r="4603" spans="4:23" customFormat="1" x14ac:dyDescent="0.35">
      <c r="D4603" s="5"/>
      <c r="J4603" s="12"/>
      <c r="S4603" s="12"/>
      <c r="T4603" s="5"/>
      <c r="V4603" s="5"/>
      <c r="W4603" s="5"/>
    </row>
    <row r="4604" spans="4:23" customFormat="1" x14ac:dyDescent="0.35">
      <c r="D4604" s="5"/>
      <c r="J4604" s="12"/>
      <c r="S4604" s="12"/>
      <c r="T4604" s="5"/>
      <c r="V4604" s="5"/>
      <c r="W4604" s="5"/>
    </row>
    <row r="4605" spans="4:23" customFormat="1" x14ac:dyDescent="0.35">
      <c r="D4605" s="5"/>
      <c r="J4605" s="12"/>
      <c r="S4605" s="12"/>
      <c r="T4605" s="5"/>
      <c r="V4605" s="5"/>
      <c r="W4605" s="5"/>
    </row>
    <row r="4606" spans="4:23" customFormat="1" x14ac:dyDescent="0.35">
      <c r="D4606" s="5"/>
      <c r="J4606" s="12"/>
      <c r="S4606" s="12"/>
      <c r="T4606" s="5"/>
      <c r="V4606" s="5"/>
      <c r="W4606" s="5"/>
    </row>
    <row r="4607" spans="4:23" customFormat="1" x14ac:dyDescent="0.35">
      <c r="D4607" s="5"/>
      <c r="J4607" s="12"/>
      <c r="S4607" s="12"/>
      <c r="T4607" s="5"/>
      <c r="V4607" s="5"/>
      <c r="W4607" s="5"/>
    </row>
    <row r="4608" spans="4:23" customFormat="1" x14ac:dyDescent="0.35">
      <c r="D4608" s="5"/>
      <c r="J4608" s="12"/>
      <c r="S4608" s="12"/>
      <c r="T4608" s="5"/>
      <c r="V4608" s="5"/>
      <c r="W4608" s="5"/>
    </row>
    <row r="4609" spans="4:23" customFormat="1" x14ac:dyDescent="0.35">
      <c r="D4609" s="5"/>
      <c r="J4609" s="12"/>
      <c r="S4609" s="12"/>
      <c r="T4609" s="5"/>
      <c r="V4609" s="5"/>
      <c r="W4609" s="5"/>
    </row>
    <row r="4610" spans="4:23" customFormat="1" x14ac:dyDescent="0.35">
      <c r="D4610" s="5"/>
      <c r="J4610" s="12"/>
      <c r="S4610" s="12"/>
      <c r="T4610" s="5"/>
      <c r="V4610" s="5"/>
      <c r="W4610" s="5"/>
    </row>
    <row r="4611" spans="4:23" customFormat="1" x14ac:dyDescent="0.35">
      <c r="D4611" s="5"/>
      <c r="J4611" s="12"/>
      <c r="S4611" s="12"/>
      <c r="T4611" s="5"/>
      <c r="V4611" s="5"/>
      <c r="W4611" s="5"/>
    </row>
    <row r="4612" spans="4:23" customFormat="1" x14ac:dyDescent="0.35">
      <c r="D4612" s="5"/>
      <c r="J4612" s="12"/>
      <c r="S4612" s="12"/>
      <c r="T4612" s="5"/>
      <c r="V4612" s="5"/>
      <c r="W4612" s="5"/>
    </row>
    <row r="4613" spans="4:23" customFormat="1" x14ac:dyDescent="0.35">
      <c r="D4613" s="5"/>
      <c r="J4613" s="12"/>
      <c r="S4613" s="12"/>
      <c r="T4613" s="5"/>
      <c r="V4613" s="5"/>
      <c r="W4613" s="5"/>
    </row>
    <row r="4614" spans="4:23" customFormat="1" x14ac:dyDescent="0.35">
      <c r="D4614" s="5"/>
      <c r="J4614" s="12"/>
      <c r="S4614" s="12"/>
      <c r="T4614" s="5"/>
      <c r="V4614" s="5"/>
      <c r="W4614" s="5"/>
    </row>
    <row r="4615" spans="4:23" customFormat="1" x14ac:dyDescent="0.35">
      <c r="D4615" s="5"/>
      <c r="J4615" s="12"/>
      <c r="S4615" s="12"/>
      <c r="T4615" s="5"/>
      <c r="V4615" s="5"/>
      <c r="W4615" s="5"/>
    </row>
    <row r="4616" spans="4:23" customFormat="1" x14ac:dyDescent="0.35">
      <c r="D4616" s="5"/>
      <c r="J4616" s="12"/>
      <c r="S4616" s="12"/>
      <c r="T4616" s="5"/>
      <c r="V4616" s="5"/>
      <c r="W4616" s="5"/>
    </row>
    <row r="4617" spans="4:23" customFormat="1" x14ac:dyDescent="0.35">
      <c r="D4617" s="5"/>
      <c r="J4617" s="12"/>
      <c r="S4617" s="12"/>
      <c r="T4617" s="5"/>
      <c r="V4617" s="5"/>
      <c r="W4617" s="5"/>
    </row>
    <row r="4618" spans="4:23" customFormat="1" x14ac:dyDescent="0.35">
      <c r="D4618" s="5"/>
      <c r="J4618" s="12"/>
      <c r="S4618" s="12"/>
      <c r="T4618" s="5"/>
      <c r="V4618" s="5"/>
      <c r="W4618" s="5"/>
    </row>
    <row r="4619" spans="4:23" customFormat="1" x14ac:dyDescent="0.35">
      <c r="D4619" s="5"/>
      <c r="J4619" s="12"/>
      <c r="S4619" s="12"/>
      <c r="T4619" s="5"/>
      <c r="V4619" s="5"/>
      <c r="W4619" s="5"/>
    </row>
    <row r="4620" spans="4:23" customFormat="1" x14ac:dyDescent="0.35">
      <c r="D4620" s="5"/>
      <c r="J4620" s="12"/>
      <c r="S4620" s="12"/>
      <c r="T4620" s="5"/>
      <c r="V4620" s="5"/>
      <c r="W4620" s="5"/>
    </row>
    <row r="4621" spans="4:23" customFormat="1" x14ac:dyDescent="0.35">
      <c r="D4621" s="5"/>
      <c r="J4621" s="12"/>
      <c r="S4621" s="12"/>
      <c r="T4621" s="5"/>
      <c r="V4621" s="5"/>
      <c r="W4621" s="5"/>
    </row>
    <row r="4622" spans="4:23" customFormat="1" x14ac:dyDescent="0.35">
      <c r="D4622" s="5"/>
      <c r="J4622" s="12"/>
      <c r="S4622" s="12"/>
      <c r="T4622" s="5"/>
      <c r="V4622" s="5"/>
      <c r="W4622" s="5"/>
    </row>
    <row r="4623" spans="4:23" customFormat="1" x14ac:dyDescent="0.35">
      <c r="D4623" s="5"/>
      <c r="J4623" s="12"/>
      <c r="S4623" s="12"/>
      <c r="T4623" s="5"/>
      <c r="V4623" s="5"/>
      <c r="W4623" s="5"/>
    </row>
    <row r="4624" spans="4:23" customFormat="1" x14ac:dyDescent="0.35">
      <c r="D4624" s="5"/>
      <c r="J4624" s="12"/>
      <c r="S4624" s="12"/>
      <c r="T4624" s="5"/>
      <c r="V4624" s="5"/>
      <c r="W4624" s="5"/>
    </row>
    <row r="4625" spans="4:23" customFormat="1" x14ac:dyDescent="0.35">
      <c r="D4625" s="5"/>
      <c r="J4625" s="12"/>
      <c r="S4625" s="12"/>
      <c r="T4625" s="5"/>
      <c r="V4625" s="5"/>
      <c r="W4625" s="5"/>
    </row>
    <row r="4626" spans="4:23" customFormat="1" x14ac:dyDescent="0.35">
      <c r="D4626" s="5"/>
      <c r="J4626" s="12"/>
      <c r="S4626" s="12"/>
      <c r="T4626" s="5"/>
      <c r="V4626" s="5"/>
      <c r="W4626" s="5"/>
    </row>
    <row r="4627" spans="4:23" customFormat="1" x14ac:dyDescent="0.35">
      <c r="D4627" s="5"/>
      <c r="J4627" s="12"/>
      <c r="S4627" s="12"/>
      <c r="T4627" s="5"/>
      <c r="V4627" s="5"/>
      <c r="W4627" s="5"/>
    </row>
    <row r="4628" spans="4:23" customFormat="1" x14ac:dyDescent="0.35">
      <c r="D4628" s="5"/>
      <c r="J4628" s="12"/>
      <c r="S4628" s="12"/>
      <c r="T4628" s="5"/>
      <c r="V4628" s="5"/>
      <c r="W4628" s="5"/>
    </row>
    <row r="4629" spans="4:23" customFormat="1" x14ac:dyDescent="0.35">
      <c r="D4629" s="5"/>
      <c r="J4629" s="12"/>
      <c r="S4629" s="12"/>
      <c r="T4629" s="5"/>
      <c r="V4629" s="5"/>
      <c r="W4629" s="5"/>
    </row>
    <row r="4630" spans="4:23" customFormat="1" x14ac:dyDescent="0.35">
      <c r="D4630" s="5"/>
      <c r="J4630" s="12"/>
      <c r="S4630" s="12"/>
      <c r="T4630" s="5"/>
      <c r="V4630" s="5"/>
      <c r="W4630" s="5"/>
    </row>
    <row r="4631" spans="4:23" customFormat="1" x14ac:dyDescent="0.35">
      <c r="D4631" s="5"/>
      <c r="J4631" s="12"/>
      <c r="S4631" s="12"/>
      <c r="T4631" s="5"/>
      <c r="V4631" s="5"/>
      <c r="W4631" s="5"/>
    </row>
    <row r="4632" spans="4:23" customFormat="1" x14ac:dyDescent="0.35">
      <c r="D4632" s="5"/>
      <c r="J4632" s="12"/>
      <c r="S4632" s="12"/>
      <c r="T4632" s="5"/>
      <c r="V4632" s="5"/>
      <c r="W4632" s="5"/>
    </row>
    <row r="4633" spans="4:23" customFormat="1" x14ac:dyDescent="0.35">
      <c r="D4633" s="5"/>
      <c r="J4633" s="12"/>
      <c r="S4633" s="12"/>
      <c r="T4633" s="5"/>
      <c r="V4633" s="5"/>
      <c r="W4633" s="5"/>
    </row>
    <row r="4634" spans="4:23" customFormat="1" x14ac:dyDescent="0.35">
      <c r="D4634" s="5"/>
      <c r="J4634" s="12"/>
      <c r="S4634" s="12"/>
      <c r="T4634" s="5"/>
      <c r="V4634" s="5"/>
      <c r="W4634" s="5"/>
    </row>
    <row r="4635" spans="4:23" customFormat="1" x14ac:dyDescent="0.35">
      <c r="D4635" s="5"/>
      <c r="J4635" s="12"/>
      <c r="S4635" s="12"/>
      <c r="T4635" s="5"/>
      <c r="V4635" s="5"/>
      <c r="W4635" s="5"/>
    </row>
    <row r="4636" spans="4:23" customFormat="1" x14ac:dyDescent="0.35">
      <c r="D4636" s="5"/>
      <c r="J4636" s="12"/>
      <c r="S4636" s="12"/>
      <c r="T4636" s="5"/>
      <c r="V4636" s="5"/>
      <c r="W4636" s="5"/>
    </row>
    <row r="4637" spans="4:23" customFormat="1" x14ac:dyDescent="0.35">
      <c r="D4637" s="5"/>
      <c r="J4637" s="12"/>
      <c r="S4637" s="12"/>
      <c r="T4637" s="5"/>
      <c r="V4637" s="5"/>
      <c r="W4637" s="5"/>
    </row>
    <row r="4638" spans="4:23" customFormat="1" x14ac:dyDescent="0.35">
      <c r="D4638" s="5"/>
      <c r="J4638" s="12"/>
      <c r="S4638" s="12"/>
      <c r="T4638" s="5"/>
      <c r="V4638" s="5"/>
      <c r="W4638" s="5"/>
    </row>
    <row r="4639" spans="4:23" customFormat="1" x14ac:dyDescent="0.35">
      <c r="D4639" s="5"/>
      <c r="J4639" s="12"/>
      <c r="S4639" s="12"/>
      <c r="T4639" s="5"/>
      <c r="V4639" s="5"/>
      <c r="W4639" s="5"/>
    </row>
    <row r="4640" spans="4:23" customFormat="1" x14ac:dyDescent="0.35">
      <c r="D4640" s="5"/>
      <c r="J4640" s="12"/>
      <c r="S4640" s="12"/>
      <c r="T4640" s="5"/>
      <c r="V4640" s="5"/>
      <c r="W4640" s="5"/>
    </row>
    <row r="4641" spans="4:23" customFormat="1" x14ac:dyDescent="0.35">
      <c r="D4641" s="5"/>
      <c r="J4641" s="12"/>
      <c r="S4641" s="12"/>
      <c r="T4641" s="5"/>
      <c r="V4641" s="5"/>
      <c r="W4641" s="5"/>
    </row>
    <row r="4642" spans="4:23" customFormat="1" x14ac:dyDescent="0.35">
      <c r="D4642" s="5"/>
      <c r="J4642" s="12"/>
      <c r="S4642" s="12"/>
      <c r="T4642" s="5"/>
      <c r="V4642" s="5"/>
      <c r="W4642" s="5"/>
    </row>
    <row r="4643" spans="4:23" customFormat="1" x14ac:dyDescent="0.35">
      <c r="D4643" s="5"/>
      <c r="J4643" s="12"/>
      <c r="S4643" s="12"/>
      <c r="T4643" s="5"/>
      <c r="V4643" s="5"/>
      <c r="W4643" s="5"/>
    </row>
    <row r="4644" spans="4:23" customFormat="1" x14ac:dyDescent="0.35">
      <c r="D4644" s="5"/>
      <c r="J4644" s="12"/>
      <c r="S4644" s="12"/>
      <c r="T4644" s="5"/>
      <c r="V4644" s="5"/>
      <c r="W4644" s="5"/>
    </row>
    <row r="4645" spans="4:23" customFormat="1" x14ac:dyDescent="0.35">
      <c r="D4645" s="5"/>
      <c r="J4645" s="12"/>
      <c r="S4645" s="12"/>
      <c r="T4645" s="5"/>
      <c r="V4645" s="5"/>
      <c r="W4645" s="5"/>
    </row>
    <row r="4646" spans="4:23" customFormat="1" x14ac:dyDescent="0.35">
      <c r="D4646" s="5"/>
      <c r="J4646" s="12"/>
      <c r="S4646" s="12"/>
      <c r="T4646" s="5"/>
      <c r="V4646" s="5"/>
      <c r="W4646" s="5"/>
    </row>
    <row r="4647" spans="4:23" customFormat="1" x14ac:dyDescent="0.35">
      <c r="D4647" s="5"/>
      <c r="J4647" s="12"/>
      <c r="S4647" s="12"/>
      <c r="T4647" s="5"/>
      <c r="V4647" s="5"/>
      <c r="W4647" s="5"/>
    </row>
    <row r="4648" spans="4:23" customFormat="1" x14ac:dyDescent="0.35">
      <c r="D4648" s="5"/>
      <c r="J4648" s="12"/>
      <c r="S4648" s="12"/>
      <c r="T4648" s="5"/>
      <c r="V4648" s="5"/>
      <c r="W4648" s="5"/>
    </row>
    <row r="4649" spans="4:23" customFormat="1" x14ac:dyDescent="0.35">
      <c r="D4649" s="5"/>
      <c r="J4649" s="12"/>
      <c r="S4649" s="12"/>
      <c r="T4649" s="5"/>
      <c r="V4649" s="5"/>
      <c r="W4649" s="5"/>
    </row>
    <row r="4650" spans="4:23" customFormat="1" x14ac:dyDescent="0.35">
      <c r="D4650" s="5"/>
      <c r="J4650" s="12"/>
      <c r="S4650" s="12"/>
      <c r="T4650" s="5"/>
      <c r="V4650" s="5"/>
      <c r="W4650" s="5"/>
    </row>
    <row r="4651" spans="4:23" customFormat="1" x14ac:dyDescent="0.35">
      <c r="D4651" s="5"/>
      <c r="J4651" s="12"/>
      <c r="S4651" s="12"/>
      <c r="T4651" s="5"/>
      <c r="V4651" s="5"/>
      <c r="W4651" s="5"/>
    </row>
    <row r="4652" spans="4:23" customFormat="1" x14ac:dyDescent="0.35">
      <c r="D4652" s="5"/>
      <c r="J4652" s="12"/>
      <c r="S4652" s="12"/>
      <c r="T4652" s="5"/>
      <c r="V4652" s="5"/>
      <c r="W4652" s="5"/>
    </row>
    <row r="4653" spans="4:23" customFormat="1" x14ac:dyDescent="0.35">
      <c r="D4653" s="5"/>
      <c r="J4653" s="12"/>
      <c r="S4653" s="12"/>
      <c r="T4653" s="5"/>
      <c r="V4653" s="5"/>
      <c r="W4653" s="5"/>
    </row>
    <row r="4654" spans="4:23" customFormat="1" x14ac:dyDescent="0.35">
      <c r="D4654" s="5"/>
      <c r="J4654" s="12"/>
      <c r="S4654" s="12"/>
      <c r="T4654" s="5"/>
      <c r="V4654" s="5"/>
      <c r="W4654" s="5"/>
    </row>
    <row r="4655" spans="4:23" customFormat="1" x14ac:dyDescent="0.35">
      <c r="D4655" s="5"/>
      <c r="J4655" s="12"/>
      <c r="S4655" s="12"/>
      <c r="T4655" s="5"/>
      <c r="V4655" s="5"/>
      <c r="W4655" s="5"/>
    </row>
    <row r="4656" spans="4:23" customFormat="1" x14ac:dyDescent="0.35">
      <c r="D4656" s="5"/>
      <c r="J4656" s="12"/>
      <c r="S4656" s="12"/>
      <c r="T4656" s="5"/>
      <c r="V4656" s="5"/>
      <c r="W4656" s="5"/>
    </row>
    <row r="4657" spans="4:23" customFormat="1" x14ac:dyDescent="0.35">
      <c r="D4657" s="5"/>
      <c r="J4657" s="12"/>
      <c r="S4657" s="12"/>
      <c r="T4657" s="5"/>
      <c r="V4657" s="5"/>
      <c r="W4657" s="5"/>
    </row>
    <row r="4658" spans="4:23" customFormat="1" x14ac:dyDescent="0.35">
      <c r="D4658" s="5"/>
      <c r="J4658" s="12"/>
      <c r="S4658" s="12"/>
      <c r="T4658" s="5"/>
      <c r="V4658" s="5"/>
      <c r="W4658" s="5"/>
    </row>
    <row r="4659" spans="4:23" customFormat="1" x14ac:dyDescent="0.35">
      <c r="D4659" s="5"/>
      <c r="J4659" s="12"/>
      <c r="S4659" s="12"/>
      <c r="T4659" s="5"/>
      <c r="V4659" s="5"/>
      <c r="W4659" s="5"/>
    </row>
    <row r="4660" spans="4:23" customFormat="1" x14ac:dyDescent="0.35">
      <c r="D4660" s="5"/>
      <c r="J4660" s="12"/>
      <c r="S4660" s="12"/>
      <c r="T4660" s="5"/>
      <c r="V4660" s="5"/>
      <c r="W4660" s="5"/>
    </row>
    <row r="4661" spans="4:23" customFormat="1" x14ac:dyDescent="0.35">
      <c r="D4661" s="5"/>
      <c r="J4661" s="12"/>
      <c r="S4661" s="12"/>
      <c r="T4661" s="5"/>
      <c r="V4661" s="5"/>
      <c r="W4661" s="5"/>
    </row>
    <row r="4662" spans="4:23" customFormat="1" x14ac:dyDescent="0.35">
      <c r="D4662" s="5"/>
      <c r="J4662" s="12"/>
      <c r="S4662" s="12"/>
      <c r="T4662" s="5"/>
      <c r="V4662" s="5"/>
      <c r="W4662" s="5"/>
    </row>
    <row r="4663" spans="4:23" customFormat="1" x14ac:dyDescent="0.35">
      <c r="D4663" s="5"/>
      <c r="J4663" s="12"/>
      <c r="S4663" s="12"/>
      <c r="T4663" s="5"/>
      <c r="V4663" s="5"/>
      <c r="W4663" s="5"/>
    </row>
    <row r="4664" spans="4:23" customFormat="1" x14ac:dyDescent="0.35">
      <c r="D4664" s="5"/>
      <c r="J4664" s="12"/>
      <c r="S4664" s="12"/>
      <c r="T4664" s="5"/>
      <c r="V4664" s="5"/>
      <c r="W4664" s="5"/>
    </row>
    <row r="4665" spans="4:23" customFormat="1" x14ac:dyDescent="0.35">
      <c r="D4665" s="5"/>
      <c r="J4665" s="12"/>
      <c r="S4665" s="12"/>
      <c r="T4665" s="5"/>
      <c r="V4665" s="5"/>
      <c r="W4665" s="5"/>
    </row>
    <row r="4666" spans="4:23" customFormat="1" x14ac:dyDescent="0.35">
      <c r="D4666" s="5"/>
      <c r="J4666" s="12"/>
      <c r="S4666" s="12"/>
      <c r="T4666" s="5"/>
      <c r="V4666" s="5"/>
      <c r="W4666" s="5"/>
    </row>
    <row r="4667" spans="4:23" customFormat="1" x14ac:dyDescent="0.35">
      <c r="D4667" s="5"/>
      <c r="J4667" s="12"/>
      <c r="S4667" s="12"/>
      <c r="T4667" s="5"/>
      <c r="V4667" s="5"/>
      <c r="W4667" s="5"/>
    </row>
    <row r="4668" spans="4:23" customFormat="1" x14ac:dyDescent="0.35">
      <c r="D4668" s="5"/>
      <c r="J4668" s="12"/>
      <c r="S4668" s="12"/>
      <c r="T4668" s="5"/>
      <c r="V4668" s="5"/>
      <c r="W4668" s="5"/>
    </row>
    <row r="4669" spans="4:23" customFormat="1" x14ac:dyDescent="0.35">
      <c r="D4669" s="5"/>
      <c r="J4669" s="12"/>
      <c r="S4669" s="12"/>
      <c r="T4669" s="5"/>
      <c r="V4669" s="5"/>
      <c r="W4669" s="5"/>
    </row>
    <row r="4670" spans="4:23" customFormat="1" x14ac:dyDescent="0.35">
      <c r="D4670" s="5"/>
      <c r="J4670" s="12"/>
      <c r="S4670" s="12"/>
      <c r="T4670" s="5"/>
      <c r="V4670" s="5"/>
      <c r="W4670" s="5"/>
    </row>
    <row r="4671" spans="4:23" customFormat="1" x14ac:dyDescent="0.35">
      <c r="D4671" s="5"/>
      <c r="J4671" s="12"/>
      <c r="S4671" s="12"/>
      <c r="T4671" s="5"/>
      <c r="V4671" s="5"/>
      <c r="W4671" s="5"/>
    </row>
    <row r="4672" spans="4:23" customFormat="1" x14ac:dyDescent="0.35">
      <c r="D4672" s="5"/>
      <c r="J4672" s="12"/>
      <c r="S4672" s="12"/>
      <c r="T4672" s="5"/>
      <c r="V4672" s="5"/>
      <c r="W4672" s="5"/>
    </row>
    <row r="4673" spans="4:23" customFormat="1" x14ac:dyDescent="0.35">
      <c r="D4673" s="5"/>
      <c r="J4673" s="12"/>
      <c r="S4673" s="12"/>
      <c r="T4673" s="5"/>
      <c r="V4673" s="5"/>
      <c r="W4673" s="5"/>
    </row>
    <row r="4674" spans="4:23" customFormat="1" x14ac:dyDescent="0.35">
      <c r="D4674" s="5"/>
      <c r="J4674" s="12"/>
      <c r="S4674" s="12"/>
      <c r="T4674" s="5"/>
      <c r="V4674" s="5"/>
      <c r="W4674" s="5"/>
    </row>
    <row r="4675" spans="4:23" customFormat="1" x14ac:dyDescent="0.35">
      <c r="D4675" s="5"/>
      <c r="J4675" s="12"/>
      <c r="S4675" s="12"/>
      <c r="T4675" s="5"/>
      <c r="V4675" s="5"/>
      <c r="W4675" s="5"/>
    </row>
    <row r="4676" spans="4:23" customFormat="1" x14ac:dyDescent="0.35">
      <c r="D4676" s="5"/>
      <c r="J4676" s="12"/>
      <c r="S4676" s="12"/>
      <c r="T4676" s="5"/>
      <c r="V4676" s="5"/>
      <c r="W4676" s="5"/>
    </row>
    <row r="4677" spans="4:23" customFormat="1" x14ac:dyDescent="0.35">
      <c r="D4677" s="5"/>
      <c r="J4677" s="12"/>
      <c r="S4677" s="12"/>
      <c r="T4677" s="5"/>
      <c r="V4677" s="5"/>
      <c r="W4677" s="5"/>
    </row>
    <row r="4678" spans="4:23" customFormat="1" x14ac:dyDescent="0.35">
      <c r="D4678" s="5"/>
      <c r="J4678" s="12"/>
      <c r="S4678" s="12"/>
      <c r="T4678" s="5"/>
      <c r="V4678" s="5"/>
      <c r="W4678" s="5"/>
    </row>
    <row r="4679" spans="4:23" customFormat="1" x14ac:dyDescent="0.35">
      <c r="D4679" s="5"/>
      <c r="J4679" s="12"/>
      <c r="S4679" s="12"/>
      <c r="T4679" s="5"/>
      <c r="V4679" s="5"/>
      <c r="W4679" s="5"/>
    </row>
    <row r="4680" spans="4:23" customFormat="1" x14ac:dyDescent="0.35">
      <c r="D4680" s="5"/>
      <c r="J4680" s="12"/>
      <c r="S4680" s="12"/>
      <c r="T4680" s="5"/>
      <c r="V4680" s="5"/>
      <c r="W4680" s="5"/>
    </row>
    <row r="4681" spans="4:23" customFormat="1" x14ac:dyDescent="0.35">
      <c r="D4681" s="5"/>
      <c r="J4681" s="12"/>
      <c r="S4681" s="12"/>
      <c r="T4681" s="5"/>
      <c r="V4681" s="5"/>
      <c r="W4681" s="5"/>
    </row>
    <row r="4682" spans="4:23" customFormat="1" x14ac:dyDescent="0.35">
      <c r="D4682" s="5"/>
      <c r="J4682" s="12"/>
      <c r="S4682" s="12"/>
      <c r="T4682" s="5"/>
      <c r="V4682" s="5"/>
      <c r="W4682" s="5"/>
    </row>
    <row r="4683" spans="4:23" customFormat="1" x14ac:dyDescent="0.35">
      <c r="D4683" s="5"/>
      <c r="J4683" s="12"/>
      <c r="S4683" s="12"/>
      <c r="T4683" s="5"/>
      <c r="V4683" s="5"/>
      <c r="W4683" s="5"/>
    </row>
    <row r="4684" spans="4:23" customFormat="1" x14ac:dyDescent="0.35">
      <c r="D4684" s="5"/>
      <c r="J4684" s="12"/>
      <c r="S4684" s="12"/>
      <c r="T4684" s="5"/>
      <c r="V4684" s="5"/>
      <c r="W4684" s="5"/>
    </row>
    <row r="4685" spans="4:23" customFormat="1" x14ac:dyDescent="0.35">
      <c r="D4685" s="5"/>
      <c r="J4685" s="12"/>
      <c r="S4685" s="12"/>
      <c r="T4685" s="5"/>
      <c r="V4685" s="5"/>
      <c r="W4685" s="5"/>
    </row>
    <row r="4686" spans="4:23" customFormat="1" x14ac:dyDescent="0.35">
      <c r="D4686" s="5"/>
      <c r="J4686" s="12"/>
      <c r="S4686" s="12"/>
      <c r="T4686" s="5"/>
      <c r="V4686" s="5"/>
      <c r="W4686" s="5"/>
    </row>
    <row r="4687" spans="4:23" customFormat="1" x14ac:dyDescent="0.35">
      <c r="D4687" s="5"/>
      <c r="J4687" s="12"/>
      <c r="S4687" s="12"/>
      <c r="T4687" s="5"/>
      <c r="V4687" s="5"/>
      <c r="W4687" s="5"/>
    </row>
    <row r="4688" spans="4:23" customFormat="1" x14ac:dyDescent="0.35">
      <c r="D4688" s="5"/>
      <c r="J4688" s="12"/>
      <c r="S4688" s="12"/>
      <c r="T4688" s="5"/>
      <c r="V4688" s="5"/>
      <c r="W4688" s="5"/>
    </row>
    <row r="4689" spans="4:23" customFormat="1" x14ac:dyDescent="0.35">
      <c r="D4689" s="5"/>
      <c r="J4689" s="12"/>
      <c r="S4689" s="12"/>
      <c r="T4689" s="5"/>
      <c r="V4689" s="5"/>
      <c r="W4689" s="5"/>
    </row>
    <row r="4690" spans="4:23" customFormat="1" x14ac:dyDescent="0.35">
      <c r="D4690" s="5"/>
      <c r="J4690" s="12"/>
      <c r="S4690" s="12"/>
      <c r="T4690" s="5"/>
      <c r="V4690" s="5"/>
      <c r="W4690" s="5"/>
    </row>
    <row r="4691" spans="4:23" customFormat="1" x14ac:dyDescent="0.35">
      <c r="D4691" s="5"/>
      <c r="J4691" s="12"/>
      <c r="S4691" s="12"/>
      <c r="T4691" s="5"/>
      <c r="V4691" s="5"/>
      <c r="W4691" s="5"/>
    </row>
    <row r="4692" spans="4:23" customFormat="1" x14ac:dyDescent="0.35">
      <c r="D4692" s="5"/>
      <c r="J4692" s="12"/>
      <c r="S4692" s="12"/>
      <c r="T4692" s="5"/>
      <c r="V4692" s="5"/>
      <c r="W4692" s="5"/>
    </row>
    <row r="4693" spans="4:23" customFormat="1" x14ac:dyDescent="0.35">
      <c r="D4693" s="5"/>
      <c r="J4693" s="12"/>
      <c r="S4693" s="12"/>
      <c r="T4693" s="5"/>
      <c r="V4693" s="5"/>
      <c r="W4693" s="5"/>
    </row>
    <row r="4694" spans="4:23" customFormat="1" x14ac:dyDescent="0.35">
      <c r="D4694" s="5"/>
      <c r="J4694" s="12"/>
      <c r="S4694" s="12"/>
      <c r="T4694" s="5"/>
      <c r="V4694" s="5"/>
      <c r="W4694" s="5"/>
    </row>
    <row r="4695" spans="4:23" customFormat="1" x14ac:dyDescent="0.35">
      <c r="D4695" s="5"/>
      <c r="J4695" s="12"/>
      <c r="S4695" s="12"/>
      <c r="T4695" s="5"/>
      <c r="V4695" s="5"/>
      <c r="W4695" s="5"/>
    </row>
    <row r="4696" spans="4:23" customFormat="1" x14ac:dyDescent="0.35">
      <c r="D4696" s="5"/>
      <c r="J4696" s="12"/>
      <c r="S4696" s="12"/>
      <c r="T4696" s="5"/>
      <c r="V4696" s="5"/>
      <c r="W4696" s="5"/>
    </row>
    <row r="4697" spans="4:23" customFormat="1" x14ac:dyDescent="0.35">
      <c r="D4697" s="5"/>
      <c r="J4697" s="12"/>
      <c r="S4697" s="12"/>
      <c r="T4697" s="5"/>
      <c r="V4697" s="5"/>
      <c r="W4697" s="5"/>
    </row>
    <row r="4698" spans="4:23" customFormat="1" x14ac:dyDescent="0.35">
      <c r="D4698" s="5"/>
      <c r="J4698" s="12"/>
      <c r="S4698" s="12"/>
      <c r="T4698" s="5"/>
      <c r="V4698" s="5"/>
      <c r="W4698" s="5"/>
    </row>
    <row r="4699" spans="4:23" customFormat="1" x14ac:dyDescent="0.35">
      <c r="D4699" s="5"/>
      <c r="J4699" s="12"/>
      <c r="S4699" s="12"/>
      <c r="T4699" s="5"/>
      <c r="V4699" s="5"/>
      <c r="W4699" s="5"/>
    </row>
    <row r="4700" spans="4:23" customFormat="1" x14ac:dyDescent="0.35">
      <c r="D4700" s="5"/>
      <c r="J4700" s="12"/>
      <c r="S4700" s="12"/>
      <c r="T4700" s="5"/>
      <c r="V4700" s="5"/>
      <c r="W4700" s="5"/>
    </row>
    <row r="4701" spans="4:23" customFormat="1" x14ac:dyDescent="0.35">
      <c r="D4701" s="5"/>
      <c r="J4701" s="12"/>
      <c r="S4701" s="12"/>
      <c r="T4701" s="5"/>
      <c r="V4701" s="5"/>
      <c r="W4701" s="5"/>
    </row>
    <row r="4702" spans="4:23" customFormat="1" x14ac:dyDescent="0.35">
      <c r="D4702" s="5"/>
      <c r="J4702" s="12"/>
      <c r="S4702" s="12"/>
      <c r="T4702" s="5"/>
      <c r="V4702" s="5"/>
      <c r="W4702" s="5"/>
    </row>
    <row r="4703" spans="4:23" customFormat="1" x14ac:dyDescent="0.35">
      <c r="D4703" s="5"/>
      <c r="J4703" s="12"/>
      <c r="S4703" s="12"/>
      <c r="T4703" s="5"/>
      <c r="V4703" s="5"/>
      <c r="W4703" s="5"/>
    </row>
    <row r="4704" spans="4:23" customFormat="1" x14ac:dyDescent="0.35">
      <c r="D4704" s="5"/>
      <c r="J4704" s="12"/>
      <c r="S4704" s="12"/>
      <c r="T4704" s="5"/>
      <c r="V4704" s="5"/>
      <c r="W4704" s="5"/>
    </row>
    <row r="4705" spans="4:23" customFormat="1" x14ac:dyDescent="0.35">
      <c r="D4705" s="5"/>
      <c r="J4705" s="12"/>
      <c r="S4705" s="12"/>
      <c r="T4705" s="5"/>
      <c r="V4705" s="5"/>
      <c r="W4705" s="5"/>
    </row>
    <row r="4706" spans="4:23" customFormat="1" x14ac:dyDescent="0.35">
      <c r="D4706" s="5"/>
      <c r="J4706" s="12"/>
      <c r="S4706" s="12"/>
      <c r="T4706" s="5"/>
      <c r="V4706" s="5"/>
      <c r="W4706" s="5"/>
    </row>
    <row r="4707" spans="4:23" customFormat="1" x14ac:dyDescent="0.35">
      <c r="D4707" s="5"/>
      <c r="J4707" s="12"/>
      <c r="S4707" s="12"/>
      <c r="T4707" s="5"/>
      <c r="V4707" s="5"/>
      <c r="W4707" s="5"/>
    </row>
    <row r="4708" spans="4:23" customFormat="1" x14ac:dyDescent="0.35">
      <c r="D4708" s="5"/>
      <c r="J4708" s="12"/>
      <c r="S4708" s="12"/>
      <c r="T4708" s="5"/>
      <c r="V4708" s="5"/>
      <c r="W4708" s="5"/>
    </row>
    <row r="4709" spans="4:23" customFormat="1" x14ac:dyDescent="0.35">
      <c r="D4709" s="5"/>
      <c r="J4709" s="12"/>
      <c r="S4709" s="12"/>
      <c r="T4709" s="5"/>
      <c r="V4709" s="5"/>
      <c r="W4709" s="5"/>
    </row>
    <row r="4710" spans="4:23" customFormat="1" x14ac:dyDescent="0.35">
      <c r="D4710" s="5"/>
      <c r="J4710" s="12"/>
      <c r="S4710" s="12"/>
      <c r="T4710" s="5"/>
      <c r="V4710" s="5"/>
      <c r="W4710" s="5"/>
    </row>
    <row r="4711" spans="4:23" customFormat="1" x14ac:dyDescent="0.35">
      <c r="D4711" s="5"/>
      <c r="J4711" s="12"/>
      <c r="S4711" s="12"/>
      <c r="T4711" s="5"/>
      <c r="V4711" s="5"/>
      <c r="W4711" s="5"/>
    </row>
    <row r="4712" spans="4:23" customFormat="1" x14ac:dyDescent="0.35">
      <c r="D4712" s="5"/>
      <c r="J4712" s="12"/>
      <c r="S4712" s="12"/>
      <c r="T4712" s="5"/>
      <c r="V4712" s="5"/>
      <c r="W4712" s="5"/>
    </row>
    <row r="4713" spans="4:23" customFormat="1" x14ac:dyDescent="0.35">
      <c r="D4713" s="5"/>
      <c r="J4713" s="12"/>
      <c r="S4713" s="12"/>
      <c r="T4713" s="5"/>
      <c r="V4713" s="5"/>
      <c r="W4713" s="5"/>
    </row>
    <row r="4714" spans="4:23" customFormat="1" x14ac:dyDescent="0.35">
      <c r="D4714" s="5"/>
      <c r="J4714" s="12"/>
      <c r="S4714" s="12"/>
      <c r="T4714" s="5"/>
      <c r="V4714" s="5"/>
      <c r="W4714" s="5"/>
    </row>
    <row r="4715" spans="4:23" customFormat="1" x14ac:dyDescent="0.35">
      <c r="D4715" s="5"/>
      <c r="J4715" s="12"/>
      <c r="S4715" s="12"/>
      <c r="T4715" s="5"/>
      <c r="V4715" s="5"/>
      <c r="W4715" s="5"/>
    </row>
    <row r="4716" spans="4:23" customFormat="1" x14ac:dyDescent="0.35">
      <c r="D4716" s="5"/>
      <c r="J4716" s="12"/>
      <c r="S4716" s="12"/>
      <c r="T4716" s="5"/>
      <c r="V4716" s="5"/>
      <c r="W4716" s="5"/>
    </row>
    <row r="4717" spans="4:23" customFormat="1" x14ac:dyDescent="0.35">
      <c r="D4717" s="5"/>
      <c r="J4717" s="12"/>
      <c r="S4717" s="12"/>
      <c r="T4717" s="5"/>
      <c r="V4717" s="5"/>
      <c r="W4717" s="5"/>
    </row>
    <row r="4718" spans="4:23" customFormat="1" x14ac:dyDescent="0.35">
      <c r="D4718" s="5"/>
      <c r="J4718" s="12"/>
      <c r="S4718" s="12"/>
      <c r="T4718" s="5"/>
      <c r="V4718" s="5"/>
      <c r="W4718" s="5"/>
    </row>
    <row r="4719" spans="4:23" customFormat="1" x14ac:dyDescent="0.35">
      <c r="D4719" s="5"/>
      <c r="J4719" s="12"/>
      <c r="S4719" s="12"/>
      <c r="T4719" s="5"/>
      <c r="V4719" s="5"/>
      <c r="W4719" s="5"/>
    </row>
    <row r="4720" spans="4:23" customFormat="1" x14ac:dyDescent="0.35">
      <c r="D4720" s="5"/>
      <c r="J4720" s="12"/>
      <c r="S4720" s="12"/>
      <c r="T4720" s="5"/>
      <c r="V4720" s="5"/>
      <c r="W4720" s="5"/>
    </row>
    <row r="4721" spans="4:23" customFormat="1" x14ac:dyDescent="0.35">
      <c r="D4721" s="5"/>
      <c r="J4721" s="12"/>
      <c r="S4721" s="12"/>
      <c r="T4721" s="5"/>
      <c r="V4721" s="5"/>
      <c r="W4721" s="5"/>
    </row>
    <row r="4722" spans="4:23" customFormat="1" x14ac:dyDescent="0.35">
      <c r="D4722" s="5"/>
      <c r="J4722" s="12"/>
      <c r="S4722" s="12"/>
      <c r="T4722" s="5"/>
      <c r="V4722" s="5"/>
      <c r="W4722" s="5"/>
    </row>
    <row r="4723" spans="4:23" customFormat="1" x14ac:dyDescent="0.35">
      <c r="D4723" s="5"/>
      <c r="J4723" s="12"/>
      <c r="S4723" s="12"/>
      <c r="T4723" s="5"/>
      <c r="V4723" s="5"/>
      <c r="W4723" s="5"/>
    </row>
    <row r="4724" spans="4:23" customFormat="1" x14ac:dyDescent="0.35">
      <c r="D4724" s="5"/>
      <c r="J4724" s="12"/>
      <c r="S4724" s="12"/>
      <c r="T4724" s="5"/>
      <c r="V4724" s="5"/>
      <c r="W4724" s="5"/>
    </row>
    <row r="4725" spans="4:23" customFormat="1" x14ac:dyDescent="0.35">
      <c r="D4725" s="5"/>
      <c r="J4725" s="12"/>
      <c r="S4725" s="12"/>
      <c r="T4725" s="5"/>
      <c r="V4725" s="5"/>
      <c r="W4725" s="5"/>
    </row>
    <row r="4726" spans="4:23" customFormat="1" x14ac:dyDescent="0.35">
      <c r="D4726" s="5"/>
      <c r="J4726" s="12"/>
      <c r="S4726" s="12"/>
      <c r="T4726" s="5"/>
      <c r="V4726" s="5"/>
      <c r="W4726" s="5"/>
    </row>
    <row r="4727" spans="4:23" customFormat="1" x14ac:dyDescent="0.35">
      <c r="D4727" s="5"/>
      <c r="J4727" s="12"/>
      <c r="S4727" s="12"/>
      <c r="T4727" s="5"/>
      <c r="V4727" s="5"/>
      <c r="W4727" s="5"/>
    </row>
    <row r="4728" spans="4:23" customFormat="1" x14ac:dyDescent="0.35">
      <c r="D4728" s="5"/>
      <c r="J4728" s="12"/>
      <c r="S4728" s="12"/>
      <c r="T4728" s="5"/>
      <c r="V4728" s="5"/>
      <c r="W4728" s="5"/>
    </row>
    <row r="4729" spans="4:23" customFormat="1" x14ac:dyDescent="0.35">
      <c r="D4729" s="5"/>
      <c r="J4729" s="12"/>
      <c r="S4729" s="12"/>
      <c r="T4729" s="5"/>
      <c r="V4729" s="5"/>
      <c r="W4729" s="5"/>
    </row>
    <row r="4730" spans="4:23" customFormat="1" x14ac:dyDescent="0.35">
      <c r="D4730" s="5"/>
      <c r="J4730" s="12"/>
      <c r="S4730" s="12"/>
      <c r="T4730" s="5"/>
      <c r="V4730" s="5"/>
      <c r="W4730" s="5"/>
    </row>
    <row r="4731" spans="4:23" customFormat="1" x14ac:dyDescent="0.35">
      <c r="D4731" s="5"/>
      <c r="J4731" s="12"/>
      <c r="S4731" s="12"/>
      <c r="T4731" s="5"/>
      <c r="V4731" s="5"/>
      <c r="W4731" s="5"/>
    </row>
    <row r="4732" spans="4:23" customFormat="1" x14ac:dyDescent="0.35">
      <c r="D4732" s="5"/>
      <c r="J4732" s="12"/>
      <c r="S4732" s="12"/>
      <c r="T4732" s="5"/>
      <c r="V4732" s="5"/>
      <c r="W4732" s="5"/>
    </row>
    <row r="4733" spans="4:23" customFormat="1" x14ac:dyDescent="0.35">
      <c r="D4733" s="5"/>
      <c r="J4733" s="12"/>
      <c r="S4733" s="12"/>
      <c r="T4733" s="5"/>
      <c r="V4733" s="5"/>
      <c r="W4733" s="5"/>
    </row>
    <row r="4734" spans="4:23" customFormat="1" x14ac:dyDescent="0.35">
      <c r="D4734" s="5"/>
      <c r="J4734" s="12"/>
      <c r="S4734" s="12"/>
      <c r="T4734" s="5"/>
      <c r="V4734" s="5"/>
      <c r="W4734" s="5"/>
    </row>
    <row r="4735" spans="4:23" customFormat="1" x14ac:dyDescent="0.35">
      <c r="D4735" s="5"/>
      <c r="J4735" s="12"/>
      <c r="S4735" s="12"/>
      <c r="T4735" s="5"/>
      <c r="V4735" s="5"/>
      <c r="W4735" s="5"/>
    </row>
    <row r="4736" spans="4:23" customFormat="1" x14ac:dyDescent="0.35">
      <c r="D4736" s="5"/>
      <c r="J4736" s="12"/>
      <c r="S4736" s="12"/>
      <c r="T4736" s="5"/>
      <c r="V4736" s="5"/>
      <c r="W4736" s="5"/>
    </row>
    <row r="4737" spans="4:23" customFormat="1" x14ac:dyDescent="0.35">
      <c r="D4737" s="5"/>
      <c r="J4737" s="12"/>
      <c r="S4737" s="12"/>
      <c r="T4737" s="5"/>
      <c r="V4737" s="5"/>
      <c r="W4737" s="5"/>
    </row>
    <row r="4738" spans="4:23" customFormat="1" x14ac:dyDescent="0.35">
      <c r="D4738" s="5"/>
      <c r="J4738" s="12"/>
      <c r="S4738" s="12"/>
      <c r="T4738" s="5"/>
      <c r="V4738" s="5"/>
      <c r="W4738" s="5"/>
    </row>
    <row r="4739" spans="4:23" customFormat="1" x14ac:dyDescent="0.35">
      <c r="D4739" s="5"/>
      <c r="J4739" s="12"/>
      <c r="S4739" s="12"/>
      <c r="T4739" s="5"/>
      <c r="V4739" s="5"/>
      <c r="W4739" s="5"/>
    </row>
    <row r="4740" spans="4:23" customFormat="1" x14ac:dyDescent="0.35">
      <c r="D4740" s="5"/>
      <c r="J4740" s="12"/>
      <c r="S4740" s="12"/>
      <c r="T4740" s="5"/>
      <c r="V4740" s="5"/>
      <c r="W4740" s="5"/>
    </row>
    <row r="4741" spans="4:23" customFormat="1" x14ac:dyDescent="0.35">
      <c r="D4741" s="5"/>
      <c r="J4741" s="12"/>
      <c r="S4741" s="12"/>
      <c r="T4741" s="5"/>
      <c r="V4741" s="5"/>
      <c r="W4741" s="5"/>
    </row>
    <row r="4742" spans="4:23" customFormat="1" x14ac:dyDescent="0.35">
      <c r="D4742" s="5"/>
      <c r="J4742" s="12"/>
      <c r="S4742" s="12"/>
      <c r="T4742" s="5"/>
      <c r="V4742" s="5"/>
      <c r="W4742" s="5"/>
    </row>
    <row r="4743" spans="4:23" customFormat="1" x14ac:dyDescent="0.35">
      <c r="D4743" s="5"/>
      <c r="J4743" s="12"/>
      <c r="S4743" s="12"/>
      <c r="T4743" s="5"/>
      <c r="V4743" s="5"/>
      <c r="W4743" s="5"/>
    </row>
    <row r="4744" spans="4:23" customFormat="1" x14ac:dyDescent="0.35">
      <c r="D4744" s="5"/>
      <c r="J4744" s="12"/>
      <c r="S4744" s="12"/>
      <c r="T4744" s="5"/>
      <c r="V4744" s="5"/>
      <c r="W4744" s="5"/>
    </row>
    <row r="4745" spans="4:23" customFormat="1" x14ac:dyDescent="0.35">
      <c r="D4745" s="5"/>
      <c r="J4745" s="12"/>
      <c r="S4745" s="12"/>
      <c r="T4745" s="5"/>
      <c r="V4745" s="5"/>
      <c r="W4745" s="5"/>
    </row>
    <row r="4746" spans="4:23" customFormat="1" x14ac:dyDescent="0.35">
      <c r="D4746" s="5"/>
      <c r="J4746" s="12"/>
      <c r="S4746" s="12"/>
      <c r="T4746" s="5"/>
      <c r="V4746" s="5"/>
      <c r="W4746" s="5"/>
    </row>
    <row r="4747" spans="4:23" customFormat="1" x14ac:dyDescent="0.35">
      <c r="D4747" s="5"/>
      <c r="J4747" s="12"/>
      <c r="S4747" s="12"/>
      <c r="T4747" s="5"/>
      <c r="V4747" s="5"/>
      <c r="W4747" s="5"/>
    </row>
    <row r="4748" spans="4:23" customFormat="1" x14ac:dyDescent="0.35">
      <c r="D4748" s="5"/>
      <c r="J4748" s="12"/>
      <c r="S4748" s="12"/>
      <c r="T4748" s="5"/>
      <c r="V4748" s="5"/>
      <c r="W4748" s="5"/>
    </row>
    <row r="4749" spans="4:23" customFormat="1" x14ac:dyDescent="0.35">
      <c r="D4749" s="5"/>
      <c r="J4749" s="12"/>
      <c r="S4749" s="12"/>
      <c r="T4749" s="5"/>
      <c r="V4749" s="5"/>
      <c r="W4749" s="5"/>
    </row>
    <row r="4750" spans="4:23" customFormat="1" x14ac:dyDescent="0.35">
      <c r="D4750" s="5"/>
      <c r="J4750" s="12"/>
      <c r="S4750" s="12"/>
      <c r="T4750" s="5"/>
      <c r="V4750" s="5"/>
      <c r="W4750" s="5"/>
    </row>
    <row r="4751" spans="4:23" customFormat="1" x14ac:dyDescent="0.35">
      <c r="D4751" s="5"/>
      <c r="J4751" s="12"/>
      <c r="S4751" s="12"/>
      <c r="T4751" s="5"/>
      <c r="V4751" s="5"/>
      <c r="W4751" s="5"/>
    </row>
    <row r="4752" spans="4:23" customFormat="1" x14ac:dyDescent="0.35">
      <c r="D4752" s="5"/>
      <c r="J4752" s="12"/>
      <c r="S4752" s="12"/>
      <c r="T4752" s="5"/>
      <c r="V4752" s="5"/>
      <c r="W4752" s="5"/>
    </row>
    <row r="4753" spans="4:23" customFormat="1" x14ac:dyDescent="0.35">
      <c r="D4753" s="5"/>
      <c r="J4753" s="12"/>
      <c r="S4753" s="12"/>
      <c r="T4753" s="5"/>
      <c r="V4753" s="5"/>
      <c r="W4753" s="5"/>
    </row>
    <row r="4754" spans="4:23" customFormat="1" x14ac:dyDescent="0.35">
      <c r="D4754" s="5"/>
      <c r="J4754" s="12"/>
      <c r="S4754" s="12"/>
      <c r="T4754" s="5"/>
      <c r="V4754" s="5"/>
      <c r="W4754" s="5"/>
    </row>
    <row r="4755" spans="4:23" customFormat="1" x14ac:dyDescent="0.35">
      <c r="D4755" s="5"/>
      <c r="J4755" s="12"/>
      <c r="S4755" s="12"/>
      <c r="T4755" s="5"/>
      <c r="V4755" s="5"/>
      <c r="W4755" s="5"/>
    </row>
    <row r="4756" spans="4:23" customFormat="1" x14ac:dyDescent="0.35">
      <c r="D4756" s="5"/>
      <c r="J4756" s="12"/>
      <c r="S4756" s="12"/>
      <c r="T4756" s="5"/>
      <c r="V4756" s="5"/>
      <c r="W4756" s="5"/>
    </row>
    <row r="4757" spans="4:23" customFormat="1" x14ac:dyDescent="0.35">
      <c r="D4757" s="5"/>
      <c r="J4757" s="12"/>
      <c r="S4757" s="12"/>
      <c r="T4757" s="5"/>
      <c r="V4757" s="5"/>
      <c r="W4757" s="5"/>
    </row>
    <row r="4758" spans="4:23" customFormat="1" x14ac:dyDescent="0.35">
      <c r="D4758" s="5"/>
      <c r="J4758" s="12"/>
      <c r="S4758" s="12"/>
      <c r="T4758" s="5"/>
      <c r="V4758" s="5"/>
      <c r="W4758" s="5"/>
    </row>
    <row r="4759" spans="4:23" customFormat="1" x14ac:dyDescent="0.35">
      <c r="D4759" s="5"/>
      <c r="J4759" s="12"/>
      <c r="S4759" s="12"/>
      <c r="T4759" s="5"/>
      <c r="V4759" s="5"/>
      <c r="W4759" s="5"/>
    </row>
    <row r="4760" spans="4:23" customFormat="1" x14ac:dyDescent="0.35">
      <c r="D4760" s="5"/>
      <c r="J4760" s="12"/>
      <c r="S4760" s="12"/>
      <c r="T4760" s="5"/>
      <c r="V4760" s="5"/>
      <c r="W4760" s="5"/>
    </row>
    <row r="4761" spans="4:23" customFormat="1" x14ac:dyDescent="0.35">
      <c r="D4761" s="5"/>
      <c r="J4761" s="12"/>
      <c r="S4761" s="12"/>
      <c r="T4761" s="5"/>
      <c r="V4761" s="5"/>
      <c r="W4761" s="5"/>
    </row>
    <row r="4762" spans="4:23" customFormat="1" x14ac:dyDescent="0.35">
      <c r="D4762" s="5"/>
      <c r="J4762" s="12"/>
      <c r="S4762" s="12"/>
      <c r="T4762" s="5"/>
      <c r="V4762" s="5"/>
      <c r="W4762" s="5"/>
    </row>
    <row r="4763" spans="4:23" customFormat="1" x14ac:dyDescent="0.35">
      <c r="D4763" s="5"/>
      <c r="J4763" s="12"/>
      <c r="S4763" s="12"/>
      <c r="T4763" s="5"/>
      <c r="V4763" s="5"/>
      <c r="W4763" s="5"/>
    </row>
    <row r="4764" spans="4:23" customFormat="1" x14ac:dyDescent="0.35">
      <c r="D4764" s="5"/>
      <c r="J4764" s="12"/>
      <c r="S4764" s="12"/>
      <c r="T4764" s="5"/>
      <c r="V4764" s="5"/>
      <c r="W4764" s="5"/>
    </row>
    <row r="4765" spans="4:23" customFormat="1" x14ac:dyDescent="0.35">
      <c r="D4765" s="5"/>
      <c r="J4765" s="12"/>
      <c r="S4765" s="12"/>
      <c r="T4765" s="5"/>
      <c r="V4765" s="5"/>
      <c r="W4765" s="5"/>
    </row>
    <row r="4766" spans="4:23" customFormat="1" x14ac:dyDescent="0.35">
      <c r="D4766" s="5"/>
      <c r="J4766" s="12"/>
      <c r="S4766" s="12"/>
      <c r="T4766" s="5"/>
      <c r="V4766" s="5"/>
      <c r="W4766" s="5"/>
    </row>
    <row r="4767" spans="4:23" customFormat="1" x14ac:dyDescent="0.35">
      <c r="D4767" s="5"/>
      <c r="J4767" s="12"/>
      <c r="S4767" s="12"/>
      <c r="T4767" s="5"/>
      <c r="V4767" s="5"/>
      <c r="W4767" s="5"/>
    </row>
    <row r="4768" spans="4:23" customFormat="1" x14ac:dyDescent="0.35">
      <c r="D4768" s="5"/>
      <c r="J4768" s="12"/>
      <c r="S4768" s="12"/>
      <c r="T4768" s="5"/>
      <c r="V4768" s="5"/>
      <c r="W4768" s="5"/>
    </row>
    <row r="4769" spans="4:23" customFormat="1" x14ac:dyDescent="0.35">
      <c r="D4769" s="5"/>
      <c r="J4769" s="12"/>
      <c r="S4769" s="12"/>
      <c r="T4769" s="5"/>
      <c r="V4769" s="5"/>
      <c r="W4769" s="5"/>
    </row>
    <row r="4770" spans="4:23" customFormat="1" x14ac:dyDescent="0.35">
      <c r="D4770" s="5"/>
      <c r="J4770" s="12"/>
      <c r="S4770" s="12"/>
      <c r="T4770" s="5"/>
      <c r="V4770" s="5"/>
      <c r="W4770" s="5"/>
    </row>
    <row r="4771" spans="4:23" customFormat="1" x14ac:dyDescent="0.35">
      <c r="D4771" s="5"/>
      <c r="J4771" s="12"/>
      <c r="S4771" s="12"/>
      <c r="T4771" s="5"/>
      <c r="V4771" s="5"/>
      <c r="W4771" s="5"/>
    </row>
    <row r="4772" spans="4:23" customFormat="1" x14ac:dyDescent="0.35">
      <c r="D4772" s="5"/>
      <c r="J4772" s="12"/>
      <c r="S4772" s="12"/>
      <c r="T4772" s="5"/>
      <c r="V4772" s="5"/>
      <c r="W4772" s="5"/>
    </row>
    <row r="4773" spans="4:23" customFormat="1" x14ac:dyDescent="0.35">
      <c r="D4773" s="5"/>
      <c r="J4773" s="12"/>
      <c r="S4773" s="12"/>
      <c r="T4773" s="5"/>
      <c r="V4773" s="5"/>
      <c r="W4773" s="5"/>
    </row>
    <row r="4774" spans="4:23" customFormat="1" x14ac:dyDescent="0.35">
      <c r="D4774" s="5"/>
      <c r="J4774" s="12"/>
      <c r="S4774" s="12"/>
      <c r="T4774" s="5"/>
      <c r="V4774" s="5"/>
      <c r="W4774" s="5"/>
    </row>
    <row r="4775" spans="4:23" customFormat="1" x14ac:dyDescent="0.35">
      <c r="D4775" s="5"/>
      <c r="J4775" s="12"/>
      <c r="S4775" s="12"/>
      <c r="T4775" s="5"/>
      <c r="V4775" s="5"/>
      <c r="W4775" s="5"/>
    </row>
    <row r="4776" spans="4:23" customFormat="1" x14ac:dyDescent="0.35">
      <c r="D4776" s="5"/>
      <c r="J4776" s="12"/>
      <c r="S4776" s="12"/>
      <c r="T4776" s="5"/>
      <c r="V4776" s="5"/>
      <c r="W4776" s="5"/>
    </row>
    <row r="4777" spans="4:23" customFormat="1" x14ac:dyDescent="0.35">
      <c r="D4777" s="5"/>
      <c r="J4777" s="12"/>
      <c r="S4777" s="12"/>
      <c r="T4777" s="5"/>
      <c r="V4777" s="5"/>
      <c r="W4777" s="5"/>
    </row>
    <row r="4778" spans="4:23" customFormat="1" x14ac:dyDescent="0.35">
      <c r="D4778" s="5"/>
      <c r="J4778" s="12"/>
      <c r="S4778" s="12"/>
      <c r="T4778" s="5"/>
      <c r="V4778" s="5"/>
      <c r="W4778" s="5"/>
    </row>
    <row r="4779" spans="4:23" customFormat="1" x14ac:dyDescent="0.35">
      <c r="D4779" s="5"/>
      <c r="J4779" s="12"/>
      <c r="S4779" s="12"/>
      <c r="T4779" s="5"/>
      <c r="V4779" s="5"/>
      <c r="W4779" s="5"/>
    </row>
    <row r="4780" spans="4:23" customFormat="1" x14ac:dyDescent="0.35">
      <c r="D4780" s="5"/>
      <c r="J4780" s="12"/>
      <c r="S4780" s="12"/>
      <c r="T4780" s="5"/>
      <c r="V4780" s="5"/>
      <c r="W4780" s="5"/>
    </row>
    <row r="4781" spans="4:23" customFormat="1" x14ac:dyDescent="0.35">
      <c r="D4781" s="5"/>
      <c r="J4781" s="12"/>
      <c r="S4781" s="12"/>
      <c r="T4781" s="5"/>
      <c r="V4781" s="5"/>
      <c r="W4781" s="5"/>
    </row>
    <row r="4782" spans="4:23" customFormat="1" x14ac:dyDescent="0.35">
      <c r="D4782" s="5"/>
      <c r="J4782" s="12"/>
      <c r="S4782" s="12"/>
      <c r="T4782" s="5"/>
      <c r="V4782" s="5"/>
      <c r="W4782" s="5"/>
    </row>
    <row r="4783" spans="4:23" customFormat="1" x14ac:dyDescent="0.35">
      <c r="D4783" s="5"/>
      <c r="J4783" s="12"/>
      <c r="S4783" s="12"/>
      <c r="T4783" s="5"/>
      <c r="V4783" s="5"/>
      <c r="W4783" s="5"/>
    </row>
    <row r="4784" spans="4:23" customFormat="1" x14ac:dyDescent="0.35">
      <c r="D4784" s="5"/>
      <c r="J4784" s="12"/>
      <c r="S4784" s="12"/>
      <c r="T4784" s="5"/>
      <c r="V4784" s="5"/>
      <c r="W4784" s="5"/>
    </row>
    <row r="4785" spans="4:23" customFormat="1" x14ac:dyDescent="0.35">
      <c r="D4785" s="5"/>
      <c r="J4785" s="12"/>
      <c r="S4785" s="12"/>
      <c r="T4785" s="5"/>
      <c r="V4785" s="5"/>
      <c r="W4785" s="5"/>
    </row>
    <row r="4786" spans="4:23" customFormat="1" x14ac:dyDescent="0.35">
      <c r="D4786" s="5"/>
      <c r="J4786" s="12"/>
      <c r="S4786" s="12"/>
      <c r="T4786" s="5"/>
      <c r="V4786" s="5"/>
      <c r="W4786" s="5"/>
    </row>
    <row r="4787" spans="4:23" customFormat="1" x14ac:dyDescent="0.35">
      <c r="D4787" s="5"/>
      <c r="J4787" s="12"/>
      <c r="S4787" s="12"/>
      <c r="T4787" s="5"/>
      <c r="V4787" s="5"/>
      <c r="W4787" s="5"/>
    </row>
    <row r="4788" spans="4:23" customFormat="1" x14ac:dyDescent="0.35">
      <c r="D4788" s="5"/>
      <c r="J4788" s="12"/>
      <c r="S4788" s="12"/>
      <c r="T4788" s="5"/>
      <c r="V4788" s="5"/>
      <c r="W4788" s="5"/>
    </row>
    <row r="4789" spans="4:23" customFormat="1" x14ac:dyDescent="0.35">
      <c r="D4789" s="5"/>
      <c r="J4789" s="12"/>
      <c r="S4789" s="12"/>
      <c r="T4789" s="5"/>
      <c r="V4789" s="5"/>
      <c r="W4789" s="5"/>
    </row>
    <row r="4790" spans="4:23" customFormat="1" x14ac:dyDescent="0.35">
      <c r="D4790" s="5"/>
      <c r="J4790" s="12"/>
      <c r="S4790" s="12"/>
      <c r="T4790" s="5"/>
      <c r="V4790" s="5"/>
      <c r="W4790" s="5"/>
    </row>
    <row r="4791" spans="4:23" customFormat="1" x14ac:dyDescent="0.35">
      <c r="D4791" s="5"/>
      <c r="J4791" s="12"/>
      <c r="S4791" s="12"/>
      <c r="T4791" s="5"/>
      <c r="V4791" s="5"/>
      <c r="W4791" s="5"/>
    </row>
    <row r="4792" spans="4:23" customFormat="1" x14ac:dyDescent="0.35">
      <c r="D4792" s="5"/>
      <c r="J4792" s="12"/>
      <c r="S4792" s="12"/>
      <c r="T4792" s="5"/>
      <c r="V4792" s="5"/>
      <c r="W4792" s="5"/>
    </row>
    <row r="4793" spans="4:23" customFormat="1" x14ac:dyDescent="0.35">
      <c r="D4793" s="5"/>
      <c r="J4793" s="12"/>
      <c r="S4793" s="12"/>
      <c r="T4793" s="5"/>
      <c r="V4793" s="5"/>
      <c r="W4793" s="5"/>
    </row>
    <row r="4794" spans="4:23" customFormat="1" x14ac:dyDescent="0.35">
      <c r="D4794" s="5"/>
      <c r="J4794" s="12"/>
      <c r="S4794" s="12"/>
      <c r="T4794" s="5"/>
      <c r="V4794" s="5"/>
      <c r="W4794" s="5"/>
    </row>
    <row r="4795" spans="4:23" customFormat="1" x14ac:dyDescent="0.35">
      <c r="D4795" s="5"/>
      <c r="J4795" s="12"/>
      <c r="S4795" s="12"/>
      <c r="T4795" s="5"/>
      <c r="V4795" s="5"/>
      <c r="W4795" s="5"/>
    </row>
    <row r="4796" spans="4:23" customFormat="1" x14ac:dyDescent="0.35">
      <c r="D4796" s="5"/>
      <c r="J4796" s="12"/>
      <c r="S4796" s="12"/>
      <c r="T4796" s="5"/>
      <c r="V4796" s="5"/>
      <c r="W4796" s="5"/>
    </row>
    <row r="4797" spans="4:23" customFormat="1" x14ac:dyDescent="0.35">
      <c r="D4797" s="5"/>
      <c r="J4797" s="12"/>
      <c r="S4797" s="12"/>
      <c r="T4797" s="5"/>
      <c r="V4797" s="5"/>
      <c r="W4797" s="5"/>
    </row>
    <row r="4798" spans="4:23" customFormat="1" x14ac:dyDescent="0.35">
      <c r="D4798" s="5"/>
      <c r="J4798" s="12"/>
      <c r="S4798" s="12"/>
      <c r="T4798" s="5"/>
      <c r="V4798" s="5"/>
      <c r="W4798" s="5"/>
    </row>
    <row r="4799" spans="4:23" customFormat="1" x14ac:dyDescent="0.35">
      <c r="D4799" s="5"/>
      <c r="J4799" s="12"/>
      <c r="S4799" s="12"/>
      <c r="T4799" s="5"/>
      <c r="V4799" s="5"/>
      <c r="W4799" s="5"/>
    </row>
    <row r="4800" spans="4:23" customFormat="1" x14ac:dyDescent="0.35">
      <c r="D4800" s="5"/>
      <c r="J4800" s="12"/>
      <c r="S4800" s="12"/>
      <c r="T4800" s="5"/>
      <c r="V4800" s="5"/>
      <c r="W4800" s="5"/>
    </row>
    <row r="4801" spans="4:23" customFormat="1" x14ac:dyDescent="0.35">
      <c r="D4801" s="5"/>
      <c r="J4801" s="12"/>
      <c r="S4801" s="12"/>
      <c r="T4801" s="5"/>
      <c r="V4801" s="5"/>
      <c r="W4801" s="5"/>
    </row>
    <row r="4802" spans="4:23" customFormat="1" x14ac:dyDescent="0.35">
      <c r="D4802" s="5"/>
      <c r="J4802" s="12"/>
      <c r="S4802" s="12"/>
      <c r="T4802" s="5"/>
      <c r="V4802" s="5"/>
      <c r="W4802" s="5"/>
    </row>
    <row r="4803" spans="4:23" customFormat="1" x14ac:dyDescent="0.35">
      <c r="D4803" s="5"/>
      <c r="J4803" s="12"/>
      <c r="S4803" s="12"/>
      <c r="T4803" s="5"/>
      <c r="V4803" s="5"/>
      <c r="W4803" s="5"/>
    </row>
    <row r="4804" spans="4:23" customFormat="1" x14ac:dyDescent="0.35">
      <c r="D4804" s="5"/>
      <c r="J4804" s="12"/>
      <c r="S4804" s="12"/>
      <c r="T4804" s="5"/>
      <c r="V4804" s="5"/>
      <c r="W4804" s="5"/>
    </row>
    <row r="4805" spans="4:23" customFormat="1" x14ac:dyDescent="0.35">
      <c r="D4805" s="5"/>
      <c r="J4805" s="12"/>
      <c r="S4805" s="12"/>
      <c r="T4805" s="5"/>
      <c r="V4805" s="5"/>
      <c r="W4805" s="5"/>
    </row>
    <row r="4806" spans="4:23" customFormat="1" x14ac:dyDescent="0.35">
      <c r="D4806" s="5"/>
      <c r="J4806" s="12"/>
      <c r="S4806" s="12"/>
      <c r="T4806" s="5"/>
      <c r="V4806" s="5"/>
      <c r="W4806" s="5"/>
    </row>
    <row r="4807" spans="4:23" customFormat="1" x14ac:dyDescent="0.35">
      <c r="D4807" s="5"/>
      <c r="J4807" s="12"/>
      <c r="S4807" s="12"/>
      <c r="T4807" s="5"/>
      <c r="V4807" s="5"/>
      <c r="W4807" s="5"/>
    </row>
    <row r="4808" spans="4:23" customFormat="1" x14ac:dyDescent="0.35">
      <c r="D4808" s="5"/>
      <c r="J4808" s="12"/>
      <c r="S4808" s="12"/>
      <c r="T4808" s="5"/>
      <c r="V4808" s="5"/>
      <c r="W4808" s="5"/>
    </row>
    <row r="4809" spans="4:23" customFormat="1" x14ac:dyDescent="0.35">
      <c r="D4809" s="5"/>
      <c r="J4809" s="12"/>
      <c r="S4809" s="12"/>
      <c r="T4809" s="5"/>
      <c r="V4809" s="5"/>
      <c r="W4809" s="5"/>
    </row>
    <row r="4810" spans="4:23" customFormat="1" x14ac:dyDescent="0.35">
      <c r="D4810" s="5"/>
      <c r="J4810" s="12"/>
      <c r="S4810" s="12"/>
      <c r="T4810" s="5"/>
      <c r="V4810" s="5"/>
      <c r="W4810" s="5"/>
    </row>
    <row r="4811" spans="4:23" customFormat="1" x14ac:dyDescent="0.35">
      <c r="D4811" s="5"/>
      <c r="J4811" s="12"/>
      <c r="S4811" s="12"/>
      <c r="T4811" s="5"/>
      <c r="V4811" s="5"/>
      <c r="W4811" s="5"/>
    </row>
    <row r="4812" spans="4:23" customFormat="1" x14ac:dyDescent="0.35">
      <c r="D4812" s="5"/>
      <c r="J4812" s="12"/>
      <c r="S4812" s="12"/>
      <c r="T4812" s="5"/>
      <c r="V4812" s="5"/>
      <c r="W4812" s="5"/>
    </row>
    <row r="4813" spans="4:23" customFormat="1" x14ac:dyDescent="0.35">
      <c r="D4813" s="5"/>
      <c r="J4813" s="12"/>
      <c r="S4813" s="12"/>
      <c r="T4813" s="5"/>
      <c r="V4813" s="5"/>
      <c r="W4813" s="5"/>
    </row>
    <row r="4814" spans="4:23" customFormat="1" x14ac:dyDescent="0.35">
      <c r="D4814" s="5"/>
      <c r="J4814" s="12"/>
      <c r="S4814" s="12"/>
      <c r="T4814" s="5"/>
      <c r="V4814" s="5"/>
      <c r="W4814" s="5"/>
    </row>
    <row r="4815" spans="4:23" customFormat="1" x14ac:dyDescent="0.35">
      <c r="D4815" s="5"/>
      <c r="J4815" s="12"/>
      <c r="S4815" s="12"/>
      <c r="T4815" s="5"/>
      <c r="V4815" s="5"/>
      <c r="W4815" s="5"/>
    </row>
    <row r="4816" spans="4:23" customFormat="1" x14ac:dyDescent="0.35">
      <c r="D4816" s="5"/>
      <c r="J4816" s="12"/>
      <c r="S4816" s="12"/>
      <c r="T4816" s="5"/>
      <c r="V4816" s="5"/>
      <c r="W4816" s="5"/>
    </row>
    <row r="4817" spans="4:23" customFormat="1" x14ac:dyDescent="0.35">
      <c r="D4817" s="5"/>
      <c r="J4817" s="12"/>
      <c r="S4817" s="12"/>
      <c r="T4817" s="5"/>
      <c r="V4817" s="5"/>
      <c r="W4817" s="5"/>
    </row>
    <row r="4818" spans="4:23" customFormat="1" x14ac:dyDescent="0.35">
      <c r="D4818" s="5"/>
      <c r="J4818" s="12"/>
      <c r="S4818" s="12"/>
      <c r="T4818" s="5"/>
      <c r="V4818" s="5"/>
      <c r="W4818" s="5"/>
    </row>
    <row r="4819" spans="4:23" customFormat="1" x14ac:dyDescent="0.35">
      <c r="D4819" s="5"/>
      <c r="J4819" s="12"/>
      <c r="S4819" s="12"/>
      <c r="T4819" s="5"/>
      <c r="V4819" s="5"/>
      <c r="W4819" s="5"/>
    </row>
    <row r="4820" spans="4:23" customFormat="1" x14ac:dyDescent="0.35">
      <c r="D4820" s="5"/>
      <c r="J4820" s="12"/>
      <c r="S4820" s="12"/>
      <c r="T4820" s="5"/>
      <c r="V4820" s="5"/>
      <c r="W4820" s="5"/>
    </row>
    <row r="4821" spans="4:23" customFormat="1" x14ac:dyDescent="0.35">
      <c r="D4821" s="5"/>
      <c r="J4821" s="12"/>
      <c r="S4821" s="12"/>
      <c r="T4821" s="5"/>
      <c r="V4821" s="5"/>
      <c r="W4821" s="5"/>
    </row>
    <row r="4822" spans="4:23" customFormat="1" x14ac:dyDescent="0.35">
      <c r="D4822" s="5"/>
      <c r="J4822" s="12"/>
      <c r="S4822" s="12"/>
      <c r="T4822" s="5"/>
      <c r="V4822" s="5"/>
      <c r="W4822" s="5"/>
    </row>
    <row r="4823" spans="4:23" customFormat="1" x14ac:dyDescent="0.35">
      <c r="D4823" s="5"/>
      <c r="J4823" s="12"/>
      <c r="S4823" s="12"/>
      <c r="T4823" s="5"/>
      <c r="V4823" s="5"/>
      <c r="W4823" s="5"/>
    </row>
    <row r="4824" spans="4:23" customFormat="1" x14ac:dyDescent="0.35">
      <c r="D4824" s="5"/>
      <c r="J4824" s="12"/>
      <c r="S4824" s="12"/>
      <c r="T4824" s="5"/>
      <c r="V4824" s="5"/>
      <c r="W4824" s="5"/>
    </row>
    <row r="4825" spans="4:23" customFormat="1" x14ac:dyDescent="0.35">
      <c r="D4825" s="5"/>
      <c r="J4825" s="12"/>
      <c r="S4825" s="12"/>
      <c r="T4825" s="5"/>
      <c r="V4825" s="5"/>
      <c r="W4825" s="5"/>
    </row>
    <row r="4826" spans="4:23" customFormat="1" x14ac:dyDescent="0.35">
      <c r="D4826" s="5"/>
      <c r="J4826" s="12"/>
      <c r="S4826" s="12"/>
      <c r="T4826" s="5"/>
      <c r="V4826" s="5"/>
      <c r="W4826" s="5"/>
    </row>
    <row r="4827" spans="4:23" customFormat="1" x14ac:dyDescent="0.35">
      <c r="D4827" s="5"/>
      <c r="J4827" s="12"/>
      <c r="S4827" s="12"/>
      <c r="T4827" s="5"/>
      <c r="V4827" s="5"/>
      <c r="W4827" s="5"/>
    </row>
    <row r="4828" spans="4:23" customFormat="1" x14ac:dyDescent="0.35">
      <c r="D4828" s="5"/>
      <c r="J4828" s="12"/>
      <c r="S4828" s="12"/>
      <c r="T4828" s="5"/>
      <c r="V4828" s="5"/>
      <c r="W4828" s="5"/>
    </row>
    <row r="4829" spans="4:23" customFormat="1" x14ac:dyDescent="0.35">
      <c r="D4829" s="5"/>
      <c r="J4829" s="12"/>
      <c r="S4829" s="12"/>
      <c r="T4829" s="5"/>
      <c r="V4829" s="5"/>
      <c r="W4829" s="5"/>
    </row>
    <row r="4830" spans="4:23" customFormat="1" x14ac:dyDescent="0.35">
      <c r="D4830" s="5"/>
      <c r="J4830" s="12"/>
      <c r="S4830" s="12"/>
      <c r="T4830" s="5"/>
      <c r="V4830" s="5"/>
      <c r="W4830" s="5"/>
    </row>
    <row r="4831" spans="4:23" customFormat="1" x14ac:dyDescent="0.35">
      <c r="D4831" s="5"/>
      <c r="J4831" s="12"/>
      <c r="S4831" s="12"/>
      <c r="T4831" s="5"/>
      <c r="V4831" s="5"/>
      <c r="W4831" s="5"/>
    </row>
    <row r="4832" spans="4:23" customFormat="1" x14ac:dyDescent="0.35">
      <c r="D4832" s="5"/>
      <c r="J4832" s="12"/>
      <c r="S4832" s="12"/>
      <c r="T4832" s="5"/>
      <c r="V4832" s="5"/>
      <c r="W4832" s="5"/>
    </row>
    <row r="4833" spans="4:23" customFormat="1" x14ac:dyDescent="0.35">
      <c r="D4833" s="5"/>
      <c r="J4833" s="12"/>
      <c r="S4833" s="12"/>
      <c r="T4833" s="5"/>
      <c r="V4833" s="5"/>
      <c r="W4833" s="5"/>
    </row>
    <row r="4834" spans="4:23" customFormat="1" x14ac:dyDescent="0.35">
      <c r="D4834" s="5"/>
      <c r="J4834" s="12"/>
      <c r="S4834" s="12"/>
      <c r="T4834" s="5"/>
      <c r="V4834" s="5"/>
      <c r="W4834" s="5"/>
    </row>
    <row r="4835" spans="4:23" customFormat="1" x14ac:dyDescent="0.35">
      <c r="D4835" s="5"/>
      <c r="J4835" s="12"/>
      <c r="S4835" s="12"/>
      <c r="T4835" s="5"/>
      <c r="V4835" s="5"/>
      <c r="W4835" s="5"/>
    </row>
    <row r="4836" spans="4:23" customFormat="1" x14ac:dyDescent="0.35">
      <c r="D4836" s="5"/>
      <c r="J4836" s="12"/>
      <c r="S4836" s="12"/>
      <c r="T4836" s="5"/>
      <c r="V4836" s="5"/>
      <c r="W4836" s="5"/>
    </row>
    <row r="4837" spans="4:23" customFormat="1" x14ac:dyDescent="0.35">
      <c r="D4837" s="5"/>
      <c r="J4837" s="12"/>
      <c r="S4837" s="12"/>
      <c r="T4837" s="5"/>
      <c r="V4837" s="5"/>
      <c r="W4837" s="5"/>
    </row>
    <row r="4838" spans="4:23" customFormat="1" x14ac:dyDescent="0.35">
      <c r="D4838" s="5"/>
      <c r="J4838" s="12"/>
      <c r="S4838" s="12"/>
      <c r="T4838" s="5"/>
      <c r="V4838" s="5"/>
      <c r="W4838" s="5"/>
    </row>
    <row r="4839" spans="4:23" customFormat="1" x14ac:dyDescent="0.35">
      <c r="D4839" s="5"/>
      <c r="J4839" s="12"/>
      <c r="S4839" s="12"/>
      <c r="T4839" s="5"/>
      <c r="V4839" s="5"/>
      <c r="W4839" s="5"/>
    </row>
    <row r="4840" spans="4:23" customFormat="1" x14ac:dyDescent="0.35">
      <c r="D4840" s="5"/>
      <c r="J4840" s="12"/>
      <c r="S4840" s="12"/>
      <c r="T4840" s="5"/>
      <c r="V4840" s="5"/>
      <c r="W4840" s="5"/>
    </row>
    <row r="4841" spans="4:23" customFormat="1" x14ac:dyDescent="0.35">
      <c r="D4841" s="5"/>
      <c r="J4841" s="12"/>
      <c r="S4841" s="12"/>
      <c r="T4841" s="5"/>
      <c r="V4841" s="5"/>
      <c r="W4841" s="5"/>
    </row>
    <row r="4842" spans="4:23" customFormat="1" x14ac:dyDescent="0.35">
      <c r="D4842" s="5"/>
      <c r="J4842" s="12"/>
      <c r="S4842" s="12"/>
      <c r="T4842" s="5"/>
      <c r="V4842" s="5"/>
      <c r="W4842" s="5"/>
    </row>
    <row r="4843" spans="4:23" customFormat="1" x14ac:dyDescent="0.35">
      <c r="D4843" s="5"/>
      <c r="J4843" s="12"/>
      <c r="S4843" s="12"/>
      <c r="T4843" s="5"/>
      <c r="V4843" s="5"/>
      <c r="W4843" s="5"/>
    </row>
    <row r="4844" spans="4:23" customFormat="1" x14ac:dyDescent="0.35">
      <c r="D4844" s="5"/>
      <c r="J4844" s="12"/>
      <c r="S4844" s="12"/>
      <c r="T4844" s="5"/>
      <c r="V4844" s="5"/>
      <c r="W4844" s="5"/>
    </row>
    <row r="4845" spans="4:23" customFormat="1" x14ac:dyDescent="0.35">
      <c r="D4845" s="5"/>
      <c r="J4845" s="12"/>
      <c r="S4845" s="12"/>
      <c r="T4845" s="5"/>
      <c r="V4845" s="5"/>
      <c r="W4845" s="5"/>
    </row>
    <row r="4846" spans="4:23" customFormat="1" x14ac:dyDescent="0.35">
      <c r="D4846" s="5"/>
      <c r="J4846" s="12"/>
      <c r="S4846" s="12"/>
      <c r="T4846" s="5"/>
      <c r="V4846" s="5"/>
      <c r="W4846" s="5"/>
    </row>
    <row r="4847" spans="4:23" customFormat="1" x14ac:dyDescent="0.35">
      <c r="D4847" s="5"/>
      <c r="J4847" s="12"/>
      <c r="S4847" s="12"/>
      <c r="T4847" s="5"/>
      <c r="V4847" s="5"/>
      <c r="W4847" s="5"/>
    </row>
    <row r="4848" spans="4:23" customFormat="1" x14ac:dyDescent="0.35">
      <c r="D4848" s="5"/>
      <c r="J4848" s="12"/>
      <c r="S4848" s="12"/>
      <c r="T4848" s="5"/>
      <c r="V4848" s="5"/>
      <c r="W4848" s="5"/>
    </row>
    <row r="4849" spans="4:23" customFormat="1" x14ac:dyDescent="0.35">
      <c r="D4849" s="5"/>
      <c r="J4849" s="12"/>
      <c r="S4849" s="12"/>
      <c r="T4849" s="5"/>
      <c r="V4849" s="5"/>
      <c r="W4849" s="5"/>
    </row>
    <row r="4850" spans="4:23" customFormat="1" x14ac:dyDescent="0.35">
      <c r="D4850" s="5"/>
      <c r="J4850" s="12"/>
      <c r="S4850" s="12"/>
      <c r="T4850" s="5"/>
      <c r="V4850" s="5"/>
      <c r="W4850" s="5"/>
    </row>
    <row r="4851" spans="4:23" customFormat="1" x14ac:dyDescent="0.35">
      <c r="D4851" s="5"/>
      <c r="J4851" s="12"/>
      <c r="S4851" s="12"/>
      <c r="T4851" s="5"/>
      <c r="V4851" s="5"/>
      <c r="W4851" s="5"/>
    </row>
    <row r="4852" spans="4:23" customFormat="1" x14ac:dyDescent="0.35">
      <c r="D4852" s="5"/>
      <c r="J4852" s="12"/>
      <c r="S4852" s="12"/>
      <c r="T4852" s="5"/>
      <c r="V4852" s="5"/>
      <c r="W4852" s="5"/>
    </row>
    <row r="4853" spans="4:23" customFormat="1" x14ac:dyDescent="0.35">
      <c r="D4853" s="5"/>
      <c r="J4853" s="12"/>
      <c r="S4853" s="12"/>
      <c r="T4853" s="5"/>
      <c r="V4853" s="5"/>
      <c r="W4853" s="5"/>
    </row>
    <row r="4854" spans="4:23" customFormat="1" x14ac:dyDescent="0.35">
      <c r="D4854" s="5"/>
      <c r="J4854" s="12"/>
      <c r="S4854" s="12"/>
      <c r="T4854" s="5"/>
      <c r="V4854" s="5"/>
      <c r="W4854" s="5"/>
    </row>
    <row r="4855" spans="4:23" customFormat="1" x14ac:dyDescent="0.35">
      <c r="D4855" s="5"/>
      <c r="J4855" s="12"/>
      <c r="S4855" s="12"/>
      <c r="T4855" s="5"/>
      <c r="V4855" s="5"/>
      <c r="W4855" s="5"/>
    </row>
    <row r="4856" spans="4:23" customFormat="1" x14ac:dyDescent="0.35">
      <c r="D4856" s="5"/>
      <c r="J4856" s="12"/>
      <c r="S4856" s="12"/>
      <c r="T4856" s="5"/>
      <c r="V4856" s="5"/>
      <c r="W4856" s="5"/>
    </row>
    <row r="4857" spans="4:23" customFormat="1" x14ac:dyDescent="0.35">
      <c r="D4857" s="5"/>
      <c r="J4857" s="12"/>
      <c r="S4857" s="12"/>
      <c r="T4857" s="5"/>
      <c r="V4857" s="5"/>
      <c r="W4857" s="5"/>
    </row>
    <row r="4858" spans="4:23" customFormat="1" x14ac:dyDescent="0.35">
      <c r="D4858" s="5"/>
      <c r="J4858" s="12"/>
      <c r="S4858" s="12"/>
      <c r="T4858" s="5"/>
      <c r="V4858" s="5"/>
      <c r="W4858" s="5"/>
    </row>
    <row r="4859" spans="4:23" customFormat="1" x14ac:dyDescent="0.35">
      <c r="D4859" s="5"/>
      <c r="J4859" s="12"/>
      <c r="S4859" s="12"/>
      <c r="T4859" s="5"/>
      <c r="V4859" s="5"/>
      <c r="W4859" s="5"/>
    </row>
    <row r="4860" spans="4:23" customFormat="1" x14ac:dyDescent="0.35">
      <c r="D4860" s="5"/>
      <c r="J4860" s="12"/>
      <c r="S4860" s="12"/>
      <c r="T4860" s="5"/>
      <c r="V4860" s="5"/>
      <c r="W4860" s="5"/>
    </row>
    <row r="4861" spans="4:23" customFormat="1" x14ac:dyDescent="0.35">
      <c r="D4861" s="5"/>
      <c r="J4861" s="12"/>
      <c r="S4861" s="12"/>
      <c r="T4861" s="5"/>
      <c r="V4861" s="5"/>
      <c r="W4861" s="5"/>
    </row>
    <row r="4862" spans="4:23" customFormat="1" x14ac:dyDescent="0.35">
      <c r="D4862" s="5"/>
      <c r="J4862" s="12"/>
      <c r="S4862" s="12"/>
      <c r="T4862" s="5"/>
      <c r="V4862" s="5"/>
      <c r="W4862" s="5"/>
    </row>
    <row r="4863" spans="4:23" customFormat="1" x14ac:dyDescent="0.35">
      <c r="D4863" s="5"/>
      <c r="J4863" s="12"/>
      <c r="S4863" s="12"/>
      <c r="T4863" s="5"/>
      <c r="V4863" s="5"/>
      <c r="W4863" s="5"/>
    </row>
    <row r="4864" spans="4:23" customFormat="1" x14ac:dyDescent="0.35">
      <c r="D4864" s="5"/>
      <c r="J4864" s="12"/>
      <c r="S4864" s="12"/>
      <c r="T4864" s="5"/>
      <c r="V4864" s="5"/>
      <c r="W4864" s="5"/>
    </row>
    <row r="4865" spans="4:23" customFormat="1" x14ac:dyDescent="0.35">
      <c r="D4865" s="5"/>
      <c r="J4865" s="12"/>
      <c r="S4865" s="12"/>
      <c r="T4865" s="5"/>
      <c r="V4865" s="5"/>
      <c r="W4865" s="5"/>
    </row>
    <row r="4866" spans="4:23" customFormat="1" x14ac:dyDescent="0.35">
      <c r="D4866" s="5"/>
      <c r="J4866" s="12"/>
      <c r="S4866" s="12"/>
      <c r="T4866" s="5"/>
      <c r="V4866" s="5"/>
      <c r="W4866" s="5"/>
    </row>
    <row r="4867" spans="4:23" customFormat="1" x14ac:dyDescent="0.35">
      <c r="D4867" s="5"/>
      <c r="J4867" s="12"/>
      <c r="S4867" s="12"/>
      <c r="T4867" s="5"/>
      <c r="V4867" s="5"/>
      <c r="W4867" s="5"/>
    </row>
    <row r="4868" spans="4:23" customFormat="1" x14ac:dyDescent="0.35">
      <c r="D4868" s="5"/>
      <c r="J4868" s="12"/>
      <c r="S4868" s="12"/>
      <c r="T4868" s="5"/>
      <c r="V4868" s="5"/>
      <c r="W4868" s="5"/>
    </row>
    <row r="4869" spans="4:23" customFormat="1" x14ac:dyDescent="0.35">
      <c r="D4869" s="5"/>
      <c r="J4869" s="12"/>
      <c r="S4869" s="12"/>
      <c r="T4869" s="5"/>
      <c r="V4869" s="5"/>
      <c r="W4869" s="5"/>
    </row>
    <row r="4870" spans="4:23" customFormat="1" x14ac:dyDescent="0.35">
      <c r="D4870" s="5"/>
      <c r="J4870" s="12"/>
      <c r="S4870" s="12"/>
      <c r="T4870" s="5"/>
      <c r="V4870" s="5"/>
      <c r="W4870" s="5"/>
    </row>
    <row r="4871" spans="4:23" customFormat="1" x14ac:dyDescent="0.35">
      <c r="D4871" s="5"/>
      <c r="J4871" s="12"/>
      <c r="S4871" s="12"/>
      <c r="T4871" s="5"/>
      <c r="V4871" s="5"/>
      <c r="W4871" s="5"/>
    </row>
    <row r="4872" spans="4:23" customFormat="1" x14ac:dyDescent="0.35">
      <c r="D4872" s="5"/>
      <c r="J4872" s="12"/>
      <c r="S4872" s="12"/>
      <c r="T4872" s="5"/>
      <c r="V4872" s="5"/>
      <c r="W4872" s="5"/>
    </row>
    <row r="4873" spans="4:23" customFormat="1" x14ac:dyDescent="0.35">
      <c r="D4873" s="5"/>
      <c r="J4873" s="12"/>
      <c r="S4873" s="12"/>
      <c r="T4873" s="5"/>
      <c r="V4873" s="5"/>
      <c r="W4873" s="5"/>
    </row>
    <row r="4874" spans="4:23" customFormat="1" x14ac:dyDescent="0.35">
      <c r="D4874" s="5"/>
      <c r="J4874" s="12"/>
      <c r="S4874" s="12"/>
      <c r="T4874" s="5"/>
      <c r="V4874" s="5"/>
      <c r="W4874" s="5"/>
    </row>
    <row r="4875" spans="4:23" customFormat="1" x14ac:dyDescent="0.35">
      <c r="D4875" s="5"/>
      <c r="J4875" s="12"/>
      <c r="S4875" s="12"/>
      <c r="T4875" s="5"/>
      <c r="V4875" s="5"/>
      <c r="W4875" s="5"/>
    </row>
    <row r="4876" spans="4:23" customFormat="1" x14ac:dyDescent="0.35">
      <c r="D4876" s="5"/>
      <c r="J4876" s="12"/>
      <c r="S4876" s="12"/>
      <c r="T4876" s="5"/>
      <c r="V4876" s="5"/>
      <c r="W4876" s="5"/>
    </row>
    <row r="4877" spans="4:23" customFormat="1" x14ac:dyDescent="0.35">
      <c r="D4877" s="5"/>
      <c r="J4877" s="12"/>
      <c r="S4877" s="12"/>
      <c r="T4877" s="5"/>
      <c r="V4877" s="5"/>
      <c r="W4877" s="5"/>
    </row>
    <row r="4878" spans="4:23" customFormat="1" x14ac:dyDescent="0.35">
      <c r="D4878" s="5"/>
      <c r="J4878" s="12"/>
      <c r="S4878" s="12"/>
      <c r="T4878" s="5"/>
      <c r="V4878" s="5"/>
      <c r="W4878" s="5"/>
    </row>
    <row r="4879" spans="4:23" customFormat="1" x14ac:dyDescent="0.35">
      <c r="D4879" s="5"/>
      <c r="J4879" s="12"/>
      <c r="S4879" s="12"/>
      <c r="T4879" s="5"/>
      <c r="V4879" s="5"/>
      <c r="W4879" s="5"/>
    </row>
    <row r="4880" spans="4:23" customFormat="1" x14ac:dyDescent="0.35">
      <c r="D4880" s="5"/>
      <c r="J4880" s="12"/>
      <c r="S4880" s="12"/>
      <c r="T4880" s="5"/>
      <c r="V4880" s="5"/>
      <c r="W4880" s="5"/>
    </row>
    <row r="4881" spans="4:23" customFormat="1" x14ac:dyDescent="0.35">
      <c r="D4881" s="5"/>
      <c r="J4881" s="12"/>
      <c r="S4881" s="12"/>
      <c r="T4881" s="5"/>
      <c r="V4881" s="5"/>
      <c r="W4881" s="5"/>
    </row>
    <row r="4882" spans="4:23" customFormat="1" x14ac:dyDescent="0.35">
      <c r="D4882" s="5"/>
      <c r="J4882" s="12"/>
      <c r="S4882" s="12"/>
      <c r="T4882" s="5"/>
      <c r="V4882" s="5"/>
      <c r="W4882" s="5"/>
    </row>
    <row r="4883" spans="4:23" customFormat="1" x14ac:dyDescent="0.35">
      <c r="D4883" s="5"/>
      <c r="J4883" s="12"/>
      <c r="S4883" s="12"/>
      <c r="T4883" s="5"/>
      <c r="V4883" s="5"/>
      <c r="W4883" s="5"/>
    </row>
    <row r="4884" spans="4:23" customFormat="1" x14ac:dyDescent="0.35">
      <c r="D4884" s="5"/>
      <c r="J4884" s="12"/>
      <c r="S4884" s="12"/>
      <c r="T4884" s="5"/>
      <c r="V4884" s="5"/>
      <c r="W4884" s="5"/>
    </row>
    <row r="4885" spans="4:23" customFormat="1" x14ac:dyDescent="0.35">
      <c r="D4885" s="5"/>
      <c r="J4885" s="12"/>
      <c r="S4885" s="12"/>
      <c r="T4885" s="5"/>
      <c r="V4885" s="5"/>
      <c r="W4885" s="5"/>
    </row>
    <row r="4886" spans="4:23" customFormat="1" x14ac:dyDescent="0.35">
      <c r="D4886" s="5"/>
      <c r="J4886" s="12"/>
      <c r="S4886" s="12"/>
      <c r="T4886" s="5"/>
      <c r="V4886" s="5"/>
      <c r="W4886" s="5"/>
    </row>
    <row r="4887" spans="4:23" customFormat="1" x14ac:dyDescent="0.35">
      <c r="D4887" s="5"/>
      <c r="J4887" s="12"/>
      <c r="S4887" s="12"/>
      <c r="T4887" s="5"/>
      <c r="V4887" s="5"/>
      <c r="W4887" s="5"/>
    </row>
    <row r="4888" spans="4:23" customFormat="1" x14ac:dyDescent="0.35">
      <c r="D4888" s="5"/>
      <c r="J4888" s="12"/>
      <c r="S4888" s="12"/>
      <c r="T4888" s="5"/>
      <c r="V4888" s="5"/>
      <c r="W4888" s="5"/>
    </row>
    <row r="4889" spans="4:23" customFormat="1" x14ac:dyDescent="0.35">
      <c r="D4889" s="5"/>
      <c r="J4889" s="12"/>
      <c r="S4889" s="12"/>
      <c r="T4889" s="5"/>
      <c r="V4889" s="5"/>
      <c r="W4889" s="5"/>
    </row>
    <row r="4890" spans="4:23" customFormat="1" x14ac:dyDescent="0.35">
      <c r="D4890" s="5"/>
      <c r="J4890" s="12"/>
      <c r="S4890" s="12"/>
      <c r="T4890" s="5"/>
      <c r="V4890" s="5"/>
      <c r="W4890" s="5"/>
    </row>
    <row r="4891" spans="4:23" customFormat="1" x14ac:dyDescent="0.35">
      <c r="D4891" s="5"/>
      <c r="J4891" s="12"/>
      <c r="S4891" s="12"/>
      <c r="T4891" s="5"/>
      <c r="V4891" s="5"/>
      <c r="W4891" s="5"/>
    </row>
    <row r="4892" spans="4:23" customFormat="1" x14ac:dyDescent="0.35">
      <c r="D4892" s="5"/>
      <c r="J4892" s="12"/>
      <c r="S4892" s="12"/>
      <c r="T4892" s="5"/>
      <c r="V4892" s="5"/>
      <c r="W4892" s="5"/>
    </row>
    <row r="4893" spans="4:23" customFormat="1" x14ac:dyDescent="0.35">
      <c r="D4893" s="5"/>
      <c r="J4893" s="12"/>
      <c r="S4893" s="12"/>
      <c r="T4893" s="5"/>
      <c r="V4893" s="5"/>
      <c r="W4893" s="5"/>
    </row>
    <row r="4894" spans="4:23" customFormat="1" x14ac:dyDescent="0.35">
      <c r="D4894" s="5"/>
      <c r="J4894" s="12"/>
      <c r="S4894" s="12"/>
      <c r="T4894" s="5"/>
      <c r="V4894" s="5"/>
      <c r="W4894" s="5"/>
    </row>
    <row r="4895" spans="4:23" customFormat="1" x14ac:dyDescent="0.35">
      <c r="D4895" s="5"/>
      <c r="J4895" s="12"/>
      <c r="S4895" s="12"/>
      <c r="T4895" s="5"/>
      <c r="V4895" s="5"/>
      <c r="W4895" s="5"/>
    </row>
    <row r="4896" spans="4:23" customFormat="1" x14ac:dyDescent="0.35">
      <c r="D4896" s="5"/>
      <c r="J4896" s="12"/>
      <c r="S4896" s="12"/>
      <c r="T4896" s="5"/>
      <c r="V4896" s="5"/>
      <c r="W4896" s="5"/>
    </row>
    <row r="4897" spans="4:23" customFormat="1" x14ac:dyDescent="0.35">
      <c r="D4897" s="5"/>
      <c r="J4897" s="12"/>
      <c r="S4897" s="12"/>
      <c r="T4897" s="5"/>
      <c r="V4897" s="5"/>
      <c r="W4897" s="5"/>
    </row>
    <row r="4898" spans="4:23" customFormat="1" x14ac:dyDescent="0.35">
      <c r="D4898" s="5"/>
      <c r="J4898" s="12"/>
      <c r="S4898" s="12"/>
      <c r="T4898" s="5"/>
      <c r="V4898" s="5"/>
      <c r="W4898" s="5"/>
    </row>
    <row r="4899" spans="4:23" customFormat="1" x14ac:dyDescent="0.35">
      <c r="D4899" s="5"/>
      <c r="J4899" s="12"/>
      <c r="S4899" s="12"/>
      <c r="T4899" s="5"/>
      <c r="V4899" s="5"/>
      <c r="W4899" s="5"/>
    </row>
    <row r="4900" spans="4:23" customFormat="1" x14ac:dyDescent="0.35">
      <c r="D4900" s="5"/>
      <c r="J4900" s="12"/>
      <c r="S4900" s="12"/>
      <c r="T4900" s="5"/>
      <c r="V4900" s="5"/>
      <c r="W4900" s="5"/>
    </row>
    <row r="4901" spans="4:23" customFormat="1" x14ac:dyDescent="0.35">
      <c r="D4901" s="5"/>
      <c r="J4901" s="12"/>
      <c r="S4901" s="12"/>
      <c r="T4901" s="5"/>
      <c r="V4901" s="5"/>
      <c r="W4901" s="5"/>
    </row>
    <row r="4902" spans="4:23" customFormat="1" x14ac:dyDescent="0.35">
      <c r="D4902" s="5"/>
      <c r="J4902" s="12"/>
      <c r="S4902" s="12"/>
      <c r="T4902" s="5"/>
      <c r="V4902" s="5"/>
      <c r="W4902" s="5"/>
    </row>
    <row r="4903" spans="4:23" customFormat="1" x14ac:dyDescent="0.35">
      <c r="D4903" s="5"/>
      <c r="J4903" s="12"/>
      <c r="S4903" s="12"/>
      <c r="T4903" s="5"/>
      <c r="V4903" s="5"/>
      <c r="W4903" s="5"/>
    </row>
    <row r="4904" spans="4:23" customFormat="1" x14ac:dyDescent="0.35">
      <c r="D4904" s="5"/>
      <c r="J4904" s="12"/>
      <c r="S4904" s="12"/>
      <c r="T4904" s="5"/>
      <c r="V4904" s="5"/>
      <c r="W4904" s="5"/>
    </row>
    <row r="4905" spans="4:23" customFormat="1" x14ac:dyDescent="0.35">
      <c r="D4905" s="5"/>
      <c r="J4905" s="12"/>
      <c r="S4905" s="12"/>
      <c r="T4905" s="5"/>
      <c r="V4905" s="5"/>
      <c r="W4905" s="5"/>
    </row>
    <row r="4906" spans="4:23" customFormat="1" x14ac:dyDescent="0.35">
      <c r="D4906" s="5"/>
      <c r="J4906" s="12"/>
      <c r="S4906" s="12"/>
      <c r="T4906" s="5"/>
      <c r="V4906" s="5"/>
      <c r="W4906" s="5"/>
    </row>
    <row r="4907" spans="4:23" customFormat="1" x14ac:dyDescent="0.35">
      <c r="D4907" s="5"/>
      <c r="J4907" s="12"/>
      <c r="S4907" s="12"/>
      <c r="T4907" s="5"/>
      <c r="V4907" s="5"/>
      <c r="W4907" s="5"/>
    </row>
    <row r="4908" spans="4:23" customFormat="1" x14ac:dyDescent="0.35">
      <c r="D4908" s="5"/>
      <c r="J4908" s="12"/>
      <c r="S4908" s="12"/>
      <c r="T4908" s="5"/>
      <c r="V4908" s="5"/>
      <c r="W4908" s="5"/>
    </row>
    <row r="4909" spans="4:23" customFormat="1" x14ac:dyDescent="0.35">
      <c r="D4909" s="5"/>
      <c r="J4909" s="12"/>
      <c r="S4909" s="12"/>
      <c r="T4909" s="5"/>
      <c r="V4909" s="5"/>
      <c r="W4909" s="5"/>
    </row>
    <row r="4910" spans="4:23" customFormat="1" x14ac:dyDescent="0.35">
      <c r="D4910" s="5"/>
      <c r="J4910" s="12"/>
      <c r="S4910" s="12"/>
      <c r="T4910" s="5"/>
      <c r="V4910" s="5"/>
      <c r="W4910" s="5"/>
    </row>
    <row r="4911" spans="4:23" customFormat="1" x14ac:dyDescent="0.35">
      <c r="D4911" s="5"/>
      <c r="J4911" s="12"/>
      <c r="S4911" s="12"/>
      <c r="T4911" s="5"/>
      <c r="V4911" s="5"/>
      <c r="W4911" s="5"/>
    </row>
    <row r="4912" spans="4:23" customFormat="1" x14ac:dyDescent="0.35">
      <c r="D4912" s="5"/>
      <c r="J4912" s="12"/>
      <c r="S4912" s="12"/>
      <c r="T4912" s="5"/>
      <c r="V4912" s="5"/>
      <c r="W4912" s="5"/>
    </row>
    <row r="4913" spans="4:23" customFormat="1" x14ac:dyDescent="0.35">
      <c r="D4913" s="5"/>
      <c r="J4913" s="12"/>
      <c r="S4913" s="12"/>
      <c r="T4913" s="5"/>
      <c r="V4913" s="5"/>
      <c r="W4913" s="5"/>
    </row>
    <row r="4914" spans="4:23" customFormat="1" x14ac:dyDescent="0.35">
      <c r="D4914" s="5"/>
      <c r="J4914" s="12"/>
      <c r="S4914" s="12"/>
      <c r="T4914" s="5"/>
      <c r="V4914" s="5"/>
      <c r="W4914" s="5"/>
    </row>
    <row r="4915" spans="4:23" customFormat="1" x14ac:dyDescent="0.35">
      <c r="D4915" s="5"/>
      <c r="J4915" s="12"/>
      <c r="S4915" s="12"/>
      <c r="T4915" s="5"/>
      <c r="V4915" s="5"/>
      <c r="W4915" s="5"/>
    </row>
    <row r="4916" spans="4:23" customFormat="1" x14ac:dyDescent="0.35">
      <c r="D4916" s="5"/>
      <c r="J4916" s="12"/>
      <c r="S4916" s="12"/>
      <c r="T4916" s="5"/>
      <c r="V4916" s="5"/>
      <c r="W4916" s="5"/>
    </row>
    <row r="4917" spans="4:23" customFormat="1" x14ac:dyDescent="0.35">
      <c r="D4917" s="5"/>
      <c r="J4917" s="12"/>
      <c r="S4917" s="12"/>
      <c r="T4917" s="5"/>
      <c r="V4917" s="5"/>
      <c r="W4917" s="5"/>
    </row>
    <row r="4918" spans="4:23" customFormat="1" x14ac:dyDescent="0.35">
      <c r="D4918" s="5"/>
      <c r="J4918" s="12"/>
      <c r="S4918" s="12"/>
      <c r="T4918" s="5"/>
      <c r="V4918" s="5"/>
      <c r="W4918" s="5"/>
    </row>
    <row r="4919" spans="4:23" customFormat="1" x14ac:dyDescent="0.35">
      <c r="D4919" s="5"/>
      <c r="J4919" s="12"/>
      <c r="S4919" s="12"/>
      <c r="T4919" s="5"/>
      <c r="V4919" s="5"/>
      <c r="W4919" s="5"/>
    </row>
    <row r="4920" spans="4:23" customFormat="1" x14ac:dyDescent="0.35">
      <c r="D4920" s="5"/>
      <c r="J4920" s="12"/>
      <c r="S4920" s="12"/>
      <c r="T4920" s="5"/>
      <c r="V4920" s="5"/>
      <c r="W4920" s="5"/>
    </row>
    <row r="4921" spans="4:23" customFormat="1" x14ac:dyDescent="0.35">
      <c r="D4921" s="5"/>
      <c r="J4921" s="12"/>
      <c r="S4921" s="12"/>
      <c r="T4921" s="5"/>
      <c r="V4921" s="5"/>
      <c r="W4921" s="5"/>
    </row>
    <row r="4922" spans="4:23" customFormat="1" x14ac:dyDescent="0.35">
      <c r="D4922" s="5"/>
      <c r="J4922" s="12"/>
      <c r="S4922" s="12"/>
      <c r="T4922" s="5"/>
      <c r="V4922" s="5"/>
      <c r="W4922" s="5"/>
    </row>
    <row r="4923" spans="4:23" customFormat="1" x14ac:dyDescent="0.35">
      <c r="D4923" s="5"/>
      <c r="J4923" s="12"/>
      <c r="S4923" s="12"/>
      <c r="T4923" s="5"/>
      <c r="V4923" s="5"/>
      <c r="W4923" s="5"/>
    </row>
    <row r="4924" spans="4:23" customFormat="1" x14ac:dyDescent="0.35">
      <c r="D4924" s="5"/>
      <c r="J4924" s="12"/>
      <c r="S4924" s="12"/>
      <c r="T4924" s="5"/>
      <c r="V4924" s="5"/>
      <c r="W4924" s="5"/>
    </row>
    <row r="4925" spans="4:23" customFormat="1" x14ac:dyDescent="0.35">
      <c r="D4925" s="5"/>
      <c r="J4925" s="12"/>
      <c r="S4925" s="12"/>
      <c r="T4925" s="5"/>
      <c r="V4925" s="5"/>
      <c r="W4925" s="5"/>
    </row>
    <row r="4926" spans="4:23" customFormat="1" x14ac:dyDescent="0.35">
      <c r="D4926" s="5"/>
      <c r="J4926" s="12"/>
      <c r="S4926" s="12"/>
      <c r="T4926" s="5"/>
      <c r="V4926" s="5"/>
      <c r="W4926" s="5"/>
    </row>
    <row r="4927" spans="4:23" customFormat="1" x14ac:dyDescent="0.35">
      <c r="D4927" s="5"/>
      <c r="J4927" s="12"/>
      <c r="S4927" s="12"/>
      <c r="T4927" s="5"/>
      <c r="V4927" s="5"/>
      <c r="W4927" s="5"/>
    </row>
    <row r="4928" spans="4:23" customFormat="1" x14ac:dyDescent="0.35">
      <c r="D4928" s="5"/>
      <c r="J4928" s="12"/>
      <c r="S4928" s="12"/>
      <c r="T4928" s="5"/>
      <c r="V4928" s="5"/>
      <c r="W4928" s="5"/>
    </row>
    <row r="4929" spans="4:23" customFormat="1" x14ac:dyDescent="0.35">
      <c r="D4929" s="5"/>
      <c r="J4929" s="12"/>
      <c r="S4929" s="12"/>
      <c r="T4929" s="5"/>
      <c r="V4929" s="5"/>
      <c r="W4929" s="5"/>
    </row>
    <row r="4930" spans="4:23" customFormat="1" x14ac:dyDescent="0.35">
      <c r="D4930" s="5"/>
      <c r="J4930" s="12"/>
      <c r="S4930" s="12"/>
      <c r="T4930" s="5"/>
      <c r="V4930" s="5"/>
      <c r="W4930" s="5"/>
    </row>
    <row r="4931" spans="4:23" customFormat="1" x14ac:dyDescent="0.35">
      <c r="D4931" s="5"/>
      <c r="J4931" s="12"/>
      <c r="S4931" s="12"/>
      <c r="T4931" s="5"/>
      <c r="V4931" s="5"/>
      <c r="W4931" s="5"/>
    </row>
    <row r="4932" spans="4:23" customFormat="1" x14ac:dyDescent="0.35">
      <c r="D4932" s="5"/>
      <c r="J4932" s="12"/>
      <c r="S4932" s="12"/>
      <c r="T4932" s="5"/>
      <c r="V4932" s="5"/>
      <c r="W4932" s="5"/>
    </row>
    <row r="4933" spans="4:23" customFormat="1" x14ac:dyDescent="0.35">
      <c r="D4933" s="5"/>
      <c r="J4933" s="12"/>
      <c r="S4933" s="12"/>
      <c r="T4933" s="5"/>
      <c r="V4933" s="5"/>
      <c r="W4933" s="5"/>
    </row>
    <row r="4934" spans="4:23" customFormat="1" x14ac:dyDescent="0.35">
      <c r="D4934" s="5"/>
      <c r="J4934" s="12"/>
      <c r="S4934" s="12"/>
      <c r="T4934" s="5"/>
      <c r="V4934" s="5"/>
      <c r="W4934" s="5"/>
    </row>
    <row r="4935" spans="4:23" customFormat="1" x14ac:dyDescent="0.35">
      <c r="D4935" s="5"/>
      <c r="J4935" s="12"/>
      <c r="S4935" s="12"/>
      <c r="T4935" s="5"/>
      <c r="V4935" s="5"/>
      <c r="W4935" s="5"/>
    </row>
    <row r="4936" spans="4:23" customFormat="1" x14ac:dyDescent="0.35">
      <c r="D4936" s="5"/>
      <c r="J4936" s="12"/>
      <c r="S4936" s="12"/>
      <c r="T4936" s="5"/>
      <c r="V4936" s="5"/>
      <c r="W4936" s="5"/>
    </row>
    <row r="4937" spans="4:23" customFormat="1" x14ac:dyDescent="0.35">
      <c r="D4937" s="5"/>
      <c r="J4937" s="12"/>
      <c r="S4937" s="12"/>
      <c r="T4937" s="5"/>
      <c r="V4937" s="5"/>
      <c r="W4937" s="5"/>
    </row>
    <row r="4938" spans="4:23" customFormat="1" x14ac:dyDescent="0.35">
      <c r="D4938" s="5"/>
      <c r="J4938" s="12"/>
      <c r="S4938" s="12"/>
      <c r="T4938" s="5"/>
      <c r="V4938" s="5"/>
      <c r="W4938" s="5"/>
    </row>
    <row r="4939" spans="4:23" customFormat="1" x14ac:dyDescent="0.35">
      <c r="D4939" s="5"/>
      <c r="J4939" s="12"/>
      <c r="S4939" s="12"/>
      <c r="T4939" s="5"/>
      <c r="V4939" s="5"/>
      <c r="W4939" s="5"/>
    </row>
    <row r="4940" spans="4:23" customFormat="1" x14ac:dyDescent="0.35">
      <c r="D4940" s="5"/>
      <c r="J4940" s="12"/>
      <c r="S4940" s="12"/>
      <c r="T4940" s="5"/>
      <c r="V4940" s="5"/>
      <c r="W4940" s="5"/>
    </row>
    <row r="4941" spans="4:23" customFormat="1" x14ac:dyDescent="0.35">
      <c r="D4941" s="5"/>
      <c r="J4941" s="12"/>
      <c r="S4941" s="12"/>
      <c r="T4941" s="5"/>
      <c r="V4941" s="5"/>
      <c r="W4941" s="5"/>
    </row>
    <row r="4942" spans="4:23" customFormat="1" x14ac:dyDescent="0.35">
      <c r="D4942" s="5"/>
      <c r="J4942" s="12"/>
      <c r="S4942" s="12"/>
      <c r="T4942" s="5"/>
      <c r="V4942" s="5"/>
      <c r="W4942" s="5"/>
    </row>
    <row r="4943" spans="4:23" customFormat="1" x14ac:dyDescent="0.35">
      <c r="D4943" s="5"/>
      <c r="J4943" s="12"/>
      <c r="S4943" s="12"/>
      <c r="T4943" s="5"/>
      <c r="V4943" s="5"/>
      <c r="W4943" s="5"/>
    </row>
    <row r="4944" spans="4:23" customFormat="1" x14ac:dyDescent="0.35">
      <c r="D4944" s="5"/>
      <c r="J4944" s="12"/>
      <c r="S4944" s="12"/>
      <c r="T4944" s="5"/>
      <c r="V4944" s="5"/>
      <c r="W4944" s="5"/>
    </row>
    <row r="4945" spans="4:23" customFormat="1" x14ac:dyDescent="0.35">
      <c r="D4945" s="5"/>
      <c r="J4945" s="12"/>
      <c r="S4945" s="12"/>
      <c r="T4945" s="5"/>
      <c r="V4945" s="5"/>
      <c r="W4945" s="5"/>
    </row>
    <row r="4946" spans="4:23" customFormat="1" x14ac:dyDescent="0.35">
      <c r="D4946" s="5"/>
      <c r="J4946" s="12"/>
      <c r="S4946" s="12"/>
      <c r="T4946" s="5"/>
      <c r="V4946" s="5"/>
      <c r="W4946" s="5"/>
    </row>
    <row r="4947" spans="4:23" customFormat="1" x14ac:dyDescent="0.35">
      <c r="D4947" s="5"/>
      <c r="J4947" s="12"/>
      <c r="S4947" s="12"/>
      <c r="T4947" s="5"/>
      <c r="V4947" s="5"/>
      <c r="W4947" s="5"/>
    </row>
    <row r="4948" spans="4:23" customFormat="1" x14ac:dyDescent="0.35">
      <c r="D4948" s="5"/>
      <c r="J4948" s="12"/>
      <c r="S4948" s="12"/>
      <c r="T4948" s="5"/>
      <c r="V4948" s="5"/>
      <c r="W4948" s="5"/>
    </row>
    <row r="4949" spans="4:23" customFormat="1" x14ac:dyDescent="0.35">
      <c r="D4949" s="5"/>
      <c r="J4949" s="12"/>
      <c r="S4949" s="12"/>
      <c r="T4949" s="5"/>
      <c r="V4949" s="5"/>
      <c r="W4949" s="5"/>
    </row>
    <row r="4950" spans="4:23" customFormat="1" x14ac:dyDescent="0.35">
      <c r="D4950" s="5"/>
      <c r="J4950" s="12"/>
      <c r="S4950" s="12"/>
      <c r="T4950" s="5"/>
      <c r="V4950" s="5"/>
      <c r="W4950" s="5"/>
    </row>
    <row r="4951" spans="4:23" customFormat="1" x14ac:dyDescent="0.35">
      <c r="D4951" s="5"/>
      <c r="J4951" s="12"/>
      <c r="S4951" s="12"/>
      <c r="T4951" s="5"/>
      <c r="V4951" s="5"/>
      <c r="W4951" s="5"/>
    </row>
    <row r="4952" spans="4:23" customFormat="1" x14ac:dyDescent="0.35">
      <c r="D4952" s="5"/>
      <c r="J4952" s="12"/>
      <c r="S4952" s="12"/>
      <c r="T4952" s="5"/>
      <c r="V4952" s="5"/>
      <c r="W4952" s="5"/>
    </row>
    <row r="4953" spans="4:23" customFormat="1" x14ac:dyDescent="0.35">
      <c r="D4953" s="5"/>
      <c r="J4953" s="12"/>
      <c r="S4953" s="12"/>
      <c r="T4953" s="5"/>
      <c r="V4953" s="5"/>
      <c r="W4953" s="5"/>
    </row>
    <row r="4954" spans="4:23" customFormat="1" x14ac:dyDescent="0.35">
      <c r="D4954" s="5"/>
      <c r="J4954" s="12"/>
      <c r="S4954" s="12"/>
      <c r="T4954" s="5"/>
      <c r="V4954" s="5"/>
      <c r="W4954" s="5"/>
    </row>
    <row r="4955" spans="4:23" customFormat="1" x14ac:dyDescent="0.35">
      <c r="D4955" s="5"/>
      <c r="J4955" s="12"/>
      <c r="S4955" s="12"/>
      <c r="T4955" s="5"/>
      <c r="V4955" s="5"/>
      <c r="W4955" s="5"/>
    </row>
    <row r="4956" spans="4:23" customFormat="1" x14ac:dyDescent="0.35">
      <c r="D4956" s="5"/>
      <c r="J4956" s="12"/>
      <c r="S4956" s="12"/>
      <c r="T4956" s="5"/>
      <c r="V4956" s="5"/>
      <c r="W4956" s="5"/>
    </row>
    <row r="4957" spans="4:23" customFormat="1" x14ac:dyDescent="0.35">
      <c r="D4957" s="5"/>
      <c r="J4957" s="12"/>
      <c r="S4957" s="12"/>
      <c r="T4957" s="5"/>
      <c r="V4957" s="5"/>
      <c r="W4957" s="5"/>
    </row>
    <row r="4958" spans="4:23" customFormat="1" x14ac:dyDescent="0.35">
      <c r="D4958" s="5"/>
      <c r="J4958" s="12"/>
      <c r="S4958" s="12"/>
      <c r="T4958" s="5"/>
      <c r="V4958" s="5"/>
      <c r="W4958" s="5"/>
    </row>
    <row r="4959" spans="4:23" customFormat="1" x14ac:dyDescent="0.35">
      <c r="D4959" s="5"/>
      <c r="J4959" s="12"/>
      <c r="S4959" s="12"/>
      <c r="T4959" s="5"/>
      <c r="V4959" s="5"/>
      <c r="W4959" s="5"/>
    </row>
    <row r="4960" spans="4:23" customFormat="1" x14ac:dyDescent="0.35">
      <c r="D4960" s="5"/>
      <c r="J4960" s="12"/>
      <c r="S4960" s="12"/>
      <c r="T4960" s="5"/>
      <c r="V4960" s="5"/>
      <c r="W4960" s="5"/>
    </row>
    <row r="4961" spans="4:23" customFormat="1" x14ac:dyDescent="0.35">
      <c r="D4961" s="5"/>
      <c r="J4961" s="12"/>
      <c r="S4961" s="12"/>
      <c r="T4961" s="5"/>
      <c r="V4961" s="5"/>
      <c r="W4961" s="5"/>
    </row>
    <row r="4962" spans="4:23" customFormat="1" x14ac:dyDescent="0.35">
      <c r="D4962" s="5"/>
      <c r="J4962" s="12"/>
      <c r="S4962" s="12"/>
      <c r="T4962" s="5"/>
      <c r="V4962" s="5"/>
      <c r="W4962" s="5"/>
    </row>
    <row r="4963" spans="4:23" customFormat="1" x14ac:dyDescent="0.35">
      <c r="D4963" s="5"/>
      <c r="J4963" s="12"/>
      <c r="S4963" s="12"/>
      <c r="T4963" s="5"/>
      <c r="V4963" s="5"/>
      <c r="W4963" s="5"/>
    </row>
    <row r="4964" spans="4:23" customFormat="1" x14ac:dyDescent="0.35">
      <c r="D4964" s="5"/>
      <c r="J4964" s="12"/>
      <c r="S4964" s="12"/>
      <c r="T4964" s="5"/>
      <c r="V4964" s="5"/>
      <c r="W4964" s="5"/>
    </row>
    <row r="4965" spans="4:23" customFormat="1" x14ac:dyDescent="0.35">
      <c r="D4965" s="5"/>
      <c r="J4965" s="12"/>
      <c r="S4965" s="12"/>
      <c r="T4965" s="5"/>
      <c r="V4965" s="5"/>
      <c r="W4965" s="5"/>
    </row>
    <row r="4966" spans="4:23" customFormat="1" x14ac:dyDescent="0.35">
      <c r="D4966" s="5"/>
      <c r="J4966" s="12"/>
      <c r="S4966" s="12"/>
      <c r="T4966" s="5"/>
      <c r="V4966" s="5"/>
      <c r="W4966" s="5"/>
    </row>
    <row r="4967" spans="4:23" customFormat="1" x14ac:dyDescent="0.35">
      <c r="D4967" s="5"/>
      <c r="J4967" s="12"/>
      <c r="S4967" s="12"/>
      <c r="T4967" s="5"/>
      <c r="V4967" s="5"/>
      <c r="W4967" s="5"/>
    </row>
    <row r="4968" spans="4:23" customFormat="1" x14ac:dyDescent="0.35">
      <c r="D4968" s="5"/>
      <c r="J4968" s="12"/>
      <c r="S4968" s="12"/>
      <c r="T4968" s="5"/>
      <c r="V4968" s="5"/>
      <c r="W4968" s="5"/>
    </row>
    <row r="4969" spans="4:23" customFormat="1" x14ac:dyDescent="0.35">
      <c r="D4969" s="5"/>
      <c r="J4969" s="12"/>
      <c r="S4969" s="12"/>
      <c r="T4969" s="5"/>
      <c r="V4969" s="5"/>
      <c r="W4969" s="5"/>
    </row>
    <row r="4970" spans="4:23" customFormat="1" x14ac:dyDescent="0.35">
      <c r="D4970" s="5"/>
      <c r="J4970" s="12"/>
      <c r="S4970" s="12"/>
      <c r="T4970" s="5"/>
      <c r="V4970" s="5"/>
      <c r="W4970" s="5"/>
    </row>
    <row r="4971" spans="4:23" customFormat="1" x14ac:dyDescent="0.35">
      <c r="D4971" s="5"/>
      <c r="J4971" s="12"/>
      <c r="S4971" s="12"/>
      <c r="T4971" s="5"/>
      <c r="V4971" s="5"/>
      <c r="W4971" s="5"/>
    </row>
    <row r="4972" spans="4:23" customFormat="1" x14ac:dyDescent="0.35">
      <c r="D4972" s="5"/>
      <c r="J4972" s="12"/>
      <c r="S4972" s="12"/>
      <c r="T4972" s="5"/>
      <c r="V4972" s="5"/>
      <c r="W4972" s="5"/>
    </row>
    <row r="4973" spans="4:23" customFormat="1" x14ac:dyDescent="0.35">
      <c r="D4973" s="5"/>
      <c r="J4973" s="12"/>
      <c r="S4973" s="12"/>
      <c r="T4973" s="5"/>
      <c r="V4973" s="5"/>
      <c r="W4973" s="5"/>
    </row>
    <row r="4974" spans="4:23" customFormat="1" x14ac:dyDescent="0.35">
      <c r="D4974" s="5"/>
      <c r="J4974" s="12"/>
      <c r="S4974" s="12"/>
      <c r="T4974" s="5"/>
      <c r="V4974" s="5"/>
      <c r="W4974" s="5"/>
    </row>
    <row r="4975" spans="4:23" customFormat="1" x14ac:dyDescent="0.35">
      <c r="D4975" s="5"/>
      <c r="J4975" s="12"/>
      <c r="S4975" s="12"/>
      <c r="T4975" s="5"/>
      <c r="V4975" s="5"/>
      <c r="W4975" s="5"/>
    </row>
    <row r="4976" spans="4:23" customFormat="1" x14ac:dyDescent="0.35">
      <c r="D4976" s="5"/>
      <c r="J4976" s="12"/>
      <c r="S4976" s="12"/>
      <c r="T4976" s="5"/>
      <c r="V4976" s="5"/>
      <c r="W4976" s="5"/>
    </row>
    <row r="4977" spans="4:23" customFormat="1" x14ac:dyDescent="0.35">
      <c r="D4977" s="5"/>
      <c r="J4977" s="12"/>
      <c r="S4977" s="12"/>
      <c r="T4977" s="5"/>
      <c r="V4977" s="5"/>
      <c r="W4977" s="5"/>
    </row>
    <row r="4978" spans="4:23" customFormat="1" x14ac:dyDescent="0.35">
      <c r="D4978" s="5"/>
      <c r="J4978" s="12"/>
      <c r="S4978" s="12"/>
      <c r="T4978" s="5"/>
      <c r="V4978" s="5"/>
      <c r="W4978" s="5"/>
    </row>
    <row r="4979" spans="4:23" customFormat="1" x14ac:dyDescent="0.35">
      <c r="D4979" s="5"/>
      <c r="J4979" s="12"/>
      <c r="S4979" s="12"/>
      <c r="T4979" s="5"/>
      <c r="V4979" s="5"/>
      <c r="W4979" s="5"/>
    </row>
    <row r="4980" spans="4:23" customFormat="1" x14ac:dyDescent="0.35">
      <c r="D4980" s="5"/>
      <c r="J4980" s="12"/>
      <c r="S4980" s="12"/>
      <c r="T4980" s="5"/>
      <c r="V4980" s="5"/>
      <c r="W4980" s="5"/>
    </row>
    <row r="4981" spans="4:23" customFormat="1" x14ac:dyDescent="0.35">
      <c r="D4981" s="5"/>
      <c r="J4981" s="12"/>
      <c r="S4981" s="12"/>
      <c r="T4981" s="5"/>
      <c r="V4981" s="5"/>
      <c r="W4981" s="5"/>
    </row>
    <row r="4982" spans="4:23" customFormat="1" x14ac:dyDescent="0.35">
      <c r="D4982" s="5"/>
      <c r="J4982" s="12"/>
      <c r="S4982" s="12"/>
      <c r="T4982" s="5"/>
      <c r="V4982" s="5"/>
      <c r="W4982" s="5"/>
    </row>
    <row r="4983" spans="4:23" customFormat="1" x14ac:dyDescent="0.35">
      <c r="D4983" s="5"/>
      <c r="J4983" s="12"/>
      <c r="S4983" s="12"/>
      <c r="T4983" s="5"/>
      <c r="V4983" s="5"/>
      <c r="W4983" s="5"/>
    </row>
    <row r="4984" spans="4:23" customFormat="1" x14ac:dyDescent="0.35">
      <c r="D4984" s="5"/>
      <c r="J4984" s="12"/>
      <c r="S4984" s="12"/>
      <c r="T4984" s="5"/>
      <c r="V4984" s="5"/>
      <c r="W4984" s="5"/>
    </row>
    <row r="4985" spans="4:23" customFormat="1" x14ac:dyDescent="0.35">
      <c r="D4985" s="5"/>
      <c r="J4985" s="12"/>
      <c r="S4985" s="12"/>
      <c r="T4985" s="5"/>
      <c r="V4985" s="5"/>
      <c r="W4985" s="5"/>
    </row>
    <row r="4986" spans="4:23" customFormat="1" x14ac:dyDescent="0.35">
      <c r="D4986" s="5"/>
      <c r="J4986" s="12"/>
      <c r="S4986" s="12"/>
      <c r="T4986" s="5"/>
      <c r="V4986" s="5"/>
      <c r="W4986" s="5"/>
    </row>
    <row r="4987" spans="4:23" customFormat="1" x14ac:dyDescent="0.35">
      <c r="D4987" s="5"/>
      <c r="J4987" s="12"/>
      <c r="S4987" s="12"/>
      <c r="T4987" s="5"/>
      <c r="V4987" s="5"/>
      <c r="W4987" s="5"/>
    </row>
    <row r="4988" spans="4:23" customFormat="1" x14ac:dyDescent="0.35">
      <c r="D4988" s="5"/>
      <c r="J4988" s="12"/>
      <c r="S4988" s="12"/>
      <c r="T4988" s="5"/>
      <c r="V4988" s="5"/>
      <c r="W4988" s="5"/>
    </row>
    <row r="4989" spans="4:23" customFormat="1" x14ac:dyDescent="0.35">
      <c r="D4989" s="5"/>
      <c r="J4989" s="12"/>
      <c r="S4989" s="12"/>
      <c r="T4989" s="5"/>
      <c r="V4989" s="5"/>
      <c r="W4989" s="5"/>
    </row>
    <row r="4990" spans="4:23" customFormat="1" x14ac:dyDescent="0.35">
      <c r="D4990" s="5"/>
      <c r="J4990" s="12"/>
      <c r="S4990" s="12"/>
      <c r="T4990" s="5"/>
      <c r="V4990" s="5"/>
      <c r="W4990" s="5"/>
    </row>
    <row r="4991" spans="4:23" customFormat="1" x14ac:dyDescent="0.35">
      <c r="D4991" s="5"/>
      <c r="J4991" s="12"/>
      <c r="S4991" s="12"/>
      <c r="T4991" s="5"/>
      <c r="V4991" s="5"/>
      <c r="W4991" s="5"/>
    </row>
    <row r="4992" spans="4:23" customFormat="1" x14ac:dyDescent="0.35">
      <c r="D4992" s="5"/>
      <c r="J4992" s="12"/>
      <c r="S4992" s="12"/>
      <c r="T4992" s="5"/>
      <c r="V4992" s="5"/>
      <c r="W4992" s="5"/>
    </row>
    <row r="4993" spans="4:23" customFormat="1" x14ac:dyDescent="0.35">
      <c r="D4993" s="5"/>
      <c r="J4993" s="12"/>
      <c r="S4993" s="12"/>
      <c r="T4993" s="5"/>
      <c r="V4993" s="5"/>
      <c r="W4993" s="5"/>
    </row>
    <row r="4994" spans="4:23" customFormat="1" x14ac:dyDescent="0.35">
      <c r="D4994" s="5"/>
      <c r="J4994" s="12"/>
      <c r="S4994" s="12"/>
      <c r="T4994" s="5"/>
      <c r="V4994" s="5"/>
      <c r="W4994" s="5"/>
    </row>
    <row r="4995" spans="4:23" customFormat="1" x14ac:dyDescent="0.35">
      <c r="D4995" s="5"/>
      <c r="J4995" s="12"/>
      <c r="S4995" s="12"/>
      <c r="T4995" s="5"/>
      <c r="V4995" s="5"/>
      <c r="W4995" s="5"/>
    </row>
    <row r="4996" spans="4:23" customFormat="1" x14ac:dyDescent="0.35">
      <c r="D4996" s="5"/>
      <c r="J4996" s="12"/>
      <c r="S4996" s="12"/>
      <c r="T4996" s="5"/>
      <c r="V4996" s="5"/>
      <c r="W4996" s="5"/>
    </row>
    <row r="4997" spans="4:23" customFormat="1" x14ac:dyDescent="0.35">
      <c r="D4997" s="5"/>
      <c r="J4997" s="12"/>
      <c r="S4997" s="12"/>
      <c r="T4997" s="5"/>
      <c r="V4997" s="5"/>
      <c r="W4997" s="5"/>
    </row>
    <row r="4998" spans="4:23" customFormat="1" x14ac:dyDescent="0.35">
      <c r="D4998" s="5"/>
      <c r="J4998" s="12"/>
      <c r="S4998" s="12"/>
      <c r="T4998" s="5"/>
      <c r="V4998" s="5"/>
      <c r="W4998" s="5"/>
    </row>
    <row r="4999" spans="4:23" customFormat="1" x14ac:dyDescent="0.35">
      <c r="D4999" s="5"/>
      <c r="J4999" s="12"/>
      <c r="S4999" s="12"/>
      <c r="T4999" s="5"/>
      <c r="V4999" s="5"/>
      <c r="W4999" s="5"/>
    </row>
    <row r="5000" spans="4:23" customFormat="1" x14ac:dyDescent="0.35">
      <c r="D5000" s="5"/>
      <c r="J5000" s="12"/>
      <c r="S5000" s="12"/>
      <c r="T5000" s="5"/>
      <c r="V5000" s="5"/>
      <c r="W5000" s="5"/>
    </row>
    <row r="5001" spans="4:23" customFormat="1" x14ac:dyDescent="0.35">
      <c r="D5001" s="5"/>
      <c r="J5001" s="12"/>
      <c r="S5001" s="12"/>
      <c r="T5001" s="5"/>
      <c r="V5001" s="5"/>
      <c r="W5001" s="5"/>
    </row>
    <row r="5002" spans="4:23" customFormat="1" x14ac:dyDescent="0.35">
      <c r="D5002" s="5"/>
      <c r="J5002" s="12"/>
      <c r="S5002" s="12"/>
      <c r="T5002" s="5"/>
      <c r="V5002" s="5"/>
      <c r="W5002" s="5"/>
    </row>
    <row r="5003" spans="4:23" customFormat="1" x14ac:dyDescent="0.35">
      <c r="D5003" s="5"/>
      <c r="J5003" s="12"/>
      <c r="S5003" s="12"/>
      <c r="T5003" s="5"/>
      <c r="V5003" s="5"/>
      <c r="W5003" s="5"/>
    </row>
    <row r="5004" spans="4:23" customFormat="1" x14ac:dyDescent="0.35">
      <c r="D5004" s="5"/>
      <c r="J5004" s="12"/>
      <c r="S5004" s="12"/>
      <c r="T5004" s="5"/>
      <c r="V5004" s="5"/>
      <c r="W5004" s="5"/>
    </row>
    <row r="5005" spans="4:23" customFormat="1" x14ac:dyDescent="0.35">
      <c r="D5005" s="5"/>
      <c r="J5005" s="12"/>
      <c r="S5005" s="12"/>
      <c r="T5005" s="5"/>
      <c r="V5005" s="5"/>
      <c r="W5005" s="5"/>
    </row>
    <row r="5006" spans="4:23" customFormat="1" x14ac:dyDescent="0.35">
      <c r="D5006" s="5"/>
      <c r="J5006" s="12"/>
      <c r="S5006" s="12"/>
      <c r="T5006" s="5"/>
      <c r="V5006" s="5"/>
      <c r="W5006" s="5"/>
    </row>
    <row r="5007" spans="4:23" customFormat="1" x14ac:dyDescent="0.35">
      <c r="D5007" s="5"/>
      <c r="J5007" s="12"/>
      <c r="S5007" s="12"/>
      <c r="T5007" s="5"/>
      <c r="V5007" s="5"/>
      <c r="W5007" s="5"/>
    </row>
    <row r="5008" spans="4:23" customFormat="1" x14ac:dyDescent="0.35">
      <c r="D5008" s="5"/>
      <c r="J5008" s="12"/>
      <c r="S5008" s="12"/>
      <c r="T5008" s="5"/>
      <c r="V5008" s="5"/>
      <c r="W5008" s="5"/>
    </row>
    <row r="5009" spans="4:23" customFormat="1" x14ac:dyDescent="0.35">
      <c r="D5009" s="5"/>
      <c r="J5009" s="12"/>
      <c r="S5009" s="12"/>
      <c r="T5009" s="5"/>
      <c r="V5009" s="5"/>
      <c r="W5009" s="5"/>
    </row>
    <row r="5010" spans="4:23" customFormat="1" x14ac:dyDescent="0.35">
      <c r="D5010" s="5"/>
      <c r="J5010" s="12"/>
      <c r="S5010" s="12"/>
      <c r="T5010" s="5"/>
      <c r="V5010" s="5"/>
      <c r="W5010" s="5"/>
    </row>
    <row r="5011" spans="4:23" customFormat="1" x14ac:dyDescent="0.35">
      <c r="D5011" s="5"/>
      <c r="J5011" s="12"/>
      <c r="S5011" s="12"/>
      <c r="T5011" s="5"/>
      <c r="V5011" s="5"/>
      <c r="W5011" s="5"/>
    </row>
    <row r="5012" spans="4:23" customFormat="1" x14ac:dyDescent="0.35">
      <c r="D5012" s="5"/>
      <c r="J5012" s="12"/>
      <c r="S5012" s="12"/>
      <c r="T5012" s="5"/>
      <c r="V5012" s="5"/>
      <c r="W5012" s="5"/>
    </row>
    <row r="5013" spans="4:23" customFormat="1" x14ac:dyDescent="0.35">
      <c r="D5013" s="5"/>
      <c r="J5013" s="12"/>
      <c r="S5013" s="12"/>
      <c r="T5013" s="5"/>
      <c r="V5013" s="5"/>
      <c r="W5013" s="5"/>
    </row>
    <row r="5014" spans="4:23" customFormat="1" x14ac:dyDescent="0.35">
      <c r="D5014" s="5"/>
      <c r="J5014" s="12"/>
      <c r="S5014" s="12"/>
      <c r="T5014" s="5"/>
      <c r="V5014" s="5"/>
      <c r="W5014" s="5"/>
    </row>
    <row r="5015" spans="4:23" customFormat="1" x14ac:dyDescent="0.35">
      <c r="D5015" s="5"/>
      <c r="J5015" s="12"/>
      <c r="S5015" s="12"/>
      <c r="T5015" s="5"/>
      <c r="V5015" s="5"/>
      <c r="W5015" s="5"/>
    </row>
    <row r="5016" spans="4:23" customFormat="1" x14ac:dyDescent="0.35">
      <c r="D5016" s="5"/>
      <c r="J5016" s="12"/>
      <c r="S5016" s="12"/>
      <c r="T5016" s="5"/>
      <c r="V5016" s="5"/>
      <c r="W5016" s="5"/>
    </row>
    <row r="5017" spans="4:23" customFormat="1" x14ac:dyDescent="0.35">
      <c r="D5017" s="5"/>
      <c r="J5017" s="12"/>
      <c r="S5017" s="12"/>
      <c r="T5017" s="5"/>
      <c r="V5017" s="5"/>
      <c r="W5017" s="5"/>
    </row>
    <row r="5018" spans="4:23" customFormat="1" x14ac:dyDescent="0.35">
      <c r="D5018" s="5"/>
      <c r="J5018" s="12"/>
      <c r="S5018" s="12"/>
      <c r="T5018" s="5"/>
      <c r="V5018" s="5"/>
      <c r="W5018" s="5"/>
    </row>
    <row r="5019" spans="4:23" customFormat="1" x14ac:dyDescent="0.35">
      <c r="D5019" s="5"/>
      <c r="J5019" s="12"/>
      <c r="S5019" s="12"/>
      <c r="T5019" s="5"/>
      <c r="V5019" s="5"/>
      <c r="W5019" s="5"/>
    </row>
    <row r="5020" spans="4:23" customFormat="1" x14ac:dyDescent="0.35">
      <c r="D5020" s="5"/>
      <c r="J5020" s="12"/>
      <c r="S5020" s="12"/>
      <c r="T5020" s="5"/>
      <c r="V5020" s="5"/>
      <c r="W5020" s="5"/>
    </row>
    <row r="5021" spans="4:23" customFormat="1" x14ac:dyDescent="0.35">
      <c r="D5021" s="5"/>
      <c r="J5021" s="12"/>
      <c r="S5021" s="12"/>
      <c r="T5021" s="5"/>
      <c r="V5021" s="5"/>
      <c r="W5021" s="5"/>
    </row>
    <row r="5022" spans="4:23" customFormat="1" x14ac:dyDescent="0.35">
      <c r="D5022" s="5"/>
      <c r="J5022" s="12"/>
      <c r="S5022" s="12"/>
      <c r="T5022" s="5"/>
      <c r="V5022" s="5"/>
      <c r="W5022" s="5"/>
    </row>
    <row r="5023" spans="4:23" customFormat="1" x14ac:dyDescent="0.35">
      <c r="D5023" s="5"/>
      <c r="J5023" s="12"/>
      <c r="S5023" s="12"/>
      <c r="T5023" s="5"/>
      <c r="V5023" s="5"/>
      <c r="W5023" s="5"/>
    </row>
    <row r="5024" spans="4:23" customFormat="1" x14ac:dyDescent="0.35">
      <c r="D5024" s="5"/>
      <c r="J5024" s="12"/>
      <c r="S5024" s="12"/>
      <c r="T5024" s="5"/>
      <c r="V5024" s="5"/>
      <c r="W5024" s="5"/>
    </row>
    <row r="5025" spans="4:23" customFormat="1" x14ac:dyDescent="0.35">
      <c r="D5025" s="5"/>
      <c r="J5025" s="12"/>
      <c r="S5025" s="12"/>
      <c r="T5025" s="5"/>
      <c r="V5025" s="5"/>
      <c r="W5025" s="5"/>
    </row>
    <row r="5026" spans="4:23" customFormat="1" x14ac:dyDescent="0.35">
      <c r="D5026" s="5"/>
      <c r="J5026" s="12"/>
      <c r="S5026" s="12"/>
      <c r="T5026" s="5"/>
      <c r="V5026" s="5"/>
      <c r="W5026" s="5"/>
    </row>
    <row r="5027" spans="4:23" customFormat="1" x14ac:dyDescent="0.35">
      <c r="D5027" s="5"/>
      <c r="J5027" s="12"/>
      <c r="S5027" s="12"/>
      <c r="T5027" s="5"/>
      <c r="V5027" s="5"/>
      <c r="W5027" s="5"/>
    </row>
    <row r="5028" spans="4:23" customFormat="1" x14ac:dyDescent="0.35">
      <c r="D5028" s="5"/>
      <c r="J5028" s="12"/>
      <c r="S5028" s="12"/>
      <c r="T5028" s="5"/>
      <c r="V5028" s="5"/>
      <c r="W5028" s="5"/>
    </row>
    <row r="5029" spans="4:23" customFormat="1" x14ac:dyDescent="0.35">
      <c r="D5029" s="5"/>
      <c r="J5029" s="12"/>
      <c r="S5029" s="12"/>
      <c r="T5029" s="5"/>
      <c r="V5029" s="5"/>
      <c r="W5029" s="5"/>
    </row>
    <row r="5030" spans="4:23" customFormat="1" x14ac:dyDescent="0.35">
      <c r="D5030" s="5"/>
      <c r="J5030" s="12"/>
      <c r="S5030" s="12"/>
      <c r="T5030" s="5"/>
      <c r="V5030" s="5"/>
      <c r="W5030" s="5"/>
    </row>
    <row r="5031" spans="4:23" customFormat="1" x14ac:dyDescent="0.35">
      <c r="D5031" s="5"/>
      <c r="J5031" s="12"/>
      <c r="S5031" s="12"/>
      <c r="T5031" s="5"/>
      <c r="V5031" s="5"/>
      <c r="W5031" s="5"/>
    </row>
    <row r="5032" spans="4:23" customFormat="1" x14ac:dyDescent="0.35">
      <c r="D5032" s="5"/>
      <c r="J5032" s="12"/>
      <c r="S5032" s="12"/>
      <c r="T5032" s="5"/>
      <c r="V5032" s="5"/>
      <c r="W5032" s="5"/>
    </row>
    <row r="5033" spans="4:23" customFormat="1" x14ac:dyDescent="0.35">
      <c r="D5033" s="5"/>
      <c r="J5033" s="12"/>
      <c r="S5033" s="12"/>
      <c r="T5033" s="5"/>
      <c r="V5033" s="5"/>
      <c r="W5033" s="5"/>
    </row>
    <row r="5034" spans="4:23" customFormat="1" x14ac:dyDescent="0.35">
      <c r="D5034" s="5"/>
      <c r="J5034" s="12"/>
      <c r="S5034" s="12"/>
      <c r="T5034" s="5"/>
      <c r="V5034" s="5"/>
      <c r="W5034" s="5"/>
    </row>
    <row r="5035" spans="4:23" customFormat="1" x14ac:dyDescent="0.35">
      <c r="D5035" s="5"/>
      <c r="J5035" s="12"/>
      <c r="S5035" s="12"/>
      <c r="T5035" s="5"/>
      <c r="V5035" s="5"/>
      <c r="W5035" s="5"/>
    </row>
    <row r="5036" spans="4:23" customFormat="1" x14ac:dyDescent="0.35">
      <c r="D5036" s="5"/>
      <c r="J5036" s="12"/>
      <c r="S5036" s="12"/>
      <c r="T5036" s="5"/>
      <c r="V5036" s="5"/>
      <c r="W5036" s="5"/>
    </row>
    <row r="5037" spans="4:23" customFormat="1" x14ac:dyDescent="0.35">
      <c r="D5037" s="5"/>
      <c r="J5037" s="12"/>
      <c r="S5037" s="12"/>
      <c r="T5037" s="5"/>
      <c r="V5037" s="5"/>
      <c r="W5037" s="5"/>
    </row>
    <row r="5038" spans="4:23" customFormat="1" x14ac:dyDescent="0.35">
      <c r="D5038" s="5"/>
      <c r="J5038" s="12"/>
      <c r="S5038" s="12"/>
      <c r="T5038" s="5"/>
      <c r="V5038" s="5"/>
      <c r="W5038" s="5"/>
    </row>
    <row r="5039" spans="4:23" customFormat="1" x14ac:dyDescent="0.35">
      <c r="D5039" s="5"/>
      <c r="J5039" s="12"/>
      <c r="S5039" s="12"/>
      <c r="T5039" s="5"/>
      <c r="V5039" s="5"/>
      <c r="W5039" s="5"/>
    </row>
    <row r="5040" spans="4:23" customFormat="1" x14ac:dyDescent="0.35">
      <c r="D5040" s="5"/>
      <c r="J5040" s="12"/>
      <c r="S5040" s="12"/>
      <c r="T5040" s="5"/>
      <c r="V5040" s="5"/>
      <c r="W5040" s="5"/>
    </row>
    <row r="5041" spans="4:23" customFormat="1" x14ac:dyDescent="0.35">
      <c r="D5041" s="5"/>
      <c r="J5041" s="12"/>
      <c r="S5041" s="12"/>
      <c r="T5041" s="5"/>
      <c r="V5041" s="5"/>
      <c r="W5041" s="5"/>
    </row>
    <row r="5042" spans="4:23" customFormat="1" x14ac:dyDescent="0.35">
      <c r="D5042" s="5"/>
      <c r="J5042" s="12"/>
      <c r="S5042" s="12"/>
      <c r="T5042" s="5"/>
      <c r="V5042" s="5"/>
      <c r="W5042" s="5"/>
    </row>
    <row r="5043" spans="4:23" customFormat="1" x14ac:dyDescent="0.35">
      <c r="D5043" s="5"/>
      <c r="J5043" s="12"/>
      <c r="S5043" s="12"/>
      <c r="T5043" s="5"/>
      <c r="V5043" s="5"/>
      <c r="W5043" s="5"/>
    </row>
    <row r="5044" spans="4:23" customFormat="1" x14ac:dyDescent="0.35">
      <c r="D5044" s="5"/>
      <c r="J5044" s="12"/>
      <c r="S5044" s="12"/>
      <c r="T5044" s="5"/>
      <c r="V5044" s="5"/>
      <c r="W5044" s="5"/>
    </row>
    <row r="5045" spans="4:23" customFormat="1" x14ac:dyDescent="0.35">
      <c r="D5045" s="5"/>
      <c r="J5045" s="12"/>
      <c r="S5045" s="12"/>
      <c r="T5045" s="5"/>
      <c r="V5045" s="5"/>
      <c r="W5045" s="5"/>
    </row>
    <row r="5046" spans="4:23" customFormat="1" x14ac:dyDescent="0.35">
      <c r="D5046" s="5"/>
      <c r="J5046" s="12"/>
      <c r="S5046" s="12"/>
      <c r="T5046" s="5"/>
      <c r="V5046" s="5"/>
      <c r="W5046" s="5"/>
    </row>
    <row r="5047" spans="4:23" customFormat="1" x14ac:dyDescent="0.35">
      <c r="D5047" s="5"/>
      <c r="J5047" s="12"/>
      <c r="S5047" s="12"/>
      <c r="T5047" s="5"/>
      <c r="V5047" s="5"/>
      <c r="W5047" s="5"/>
    </row>
    <row r="5048" spans="4:23" customFormat="1" x14ac:dyDescent="0.35">
      <c r="D5048" s="5"/>
      <c r="J5048" s="12"/>
      <c r="S5048" s="12"/>
      <c r="T5048" s="5"/>
      <c r="V5048" s="5"/>
      <c r="W5048" s="5"/>
    </row>
    <row r="5049" spans="4:23" customFormat="1" x14ac:dyDescent="0.35">
      <c r="D5049" s="5"/>
      <c r="J5049" s="12"/>
      <c r="S5049" s="12"/>
      <c r="T5049" s="5"/>
      <c r="V5049" s="5"/>
      <c r="W5049" s="5"/>
    </row>
    <row r="5050" spans="4:23" customFormat="1" x14ac:dyDescent="0.35">
      <c r="D5050" s="5"/>
      <c r="J5050" s="12"/>
      <c r="S5050" s="12"/>
      <c r="T5050" s="5"/>
      <c r="V5050" s="5"/>
      <c r="W5050" s="5"/>
    </row>
    <row r="5051" spans="4:23" customFormat="1" x14ac:dyDescent="0.35">
      <c r="D5051" s="5"/>
      <c r="J5051" s="12"/>
      <c r="S5051" s="12"/>
      <c r="T5051" s="5"/>
      <c r="V5051" s="5"/>
      <c r="W5051" s="5"/>
    </row>
    <row r="5052" spans="4:23" customFormat="1" x14ac:dyDescent="0.35">
      <c r="D5052" s="5"/>
      <c r="J5052" s="12"/>
      <c r="S5052" s="12"/>
      <c r="T5052" s="5"/>
      <c r="V5052" s="5"/>
      <c r="W5052" s="5"/>
    </row>
    <row r="5053" spans="4:23" customFormat="1" x14ac:dyDescent="0.35">
      <c r="D5053" s="5"/>
      <c r="J5053" s="12"/>
      <c r="S5053" s="12"/>
      <c r="T5053" s="5"/>
      <c r="V5053" s="5"/>
      <c r="W5053" s="5"/>
    </row>
    <row r="5054" spans="4:23" customFormat="1" x14ac:dyDescent="0.35">
      <c r="D5054" s="5"/>
      <c r="J5054" s="12"/>
      <c r="S5054" s="12"/>
      <c r="T5054" s="5"/>
      <c r="V5054" s="5"/>
      <c r="W5054" s="5"/>
    </row>
    <row r="5055" spans="4:23" customFormat="1" x14ac:dyDescent="0.35">
      <c r="D5055" s="5"/>
      <c r="J5055" s="12"/>
      <c r="S5055" s="12"/>
      <c r="T5055" s="5"/>
      <c r="V5055" s="5"/>
      <c r="W5055" s="5"/>
    </row>
    <row r="5056" spans="4:23" customFormat="1" x14ac:dyDescent="0.35">
      <c r="D5056" s="5"/>
      <c r="J5056" s="12"/>
      <c r="S5056" s="12"/>
      <c r="T5056" s="5"/>
      <c r="V5056" s="5"/>
      <c r="W5056" s="5"/>
    </row>
    <row r="5057" spans="4:23" customFormat="1" x14ac:dyDescent="0.35">
      <c r="D5057" s="5"/>
      <c r="J5057" s="12"/>
      <c r="S5057" s="12"/>
      <c r="T5057" s="5"/>
      <c r="V5057" s="5"/>
      <c r="W5057" s="5"/>
    </row>
    <row r="5058" spans="4:23" customFormat="1" x14ac:dyDescent="0.35">
      <c r="D5058" s="5"/>
      <c r="J5058" s="12"/>
      <c r="S5058" s="12"/>
      <c r="T5058" s="5"/>
      <c r="V5058" s="5"/>
      <c r="W5058" s="5"/>
    </row>
    <row r="5059" spans="4:23" customFormat="1" x14ac:dyDescent="0.35">
      <c r="D5059" s="5"/>
      <c r="J5059" s="12"/>
      <c r="S5059" s="12"/>
      <c r="T5059" s="5"/>
      <c r="V5059" s="5"/>
      <c r="W5059" s="5"/>
    </row>
    <row r="5060" spans="4:23" customFormat="1" x14ac:dyDescent="0.35">
      <c r="D5060" s="5"/>
      <c r="J5060" s="12"/>
      <c r="S5060" s="12"/>
      <c r="T5060" s="5"/>
      <c r="V5060" s="5"/>
      <c r="W5060" s="5"/>
    </row>
    <row r="5061" spans="4:23" customFormat="1" x14ac:dyDescent="0.35">
      <c r="D5061" s="5"/>
      <c r="J5061" s="12"/>
      <c r="S5061" s="12"/>
      <c r="T5061" s="5"/>
      <c r="V5061" s="5"/>
      <c r="W5061" s="5"/>
    </row>
    <row r="5062" spans="4:23" customFormat="1" x14ac:dyDescent="0.35">
      <c r="D5062" s="5"/>
      <c r="J5062" s="12"/>
      <c r="S5062" s="12"/>
      <c r="T5062" s="5"/>
      <c r="V5062" s="5"/>
      <c r="W5062" s="5"/>
    </row>
    <row r="5063" spans="4:23" customFormat="1" x14ac:dyDescent="0.35">
      <c r="D5063" s="5"/>
      <c r="J5063" s="12"/>
      <c r="S5063" s="12"/>
      <c r="T5063" s="5"/>
      <c r="V5063" s="5"/>
      <c r="W5063" s="5"/>
    </row>
    <row r="5064" spans="4:23" customFormat="1" x14ac:dyDescent="0.35">
      <c r="D5064" s="5"/>
      <c r="J5064" s="12"/>
      <c r="S5064" s="12"/>
      <c r="T5064" s="5"/>
      <c r="V5064" s="5"/>
      <c r="W5064" s="5"/>
    </row>
    <row r="5065" spans="4:23" customFormat="1" x14ac:dyDescent="0.35">
      <c r="D5065" s="5"/>
      <c r="J5065" s="12"/>
      <c r="S5065" s="12"/>
      <c r="T5065" s="5"/>
      <c r="V5065" s="5"/>
      <c r="W5065" s="5"/>
    </row>
    <row r="5066" spans="4:23" customFormat="1" x14ac:dyDescent="0.35">
      <c r="D5066" s="5"/>
      <c r="J5066" s="12"/>
      <c r="S5066" s="12"/>
      <c r="T5066" s="5"/>
      <c r="V5066" s="5"/>
      <c r="W5066" s="5"/>
    </row>
    <row r="5067" spans="4:23" customFormat="1" x14ac:dyDescent="0.35">
      <c r="D5067" s="5"/>
      <c r="J5067" s="12"/>
      <c r="S5067" s="12"/>
      <c r="T5067" s="5"/>
      <c r="V5067" s="5"/>
      <c r="W5067" s="5"/>
    </row>
    <row r="5068" spans="4:23" customFormat="1" x14ac:dyDescent="0.35">
      <c r="D5068" s="5"/>
      <c r="J5068" s="12"/>
      <c r="S5068" s="12"/>
      <c r="T5068" s="5"/>
      <c r="V5068" s="5"/>
      <c r="W5068" s="5"/>
    </row>
    <row r="5069" spans="4:23" customFormat="1" x14ac:dyDescent="0.35">
      <c r="D5069" s="5"/>
      <c r="J5069" s="12"/>
      <c r="S5069" s="12"/>
      <c r="T5069" s="5"/>
      <c r="V5069" s="5"/>
      <c r="W5069" s="5"/>
    </row>
    <row r="5070" spans="4:23" customFormat="1" x14ac:dyDescent="0.35">
      <c r="D5070" s="5"/>
      <c r="J5070" s="12"/>
      <c r="S5070" s="12"/>
      <c r="T5070" s="5"/>
      <c r="V5070" s="5"/>
      <c r="W5070" s="5"/>
    </row>
    <row r="5071" spans="4:23" customFormat="1" x14ac:dyDescent="0.35">
      <c r="D5071" s="5"/>
      <c r="J5071" s="12"/>
      <c r="S5071" s="12"/>
      <c r="T5071" s="5"/>
      <c r="V5071" s="5"/>
      <c r="W5071" s="5"/>
    </row>
    <row r="5072" spans="4:23" customFormat="1" x14ac:dyDescent="0.35">
      <c r="D5072" s="5"/>
      <c r="J5072" s="12"/>
      <c r="S5072" s="12"/>
      <c r="T5072" s="5"/>
      <c r="V5072" s="5"/>
      <c r="W5072" s="5"/>
    </row>
    <row r="5073" spans="4:23" customFormat="1" x14ac:dyDescent="0.35">
      <c r="D5073" s="5"/>
      <c r="J5073" s="12"/>
      <c r="S5073" s="12"/>
      <c r="T5073" s="5"/>
      <c r="V5073" s="5"/>
      <c r="W5073" s="5"/>
    </row>
    <row r="5074" spans="4:23" customFormat="1" x14ac:dyDescent="0.35">
      <c r="D5074" s="5"/>
      <c r="J5074" s="12"/>
      <c r="S5074" s="12"/>
      <c r="T5074" s="5"/>
      <c r="V5074" s="5"/>
      <c r="W5074" s="5"/>
    </row>
    <row r="5075" spans="4:23" customFormat="1" x14ac:dyDescent="0.35">
      <c r="D5075" s="5"/>
      <c r="J5075" s="12"/>
      <c r="S5075" s="12"/>
      <c r="T5075" s="5"/>
      <c r="V5075" s="5"/>
      <c r="W5075" s="5"/>
    </row>
    <row r="5076" spans="4:23" customFormat="1" x14ac:dyDescent="0.35">
      <c r="D5076" s="5"/>
      <c r="J5076" s="12"/>
      <c r="S5076" s="12"/>
      <c r="T5076" s="5"/>
      <c r="V5076" s="5"/>
      <c r="W5076" s="5"/>
    </row>
    <row r="5077" spans="4:23" customFormat="1" x14ac:dyDescent="0.35">
      <c r="D5077" s="5"/>
      <c r="J5077" s="12"/>
      <c r="S5077" s="12"/>
      <c r="T5077" s="5"/>
      <c r="V5077" s="5"/>
      <c r="W5077" s="5"/>
    </row>
    <row r="5078" spans="4:23" customFormat="1" x14ac:dyDescent="0.35">
      <c r="D5078" s="5"/>
      <c r="J5078" s="12"/>
      <c r="S5078" s="12"/>
      <c r="T5078" s="5"/>
      <c r="V5078" s="5"/>
      <c r="W5078" s="5"/>
    </row>
    <row r="5079" spans="4:23" customFormat="1" x14ac:dyDescent="0.35">
      <c r="D5079" s="5"/>
      <c r="J5079" s="12"/>
      <c r="S5079" s="12"/>
      <c r="T5079" s="5"/>
      <c r="V5079" s="5"/>
      <c r="W5079" s="5"/>
    </row>
    <row r="5080" spans="4:23" customFormat="1" x14ac:dyDescent="0.35">
      <c r="D5080" s="5"/>
      <c r="J5080" s="12"/>
      <c r="S5080" s="12"/>
      <c r="T5080" s="5"/>
      <c r="V5080" s="5"/>
      <c r="W5080" s="5"/>
    </row>
    <row r="5081" spans="4:23" customFormat="1" x14ac:dyDescent="0.35">
      <c r="D5081" s="5"/>
      <c r="J5081" s="12"/>
      <c r="S5081" s="12"/>
      <c r="T5081" s="5"/>
      <c r="V5081" s="5"/>
      <c r="W5081" s="5"/>
    </row>
    <row r="5082" spans="4:23" customFormat="1" x14ac:dyDescent="0.35">
      <c r="D5082" s="5"/>
      <c r="J5082" s="12"/>
      <c r="S5082" s="12"/>
      <c r="T5082" s="5"/>
      <c r="V5082" s="5"/>
      <c r="W5082" s="5"/>
    </row>
    <row r="5083" spans="4:23" customFormat="1" x14ac:dyDescent="0.35">
      <c r="D5083" s="5"/>
      <c r="J5083" s="12"/>
      <c r="S5083" s="12"/>
      <c r="T5083" s="5"/>
      <c r="V5083" s="5"/>
      <c r="W5083" s="5"/>
    </row>
    <row r="5084" spans="4:23" customFormat="1" x14ac:dyDescent="0.35">
      <c r="D5084" s="5"/>
      <c r="J5084" s="12"/>
      <c r="S5084" s="12"/>
      <c r="T5084" s="5"/>
      <c r="V5084" s="5"/>
      <c r="W5084" s="5"/>
    </row>
    <row r="5085" spans="4:23" customFormat="1" x14ac:dyDescent="0.35">
      <c r="D5085" s="5"/>
      <c r="J5085" s="12"/>
      <c r="S5085" s="12"/>
      <c r="T5085" s="5"/>
      <c r="V5085" s="5"/>
      <c r="W5085" s="5"/>
    </row>
    <row r="5086" spans="4:23" customFormat="1" x14ac:dyDescent="0.35">
      <c r="D5086" s="5"/>
      <c r="J5086" s="12"/>
      <c r="S5086" s="12"/>
      <c r="T5086" s="5"/>
      <c r="V5086" s="5"/>
      <c r="W5086" s="5"/>
    </row>
    <row r="5087" spans="4:23" customFormat="1" x14ac:dyDescent="0.35">
      <c r="D5087" s="5"/>
      <c r="J5087" s="12"/>
      <c r="S5087" s="12"/>
      <c r="T5087" s="5"/>
      <c r="V5087" s="5"/>
      <c r="W5087" s="5"/>
    </row>
    <row r="5088" spans="4:23" customFormat="1" x14ac:dyDescent="0.35">
      <c r="D5088" s="5"/>
      <c r="J5088" s="12"/>
      <c r="S5088" s="12"/>
      <c r="T5088" s="5"/>
      <c r="V5088" s="5"/>
      <c r="W5088" s="5"/>
    </row>
    <row r="5089" spans="4:23" customFormat="1" x14ac:dyDescent="0.35">
      <c r="D5089" s="5"/>
      <c r="J5089" s="12"/>
      <c r="S5089" s="12"/>
      <c r="T5089" s="5"/>
      <c r="V5089" s="5"/>
      <c r="W5089" s="5"/>
    </row>
    <row r="5090" spans="4:23" customFormat="1" x14ac:dyDescent="0.35">
      <c r="D5090" s="5"/>
      <c r="J5090" s="12"/>
      <c r="S5090" s="12"/>
      <c r="T5090" s="5"/>
      <c r="V5090" s="5"/>
      <c r="W5090" s="5"/>
    </row>
    <row r="5091" spans="4:23" customFormat="1" x14ac:dyDescent="0.35">
      <c r="D5091" s="5"/>
      <c r="J5091" s="12"/>
      <c r="S5091" s="12"/>
      <c r="T5091" s="5"/>
      <c r="V5091" s="5"/>
      <c r="W5091" s="5"/>
    </row>
    <row r="5092" spans="4:23" customFormat="1" x14ac:dyDescent="0.35">
      <c r="D5092" s="5"/>
      <c r="J5092" s="12"/>
      <c r="S5092" s="12"/>
      <c r="T5092" s="5"/>
      <c r="V5092" s="5"/>
      <c r="W5092" s="5"/>
    </row>
    <row r="5093" spans="4:23" customFormat="1" x14ac:dyDescent="0.35">
      <c r="D5093" s="5"/>
      <c r="J5093" s="12"/>
      <c r="S5093" s="12"/>
      <c r="T5093" s="5"/>
      <c r="V5093" s="5"/>
      <c r="W5093" s="5"/>
    </row>
    <row r="5094" spans="4:23" customFormat="1" x14ac:dyDescent="0.35">
      <c r="D5094" s="5"/>
      <c r="J5094" s="12"/>
      <c r="S5094" s="12"/>
      <c r="T5094" s="5"/>
      <c r="V5094" s="5"/>
      <c r="W5094" s="5"/>
    </row>
    <row r="5095" spans="4:23" customFormat="1" x14ac:dyDescent="0.35">
      <c r="D5095" s="5"/>
      <c r="J5095" s="12"/>
      <c r="S5095" s="12"/>
      <c r="T5095" s="5"/>
      <c r="V5095" s="5"/>
      <c r="W5095" s="5"/>
    </row>
    <row r="5096" spans="4:23" customFormat="1" x14ac:dyDescent="0.35">
      <c r="D5096" s="5"/>
      <c r="J5096" s="12"/>
      <c r="S5096" s="12"/>
      <c r="T5096" s="5"/>
      <c r="V5096" s="5"/>
      <c r="W5096" s="5"/>
    </row>
    <row r="5097" spans="4:23" customFormat="1" x14ac:dyDescent="0.35">
      <c r="D5097" s="5"/>
      <c r="J5097" s="12"/>
      <c r="S5097" s="12"/>
      <c r="T5097" s="5"/>
      <c r="V5097" s="5"/>
      <c r="W5097" s="5"/>
    </row>
    <row r="5098" spans="4:23" customFormat="1" x14ac:dyDescent="0.35">
      <c r="D5098" s="5"/>
      <c r="J5098" s="12"/>
      <c r="S5098" s="12"/>
      <c r="T5098" s="5"/>
      <c r="V5098" s="5"/>
      <c r="W5098" s="5"/>
    </row>
    <row r="5099" spans="4:23" customFormat="1" x14ac:dyDescent="0.35">
      <c r="D5099" s="5"/>
      <c r="J5099" s="12"/>
      <c r="S5099" s="12"/>
      <c r="T5099" s="5"/>
      <c r="V5099" s="5"/>
      <c r="W5099" s="5"/>
    </row>
    <row r="5100" spans="4:23" customFormat="1" x14ac:dyDescent="0.35">
      <c r="D5100" s="5"/>
      <c r="J5100" s="12"/>
      <c r="S5100" s="12"/>
      <c r="T5100" s="5"/>
      <c r="V5100" s="5"/>
      <c r="W5100" s="5"/>
    </row>
    <row r="5101" spans="4:23" customFormat="1" x14ac:dyDescent="0.35">
      <c r="D5101" s="5"/>
      <c r="J5101" s="12"/>
      <c r="S5101" s="12"/>
      <c r="T5101" s="5"/>
      <c r="V5101" s="5"/>
      <c r="W5101" s="5"/>
    </row>
    <row r="5102" spans="4:23" customFormat="1" x14ac:dyDescent="0.35">
      <c r="D5102" s="5"/>
      <c r="J5102" s="12"/>
      <c r="S5102" s="12"/>
      <c r="T5102" s="5"/>
      <c r="V5102" s="5"/>
      <c r="W5102" s="5"/>
    </row>
    <row r="5103" spans="4:23" customFormat="1" x14ac:dyDescent="0.35">
      <c r="D5103" s="5"/>
      <c r="J5103" s="12"/>
      <c r="S5103" s="12"/>
      <c r="T5103" s="5"/>
      <c r="V5103" s="5"/>
      <c r="W5103" s="5"/>
    </row>
    <row r="5104" spans="4:23" customFormat="1" x14ac:dyDescent="0.35">
      <c r="D5104" s="5"/>
      <c r="J5104" s="12"/>
      <c r="S5104" s="12"/>
      <c r="T5104" s="5"/>
      <c r="V5104" s="5"/>
      <c r="W5104" s="5"/>
    </row>
    <row r="5105" spans="4:23" customFormat="1" x14ac:dyDescent="0.35">
      <c r="D5105" s="5"/>
      <c r="J5105" s="12"/>
      <c r="S5105" s="12"/>
      <c r="T5105" s="5"/>
      <c r="V5105" s="5"/>
      <c r="W5105" s="5"/>
    </row>
    <row r="5106" spans="4:23" customFormat="1" x14ac:dyDescent="0.35">
      <c r="D5106" s="5"/>
      <c r="J5106" s="12"/>
      <c r="S5106" s="12"/>
      <c r="T5106" s="5"/>
      <c r="V5106" s="5"/>
      <c r="W5106" s="5"/>
    </row>
    <row r="5107" spans="4:23" customFormat="1" x14ac:dyDescent="0.35">
      <c r="D5107" s="5"/>
      <c r="J5107" s="12"/>
      <c r="S5107" s="12"/>
      <c r="T5107" s="5"/>
      <c r="V5107" s="5"/>
      <c r="W5107" s="5"/>
    </row>
    <row r="5108" spans="4:23" customFormat="1" x14ac:dyDescent="0.35">
      <c r="D5108" s="5"/>
      <c r="J5108" s="12"/>
      <c r="S5108" s="12"/>
      <c r="T5108" s="5"/>
      <c r="V5108" s="5"/>
      <c r="W5108" s="5"/>
    </row>
    <row r="5109" spans="4:23" customFormat="1" x14ac:dyDescent="0.35">
      <c r="D5109" s="5"/>
      <c r="J5109" s="12"/>
      <c r="S5109" s="12"/>
      <c r="T5109" s="5"/>
      <c r="V5109" s="5"/>
      <c r="W5109" s="5"/>
    </row>
    <row r="5110" spans="4:23" customFormat="1" x14ac:dyDescent="0.35">
      <c r="D5110" s="5"/>
      <c r="J5110" s="12"/>
      <c r="S5110" s="12"/>
      <c r="T5110" s="5"/>
      <c r="V5110" s="5"/>
      <c r="W5110" s="5"/>
    </row>
    <row r="5111" spans="4:23" customFormat="1" x14ac:dyDescent="0.35">
      <c r="D5111" s="5"/>
      <c r="J5111" s="12"/>
      <c r="S5111" s="12"/>
      <c r="T5111" s="5"/>
      <c r="V5111" s="5"/>
      <c r="W5111" s="5"/>
    </row>
    <row r="5112" spans="4:23" customFormat="1" x14ac:dyDescent="0.35">
      <c r="D5112" s="5"/>
      <c r="J5112" s="12"/>
      <c r="S5112" s="12"/>
      <c r="T5112" s="5"/>
      <c r="V5112" s="5"/>
      <c r="W5112" s="5"/>
    </row>
    <row r="5113" spans="4:23" customFormat="1" x14ac:dyDescent="0.35">
      <c r="D5113" s="5"/>
      <c r="J5113" s="12"/>
      <c r="S5113" s="12"/>
      <c r="T5113" s="5"/>
      <c r="V5113" s="5"/>
      <c r="W5113" s="5"/>
    </row>
    <row r="5114" spans="4:23" customFormat="1" x14ac:dyDescent="0.35">
      <c r="D5114" s="5"/>
      <c r="J5114" s="12"/>
      <c r="S5114" s="12"/>
      <c r="T5114" s="5"/>
      <c r="V5114" s="5"/>
      <c r="W5114" s="5"/>
    </row>
    <row r="5115" spans="4:23" customFormat="1" x14ac:dyDescent="0.35">
      <c r="D5115" s="5"/>
      <c r="J5115" s="12"/>
      <c r="S5115" s="12"/>
      <c r="T5115" s="5"/>
      <c r="V5115" s="5"/>
      <c r="W5115" s="5"/>
    </row>
    <row r="5116" spans="4:23" customFormat="1" x14ac:dyDescent="0.35">
      <c r="D5116" s="5"/>
      <c r="J5116" s="12"/>
      <c r="S5116" s="12"/>
      <c r="T5116" s="5"/>
      <c r="V5116" s="5"/>
      <c r="W5116" s="5"/>
    </row>
    <row r="5117" spans="4:23" customFormat="1" x14ac:dyDescent="0.35">
      <c r="D5117" s="5"/>
      <c r="J5117" s="12"/>
      <c r="S5117" s="12"/>
      <c r="T5117" s="5"/>
      <c r="V5117" s="5"/>
      <c r="W5117" s="5"/>
    </row>
    <row r="5118" spans="4:23" customFormat="1" x14ac:dyDescent="0.35">
      <c r="D5118" s="5"/>
      <c r="J5118" s="12"/>
      <c r="S5118" s="12"/>
      <c r="T5118" s="5"/>
      <c r="V5118" s="5"/>
      <c r="W5118" s="5"/>
    </row>
    <row r="5119" spans="4:23" customFormat="1" x14ac:dyDescent="0.35">
      <c r="D5119" s="5"/>
      <c r="J5119" s="12"/>
      <c r="S5119" s="12"/>
      <c r="T5119" s="5"/>
      <c r="V5119" s="5"/>
      <c r="W5119" s="5"/>
    </row>
    <row r="5120" spans="4:23" customFormat="1" x14ac:dyDescent="0.35">
      <c r="D5120" s="5"/>
      <c r="J5120" s="12"/>
      <c r="S5120" s="12"/>
      <c r="T5120" s="5"/>
      <c r="V5120" s="5"/>
      <c r="W5120" s="5"/>
    </row>
    <row r="5121" spans="4:23" customFormat="1" x14ac:dyDescent="0.35">
      <c r="D5121" s="5"/>
      <c r="J5121" s="12"/>
      <c r="S5121" s="12"/>
      <c r="T5121" s="5"/>
      <c r="V5121" s="5"/>
      <c r="W5121" s="5"/>
    </row>
    <row r="5122" spans="4:23" customFormat="1" x14ac:dyDescent="0.35">
      <c r="D5122" s="5"/>
      <c r="J5122" s="12"/>
      <c r="S5122" s="12"/>
      <c r="T5122" s="5"/>
      <c r="V5122" s="5"/>
      <c r="W5122" s="5"/>
    </row>
    <row r="5123" spans="4:23" customFormat="1" x14ac:dyDescent="0.35">
      <c r="D5123" s="5"/>
      <c r="J5123" s="12"/>
      <c r="S5123" s="12"/>
      <c r="T5123" s="5"/>
      <c r="V5123" s="5"/>
      <c r="W5123" s="5"/>
    </row>
    <row r="5124" spans="4:23" customFormat="1" x14ac:dyDescent="0.35">
      <c r="D5124" s="5"/>
      <c r="J5124" s="12"/>
      <c r="S5124" s="12"/>
      <c r="T5124" s="5"/>
      <c r="V5124" s="5"/>
      <c r="W5124" s="5"/>
    </row>
    <row r="5125" spans="4:23" customFormat="1" x14ac:dyDescent="0.35">
      <c r="D5125" s="5"/>
      <c r="J5125" s="12"/>
      <c r="S5125" s="12"/>
      <c r="T5125" s="5"/>
      <c r="V5125" s="5"/>
      <c r="W5125" s="5"/>
    </row>
    <row r="5126" spans="4:23" customFormat="1" x14ac:dyDescent="0.35">
      <c r="D5126" s="5"/>
      <c r="J5126" s="12"/>
      <c r="S5126" s="12"/>
      <c r="T5126" s="5"/>
      <c r="V5126" s="5"/>
      <c r="W5126" s="5"/>
    </row>
    <row r="5127" spans="4:23" customFormat="1" x14ac:dyDescent="0.35">
      <c r="D5127" s="5"/>
      <c r="J5127" s="12"/>
      <c r="S5127" s="12"/>
      <c r="T5127" s="5"/>
      <c r="V5127" s="5"/>
      <c r="W5127" s="5"/>
    </row>
    <row r="5128" spans="4:23" customFormat="1" x14ac:dyDescent="0.35">
      <c r="D5128" s="5"/>
      <c r="J5128" s="12"/>
      <c r="S5128" s="12"/>
      <c r="T5128" s="5"/>
      <c r="V5128" s="5"/>
      <c r="W5128" s="5"/>
    </row>
    <row r="5129" spans="4:23" customFormat="1" x14ac:dyDescent="0.35">
      <c r="D5129" s="5"/>
      <c r="J5129" s="12"/>
      <c r="S5129" s="12"/>
      <c r="T5129" s="5"/>
      <c r="V5129" s="5"/>
      <c r="W5129" s="5"/>
    </row>
    <row r="5130" spans="4:23" customFormat="1" x14ac:dyDescent="0.35">
      <c r="D5130" s="5"/>
      <c r="J5130" s="12"/>
      <c r="S5130" s="12"/>
      <c r="T5130" s="5"/>
      <c r="V5130" s="5"/>
      <c r="W5130" s="5"/>
    </row>
    <row r="5131" spans="4:23" customFormat="1" x14ac:dyDescent="0.35">
      <c r="D5131" s="5"/>
      <c r="J5131" s="12"/>
      <c r="S5131" s="12"/>
      <c r="T5131" s="5"/>
      <c r="V5131" s="5"/>
      <c r="W5131" s="5"/>
    </row>
    <row r="5132" spans="4:23" customFormat="1" x14ac:dyDescent="0.35">
      <c r="D5132" s="5"/>
      <c r="J5132" s="12"/>
      <c r="S5132" s="12"/>
      <c r="T5132" s="5"/>
      <c r="V5132" s="5"/>
      <c r="W5132" s="5"/>
    </row>
    <row r="5133" spans="4:23" customFormat="1" x14ac:dyDescent="0.35">
      <c r="D5133" s="5"/>
      <c r="J5133" s="12"/>
      <c r="S5133" s="12"/>
      <c r="T5133" s="5"/>
      <c r="V5133" s="5"/>
      <c r="W5133" s="5"/>
    </row>
    <row r="5134" spans="4:23" customFormat="1" x14ac:dyDescent="0.35">
      <c r="D5134" s="5"/>
      <c r="J5134" s="12"/>
      <c r="S5134" s="12"/>
      <c r="T5134" s="5"/>
      <c r="V5134" s="5"/>
      <c r="W5134" s="5"/>
    </row>
    <row r="5135" spans="4:23" customFormat="1" x14ac:dyDescent="0.35">
      <c r="D5135" s="5"/>
      <c r="J5135" s="12"/>
      <c r="S5135" s="12"/>
      <c r="T5135" s="5"/>
      <c r="V5135" s="5"/>
      <c r="W5135" s="5"/>
    </row>
    <row r="5136" spans="4:23" customFormat="1" x14ac:dyDescent="0.35">
      <c r="D5136" s="5"/>
      <c r="J5136" s="12"/>
      <c r="S5136" s="12"/>
      <c r="T5136" s="5"/>
      <c r="V5136" s="5"/>
      <c r="W5136" s="5"/>
    </row>
    <row r="5137" spans="4:23" customFormat="1" x14ac:dyDescent="0.35">
      <c r="D5137" s="5"/>
      <c r="J5137" s="12"/>
      <c r="S5137" s="12"/>
      <c r="T5137" s="5"/>
      <c r="V5137" s="5"/>
      <c r="W5137" s="5"/>
    </row>
    <row r="5138" spans="4:23" customFormat="1" x14ac:dyDescent="0.35">
      <c r="D5138" s="5"/>
      <c r="J5138" s="12"/>
      <c r="S5138" s="12"/>
      <c r="T5138" s="5"/>
      <c r="V5138" s="5"/>
      <c r="W5138" s="5"/>
    </row>
    <row r="5139" spans="4:23" customFormat="1" x14ac:dyDescent="0.35">
      <c r="D5139" s="5"/>
      <c r="J5139" s="12"/>
      <c r="S5139" s="12"/>
      <c r="T5139" s="5"/>
      <c r="V5139" s="5"/>
      <c r="W5139" s="5"/>
    </row>
    <row r="5140" spans="4:23" customFormat="1" x14ac:dyDescent="0.35">
      <c r="D5140" s="5"/>
      <c r="J5140" s="12"/>
      <c r="S5140" s="12"/>
      <c r="T5140" s="5"/>
      <c r="V5140" s="5"/>
      <c r="W5140" s="5"/>
    </row>
    <row r="5141" spans="4:23" customFormat="1" x14ac:dyDescent="0.35">
      <c r="D5141" s="5"/>
      <c r="J5141" s="12"/>
      <c r="S5141" s="12"/>
      <c r="T5141" s="5"/>
      <c r="V5141" s="5"/>
      <c r="W5141" s="5"/>
    </row>
    <row r="5142" spans="4:23" customFormat="1" x14ac:dyDescent="0.35">
      <c r="D5142" s="5"/>
      <c r="J5142" s="12"/>
      <c r="S5142" s="12"/>
      <c r="T5142" s="5"/>
      <c r="V5142" s="5"/>
      <c r="W5142" s="5"/>
    </row>
    <row r="5143" spans="4:23" customFormat="1" x14ac:dyDescent="0.35">
      <c r="D5143" s="5"/>
      <c r="J5143" s="12"/>
      <c r="S5143" s="12"/>
      <c r="T5143" s="5"/>
      <c r="V5143" s="5"/>
      <c r="W5143" s="5"/>
    </row>
    <row r="5144" spans="4:23" customFormat="1" x14ac:dyDescent="0.35">
      <c r="D5144" s="5"/>
      <c r="J5144" s="12"/>
      <c r="S5144" s="12"/>
      <c r="T5144" s="5"/>
      <c r="V5144" s="5"/>
      <c r="W5144" s="5"/>
    </row>
    <row r="5145" spans="4:23" customFormat="1" x14ac:dyDescent="0.35">
      <c r="D5145" s="5"/>
      <c r="J5145" s="12"/>
      <c r="S5145" s="12"/>
      <c r="T5145" s="5"/>
      <c r="V5145" s="5"/>
      <c r="W5145" s="5"/>
    </row>
    <row r="5146" spans="4:23" customFormat="1" x14ac:dyDescent="0.35">
      <c r="D5146" s="5"/>
      <c r="J5146" s="12"/>
      <c r="S5146" s="12"/>
      <c r="T5146" s="5"/>
      <c r="V5146" s="5"/>
      <c r="W5146" s="5"/>
    </row>
    <row r="5147" spans="4:23" customFormat="1" x14ac:dyDescent="0.35">
      <c r="D5147" s="5"/>
      <c r="J5147" s="12"/>
      <c r="S5147" s="12"/>
      <c r="T5147" s="5"/>
      <c r="V5147" s="5"/>
      <c r="W5147" s="5"/>
    </row>
    <row r="5148" spans="4:23" customFormat="1" x14ac:dyDescent="0.35">
      <c r="D5148" s="5"/>
      <c r="J5148" s="12"/>
      <c r="S5148" s="12"/>
      <c r="T5148" s="5"/>
      <c r="V5148" s="5"/>
      <c r="W5148" s="5"/>
    </row>
    <row r="5149" spans="4:23" customFormat="1" x14ac:dyDescent="0.35">
      <c r="D5149" s="5"/>
      <c r="J5149" s="12"/>
      <c r="S5149" s="12"/>
      <c r="T5149" s="5"/>
      <c r="V5149" s="5"/>
      <c r="W5149" s="5"/>
    </row>
    <row r="5150" spans="4:23" customFormat="1" x14ac:dyDescent="0.35">
      <c r="D5150" s="5"/>
      <c r="J5150" s="12"/>
      <c r="S5150" s="12"/>
      <c r="T5150" s="5"/>
      <c r="V5150" s="5"/>
      <c r="W5150" s="5"/>
    </row>
    <row r="5151" spans="4:23" customFormat="1" x14ac:dyDescent="0.35">
      <c r="D5151" s="5"/>
      <c r="J5151" s="12"/>
      <c r="S5151" s="12"/>
      <c r="T5151" s="5"/>
      <c r="V5151" s="5"/>
      <c r="W5151" s="5"/>
    </row>
    <row r="5152" spans="4:23" customFormat="1" x14ac:dyDescent="0.35">
      <c r="D5152" s="5"/>
      <c r="J5152" s="12"/>
      <c r="S5152" s="12"/>
      <c r="T5152" s="5"/>
      <c r="V5152" s="5"/>
      <c r="W5152" s="5"/>
    </row>
    <row r="5153" spans="4:23" customFormat="1" x14ac:dyDescent="0.35">
      <c r="D5153" s="5"/>
      <c r="J5153" s="12"/>
      <c r="S5153" s="12"/>
      <c r="T5153" s="5"/>
      <c r="V5153" s="5"/>
      <c r="W5153" s="5"/>
    </row>
    <row r="5154" spans="4:23" customFormat="1" x14ac:dyDescent="0.35">
      <c r="D5154" s="5"/>
      <c r="J5154" s="12"/>
      <c r="S5154" s="12"/>
      <c r="T5154" s="5"/>
      <c r="V5154" s="5"/>
      <c r="W5154" s="5"/>
    </row>
    <row r="5155" spans="4:23" customFormat="1" x14ac:dyDescent="0.35">
      <c r="D5155" s="5"/>
      <c r="J5155" s="12"/>
      <c r="S5155" s="12"/>
      <c r="T5155" s="5"/>
      <c r="V5155" s="5"/>
      <c r="W5155" s="5"/>
    </row>
    <row r="5156" spans="4:23" customFormat="1" x14ac:dyDescent="0.35">
      <c r="D5156" s="5"/>
      <c r="J5156" s="12"/>
      <c r="S5156" s="12"/>
      <c r="T5156" s="5"/>
      <c r="V5156" s="5"/>
      <c r="W5156" s="5"/>
    </row>
    <row r="5157" spans="4:23" customFormat="1" x14ac:dyDescent="0.35">
      <c r="D5157" s="5"/>
      <c r="J5157" s="12"/>
      <c r="S5157" s="12"/>
      <c r="T5157" s="5"/>
      <c r="V5157" s="5"/>
      <c r="W5157" s="5"/>
    </row>
    <row r="5158" spans="4:23" customFormat="1" x14ac:dyDescent="0.35">
      <c r="D5158" s="5"/>
      <c r="J5158" s="12"/>
      <c r="S5158" s="12"/>
      <c r="T5158" s="5"/>
      <c r="V5158" s="5"/>
      <c r="W5158" s="5"/>
    </row>
    <row r="5159" spans="4:23" customFormat="1" x14ac:dyDescent="0.35">
      <c r="D5159" s="5"/>
      <c r="J5159" s="12"/>
      <c r="S5159" s="12"/>
      <c r="T5159" s="5"/>
      <c r="V5159" s="5"/>
      <c r="W5159" s="5"/>
    </row>
    <row r="5160" spans="4:23" customFormat="1" x14ac:dyDescent="0.35">
      <c r="D5160" s="5"/>
      <c r="J5160" s="12"/>
      <c r="S5160" s="12"/>
      <c r="T5160" s="5"/>
      <c r="V5160" s="5"/>
      <c r="W5160" s="5"/>
    </row>
    <row r="5161" spans="4:23" customFormat="1" x14ac:dyDescent="0.35">
      <c r="D5161" s="5"/>
      <c r="J5161" s="12"/>
      <c r="S5161" s="12"/>
      <c r="T5161" s="5"/>
      <c r="V5161" s="5"/>
      <c r="W5161" s="5"/>
    </row>
    <row r="5162" spans="4:23" customFormat="1" x14ac:dyDescent="0.35">
      <c r="D5162" s="5"/>
      <c r="J5162" s="12"/>
      <c r="S5162" s="12"/>
      <c r="T5162" s="5"/>
      <c r="V5162" s="5"/>
      <c r="W5162" s="5"/>
    </row>
    <row r="5163" spans="4:23" customFormat="1" x14ac:dyDescent="0.35">
      <c r="D5163" s="5"/>
      <c r="J5163" s="12"/>
      <c r="S5163" s="12"/>
      <c r="T5163" s="5"/>
      <c r="V5163" s="5"/>
      <c r="W5163" s="5"/>
    </row>
    <row r="5164" spans="4:23" customFormat="1" x14ac:dyDescent="0.35">
      <c r="D5164" s="5"/>
      <c r="J5164" s="12"/>
      <c r="S5164" s="12"/>
      <c r="T5164" s="5"/>
      <c r="V5164" s="5"/>
      <c r="W5164" s="5"/>
    </row>
    <row r="5165" spans="4:23" customFormat="1" x14ac:dyDescent="0.35">
      <c r="D5165" s="5"/>
      <c r="J5165" s="12"/>
      <c r="S5165" s="12"/>
      <c r="T5165" s="5"/>
      <c r="V5165" s="5"/>
      <c r="W5165" s="5"/>
    </row>
    <row r="5166" spans="4:23" customFormat="1" x14ac:dyDescent="0.35">
      <c r="D5166" s="5"/>
      <c r="J5166" s="12"/>
      <c r="S5166" s="12"/>
      <c r="T5166" s="5"/>
      <c r="V5166" s="5"/>
      <c r="W5166" s="5"/>
    </row>
    <row r="5167" spans="4:23" customFormat="1" x14ac:dyDescent="0.35">
      <c r="D5167" s="5"/>
      <c r="J5167" s="12"/>
      <c r="S5167" s="12"/>
      <c r="T5167" s="5"/>
      <c r="V5167" s="5"/>
      <c r="W5167" s="5"/>
    </row>
    <row r="5168" spans="4:23" customFormat="1" x14ac:dyDescent="0.35">
      <c r="D5168" s="5"/>
      <c r="J5168" s="12"/>
      <c r="S5168" s="12"/>
      <c r="T5168" s="5"/>
      <c r="V5168" s="5"/>
      <c r="W5168" s="5"/>
    </row>
    <row r="5169" spans="4:23" customFormat="1" x14ac:dyDescent="0.35">
      <c r="D5169" s="5"/>
      <c r="J5169" s="12"/>
      <c r="S5169" s="12"/>
      <c r="T5169" s="5"/>
      <c r="V5169" s="5"/>
      <c r="W5169" s="5"/>
    </row>
    <row r="5170" spans="4:23" customFormat="1" x14ac:dyDescent="0.35">
      <c r="D5170" s="5"/>
      <c r="J5170" s="12"/>
      <c r="S5170" s="12"/>
      <c r="T5170" s="5"/>
      <c r="V5170" s="5"/>
      <c r="W5170" s="5"/>
    </row>
    <row r="5171" spans="4:23" customFormat="1" x14ac:dyDescent="0.35">
      <c r="D5171" s="5"/>
      <c r="J5171" s="12"/>
      <c r="S5171" s="12"/>
      <c r="T5171" s="5"/>
      <c r="V5171" s="5"/>
      <c r="W5171" s="5"/>
    </row>
    <row r="5172" spans="4:23" customFormat="1" x14ac:dyDescent="0.35">
      <c r="D5172" s="5"/>
      <c r="J5172" s="12"/>
      <c r="S5172" s="12"/>
      <c r="T5172" s="5"/>
      <c r="V5172" s="5"/>
      <c r="W5172" s="5"/>
    </row>
    <row r="5173" spans="4:23" customFormat="1" x14ac:dyDescent="0.35">
      <c r="D5173" s="5"/>
      <c r="J5173" s="12"/>
      <c r="S5173" s="12"/>
      <c r="T5173" s="5"/>
      <c r="V5173" s="5"/>
      <c r="W5173" s="5"/>
    </row>
    <row r="5174" spans="4:23" customFormat="1" x14ac:dyDescent="0.35">
      <c r="D5174" s="5"/>
      <c r="J5174" s="12"/>
      <c r="S5174" s="12"/>
      <c r="T5174" s="5"/>
      <c r="V5174" s="5"/>
      <c r="W5174" s="5"/>
    </row>
    <row r="5175" spans="4:23" customFormat="1" x14ac:dyDescent="0.35">
      <c r="D5175" s="5"/>
      <c r="J5175" s="12"/>
      <c r="S5175" s="12"/>
      <c r="T5175" s="5"/>
      <c r="V5175" s="5"/>
      <c r="W5175" s="5"/>
    </row>
    <row r="5176" spans="4:23" customFormat="1" x14ac:dyDescent="0.35">
      <c r="D5176" s="5"/>
      <c r="J5176" s="12"/>
      <c r="S5176" s="12"/>
      <c r="T5176" s="5"/>
      <c r="V5176" s="5"/>
      <c r="W5176" s="5"/>
    </row>
    <row r="5177" spans="4:23" customFormat="1" x14ac:dyDescent="0.35">
      <c r="D5177" s="5"/>
      <c r="J5177" s="12"/>
      <c r="S5177" s="12"/>
      <c r="T5177" s="5"/>
      <c r="V5177" s="5"/>
      <c r="W5177" s="5"/>
    </row>
    <row r="5178" spans="4:23" customFormat="1" x14ac:dyDescent="0.35">
      <c r="D5178" s="5"/>
      <c r="J5178" s="12"/>
      <c r="S5178" s="12"/>
      <c r="T5178" s="5"/>
      <c r="V5178" s="5"/>
      <c r="W5178" s="5"/>
    </row>
    <row r="5179" spans="4:23" customFormat="1" x14ac:dyDescent="0.35">
      <c r="D5179" s="5"/>
      <c r="J5179" s="12"/>
      <c r="S5179" s="12"/>
      <c r="T5179" s="5"/>
      <c r="V5179" s="5"/>
      <c r="W5179" s="5"/>
    </row>
    <row r="5180" spans="4:23" customFormat="1" x14ac:dyDescent="0.35">
      <c r="D5180" s="5"/>
      <c r="J5180" s="12"/>
      <c r="S5180" s="12"/>
      <c r="T5180" s="5"/>
      <c r="V5180" s="5"/>
      <c r="W5180" s="5"/>
    </row>
    <row r="5181" spans="4:23" customFormat="1" x14ac:dyDescent="0.35">
      <c r="D5181" s="5"/>
      <c r="J5181" s="12"/>
      <c r="S5181" s="12"/>
      <c r="T5181" s="5"/>
      <c r="V5181" s="5"/>
      <c r="W5181" s="5"/>
    </row>
    <row r="5182" spans="4:23" customFormat="1" x14ac:dyDescent="0.35">
      <c r="D5182" s="5"/>
      <c r="J5182" s="12"/>
      <c r="S5182" s="12"/>
      <c r="T5182" s="5"/>
      <c r="V5182" s="5"/>
      <c r="W5182" s="5"/>
    </row>
    <row r="5183" spans="4:23" customFormat="1" x14ac:dyDescent="0.35">
      <c r="D5183" s="5"/>
      <c r="J5183" s="12"/>
      <c r="S5183" s="12"/>
      <c r="T5183" s="5"/>
      <c r="V5183" s="5"/>
      <c r="W5183" s="5"/>
    </row>
    <row r="5184" spans="4:23" customFormat="1" x14ac:dyDescent="0.35">
      <c r="D5184" s="5"/>
      <c r="J5184" s="12"/>
      <c r="S5184" s="12"/>
      <c r="T5184" s="5"/>
      <c r="V5184" s="5"/>
      <c r="W5184" s="5"/>
    </row>
    <row r="5185" spans="4:23" customFormat="1" x14ac:dyDescent="0.35">
      <c r="D5185" s="5"/>
      <c r="J5185" s="12"/>
      <c r="S5185" s="12"/>
      <c r="T5185" s="5"/>
      <c r="V5185" s="5"/>
      <c r="W5185" s="5"/>
    </row>
    <row r="5186" spans="4:23" customFormat="1" x14ac:dyDescent="0.35">
      <c r="D5186" s="5"/>
      <c r="J5186" s="12"/>
      <c r="S5186" s="12"/>
      <c r="T5186" s="5"/>
      <c r="V5186" s="5"/>
      <c r="W5186" s="5"/>
    </row>
    <row r="5187" spans="4:23" customFormat="1" x14ac:dyDescent="0.35">
      <c r="D5187" s="5"/>
      <c r="J5187" s="12"/>
      <c r="S5187" s="12"/>
      <c r="T5187" s="5"/>
      <c r="V5187" s="5"/>
      <c r="W5187" s="5"/>
    </row>
    <row r="5188" spans="4:23" customFormat="1" x14ac:dyDescent="0.35">
      <c r="D5188" s="5"/>
      <c r="J5188" s="12"/>
      <c r="S5188" s="12"/>
      <c r="T5188" s="5"/>
      <c r="V5188" s="5"/>
      <c r="W5188" s="5"/>
    </row>
    <row r="5189" spans="4:23" customFormat="1" x14ac:dyDescent="0.35">
      <c r="D5189" s="5"/>
      <c r="J5189" s="12"/>
      <c r="S5189" s="12"/>
      <c r="T5189" s="5"/>
      <c r="V5189" s="5"/>
      <c r="W5189" s="5"/>
    </row>
    <row r="5190" spans="4:23" customFormat="1" x14ac:dyDescent="0.35">
      <c r="D5190" s="5"/>
      <c r="J5190" s="12"/>
      <c r="S5190" s="12"/>
      <c r="T5190" s="5"/>
      <c r="V5190" s="5"/>
      <c r="W5190" s="5"/>
    </row>
    <row r="5191" spans="4:23" customFormat="1" x14ac:dyDescent="0.35">
      <c r="D5191" s="5"/>
      <c r="J5191" s="12"/>
      <c r="S5191" s="12"/>
      <c r="T5191" s="5"/>
      <c r="V5191" s="5"/>
      <c r="W5191" s="5"/>
    </row>
    <row r="5192" spans="4:23" customFormat="1" x14ac:dyDescent="0.35">
      <c r="D5192" s="5"/>
      <c r="J5192" s="12"/>
      <c r="S5192" s="12"/>
      <c r="T5192" s="5"/>
      <c r="V5192" s="5"/>
      <c r="W5192" s="5"/>
    </row>
    <row r="5193" spans="4:23" customFormat="1" x14ac:dyDescent="0.35">
      <c r="D5193" s="5"/>
      <c r="J5193" s="12"/>
      <c r="S5193" s="12"/>
      <c r="T5193" s="5"/>
      <c r="V5193" s="5"/>
      <c r="W5193" s="5"/>
    </row>
    <row r="5194" spans="4:23" customFormat="1" x14ac:dyDescent="0.35">
      <c r="D5194" s="5"/>
      <c r="J5194" s="12"/>
      <c r="S5194" s="12"/>
      <c r="T5194" s="5"/>
      <c r="V5194" s="5"/>
      <c r="W5194" s="5"/>
    </row>
    <row r="5195" spans="4:23" customFormat="1" x14ac:dyDescent="0.35">
      <c r="D5195" s="5"/>
      <c r="J5195" s="12"/>
      <c r="S5195" s="12"/>
      <c r="T5195" s="5"/>
      <c r="V5195" s="5"/>
      <c r="W5195" s="5"/>
    </row>
    <row r="5196" spans="4:23" customFormat="1" x14ac:dyDescent="0.35">
      <c r="D5196" s="5"/>
      <c r="J5196" s="12"/>
      <c r="S5196" s="12"/>
      <c r="T5196" s="5"/>
      <c r="V5196" s="5"/>
      <c r="W5196" s="5"/>
    </row>
    <row r="5197" spans="4:23" customFormat="1" x14ac:dyDescent="0.35">
      <c r="D5197" s="5"/>
      <c r="J5197" s="12"/>
      <c r="S5197" s="12"/>
      <c r="T5197" s="5"/>
      <c r="V5197" s="5"/>
      <c r="W5197" s="5"/>
    </row>
    <row r="5198" spans="4:23" customFormat="1" x14ac:dyDescent="0.35">
      <c r="D5198" s="5"/>
      <c r="J5198" s="12"/>
      <c r="S5198" s="12"/>
      <c r="T5198" s="5"/>
      <c r="V5198" s="5"/>
      <c r="W5198" s="5"/>
    </row>
    <row r="5199" spans="4:23" customFormat="1" x14ac:dyDescent="0.35">
      <c r="D5199" s="5"/>
      <c r="J5199" s="12"/>
      <c r="S5199" s="12"/>
      <c r="T5199" s="5"/>
      <c r="V5199" s="5"/>
      <c r="W5199" s="5"/>
    </row>
    <row r="5200" spans="4:23" customFormat="1" x14ac:dyDescent="0.35">
      <c r="D5200" s="5"/>
      <c r="J5200" s="12"/>
      <c r="S5200" s="12"/>
      <c r="T5200" s="5"/>
      <c r="V5200" s="5"/>
      <c r="W5200" s="5"/>
    </row>
    <row r="5201" spans="4:23" customFormat="1" x14ac:dyDescent="0.35">
      <c r="D5201" s="5"/>
      <c r="J5201" s="12"/>
      <c r="S5201" s="12"/>
      <c r="T5201" s="5"/>
      <c r="V5201" s="5"/>
      <c r="W5201" s="5"/>
    </row>
    <row r="5202" spans="4:23" customFormat="1" x14ac:dyDescent="0.35">
      <c r="D5202" s="5"/>
      <c r="J5202" s="12"/>
      <c r="S5202" s="12"/>
      <c r="T5202" s="5"/>
      <c r="V5202" s="5"/>
      <c r="W5202" s="5"/>
    </row>
    <row r="5203" spans="4:23" customFormat="1" x14ac:dyDescent="0.35">
      <c r="D5203" s="5"/>
      <c r="J5203" s="12"/>
      <c r="S5203" s="12"/>
      <c r="T5203" s="5"/>
      <c r="V5203" s="5"/>
      <c r="W5203" s="5"/>
    </row>
    <row r="5204" spans="4:23" customFormat="1" x14ac:dyDescent="0.35">
      <c r="D5204" s="5"/>
      <c r="J5204" s="12"/>
      <c r="S5204" s="12"/>
      <c r="T5204" s="5"/>
      <c r="V5204" s="5"/>
      <c r="W5204" s="5"/>
    </row>
    <row r="5205" spans="4:23" customFormat="1" x14ac:dyDescent="0.35">
      <c r="D5205" s="5"/>
      <c r="J5205" s="12"/>
      <c r="S5205" s="12"/>
      <c r="T5205" s="5"/>
      <c r="V5205" s="5"/>
      <c r="W5205" s="5"/>
    </row>
    <row r="5206" spans="4:23" customFormat="1" x14ac:dyDescent="0.35">
      <c r="D5206" s="5"/>
      <c r="J5206" s="12"/>
      <c r="S5206" s="12"/>
      <c r="T5206" s="5"/>
      <c r="V5206" s="5"/>
      <c r="W5206" s="5"/>
    </row>
    <row r="5207" spans="4:23" customFormat="1" x14ac:dyDescent="0.35">
      <c r="D5207" s="5"/>
      <c r="J5207" s="12"/>
      <c r="S5207" s="12"/>
      <c r="T5207" s="5"/>
      <c r="V5207" s="5"/>
      <c r="W5207" s="5"/>
    </row>
    <row r="5208" spans="4:23" customFormat="1" x14ac:dyDescent="0.35">
      <c r="D5208" s="5"/>
      <c r="J5208" s="12"/>
      <c r="S5208" s="12"/>
      <c r="T5208" s="5"/>
      <c r="V5208" s="5"/>
      <c r="W5208" s="5"/>
    </row>
    <row r="5209" spans="4:23" customFormat="1" x14ac:dyDescent="0.35">
      <c r="D5209" s="5"/>
      <c r="J5209" s="12"/>
      <c r="S5209" s="12"/>
      <c r="T5209" s="5"/>
      <c r="V5209" s="5"/>
      <c r="W5209" s="5"/>
    </row>
    <row r="5210" spans="4:23" customFormat="1" x14ac:dyDescent="0.35">
      <c r="D5210" s="5"/>
      <c r="J5210" s="12"/>
      <c r="S5210" s="12"/>
      <c r="T5210" s="5"/>
      <c r="V5210" s="5"/>
      <c r="W5210" s="5"/>
    </row>
    <row r="5211" spans="4:23" customFormat="1" x14ac:dyDescent="0.35">
      <c r="D5211" s="5"/>
      <c r="J5211" s="12"/>
      <c r="S5211" s="12"/>
      <c r="T5211" s="5"/>
      <c r="V5211" s="5"/>
      <c r="W5211" s="5"/>
    </row>
    <row r="5212" spans="4:23" customFormat="1" x14ac:dyDescent="0.35">
      <c r="D5212" s="5"/>
      <c r="J5212" s="12"/>
      <c r="S5212" s="12"/>
      <c r="T5212" s="5"/>
      <c r="V5212" s="5"/>
      <c r="W5212" s="5"/>
    </row>
    <row r="5213" spans="4:23" customFormat="1" x14ac:dyDescent="0.35">
      <c r="D5213" s="5"/>
      <c r="J5213" s="12"/>
      <c r="S5213" s="12"/>
      <c r="T5213" s="5"/>
      <c r="V5213" s="5"/>
      <c r="W5213" s="5"/>
    </row>
    <row r="5214" spans="4:23" customFormat="1" x14ac:dyDescent="0.35">
      <c r="D5214" s="5"/>
      <c r="J5214" s="12"/>
      <c r="S5214" s="12"/>
      <c r="T5214" s="5"/>
      <c r="V5214" s="5"/>
      <c r="W5214" s="5"/>
    </row>
    <row r="5215" spans="4:23" customFormat="1" x14ac:dyDescent="0.35">
      <c r="D5215" s="5"/>
      <c r="J5215" s="12"/>
      <c r="S5215" s="12"/>
      <c r="T5215" s="5"/>
      <c r="V5215" s="5"/>
      <c r="W5215" s="5"/>
    </row>
    <row r="5216" spans="4:23" customFormat="1" x14ac:dyDescent="0.35">
      <c r="D5216" s="5"/>
      <c r="J5216" s="12"/>
      <c r="S5216" s="12"/>
      <c r="T5216" s="5"/>
      <c r="V5216" s="5"/>
      <c r="W5216" s="5"/>
    </row>
    <row r="5217" spans="4:23" customFormat="1" x14ac:dyDescent="0.35">
      <c r="D5217" s="5"/>
      <c r="J5217" s="12"/>
      <c r="S5217" s="12"/>
      <c r="T5217" s="5"/>
      <c r="V5217" s="5"/>
      <c r="W5217" s="5"/>
    </row>
    <row r="5218" spans="4:23" customFormat="1" x14ac:dyDescent="0.35">
      <c r="D5218" s="5"/>
      <c r="J5218" s="12"/>
      <c r="S5218" s="12"/>
      <c r="T5218" s="5"/>
      <c r="V5218" s="5"/>
      <c r="W5218" s="5"/>
    </row>
    <row r="5219" spans="4:23" customFormat="1" x14ac:dyDescent="0.35">
      <c r="D5219" s="5"/>
      <c r="J5219" s="12"/>
      <c r="S5219" s="12"/>
      <c r="T5219" s="5"/>
      <c r="V5219" s="5"/>
      <c r="W5219" s="5"/>
    </row>
    <row r="5220" spans="4:23" customFormat="1" x14ac:dyDescent="0.35">
      <c r="D5220" s="5"/>
      <c r="J5220" s="12"/>
      <c r="S5220" s="12"/>
      <c r="T5220" s="5"/>
      <c r="V5220" s="5"/>
      <c r="W5220" s="5"/>
    </row>
    <row r="5221" spans="4:23" customFormat="1" x14ac:dyDescent="0.35">
      <c r="D5221" s="5"/>
      <c r="J5221" s="12"/>
      <c r="S5221" s="12"/>
      <c r="T5221" s="5"/>
      <c r="V5221" s="5"/>
      <c r="W5221" s="5"/>
    </row>
    <row r="5222" spans="4:23" customFormat="1" x14ac:dyDescent="0.35">
      <c r="D5222" s="5"/>
      <c r="J5222" s="12"/>
      <c r="S5222" s="12"/>
      <c r="T5222" s="5"/>
      <c r="V5222" s="5"/>
      <c r="W5222" s="5"/>
    </row>
    <row r="5223" spans="4:23" customFormat="1" x14ac:dyDescent="0.35">
      <c r="D5223" s="5"/>
      <c r="J5223" s="12"/>
      <c r="S5223" s="12"/>
      <c r="T5223" s="5"/>
      <c r="V5223" s="5"/>
      <c r="W5223" s="5"/>
    </row>
    <row r="5224" spans="4:23" customFormat="1" x14ac:dyDescent="0.35">
      <c r="D5224" s="5"/>
      <c r="J5224" s="12"/>
      <c r="S5224" s="12"/>
      <c r="T5224" s="5"/>
      <c r="V5224" s="5"/>
      <c r="W5224" s="5"/>
    </row>
    <row r="5225" spans="4:23" customFormat="1" x14ac:dyDescent="0.35">
      <c r="D5225" s="5"/>
      <c r="J5225" s="12"/>
      <c r="S5225" s="12"/>
      <c r="T5225" s="5"/>
      <c r="V5225" s="5"/>
      <c r="W5225" s="5"/>
    </row>
    <row r="5226" spans="4:23" customFormat="1" x14ac:dyDescent="0.35">
      <c r="D5226" s="5"/>
      <c r="J5226" s="12"/>
      <c r="S5226" s="12"/>
      <c r="T5226" s="5"/>
      <c r="V5226" s="5"/>
      <c r="W5226" s="5"/>
    </row>
    <row r="5227" spans="4:23" customFormat="1" x14ac:dyDescent="0.35">
      <c r="D5227" s="5"/>
      <c r="J5227" s="12"/>
      <c r="S5227" s="12"/>
      <c r="T5227" s="5"/>
      <c r="V5227" s="5"/>
      <c r="W5227" s="5"/>
    </row>
    <row r="5228" spans="4:23" customFormat="1" x14ac:dyDescent="0.35">
      <c r="D5228" s="5"/>
      <c r="J5228" s="12"/>
      <c r="S5228" s="12"/>
      <c r="T5228" s="5"/>
      <c r="V5228" s="5"/>
      <c r="W5228" s="5"/>
    </row>
    <row r="5229" spans="4:23" customFormat="1" x14ac:dyDescent="0.35">
      <c r="D5229" s="5"/>
      <c r="J5229" s="12"/>
      <c r="S5229" s="12"/>
      <c r="T5229" s="5"/>
      <c r="V5229" s="5"/>
      <c r="W5229" s="5"/>
    </row>
    <row r="5230" spans="4:23" customFormat="1" x14ac:dyDescent="0.35">
      <c r="D5230" s="5"/>
      <c r="J5230" s="12"/>
      <c r="S5230" s="12"/>
      <c r="T5230" s="5"/>
      <c r="V5230" s="5"/>
      <c r="W5230" s="5"/>
    </row>
    <row r="5231" spans="4:23" customFormat="1" x14ac:dyDescent="0.35">
      <c r="D5231" s="5"/>
      <c r="J5231" s="12"/>
      <c r="S5231" s="12"/>
      <c r="T5231" s="5"/>
      <c r="V5231" s="5"/>
      <c r="W5231" s="5"/>
    </row>
    <row r="5232" spans="4:23" customFormat="1" x14ac:dyDescent="0.35">
      <c r="D5232" s="5"/>
      <c r="J5232" s="12"/>
      <c r="S5232" s="12"/>
      <c r="T5232" s="5"/>
      <c r="V5232" s="5"/>
      <c r="W5232" s="5"/>
    </row>
    <row r="5233" spans="4:23" customFormat="1" x14ac:dyDescent="0.35">
      <c r="D5233" s="5"/>
      <c r="J5233" s="12"/>
      <c r="S5233" s="12"/>
      <c r="T5233" s="5"/>
      <c r="V5233" s="5"/>
      <c r="W5233" s="5"/>
    </row>
    <row r="5234" spans="4:23" customFormat="1" x14ac:dyDescent="0.35">
      <c r="D5234" s="5"/>
      <c r="J5234" s="12"/>
      <c r="S5234" s="12"/>
      <c r="T5234" s="5"/>
      <c r="V5234" s="5"/>
      <c r="W5234" s="5"/>
    </row>
    <row r="5235" spans="4:23" customFormat="1" x14ac:dyDescent="0.35">
      <c r="D5235" s="5"/>
      <c r="J5235" s="12"/>
      <c r="S5235" s="12"/>
      <c r="T5235" s="5"/>
      <c r="V5235" s="5"/>
      <c r="W5235" s="5"/>
    </row>
    <row r="5236" spans="4:23" customFormat="1" x14ac:dyDescent="0.35">
      <c r="D5236" s="5"/>
      <c r="J5236" s="12"/>
      <c r="S5236" s="12"/>
      <c r="T5236" s="5"/>
      <c r="V5236" s="5"/>
      <c r="W5236" s="5"/>
    </row>
    <row r="5237" spans="4:23" customFormat="1" x14ac:dyDescent="0.35">
      <c r="D5237" s="5"/>
      <c r="J5237" s="12"/>
      <c r="S5237" s="12"/>
      <c r="T5237" s="5"/>
      <c r="V5237" s="5"/>
      <c r="W5237" s="5"/>
    </row>
    <row r="5238" spans="4:23" customFormat="1" x14ac:dyDescent="0.35">
      <c r="D5238" s="5"/>
      <c r="J5238" s="12"/>
      <c r="S5238" s="12"/>
      <c r="T5238" s="5"/>
      <c r="V5238" s="5"/>
      <c r="W5238" s="5"/>
    </row>
    <row r="5239" spans="4:23" customFormat="1" x14ac:dyDescent="0.35">
      <c r="D5239" s="5"/>
      <c r="J5239" s="12"/>
      <c r="S5239" s="12"/>
      <c r="T5239" s="5"/>
      <c r="V5239" s="5"/>
      <c r="W5239" s="5"/>
    </row>
    <row r="5240" spans="4:23" customFormat="1" x14ac:dyDescent="0.35">
      <c r="D5240" s="5"/>
      <c r="J5240" s="12"/>
      <c r="S5240" s="12"/>
      <c r="T5240" s="5"/>
      <c r="V5240" s="5"/>
      <c r="W5240" s="5"/>
    </row>
    <row r="5241" spans="4:23" customFormat="1" x14ac:dyDescent="0.35">
      <c r="D5241" s="5"/>
      <c r="J5241" s="12"/>
      <c r="S5241" s="12"/>
      <c r="T5241" s="5"/>
      <c r="V5241" s="5"/>
      <c r="W5241" s="5"/>
    </row>
    <row r="5242" spans="4:23" customFormat="1" x14ac:dyDescent="0.35">
      <c r="D5242" s="5"/>
      <c r="J5242" s="12"/>
      <c r="S5242" s="12"/>
      <c r="T5242" s="5"/>
      <c r="V5242" s="5"/>
      <c r="W5242" s="5"/>
    </row>
    <row r="5243" spans="4:23" customFormat="1" x14ac:dyDescent="0.35">
      <c r="D5243" s="5"/>
      <c r="J5243" s="12"/>
      <c r="S5243" s="12"/>
      <c r="T5243" s="5"/>
      <c r="V5243" s="5"/>
      <c r="W5243" s="5"/>
    </row>
    <row r="5244" spans="4:23" customFormat="1" x14ac:dyDescent="0.35">
      <c r="D5244" s="5"/>
      <c r="J5244" s="12"/>
      <c r="S5244" s="12"/>
      <c r="T5244" s="5"/>
      <c r="V5244" s="5"/>
      <c r="W5244" s="5"/>
    </row>
    <row r="5245" spans="4:23" customFormat="1" x14ac:dyDescent="0.35">
      <c r="D5245" s="5"/>
      <c r="J5245" s="12"/>
      <c r="S5245" s="12"/>
      <c r="T5245" s="5"/>
      <c r="V5245" s="5"/>
      <c r="W5245" s="5"/>
    </row>
    <row r="5246" spans="4:23" customFormat="1" x14ac:dyDescent="0.35">
      <c r="D5246" s="5"/>
      <c r="J5246" s="12"/>
      <c r="S5246" s="12"/>
      <c r="T5246" s="5"/>
      <c r="V5246" s="5"/>
      <c r="W5246" s="5"/>
    </row>
    <row r="5247" spans="4:23" customFormat="1" x14ac:dyDescent="0.35">
      <c r="D5247" s="5"/>
      <c r="J5247" s="12"/>
      <c r="S5247" s="12"/>
      <c r="T5247" s="5"/>
      <c r="V5247" s="5"/>
      <c r="W5247" s="5"/>
    </row>
    <row r="5248" spans="4:23" customFormat="1" x14ac:dyDescent="0.35">
      <c r="D5248" s="5"/>
      <c r="J5248" s="12"/>
      <c r="S5248" s="12"/>
      <c r="T5248" s="5"/>
      <c r="V5248" s="5"/>
      <c r="W5248" s="5"/>
    </row>
    <row r="5249" spans="4:23" customFormat="1" x14ac:dyDescent="0.35">
      <c r="D5249" s="5"/>
      <c r="J5249" s="12"/>
      <c r="S5249" s="12"/>
      <c r="T5249" s="5"/>
      <c r="V5249" s="5"/>
      <c r="W5249" s="5"/>
    </row>
    <row r="5250" spans="4:23" customFormat="1" x14ac:dyDescent="0.35">
      <c r="D5250" s="5"/>
      <c r="J5250" s="12"/>
      <c r="S5250" s="12"/>
      <c r="T5250" s="5"/>
      <c r="V5250" s="5"/>
      <c r="W5250" s="5"/>
    </row>
    <row r="5251" spans="4:23" customFormat="1" x14ac:dyDescent="0.35">
      <c r="D5251" s="5"/>
      <c r="J5251" s="12"/>
      <c r="S5251" s="12"/>
      <c r="T5251" s="5"/>
      <c r="V5251" s="5"/>
      <c r="W5251" s="5"/>
    </row>
    <row r="5252" spans="4:23" customFormat="1" x14ac:dyDescent="0.35">
      <c r="D5252" s="5"/>
      <c r="J5252" s="12"/>
      <c r="S5252" s="12"/>
      <c r="T5252" s="5"/>
      <c r="V5252" s="5"/>
      <c r="W5252" s="5"/>
    </row>
    <row r="5253" spans="4:23" customFormat="1" x14ac:dyDescent="0.35">
      <c r="D5253" s="5"/>
      <c r="J5253" s="12"/>
      <c r="S5253" s="12"/>
      <c r="T5253" s="5"/>
      <c r="V5253" s="5"/>
      <c r="W5253" s="5"/>
    </row>
    <row r="5254" spans="4:23" customFormat="1" x14ac:dyDescent="0.35">
      <c r="D5254" s="5"/>
      <c r="J5254" s="12"/>
      <c r="S5254" s="12"/>
      <c r="T5254" s="5"/>
      <c r="V5254" s="5"/>
      <c r="W5254" s="5"/>
    </row>
    <row r="5255" spans="4:23" customFormat="1" x14ac:dyDescent="0.35">
      <c r="D5255" s="5"/>
      <c r="J5255" s="12"/>
      <c r="S5255" s="12"/>
      <c r="T5255" s="5"/>
      <c r="V5255" s="5"/>
      <c r="W5255" s="5"/>
    </row>
    <row r="5256" spans="4:23" customFormat="1" x14ac:dyDescent="0.35">
      <c r="D5256" s="5"/>
      <c r="J5256" s="12"/>
      <c r="S5256" s="12"/>
      <c r="T5256" s="5"/>
      <c r="V5256" s="5"/>
      <c r="W5256" s="5"/>
    </row>
    <row r="5257" spans="4:23" customFormat="1" x14ac:dyDescent="0.35">
      <c r="D5257" s="5"/>
      <c r="J5257" s="12"/>
      <c r="S5257" s="12"/>
      <c r="T5257" s="5"/>
      <c r="V5257" s="5"/>
      <c r="W5257" s="5"/>
    </row>
    <row r="5258" spans="4:23" customFormat="1" x14ac:dyDescent="0.35">
      <c r="D5258" s="5"/>
      <c r="J5258" s="12"/>
      <c r="S5258" s="12"/>
      <c r="T5258" s="5"/>
      <c r="V5258" s="5"/>
      <c r="W5258" s="5"/>
    </row>
    <row r="5259" spans="4:23" customFormat="1" x14ac:dyDescent="0.35">
      <c r="D5259" s="5"/>
      <c r="J5259" s="12"/>
      <c r="S5259" s="12"/>
      <c r="T5259" s="5"/>
      <c r="V5259" s="5"/>
      <c r="W5259" s="5"/>
    </row>
    <row r="5260" spans="4:23" customFormat="1" x14ac:dyDescent="0.35">
      <c r="D5260" s="5"/>
      <c r="J5260" s="12"/>
      <c r="S5260" s="12"/>
      <c r="T5260" s="5"/>
      <c r="V5260" s="5"/>
      <c r="W5260" s="5"/>
    </row>
    <row r="5261" spans="4:23" customFormat="1" x14ac:dyDescent="0.35">
      <c r="D5261" s="5"/>
      <c r="J5261" s="12"/>
      <c r="S5261" s="12"/>
      <c r="T5261" s="5"/>
      <c r="V5261" s="5"/>
      <c r="W5261" s="5"/>
    </row>
    <row r="5262" spans="4:23" customFormat="1" x14ac:dyDescent="0.35">
      <c r="D5262" s="5"/>
      <c r="J5262" s="12"/>
      <c r="S5262" s="12"/>
      <c r="T5262" s="5"/>
      <c r="V5262" s="5"/>
      <c r="W5262" s="5"/>
    </row>
    <row r="5263" spans="4:23" customFormat="1" x14ac:dyDescent="0.35">
      <c r="D5263" s="5"/>
      <c r="J5263" s="12"/>
      <c r="S5263" s="12"/>
      <c r="T5263" s="5"/>
      <c r="V5263" s="5"/>
      <c r="W5263" s="5"/>
    </row>
    <row r="5264" spans="4:23" customFormat="1" x14ac:dyDescent="0.35">
      <c r="D5264" s="5"/>
      <c r="J5264" s="12"/>
      <c r="S5264" s="12"/>
      <c r="T5264" s="5"/>
      <c r="V5264" s="5"/>
      <c r="W5264" s="5"/>
    </row>
    <row r="5265" spans="4:23" customFormat="1" x14ac:dyDescent="0.35">
      <c r="D5265" s="5"/>
      <c r="J5265" s="12"/>
      <c r="S5265" s="12"/>
      <c r="T5265" s="5"/>
      <c r="V5265" s="5"/>
      <c r="W5265" s="5"/>
    </row>
    <row r="5266" spans="4:23" customFormat="1" x14ac:dyDescent="0.35">
      <c r="D5266" s="5"/>
      <c r="J5266" s="12"/>
      <c r="S5266" s="12"/>
      <c r="T5266" s="5"/>
      <c r="V5266" s="5"/>
      <c r="W5266" s="5"/>
    </row>
    <row r="5267" spans="4:23" customFormat="1" x14ac:dyDescent="0.35">
      <c r="D5267" s="5"/>
      <c r="J5267" s="12"/>
      <c r="S5267" s="12"/>
      <c r="T5267" s="5"/>
      <c r="V5267" s="5"/>
      <c r="W5267" s="5"/>
    </row>
    <row r="5268" spans="4:23" customFormat="1" x14ac:dyDescent="0.35">
      <c r="D5268" s="5"/>
      <c r="J5268" s="12"/>
      <c r="S5268" s="12"/>
      <c r="T5268" s="5"/>
      <c r="V5268" s="5"/>
      <c r="W5268" s="5"/>
    </row>
    <row r="5269" spans="4:23" customFormat="1" x14ac:dyDescent="0.35">
      <c r="D5269" s="5"/>
      <c r="J5269" s="12"/>
      <c r="S5269" s="12"/>
      <c r="T5269" s="5"/>
      <c r="V5269" s="5"/>
      <c r="W5269" s="5"/>
    </row>
    <row r="5270" spans="4:23" customFormat="1" x14ac:dyDescent="0.35">
      <c r="D5270" s="5"/>
      <c r="J5270" s="12"/>
      <c r="S5270" s="12"/>
      <c r="T5270" s="5"/>
      <c r="V5270" s="5"/>
      <c r="W5270" s="5"/>
    </row>
    <row r="5271" spans="4:23" customFormat="1" x14ac:dyDescent="0.35">
      <c r="D5271" s="5"/>
      <c r="J5271" s="12"/>
      <c r="S5271" s="12"/>
      <c r="T5271" s="5"/>
      <c r="V5271" s="5"/>
      <c r="W5271" s="5"/>
    </row>
    <row r="5272" spans="4:23" customFormat="1" x14ac:dyDescent="0.35">
      <c r="D5272" s="5"/>
      <c r="J5272" s="12"/>
      <c r="S5272" s="12"/>
      <c r="T5272" s="5"/>
      <c r="V5272" s="5"/>
      <c r="W5272" s="5"/>
    </row>
    <row r="5273" spans="4:23" customFormat="1" x14ac:dyDescent="0.35">
      <c r="D5273" s="5"/>
      <c r="J5273" s="12"/>
      <c r="S5273" s="12"/>
      <c r="T5273" s="5"/>
      <c r="V5273" s="5"/>
      <c r="W5273" s="5"/>
    </row>
    <row r="5274" spans="4:23" customFormat="1" x14ac:dyDescent="0.35">
      <c r="D5274" s="5"/>
      <c r="J5274" s="12"/>
      <c r="S5274" s="12"/>
      <c r="T5274" s="5"/>
      <c r="V5274" s="5"/>
      <c r="W5274" s="5"/>
    </row>
    <row r="5275" spans="4:23" customFormat="1" x14ac:dyDescent="0.35">
      <c r="D5275" s="5"/>
      <c r="J5275" s="12"/>
      <c r="S5275" s="12"/>
      <c r="T5275" s="5"/>
      <c r="V5275" s="5"/>
      <c r="W5275" s="5"/>
    </row>
    <row r="5276" spans="4:23" customFormat="1" x14ac:dyDescent="0.35">
      <c r="D5276" s="5"/>
      <c r="J5276" s="12"/>
      <c r="S5276" s="12"/>
      <c r="T5276" s="5"/>
      <c r="V5276" s="5"/>
      <c r="W5276" s="5"/>
    </row>
    <row r="5277" spans="4:23" customFormat="1" x14ac:dyDescent="0.35">
      <c r="D5277" s="5"/>
      <c r="J5277" s="12"/>
      <c r="S5277" s="12"/>
      <c r="T5277" s="5"/>
      <c r="V5277" s="5"/>
      <c r="W5277" s="5"/>
    </row>
    <row r="5278" spans="4:23" customFormat="1" x14ac:dyDescent="0.35">
      <c r="D5278" s="5"/>
      <c r="J5278" s="12"/>
      <c r="S5278" s="12"/>
      <c r="T5278" s="5"/>
      <c r="V5278" s="5"/>
      <c r="W5278" s="5"/>
    </row>
    <row r="5279" spans="4:23" customFormat="1" x14ac:dyDescent="0.35">
      <c r="D5279" s="5"/>
      <c r="J5279" s="12"/>
      <c r="S5279" s="12"/>
      <c r="T5279" s="5"/>
      <c r="V5279" s="5"/>
      <c r="W5279" s="5"/>
    </row>
    <row r="5280" spans="4:23" customFormat="1" x14ac:dyDescent="0.35">
      <c r="D5280" s="5"/>
      <c r="J5280" s="12"/>
      <c r="S5280" s="12"/>
      <c r="T5280" s="5"/>
      <c r="V5280" s="5"/>
      <c r="W5280" s="5"/>
    </row>
    <row r="5281" spans="4:23" customFormat="1" x14ac:dyDescent="0.35">
      <c r="D5281" s="5"/>
      <c r="J5281" s="12"/>
      <c r="S5281" s="12"/>
      <c r="T5281" s="5"/>
      <c r="V5281" s="5"/>
      <c r="W5281" s="5"/>
    </row>
    <row r="5282" spans="4:23" customFormat="1" x14ac:dyDescent="0.35">
      <c r="D5282" s="5"/>
      <c r="J5282" s="12"/>
      <c r="S5282" s="12"/>
      <c r="T5282" s="5"/>
      <c r="V5282" s="5"/>
      <c r="W5282" s="5"/>
    </row>
    <row r="5283" spans="4:23" customFormat="1" x14ac:dyDescent="0.35">
      <c r="D5283" s="5"/>
      <c r="J5283" s="12"/>
      <c r="S5283" s="12"/>
      <c r="T5283" s="5"/>
      <c r="V5283" s="5"/>
      <c r="W5283" s="5"/>
    </row>
    <row r="5284" spans="4:23" customFormat="1" x14ac:dyDescent="0.35">
      <c r="D5284" s="5"/>
      <c r="J5284" s="12"/>
      <c r="S5284" s="12"/>
      <c r="T5284" s="5"/>
      <c r="V5284" s="5"/>
      <c r="W5284" s="5"/>
    </row>
    <row r="5285" spans="4:23" customFormat="1" x14ac:dyDescent="0.35">
      <c r="D5285" s="5"/>
      <c r="J5285" s="12"/>
      <c r="S5285" s="12"/>
      <c r="T5285" s="5"/>
      <c r="V5285" s="5"/>
      <c r="W5285" s="5"/>
    </row>
    <row r="5286" spans="4:23" customFormat="1" x14ac:dyDescent="0.35">
      <c r="D5286" s="5"/>
      <c r="J5286" s="12"/>
      <c r="S5286" s="12"/>
      <c r="T5286" s="5"/>
      <c r="V5286" s="5"/>
      <c r="W5286" s="5"/>
    </row>
    <row r="5287" spans="4:23" customFormat="1" x14ac:dyDescent="0.35">
      <c r="D5287" s="5"/>
      <c r="J5287" s="12"/>
      <c r="S5287" s="12"/>
      <c r="T5287" s="5"/>
      <c r="V5287" s="5"/>
      <c r="W5287" s="5"/>
    </row>
    <row r="5288" spans="4:23" customFormat="1" x14ac:dyDescent="0.35">
      <c r="D5288" s="5"/>
      <c r="J5288" s="12"/>
      <c r="S5288" s="12"/>
      <c r="T5288" s="5"/>
      <c r="V5288" s="5"/>
      <c r="W5288" s="5"/>
    </row>
    <row r="5289" spans="4:23" customFormat="1" x14ac:dyDescent="0.35">
      <c r="D5289" s="5"/>
      <c r="J5289" s="12"/>
      <c r="S5289" s="12"/>
      <c r="T5289" s="5"/>
      <c r="V5289" s="5"/>
      <c r="W5289" s="5"/>
    </row>
    <row r="5290" spans="4:23" customFormat="1" x14ac:dyDescent="0.35">
      <c r="D5290" s="5"/>
      <c r="J5290" s="12"/>
      <c r="S5290" s="12"/>
      <c r="T5290" s="5"/>
      <c r="V5290" s="5"/>
      <c r="W5290" s="5"/>
    </row>
    <row r="5291" spans="4:23" customFormat="1" x14ac:dyDescent="0.35">
      <c r="D5291" s="5"/>
      <c r="J5291" s="12"/>
      <c r="S5291" s="12"/>
      <c r="T5291" s="5"/>
      <c r="V5291" s="5"/>
      <c r="W5291" s="5"/>
    </row>
    <row r="5292" spans="4:23" customFormat="1" x14ac:dyDescent="0.35">
      <c r="D5292" s="5"/>
      <c r="J5292" s="12"/>
      <c r="S5292" s="12"/>
      <c r="T5292" s="5"/>
      <c r="V5292" s="5"/>
      <c r="W5292" s="5"/>
    </row>
    <row r="5293" spans="4:23" customFormat="1" x14ac:dyDescent="0.35">
      <c r="D5293" s="5"/>
      <c r="J5293" s="12"/>
      <c r="S5293" s="12"/>
      <c r="T5293" s="5"/>
      <c r="V5293" s="5"/>
      <c r="W5293" s="5"/>
    </row>
    <row r="5294" spans="4:23" customFormat="1" x14ac:dyDescent="0.35">
      <c r="D5294" s="5"/>
      <c r="J5294" s="12"/>
      <c r="S5294" s="12"/>
      <c r="T5294" s="5"/>
      <c r="V5294" s="5"/>
      <c r="W5294" s="5"/>
    </row>
    <row r="5295" spans="4:23" customFormat="1" x14ac:dyDescent="0.35">
      <c r="D5295" s="5"/>
      <c r="J5295" s="12"/>
      <c r="S5295" s="12"/>
      <c r="T5295" s="5"/>
      <c r="V5295" s="5"/>
      <c r="W5295" s="5"/>
    </row>
    <row r="5296" spans="4:23" customFormat="1" x14ac:dyDescent="0.35">
      <c r="D5296" s="5"/>
      <c r="J5296" s="12"/>
      <c r="S5296" s="12"/>
      <c r="T5296" s="5"/>
      <c r="V5296" s="5"/>
      <c r="W5296" s="5"/>
    </row>
    <row r="5297" spans="4:23" customFormat="1" x14ac:dyDescent="0.35">
      <c r="D5297" s="5"/>
      <c r="J5297" s="12"/>
      <c r="S5297" s="12"/>
      <c r="T5297" s="5"/>
      <c r="V5297" s="5"/>
      <c r="W5297" s="5"/>
    </row>
    <row r="5298" spans="4:23" customFormat="1" x14ac:dyDescent="0.35">
      <c r="D5298" s="5"/>
      <c r="J5298" s="12"/>
      <c r="S5298" s="12"/>
      <c r="T5298" s="5"/>
      <c r="V5298" s="5"/>
      <c r="W5298" s="5"/>
    </row>
    <row r="5299" spans="4:23" customFormat="1" x14ac:dyDescent="0.35">
      <c r="D5299" s="5"/>
      <c r="J5299" s="12"/>
      <c r="S5299" s="12"/>
      <c r="T5299" s="5"/>
      <c r="V5299" s="5"/>
      <c r="W5299" s="5"/>
    </row>
    <row r="5300" spans="4:23" customFormat="1" x14ac:dyDescent="0.35">
      <c r="D5300" s="5"/>
      <c r="J5300" s="12"/>
      <c r="S5300" s="12"/>
      <c r="T5300" s="5"/>
      <c r="V5300" s="5"/>
      <c r="W5300" s="5"/>
    </row>
    <row r="5301" spans="4:23" customFormat="1" x14ac:dyDescent="0.35">
      <c r="D5301" s="5"/>
      <c r="J5301" s="12"/>
      <c r="S5301" s="12"/>
      <c r="T5301" s="5"/>
      <c r="V5301" s="5"/>
      <c r="W5301" s="5"/>
    </row>
    <row r="5302" spans="4:23" customFormat="1" x14ac:dyDescent="0.35">
      <c r="D5302" s="5"/>
      <c r="J5302" s="12"/>
      <c r="S5302" s="12"/>
      <c r="T5302" s="5"/>
      <c r="V5302" s="5"/>
      <c r="W5302" s="5"/>
    </row>
    <row r="5303" spans="4:23" customFormat="1" x14ac:dyDescent="0.35">
      <c r="D5303" s="5"/>
      <c r="J5303" s="12"/>
      <c r="S5303" s="12"/>
      <c r="T5303" s="5"/>
      <c r="V5303" s="5"/>
      <c r="W5303" s="5"/>
    </row>
    <row r="5304" spans="4:23" customFormat="1" x14ac:dyDescent="0.35">
      <c r="D5304" s="5"/>
      <c r="J5304" s="12"/>
      <c r="S5304" s="12"/>
      <c r="T5304" s="5"/>
      <c r="V5304" s="5"/>
      <c r="W5304" s="5"/>
    </row>
    <row r="5305" spans="4:23" customFormat="1" x14ac:dyDescent="0.35">
      <c r="D5305" s="5"/>
      <c r="J5305" s="12"/>
      <c r="S5305" s="12"/>
      <c r="T5305" s="5"/>
      <c r="V5305" s="5"/>
      <c r="W5305" s="5"/>
    </row>
    <row r="5306" spans="4:23" customFormat="1" x14ac:dyDescent="0.35">
      <c r="D5306" s="5"/>
      <c r="J5306" s="12"/>
      <c r="S5306" s="12"/>
      <c r="T5306" s="5"/>
      <c r="V5306" s="5"/>
      <c r="W5306" s="5"/>
    </row>
    <row r="5307" spans="4:23" customFormat="1" x14ac:dyDescent="0.35">
      <c r="D5307" s="5"/>
      <c r="J5307" s="12"/>
      <c r="S5307" s="12"/>
      <c r="T5307" s="5"/>
      <c r="V5307" s="5"/>
      <c r="W5307" s="5"/>
    </row>
    <row r="5308" spans="4:23" customFormat="1" x14ac:dyDescent="0.35">
      <c r="D5308" s="5"/>
      <c r="J5308" s="12"/>
      <c r="S5308" s="12"/>
      <c r="T5308" s="5"/>
      <c r="V5308" s="5"/>
      <c r="W5308" s="5"/>
    </row>
    <row r="5309" spans="4:23" customFormat="1" x14ac:dyDescent="0.35">
      <c r="D5309" s="5"/>
      <c r="J5309" s="12"/>
      <c r="S5309" s="12"/>
      <c r="T5309" s="5"/>
      <c r="V5309" s="5"/>
      <c r="W5309" s="5"/>
    </row>
    <row r="5310" spans="4:23" customFormat="1" x14ac:dyDescent="0.35">
      <c r="D5310" s="5"/>
      <c r="J5310" s="12"/>
      <c r="S5310" s="12"/>
      <c r="T5310" s="5"/>
      <c r="V5310" s="5"/>
      <c r="W5310" s="5"/>
    </row>
    <row r="5311" spans="4:23" customFormat="1" x14ac:dyDescent="0.35">
      <c r="D5311" s="5"/>
      <c r="J5311" s="12"/>
      <c r="S5311" s="12"/>
      <c r="T5311" s="5"/>
      <c r="V5311" s="5"/>
      <c r="W5311" s="5"/>
    </row>
    <row r="5312" spans="4:23" customFormat="1" x14ac:dyDescent="0.35">
      <c r="D5312" s="5"/>
      <c r="J5312" s="12"/>
      <c r="S5312" s="12"/>
      <c r="T5312" s="5"/>
      <c r="V5312" s="5"/>
      <c r="W5312" s="5"/>
    </row>
    <row r="5313" spans="4:23" customFormat="1" x14ac:dyDescent="0.35">
      <c r="D5313" s="5"/>
      <c r="J5313" s="12"/>
      <c r="S5313" s="12"/>
      <c r="T5313" s="5"/>
      <c r="V5313" s="5"/>
      <c r="W5313" s="5"/>
    </row>
    <row r="5314" spans="4:23" customFormat="1" x14ac:dyDescent="0.35">
      <c r="D5314" s="5"/>
      <c r="J5314" s="12"/>
      <c r="S5314" s="12"/>
      <c r="T5314" s="5"/>
      <c r="V5314" s="5"/>
      <c r="W5314" s="5"/>
    </row>
    <row r="5315" spans="4:23" customFormat="1" x14ac:dyDescent="0.35">
      <c r="D5315" s="5"/>
      <c r="J5315" s="12"/>
      <c r="S5315" s="12"/>
      <c r="T5315" s="5"/>
      <c r="V5315" s="5"/>
      <c r="W5315" s="5"/>
    </row>
    <row r="5316" spans="4:23" customFormat="1" x14ac:dyDescent="0.35">
      <c r="D5316" s="5"/>
      <c r="J5316" s="12"/>
      <c r="S5316" s="12"/>
      <c r="T5316" s="5"/>
      <c r="V5316" s="5"/>
      <c r="W5316" s="5"/>
    </row>
    <row r="5317" spans="4:23" customFormat="1" x14ac:dyDescent="0.35">
      <c r="D5317" s="5"/>
      <c r="J5317" s="12"/>
      <c r="S5317" s="12"/>
      <c r="T5317" s="5"/>
      <c r="V5317" s="5"/>
      <c r="W5317" s="5"/>
    </row>
    <row r="5318" spans="4:23" customFormat="1" x14ac:dyDescent="0.35">
      <c r="D5318" s="5"/>
      <c r="J5318" s="12"/>
      <c r="S5318" s="12"/>
      <c r="T5318" s="5"/>
      <c r="V5318" s="5"/>
      <c r="W5318" s="5"/>
    </row>
    <row r="5319" spans="4:23" customFormat="1" x14ac:dyDescent="0.35">
      <c r="D5319" s="5"/>
      <c r="J5319" s="12"/>
      <c r="S5319" s="12"/>
      <c r="T5319" s="5"/>
      <c r="V5319" s="5"/>
      <c r="W5319" s="5"/>
    </row>
    <row r="5320" spans="4:23" customFormat="1" x14ac:dyDescent="0.35">
      <c r="D5320" s="5"/>
      <c r="J5320" s="12"/>
      <c r="S5320" s="12"/>
      <c r="T5320" s="5"/>
      <c r="V5320" s="5"/>
      <c r="W5320" s="5"/>
    </row>
    <row r="5321" spans="4:23" customFormat="1" x14ac:dyDescent="0.35">
      <c r="D5321" s="5"/>
      <c r="J5321" s="12"/>
      <c r="S5321" s="12"/>
      <c r="T5321" s="5"/>
      <c r="V5321" s="5"/>
      <c r="W5321" s="5"/>
    </row>
    <row r="5322" spans="4:23" customFormat="1" x14ac:dyDescent="0.35">
      <c r="D5322" s="5"/>
      <c r="J5322" s="12"/>
      <c r="S5322" s="12"/>
      <c r="T5322" s="5"/>
      <c r="V5322" s="5"/>
      <c r="W5322" s="5"/>
    </row>
    <row r="5323" spans="4:23" customFormat="1" x14ac:dyDescent="0.35">
      <c r="D5323" s="5"/>
      <c r="J5323" s="12"/>
      <c r="S5323" s="12"/>
      <c r="T5323" s="5"/>
      <c r="V5323" s="5"/>
      <c r="W5323" s="5"/>
    </row>
    <row r="5324" spans="4:23" customFormat="1" x14ac:dyDescent="0.35">
      <c r="D5324" s="5"/>
      <c r="J5324" s="12"/>
      <c r="S5324" s="12"/>
      <c r="T5324" s="5"/>
      <c r="V5324" s="5"/>
      <c r="W5324" s="5"/>
    </row>
    <row r="5325" spans="4:23" customFormat="1" x14ac:dyDescent="0.35">
      <c r="D5325" s="5"/>
      <c r="J5325" s="12"/>
      <c r="S5325" s="12"/>
      <c r="T5325" s="5"/>
      <c r="V5325" s="5"/>
      <c r="W5325" s="5"/>
    </row>
    <row r="5326" spans="4:23" customFormat="1" x14ac:dyDescent="0.35">
      <c r="D5326" s="5"/>
      <c r="J5326" s="12"/>
      <c r="S5326" s="12"/>
      <c r="T5326" s="5"/>
      <c r="V5326" s="5"/>
      <c r="W5326" s="5"/>
    </row>
    <row r="5327" spans="4:23" customFormat="1" x14ac:dyDescent="0.35">
      <c r="D5327" s="5"/>
      <c r="J5327" s="12"/>
      <c r="S5327" s="12"/>
      <c r="T5327" s="5"/>
      <c r="V5327" s="5"/>
      <c r="W5327" s="5"/>
    </row>
    <row r="5328" spans="4:23" customFormat="1" x14ac:dyDescent="0.35">
      <c r="D5328" s="5"/>
      <c r="J5328" s="12"/>
      <c r="S5328" s="12"/>
      <c r="T5328" s="5"/>
      <c r="V5328" s="5"/>
      <c r="W5328" s="5"/>
    </row>
    <row r="5329" spans="4:23" customFormat="1" x14ac:dyDescent="0.35">
      <c r="D5329" s="5"/>
      <c r="J5329" s="12"/>
      <c r="S5329" s="12"/>
      <c r="T5329" s="5"/>
      <c r="V5329" s="5"/>
      <c r="W5329" s="5"/>
    </row>
    <row r="5330" spans="4:23" customFormat="1" x14ac:dyDescent="0.35">
      <c r="D5330" s="5"/>
      <c r="J5330" s="12"/>
      <c r="S5330" s="12"/>
      <c r="T5330" s="5"/>
      <c r="V5330" s="5"/>
      <c r="W5330" s="5"/>
    </row>
    <row r="5331" spans="4:23" customFormat="1" x14ac:dyDescent="0.35">
      <c r="D5331" s="5"/>
      <c r="J5331" s="12"/>
      <c r="S5331" s="12"/>
      <c r="T5331" s="5"/>
      <c r="V5331" s="5"/>
      <c r="W5331" s="5"/>
    </row>
    <row r="5332" spans="4:23" customFormat="1" x14ac:dyDescent="0.35">
      <c r="D5332" s="5"/>
      <c r="J5332" s="12"/>
      <c r="S5332" s="12"/>
      <c r="T5332" s="5"/>
      <c r="V5332" s="5"/>
      <c r="W5332" s="5"/>
    </row>
    <row r="5333" spans="4:23" customFormat="1" x14ac:dyDescent="0.35">
      <c r="D5333" s="5"/>
      <c r="J5333" s="12"/>
      <c r="S5333" s="12"/>
      <c r="T5333" s="5"/>
      <c r="V5333" s="5"/>
      <c r="W5333" s="5"/>
    </row>
    <row r="5334" spans="4:23" customFormat="1" x14ac:dyDescent="0.35">
      <c r="D5334" s="5"/>
      <c r="J5334" s="12"/>
      <c r="S5334" s="12"/>
      <c r="T5334" s="5"/>
      <c r="V5334" s="5"/>
      <c r="W5334" s="5"/>
    </row>
    <row r="5335" spans="4:23" customFormat="1" x14ac:dyDescent="0.35">
      <c r="D5335" s="5"/>
      <c r="J5335" s="12"/>
      <c r="S5335" s="12"/>
      <c r="T5335" s="5"/>
      <c r="V5335" s="5"/>
      <c r="W5335" s="5"/>
    </row>
    <row r="5336" spans="4:23" customFormat="1" x14ac:dyDescent="0.35">
      <c r="D5336" s="5"/>
      <c r="J5336" s="12"/>
      <c r="S5336" s="12"/>
      <c r="T5336" s="5"/>
      <c r="V5336" s="5"/>
      <c r="W5336" s="5"/>
    </row>
    <row r="5337" spans="4:23" customFormat="1" x14ac:dyDescent="0.35">
      <c r="D5337" s="5"/>
      <c r="J5337" s="12"/>
      <c r="S5337" s="12"/>
      <c r="T5337" s="5"/>
      <c r="V5337" s="5"/>
      <c r="W5337" s="5"/>
    </row>
    <row r="5338" spans="4:23" customFormat="1" x14ac:dyDescent="0.35">
      <c r="D5338" s="5"/>
      <c r="J5338" s="12"/>
      <c r="S5338" s="12"/>
      <c r="T5338" s="5"/>
      <c r="V5338" s="5"/>
      <c r="W5338" s="5"/>
    </row>
    <row r="5339" spans="4:23" customFormat="1" x14ac:dyDescent="0.35">
      <c r="D5339" s="5"/>
      <c r="J5339" s="12"/>
      <c r="S5339" s="12"/>
      <c r="T5339" s="5"/>
      <c r="V5339" s="5"/>
      <c r="W5339" s="5"/>
    </row>
    <row r="5340" spans="4:23" customFormat="1" x14ac:dyDescent="0.35">
      <c r="D5340" s="5"/>
      <c r="J5340" s="12"/>
      <c r="S5340" s="12"/>
      <c r="T5340" s="5"/>
      <c r="V5340" s="5"/>
      <c r="W5340" s="5"/>
    </row>
    <row r="5341" spans="4:23" customFormat="1" x14ac:dyDescent="0.35">
      <c r="D5341" s="5"/>
      <c r="J5341" s="12"/>
      <c r="S5341" s="12"/>
      <c r="T5341" s="5"/>
      <c r="V5341" s="5"/>
      <c r="W5341" s="5"/>
    </row>
    <row r="5342" spans="4:23" customFormat="1" x14ac:dyDescent="0.35">
      <c r="D5342" s="5"/>
      <c r="J5342" s="12"/>
      <c r="S5342" s="12"/>
      <c r="T5342" s="5"/>
      <c r="V5342" s="5"/>
      <c r="W5342" s="5"/>
    </row>
    <row r="5343" spans="4:23" customFormat="1" x14ac:dyDescent="0.35">
      <c r="D5343" s="5"/>
      <c r="J5343" s="12"/>
      <c r="S5343" s="12"/>
      <c r="T5343" s="5"/>
      <c r="V5343" s="5"/>
      <c r="W5343" s="5"/>
    </row>
    <row r="5344" spans="4:23" customFormat="1" x14ac:dyDescent="0.35">
      <c r="D5344" s="5"/>
      <c r="J5344" s="12"/>
      <c r="S5344" s="12"/>
      <c r="T5344" s="5"/>
      <c r="V5344" s="5"/>
      <c r="W5344" s="5"/>
    </row>
    <row r="5345" spans="4:23" customFormat="1" x14ac:dyDescent="0.35">
      <c r="D5345" s="5"/>
      <c r="J5345" s="12"/>
      <c r="S5345" s="12"/>
      <c r="T5345" s="5"/>
      <c r="V5345" s="5"/>
      <c r="W5345" s="5"/>
    </row>
    <row r="5346" spans="4:23" customFormat="1" x14ac:dyDescent="0.35">
      <c r="D5346" s="5"/>
      <c r="J5346" s="12"/>
      <c r="S5346" s="12"/>
      <c r="T5346" s="5"/>
      <c r="V5346" s="5"/>
      <c r="W5346" s="5"/>
    </row>
    <row r="5347" spans="4:23" customFormat="1" x14ac:dyDescent="0.35">
      <c r="D5347" s="5"/>
      <c r="J5347" s="12"/>
      <c r="S5347" s="12"/>
      <c r="T5347" s="5"/>
      <c r="V5347" s="5"/>
      <c r="W5347" s="5"/>
    </row>
    <row r="5348" spans="4:23" customFormat="1" x14ac:dyDescent="0.35">
      <c r="D5348" s="5"/>
      <c r="J5348" s="12"/>
      <c r="S5348" s="12"/>
      <c r="T5348" s="5"/>
      <c r="V5348" s="5"/>
      <c r="W5348" s="5"/>
    </row>
    <row r="5349" spans="4:23" customFormat="1" x14ac:dyDescent="0.35">
      <c r="D5349" s="5"/>
      <c r="J5349" s="12"/>
      <c r="S5349" s="12"/>
      <c r="T5349" s="5"/>
      <c r="V5349" s="5"/>
      <c r="W5349" s="5"/>
    </row>
    <row r="5350" spans="4:23" customFormat="1" x14ac:dyDescent="0.35">
      <c r="D5350" s="5"/>
      <c r="J5350" s="12"/>
      <c r="S5350" s="12"/>
      <c r="T5350" s="5"/>
      <c r="V5350" s="5"/>
      <c r="W5350" s="5"/>
    </row>
    <row r="5351" spans="4:23" customFormat="1" x14ac:dyDescent="0.35">
      <c r="D5351" s="5"/>
      <c r="J5351" s="12"/>
      <c r="S5351" s="12"/>
      <c r="T5351" s="5"/>
      <c r="V5351" s="5"/>
      <c r="W5351" s="5"/>
    </row>
    <row r="5352" spans="4:23" customFormat="1" x14ac:dyDescent="0.35">
      <c r="D5352" s="5"/>
      <c r="J5352" s="12"/>
      <c r="S5352" s="12"/>
      <c r="T5352" s="5"/>
      <c r="V5352" s="5"/>
      <c r="W5352" s="5"/>
    </row>
    <row r="5353" spans="4:23" customFormat="1" x14ac:dyDescent="0.35">
      <c r="D5353" s="5"/>
      <c r="J5353" s="12"/>
      <c r="S5353" s="12"/>
      <c r="T5353" s="5"/>
      <c r="V5353" s="5"/>
      <c r="W5353" s="5"/>
    </row>
    <row r="5354" spans="4:23" customFormat="1" x14ac:dyDescent="0.35">
      <c r="D5354" s="5"/>
      <c r="J5354" s="12"/>
      <c r="S5354" s="12"/>
      <c r="T5354" s="5"/>
      <c r="V5354" s="5"/>
      <c r="W5354" s="5"/>
    </row>
    <row r="5355" spans="4:23" customFormat="1" x14ac:dyDescent="0.35">
      <c r="D5355" s="5"/>
      <c r="J5355" s="12"/>
      <c r="S5355" s="12"/>
      <c r="T5355" s="5"/>
      <c r="V5355" s="5"/>
      <c r="W5355" s="5"/>
    </row>
    <row r="5356" spans="4:23" customFormat="1" x14ac:dyDescent="0.35">
      <c r="D5356" s="5"/>
      <c r="J5356" s="12"/>
      <c r="S5356" s="12"/>
      <c r="T5356" s="5"/>
      <c r="V5356" s="5"/>
      <c r="W5356" s="5"/>
    </row>
    <row r="5357" spans="4:23" customFormat="1" x14ac:dyDescent="0.35">
      <c r="D5357" s="5"/>
      <c r="J5357" s="12"/>
      <c r="S5357" s="12"/>
      <c r="T5357" s="5"/>
      <c r="V5357" s="5"/>
      <c r="W5357" s="5"/>
    </row>
    <row r="5358" spans="4:23" customFormat="1" x14ac:dyDescent="0.35">
      <c r="D5358" s="5"/>
      <c r="J5358" s="12"/>
      <c r="S5358" s="12"/>
      <c r="T5358" s="5"/>
      <c r="V5358" s="5"/>
      <c r="W5358" s="5"/>
    </row>
    <row r="5359" spans="4:23" customFormat="1" x14ac:dyDescent="0.35">
      <c r="D5359" s="5"/>
      <c r="J5359" s="12"/>
      <c r="S5359" s="12"/>
      <c r="T5359" s="5"/>
      <c r="V5359" s="5"/>
      <c r="W5359" s="5"/>
    </row>
    <row r="5360" spans="4:23" customFormat="1" x14ac:dyDescent="0.35">
      <c r="D5360" s="5"/>
      <c r="J5360" s="12"/>
      <c r="S5360" s="12"/>
      <c r="T5360" s="5"/>
      <c r="V5360" s="5"/>
      <c r="W5360" s="5"/>
    </row>
    <row r="5361" spans="4:23" customFormat="1" x14ac:dyDescent="0.35">
      <c r="D5361" s="5"/>
      <c r="J5361" s="12"/>
      <c r="S5361" s="12"/>
      <c r="T5361" s="5"/>
      <c r="V5361" s="5"/>
      <c r="W5361" s="5"/>
    </row>
    <row r="5362" spans="4:23" customFormat="1" x14ac:dyDescent="0.35">
      <c r="D5362" s="5"/>
      <c r="J5362" s="12"/>
      <c r="S5362" s="12"/>
      <c r="T5362" s="5"/>
      <c r="V5362" s="5"/>
      <c r="W5362" s="5"/>
    </row>
    <row r="5363" spans="4:23" customFormat="1" x14ac:dyDescent="0.35">
      <c r="D5363" s="5"/>
      <c r="J5363" s="12"/>
      <c r="S5363" s="12"/>
      <c r="T5363" s="5"/>
      <c r="V5363" s="5"/>
      <c r="W5363" s="5"/>
    </row>
    <row r="5364" spans="4:23" customFormat="1" x14ac:dyDescent="0.35">
      <c r="D5364" s="5"/>
      <c r="J5364" s="12"/>
      <c r="S5364" s="12"/>
      <c r="T5364" s="5"/>
      <c r="V5364" s="5"/>
      <c r="W5364" s="5"/>
    </row>
    <row r="5365" spans="4:23" customFormat="1" x14ac:dyDescent="0.35">
      <c r="D5365" s="5"/>
      <c r="J5365" s="12"/>
      <c r="S5365" s="12"/>
      <c r="T5365" s="5"/>
      <c r="V5365" s="5"/>
      <c r="W5365" s="5"/>
    </row>
    <row r="5366" spans="4:23" customFormat="1" x14ac:dyDescent="0.35">
      <c r="D5366" s="5"/>
      <c r="J5366" s="12"/>
      <c r="S5366" s="12"/>
      <c r="T5366" s="5"/>
      <c r="V5366" s="5"/>
      <c r="W5366" s="5"/>
    </row>
    <row r="5367" spans="4:23" customFormat="1" x14ac:dyDescent="0.35">
      <c r="D5367" s="5"/>
      <c r="J5367" s="12"/>
      <c r="S5367" s="12"/>
      <c r="T5367" s="5"/>
      <c r="V5367" s="5"/>
      <c r="W5367" s="5"/>
    </row>
    <row r="5368" spans="4:23" customFormat="1" x14ac:dyDescent="0.35">
      <c r="D5368" s="5"/>
      <c r="J5368" s="12"/>
      <c r="S5368" s="12"/>
      <c r="T5368" s="5"/>
      <c r="V5368" s="5"/>
      <c r="W5368" s="5"/>
    </row>
    <row r="5369" spans="4:23" customFormat="1" x14ac:dyDescent="0.35">
      <c r="D5369" s="5"/>
      <c r="J5369" s="12"/>
      <c r="S5369" s="12"/>
      <c r="T5369" s="5"/>
      <c r="V5369" s="5"/>
      <c r="W5369" s="5"/>
    </row>
    <row r="5370" spans="4:23" customFormat="1" x14ac:dyDescent="0.35">
      <c r="D5370" s="5"/>
      <c r="J5370" s="12"/>
      <c r="S5370" s="12"/>
      <c r="T5370" s="5"/>
      <c r="V5370" s="5"/>
      <c r="W5370" s="5"/>
    </row>
    <row r="5371" spans="4:23" customFormat="1" x14ac:dyDescent="0.35">
      <c r="D5371" s="5"/>
      <c r="J5371" s="12"/>
      <c r="S5371" s="12"/>
      <c r="T5371" s="5"/>
      <c r="V5371" s="5"/>
      <c r="W5371" s="5"/>
    </row>
    <row r="5372" spans="4:23" customFormat="1" x14ac:dyDescent="0.35">
      <c r="D5372" s="5"/>
      <c r="J5372" s="12"/>
      <c r="S5372" s="12"/>
      <c r="T5372" s="5"/>
      <c r="V5372" s="5"/>
      <c r="W5372" s="5"/>
    </row>
    <row r="5373" spans="4:23" customFormat="1" x14ac:dyDescent="0.35">
      <c r="D5373" s="5"/>
      <c r="J5373" s="12"/>
      <c r="S5373" s="12"/>
      <c r="T5373" s="5"/>
      <c r="V5373" s="5"/>
      <c r="W5373" s="5"/>
    </row>
    <row r="5374" spans="4:23" customFormat="1" x14ac:dyDescent="0.35">
      <c r="D5374" s="5"/>
      <c r="J5374" s="12"/>
      <c r="S5374" s="12"/>
      <c r="T5374" s="5"/>
      <c r="V5374" s="5"/>
      <c r="W5374" s="5"/>
    </row>
    <row r="5375" spans="4:23" customFormat="1" x14ac:dyDescent="0.35">
      <c r="D5375" s="5"/>
      <c r="J5375" s="12"/>
      <c r="S5375" s="12"/>
      <c r="T5375" s="5"/>
      <c r="V5375" s="5"/>
      <c r="W5375" s="5"/>
    </row>
    <row r="5376" spans="4:23" customFormat="1" x14ac:dyDescent="0.35">
      <c r="D5376" s="5"/>
      <c r="J5376" s="12"/>
      <c r="S5376" s="12"/>
      <c r="T5376" s="5"/>
      <c r="V5376" s="5"/>
      <c r="W5376" s="5"/>
    </row>
    <row r="5377" spans="4:23" customFormat="1" x14ac:dyDescent="0.35">
      <c r="D5377" s="5"/>
      <c r="J5377" s="12"/>
      <c r="S5377" s="12"/>
      <c r="T5377" s="5"/>
      <c r="V5377" s="5"/>
      <c r="W5377" s="5"/>
    </row>
    <row r="5378" spans="4:23" customFormat="1" x14ac:dyDescent="0.35">
      <c r="D5378" s="5"/>
      <c r="J5378" s="12"/>
      <c r="S5378" s="12"/>
      <c r="T5378" s="5"/>
      <c r="V5378" s="5"/>
      <c r="W5378" s="5"/>
    </row>
    <row r="5379" spans="4:23" customFormat="1" x14ac:dyDescent="0.35">
      <c r="D5379" s="5"/>
      <c r="J5379" s="12"/>
      <c r="S5379" s="12"/>
      <c r="T5379" s="5"/>
      <c r="V5379" s="5"/>
      <c r="W5379" s="5"/>
    </row>
    <row r="5380" spans="4:23" customFormat="1" x14ac:dyDescent="0.35">
      <c r="D5380" s="5"/>
      <c r="J5380" s="12"/>
      <c r="S5380" s="12"/>
      <c r="T5380" s="5"/>
      <c r="V5380" s="5"/>
      <c r="W5380" s="5"/>
    </row>
    <row r="5381" spans="4:23" customFormat="1" x14ac:dyDescent="0.35">
      <c r="D5381" s="5"/>
      <c r="J5381" s="12"/>
      <c r="S5381" s="12"/>
      <c r="T5381" s="5"/>
      <c r="V5381" s="5"/>
      <c r="W5381" s="5"/>
    </row>
    <row r="5382" spans="4:23" customFormat="1" x14ac:dyDescent="0.35">
      <c r="D5382" s="5"/>
      <c r="J5382" s="12"/>
      <c r="S5382" s="12"/>
      <c r="T5382" s="5"/>
      <c r="V5382" s="5"/>
      <c r="W5382" s="5"/>
    </row>
    <row r="5383" spans="4:23" customFormat="1" x14ac:dyDescent="0.35">
      <c r="D5383" s="5"/>
      <c r="J5383" s="12"/>
      <c r="S5383" s="12"/>
      <c r="T5383" s="5"/>
      <c r="V5383" s="5"/>
      <c r="W5383" s="5"/>
    </row>
    <row r="5384" spans="4:23" customFormat="1" x14ac:dyDescent="0.35">
      <c r="D5384" s="5"/>
      <c r="J5384" s="12"/>
      <c r="S5384" s="12"/>
      <c r="T5384" s="5"/>
      <c r="V5384" s="5"/>
      <c r="W5384" s="5"/>
    </row>
    <row r="5385" spans="4:23" customFormat="1" x14ac:dyDescent="0.35">
      <c r="D5385" s="5"/>
      <c r="J5385" s="12"/>
      <c r="S5385" s="12"/>
      <c r="T5385" s="5"/>
      <c r="V5385" s="5"/>
      <c r="W5385" s="5"/>
    </row>
    <row r="5386" spans="4:23" customFormat="1" x14ac:dyDescent="0.35">
      <c r="D5386" s="5"/>
      <c r="J5386" s="12"/>
      <c r="S5386" s="12"/>
      <c r="T5386" s="5"/>
      <c r="V5386" s="5"/>
      <c r="W5386" s="5"/>
    </row>
    <row r="5387" spans="4:23" customFormat="1" x14ac:dyDescent="0.35">
      <c r="D5387" s="5"/>
      <c r="J5387" s="12"/>
      <c r="S5387" s="12"/>
      <c r="T5387" s="5"/>
      <c r="V5387" s="5"/>
      <c r="W5387" s="5"/>
    </row>
    <row r="5388" spans="4:23" customFormat="1" x14ac:dyDescent="0.35">
      <c r="D5388" s="5"/>
      <c r="J5388" s="12"/>
      <c r="S5388" s="12"/>
      <c r="T5388" s="5"/>
      <c r="V5388" s="5"/>
      <c r="W5388" s="5"/>
    </row>
    <row r="5389" spans="4:23" customFormat="1" x14ac:dyDescent="0.35">
      <c r="D5389" s="5"/>
      <c r="J5389" s="12"/>
      <c r="S5389" s="12"/>
      <c r="T5389" s="5"/>
      <c r="V5389" s="5"/>
      <c r="W5389" s="5"/>
    </row>
    <row r="5390" spans="4:23" customFormat="1" x14ac:dyDescent="0.35">
      <c r="D5390" s="5"/>
      <c r="J5390" s="12"/>
      <c r="S5390" s="12"/>
      <c r="T5390" s="5"/>
      <c r="V5390" s="5"/>
      <c r="W5390" s="5"/>
    </row>
    <row r="5391" spans="4:23" customFormat="1" x14ac:dyDescent="0.35">
      <c r="D5391" s="5"/>
      <c r="J5391" s="12"/>
      <c r="S5391" s="12"/>
      <c r="T5391" s="5"/>
      <c r="V5391" s="5"/>
      <c r="W5391" s="5"/>
    </row>
    <row r="5392" spans="4:23" customFormat="1" x14ac:dyDescent="0.35">
      <c r="D5392" s="5"/>
      <c r="J5392" s="12"/>
      <c r="S5392" s="12"/>
      <c r="T5392" s="5"/>
      <c r="V5392" s="5"/>
      <c r="W5392" s="5"/>
    </row>
    <row r="5393" spans="4:23" customFormat="1" x14ac:dyDescent="0.35">
      <c r="D5393" s="5"/>
      <c r="J5393" s="12"/>
      <c r="S5393" s="12"/>
      <c r="T5393" s="5"/>
      <c r="V5393" s="5"/>
      <c r="W5393" s="5"/>
    </row>
    <row r="5394" spans="4:23" customFormat="1" x14ac:dyDescent="0.35">
      <c r="D5394" s="5"/>
      <c r="J5394" s="12"/>
      <c r="S5394" s="12"/>
      <c r="T5394" s="5"/>
      <c r="V5394" s="5"/>
      <c r="W5394" s="5"/>
    </row>
    <row r="5395" spans="4:23" customFormat="1" x14ac:dyDescent="0.35">
      <c r="D5395" s="5"/>
      <c r="J5395" s="12"/>
      <c r="S5395" s="12"/>
      <c r="T5395" s="5"/>
      <c r="V5395" s="5"/>
      <c r="W5395" s="5"/>
    </row>
    <row r="5396" spans="4:23" customFormat="1" x14ac:dyDescent="0.35">
      <c r="D5396" s="5"/>
      <c r="J5396" s="12"/>
      <c r="S5396" s="12"/>
      <c r="T5396" s="5"/>
      <c r="V5396" s="5"/>
      <c r="W5396" s="5"/>
    </row>
    <row r="5397" spans="4:23" customFormat="1" x14ac:dyDescent="0.35">
      <c r="D5397" s="5"/>
      <c r="J5397" s="12"/>
      <c r="S5397" s="12"/>
      <c r="T5397" s="5"/>
      <c r="V5397" s="5"/>
      <c r="W5397" s="5"/>
    </row>
    <row r="5398" spans="4:23" customFormat="1" x14ac:dyDescent="0.35">
      <c r="D5398" s="5"/>
      <c r="J5398" s="12"/>
      <c r="S5398" s="12"/>
      <c r="T5398" s="5"/>
      <c r="V5398" s="5"/>
      <c r="W5398" s="5"/>
    </row>
    <row r="5399" spans="4:23" customFormat="1" x14ac:dyDescent="0.35">
      <c r="D5399" s="5"/>
      <c r="J5399" s="12"/>
      <c r="S5399" s="12"/>
      <c r="T5399" s="5"/>
      <c r="V5399" s="5"/>
      <c r="W5399" s="5"/>
    </row>
    <row r="5400" spans="4:23" customFormat="1" x14ac:dyDescent="0.35">
      <c r="D5400" s="5"/>
      <c r="J5400" s="12"/>
      <c r="S5400" s="12"/>
      <c r="T5400" s="5"/>
      <c r="V5400" s="5"/>
      <c r="W5400" s="5"/>
    </row>
    <row r="5401" spans="4:23" customFormat="1" x14ac:dyDescent="0.35">
      <c r="D5401" s="5"/>
      <c r="J5401" s="12"/>
      <c r="S5401" s="12"/>
      <c r="T5401" s="5"/>
      <c r="V5401" s="5"/>
      <c r="W5401" s="5"/>
    </row>
    <row r="5402" spans="4:23" customFormat="1" x14ac:dyDescent="0.35">
      <c r="D5402" s="5"/>
      <c r="J5402" s="12"/>
      <c r="S5402" s="12"/>
      <c r="T5402" s="5"/>
      <c r="V5402" s="5"/>
      <c r="W5402" s="5"/>
    </row>
    <row r="5403" spans="4:23" customFormat="1" x14ac:dyDescent="0.35">
      <c r="D5403" s="5"/>
      <c r="J5403" s="12"/>
      <c r="S5403" s="12"/>
      <c r="T5403" s="5"/>
      <c r="V5403" s="5"/>
      <c r="W5403" s="5"/>
    </row>
    <row r="5404" spans="4:23" customFormat="1" x14ac:dyDescent="0.35">
      <c r="D5404" s="5"/>
      <c r="J5404" s="12"/>
      <c r="S5404" s="12"/>
      <c r="T5404" s="5"/>
      <c r="V5404" s="5"/>
      <c r="W5404" s="5"/>
    </row>
    <row r="5405" spans="4:23" customFormat="1" x14ac:dyDescent="0.35">
      <c r="D5405" s="5"/>
      <c r="J5405" s="12"/>
      <c r="S5405" s="12"/>
      <c r="T5405" s="5"/>
      <c r="V5405" s="5"/>
      <c r="W5405" s="5"/>
    </row>
    <row r="5406" spans="4:23" customFormat="1" x14ac:dyDescent="0.35">
      <c r="D5406" s="5"/>
      <c r="J5406" s="12"/>
      <c r="S5406" s="12"/>
      <c r="T5406" s="5"/>
      <c r="V5406" s="5"/>
      <c r="W5406" s="5"/>
    </row>
    <row r="5407" spans="4:23" customFormat="1" x14ac:dyDescent="0.35">
      <c r="D5407" s="5"/>
      <c r="J5407" s="12"/>
      <c r="S5407" s="12"/>
      <c r="T5407" s="5"/>
      <c r="V5407" s="5"/>
      <c r="W5407" s="5"/>
    </row>
    <row r="5408" spans="4:23" customFormat="1" x14ac:dyDescent="0.35">
      <c r="D5408" s="5"/>
      <c r="J5408" s="12"/>
      <c r="S5408" s="12"/>
      <c r="T5408" s="5"/>
      <c r="V5408" s="5"/>
      <c r="W5408" s="5"/>
    </row>
    <row r="5409" spans="4:23" customFormat="1" x14ac:dyDescent="0.35">
      <c r="D5409" s="5"/>
      <c r="J5409" s="12"/>
      <c r="S5409" s="12"/>
      <c r="T5409" s="5"/>
      <c r="V5409" s="5"/>
      <c r="W5409" s="5"/>
    </row>
    <row r="5410" spans="4:23" customFormat="1" x14ac:dyDescent="0.35">
      <c r="D5410" s="5"/>
      <c r="J5410" s="12"/>
      <c r="S5410" s="12"/>
      <c r="T5410" s="5"/>
      <c r="V5410" s="5"/>
      <c r="W5410" s="5"/>
    </row>
    <row r="5411" spans="4:23" customFormat="1" x14ac:dyDescent="0.35">
      <c r="D5411" s="5"/>
      <c r="J5411" s="12"/>
      <c r="S5411" s="12"/>
      <c r="T5411" s="5"/>
      <c r="V5411" s="5"/>
      <c r="W5411" s="5"/>
    </row>
    <row r="5412" spans="4:23" customFormat="1" x14ac:dyDescent="0.35">
      <c r="D5412" s="5"/>
      <c r="J5412" s="12"/>
      <c r="S5412" s="12"/>
      <c r="T5412" s="5"/>
      <c r="V5412" s="5"/>
      <c r="W5412" s="5"/>
    </row>
    <row r="5413" spans="4:23" customFormat="1" x14ac:dyDescent="0.35">
      <c r="D5413" s="5"/>
      <c r="J5413" s="12"/>
      <c r="S5413" s="12"/>
      <c r="T5413" s="5"/>
      <c r="V5413" s="5"/>
      <c r="W5413" s="5"/>
    </row>
    <row r="5414" spans="4:23" customFormat="1" x14ac:dyDescent="0.35">
      <c r="D5414" s="5"/>
      <c r="J5414" s="12"/>
      <c r="S5414" s="12"/>
      <c r="T5414" s="5"/>
      <c r="V5414" s="5"/>
      <c r="W5414" s="5"/>
    </row>
    <row r="5415" spans="4:23" customFormat="1" x14ac:dyDescent="0.35">
      <c r="D5415" s="5"/>
      <c r="J5415" s="12"/>
      <c r="S5415" s="12"/>
      <c r="T5415" s="5"/>
      <c r="V5415" s="5"/>
      <c r="W5415" s="5"/>
    </row>
    <row r="5416" spans="4:23" customFormat="1" x14ac:dyDescent="0.35">
      <c r="D5416" s="5"/>
      <c r="J5416" s="12"/>
      <c r="S5416" s="12"/>
      <c r="T5416" s="5"/>
      <c r="V5416" s="5"/>
      <c r="W5416" s="5"/>
    </row>
    <row r="5417" spans="4:23" customFormat="1" x14ac:dyDescent="0.35">
      <c r="D5417" s="5"/>
      <c r="J5417" s="12"/>
      <c r="S5417" s="12"/>
      <c r="T5417" s="5"/>
      <c r="V5417" s="5"/>
      <c r="W5417" s="5"/>
    </row>
    <row r="5418" spans="4:23" customFormat="1" x14ac:dyDescent="0.35">
      <c r="D5418" s="5"/>
      <c r="J5418" s="12"/>
      <c r="S5418" s="12"/>
      <c r="T5418" s="5"/>
      <c r="V5418" s="5"/>
      <c r="W5418" s="5"/>
    </row>
    <row r="5419" spans="4:23" customFormat="1" x14ac:dyDescent="0.35">
      <c r="D5419" s="5"/>
      <c r="J5419" s="12"/>
      <c r="S5419" s="12"/>
      <c r="T5419" s="5"/>
      <c r="V5419" s="5"/>
      <c r="W5419" s="5"/>
    </row>
    <row r="5420" spans="4:23" customFormat="1" x14ac:dyDescent="0.35">
      <c r="D5420" s="5"/>
      <c r="J5420" s="12"/>
      <c r="S5420" s="12"/>
      <c r="T5420" s="5"/>
      <c r="V5420" s="5"/>
      <c r="W5420" s="5"/>
    </row>
    <row r="5421" spans="4:23" customFormat="1" x14ac:dyDescent="0.35">
      <c r="D5421" s="5"/>
      <c r="J5421" s="12"/>
      <c r="S5421" s="12"/>
      <c r="T5421" s="5"/>
      <c r="V5421" s="5"/>
      <c r="W5421" s="5"/>
    </row>
    <row r="5422" spans="4:23" customFormat="1" x14ac:dyDescent="0.35">
      <c r="D5422" s="5"/>
      <c r="J5422" s="12"/>
      <c r="S5422" s="12"/>
      <c r="T5422" s="5"/>
      <c r="V5422" s="5"/>
      <c r="W5422" s="5"/>
    </row>
    <row r="5423" spans="4:23" customFormat="1" x14ac:dyDescent="0.35">
      <c r="D5423" s="5"/>
      <c r="J5423" s="12"/>
      <c r="S5423" s="12"/>
      <c r="T5423" s="5"/>
      <c r="V5423" s="5"/>
      <c r="W5423" s="5"/>
    </row>
    <row r="5424" spans="4:23" customFormat="1" x14ac:dyDescent="0.35">
      <c r="D5424" s="5"/>
      <c r="J5424" s="12"/>
      <c r="S5424" s="12"/>
      <c r="T5424" s="5"/>
      <c r="V5424" s="5"/>
      <c r="W5424" s="5"/>
    </row>
    <row r="5425" spans="4:23" customFormat="1" x14ac:dyDescent="0.35">
      <c r="D5425" s="5"/>
      <c r="J5425" s="12"/>
      <c r="S5425" s="12"/>
      <c r="T5425" s="5"/>
      <c r="V5425" s="5"/>
      <c r="W5425" s="5"/>
    </row>
    <row r="5426" spans="4:23" customFormat="1" x14ac:dyDescent="0.35">
      <c r="D5426" s="5"/>
      <c r="J5426" s="12"/>
      <c r="S5426" s="12"/>
      <c r="T5426" s="5"/>
      <c r="V5426" s="5"/>
      <c r="W5426" s="5"/>
    </row>
    <row r="5427" spans="4:23" customFormat="1" x14ac:dyDescent="0.35">
      <c r="D5427" s="5"/>
      <c r="J5427" s="12"/>
      <c r="S5427" s="12"/>
      <c r="T5427" s="5"/>
      <c r="V5427" s="5"/>
      <c r="W5427" s="5"/>
    </row>
    <row r="5428" spans="4:23" customFormat="1" x14ac:dyDescent="0.35">
      <c r="D5428" s="5"/>
      <c r="J5428" s="12"/>
      <c r="S5428" s="12"/>
      <c r="T5428" s="5"/>
      <c r="V5428" s="5"/>
      <c r="W5428" s="5"/>
    </row>
    <row r="5429" spans="4:23" customFormat="1" x14ac:dyDescent="0.35">
      <c r="D5429" s="5"/>
      <c r="J5429" s="12"/>
      <c r="S5429" s="12"/>
      <c r="T5429" s="5"/>
      <c r="V5429" s="5"/>
      <c r="W5429" s="5"/>
    </row>
    <row r="5430" spans="4:23" customFormat="1" x14ac:dyDescent="0.35">
      <c r="D5430" s="5"/>
      <c r="J5430" s="12"/>
      <c r="S5430" s="12"/>
      <c r="T5430" s="5"/>
      <c r="V5430" s="5"/>
      <c r="W5430" s="5"/>
    </row>
    <row r="5431" spans="4:23" customFormat="1" x14ac:dyDescent="0.35">
      <c r="D5431" s="5"/>
      <c r="J5431" s="12"/>
      <c r="S5431" s="12"/>
      <c r="T5431" s="5"/>
      <c r="V5431" s="5"/>
      <c r="W5431" s="5"/>
    </row>
    <row r="5432" spans="4:23" customFormat="1" x14ac:dyDescent="0.35">
      <c r="D5432" s="5"/>
      <c r="J5432" s="12"/>
      <c r="S5432" s="12"/>
      <c r="T5432" s="5"/>
      <c r="V5432" s="5"/>
      <c r="W5432" s="5"/>
    </row>
    <row r="5433" spans="4:23" customFormat="1" x14ac:dyDescent="0.35">
      <c r="D5433" s="5"/>
      <c r="J5433" s="12"/>
      <c r="S5433" s="12"/>
      <c r="T5433" s="5"/>
      <c r="V5433" s="5"/>
      <c r="W5433" s="5"/>
    </row>
    <row r="5434" spans="4:23" customFormat="1" x14ac:dyDescent="0.35">
      <c r="D5434" s="5"/>
      <c r="J5434" s="12"/>
      <c r="S5434" s="12"/>
      <c r="T5434" s="5"/>
      <c r="V5434" s="5"/>
      <c r="W5434" s="5"/>
    </row>
    <row r="5435" spans="4:23" customFormat="1" x14ac:dyDescent="0.35">
      <c r="D5435" s="5"/>
      <c r="J5435" s="12"/>
      <c r="S5435" s="12"/>
      <c r="T5435" s="5"/>
      <c r="V5435" s="5"/>
      <c r="W5435" s="5"/>
    </row>
    <row r="5436" spans="4:23" customFormat="1" x14ac:dyDescent="0.35">
      <c r="D5436" s="5"/>
      <c r="J5436" s="12"/>
      <c r="S5436" s="12"/>
      <c r="T5436" s="5"/>
      <c r="V5436" s="5"/>
      <c r="W5436" s="5"/>
    </row>
    <row r="5437" spans="4:23" customFormat="1" x14ac:dyDescent="0.35">
      <c r="D5437" s="5"/>
      <c r="J5437" s="12"/>
      <c r="S5437" s="12"/>
      <c r="T5437" s="5"/>
      <c r="V5437" s="5"/>
      <c r="W5437" s="5"/>
    </row>
    <row r="5438" spans="4:23" customFormat="1" x14ac:dyDescent="0.35">
      <c r="D5438" s="5"/>
      <c r="J5438" s="12"/>
      <c r="S5438" s="12"/>
      <c r="T5438" s="5"/>
      <c r="V5438" s="5"/>
      <c r="W5438" s="5"/>
    </row>
    <row r="5439" spans="4:23" customFormat="1" x14ac:dyDescent="0.35">
      <c r="D5439" s="5"/>
      <c r="J5439" s="12"/>
      <c r="S5439" s="12"/>
      <c r="T5439" s="5"/>
      <c r="V5439" s="5"/>
      <c r="W5439" s="5"/>
    </row>
    <row r="5440" spans="4:23" customFormat="1" x14ac:dyDescent="0.35">
      <c r="D5440" s="5"/>
      <c r="J5440" s="12"/>
      <c r="S5440" s="12"/>
      <c r="T5440" s="5"/>
      <c r="V5440" s="5"/>
      <c r="W5440" s="5"/>
    </row>
    <row r="5441" spans="4:23" customFormat="1" x14ac:dyDescent="0.35">
      <c r="D5441" s="5"/>
      <c r="J5441" s="12"/>
      <c r="S5441" s="12"/>
      <c r="T5441" s="5"/>
      <c r="V5441" s="5"/>
      <c r="W5441" s="5"/>
    </row>
    <row r="5442" spans="4:23" customFormat="1" x14ac:dyDescent="0.35">
      <c r="D5442" s="5"/>
      <c r="J5442" s="12"/>
      <c r="S5442" s="12"/>
      <c r="T5442" s="5"/>
      <c r="V5442" s="5"/>
      <c r="W5442" s="5"/>
    </row>
    <row r="5443" spans="4:23" customFormat="1" x14ac:dyDescent="0.35">
      <c r="D5443" s="5"/>
      <c r="J5443" s="12"/>
      <c r="S5443" s="12"/>
      <c r="T5443" s="5"/>
      <c r="V5443" s="5"/>
      <c r="W5443" s="5"/>
    </row>
    <row r="5444" spans="4:23" customFormat="1" x14ac:dyDescent="0.35">
      <c r="D5444" s="5"/>
      <c r="J5444" s="12"/>
      <c r="S5444" s="12"/>
      <c r="T5444" s="5"/>
      <c r="V5444" s="5"/>
      <c r="W5444" s="5"/>
    </row>
    <row r="5445" spans="4:23" customFormat="1" x14ac:dyDescent="0.35">
      <c r="D5445" s="5"/>
      <c r="J5445" s="12"/>
      <c r="S5445" s="12"/>
      <c r="T5445" s="5"/>
      <c r="V5445" s="5"/>
      <c r="W5445" s="5"/>
    </row>
    <row r="5446" spans="4:23" customFormat="1" x14ac:dyDescent="0.35">
      <c r="D5446" s="5"/>
      <c r="J5446" s="12"/>
      <c r="S5446" s="12"/>
      <c r="T5446" s="5"/>
      <c r="V5446" s="5"/>
      <c r="W5446" s="5"/>
    </row>
    <row r="5447" spans="4:23" customFormat="1" x14ac:dyDescent="0.35">
      <c r="D5447" s="5"/>
      <c r="J5447" s="12"/>
      <c r="S5447" s="12"/>
      <c r="T5447" s="5"/>
      <c r="V5447" s="5"/>
      <c r="W5447" s="5"/>
    </row>
    <row r="5448" spans="4:23" customFormat="1" x14ac:dyDescent="0.35">
      <c r="D5448" s="5"/>
      <c r="J5448" s="12"/>
      <c r="S5448" s="12"/>
      <c r="T5448" s="5"/>
      <c r="V5448" s="5"/>
      <c r="W5448" s="5"/>
    </row>
    <row r="5449" spans="4:23" customFormat="1" x14ac:dyDescent="0.35">
      <c r="D5449" s="5"/>
      <c r="J5449" s="12"/>
      <c r="S5449" s="12"/>
      <c r="T5449" s="5"/>
      <c r="V5449" s="5"/>
      <c r="W5449" s="5"/>
    </row>
    <row r="5450" spans="4:23" customFormat="1" x14ac:dyDescent="0.35">
      <c r="D5450" s="5"/>
      <c r="J5450" s="12"/>
      <c r="S5450" s="12"/>
      <c r="T5450" s="5"/>
      <c r="V5450" s="5"/>
      <c r="W5450" s="5"/>
    </row>
    <row r="5451" spans="4:23" customFormat="1" x14ac:dyDescent="0.35">
      <c r="D5451" s="5"/>
      <c r="J5451" s="12"/>
      <c r="S5451" s="12"/>
      <c r="T5451" s="5"/>
      <c r="V5451" s="5"/>
      <c r="W5451" s="5"/>
    </row>
    <row r="5452" spans="4:23" customFormat="1" x14ac:dyDescent="0.35">
      <c r="D5452" s="5"/>
      <c r="J5452" s="12"/>
      <c r="S5452" s="12"/>
      <c r="T5452" s="5"/>
      <c r="V5452" s="5"/>
      <c r="W5452" s="5"/>
    </row>
    <row r="5453" spans="4:23" customFormat="1" x14ac:dyDescent="0.35">
      <c r="D5453" s="5"/>
      <c r="J5453" s="12"/>
      <c r="S5453" s="12"/>
      <c r="T5453" s="5"/>
      <c r="V5453" s="5"/>
      <c r="W5453" s="5"/>
    </row>
    <row r="5454" spans="4:23" customFormat="1" x14ac:dyDescent="0.35">
      <c r="D5454" s="5"/>
      <c r="J5454" s="12"/>
      <c r="S5454" s="12"/>
      <c r="T5454" s="5"/>
      <c r="V5454" s="5"/>
      <c r="W5454" s="5"/>
    </row>
    <row r="5455" spans="4:23" customFormat="1" x14ac:dyDescent="0.35">
      <c r="D5455" s="5"/>
      <c r="J5455" s="12"/>
      <c r="S5455" s="12"/>
      <c r="T5455" s="5"/>
      <c r="V5455" s="5"/>
      <c r="W5455" s="5"/>
    </row>
    <row r="5456" spans="4:23" customFormat="1" x14ac:dyDescent="0.35">
      <c r="D5456" s="5"/>
      <c r="J5456" s="12"/>
      <c r="S5456" s="12"/>
      <c r="T5456" s="5"/>
      <c r="V5456" s="5"/>
      <c r="W5456" s="5"/>
    </row>
    <row r="5457" spans="4:23" customFormat="1" x14ac:dyDescent="0.35">
      <c r="D5457" s="5"/>
      <c r="J5457" s="12"/>
      <c r="S5457" s="12"/>
      <c r="T5457" s="5"/>
      <c r="V5457" s="5"/>
      <c r="W5457" s="5"/>
    </row>
    <row r="5458" spans="4:23" customFormat="1" x14ac:dyDescent="0.35">
      <c r="D5458" s="5"/>
      <c r="J5458" s="12"/>
      <c r="S5458" s="12"/>
      <c r="T5458" s="5"/>
      <c r="V5458" s="5"/>
      <c r="W5458" s="5"/>
    </row>
    <row r="5459" spans="4:23" customFormat="1" x14ac:dyDescent="0.35">
      <c r="D5459" s="5"/>
      <c r="J5459" s="12"/>
      <c r="S5459" s="12"/>
      <c r="T5459" s="5"/>
      <c r="V5459" s="5"/>
      <c r="W5459" s="5"/>
    </row>
    <row r="5460" spans="4:23" customFormat="1" x14ac:dyDescent="0.35">
      <c r="D5460" s="5"/>
      <c r="J5460" s="12"/>
      <c r="S5460" s="12"/>
      <c r="T5460" s="5"/>
      <c r="V5460" s="5"/>
      <c r="W5460" s="5"/>
    </row>
    <row r="5461" spans="4:23" customFormat="1" x14ac:dyDescent="0.35">
      <c r="D5461" s="5"/>
      <c r="J5461" s="12"/>
      <c r="S5461" s="12"/>
      <c r="T5461" s="5"/>
      <c r="V5461" s="5"/>
      <c r="W5461" s="5"/>
    </row>
    <row r="5462" spans="4:23" customFormat="1" x14ac:dyDescent="0.35">
      <c r="D5462" s="5"/>
      <c r="J5462" s="12"/>
      <c r="S5462" s="12"/>
      <c r="T5462" s="5"/>
      <c r="V5462" s="5"/>
      <c r="W5462" s="5"/>
    </row>
    <row r="5463" spans="4:23" customFormat="1" x14ac:dyDescent="0.35">
      <c r="D5463" s="5"/>
      <c r="J5463" s="12"/>
      <c r="S5463" s="12"/>
      <c r="T5463" s="5"/>
      <c r="V5463" s="5"/>
      <c r="W5463" s="5"/>
    </row>
    <row r="5464" spans="4:23" customFormat="1" x14ac:dyDescent="0.35">
      <c r="D5464" s="5"/>
      <c r="J5464" s="12"/>
      <c r="S5464" s="12"/>
      <c r="T5464" s="5"/>
      <c r="V5464" s="5"/>
      <c r="W5464" s="5"/>
    </row>
    <row r="5465" spans="4:23" customFormat="1" x14ac:dyDescent="0.35">
      <c r="D5465" s="5"/>
      <c r="J5465" s="12"/>
      <c r="S5465" s="12"/>
      <c r="T5465" s="5"/>
      <c r="V5465" s="5"/>
      <c r="W5465" s="5"/>
    </row>
    <row r="5466" spans="4:23" customFormat="1" x14ac:dyDescent="0.35">
      <c r="D5466" s="5"/>
      <c r="J5466" s="12"/>
      <c r="S5466" s="12"/>
      <c r="T5466" s="5"/>
      <c r="V5466" s="5"/>
      <c r="W5466" s="5"/>
    </row>
    <row r="5467" spans="4:23" customFormat="1" x14ac:dyDescent="0.35">
      <c r="D5467" s="5"/>
      <c r="J5467" s="12"/>
      <c r="S5467" s="12"/>
      <c r="T5467" s="5"/>
      <c r="V5467" s="5"/>
      <c r="W5467" s="5"/>
    </row>
    <row r="5468" spans="4:23" customFormat="1" x14ac:dyDescent="0.35">
      <c r="D5468" s="5"/>
      <c r="J5468" s="12"/>
      <c r="S5468" s="12"/>
      <c r="T5468" s="5"/>
      <c r="V5468" s="5"/>
      <c r="W5468" s="5"/>
    </row>
    <row r="5469" spans="4:23" customFormat="1" x14ac:dyDescent="0.35">
      <c r="D5469" s="5"/>
      <c r="J5469" s="12"/>
      <c r="S5469" s="12"/>
      <c r="T5469" s="5"/>
      <c r="V5469" s="5"/>
      <c r="W5469" s="5"/>
    </row>
    <row r="5470" spans="4:23" customFormat="1" x14ac:dyDescent="0.35">
      <c r="D5470" s="5"/>
      <c r="J5470" s="12"/>
      <c r="S5470" s="12"/>
      <c r="T5470" s="5"/>
      <c r="V5470" s="5"/>
      <c r="W5470" s="5"/>
    </row>
    <row r="5471" spans="4:23" customFormat="1" x14ac:dyDescent="0.35">
      <c r="D5471" s="5"/>
      <c r="J5471" s="12"/>
      <c r="S5471" s="12"/>
      <c r="T5471" s="5"/>
      <c r="V5471" s="5"/>
      <c r="W5471" s="5"/>
    </row>
    <row r="5472" spans="4:23" customFormat="1" x14ac:dyDescent="0.35">
      <c r="D5472" s="5"/>
      <c r="J5472" s="12"/>
      <c r="S5472" s="12"/>
      <c r="T5472" s="5"/>
      <c r="V5472" s="5"/>
      <c r="W5472" s="5"/>
    </row>
    <row r="5473" spans="4:23" customFormat="1" x14ac:dyDescent="0.35">
      <c r="D5473" s="5"/>
      <c r="J5473" s="12"/>
      <c r="S5473" s="12"/>
      <c r="T5473" s="5"/>
      <c r="V5473" s="5"/>
      <c r="W5473" s="5"/>
    </row>
    <row r="5474" spans="4:23" customFormat="1" x14ac:dyDescent="0.35">
      <c r="D5474" s="5"/>
      <c r="J5474" s="12"/>
      <c r="S5474" s="12"/>
      <c r="T5474" s="5"/>
      <c r="V5474" s="5"/>
      <c r="W5474" s="5"/>
    </row>
    <row r="5475" spans="4:23" customFormat="1" x14ac:dyDescent="0.35">
      <c r="D5475" s="5"/>
      <c r="J5475" s="12"/>
      <c r="S5475" s="12"/>
      <c r="T5475" s="5"/>
      <c r="V5475" s="5"/>
      <c r="W5475" s="5"/>
    </row>
    <row r="5476" spans="4:23" customFormat="1" x14ac:dyDescent="0.35">
      <c r="D5476" s="5"/>
      <c r="J5476" s="12"/>
      <c r="S5476" s="12"/>
      <c r="T5476" s="5"/>
      <c r="V5476" s="5"/>
      <c r="W5476" s="5"/>
    </row>
    <row r="5477" spans="4:23" customFormat="1" x14ac:dyDescent="0.35">
      <c r="D5477" s="5"/>
      <c r="J5477" s="12"/>
      <c r="S5477" s="12"/>
      <c r="T5477" s="5"/>
      <c r="V5477" s="5"/>
      <c r="W5477" s="5"/>
    </row>
    <row r="5478" spans="4:23" customFormat="1" x14ac:dyDescent="0.35">
      <c r="D5478" s="5"/>
      <c r="J5478" s="12"/>
      <c r="S5478" s="12"/>
      <c r="T5478" s="5"/>
      <c r="V5478" s="5"/>
      <c r="W5478" s="5"/>
    </row>
    <row r="5479" spans="4:23" customFormat="1" x14ac:dyDescent="0.35">
      <c r="D5479" s="5"/>
      <c r="J5479" s="12"/>
      <c r="S5479" s="12"/>
      <c r="T5479" s="5"/>
      <c r="V5479" s="5"/>
      <c r="W5479" s="5"/>
    </row>
    <row r="5480" spans="4:23" customFormat="1" x14ac:dyDescent="0.35">
      <c r="D5480" s="5"/>
      <c r="J5480" s="12"/>
      <c r="S5480" s="12"/>
      <c r="T5480" s="5"/>
      <c r="V5480" s="5"/>
      <c r="W5480" s="5"/>
    </row>
    <row r="5481" spans="4:23" customFormat="1" x14ac:dyDescent="0.35">
      <c r="D5481" s="5"/>
      <c r="J5481" s="12"/>
      <c r="S5481" s="12"/>
      <c r="T5481" s="5"/>
      <c r="V5481" s="5"/>
      <c r="W5481" s="5"/>
    </row>
    <row r="5482" spans="4:23" customFormat="1" x14ac:dyDescent="0.35">
      <c r="D5482" s="5"/>
      <c r="J5482" s="12"/>
      <c r="S5482" s="12"/>
      <c r="T5482" s="5"/>
      <c r="V5482" s="5"/>
      <c r="W5482" s="5"/>
    </row>
    <row r="5483" spans="4:23" customFormat="1" x14ac:dyDescent="0.35">
      <c r="D5483" s="5"/>
      <c r="J5483" s="12"/>
      <c r="S5483" s="12"/>
      <c r="T5483" s="5"/>
      <c r="V5483" s="5"/>
      <c r="W5483" s="5"/>
    </row>
    <row r="5484" spans="4:23" customFormat="1" x14ac:dyDescent="0.35">
      <c r="D5484" s="5"/>
      <c r="J5484" s="12"/>
      <c r="S5484" s="12"/>
      <c r="T5484" s="5"/>
      <c r="V5484" s="5"/>
      <c r="W5484" s="5"/>
    </row>
    <row r="5485" spans="4:23" customFormat="1" x14ac:dyDescent="0.35">
      <c r="D5485" s="5"/>
      <c r="J5485" s="12"/>
      <c r="S5485" s="12"/>
      <c r="T5485" s="5"/>
      <c r="V5485" s="5"/>
      <c r="W5485" s="5"/>
    </row>
    <row r="5486" spans="4:23" customFormat="1" x14ac:dyDescent="0.35">
      <c r="D5486" s="5"/>
      <c r="J5486" s="12"/>
      <c r="S5486" s="12"/>
      <c r="T5486" s="5"/>
      <c r="V5486" s="5"/>
      <c r="W5486" s="5"/>
    </row>
    <row r="5487" spans="4:23" customFormat="1" x14ac:dyDescent="0.35">
      <c r="D5487" s="5"/>
      <c r="J5487" s="12"/>
      <c r="S5487" s="12"/>
      <c r="T5487" s="5"/>
      <c r="V5487" s="5"/>
      <c r="W5487" s="5"/>
    </row>
    <row r="5488" spans="4:23" customFormat="1" x14ac:dyDescent="0.35">
      <c r="D5488" s="5"/>
      <c r="J5488" s="12"/>
      <c r="S5488" s="12"/>
      <c r="T5488" s="5"/>
      <c r="V5488" s="5"/>
      <c r="W5488" s="5"/>
    </row>
    <row r="5489" spans="4:23" customFormat="1" x14ac:dyDescent="0.35">
      <c r="D5489" s="5"/>
      <c r="J5489" s="12"/>
      <c r="S5489" s="12"/>
      <c r="T5489" s="5"/>
      <c r="V5489" s="5"/>
      <c r="W5489" s="5"/>
    </row>
    <row r="5490" spans="4:23" customFormat="1" x14ac:dyDescent="0.35">
      <c r="D5490" s="5"/>
      <c r="J5490" s="12"/>
      <c r="S5490" s="12"/>
      <c r="T5490" s="5"/>
      <c r="V5490" s="5"/>
      <c r="W5490" s="5"/>
    </row>
    <row r="5491" spans="4:23" customFormat="1" x14ac:dyDescent="0.35">
      <c r="D5491" s="5"/>
      <c r="J5491" s="12"/>
      <c r="S5491" s="12"/>
      <c r="T5491" s="5"/>
      <c r="V5491" s="5"/>
      <c r="W5491" s="5"/>
    </row>
    <row r="5492" spans="4:23" customFormat="1" x14ac:dyDescent="0.35">
      <c r="D5492" s="5"/>
      <c r="J5492" s="12"/>
      <c r="S5492" s="12"/>
      <c r="T5492" s="5"/>
      <c r="V5492" s="5"/>
      <c r="W5492" s="5"/>
    </row>
    <row r="5493" spans="4:23" customFormat="1" x14ac:dyDescent="0.35">
      <c r="D5493" s="5"/>
      <c r="J5493" s="12"/>
      <c r="S5493" s="12"/>
      <c r="T5493" s="5"/>
      <c r="V5493" s="5"/>
      <c r="W5493" s="5"/>
    </row>
    <row r="5494" spans="4:23" customFormat="1" x14ac:dyDescent="0.35">
      <c r="D5494" s="5"/>
      <c r="J5494" s="12"/>
      <c r="S5494" s="12"/>
      <c r="T5494" s="5"/>
      <c r="V5494" s="5"/>
      <c r="W5494" s="5"/>
    </row>
    <row r="5495" spans="4:23" customFormat="1" x14ac:dyDescent="0.35">
      <c r="D5495" s="5"/>
      <c r="J5495" s="12"/>
      <c r="S5495" s="12"/>
      <c r="T5495" s="5"/>
      <c r="V5495" s="5"/>
      <c r="W5495" s="5"/>
    </row>
    <row r="5496" spans="4:23" customFormat="1" x14ac:dyDescent="0.35">
      <c r="D5496" s="5"/>
      <c r="J5496" s="12"/>
      <c r="S5496" s="12"/>
      <c r="T5496" s="5"/>
      <c r="V5496" s="5"/>
      <c r="W5496" s="5"/>
    </row>
    <row r="5497" spans="4:23" customFormat="1" x14ac:dyDescent="0.35">
      <c r="D5497" s="5"/>
      <c r="J5497" s="12"/>
      <c r="S5497" s="12"/>
      <c r="T5497" s="5"/>
      <c r="V5497" s="5"/>
      <c r="W5497" s="5"/>
    </row>
    <row r="5498" spans="4:23" customFormat="1" x14ac:dyDescent="0.35">
      <c r="D5498" s="5"/>
      <c r="J5498" s="12"/>
      <c r="S5498" s="12"/>
      <c r="T5498" s="5"/>
      <c r="V5498" s="5"/>
      <c r="W5498" s="5"/>
    </row>
    <row r="5499" spans="4:23" customFormat="1" x14ac:dyDescent="0.35">
      <c r="D5499" s="5"/>
      <c r="J5499" s="12"/>
      <c r="S5499" s="12"/>
      <c r="T5499" s="5"/>
      <c r="V5499" s="5"/>
      <c r="W5499" s="5"/>
    </row>
    <row r="5500" spans="4:23" customFormat="1" x14ac:dyDescent="0.35">
      <c r="D5500" s="5"/>
      <c r="J5500" s="12"/>
      <c r="S5500" s="12"/>
      <c r="T5500" s="5"/>
      <c r="V5500" s="5"/>
      <c r="W5500" s="5"/>
    </row>
    <row r="5501" spans="4:23" customFormat="1" x14ac:dyDescent="0.35">
      <c r="D5501" s="5"/>
      <c r="J5501" s="12"/>
      <c r="S5501" s="12"/>
      <c r="T5501" s="5"/>
      <c r="V5501" s="5"/>
      <c r="W5501" s="5"/>
    </row>
    <row r="5502" spans="4:23" customFormat="1" x14ac:dyDescent="0.35">
      <c r="D5502" s="5"/>
      <c r="J5502" s="12"/>
      <c r="S5502" s="12"/>
      <c r="T5502" s="5"/>
      <c r="V5502" s="5"/>
      <c r="W5502" s="5"/>
    </row>
    <row r="5503" spans="4:23" customFormat="1" x14ac:dyDescent="0.35">
      <c r="D5503" s="5"/>
      <c r="J5503" s="12"/>
      <c r="S5503" s="12"/>
      <c r="T5503" s="5"/>
      <c r="V5503" s="5"/>
      <c r="W5503" s="5"/>
    </row>
    <row r="5504" spans="4:23" customFormat="1" x14ac:dyDescent="0.35">
      <c r="D5504" s="5"/>
      <c r="J5504" s="12"/>
      <c r="S5504" s="12"/>
      <c r="T5504" s="5"/>
      <c r="V5504" s="5"/>
      <c r="W5504" s="5"/>
    </row>
    <row r="5505" spans="4:23" customFormat="1" x14ac:dyDescent="0.35">
      <c r="D5505" s="5"/>
      <c r="J5505" s="12"/>
      <c r="S5505" s="12"/>
      <c r="T5505" s="5"/>
      <c r="V5505" s="5"/>
      <c r="W5505" s="5"/>
    </row>
    <row r="5506" spans="4:23" customFormat="1" x14ac:dyDescent="0.35">
      <c r="D5506" s="5"/>
      <c r="J5506" s="12"/>
      <c r="S5506" s="12"/>
      <c r="T5506" s="5"/>
      <c r="V5506" s="5"/>
      <c r="W5506" s="5"/>
    </row>
    <row r="5507" spans="4:23" customFormat="1" x14ac:dyDescent="0.35">
      <c r="D5507" s="5"/>
      <c r="J5507" s="12"/>
      <c r="S5507" s="12"/>
      <c r="T5507" s="5"/>
      <c r="V5507" s="5"/>
      <c r="W5507" s="5"/>
    </row>
    <row r="5508" spans="4:23" customFormat="1" x14ac:dyDescent="0.35">
      <c r="D5508" s="5"/>
      <c r="J5508" s="12"/>
      <c r="S5508" s="12"/>
      <c r="T5508" s="5"/>
      <c r="V5508" s="5"/>
      <c r="W5508" s="5"/>
    </row>
    <row r="5509" spans="4:23" customFormat="1" x14ac:dyDescent="0.35">
      <c r="D5509" s="5"/>
      <c r="J5509" s="12"/>
      <c r="S5509" s="12"/>
      <c r="T5509" s="5"/>
      <c r="V5509" s="5"/>
      <c r="W5509" s="5"/>
    </row>
    <row r="5510" spans="4:23" customFormat="1" x14ac:dyDescent="0.35">
      <c r="D5510" s="5"/>
      <c r="J5510" s="12"/>
      <c r="S5510" s="12"/>
      <c r="T5510" s="5"/>
      <c r="V5510" s="5"/>
      <c r="W5510" s="5"/>
    </row>
    <row r="5511" spans="4:23" customFormat="1" x14ac:dyDescent="0.35">
      <c r="D5511" s="5"/>
      <c r="J5511" s="12"/>
      <c r="S5511" s="12"/>
      <c r="T5511" s="5"/>
      <c r="V5511" s="5"/>
      <c r="W5511" s="5"/>
    </row>
    <row r="5512" spans="4:23" customFormat="1" x14ac:dyDescent="0.35">
      <c r="D5512" s="5"/>
      <c r="J5512" s="12"/>
      <c r="S5512" s="12"/>
      <c r="T5512" s="5"/>
      <c r="V5512" s="5"/>
      <c r="W5512" s="5"/>
    </row>
    <row r="5513" spans="4:23" customFormat="1" x14ac:dyDescent="0.35">
      <c r="D5513" s="5"/>
      <c r="J5513" s="12"/>
      <c r="S5513" s="12"/>
      <c r="T5513" s="5"/>
      <c r="V5513" s="5"/>
      <c r="W5513" s="5"/>
    </row>
    <row r="5514" spans="4:23" customFormat="1" x14ac:dyDescent="0.35">
      <c r="D5514" s="5"/>
      <c r="J5514" s="12"/>
      <c r="S5514" s="12"/>
      <c r="T5514" s="5"/>
      <c r="V5514" s="5"/>
      <c r="W5514" s="5"/>
    </row>
    <row r="5515" spans="4:23" customFormat="1" x14ac:dyDescent="0.35">
      <c r="D5515" s="5"/>
      <c r="J5515" s="12"/>
      <c r="S5515" s="12"/>
      <c r="T5515" s="5"/>
      <c r="V5515" s="5"/>
      <c r="W5515" s="5"/>
    </row>
    <row r="5516" spans="4:23" customFormat="1" x14ac:dyDescent="0.35">
      <c r="D5516" s="5"/>
      <c r="J5516" s="12"/>
      <c r="S5516" s="12"/>
      <c r="T5516" s="5"/>
      <c r="V5516" s="5"/>
      <c r="W5516" s="5"/>
    </row>
    <row r="5517" spans="4:23" customFormat="1" x14ac:dyDescent="0.35">
      <c r="D5517" s="5"/>
      <c r="J5517" s="12"/>
      <c r="S5517" s="12"/>
      <c r="T5517" s="5"/>
      <c r="V5517" s="5"/>
      <c r="W5517" s="5"/>
    </row>
    <row r="5518" spans="4:23" customFormat="1" x14ac:dyDescent="0.35">
      <c r="D5518" s="5"/>
      <c r="J5518" s="12"/>
      <c r="S5518" s="12"/>
      <c r="T5518" s="5"/>
      <c r="V5518" s="5"/>
      <c r="W5518" s="5"/>
    </row>
    <row r="5519" spans="4:23" customFormat="1" x14ac:dyDescent="0.35">
      <c r="D5519" s="5"/>
      <c r="J5519" s="12"/>
      <c r="S5519" s="12"/>
      <c r="T5519" s="5"/>
      <c r="V5519" s="5"/>
      <c r="W5519" s="5"/>
    </row>
    <row r="5520" spans="4:23" customFormat="1" x14ac:dyDescent="0.35">
      <c r="D5520" s="5"/>
      <c r="J5520" s="12"/>
      <c r="S5520" s="12"/>
      <c r="T5520" s="5"/>
      <c r="V5520" s="5"/>
      <c r="W5520" s="5"/>
    </row>
    <row r="5521" spans="4:23" customFormat="1" x14ac:dyDescent="0.35">
      <c r="D5521" s="5"/>
      <c r="J5521" s="12"/>
      <c r="S5521" s="12"/>
      <c r="T5521" s="5"/>
      <c r="V5521" s="5"/>
      <c r="W5521" s="5"/>
    </row>
    <row r="5522" spans="4:23" customFormat="1" x14ac:dyDescent="0.35">
      <c r="D5522" s="5"/>
      <c r="J5522" s="12"/>
      <c r="S5522" s="12"/>
      <c r="T5522" s="5"/>
      <c r="V5522" s="5"/>
      <c r="W5522" s="5"/>
    </row>
    <row r="5523" spans="4:23" customFormat="1" x14ac:dyDescent="0.35">
      <c r="D5523" s="5"/>
      <c r="J5523" s="12"/>
      <c r="S5523" s="12"/>
      <c r="T5523" s="5"/>
      <c r="V5523" s="5"/>
      <c r="W5523" s="5"/>
    </row>
    <row r="5524" spans="4:23" customFormat="1" x14ac:dyDescent="0.35">
      <c r="D5524" s="5"/>
      <c r="J5524" s="12"/>
      <c r="S5524" s="12"/>
      <c r="T5524" s="5"/>
      <c r="V5524" s="5"/>
      <c r="W5524" s="5"/>
    </row>
    <row r="5525" spans="4:23" customFormat="1" x14ac:dyDescent="0.35">
      <c r="D5525" s="5"/>
      <c r="J5525" s="12"/>
      <c r="S5525" s="12"/>
      <c r="T5525" s="5"/>
      <c r="V5525" s="5"/>
      <c r="W5525" s="5"/>
    </row>
    <row r="5526" spans="4:23" customFormat="1" x14ac:dyDescent="0.35">
      <c r="D5526" s="5"/>
      <c r="J5526" s="12"/>
      <c r="S5526" s="12"/>
      <c r="T5526" s="5"/>
      <c r="V5526" s="5"/>
      <c r="W5526" s="5"/>
    </row>
    <row r="5527" spans="4:23" customFormat="1" x14ac:dyDescent="0.35">
      <c r="D5527" s="5"/>
      <c r="J5527" s="12"/>
      <c r="S5527" s="12"/>
      <c r="T5527" s="5"/>
      <c r="V5527" s="5"/>
      <c r="W5527" s="5"/>
    </row>
    <row r="5528" spans="4:23" customFormat="1" x14ac:dyDescent="0.35">
      <c r="D5528" s="5"/>
      <c r="J5528" s="12"/>
      <c r="S5528" s="12"/>
      <c r="T5528" s="5"/>
      <c r="V5528" s="5"/>
      <c r="W5528" s="5"/>
    </row>
    <row r="5529" spans="4:23" customFormat="1" x14ac:dyDescent="0.35">
      <c r="D5529" s="5"/>
      <c r="J5529" s="12"/>
      <c r="S5529" s="12"/>
      <c r="T5529" s="5"/>
      <c r="V5529" s="5"/>
      <c r="W5529" s="5"/>
    </row>
    <row r="5530" spans="4:23" customFormat="1" x14ac:dyDescent="0.35">
      <c r="D5530" s="5"/>
      <c r="J5530" s="12"/>
      <c r="S5530" s="12"/>
      <c r="T5530" s="5"/>
      <c r="V5530" s="5"/>
      <c r="W5530" s="5"/>
    </row>
    <row r="5531" spans="4:23" customFormat="1" x14ac:dyDescent="0.35">
      <c r="D5531" s="5"/>
      <c r="J5531" s="12"/>
      <c r="S5531" s="12"/>
      <c r="T5531" s="5"/>
      <c r="V5531" s="5"/>
      <c r="W5531" s="5"/>
    </row>
    <row r="5532" spans="4:23" customFormat="1" x14ac:dyDescent="0.35">
      <c r="D5532" s="5"/>
      <c r="J5532" s="12"/>
      <c r="S5532" s="12"/>
      <c r="T5532" s="5"/>
      <c r="V5532" s="5"/>
      <c r="W5532" s="5"/>
    </row>
    <row r="5533" spans="4:23" customFormat="1" x14ac:dyDescent="0.35">
      <c r="D5533" s="5"/>
      <c r="J5533" s="12"/>
      <c r="S5533" s="12"/>
      <c r="T5533" s="5"/>
      <c r="V5533" s="5"/>
      <c r="W5533" s="5"/>
    </row>
    <row r="5534" spans="4:23" customFormat="1" x14ac:dyDescent="0.35">
      <c r="D5534" s="5"/>
      <c r="J5534" s="12"/>
      <c r="S5534" s="12"/>
      <c r="T5534" s="5"/>
      <c r="V5534" s="5"/>
      <c r="W5534" s="5"/>
    </row>
    <row r="5535" spans="4:23" customFormat="1" x14ac:dyDescent="0.35">
      <c r="D5535" s="5"/>
      <c r="J5535" s="12"/>
      <c r="S5535" s="12"/>
      <c r="T5535" s="5"/>
      <c r="V5535" s="5"/>
      <c r="W5535" s="5"/>
    </row>
    <row r="5536" spans="4:23" customFormat="1" x14ac:dyDescent="0.35">
      <c r="D5536" s="5"/>
      <c r="J5536" s="12"/>
      <c r="S5536" s="12"/>
      <c r="T5536" s="5"/>
      <c r="V5536" s="5"/>
      <c r="W5536" s="5"/>
    </row>
    <row r="5537" spans="4:23" customFormat="1" x14ac:dyDescent="0.35">
      <c r="D5537" s="5"/>
      <c r="J5537" s="12"/>
      <c r="S5537" s="12"/>
      <c r="T5537" s="5"/>
      <c r="V5537" s="5"/>
      <c r="W5537" s="5"/>
    </row>
    <row r="5538" spans="4:23" customFormat="1" x14ac:dyDescent="0.35">
      <c r="D5538" s="5"/>
      <c r="J5538" s="12"/>
      <c r="S5538" s="12"/>
      <c r="T5538" s="5"/>
      <c r="V5538" s="5"/>
      <c r="W5538" s="5"/>
    </row>
    <row r="5539" spans="4:23" customFormat="1" x14ac:dyDescent="0.35">
      <c r="D5539" s="5"/>
      <c r="J5539" s="12"/>
      <c r="S5539" s="12"/>
      <c r="T5539" s="5"/>
      <c r="V5539" s="5"/>
      <c r="W5539" s="5"/>
    </row>
    <row r="5540" spans="4:23" customFormat="1" x14ac:dyDescent="0.35">
      <c r="D5540" s="5"/>
      <c r="J5540" s="12"/>
      <c r="S5540" s="12"/>
      <c r="T5540" s="5"/>
      <c r="V5540" s="5"/>
      <c r="W5540" s="5"/>
    </row>
    <row r="5541" spans="4:23" customFormat="1" x14ac:dyDescent="0.35">
      <c r="D5541" s="5"/>
      <c r="J5541" s="12"/>
      <c r="S5541" s="12"/>
      <c r="T5541" s="5"/>
      <c r="V5541" s="5"/>
      <c r="W5541" s="5"/>
    </row>
    <row r="5542" spans="4:23" customFormat="1" x14ac:dyDescent="0.35">
      <c r="D5542" s="5"/>
      <c r="J5542" s="12"/>
      <c r="S5542" s="12"/>
      <c r="T5542" s="5"/>
      <c r="V5542" s="5"/>
      <c r="W5542" s="5"/>
    </row>
    <row r="5543" spans="4:23" customFormat="1" x14ac:dyDescent="0.35">
      <c r="D5543" s="5"/>
      <c r="J5543" s="12"/>
      <c r="S5543" s="12"/>
      <c r="T5543" s="5"/>
      <c r="V5543" s="5"/>
      <c r="W5543" s="5"/>
    </row>
    <row r="5544" spans="4:23" customFormat="1" x14ac:dyDescent="0.35">
      <c r="D5544" s="5"/>
      <c r="J5544" s="12"/>
      <c r="S5544" s="12"/>
      <c r="T5544" s="5"/>
      <c r="V5544" s="5"/>
      <c r="W5544" s="5"/>
    </row>
    <row r="5545" spans="4:23" customFormat="1" x14ac:dyDescent="0.35">
      <c r="D5545" s="5"/>
      <c r="J5545" s="12"/>
      <c r="S5545" s="12"/>
      <c r="T5545" s="5"/>
      <c r="V5545" s="5"/>
      <c r="W5545" s="5"/>
    </row>
    <row r="5546" spans="4:23" customFormat="1" x14ac:dyDescent="0.35">
      <c r="D5546" s="5"/>
      <c r="J5546" s="12"/>
      <c r="S5546" s="12"/>
      <c r="T5546" s="5"/>
      <c r="V5546" s="5"/>
      <c r="W5546" s="5"/>
    </row>
    <row r="5547" spans="4:23" customFormat="1" x14ac:dyDescent="0.35">
      <c r="D5547" s="5"/>
      <c r="J5547" s="12"/>
      <c r="S5547" s="12"/>
      <c r="T5547" s="5"/>
      <c r="V5547" s="5"/>
      <c r="W5547" s="5"/>
    </row>
    <row r="5548" spans="4:23" customFormat="1" x14ac:dyDescent="0.35">
      <c r="D5548" s="5"/>
      <c r="J5548" s="12"/>
      <c r="S5548" s="12"/>
      <c r="T5548" s="5"/>
      <c r="V5548" s="5"/>
      <c r="W5548" s="5"/>
    </row>
    <row r="5549" spans="4:23" customFormat="1" x14ac:dyDescent="0.35">
      <c r="D5549" s="5"/>
      <c r="J5549" s="12"/>
      <c r="S5549" s="12"/>
      <c r="T5549" s="5"/>
      <c r="V5549" s="5"/>
      <c r="W5549" s="5"/>
    </row>
    <row r="5550" spans="4:23" customFormat="1" x14ac:dyDescent="0.35">
      <c r="D5550" s="5"/>
      <c r="J5550" s="12"/>
      <c r="S5550" s="12"/>
      <c r="T5550" s="5"/>
      <c r="V5550" s="5"/>
      <c r="W5550" s="5"/>
    </row>
    <row r="5551" spans="4:23" customFormat="1" x14ac:dyDescent="0.35">
      <c r="D5551" s="5"/>
      <c r="J5551" s="12"/>
      <c r="S5551" s="12"/>
      <c r="T5551" s="5"/>
      <c r="V5551" s="5"/>
      <c r="W5551" s="5"/>
    </row>
    <row r="5552" spans="4:23" customFormat="1" x14ac:dyDescent="0.35">
      <c r="D5552" s="5"/>
      <c r="J5552" s="12"/>
      <c r="S5552" s="12"/>
      <c r="T5552" s="5"/>
      <c r="V5552" s="5"/>
      <c r="W5552" s="5"/>
    </row>
    <row r="5553" spans="4:23" customFormat="1" x14ac:dyDescent="0.35">
      <c r="D5553" s="5"/>
      <c r="J5553" s="12"/>
      <c r="S5553" s="12"/>
      <c r="T5553" s="5"/>
      <c r="V5553" s="5"/>
      <c r="W5553" s="5"/>
    </row>
    <row r="5554" spans="4:23" customFormat="1" x14ac:dyDescent="0.35">
      <c r="D5554" s="5"/>
      <c r="J5554" s="12"/>
      <c r="S5554" s="12"/>
      <c r="T5554" s="5"/>
      <c r="V5554" s="5"/>
      <c r="W5554" s="5"/>
    </row>
    <row r="5555" spans="4:23" customFormat="1" x14ac:dyDescent="0.35">
      <c r="D5555" s="5"/>
      <c r="J5555" s="12"/>
      <c r="S5555" s="12"/>
      <c r="T5555" s="5"/>
      <c r="V5555" s="5"/>
      <c r="W5555" s="5"/>
    </row>
    <row r="5556" spans="4:23" customFormat="1" x14ac:dyDescent="0.35">
      <c r="D5556" s="5"/>
      <c r="J5556" s="12"/>
      <c r="S5556" s="12"/>
      <c r="T5556" s="5"/>
      <c r="V5556" s="5"/>
      <c r="W5556" s="5"/>
    </row>
    <row r="5557" spans="4:23" customFormat="1" x14ac:dyDescent="0.35">
      <c r="D5557" s="5"/>
      <c r="J5557" s="12"/>
      <c r="S5557" s="12"/>
      <c r="T5557" s="5"/>
      <c r="V5557" s="5"/>
      <c r="W5557" s="5"/>
    </row>
    <row r="5558" spans="4:23" customFormat="1" x14ac:dyDescent="0.35">
      <c r="D5558" s="5"/>
      <c r="J5558" s="12"/>
      <c r="S5558" s="12"/>
      <c r="T5558" s="5"/>
      <c r="V5558" s="5"/>
      <c r="W5558" s="5"/>
    </row>
    <row r="5559" spans="4:23" customFormat="1" x14ac:dyDescent="0.35">
      <c r="D5559" s="5"/>
      <c r="J5559" s="12"/>
      <c r="S5559" s="12"/>
      <c r="T5559" s="5"/>
      <c r="V5559" s="5"/>
      <c r="W5559" s="5"/>
    </row>
    <row r="5560" spans="4:23" customFormat="1" x14ac:dyDescent="0.35">
      <c r="D5560" s="5"/>
      <c r="J5560" s="12"/>
      <c r="S5560" s="12"/>
      <c r="T5560" s="5"/>
      <c r="V5560" s="5"/>
      <c r="W5560" s="5"/>
    </row>
    <row r="5561" spans="4:23" customFormat="1" x14ac:dyDescent="0.35">
      <c r="D5561" s="5"/>
      <c r="J5561" s="12"/>
      <c r="S5561" s="12"/>
      <c r="T5561" s="5"/>
      <c r="V5561" s="5"/>
      <c r="W5561" s="5"/>
    </row>
    <row r="5562" spans="4:23" customFormat="1" x14ac:dyDescent="0.35">
      <c r="D5562" s="5"/>
      <c r="J5562" s="12"/>
      <c r="S5562" s="12"/>
      <c r="T5562" s="5"/>
      <c r="V5562" s="5"/>
      <c r="W5562" s="5"/>
    </row>
    <row r="5563" spans="4:23" customFormat="1" x14ac:dyDescent="0.35">
      <c r="D5563" s="5"/>
      <c r="J5563" s="12"/>
      <c r="S5563" s="12"/>
      <c r="T5563" s="5"/>
      <c r="V5563" s="5"/>
      <c r="W5563" s="5"/>
    </row>
    <row r="5564" spans="4:23" customFormat="1" x14ac:dyDescent="0.35">
      <c r="D5564" s="5"/>
      <c r="J5564" s="12"/>
      <c r="S5564" s="12"/>
      <c r="T5564" s="5"/>
      <c r="V5564" s="5"/>
      <c r="W5564" s="5"/>
    </row>
    <row r="5565" spans="4:23" customFormat="1" x14ac:dyDescent="0.35">
      <c r="D5565" s="5"/>
      <c r="J5565" s="12"/>
      <c r="S5565" s="12"/>
      <c r="T5565" s="5"/>
      <c r="V5565" s="5"/>
      <c r="W5565" s="5"/>
    </row>
    <row r="5566" spans="4:23" customFormat="1" x14ac:dyDescent="0.35">
      <c r="D5566" s="5"/>
      <c r="J5566" s="12"/>
      <c r="S5566" s="12"/>
      <c r="T5566" s="5"/>
      <c r="V5566" s="5"/>
      <c r="W5566" s="5"/>
    </row>
    <row r="5567" spans="4:23" customFormat="1" x14ac:dyDescent="0.35">
      <c r="D5567" s="5"/>
      <c r="J5567" s="12"/>
      <c r="S5567" s="12"/>
      <c r="T5567" s="5"/>
      <c r="V5567" s="5"/>
      <c r="W5567" s="5"/>
    </row>
    <row r="5568" spans="4:23" customFormat="1" x14ac:dyDescent="0.35">
      <c r="D5568" s="5"/>
      <c r="J5568" s="12"/>
      <c r="S5568" s="12"/>
      <c r="T5568" s="5"/>
      <c r="V5568" s="5"/>
      <c r="W5568" s="5"/>
    </row>
    <row r="5569" spans="4:23" customFormat="1" x14ac:dyDescent="0.35">
      <c r="D5569" s="5"/>
      <c r="J5569" s="12"/>
      <c r="S5569" s="12"/>
      <c r="T5569" s="5"/>
      <c r="V5569" s="5"/>
      <c r="W5569" s="5"/>
    </row>
    <row r="5570" spans="4:23" customFormat="1" x14ac:dyDescent="0.35">
      <c r="D5570" s="5"/>
      <c r="J5570" s="12"/>
      <c r="S5570" s="12"/>
      <c r="T5570" s="5"/>
      <c r="V5570" s="5"/>
      <c r="W5570" s="5"/>
    </row>
    <row r="5571" spans="4:23" customFormat="1" x14ac:dyDescent="0.35">
      <c r="D5571" s="5"/>
      <c r="J5571" s="12"/>
      <c r="S5571" s="12"/>
      <c r="T5571" s="5"/>
      <c r="V5571" s="5"/>
      <c r="W5571" s="5"/>
    </row>
    <row r="5572" spans="4:23" customFormat="1" x14ac:dyDescent="0.35">
      <c r="D5572" s="5"/>
      <c r="J5572" s="12"/>
      <c r="S5572" s="12"/>
      <c r="T5572" s="5"/>
      <c r="V5572" s="5"/>
      <c r="W5572" s="5"/>
    </row>
    <row r="5573" spans="4:23" customFormat="1" x14ac:dyDescent="0.35">
      <c r="D5573" s="5"/>
      <c r="J5573" s="12"/>
      <c r="S5573" s="12"/>
      <c r="T5573" s="5"/>
      <c r="V5573" s="5"/>
      <c r="W5573" s="5"/>
    </row>
    <row r="5574" spans="4:23" customFormat="1" x14ac:dyDescent="0.35">
      <c r="D5574" s="5"/>
      <c r="J5574" s="12"/>
      <c r="S5574" s="12"/>
      <c r="T5574" s="5"/>
      <c r="V5574" s="5"/>
      <c r="W5574" s="5"/>
    </row>
    <row r="5575" spans="4:23" customFormat="1" x14ac:dyDescent="0.35">
      <c r="D5575" s="5"/>
      <c r="J5575" s="12"/>
      <c r="S5575" s="12"/>
      <c r="T5575" s="5"/>
      <c r="V5575" s="5"/>
      <c r="W5575" s="5"/>
    </row>
    <row r="5576" spans="4:23" customFormat="1" x14ac:dyDescent="0.35">
      <c r="D5576" s="5"/>
      <c r="J5576" s="12"/>
      <c r="S5576" s="12"/>
      <c r="T5576" s="5"/>
      <c r="V5576" s="5"/>
      <c r="W5576" s="5"/>
    </row>
    <row r="5577" spans="4:23" customFormat="1" x14ac:dyDescent="0.35">
      <c r="D5577" s="5"/>
      <c r="J5577" s="12"/>
      <c r="S5577" s="12"/>
      <c r="T5577" s="5"/>
      <c r="V5577" s="5"/>
      <c r="W5577" s="5"/>
    </row>
    <row r="5578" spans="4:23" customFormat="1" x14ac:dyDescent="0.35">
      <c r="D5578" s="5"/>
      <c r="J5578" s="12"/>
      <c r="S5578" s="12"/>
      <c r="T5578" s="5"/>
      <c r="V5578" s="5"/>
      <c r="W5578" s="5"/>
    </row>
    <row r="5579" spans="4:23" customFormat="1" x14ac:dyDescent="0.35">
      <c r="D5579" s="5"/>
      <c r="J5579" s="12"/>
      <c r="S5579" s="12"/>
      <c r="T5579" s="5"/>
      <c r="V5579" s="5"/>
      <c r="W5579" s="5"/>
    </row>
    <row r="5580" spans="4:23" customFormat="1" x14ac:dyDescent="0.35">
      <c r="D5580" s="5"/>
      <c r="J5580" s="12"/>
      <c r="S5580" s="12"/>
      <c r="T5580" s="5"/>
      <c r="V5580" s="5"/>
      <c r="W5580" s="5"/>
    </row>
    <row r="5581" spans="4:23" customFormat="1" x14ac:dyDescent="0.35">
      <c r="D5581" s="5"/>
      <c r="J5581" s="12"/>
      <c r="S5581" s="12"/>
      <c r="T5581" s="5"/>
      <c r="V5581" s="5"/>
      <c r="W5581" s="5"/>
    </row>
    <row r="5582" spans="4:23" customFormat="1" x14ac:dyDescent="0.35">
      <c r="D5582" s="5"/>
      <c r="J5582" s="12"/>
      <c r="S5582" s="12"/>
      <c r="T5582" s="5"/>
      <c r="V5582" s="5"/>
      <c r="W5582" s="5"/>
    </row>
    <row r="5583" spans="4:23" customFormat="1" x14ac:dyDescent="0.35">
      <c r="D5583" s="5"/>
      <c r="J5583" s="12"/>
      <c r="S5583" s="12"/>
      <c r="T5583" s="5"/>
      <c r="V5583" s="5"/>
      <c r="W5583" s="5"/>
    </row>
    <row r="5584" spans="4:23" customFormat="1" x14ac:dyDescent="0.35">
      <c r="D5584" s="5"/>
      <c r="J5584" s="12"/>
      <c r="S5584" s="12"/>
      <c r="T5584" s="5"/>
      <c r="V5584" s="5"/>
      <c r="W5584" s="5"/>
    </row>
    <row r="5585" spans="4:23" customFormat="1" x14ac:dyDescent="0.35">
      <c r="D5585" s="5"/>
      <c r="J5585" s="12"/>
      <c r="S5585" s="12"/>
      <c r="T5585" s="5"/>
      <c r="V5585" s="5"/>
      <c r="W5585" s="5"/>
    </row>
    <row r="5586" spans="4:23" customFormat="1" x14ac:dyDescent="0.35">
      <c r="D5586" s="5"/>
      <c r="J5586" s="12"/>
      <c r="S5586" s="12"/>
      <c r="T5586" s="5"/>
      <c r="V5586" s="5"/>
      <c r="W5586" s="5"/>
    </row>
    <row r="5587" spans="4:23" customFormat="1" x14ac:dyDescent="0.35">
      <c r="D5587" s="5"/>
      <c r="J5587" s="12"/>
      <c r="S5587" s="12"/>
      <c r="T5587" s="5"/>
      <c r="V5587" s="5"/>
      <c r="W5587" s="5"/>
    </row>
    <row r="5588" spans="4:23" customFormat="1" x14ac:dyDescent="0.35">
      <c r="D5588" s="5"/>
      <c r="J5588" s="12"/>
      <c r="S5588" s="12"/>
      <c r="T5588" s="5"/>
      <c r="V5588" s="5"/>
      <c r="W5588" s="5"/>
    </row>
    <row r="5589" spans="4:23" customFormat="1" x14ac:dyDescent="0.35">
      <c r="D5589" s="5"/>
      <c r="J5589" s="12"/>
      <c r="S5589" s="12"/>
      <c r="T5589" s="5"/>
      <c r="V5589" s="5"/>
      <c r="W5589" s="5"/>
    </row>
    <row r="5590" spans="4:23" customFormat="1" x14ac:dyDescent="0.35">
      <c r="D5590" s="5"/>
      <c r="J5590" s="12"/>
      <c r="S5590" s="12"/>
      <c r="T5590" s="5"/>
      <c r="V5590" s="5"/>
      <c r="W5590" s="5"/>
    </row>
    <row r="5591" spans="4:23" customFormat="1" x14ac:dyDescent="0.35">
      <c r="D5591" s="5"/>
      <c r="J5591" s="12"/>
      <c r="S5591" s="12"/>
      <c r="T5591" s="5"/>
      <c r="V5591" s="5"/>
      <c r="W5591" s="5"/>
    </row>
    <row r="5592" spans="4:23" customFormat="1" x14ac:dyDescent="0.35">
      <c r="D5592" s="5"/>
      <c r="J5592" s="12"/>
      <c r="S5592" s="12"/>
      <c r="T5592" s="5"/>
      <c r="V5592" s="5"/>
      <c r="W5592" s="5"/>
    </row>
    <row r="5593" spans="4:23" customFormat="1" x14ac:dyDescent="0.35">
      <c r="D5593" s="5"/>
      <c r="J5593" s="12"/>
      <c r="S5593" s="12"/>
      <c r="T5593" s="5"/>
      <c r="V5593" s="5"/>
      <c r="W5593" s="5"/>
    </row>
    <row r="5594" spans="4:23" customFormat="1" x14ac:dyDescent="0.35">
      <c r="D5594" s="5"/>
      <c r="J5594" s="12"/>
      <c r="S5594" s="12"/>
      <c r="T5594" s="5"/>
      <c r="V5594" s="5"/>
      <c r="W5594" s="5"/>
    </row>
    <row r="5595" spans="4:23" customFormat="1" x14ac:dyDescent="0.35">
      <c r="D5595" s="5"/>
      <c r="J5595" s="12"/>
      <c r="S5595" s="12"/>
      <c r="T5595" s="5"/>
      <c r="V5595" s="5"/>
      <c r="W5595" s="5"/>
    </row>
    <row r="5596" spans="4:23" customFormat="1" x14ac:dyDescent="0.35">
      <c r="D5596" s="5"/>
      <c r="J5596" s="12"/>
      <c r="S5596" s="12"/>
      <c r="T5596" s="5"/>
      <c r="V5596" s="5"/>
      <c r="W5596" s="5"/>
    </row>
    <row r="5597" spans="4:23" customFormat="1" x14ac:dyDescent="0.35">
      <c r="D5597" s="5"/>
      <c r="J5597" s="12"/>
      <c r="S5597" s="12"/>
      <c r="T5597" s="5"/>
      <c r="V5597" s="5"/>
      <c r="W5597" s="5"/>
    </row>
    <row r="5598" spans="4:23" customFormat="1" x14ac:dyDescent="0.35">
      <c r="D5598" s="5"/>
      <c r="J5598" s="12"/>
      <c r="S5598" s="12"/>
      <c r="T5598" s="5"/>
      <c r="V5598" s="5"/>
      <c r="W5598" s="5"/>
    </row>
    <row r="5599" spans="4:23" customFormat="1" x14ac:dyDescent="0.35">
      <c r="D5599" s="5"/>
      <c r="J5599" s="12"/>
      <c r="S5599" s="12"/>
      <c r="T5599" s="5"/>
      <c r="V5599" s="5"/>
      <c r="W5599" s="5"/>
    </row>
    <row r="5600" spans="4:23" customFormat="1" x14ac:dyDescent="0.35">
      <c r="D5600" s="5"/>
      <c r="J5600" s="12"/>
      <c r="S5600" s="12"/>
      <c r="T5600" s="5"/>
      <c r="V5600" s="5"/>
      <c r="W5600" s="5"/>
    </row>
    <row r="5601" spans="4:23" customFormat="1" x14ac:dyDescent="0.35">
      <c r="D5601" s="5"/>
      <c r="J5601" s="12"/>
      <c r="S5601" s="12"/>
      <c r="T5601" s="5"/>
      <c r="V5601" s="5"/>
      <c r="W5601" s="5"/>
    </row>
    <row r="5602" spans="4:23" customFormat="1" x14ac:dyDescent="0.35">
      <c r="D5602" s="5"/>
      <c r="J5602" s="12"/>
      <c r="S5602" s="12"/>
      <c r="T5602" s="5"/>
      <c r="V5602" s="5"/>
      <c r="W5602" s="5"/>
    </row>
    <row r="5603" spans="4:23" customFormat="1" x14ac:dyDescent="0.35">
      <c r="D5603" s="5"/>
      <c r="J5603" s="12"/>
      <c r="S5603" s="12"/>
      <c r="T5603" s="5"/>
      <c r="V5603" s="5"/>
      <c r="W5603" s="5"/>
    </row>
    <row r="5604" spans="4:23" customFormat="1" x14ac:dyDescent="0.35">
      <c r="D5604" s="5"/>
      <c r="J5604" s="12"/>
      <c r="S5604" s="12"/>
      <c r="T5604" s="5"/>
      <c r="V5604" s="5"/>
      <c r="W5604" s="5"/>
    </row>
    <row r="5605" spans="4:23" customFormat="1" x14ac:dyDescent="0.35">
      <c r="D5605" s="5"/>
      <c r="J5605" s="12"/>
      <c r="S5605" s="12"/>
      <c r="T5605" s="5"/>
      <c r="V5605" s="5"/>
      <c r="W5605" s="5"/>
    </row>
    <row r="5606" spans="4:23" customFormat="1" x14ac:dyDescent="0.35">
      <c r="D5606" s="5"/>
      <c r="J5606" s="12"/>
      <c r="S5606" s="12"/>
      <c r="T5606" s="5"/>
      <c r="V5606" s="5"/>
      <c r="W5606" s="5"/>
    </row>
    <row r="5607" spans="4:23" customFormat="1" x14ac:dyDescent="0.35">
      <c r="D5607" s="5"/>
      <c r="J5607" s="12"/>
      <c r="S5607" s="12"/>
      <c r="T5607" s="5"/>
      <c r="V5607" s="5"/>
      <c r="W5607" s="5"/>
    </row>
    <row r="5608" spans="4:23" customFormat="1" x14ac:dyDescent="0.35">
      <c r="D5608" s="5"/>
      <c r="J5608" s="12"/>
      <c r="S5608" s="12"/>
      <c r="T5608" s="5"/>
      <c r="V5608" s="5"/>
      <c r="W5608" s="5"/>
    </row>
    <row r="5609" spans="4:23" customFormat="1" x14ac:dyDescent="0.35">
      <c r="D5609" s="5"/>
      <c r="J5609" s="12"/>
      <c r="S5609" s="12"/>
      <c r="T5609" s="5"/>
      <c r="V5609" s="5"/>
      <c r="W5609" s="5"/>
    </row>
    <row r="5610" spans="4:23" customFormat="1" x14ac:dyDescent="0.35">
      <c r="D5610" s="5"/>
      <c r="J5610" s="12"/>
      <c r="S5610" s="12"/>
      <c r="T5610" s="5"/>
      <c r="V5610" s="5"/>
      <c r="W5610" s="5"/>
    </row>
    <row r="5611" spans="4:23" customFormat="1" x14ac:dyDescent="0.35">
      <c r="D5611" s="5"/>
      <c r="J5611" s="12"/>
      <c r="S5611" s="12"/>
      <c r="T5611" s="5"/>
      <c r="V5611" s="5"/>
      <c r="W5611" s="5"/>
    </row>
    <row r="5612" spans="4:23" customFormat="1" x14ac:dyDescent="0.35">
      <c r="D5612" s="5"/>
      <c r="J5612" s="12"/>
      <c r="S5612" s="12"/>
      <c r="T5612" s="5"/>
      <c r="V5612" s="5"/>
      <c r="W5612" s="5"/>
    </row>
    <row r="5613" spans="4:23" customFormat="1" x14ac:dyDescent="0.35">
      <c r="D5613" s="5"/>
      <c r="J5613" s="12"/>
      <c r="S5613" s="12"/>
      <c r="T5613" s="5"/>
      <c r="V5613" s="5"/>
      <c r="W5613" s="5"/>
    </row>
    <row r="5614" spans="4:23" customFormat="1" x14ac:dyDescent="0.35">
      <c r="D5614" s="5"/>
      <c r="J5614" s="12"/>
      <c r="S5614" s="12"/>
      <c r="T5614" s="5"/>
      <c r="V5614" s="5"/>
      <c r="W5614" s="5"/>
    </row>
    <row r="5615" spans="4:23" customFormat="1" x14ac:dyDescent="0.35">
      <c r="D5615" s="5"/>
      <c r="J5615" s="12"/>
      <c r="S5615" s="12"/>
      <c r="T5615" s="5"/>
      <c r="V5615" s="5"/>
      <c r="W5615" s="5"/>
    </row>
    <row r="5616" spans="4:23" customFormat="1" x14ac:dyDescent="0.35">
      <c r="D5616" s="5"/>
      <c r="J5616" s="12"/>
      <c r="S5616" s="12"/>
      <c r="T5616" s="5"/>
      <c r="V5616" s="5"/>
      <c r="W5616" s="5"/>
    </row>
    <row r="5617" spans="4:23" customFormat="1" x14ac:dyDescent="0.35">
      <c r="D5617" s="5"/>
      <c r="J5617" s="12"/>
      <c r="S5617" s="12"/>
      <c r="T5617" s="5"/>
      <c r="V5617" s="5"/>
      <c r="W5617" s="5"/>
    </row>
    <row r="5618" spans="4:23" customFormat="1" x14ac:dyDescent="0.35">
      <c r="D5618" s="5"/>
      <c r="J5618" s="12"/>
      <c r="S5618" s="12"/>
      <c r="T5618" s="5"/>
      <c r="V5618" s="5"/>
      <c r="W5618" s="5"/>
    </row>
    <row r="5619" spans="4:23" customFormat="1" x14ac:dyDescent="0.35">
      <c r="D5619" s="5"/>
      <c r="J5619" s="12"/>
      <c r="S5619" s="12"/>
      <c r="T5619" s="5"/>
      <c r="V5619" s="5"/>
      <c r="W5619" s="5"/>
    </row>
    <row r="5620" spans="4:23" customFormat="1" x14ac:dyDescent="0.35">
      <c r="D5620" s="5"/>
      <c r="J5620" s="12"/>
      <c r="S5620" s="12"/>
      <c r="T5620" s="5"/>
      <c r="V5620" s="5"/>
      <c r="W5620" s="5"/>
    </row>
    <row r="5621" spans="4:23" customFormat="1" x14ac:dyDescent="0.35">
      <c r="D5621" s="5"/>
      <c r="J5621" s="12"/>
      <c r="S5621" s="12"/>
      <c r="T5621" s="5"/>
      <c r="V5621" s="5"/>
      <c r="W5621" s="5"/>
    </row>
    <row r="5622" spans="4:23" customFormat="1" x14ac:dyDescent="0.35">
      <c r="D5622" s="5"/>
      <c r="J5622" s="12"/>
      <c r="S5622" s="12"/>
      <c r="T5622" s="5"/>
      <c r="V5622" s="5"/>
      <c r="W5622" s="5"/>
    </row>
    <row r="5623" spans="4:23" customFormat="1" x14ac:dyDescent="0.35">
      <c r="D5623" s="5"/>
      <c r="J5623" s="12"/>
      <c r="S5623" s="12"/>
      <c r="T5623" s="5"/>
      <c r="V5623" s="5"/>
      <c r="W5623" s="5"/>
    </row>
    <row r="5624" spans="4:23" customFormat="1" x14ac:dyDescent="0.35">
      <c r="D5624" s="5"/>
      <c r="J5624" s="12"/>
      <c r="S5624" s="12"/>
      <c r="T5624" s="5"/>
      <c r="V5624" s="5"/>
      <c r="W5624" s="5"/>
    </row>
    <row r="5625" spans="4:23" customFormat="1" x14ac:dyDescent="0.35">
      <c r="D5625" s="5"/>
      <c r="J5625" s="12"/>
      <c r="S5625" s="12"/>
      <c r="T5625" s="5"/>
      <c r="V5625" s="5"/>
      <c r="W5625" s="5"/>
    </row>
    <row r="5626" spans="4:23" customFormat="1" x14ac:dyDescent="0.35">
      <c r="D5626" s="5"/>
      <c r="J5626" s="12"/>
      <c r="S5626" s="12"/>
      <c r="T5626" s="5"/>
      <c r="V5626" s="5"/>
      <c r="W5626" s="5"/>
    </row>
    <row r="5627" spans="4:23" customFormat="1" x14ac:dyDescent="0.35">
      <c r="D5627" s="5"/>
      <c r="J5627" s="12"/>
      <c r="S5627" s="12"/>
      <c r="T5627" s="5"/>
      <c r="V5627" s="5"/>
      <c r="W5627" s="5"/>
    </row>
    <row r="5628" spans="4:23" customFormat="1" x14ac:dyDescent="0.35">
      <c r="D5628" s="5"/>
      <c r="J5628" s="12"/>
      <c r="S5628" s="12"/>
      <c r="T5628" s="5"/>
      <c r="V5628" s="5"/>
      <c r="W5628" s="5"/>
    </row>
    <row r="5629" spans="4:23" customFormat="1" x14ac:dyDescent="0.35">
      <c r="D5629" s="5"/>
      <c r="J5629" s="12"/>
      <c r="S5629" s="12"/>
      <c r="T5629" s="5"/>
      <c r="V5629" s="5"/>
      <c r="W5629" s="5"/>
    </row>
    <row r="5630" spans="4:23" customFormat="1" x14ac:dyDescent="0.35">
      <c r="D5630" s="5"/>
      <c r="J5630" s="12"/>
      <c r="S5630" s="12"/>
      <c r="T5630" s="5"/>
      <c r="V5630" s="5"/>
      <c r="W5630" s="5"/>
    </row>
    <row r="5631" spans="4:23" customFormat="1" x14ac:dyDescent="0.35">
      <c r="D5631" s="5"/>
      <c r="J5631" s="12"/>
      <c r="S5631" s="12"/>
      <c r="T5631" s="5"/>
      <c r="V5631" s="5"/>
      <c r="W5631" s="5"/>
    </row>
    <row r="5632" spans="4:23" customFormat="1" x14ac:dyDescent="0.35">
      <c r="D5632" s="5"/>
      <c r="J5632" s="12"/>
      <c r="S5632" s="12"/>
      <c r="T5632" s="5"/>
      <c r="V5632" s="5"/>
      <c r="W5632" s="5"/>
    </row>
    <row r="5633" spans="4:23" customFormat="1" x14ac:dyDescent="0.35">
      <c r="D5633" s="5"/>
      <c r="J5633" s="12"/>
      <c r="S5633" s="12"/>
      <c r="T5633" s="5"/>
      <c r="V5633" s="5"/>
      <c r="W5633" s="5"/>
    </row>
    <row r="5634" spans="4:23" customFormat="1" x14ac:dyDescent="0.35">
      <c r="D5634" s="5"/>
      <c r="J5634" s="12"/>
      <c r="S5634" s="12"/>
      <c r="T5634" s="5"/>
      <c r="V5634" s="5"/>
      <c r="W5634" s="5"/>
    </row>
    <row r="5635" spans="4:23" customFormat="1" x14ac:dyDescent="0.35">
      <c r="D5635" s="5"/>
      <c r="J5635" s="12"/>
      <c r="S5635" s="12"/>
      <c r="T5635" s="5"/>
      <c r="V5635" s="5"/>
      <c r="W5635" s="5"/>
    </row>
    <row r="5636" spans="4:23" customFormat="1" x14ac:dyDescent="0.35">
      <c r="D5636" s="5"/>
      <c r="J5636" s="12"/>
      <c r="S5636" s="12"/>
      <c r="T5636" s="5"/>
      <c r="V5636" s="5"/>
      <c r="W5636" s="5"/>
    </row>
    <row r="5637" spans="4:23" customFormat="1" x14ac:dyDescent="0.35">
      <c r="D5637" s="5"/>
      <c r="J5637" s="12"/>
      <c r="S5637" s="12"/>
      <c r="T5637" s="5"/>
      <c r="V5637" s="5"/>
      <c r="W5637" s="5"/>
    </row>
    <row r="5638" spans="4:23" customFormat="1" x14ac:dyDescent="0.35">
      <c r="D5638" s="5"/>
      <c r="J5638" s="12"/>
      <c r="S5638" s="12"/>
      <c r="T5638" s="5"/>
      <c r="V5638" s="5"/>
      <c r="W5638" s="5"/>
    </row>
    <row r="5639" spans="4:23" customFormat="1" x14ac:dyDescent="0.35">
      <c r="D5639" s="5"/>
      <c r="J5639" s="12"/>
      <c r="S5639" s="12"/>
      <c r="T5639" s="5"/>
      <c r="V5639" s="5"/>
      <c r="W5639" s="5"/>
    </row>
    <row r="5640" spans="4:23" customFormat="1" x14ac:dyDescent="0.35">
      <c r="D5640" s="5"/>
      <c r="J5640" s="12"/>
      <c r="S5640" s="12"/>
      <c r="T5640" s="5"/>
      <c r="V5640" s="5"/>
      <c r="W5640" s="5"/>
    </row>
    <row r="5641" spans="4:23" customFormat="1" x14ac:dyDescent="0.35">
      <c r="D5641" s="5"/>
      <c r="J5641" s="12"/>
      <c r="S5641" s="12"/>
      <c r="T5641" s="5"/>
      <c r="V5641" s="5"/>
      <c r="W5641" s="5"/>
    </row>
    <row r="5642" spans="4:23" customFormat="1" x14ac:dyDescent="0.35">
      <c r="D5642" s="5"/>
      <c r="J5642" s="12"/>
      <c r="S5642" s="12"/>
      <c r="T5642" s="5"/>
      <c r="V5642" s="5"/>
      <c r="W5642" s="5"/>
    </row>
    <row r="5643" spans="4:23" customFormat="1" x14ac:dyDescent="0.35">
      <c r="D5643" s="5"/>
      <c r="J5643" s="12"/>
      <c r="S5643" s="12"/>
      <c r="T5643" s="5"/>
      <c r="V5643" s="5"/>
      <c r="W5643" s="5"/>
    </row>
    <row r="5644" spans="4:23" customFormat="1" x14ac:dyDescent="0.35">
      <c r="D5644" s="5"/>
      <c r="J5644" s="12"/>
      <c r="S5644" s="12"/>
      <c r="T5644" s="5"/>
      <c r="V5644" s="5"/>
      <c r="W5644" s="5"/>
    </row>
    <row r="5645" spans="4:23" customFormat="1" x14ac:dyDescent="0.35">
      <c r="D5645" s="5"/>
      <c r="J5645" s="12"/>
      <c r="S5645" s="12"/>
      <c r="T5645" s="5"/>
      <c r="V5645" s="5"/>
      <c r="W5645" s="5"/>
    </row>
    <row r="5646" spans="4:23" customFormat="1" x14ac:dyDescent="0.35">
      <c r="D5646" s="5"/>
      <c r="J5646" s="12"/>
      <c r="S5646" s="12"/>
      <c r="T5646" s="5"/>
      <c r="V5646" s="5"/>
      <c r="W5646" s="5"/>
    </row>
    <row r="5647" spans="4:23" customFormat="1" x14ac:dyDescent="0.35">
      <c r="D5647" s="5"/>
      <c r="J5647" s="12"/>
      <c r="S5647" s="12"/>
      <c r="T5647" s="5"/>
      <c r="V5647" s="5"/>
      <c r="W5647" s="5"/>
    </row>
    <row r="5648" spans="4:23" customFormat="1" x14ac:dyDescent="0.35">
      <c r="D5648" s="5"/>
      <c r="J5648" s="12"/>
      <c r="S5648" s="12"/>
      <c r="T5648" s="5"/>
      <c r="V5648" s="5"/>
      <c r="W5648" s="5"/>
    </row>
    <row r="5649" spans="4:23" customFormat="1" x14ac:dyDescent="0.35">
      <c r="D5649" s="5"/>
      <c r="J5649" s="12"/>
      <c r="S5649" s="12"/>
      <c r="T5649" s="5"/>
      <c r="V5649" s="5"/>
      <c r="W5649" s="5"/>
    </row>
    <row r="5650" spans="4:23" customFormat="1" x14ac:dyDescent="0.35">
      <c r="D5650" s="5"/>
      <c r="J5650" s="12"/>
      <c r="S5650" s="12"/>
      <c r="T5650" s="5"/>
      <c r="V5650" s="5"/>
      <c r="W5650" s="5"/>
    </row>
    <row r="5651" spans="4:23" customFormat="1" x14ac:dyDescent="0.35">
      <c r="D5651" s="5"/>
      <c r="J5651" s="12"/>
      <c r="S5651" s="12"/>
      <c r="T5651" s="5"/>
      <c r="V5651" s="5"/>
      <c r="W5651" s="5"/>
    </row>
    <row r="5652" spans="4:23" customFormat="1" x14ac:dyDescent="0.35">
      <c r="D5652" s="5"/>
      <c r="J5652" s="12"/>
      <c r="S5652" s="12"/>
      <c r="T5652" s="5"/>
      <c r="V5652" s="5"/>
      <c r="W5652" s="5"/>
    </row>
    <row r="5653" spans="4:23" customFormat="1" x14ac:dyDescent="0.35">
      <c r="D5653" s="5"/>
      <c r="J5653" s="12"/>
      <c r="S5653" s="12"/>
      <c r="T5653" s="5"/>
      <c r="V5653" s="5"/>
      <c r="W5653" s="5"/>
    </row>
    <row r="5654" spans="4:23" customFormat="1" x14ac:dyDescent="0.35">
      <c r="D5654" s="5"/>
      <c r="J5654" s="12"/>
      <c r="S5654" s="12"/>
      <c r="T5654" s="5"/>
      <c r="V5654" s="5"/>
      <c r="W5654" s="5"/>
    </row>
    <row r="5655" spans="4:23" customFormat="1" x14ac:dyDescent="0.35">
      <c r="D5655" s="5"/>
      <c r="J5655" s="12"/>
      <c r="S5655" s="12"/>
      <c r="T5655" s="5"/>
      <c r="V5655" s="5"/>
      <c r="W5655" s="5"/>
    </row>
    <row r="5656" spans="4:23" customFormat="1" x14ac:dyDescent="0.35">
      <c r="D5656" s="5"/>
      <c r="J5656" s="12"/>
      <c r="S5656" s="12"/>
      <c r="T5656" s="5"/>
      <c r="V5656" s="5"/>
      <c r="W5656" s="5"/>
    </row>
    <row r="5657" spans="4:23" customFormat="1" x14ac:dyDescent="0.35">
      <c r="D5657" s="5"/>
      <c r="J5657" s="12"/>
      <c r="S5657" s="12"/>
      <c r="T5657" s="5"/>
      <c r="V5657" s="5"/>
      <c r="W5657" s="5"/>
    </row>
    <row r="5658" spans="4:23" customFormat="1" x14ac:dyDescent="0.35">
      <c r="D5658" s="5"/>
      <c r="J5658" s="12"/>
      <c r="S5658" s="12"/>
      <c r="T5658" s="5"/>
      <c r="V5658" s="5"/>
      <c r="W5658" s="5"/>
    </row>
    <row r="5659" spans="4:23" customFormat="1" x14ac:dyDescent="0.35">
      <c r="D5659" s="5"/>
      <c r="J5659" s="12"/>
      <c r="S5659" s="12"/>
      <c r="T5659" s="5"/>
      <c r="V5659" s="5"/>
      <c r="W5659" s="5"/>
    </row>
    <row r="5660" spans="4:23" customFormat="1" x14ac:dyDescent="0.35">
      <c r="D5660" s="5"/>
      <c r="J5660" s="12"/>
      <c r="S5660" s="12"/>
      <c r="T5660" s="5"/>
      <c r="V5660" s="5"/>
      <c r="W5660" s="5"/>
    </row>
    <row r="5661" spans="4:23" customFormat="1" x14ac:dyDescent="0.35">
      <c r="D5661" s="5"/>
      <c r="J5661" s="12"/>
      <c r="S5661" s="12"/>
      <c r="T5661" s="5"/>
      <c r="V5661" s="5"/>
      <c r="W5661" s="5"/>
    </row>
    <row r="5662" spans="4:23" customFormat="1" x14ac:dyDescent="0.35">
      <c r="D5662" s="5"/>
      <c r="J5662" s="12"/>
      <c r="S5662" s="12"/>
      <c r="T5662" s="5"/>
      <c r="V5662" s="5"/>
      <c r="W5662" s="5"/>
    </row>
    <row r="5663" spans="4:23" customFormat="1" x14ac:dyDescent="0.35">
      <c r="D5663" s="5"/>
      <c r="J5663" s="12"/>
      <c r="S5663" s="12"/>
      <c r="T5663" s="5"/>
      <c r="V5663" s="5"/>
      <c r="W5663" s="5"/>
    </row>
    <row r="5664" spans="4:23" customFormat="1" x14ac:dyDescent="0.35">
      <c r="D5664" s="5"/>
      <c r="J5664" s="12"/>
      <c r="S5664" s="12"/>
      <c r="T5664" s="5"/>
      <c r="V5664" s="5"/>
      <c r="W5664" s="5"/>
    </row>
    <row r="5665" spans="4:23" customFormat="1" x14ac:dyDescent="0.35">
      <c r="D5665" s="5"/>
      <c r="J5665" s="12"/>
      <c r="S5665" s="12"/>
      <c r="T5665" s="5"/>
      <c r="V5665" s="5"/>
      <c r="W5665" s="5"/>
    </row>
    <row r="5666" spans="4:23" customFormat="1" x14ac:dyDescent="0.35">
      <c r="D5666" s="5"/>
      <c r="J5666" s="12"/>
      <c r="S5666" s="12"/>
      <c r="T5666" s="5"/>
      <c r="V5666" s="5"/>
      <c r="W5666" s="5"/>
    </row>
    <row r="5667" spans="4:23" customFormat="1" x14ac:dyDescent="0.35">
      <c r="D5667" s="5"/>
      <c r="J5667" s="12"/>
      <c r="S5667" s="12"/>
      <c r="T5667" s="5"/>
      <c r="V5667" s="5"/>
      <c r="W5667" s="5"/>
    </row>
    <row r="5668" spans="4:23" customFormat="1" x14ac:dyDescent="0.35">
      <c r="D5668" s="5"/>
      <c r="J5668" s="12"/>
      <c r="S5668" s="12"/>
      <c r="T5668" s="5"/>
      <c r="V5668" s="5"/>
      <c r="W5668" s="5"/>
    </row>
    <row r="5669" spans="4:23" customFormat="1" x14ac:dyDescent="0.35">
      <c r="D5669" s="5"/>
      <c r="J5669" s="12"/>
      <c r="S5669" s="12"/>
      <c r="T5669" s="5"/>
      <c r="V5669" s="5"/>
      <c r="W5669" s="5"/>
    </row>
    <row r="5670" spans="4:23" customFormat="1" x14ac:dyDescent="0.35">
      <c r="D5670" s="5"/>
      <c r="J5670" s="12"/>
      <c r="S5670" s="12"/>
      <c r="T5670" s="5"/>
      <c r="V5670" s="5"/>
      <c r="W5670" s="5"/>
    </row>
    <row r="5671" spans="4:23" customFormat="1" x14ac:dyDescent="0.35">
      <c r="D5671" s="5"/>
      <c r="J5671" s="12"/>
      <c r="S5671" s="12"/>
      <c r="T5671" s="5"/>
      <c r="V5671" s="5"/>
      <c r="W5671" s="5"/>
    </row>
    <row r="5672" spans="4:23" customFormat="1" x14ac:dyDescent="0.35">
      <c r="D5672" s="5"/>
      <c r="J5672" s="12"/>
      <c r="S5672" s="12"/>
      <c r="T5672" s="5"/>
      <c r="V5672" s="5"/>
      <c r="W5672" s="5"/>
    </row>
    <row r="5673" spans="4:23" customFormat="1" x14ac:dyDescent="0.35">
      <c r="D5673" s="5"/>
      <c r="J5673" s="12"/>
      <c r="S5673" s="12"/>
      <c r="T5673" s="5"/>
      <c r="V5673" s="5"/>
      <c r="W5673" s="5"/>
    </row>
    <row r="5674" spans="4:23" customFormat="1" x14ac:dyDescent="0.35">
      <c r="D5674" s="5"/>
      <c r="J5674" s="12"/>
      <c r="S5674" s="12"/>
      <c r="T5674" s="5"/>
      <c r="V5674" s="5"/>
      <c r="W5674" s="5"/>
    </row>
    <row r="5675" spans="4:23" customFormat="1" x14ac:dyDescent="0.35">
      <c r="D5675" s="5"/>
      <c r="J5675" s="12"/>
      <c r="S5675" s="12"/>
      <c r="T5675" s="5"/>
      <c r="V5675" s="5"/>
      <c r="W5675" s="5"/>
    </row>
    <row r="5676" spans="4:23" customFormat="1" x14ac:dyDescent="0.35">
      <c r="D5676" s="5"/>
      <c r="J5676" s="12"/>
      <c r="S5676" s="12"/>
      <c r="T5676" s="5"/>
      <c r="V5676" s="5"/>
      <c r="W5676" s="5"/>
    </row>
    <row r="5677" spans="4:23" customFormat="1" x14ac:dyDescent="0.35">
      <c r="D5677" s="5"/>
      <c r="J5677" s="12"/>
      <c r="S5677" s="12"/>
      <c r="T5677" s="5"/>
      <c r="V5677" s="5"/>
      <c r="W5677" s="5"/>
    </row>
    <row r="5678" spans="4:23" customFormat="1" x14ac:dyDescent="0.35">
      <c r="D5678" s="5"/>
      <c r="J5678" s="12"/>
      <c r="S5678" s="12"/>
      <c r="T5678" s="5"/>
      <c r="V5678" s="5"/>
      <c r="W5678" s="5"/>
    </row>
    <row r="5679" spans="4:23" customFormat="1" x14ac:dyDescent="0.35">
      <c r="D5679" s="5"/>
      <c r="J5679" s="12"/>
      <c r="S5679" s="12"/>
      <c r="T5679" s="5"/>
      <c r="V5679" s="5"/>
      <c r="W5679" s="5"/>
    </row>
    <row r="5680" spans="4:23" customFormat="1" x14ac:dyDescent="0.35">
      <c r="D5680" s="5"/>
      <c r="J5680" s="12"/>
      <c r="S5680" s="12"/>
      <c r="T5680" s="5"/>
      <c r="V5680" s="5"/>
      <c r="W5680" s="5"/>
    </row>
    <row r="5681" spans="4:23" customFormat="1" x14ac:dyDescent="0.35">
      <c r="D5681" s="5"/>
      <c r="J5681" s="12"/>
      <c r="S5681" s="12"/>
      <c r="T5681" s="5"/>
      <c r="V5681" s="5"/>
      <c r="W5681" s="5"/>
    </row>
    <row r="5682" spans="4:23" customFormat="1" x14ac:dyDescent="0.35">
      <c r="D5682" s="5"/>
      <c r="J5682" s="12"/>
      <c r="S5682" s="12"/>
      <c r="T5682" s="5"/>
      <c r="V5682" s="5"/>
      <c r="W5682" s="5"/>
    </row>
    <row r="5683" spans="4:23" customFormat="1" x14ac:dyDescent="0.35">
      <c r="D5683" s="5"/>
      <c r="J5683" s="12"/>
      <c r="S5683" s="12"/>
      <c r="T5683" s="5"/>
      <c r="V5683" s="5"/>
      <c r="W5683" s="5"/>
    </row>
    <row r="5684" spans="4:23" customFormat="1" x14ac:dyDescent="0.35">
      <c r="D5684" s="5"/>
      <c r="J5684" s="12"/>
      <c r="S5684" s="12"/>
      <c r="T5684" s="5"/>
      <c r="V5684" s="5"/>
      <c r="W5684" s="5"/>
    </row>
    <row r="5685" spans="4:23" customFormat="1" x14ac:dyDescent="0.35">
      <c r="D5685" s="5"/>
      <c r="J5685" s="12"/>
      <c r="S5685" s="12"/>
      <c r="T5685" s="5"/>
      <c r="V5685" s="5"/>
      <c r="W5685" s="5"/>
    </row>
    <row r="5686" spans="4:23" customFormat="1" x14ac:dyDescent="0.35">
      <c r="D5686" s="5"/>
      <c r="J5686" s="12"/>
      <c r="S5686" s="12"/>
      <c r="T5686" s="5"/>
      <c r="V5686" s="5"/>
      <c r="W5686" s="5"/>
    </row>
    <row r="5687" spans="4:23" customFormat="1" x14ac:dyDescent="0.35">
      <c r="D5687" s="5"/>
      <c r="J5687" s="12"/>
      <c r="S5687" s="12"/>
      <c r="T5687" s="5"/>
      <c r="V5687" s="5"/>
      <c r="W5687" s="5"/>
    </row>
    <row r="5688" spans="4:23" customFormat="1" x14ac:dyDescent="0.35">
      <c r="D5688" s="5"/>
      <c r="J5688" s="12"/>
      <c r="S5688" s="12"/>
      <c r="T5688" s="5"/>
      <c r="V5688" s="5"/>
      <c r="W5688" s="5"/>
    </row>
    <row r="5689" spans="4:23" customFormat="1" x14ac:dyDescent="0.35">
      <c r="D5689" s="5"/>
      <c r="J5689" s="12"/>
      <c r="S5689" s="12"/>
      <c r="T5689" s="5"/>
      <c r="V5689" s="5"/>
      <c r="W5689" s="5"/>
    </row>
    <row r="5690" spans="4:23" customFormat="1" x14ac:dyDescent="0.35">
      <c r="D5690" s="5"/>
      <c r="J5690" s="12"/>
      <c r="S5690" s="12"/>
      <c r="T5690" s="5"/>
      <c r="V5690" s="5"/>
      <c r="W5690" s="5"/>
    </row>
    <row r="5691" spans="4:23" customFormat="1" x14ac:dyDescent="0.35">
      <c r="D5691" s="5"/>
      <c r="J5691" s="12"/>
      <c r="S5691" s="12"/>
      <c r="T5691" s="5"/>
      <c r="V5691" s="5"/>
      <c r="W5691" s="5"/>
    </row>
    <row r="5692" spans="4:23" customFormat="1" x14ac:dyDescent="0.35">
      <c r="D5692" s="5"/>
      <c r="J5692" s="12"/>
      <c r="S5692" s="12"/>
      <c r="T5692" s="5"/>
      <c r="V5692" s="5"/>
      <c r="W5692" s="5"/>
    </row>
    <row r="5693" spans="4:23" customFormat="1" x14ac:dyDescent="0.35">
      <c r="D5693" s="5"/>
      <c r="J5693" s="12"/>
      <c r="S5693" s="12"/>
      <c r="T5693" s="5"/>
      <c r="V5693" s="5"/>
      <c r="W5693" s="5"/>
    </row>
    <row r="5694" spans="4:23" customFormat="1" x14ac:dyDescent="0.35">
      <c r="D5694" s="5"/>
      <c r="J5694" s="12"/>
      <c r="S5694" s="12"/>
      <c r="T5694" s="5"/>
      <c r="V5694" s="5"/>
      <c r="W5694" s="5"/>
    </row>
    <row r="5695" spans="4:23" customFormat="1" x14ac:dyDescent="0.35">
      <c r="D5695" s="5"/>
      <c r="J5695" s="12"/>
      <c r="S5695" s="12"/>
      <c r="T5695" s="5"/>
      <c r="V5695" s="5"/>
      <c r="W5695" s="5"/>
    </row>
    <row r="5696" spans="4:23" customFormat="1" x14ac:dyDescent="0.35">
      <c r="D5696" s="5"/>
      <c r="J5696" s="12"/>
      <c r="S5696" s="12"/>
      <c r="T5696" s="5"/>
      <c r="V5696" s="5"/>
      <c r="W5696" s="5"/>
    </row>
    <row r="5697" spans="4:23" customFormat="1" x14ac:dyDescent="0.35">
      <c r="D5697" s="5"/>
      <c r="J5697" s="12"/>
      <c r="S5697" s="12"/>
      <c r="T5697" s="5"/>
      <c r="V5697" s="5"/>
      <c r="W5697" s="5"/>
    </row>
    <row r="5698" spans="4:23" customFormat="1" x14ac:dyDescent="0.35">
      <c r="D5698" s="5"/>
      <c r="J5698" s="12"/>
      <c r="S5698" s="12"/>
      <c r="T5698" s="5"/>
      <c r="V5698" s="5"/>
      <c r="W5698" s="5"/>
    </row>
    <row r="5699" spans="4:23" customFormat="1" x14ac:dyDescent="0.35">
      <c r="D5699" s="5"/>
      <c r="J5699" s="12"/>
      <c r="S5699" s="12"/>
      <c r="T5699" s="5"/>
      <c r="V5699" s="5"/>
      <c r="W5699" s="5"/>
    </row>
    <row r="5700" spans="4:23" customFormat="1" x14ac:dyDescent="0.35">
      <c r="D5700" s="5"/>
      <c r="J5700" s="12"/>
      <c r="S5700" s="12"/>
      <c r="T5700" s="5"/>
      <c r="V5700" s="5"/>
      <c r="W5700" s="5"/>
    </row>
    <row r="5701" spans="4:23" customFormat="1" x14ac:dyDescent="0.35">
      <c r="D5701" s="5"/>
      <c r="J5701" s="12"/>
      <c r="S5701" s="12"/>
      <c r="T5701" s="5"/>
      <c r="V5701" s="5"/>
      <c r="W5701" s="5"/>
    </row>
    <row r="5702" spans="4:23" customFormat="1" x14ac:dyDescent="0.35">
      <c r="D5702" s="5"/>
      <c r="J5702" s="12"/>
      <c r="S5702" s="12"/>
      <c r="T5702" s="5"/>
      <c r="V5702" s="5"/>
      <c r="W5702" s="5"/>
    </row>
    <row r="5703" spans="4:23" customFormat="1" x14ac:dyDescent="0.35">
      <c r="D5703" s="5"/>
      <c r="J5703" s="12"/>
      <c r="S5703" s="12"/>
      <c r="T5703" s="5"/>
      <c r="V5703" s="5"/>
      <c r="W5703" s="5"/>
    </row>
    <row r="5704" spans="4:23" customFormat="1" x14ac:dyDescent="0.35">
      <c r="D5704" s="5"/>
      <c r="J5704" s="12"/>
      <c r="S5704" s="12"/>
      <c r="T5704" s="5"/>
      <c r="V5704" s="5"/>
      <c r="W5704" s="5"/>
    </row>
    <row r="5705" spans="4:23" customFormat="1" x14ac:dyDescent="0.35">
      <c r="D5705" s="5"/>
      <c r="J5705" s="12"/>
      <c r="S5705" s="12"/>
      <c r="T5705" s="5"/>
      <c r="V5705" s="5"/>
      <c r="W5705" s="5"/>
    </row>
    <row r="5706" spans="4:23" customFormat="1" x14ac:dyDescent="0.35">
      <c r="D5706" s="5"/>
      <c r="J5706" s="12"/>
      <c r="S5706" s="12"/>
      <c r="T5706" s="5"/>
      <c r="V5706" s="5"/>
      <c r="W5706" s="5"/>
    </row>
    <row r="5707" spans="4:23" customFormat="1" x14ac:dyDescent="0.35">
      <c r="D5707" s="5"/>
      <c r="J5707" s="12"/>
      <c r="S5707" s="12"/>
      <c r="T5707" s="5"/>
      <c r="V5707" s="5"/>
      <c r="W5707" s="5"/>
    </row>
    <row r="5708" spans="4:23" customFormat="1" x14ac:dyDescent="0.35">
      <c r="D5708" s="5"/>
      <c r="J5708" s="12"/>
      <c r="S5708" s="12"/>
      <c r="T5708" s="5"/>
      <c r="V5708" s="5"/>
      <c r="W5708" s="5"/>
    </row>
    <row r="5709" spans="4:23" customFormat="1" x14ac:dyDescent="0.35">
      <c r="D5709" s="5"/>
      <c r="J5709" s="12"/>
      <c r="S5709" s="12"/>
      <c r="T5709" s="5"/>
      <c r="V5709" s="5"/>
      <c r="W5709" s="5"/>
    </row>
    <row r="5710" spans="4:23" customFormat="1" x14ac:dyDescent="0.35">
      <c r="D5710" s="5"/>
      <c r="J5710" s="12"/>
      <c r="S5710" s="12"/>
      <c r="T5710" s="5"/>
      <c r="V5710" s="5"/>
      <c r="W5710" s="5"/>
    </row>
    <row r="5711" spans="4:23" customFormat="1" x14ac:dyDescent="0.35">
      <c r="D5711" s="5"/>
      <c r="J5711" s="12"/>
      <c r="S5711" s="12"/>
      <c r="T5711" s="5"/>
      <c r="V5711" s="5"/>
      <c r="W5711" s="5"/>
    </row>
    <row r="5712" spans="4:23" customFormat="1" x14ac:dyDescent="0.35">
      <c r="D5712" s="5"/>
      <c r="J5712" s="12"/>
      <c r="S5712" s="12"/>
      <c r="T5712" s="5"/>
      <c r="V5712" s="5"/>
      <c r="W5712" s="5"/>
    </row>
    <row r="5713" spans="4:23" customFormat="1" x14ac:dyDescent="0.35">
      <c r="D5713" s="5"/>
      <c r="J5713" s="12"/>
      <c r="S5713" s="12"/>
      <c r="T5713" s="5"/>
      <c r="V5713" s="5"/>
      <c r="W5713" s="5"/>
    </row>
    <row r="5714" spans="4:23" customFormat="1" x14ac:dyDescent="0.35">
      <c r="D5714" s="5"/>
      <c r="J5714" s="12"/>
      <c r="S5714" s="12"/>
      <c r="T5714" s="5"/>
      <c r="V5714" s="5"/>
      <c r="W5714" s="5"/>
    </row>
    <row r="5715" spans="4:23" customFormat="1" x14ac:dyDescent="0.35">
      <c r="D5715" s="5"/>
      <c r="J5715" s="12"/>
      <c r="S5715" s="12"/>
      <c r="T5715" s="5"/>
      <c r="V5715" s="5"/>
      <c r="W5715" s="5"/>
    </row>
    <row r="5716" spans="4:23" customFormat="1" x14ac:dyDescent="0.35">
      <c r="D5716" s="5"/>
      <c r="J5716" s="12"/>
      <c r="S5716" s="12"/>
      <c r="T5716" s="5"/>
      <c r="V5716" s="5"/>
      <c r="W5716" s="5"/>
    </row>
    <row r="5717" spans="4:23" customFormat="1" x14ac:dyDescent="0.35">
      <c r="D5717" s="5"/>
      <c r="J5717" s="12"/>
      <c r="S5717" s="12"/>
      <c r="T5717" s="5"/>
      <c r="V5717" s="5"/>
      <c r="W5717" s="5"/>
    </row>
    <row r="5718" spans="4:23" customFormat="1" x14ac:dyDescent="0.35">
      <c r="D5718" s="5"/>
      <c r="J5718" s="12"/>
      <c r="S5718" s="12"/>
      <c r="T5718" s="5"/>
      <c r="V5718" s="5"/>
      <c r="W5718" s="5"/>
    </row>
    <row r="5719" spans="4:23" customFormat="1" x14ac:dyDescent="0.35">
      <c r="D5719" s="5"/>
      <c r="J5719" s="12"/>
      <c r="S5719" s="12"/>
      <c r="T5719" s="5"/>
      <c r="V5719" s="5"/>
      <c r="W5719" s="5"/>
    </row>
    <row r="5720" spans="4:23" customFormat="1" x14ac:dyDescent="0.35">
      <c r="D5720" s="5"/>
      <c r="J5720" s="12"/>
      <c r="S5720" s="12"/>
      <c r="T5720" s="5"/>
      <c r="V5720" s="5"/>
      <c r="W5720" s="5"/>
    </row>
    <row r="5721" spans="4:23" customFormat="1" x14ac:dyDescent="0.35">
      <c r="D5721" s="5"/>
      <c r="J5721" s="12"/>
      <c r="S5721" s="12"/>
      <c r="T5721" s="5"/>
      <c r="V5721" s="5"/>
      <c r="W5721" s="5"/>
    </row>
    <row r="5722" spans="4:23" customFormat="1" x14ac:dyDescent="0.35">
      <c r="D5722" s="5"/>
      <c r="J5722" s="12"/>
      <c r="S5722" s="12"/>
      <c r="T5722" s="5"/>
      <c r="V5722" s="5"/>
      <c r="W5722" s="5"/>
    </row>
    <row r="5723" spans="4:23" customFormat="1" x14ac:dyDescent="0.35">
      <c r="D5723" s="5"/>
      <c r="J5723" s="12"/>
      <c r="S5723" s="12"/>
      <c r="T5723" s="5"/>
      <c r="V5723" s="5"/>
      <c r="W5723" s="5"/>
    </row>
    <row r="5724" spans="4:23" customFormat="1" x14ac:dyDescent="0.35">
      <c r="D5724" s="5"/>
      <c r="J5724" s="12"/>
      <c r="S5724" s="12"/>
      <c r="T5724" s="5"/>
      <c r="V5724" s="5"/>
      <c r="W5724" s="5"/>
    </row>
    <row r="5725" spans="4:23" customFormat="1" x14ac:dyDescent="0.35">
      <c r="D5725" s="5"/>
      <c r="J5725" s="12"/>
      <c r="S5725" s="12"/>
      <c r="T5725" s="5"/>
      <c r="V5725" s="5"/>
      <c r="W5725" s="5"/>
    </row>
    <row r="5726" spans="4:23" customFormat="1" x14ac:dyDescent="0.35">
      <c r="D5726" s="5"/>
      <c r="J5726" s="12"/>
      <c r="S5726" s="12"/>
      <c r="T5726" s="5"/>
      <c r="V5726" s="5"/>
      <c r="W5726" s="5"/>
    </row>
    <row r="5727" spans="4:23" customFormat="1" x14ac:dyDescent="0.35">
      <c r="D5727" s="5"/>
      <c r="J5727" s="12"/>
      <c r="S5727" s="12"/>
      <c r="T5727" s="5"/>
      <c r="V5727" s="5"/>
      <c r="W5727" s="5"/>
    </row>
    <row r="5728" spans="4:23" customFormat="1" x14ac:dyDescent="0.35">
      <c r="D5728" s="5"/>
      <c r="J5728" s="12"/>
      <c r="S5728" s="12"/>
      <c r="T5728" s="5"/>
      <c r="V5728" s="5"/>
      <c r="W5728" s="5"/>
    </row>
    <row r="5729" spans="4:23" customFormat="1" x14ac:dyDescent="0.35">
      <c r="D5729" s="5"/>
      <c r="J5729" s="12"/>
      <c r="S5729" s="12"/>
      <c r="T5729" s="5"/>
      <c r="V5729" s="5"/>
      <c r="W5729" s="5"/>
    </row>
    <row r="5730" spans="4:23" customFormat="1" x14ac:dyDescent="0.35">
      <c r="D5730" s="5"/>
      <c r="J5730" s="12"/>
      <c r="S5730" s="12"/>
      <c r="T5730" s="5"/>
      <c r="V5730" s="5"/>
      <c r="W5730" s="5"/>
    </row>
    <row r="5731" spans="4:23" customFormat="1" x14ac:dyDescent="0.35">
      <c r="D5731" s="5"/>
      <c r="J5731" s="12"/>
      <c r="S5731" s="12"/>
      <c r="T5731" s="5"/>
      <c r="V5731" s="5"/>
      <c r="W5731" s="5"/>
    </row>
    <row r="5732" spans="4:23" customFormat="1" x14ac:dyDescent="0.35">
      <c r="D5732" s="5"/>
      <c r="J5732" s="12"/>
      <c r="S5732" s="12"/>
      <c r="T5732" s="5"/>
      <c r="V5732" s="5"/>
      <c r="W5732" s="5"/>
    </row>
    <row r="5733" spans="4:23" customFormat="1" x14ac:dyDescent="0.35">
      <c r="D5733" s="5"/>
      <c r="J5733" s="12"/>
      <c r="S5733" s="12"/>
      <c r="T5733" s="5"/>
      <c r="V5733" s="5"/>
      <c r="W5733" s="5"/>
    </row>
    <row r="5734" spans="4:23" customFormat="1" x14ac:dyDescent="0.35">
      <c r="D5734" s="5"/>
      <c r="J5734" s="12"/>
      <c r="S5734" s="12"/>
      <c r="T5734" s="5"/>
      <c r="V5734" s="5"/>
      <c r="W5734" s="5"/>
    </row>
    <row r="5735" spans="4:23" customFormat="1" x14ac:dyDescent="0.35">
      <c r="D5735" s="5"/>
      <c r="J5735" s="12"/>
      <c r="S5735" s="12"/>
      <c r="T5735" s="5"/>
      <c r="V5735" s="5"/>
      <c r="W5735" s="5"/>
    </row>
    <row r="5736" spans="4:23" customFormat="1" x14ac:dyDescent="0.35">
      <c r="D5736" s="5"/>
      <c r="J5736" s="12"/>
      <c r="S5736" s="12"/>
      <c r="T5736" s="5"/>
      <c r="V5736" s="5"/>
      <c r="W5736" s="5"/>
    </row>
    <row r="5737" spans="4:23" customFormat="1" x14ac:dyDescent="0.35">
      <c r="D5737" s="5"/>
      <c r="J5737" s="12"/>
      <c r="S5737" s="12"/>
      <c r="T5737" s="5"/>
      <c r="V5737" s="5"/>
      <c r="W5737" s="5"/>
    </row>
    <row r="5738" spans="4:23" customFormat="1" x14ac:dyDescent="0.35">
      <c r="D5738" s="5"/>
      <c r="J5738" s="12"/>
      <c r="S5738" s="12"/>
      <c r="T5738" s="5"/>
      <c r="V5738" s="5"/>
      <c r="W5738" s="5"/>
    </row>
    <row r="5739" spans="4:23" customFormat="1" x14ac:dyDescent="0.35">
      <c r="D5739" s="5"/>
      <c r="J5739" s="12"/>
      <c r="S5739" s="12"/>
      <c r="T5739" s="5"/>
      <c r="V5739" s="5"/>
      <c r="W5739" s="5"/>
    </row>
    <row r="5740" spans="4:23" customFormat="1" x14ac:dyDescent="0.35">
      <c r="D5740" s="5"/>
      <c r="J5740" s="12"/>
      <c r="S5740" s="12"/>
      <c r="T5740" s="5"/>
      <c r="V5740" s="5"/>
      <c r="W5740" s="5"/>
    </row>
    <row r="5741" spans="4:23" customFormat="1" x14ac:dyDescent="0.35">
      <c r="D5741" s="5"/>
      <c r="J5741" s="12"/>
      <c r="S5741" s="12"/>
      <c r="T5741" s="5"/>
      <c r="V5741" s="5"/>
      <c r="W5741" s="5"/>
    </row>
    <row r="5742" spans="4:23" customFormat="1" x14ac:dyDescent="0.35">
      <c r="D5742" s="5"/>
      <c r="J5742" s="12"/>
      <c r="S5742" s="12"/>
      <c r="T5742" s="5"/>
      <c r="V5742" s="5"/>
      <c r="W5742" s="5"/>
    </row>
    <row r="5743" spans="4:23" customFormat="1" x14ac:dyDescent="0.35">
      <c r="D5743" s="5"/>
      <c r="J5743" s="12"/>
      <c r="S5743" s="12"/>
      <c r="T5743" s="5"/>
      <c r="V5743" s="5"/>
      <c r="W5743" s="5"/>
    </row>
    <row r="5744" spans="4:23" customFormat="1" x14ac:dyDescent="0.35">
      <c r="D5744" s="5"/>
      <c r="J5744" s="12"/>
      <c r="S5744" s="12"/>
      <c r="T5744" s="5"/>
      <c r="V5744" s="5"/>
      <c r="W5744" s="5"/>
    </row>
    <row r="5745" spans="4:23" customFormat="1" x14ac:dyDescent="0.35">
      <c r="D5745" s="5"/>
      <c r="J5745" s="12"/>
      <c r="S5745" s="12"/>
      <c r="T5745" s="5"/>
      <c r="V5745" s="5"/>
      <c r="W5745" s="5"/>
    </row>
    <row r="5746" spans="4:23" customFormat="1" x14ac:dyDescent="0.35">
      <c r="D5746" s="5"/>
      <c r="J5746" s="12"/>
      <c r="S5746" s="12"/>
      <c r="T5746" s="5"/>
      <c r="V5746" s="5"/>
      <c r="W5746" s="5"/>
    </row>
    <row r="5747" spans="4:23" customFormat="1" x14ac:dyDescent="0.35">
      <c r="D5747" s="5"/>
      <c r="J5747" s="12"/>
      <c r="S5747" s="12"/>
      <c r="T5747" s="5"/>
      <c r="V5747" s="5"/>
      <c r="W5747" s="5"/>
    </row>
    <row r="5748" spans="4:23" customFormat="1" x14ac:dyDescent="0.35">
      <c r="D5748" s="5"/>
      <c r="J5748" s="12"/>
      <c r="S5748" s="12"/>
      <c r="T5748" s="5"/>
      <c r="V5748" s="5"/>
      <c r="W5748" s="5"/>
    </row>
    <row r="5749" spans="4:23" customFormat="1" x14ac:dyDescent="0.35">
      <c r="D5749" s="5"/>
      <c r="J5749" s="12"/>
      <c r="S5749" s="12"/>
      <c r="T5749" s="5"/>
      <c r="V5749" s="5"/>
      <c r="W5749" s="5"/>
    </row>
    <row r="5750" spans="4:23" customFormat="1" x14ac:dyDescent="0.35">
      <c r="D5750" s="5"/>
      <c r="J5750" s="12"/>
      <c r="S5750" s="12"/>
      <c r="T5750" s="5"/>
      <c r="V5750" s="5"/>
      <c r="W5750" s="5"/>
    </row>
    <row r="5751" spans="4:23" customFormat="1" x14ac:dyDescent="0.35">
      <c r="D5751" s="5"/>
      <c r="J5751" s="12"/>
      <c r="S5751" s="12"/>
      <c r="T5751" s="5"/>
      <c r="V5751" s="5"/>
      <c r="W5751" s="5"/>
    </row>
    <row r="5752" spans="4:23" customFormat="1" x14ac:dyDescent="0.35">
      <c r="D5752" s="5"/>
      <c r="J5752" s="12"/>
      <c r="S5752" s="12"/>
      <c r="T5752" s="5"/>
      <c r="V5752" s="5"/>
      <c r="W5752" s="5"/>
    </row>
    <row r="5753" spans="4:23" customFormat="1" x14ac:dyDescent="0.35">
      <c r="D5753" s="5"/>
      <c r="J5753" s="12"/>
      <c r="S5753" s="12"/>
      <c r="T5753" s="5"/>
      <c r="V5753" s="5"/>
      <c r="W5753" s="5"/>
    </row>
    <row r="5754" spans="4:23" customFormat="1" x14ac:dyDescent="0.35">
      <c r="D5754" s="5"/>
      <c r="J5754" s="12"/>
      <c r="S5754" s="12"/>
      <c r="T5754" s="5"/>
      <c r="V5754" s="5"/>
      <c r="W5754" s="5"/>
    </row>
    <row r="5755" spans="4:23" customFormat="1" x14ac:dyDescent="0.35">
      <c r="D5755" s="5"/>
      <c r="J5755" s="12"/>
      <c r="S5755" s="12"/>
      <c r="T5755" s="5"/>
      <c r="V5755" s="5"/>
      <c r="W5755" s="5"/>
    </row>
    <row r="5756" spans="4:23" customFormat="1" x14ac:dyDescent="0.35">
      <c r="D5756" s="5"/>
      <c r="J5756" s="12"/>
      <c r="S5756" s="12"/>
      <c r="T5756" s="5"/>
      <c r="V5756" s="5"/>
      <c r="W5756" s="5"/>
    </row>
    <row r="5757" spans="4:23" customFormat="1" x14ac:dyDescent="0.35">
      <c r="D5757" s="5"/>
      <c r="J5757" s="12"/>
      <c r="S5757" s="12"/>
      <c r="T5757" s="5"/>
      <c r="V5757" s="5"/>
      <c r="W5757" s="5"/>
    </row>
    <row r="5758" spans="4:23" customFormat="1" x14ac:dyDescent="0.35">
      <c r="D5758" s="5"/>
      <c r="J5758" s="12"/>
      <c r="S5758" s="12"/>
      <c r="T5758" s="5"/>
      <c r="V5758" s="5"/>
      <c r="W5758" s="5"/>
    </row>
    <row r="5759" spans="4:23" customFormat="1" x14ac:dyDescent="0.35">
      <c r="D5759" s="5"/>
      <c r="J5759" s="12"/>
      <c r="S5759" s="12"/>
      <c r="T5759" s="5"/>
      <c r="V5759" s="5"/>
      <c r="W5759" s="5"/>
    </row>
    <row r="5760" spans="4:23" customFormat="1" x14ac:dyDescent="0.35">
      <c r="D5760" s="5"/>
      <c r="J5760" s="12"/>
      <c r="S5760" s="12"/>
      <c r="T5760" s="5"/>
      <c r="V5760" s="5"/>
      <c r="W5760" s="5"/>
    </row>
    <row r="5761" spans="4:23" customFormat="1" x14ac:dyDescent="0.35">
      <c r="D5761" s="5"/>
      <c r="J5761" s="12"/>
      <c r="S5761" s="12"/>
      <c r="T5761" s="5"/>
      <c r="V5761" s="5"/>
      <c r="W5761" s="5"/>
    </row>
    <row r="5762" spans="4:23" customFormat="1" x14ac:dyDescent="0.35">
      <c r="D5762" s="5"/>
      <c r="J5762" s="12"/>
      <c r="S5762" s="12"/>
      <c r="T5762" s="5"/>
      <c r="V5762" s="5"/>
      <c r="W5762" s="5"/>
    </row>
    <row r="5763" spans="4:23" customFormat="1" x14ac:dyDescent="0.35">
      <c r="D5763" s="5"/>
      <c r="J5763" s="12"/>
      <c r="S5763" s="12"/>
      <c r="T5763" s="5"/>
      <c r="V5763" s="5"/>
      <c r="W5763" s="5"/>
    </row>
    <row r="5764" spans="4:23" customFormat="1" x14ac:dyDescent="0.35">
      <c r="D5764" s="5"/>
      <c r="J5764" s="12"/>
      <c r="S5764" s="12"/>
      <c r="T5764" s="5"/>
      <c r="V5764" s="5"/>
      <c r="W5764" s="5"/>
    </row>
    <row r="5765" spans="4:23" customFormat="1" x14ac:dyDescent="0.35">
      <c r="D5765" s="5"/>
      <c r="J5765" s="12"/>
      <c r="S5765" s="12"/>
      <c r="T5765" s="5"/>
      <c r="V5765" s="5"/>
      <c r="W5765" s="5"/>
    </row>
    <row r="5766" spans="4:23" customFormat="1" x14ac:dyDescent="0.35">
      <c r="D5766" s="5"/>
      <c r="J5766" s="12"/>
      <c r="S5766" s="12"/>
      <c r="T5766" s="5"/>
      <c r="V5766" s="5"/>
      <c r="W5766" s="5"/>
    </row>
    <row r="5767" spans="4:23" customFormat="1" x14ac:dyDescent="0.35">
      <c r="D5767" s="5"/>
      <c r="J5767" s="12"/>
      <c r="S5767" s="12"/>
      <c r="T5767" s="5"/>
      <c r="V5767" s="5"/>
      <c r="W5767" s="5"/>
    </row>
    <row r="5768" spans="4:23" customFormat="1" x14ac:dyDescent="0.35">
      <c r="D5768" s="5"/>
      <c r="J5768" s="12"/>
      <c r="S5768" s="12"/>
      <c r="T5768" s="5"/>
      <c r="V5768" s="5"/>
      <c r="W5768" s="5"/>
    </row>
    <row r="5769" spans="4:23" customFormat="1" x14ac:dyDescent="0.35">
      <c r="D5769" s="5"/>
      <c r="J5769" s="12"/>
      <c r="S5769" s="12"/>
      <c r="T5769" s="5"/>
      <c r="V5769" s="5"/>
      <c r="W5769" s="5"/>
    </row>
    <row r="5770" spans="4:23" customFormat="1" x14ac:dyDescent="0.35">
      <c r="D5770" s="5"/>
      <c r="J5770" s="12"/>
      <c r="S5770" s="12"/>
      <c r="T5770" s="5"/>
      <c r="V5770" s="5"/>
      <c r="W5770" s="5"/>
    </row>
    <row r="5771" spans="4:23" customFormat="1" x14ac:dyDescent="0.35">
      <c r="D5771" s="5"/>
      <c r="J5771" s="12"/>
      <c r="S5771" s="12"/>
      <c r="T5771" s="5"/>
      <c r="V5771" s="5"/>
      <c r="W5771" s="5"/>
    </row>
    <row r="5772" spans="4:23" customFormat="1" x14ac:dyDescent="0.35">
      <c r="D5772" s="5"/>
      <c r="J5772" s="12"/>
      <c r="S5772" s="12"/>
      <c r="T5772" s="5"/>
      <c r="V5772" s="5"/>
      <c r="W5772" s="5"/>
    </row>
    <row r="5773" spans="4:23" customFormat="1" x14ac:dyDescent="0.35">
      <c r="D5773" s="5"/>
      <c r="J5773" s="12"/>
      <c r="S5773" s="12"/>
      <c r="T5773" s="5"/>
      <c r="V5773" s="5"/>
      <c r="W5773" s="5"/>
    </row>
    <row r="5774" spans="4:23" customFormat="1" x14ac:dyDescent="0.35">
      <c r="D5774" s="5"/>
      <c r="J5774" s="12"/>
      <c r="S5774" s="12"/>
      <c r="T5774" s="5"/>
      <c r="V5774" s="5"/>
      <c r="W5774" s="5"/>
    </row>
    <row r="5775" spans="4:23" customFormat="1" x14ac:dyDescent="0.35">
      <c r="D5775" s="5"/>
      <c r="J5775" s="12"/>
      <c r="S5775" s="12"/>
      <c r="T5775" s="5"/>
      <c r="V5775" s="5"/>
      <c r="W5775" s="5"/>
    </row>
    <row r="5776" spans="4:23" customFormat="1" x14ac:dyDescent="0.35">
      <c r="D5776" s="5"/>
      <c r="J5776" s="12"/>
      <c r="S5776" s="12"/>
      <c r="T5776" s="5"/>
      <c r="V5776" s="5"/>
      <c r="W5776" s="5"/>
    </row>
    <row r="5777" spans="4:23" customFormat="1" x14ac:dyDescent="0.35">
      <c r="D5777" s="5"/>
      <c r="J5777" s="12"/>
      <c r="S5777" s="12"/>
      <c r="T5777" s="5"/>
      <c r="V5777" s="5"/>
      <c r="W5777" s="5"/>
    </row>
    <row r="5778" spans="4:23" customFormat="1" x14ac:dyDescent="0.35">
      <c r="D5778" s="5"/>
      <c r="J5778" s="12"/>
      <c r="S5778" s="12"/>
      <c r="T5778" s="5"/>
      <c r="V5778" s="5"/>
      <c r="W5778" s="5"/>
    </row>
    <row r="5779" spans="4:23" customFormat="1" x14ac:dyDescent="0.35">
      <c r="D5779" s="5"/>
      <c r="J5779" s="12"/>
      <c r="S5779" s="12"/>
      <c r="T5779" s="5"/>
      <c r="V5779" s="5"/>
      <c r="W5779" s="5"/>
    </row>
    <row r="5780" spans="4:23" customFormat="1" x14ac:dyDescent="0.35">
      <c r="D5780" s="5"/>
      <c r="J5780" s="12"/>
      <c r="S5780" s="12"/>
      <c r="T5780" s="5"/>
      <c r="V5780" s="5"/>
      <c r="W5780" s="5"/>
    </row>
    <row r="5781" spans="4:23" customFormat="1" x14ac:dyDescent="0.35">
      <c r="D5781" s="5"/>
      <c r="J5781" s="12"/>
      <c r="S5781" s="12"/>
      <c r="T5781" s="5"/>
      <c r="V5781" s="5"/>
      <c r="W5781" s="5"/>
    </row>
    <row r="5782" spans="4:23" customFormat="1" x14ac:dyDescent="0.35">
      <c r="D5782" s="5"/>
      <c r="J5782" s="12"/>
      <c r="S5782" s="12"/>
      <c r="T5782" s="5"/>
      <c r="V5782" s="5"/>
      <c r="W5782" s="5"/>
    </row>
    <row r="5783" spans="4:23" customFormat="1" x14ac:dyDescent="0.35">
      <c r="D5783" s="5"/>
      <c r="J5783" s="12"/>
      <c r="S5783" s="12"/>
      <c r="T5783" s="5"/>
      <c r="V5783" s="5"/>
      <c r="W5783" s="5"/>
    </row>
    <row r="5784" spans="4:23" customFormat="1" x14ac:dyDescent="0.35">
      <c r="D5784" s="5"/>
      <c r="J5784" s="12"/>
      <c r="S5784" s="12"/>
      <c r="T5784" s="5"/>
      <c r="V5784" s="5"/>
      <c r="W5784" s="5"/>
    </row>
    <row r="5785" spans="4:23" customFormat="1" x14ac:dyDescent="0.35">
      <c r="D5785" s="5"/>
      <c r="J5785" s="12"/>
      <c r="S5785" s="12"/>
      <c r="T5785" s="5"/>
      <c r="V5785" s="5"/>
      <c r="W5785" s="5"/>
    </row>
    <row r="5786" spans="4:23" customFormat="1" x14ac:dyDescent="0.35">
      <c r="D5786" s="5"/>
      <c r="J5786" s="12"/>
      <c r="S5786" s="12"/>
      <c r="T5786" s="5"/>
      <c r="V5786" s="5"/>
      <c r="W5786" s="5"/>
    </row>
    <row r="5787" spans="4:23" customFormat="1" x14ac:dyDescent="0.35">
      <c r="D5787" s="5"/>
      <c r="J5787" s="12"/>
      <c r="S5787" s="12"/>
      <c r="T5787" s="5"/>
      <c r="V5787" s="5"/>
      <c r="W5787" s="5"/>
    </row>
    <row r="5788" spans="4:23" customFormat="1" x14ac:dyDescent="0.35">
      <c r="D5788" s="5"/>
      <c r="J5788" s="12"/>
      <c r="S5788" s="12"/>
      <c r="T5788" s="5"/>
      <c r="V5788" s="5"/>
      <c r="W5788" s="5"/>
    </row>
    <row r="5789" spans="4:23" customFormat="1" x14ac:dyDescent="0.35">
      <c r="D5789" s="5"/>
      <c r="J5789" s="12"/>
      <c r="S5789" s="12"/>
      <c r="T5789" s="5"/>
      <c r="V5789" s="5"/>
      <c r="W5789" s="5"/>
    </row>
    <row r="5790" spans="4:23" customFormat="1" x14ac:dyDescent="0.35">
      <c r="D5790" s="5"/>
      <c r="J5790" s="12"/>
      <c r="S5790" s="12"/>
      <c r="T5790" s="5"/>
      <c r="V5790" s="5"/>
      <c r="W5790" s="5"/>
    </row>
    <row r="5791" spans="4:23" customFormat="1" x14ac:dyDescent="0.35">
      <c r="D5791" s="5"/>
      <c r="J5791" s="12"/>
      <c r="S5791" s="12"/>
      <c r="T5791" s="5"/>
      <c r="V5791" s="5"/>
      <c r="W5791" s="5"/>
    </row>
    <row r="5792" spans="4:23" customFormat="1" x14ac:dyDescent="0.35">
      <c r="D5792" s="5"/>
      <c r="J5792" s="12"/>
      <c r="S5792" s="12"/>
      <c r="T5792" s="5"/>
      <c r="V5792" s="5"/>
      <c r="W5792" s="5"/>
    </row>
    <row r="5793" spans="4:23" customFormat="1" x14ac:dyDescent="0.35">
      <c r="D5793" s="5"/>
      <c r="J5793" s="12"/>
      <c r="S5793" s="12"/>
      <c r="T5793" s="5"/>
      <c r="V5793" s="5"/>
      <c r="W5793" s="5"/>
    </row>
    <row r="5794" spans="4:23" customFormat="1" x14ac:dyDescent="0.35">
      <c r="D5794" s="5"/>
      <c r="J5794" s="12"/>
      <c r="S5794" s="12"/>
      <c r="T5794" s="5"/>
      <c r="V5794" s="5"/>
      <c r="W5794" s="5"/>
    </row>
    <row r="5795" spans="4:23" customFormat="1" x14ac:dyDescent="0.35">
      <c r="D5795" s="5"/>
      <c r="J5795" s="12"/>
      <c r="S5795" s="12"/>
      <c r="T5795" s="5"/>
      <c r="V5795" s="5"/>
      <c r="W5795" s="5"/>
    </row>
    <row r="5796" spans="4:23" customFormat="1" x14ac:dyDescent="0.35">
      <c r="D5796" s="5"/>
      <c r="J5796" s="12"/>
      <c r="S5796" s="12"/>
      <c r="T5796" s="5"/>
      <c r="V5796" s="5"/>
      <c r="W5796" s="5"/>
    </row>
    <row r="5797" spans="4:23" customFormat="1" x14ac:dyDescent="0.35">
      <c r="D5797" s="5"/>
      <c r="J5797" s="12"/>
      <c r="S5797" s="12"/>
      <c r="T5797" s="5"/>
      <c r="V5797" s="5"/>
      <c r="W5797" s="5"/>
    </row>
    <row r="5798" spans="4:23" customFormat="1" x14ac:dyDescent="0.35">
      <c r="D5798" s="5"/>
      <c r="J5798" s="12"/>
      <c r="S5798" s="12"/>
      <c r="T5798" s="5"/>
      <c r="V5798" s="5"/>
      <c r="W5798" s="5"/>
    </row>
    <row r="5799" spans="4:23" customFormat="1" x14ac:dyDescent="0.35">
      <c r="D5799" s="5"/>
      <c r="J5799" s="12"/>
      <c r="S5799" s="12"/>
      <c r="T5799" s="5"/>
      <c r="V5799" s="5"/>
      <c r="W5799" s="5"/>
    </row>
    <row r="5800" spans="4:23" customFormat="1" x14ac:dyDescent="0.35">
      <c r="D5800" s="5"/>
      <c r="J5800" s="12"/>
      <c r="S5800" s="12"/>
      <c r="T5800" s="5"/>
      <c r="V5800" s="5"/>
      <c r="W5800" s="5"/>
    </row>
    <row r="5801" spans="4:23" customFormat="1" x14ac:dyDescent="0.35">
      <c r="D5801" s="5"/>
      <c r="J5801" s="12"/>
      <c r="S5801" s="12"/>
      <c r="T5801" s="5"/>
      <c r="V5801" s="5"/>
      <c r="W5801" s="5"/>
    </row>
    <row r="5802" spans="4:23" customFormat="1" x14ac:dyDescent="0.35">
      <c r="D5802" s="5"/>
      <c r="J5802" s="12"/>
      <c r="S5802" s="12"/>
      <c r="T5802" s="5"/>
      <c r="V5802" s="5"/>
      <c r="W5802" s="5"/>
    </row>
    <row r="5803" spans="4:23" customFormat="1" x14ac:dyDescent="0.35">
      <c r="D5803" s="5"/>
      <c r="J5803" s="12"/>
      <c r="S5803" s="12"/>
      <c r="T5803" s="5"/>
      <c r="V5803" s="5"/>
      <c r="W5803" s="5"/>
    </row>
    <row r="5804" spans="4:23" customFormat="1" x14ac:dyDescent="0.35">
      <c r="D5804" s="5"/>
      <c r="J5804" s="12"/>
      <c r="S5804" s="12"/>
      <c r="T5804" s="5"/>
      <c r="V5804" s="5"/>
      <c r="W5804" s="5"/>
    </row>
    <row r="5805" spans="4:23" customFormat="1" x14ac:dyDescent="0.35">
      <c r="D5805" s="5"/>
      <c r="J5805" s="12"/>
      <c r="S5805" s="12"/>
      <c r="T5805" s="5"/>
      <c r="V5805" s="5"/>
      <c r="W5805" s="5"/>
    </row>
    <row r="5806" spans="4:23" customFormat="1" x14ac:dyDescent="0.35">
      <c r="D5806" s="5"/>
      <c r="J5806" s="12"/>
      <c r="S5806" s="12"/>
      <c r="T5806" s="5"/>
      <c r="V5806" s="5"/>
      <c r="W5806" s="5"/>
    </row>
    <row r="5807" spans="4:23" customFormat="1" x14ac:dyDescent="0.35">
      <c r="D5807" s="5"/>
      <c r="J5807" s="12"/>
      <c r="S5807" s="12"/>
      <c r="T5807" s="5"/>
      <c r="V5807" s="5"/>
      <c r="W5807" s="5"/>
    </row>
    <row r="5808" spans="4:23" customFormat="1" x14ac:dyDescent="0.35">
      <c r="D5808" s="5"/>
      <c r="J5808" s="12"/>
      <c r="S5808" s="12"/>
      <c r="T5808" s="5"/>
      <c r="V5808" s="5"/>
      <c r="W5808" s="5"/>
    </row>
    <row r="5809" spans="4:23" customFormat="1" x14ac:dyDescent="0.35">
      <c r="D5809" s="5"/>
      <c r="J5809" s="12"/>
      <c r="S5809" s="12"/>
      <c r="T5809" s="5"/>
      <c r="V5809" s="5"/>
      <c r="W5809" s="5"/>
    </row>
    <row r="5810" spans="4:23" customFormat="1" x14ac:dyDescent="0.35">
      <c r="D5810" s="5"/>
      <c r="J5810" s="12"/>
      <c r="S5810" s="12"/>
      <c r="T5810" s="5"/>
      <c r="V5810" s="5"/>
      <c r="W5810" s="5"/>
    </row>
    <row r="5811" spans="4:23" customFormat="1" x14ac:dyDescent="0.35">
      <c r="D5811" s="5"/>
      <c r="J5811" s="12"/>
      <c r="S5811" s="12"/>
      <c r="T5811" s="5"/>
      <c r="V5811" s="5"/>
      <c r="W5811" s="5"/>
    </row>
    <row r="5812" spans="4:23" customFormat="1" x14ac:dyDescent="0.35">
      <c r="D5812" s="5"/>
      <c r="J5812" s="12"/>
      <c r="S5812" s="12"/>
      <c r="T5812" s="5"/>
      <c r="V5812" s="5"/>
      <c r="W5812" s="5"/>
    </row>
    <row r="5813" spans="4:23" customFormat="1" x14ac:dyDescent="0.35">
      <c r="D5813" s="5"/>
      <c r="J5813" s="12"/>
      <c r="S5813" s="12"/>
      <c r="T5813" s="5"/>
      <c r="V5813" s="5"/>
      <c r="W5813" s="5"/>
    </row>
    <row r="5814" spans="4:23" customFormat="1" x14ac:dyDescent="0.35">
      <c r="D5814" s="5"/>
      <c r="J5814" s="12"/>
      <c r="S5814" s="12"/>
      <c r="T5814" s="5"/>
      <c r="V5814" s="5"/>
      <c r="W5814" s="5"/>
    </row>
    <row r="5815" spans="4:23" customFormat="1" x14ac:dyDescent="0.35">
      <c r="D5815" s="5"/>
      <c r="J5815" s="12"/>
      <c r="S5815" s="12"/>
      <c r="T5815" s="5"/>
      <c r="V5815" s="5"/>
      <c r="W5815" s="5"/>
    </row>
    <row r="5816" spans="4:23" customFormat="1" x14ac:dyDescent="0.35">
      <c r="D5816" s="5"/>
      <c r="J5816" s="12"/>
      <c r="S5816" s="12"/>
      <c r="T5816" s="5"/>
      <c r="V5816" s="5"/>
      <c r="W5816" s="5"/>
    </row>
    <row r="5817" spans="4:23" customFormat="1" x14ac:dyDescent="0.35">
      <c r="D5817" s="5"/>
      <c r="J5817" s="12"/>
      <c r="S5817" s="12"/>
      <c r="T5817" s="5"/>
      <c r="V5817" s="5"/>
      <c r="W5817" s="5"/>
    </row>
    <row r="5818" spans="4:23" customFormat="1" x14ac:dyDescent="0.35">
      <c r="D5818" s="5"/>
      <c r="J5818" s="12"/>
      <c r="S5818" s="12"/>
      <c r="T5818" s="5"/>
      <c r="V5818" s="5"/>
      <c r="W5818" s="5"/>
    </row>
    <row r="5819" spans="4:23" customFormat="1" x14ac:dyDescent="0.35">
      <c r="D5819" s="5"/>
      <c r="J5819" s="12"/>
      <c r="S5819" s="12"/>
      <c r="T5819" s="5"/>
      <c r="V5819" s="5"/>
      <c r="W5819" s="5"/>
    </row>
    <row r="5820" spans="4:23" customFormat="1" x14ac:dyDescent="0.35">
      <c r="D5820" s="5"/>
      <c r="J5820" s="12"/>
      <c r="S5820" s="12"/>
      <c r="T5820" s="5"/>
      <c r="V5820" s="5"/>
      <c r="W5820" s="5"/>
    </row>
    <row r="5821" spans="4:23" customFormat="1" x14ac:dyDescent="0.35">
      <c r="D5821" s="5"/>
      <c r="J5821" s="12"/>
      <c r="S5821" s="12"/>
      <c r="T5821" s="5"/>
      <c r="V5821" s="5"/>
      <c r="W5821" s="5"/>
    </row>
    <row r="5822" spans="4:23" customFormat="1" x14ac:dyDescent="0.35">
      <c r="D5822" s="5"/>
      <c r="J5822" s="12"/>
      <c r="S5822" s="12"/>
      <c r="T5822" s="5"/>
      <c r="V5822" s="5"/>
      <c r="W5822" s="5"/>
    </row>
    <row r="5823" spans="4:23" customFormat="1" x14ac:dyDescent="0.35">
      <c r="D5823" s="5"/>
      <c r="J5823" s="12"/>
      <c r="S5823" s="12"/>
      <c r="T5823" s="5"/>
      <c r="V5823" s="5"/>
      <c r="W5823" s="5"/>
    </row>
    <row r="5824" spans="4:23" customFormat="1" x14ac:dyDescent="0.35">
      <c r="D5824" s="5"/>
      <c r="J5824" s="12"/>
      <c r="S5824" s="12"/>
      <c r="T5824" s="5"/>
      <c r="V5824" s="5"/>
      <c r="W5824" s="5"/>
    </row>
    <row r="5825" spans="4:23" customFormat="1" x14ac:dyDescent="0.35">
      <c r="D5825" s="5"/>
      <c r="J5825" s="12"/>
      <c r="S5825" s="12"/>
      <c r="T5825" s="5"/>
      <c r="V5825" s="5"/>
      <c r="W5825" s="5"/>
    </row>
    <row r="5826" spans="4:23" customFormat="1" x14ac:dyDescent="0.35">
      <c r="D5826" s="5"/>
      <c r="J5826" s="12"/>
      <c r="S5826" s="12"/>
      <c r="T5826" s="5"/>
      <c r="V5826" s="5"/>
      <c r="W5826" s="5"/>
    </row>
    <row r="5827" spans="4:23" customFormat="1" x14ac:dyDescent="0.35">
      <c r="D5827" s="5"/>
      <c r="J5827" s="12"/>
      <c r="S5827" s="12"/>
      <c r="T5827" s="5"/>
      <c r="V5827" s="5"/>
      <c r="W5827" s="5"/>
    </row>
    <row r="5828" spans="4:23" customFormat="1" x14ac:dyDescent="0.35">
      <c r="D5828" s="5"/>
      <c r="J5828" s="12"/>
      <c r="S5828" s="12"/>
      <c r="T5828" s="5"/>
      <c r="V5828" s="5"/>
      <c r="W5828" s="5"/>
    </row>
    <row r="5829" spans="4:23" customFormat="1" x14ac:dyDescent="0.35">
      <c r="D5829" s="5"/>
      <c r="J5829" s="12"/>
      <c r="S5829" s="12"/>
      <c r="T5829" s="5"/>
      <c r="V5829" s="5"/>
      <c r="W5829" s="5"/>
    </row>
    <row r="5830" spans="4:23" customFormat="1" x14ac:dyDescent="0.35">
      <c r="D5830" s="5"/>
      <c r="J5830" s="12"/>
      <c r="S5830" s="12"/>
      <c r="T5830" s="5"/>
      <c r="V5830" s="5"/>
      <c r="W5830" s="5"/>
    </row>
    <row r="5831" spans="4:23" customFormat="1" x14ac:dyDescent="0.35">
      <c r="D5831" s="5"/>
      <c r="J5831" s="12"/>
      <c r="S5831" s="12"/>
      <c r="T5831" s="5"/>
      <c r="V5831" s="5"/>
      <c r="W5831" s="5"/>
    </row>
    <row r="5832" spans="4:23" customFormat="1" x14ac:dyDescent="0.35">
      <c r="D5832" s="5"/>
      <c r="J5832" s="12"/>
      <c r="S5832" s="12"/>
      <c r="T5832" s="5"/>
      <c r="V5832" s="5"/>
      <c r="W5832" s="5"/>
    </row>
    <row r="5833" spans="4:23" customFormat="1" x14ac:dyDescent="0.35">
      <c r="D5833" s="5"/>
      <c r="J5833" s="12"/>
      <c r="S5833" s="12"/>
      <c r="T5833" s="5"/>
      <c r="V5833" s="5"/>
      <c r="W5833" s="5"/>
    </row>
    <row r="5834" spans="4:23" customFormat="1" x14ac:dyDescent="0.35">
      <c r="D5834" s="5"/>
      <c r="J5834" s="12"/>
      <c r="S5834" s="12"/>
      <c r="T5834" s="5"/>
      <c r="V5834" s="5"/>
      <c r="W5834" s="5"/>
    </row>
    <row r="5835" spans="4:23" customFormat="1" x14ac:dyDescent="0.35">
      <c r="D5835" s="5"/>
      <c r="J5835" s="12"/>
      <c r="S5835" s="12"/>
      <c r="T5835" s="5"/>
      <c r="V5835" s="5"/>
      <c r="W5835" s="5"/>
    </row>
    <row r="5836" spans="4:23" customFormat="1" x14ac:dyDescent="0.35">
      <c r="D5836" s="5"/>
      <c r="J5836" s="12"/>
      <c r="S5836" s="12"/>
      <c r="T5836" s="5"/>
      <c r="V5836" s="5"/>
      <c r="W5836" s="5"/>
    </row>
    <row r="5837" spans="4:23" customFormat="1" x14ac:dyDescent="0.35">
      <c r="D5837" s="5"/>
      <c r="J5837" s="12"/>
      <c r="S5837" s="12"/>
      <c r="T5837" s="5"/>
      <c r="V5837" s="5"/>
      <c r="W5837" s="5"/>
    </row>
    <row r="5838" spans="4:23" customFormat="1" x14ac:dyDescent="0.35">
      <c r="D5838" s="5"/>
      <c r="J5838" s="12"/>
      <c r="S5838" s="12"/>
      <c r="T5838" s="5"/>
      <c r="V5838" s="5"/>
      <c r="W5838" s="5"/>
    </row>
    <row r="5839" spans="4:23" customFormat="1" x14ac:dyDescent="0.35">
      <c r="D5839" s="5"/>
      <c r="J5839" s="12"/>
      <c r="S5839" s="12"/>
      <c r="T5839" s="5"/>
      <c r="V5839" s="5"/>
      <c r="W5839" s="5"/>
    </row>
    <row r="5840" spans="4:23" customFormat="1" x14ac:dyDescent="0.35">
      <c r="D5840" s="5"/>
      <c r="J5840" s="12"/>
      <c r="S5840" s="12"/>
      <c r="T5840" s="5"/>
      <c r="V5840" s="5"/>
      <c r="W5840" s="5"/>
    </row>
    <row r="5841" spans="4:23" customFormat="1" x14ac:dyDescent="0.35">
      <c r="D5841" s="5"/>
      <c r="J5841" s="12"/>
      <c r="S5841" s="12"/>
      <c r="T5841" s="5"/>
      <c r="V5841" s="5"/>
      <c r="W5841" s="5"/>
    </row>
    <row r="5842" spans="4:23" customFormat="1" x14ac:dyDescent="0.35">
      <c r="D5842" s="5"/>
      <c r="J5842" s="12"/>
      <c r="S5842" s="12"/>
      <c r="T5842" s="5"/>
      <c r="V5842" s="5"/>
      <c r="W5842" s="5"/>
    </row>
    <row r="5843" spans="4:23" customFormat="1" x14ac:dyDescent="0.35">
      <c r="D5843" s="5"/>
      <c r="J5843" s="12"/>
      <c r="S5843" s="12"/>
      <c r="T5843" s="5"/>
      <c r="V5843" s="5"/>
      <c r="W5843" s="5"/>
    </row>
    <row r="5844" spans="4:23" customFormat="1" x14ac:dyDescent="0.35">
      <c r="D5844" s="5"/>
      <c r="J5844" s="12"/>
      <c r="S5844" s="12"/>
      <c r="T5844" s="5"/>
      <c r="V5844" s="5"/>
      <c r="W5844" s="5"/>
    </row>
    <row r="5845" spans="4:23" customFormat="1" x14ac:dyDescent="0.35">
      <c r="D5845" s="5"/>
      <c r="J5845" s="12"/>
      <c r="S5845" s="12"/>
      <c r="T5845" s="5"/>
      <c r="V5845" s="5"/>
      <c r="W5845" s="5"/>
    </row>
    <row r="5846" spans="4:23" customFormat="1" x14ac:dyDescent="0.35">
      <c r="D5846" s="5"/>
      <c r="J5846" s="12"/>
      <c r="S5846" s="12"/>
      <c r="T5846" s="5"/>
      <c r="V5846" s="5"/>
      <c r="W5846" s="5"/>
    </row>
    <row r="5847" spans="4:23" customFormat="1" x14ac:dyDescent="0.35">
      <c r="D5847" s="5"/>
      <c r="J5847" s="12"/>
      <c r="S5847" s="12"/>
      <c r="T5847" s="5"/>
      <c r="V5847" s="5"/>
      <c r="W5847" s="5"/>
    </row>
    <row r="5848" spans="4:23" customFormat="1" x14ac:dyDescent="0.35">
      <c r="D5848" s="5"/>
      <c r="J5848" s="12"/>
      <c r="S5848" s="12"/>
      <c r="T5848" s="5"/>
      <c r="V5848" s="5"/>
      <c r="W5848" s="5"/>
    </row>
    <row r="5849" spans="4:23" customFormat="1" x14ac:dyDescent="0.35">
      <c r="D5849" s="5"/>
      <c r="J5849" s="12"/>
      <c r="S5849" s="12"/>
      <c r="T5849" s="5"/>
      <c r="V5849" s="5"/>
      <c r="W5849" s="5"/>
    </row>
    <row r="5850" spans="4:23" customFormat="1" x14ac:dyDescent="0.35">
      <c r="D5850" s="5"/>
      <c r="J5850" s="12"/>
      <c r="S5850" s="12"/>
      <c r="T5850" s="5"/>
      <c r="V5850" s="5"/>
      <c r="W5850" s="5"/>
    </row>
    <row r="5851" spans="4:23" customFormat="1" x14ac:dyDescent="0.35">
      <c r="D5851" s="5"/>
      <c r="J5851" s="12"/>
      <c r="S5851" s="12"/>
      <c r="T5851" s="5"/>
      <c r="V5851" s="5"/>
      <c r="W5851" s="5"/>
    </row>
    <row r="5852" spans="4:23" customFormat="1" x14ac:dyDescent="0.35">
      <c r="D5852" s="5"/>
      <c r="J5852" s="12"/>
      <c r="S5852" s="12"/>
      <c r="T5852" s="5"/>
      <c r="V5852" s="5"/>
      <c r="W5852" s="5"/>
    </row>
    <row r="5853" spans="4:23" customFormat="1" x14ac:dyDescent="0.35">
      <c r="D5853" s="5"/>
      <c r="J5853" s="12"/>
      <c r="S5853" s="12"/>
      <c r="T5853" s="5"/>
      <c r="V5853" s="5"/>
      <c r="W5853" s="5"/>
    </row>
    <row r="5854" spans="4:23" customFormat="1" x14ac:dyDescent="0.35">
      <c r="D5854" s="5"/>
      <c r="J5854" s="12"/>
      <c r="S5854" s="12"/>
      <c r="T5854" s="5"/>
      <c r="V5854" s="5"/>
      <c r="W5854" s="5"/>
    </row>
    <row r="5855" spans="4:23" customFormat="1" x14ac:dyDescent="0.35">
      <c r="D5855" s="5"/>
      <c r="J5855" s="12"/>
      <c r="S5855" s="12"/>
      <c r="T5855" s="5"/>
      <c r="V5855" s="5"/>
      <c r="W5855" s="5"/>
    </row>
    <row r="5856" spans="4:23" customFormat="1" x14ac:dyDescent="0.35">
      <c r="D5856" s="5"/>
      <c r="J5856" s="12"/>
      <c r="S5856" s="12"/>
      <c r="T5856" s="5"/>
      <c r="V5856" s="5"/>
      <c r="W5856" s="5"/>
    </row>
    <row r="5857" spans="4:23" customFormat="1" x14ac:dyDescent="0.35">
      <c r="D5857" s="5"/>
      <c r="J5857" s="12"/>
      <c r="S5857" s="12"/>
      <c r="T5857" s="5"/>
      <c r="V5857" s="5"/>
      <c r="W5857" s="5"/>
    </row>
    <row r="5858" spans="4:23" customFormat="1" x14ac:dyDescent="0.35">
      <c r="D5858" s="5"/>
      <c r="J5858" s="12"/>
      <c r="S5858" s="12"/>
      <c r="T5858" s="5"/>
      <c r="V5858" s="5"/>
      <c r="W5858" s="5"/>
    </row>
    <row r="5859" spans="4:23" customFormat="1" x14ac:dyDescent="0.35">
      <c r="D5859" s="5"/>
      <c r="J5859" s="12"/>
      <c r="S5859" s="12"/>
      <c r="T5859" s="5"/>
      <c r="V5859" s="5"/>
      <c r="W5859" s="5"/>
    </row>
    <row r="5860" spans="4:23" customFormat="1" x14ac:dyDescent="0.35">
      <c r="D5860" s="5"/>
      <c r="J5860" s="12"/>
      <c r="S5860" s="12"/>
      <c r="T5860" s="5"/>
      <c r="V5860" s="5"/>
      <c r="W5860" s="5"/>
    </row>
    <row r="5861" spans="4:23" customFormat="1" x14ac:dyDescent="0.35">
      <c r="D5861" s="5"/>
      <c r="J5861" s="12"/>
      <c r="S5861" s="12"/>
      <c r="T5861" s="5"/>
      <c r="V5861" s="5"/>
      <c r="W5861" s="5"/>
    </row>
    <row r="5862" spans="4:23" customFormat="1" x14ac:dyDescent="0.35">
      <c r="D5862" s="5"/>
      <c r="J5862" s="12"/>
      <c r="S5862" s="12"/>
      <c r="T5862" s="5"/>
      <c r="V5862" s="5"/>
      <c r="W5862" s="5"/>
    </row>
    <row r="5863" spans="4:23" customFormat="1" x14ac:dyDescent="0.35">
      <c r="D5863" s="5"/>
      <c r="J5863" s="12"/>
      <c r="S5863" s="12"/>
      <c r="T5863" s="5"/>
      <c r="V5863" s="5"/>
      <c r="W5863" s="5"/>
    </row>
    <row r="5864" spans="4:23" customFormat="1" x14ac:dyDescent="0.35">
      <c r="D5864" s="5"/>
      <c r="J5864" s="12"/>
      <c r="S5864" s="12"/>
      <c r="T5864" s="5"/>
      <c r="V5864" s="5"/>
      <c r="W5864" s="5"/>
    </row>
    <row r="5865" spans="4:23" customFormat="1" x14ac:dyDescent="0.35">
      <c r="D5865" s="5"/>
      <c r="J5865" s="12"/>
      <c r="S5865" s="12"/>
      <c r="T5865" s="5"/>
      <c r="V5865" s="5"/>
      <c r="W5865" s="5"/>
    </row>
    <row r="5866" spans="4:23" customFormat="1" x14ac:dyDescent="0.35">
      <c r="D5866" s="5"/>
      <c r="J5866" s="12"/>
      <c r="S5866" s="12"/>
      <c r="T5866" s="5"/>
      <c r="V5866" s="5"/>
      <c r="W5866" s="5"/>
    </row>
    <row r="5867" spans="4:23" customFormat="1" x14ac:dyDescent="0.35">
      <c r="D5867" s="5"/>
      <c r="J5867" s="12"/>
      <c r="S5867" s="12"/>
      <c r="T5867" s="5"/>
      <c r="V5867" s="5"/>
      <c r="W5867" s="5"/>
    </row>
    <row r="5868" spans="4:23" customFormat="1" x14ac:dyDescent="0.35">
      <c r="D5868" s="5"/>
      <c r="J5868" s="12"/>
      <c r="S5868" s="12"/>
      <c r="T5868" s="5"/>
      <c r="V5868" s="5"/>
      <c r="W5868" s="5"/>
    </row>
    <row r="5869" spans="4:23" customFormat="1" x14ac:dyDescent="0.35">
      <c r="D5869" s="5"/>
      <c r="J5869" s="12"/>
      <c r="S5869" s="12"/>
      <c r="T5869" s="5"/>
      <c r="V5869" s="5"/>
      <c r="W5869" s="5"/>
    </row>
    <row r="5870" spans="4:23" customFormat="1" x14ac:dyDescent="0.35">
      <c r="D5870" s="5"/>
      <c r="J5870" s="12"/>
      <c r="S5870" s="12"/>
      <c r="T5870" s="5"/>
      <c r="V5870" s="5"/>
      <c r="W5870" s="5"/>
    </row>
    <row r="5871" spans="4:23" customFormat="1" x14ac:dyDescent="0.35">
      <c r="D5871" s="5"/>
      <c r="J5871" s="12"/>
      <c r="S5871" s="12"/>
      <c r="T5871" s="5"/>
      <c r="V5871" s="5"/>
      <c r="W5871" s="5"/>
    </row>
    <row r="5872" spans="4:23" customFormat="1" x14ac:dyDescent="0.35">
      <c r="D5872" s="5"/>
      <c r="J5872" s="12"/>
      <c r="S5872" s="12"/>
      <c r="T5872" s="5"/>
      <c r="V5872" s="5"/>
      <c r="W5872" s="5"/>
    </row>
    <row r="5873" spans="4:23" customFormat="1" x14ac:dyDescent="0.35">
      <c r="D5873" s="5"/>
      <c r="J5873" s="12"/>
      <c r="S5873" s="12"/>
      <c r="T5873" s="5"/>
      <c r="V5873" s="5"/>
      <c r="W5873" s="5"/>
    </row>
    <row r="5874" spans="4:23" customFormat="1" x14ac:dyDescent="0.35">
      <c r="D5874" s="5"/>
      <c r="J5874" s="12"/>
      <c r="S5874" s="12"/>
      <c r="T5874" s="5"/>
      <c r="V5874" s="5"/>
      <c r="W5874" s="5"/>
    </row>
    <row r="5875" spans="4:23" customFormat="1" x14ac:dyDescent="0.35">
      <c r="D5875" s="5"/>
      <c r="J5875" s="12"/>
      <c r="S5875" s="12"/>
      <c r="T5875" s="5"/>
      <c r="V5875" s="5"/>
      <c r="W5875" s="5"/>
    </row>
    <row r="5876" spans="4:23" customFormat="1" x14ac:dyDescent="0.35">
      <c r="D5876" s="5"/>
      <c r="J5876" s="12"/>
      <c r="S5876" s="12"/>
      <c r="T5876" s="5"/>
      <c r="V5876" s="5"/>
      <c r="W5876" s="5"/>
    </row>
    <row r="5877" spans="4:23" customFormat="1" x14ac:dyDescent="0.35">
      <c r="D5877" s="5"/>
      <c r="J5877" s="12"/>
      <c r="S5877" s="12"/>
      <c r="T5877" s="5"/>
      <c r="V5877" s="5"/>
      <c r="W5877" s="5"/>
    </row>
    <row r="5878" spans="4:23" customFormat="1" x14ac:dyDescent="0.35">
      <c r="D5878" s="5"/>
      <c r="J5878" s="12"/>
      <c r="S5878" s="12"/>
      <c r="T5878" s="5"/>
      <c r="V5878" s="5"/>
      <c r="W5878" s="5"/>
    </row>
    <row r="5879" spans="4:23" customFormat="1" x14ac:dyDescent="0.35">
      <c r="D5879" s="5"/>
      <c r="J5879" s="12"/>
      <c r="S5879" s="12"/>
      <c r="T5879" s="5"/>
      <c r="V5879" s="5"/>
      <c r="W5879" s="5"/>
    </row>
    <row r="5880" spans="4:23" customFormat="1" x14ac:dyDescent="0.35">
      <c r="D5880" s="5"/>
      <c r="J5880" s="12"/>
      <c r="S5880" s="12"/>
      <c r="T5880" s="5"/>
      <c r="V5880" s="5"/>
      <c r="W5880" s="5"/>
    </row>
    <row r="5881" spans="4:23" customFormat="1" x14ac:dyDescent="0.35">
      <c r="D5881" s="5"/>
      <c r="J5881" s="12"/>
      <c r="S5881" s="12"/>
      <c r="T5881" s="5"/>
      <c r="V5881" s="5"/>
      <c r="W5881" s="5"/>
    </row>
    <row r="5882" spans="4:23" customFormat="1" x14ac:dyDescent="0.35">
      <c r="D5882" s="5"/>
      <c r="J5882" s="12"/>
      <c r="S5882" s="12"/>
      <c r="T5882" s="5"/>
      <c r="V5882" s="5"/>
      <c r="W5882" s="5"/>
    </row>
    <row r="5883" spans="4:23" customFormat="1" x14ac:dyDescent="0.35">
      <c r="D5883" s="5"/>
      <c r="J5883" s="12"/>
      <c r="S5883" s="12"/>
      <c r="T5883" s="5"/>
      <c r="V5883" s="5"/>
      <c r="W5883" s="5"/>
    </row>
    <row r="5884" spans="4:23" customFormat="1" x14ac:dyDescent="0.35">
      <c r="D5884" s="5"/>
      <c r="J5884" s="12"/>
      <c r="S5884" s="12"/>
      <c r="T5884" s="5"/>
      <c r="V5884" s="5"/>
      <c r="W5884" s="5"/>
    </row>
    <row r="5885" spans="4:23" customFormat="1" x14ac:dyDescent="0.35">
      <c r="D5885" s="5"/>
      <c r="J5885" s="12"/>
      <c r="S5885" s="12"/>
      <c r="T5885" s="5"/>
      <c r="V5885" s="5"/>
      <c r="W5885" s="5"/>
    </row>
    <row r="5886" spans="4:23" customFormat="1" x14ac:dyDescent="0.35">
      <c r="D5886" s="5"/>
      <c r="J5886" s="12"/>
      <c r="S5886" s="12"/>
      <c r="T5886" s="5"/>
      <c r="V5886" s="5"/>
      <c r="W5886" s="5"/>
    </row>
    <row r="5887" spans="4:23" customFormat="1" x14ac:dyDescent="0.35">
      <c r="D5887" s="5"/>
      <c r="J5887" s="12"/>
      <c r="S5887" s="12"/>
      <c r="T5887" s="5"/>
      <c r="V5887" s="5"/>
      <c r="W5887" s="5"/>
    </row>
    <row r="5888" spans="4:23" customFormat="1" x14ac:dyDescent="0.35">
      <c r="D5888" s="5"/>
      <c r="J5888" s="12"/>
      <c r="S5888" s="12"/>
      <c r="T5888" s="5"/>
      <c r="V5888" s="5"/>
      <c r="W5888" s="5"/>
    </row>
    <row r="5889" spans="4:23" customFormat="1" x14ac:dyDescent="0.35">
      <c r="D5889" s="5"/>
      <c r="J5889" s="12"/>
      <c r="S5889" s="12"/>
      <c r="T5889" s="5"/>
      <c r="V5889" s="5"/>
      <c r="W5889" s="5"/>
    </row>
    <row r="5890" spans="4:23" customFormat="1" x14ac:dyDescent="0.35">
      <c r="D5890" s="5"/>
      <c r="J5890" s="12"/>
      <c r="S5890" s="12"/>
      <c r="T5890" s="5"/>
      <c r="V5890" s="5"/>
      <c r="W5890" s="5"/>
    </row>
    <row r="5891" spans="4:23" customFormat="1" x14ac:dyDescent="0.35">
      <c r="D5891" s="5"/>
      <c r="J5891" s="12"/>
      <c r="S5891" s="12"/>
      <c r="T5891" s="5"/>
      <c r="V5891" s="5"/>
      <c r="W5891" s="5"/>
    </row>
    <row r="5892" spans="4:23" customFormat="1" x14ac:dyDescent="0.35">
      <c r="D5892" s="5"/>
      <c r="J5892" s="12"/>
      <c r="S5892" s="12"/>
      <c r="T5892" s="5"/>
      <c r="V5892" s="5"/>
      <c r="W5892" s="5"/>
    </row>
    <row r="5893" spans="4:23" customFormat="1" x14ac:dyDescent="0.35">
      <c r="D5893" s="5"/>
      <c r="J5893" s="12"/>
      <c r="S5893" s="12"/>
      <c r="T5893" s="5"/>
      <c r="V5893" s="5"/>
      <c r="W5893" s="5"/>
    </row>
    <row r="5894" spans="4:23" customFormat="1" x14ac:dyDescent="0.35">
      <c r="D5894" s="5"/>
      <c r="J5894" s="12"/>
      <c r="S5894" s="12"/>
      <c r="T5894" s="5"/>
      <c r="V5894" s="5"/>
      <c r="W5894" s="5"/>
    </row>
    <row r="5895" spans="4:23" customFormat="1" x14ac:dyDescent="0.35">
      <c r="D5895" s="5"/>
      <c r="J5895" s="12"/>
      <c r="S5895" s="12"/>
      <c r="T5895" s="5"/>
      <c r="V5895" s="5"/>
      <c r="W5895" s="5"/>
    </row>
    <row r="5896" spans="4:23" customFormat="1" x14ac:dyDescent="0.35">
      <c r="D5896" s="5"/>
      <c r="J5896" s="12"/>
      <c r="S5896" s="12"/>
      <c r="T5896" s="5"/>
      <c r="V5896" s="5"/>
      <c r="W5896" s="5"/>
    </row>
    <row r="5897" spans="4:23" customFormat="1" x14ac:dyDescent="0.35">
      <c r="D5897" s="5"/>
      <c r="J5897" s="12"/>
      <c r="S5897" s="12"/>
      <c r="T5897" s="5"/>
      <c r="V5897" s="5"/>
      <c r="W5897" s="5"/>
    </row>
    <row r="5898" spans="4:23" customFormat="1" x14ac:dyDescent="0.35">
      <c r="D5898" s="5"/>
      <c r="J5898" s="12"/>
      <c r="S5898" s="12"/>
      <c r="T5898" s="5"/>
      <c r="V5898" s="5"/>
      <c r="W5898" s="5"/>
    </row>
    <row r="5899" spans="4:23" customFormat="1" x14ac:dyDescent="0.35">
      <c r="D5899" s="5"/>
      <c r="J5899" s="12"/>
      <c r="S5899" s="12"/>
      <c r="T5899" s="5"/>
      <c r="V5899" s="5"/>
      <c r="W5899" s="5"/>
    </row>
    <row r="5900" spans="4:23" customFormat="1" x14ac:dyDescent="0.35">
      <c r="D5900" s="5"/>
      <c r="J5900" s="12"/>
      <c r="S5900" s="12"/>
      <c r="T5900" s="5"/>
      <c r="V5900" s="5"/>
      <c r="W5900" s="5"/>
    </row>
    <row r="5901" spans="4:23" customFormat="1" x14ac:dyDescent="0.35">
      <c r="D5901" s="5"/>
      <c r="J5901" s="12"/>
      <c r="S5901" s="12"/>
      <c r="T5901" s="5"/>
      <c r="V5901" s="5"/>
      <c r="W5901" s="5"/>
    </row>
    <row r="5902" spans="4:23" customFormat="1" x14ac:dyDescent="0.35">
      <c r="D5902" s="5"/>
      <c r="J5902" s="12"/>
      <c r="S5902" s="12"/>
      <c r="T5902" s="5"/>
      <c r="V5902" s="5"/>
      <c r="W5902" s="5"/>
    </row>
    <row r="5903" spans="4:23" customFormat="1" x14ac:dyDescent="0.35">
      <c r="D5903" s="5"/>
      <c r="J5903" s="12"/>
      <c r="S5903" s="12"/>
      <c r="T5903" s="5"/>
      <c r="V5903" s="5"/>
      <c r="W5903" s="5"/>
    </row>
    <row r="5904" spans="4:23" customFormat="1" x14ac:dyDescent="0.35">
      <c r="D5904" s="5"/>
      <c r="J5904" s="12"/>
      <c r="S5904" s="12"/>
      <c r="T5904" s="5"/>
      <c r="V5904" s="5"/>
      <c r="W5904" s="5"/>
    </row>
    <row r="5905" spans="4:23" customFormat="1" x14ac:dyDescent="0.35">
      <c r="D5905" s="5"/>
      <c r="J5905" s="12"/>
      <c r="S5905" s="12"/>
      <c r="T5905" s="5"/>
      <c r="V5905" s="5"/>
      <c r="W5905" s="5"/>
    </row>
    <row r="5906" spans="4:23" customFormat="1" x14ac:dyDescent="0.35">
      <c r="D5906" s="5"/>
      <c r="J5906" s="12"/>
      <c r="S5906" s="12"/>
      <c r="T5906" s="5"/>
      <c r="V5906" s="5"/>
      <c r="W5906" s="5"/>
    </row>
    <row r="5907" spans="4:23" customFormat="1" x14ac:dyDescent="0.35">
      <c r="D5907" s="5"/>
      <c r="J5907" s="12"/>
      <c r="S5907" s="12"/>
      <c r="T5907" s="5"/>
      <c r="V5907" s="5"/>
      <c r="W5907" s="5"/>
    </row>
    <row r="5908" spans="4:23" customFormat="1" x14ac:dyDescent="0.35">
      <c r="D5908" s="5"/>
      <c r="J5908" s="12"/>
      <c r="S5908" s="12"/>
      <c r="T5908" s="5"/>
      <c r="V5908" s="5"/>
      <c r="W5908" s="5"/>
    </row>
    <row r="5909" spans="4:23" customFormat="1" x14ac:dyDescent="0.35">
      <c r="D5909" s="5"/>
      <c r="J5909" s="12"/>
      <c r="S5909" s="12"/>
      <c r="T5909" s="5"/>
      <c r="V5909" s="5"/>
      <c r="W5909" s="5"/>
    </row>
    <row r="5910" spans="4:23" customFormat="1" x14ac:dyDescent="0.35">
      <c r="D5910" s="5"/>
      <c r="J5910" s="12"/>
      <c r="S5910" s="12"/>
      <c r="T5910" s="5"/>
      <c r="V5910" s="5"/>
      <c r="W5910" s="5"/>
    </row>
    <row r="5911" spans="4:23" customFormat="1" x14ac:dyDescent="0.35">
      <c r="D5911" s="5"/>
      <c r="J5911" s="12"/>
      <c r="S5911" s="12"/>
      <c r="T5911" s="5"/>
      <c r="V5911" s="5"/>
      <c r="W5911" s="5"/>
    </row>
    <row r="5912" spans="4:23" customFormat="1" x14ac:dyDescent="0.35">
      <c r="D5912" s="5"/>
      <c r="J5912" s="12"/>
      <c r="S5912" s="12"/>
      <c r="T5912" s="5"/>
      <c r="V5912" s="5"/>
      <c r="W5912" s="5"/>
    </row>
    <row r="5913" spans="4:23" customFormat="1" x14ac:dyDescent="0.35">
      <c r="D5913" s="5"/>
      <c r="J5913" s="12"/>
      <c r="S5913" s="12"/>
      <c r="T5913" s="5"/>
      <c r="V5913" s="5"/>
      <c r="W5913" s="5"/>
    </row>
    <row r="5914" spans="4:23" customFormat="1" x14ac:dyDescent="0.35">
      <c r="D5914" s="5"/>
      <c r="J5914" s="12"/>
      <c r="S5914" s="12"/>
      <c r="T5914" s="5"/>
      <c r="V5914" s="5"/>
      <c r="W5914" s="5"/>
    </row>
    <row r="5915" spans="4:23" customFormat="1" x14ac:dyDescent="0.35">
      <c r="D5915" s="5"/>
      <c r="J5915" s="12"/>
      <c r="S5915" s="12"/>
      <c r="T5915" s="5"/>
      <c r="V5915" s="5"/>
      <c r="W5915" s="5"/>
    </row>
    <row r="5916" spans="4:23" customFormat="1" x14ac:dyDescent="0.35">
      <c r="D5916" s="5"/>
      <c r="J5916" s="12"/>
      <c r="S5916" s="12"/>
      <c r="T5916" s="5"/>
      <c r="V5916" s="5"/>
      <c r="W5916" s="5"/>
    </row>
    <row r="5917" spans="4:23" customFormat="1" x14ac:dyDescent="0.35">
      <c r="D5917" s="5"/>
      <c r="J5917" s="12"/>
      <c r="S5917" s="12"/>
      <c r="T5917" s="5"/>
      <c r="V5917" s="5"/>
      <c r="W5917" s="5"/>
    </row>
    <row r="5918" spans="4:23" customFormat="1" x14ac:dyDescent="0.35">
      <c r="D5918" s="5"/>
      <c r="J5918" s="12"/>
      <c r="S5918" s="12"/>
      <c r="T5918" s="5"/>
      <c r="V5918" s="5"/>
      <c r="W5918" s="5"/>
    </row>
    <row r="5919" spans="4:23" customFormat="1" x14ac:dyDescent="0.35">
      <c r="D5919" s="5"/>
      <c r="J5919" s="12"/>
      <c r="S5919" s="12"/>
      <c r="T5919" s="5"/>
      <c r="V5919" s="5"/>
      <c r="W5919" s="5"/>
    </row>
    <row r="5920" spans="4:23" customFormat="1" x14ac:dyDescent="0.35">
      <c r="D5920" s="5"/>
      <c r="J5920" s="12"/>
      <c r="S5920" s="12"/>
      <c r="T5920" s="5"/>
      <c r="V5920" s="5"/>
      <c r="W5920" s="5"/>
    </row>
    <row r="5921" spans="4:23" customFormat="1" x14ac:dyDescent="0.35">
      <c r="D5921" s="5"/>
      <c r="J5921" s="12"/>
      <c r="S5921" s="12"/>
      <c r="T5921" s="5"/>
      <c r="V5921" s="5"/>
      <c r="W5921" s="5"/>
    </row>
    <row r="5922" spans="4:23" customFormat="1" x14ac:dyDescent="0.35">
      <c r="D5922" s="5"/>
      <c r="J5922" s="12"/>
      <c r="S5922" s="12"/>
      <c r="T5922" s="5"/>
      <c r="V5922" s="5"/>
      <c r="W5922" s="5"/>
    </row>
    <row r="5923" spans="4:23" customFormat="1" x14ac:dyDescent="0.35">
      <c r="D5923" s="5"/>
      <c r="J5923" s="12"/>
      <c r="S5923" s="12"/>
      <c r="T5923" s="5"/>
      <c r="V5923" s="5"/>
      <c r="W5923" s="5"/>
    </row>
    <row r="5924" spans="4:23" customFormat="1" x14ac:dyDescent="0.35">
      <c r="D5924" s="5"/>
      <c r="J5924" s="12"/>
      <c r="S5924" s="12"/>
      <c r="T5924" s="5"/>
      <c r="V5924" s="5"/>
      <c r="W5924" s="5"/>
    </row>
    <row r="5925" spans="4:23" customFormat="1" x14ac:dyDescent="0.35">
      <c r="D5925" s="5"/>
      <c r="J5925" s="12"/>
      <c r="S5925" s="12"/>
      <c r="T5925" s="5"/>
      <c r="V5925" s="5"/>
      <c r="W5925" s="5"/>
    </row>
    <row r="5926" spans="4:23" customFormat="1" x14ac:dyDescent="0.35">
      <c r="D5926" s="5"/>
      <c r="J5926" s="12"/>
      <c r="S5926" s="12"/>
      <c r="T5926" s="5"/>
      <c r="V5926" s="5"/>
      <c r="W5926" s="5"/>
    </row>
    <row r="5927" spans="4:23" customFormat="1" x14ac:dyDescent="0.35">
      <c r="D5927" s="5"/>
      <c r="J5927" s="12"/>
      <c r="S5927" s="12"/>
      <c r="T5927" s="5"/>
      <c r="V5927" s="5"/>
      <c r="W5927" s="5"/>
    </row>
    <row r="5928" spans="4:23" customFormat="1" x14ac:dyDescent="0.35">
      <c r="D5928" s="5"/>
      <c r="J5928" s="12"/>
      <c r="S5928" s="12"/>
      <c r="T5928" s="5"/>
      <c r="V5928" s="5"/>
      <c r="W5928" s="5"/>
    </row>
    <row r="5929" spans="4:23" customFormat="1" x14ac:dyDescent="0.35">
      <c r="D5929" s="5"/>
      <c r="J5929" s="12"/>
      <c r="S5929" s="12"/>
      <c r="T5929" s="5"/>
      <c r="V5929" s="5"/>
      <c r="W5929" s="5"/>
    </row>
    <row r="5930" spans="4:23" customFormat="1" x14ac:dyDescent="0.35">
      <c r="D5930" s="5"/>
      <c r="J5930" s="12"/>
      <c r="S5930" s="12"/>
      <c r="T5930" s="5"/>
      <c r="V5930" s="5"/>
      <c r="W5930" s="5"/>
    </row>
    <row r="5931" spans="4:23" customFormat="1" x14ac:dyDescent="0.35">
      <c r="D5931" s="5"/>
      <c r="J5931" s="12"/>
      <c r="S5931" s="12"/>
      <c r="T5931" s="5"/>
      <c r="V5931" s="5"/>
      <c r="W5931" s="5"/>
    </row>
    <row r="5932" spans="4:23" customFormat="1" x14ac:dyDescent="0.35">
      <c r="D5932" s="5"/>
      <c r="J5932" s="12"/>
      <c r="S5932" s="12"/>
      <c r="T5932" s="5"/>
      <c r="V5932" s="5"/>
      <c r="W5932" s="5"/>
    </row>
    <row r="5933" spans="4:23" customFormat="1" x14ac:dyDescent="0.35">
      <c r="D5933" s="5"/>
      <c r="J5933" s="12"/>
      <c r="S5933" s="12"/>
      <c r="T5933" s="5"/>
      <c r="V5933" s="5"/>
      <c r="W5933" s="5"/>
    </row>
    <row r="5934" spans="4:23" customFormat="1" x14ac:dyDescent="0.35">
      <c r="D5934" s="5"/>
      <c r="J5934" s="12"/>
      <c r="S5934" s="12"/>
      <c r="T5934" s="5"/>
      <c r="V5934" s="5"/>
      <c r="W5934" s="5"/>
    </row>
    <row r="5935" spans="4:23" customFormat="1" x14ac:dyDescent="0.35">
      <c r="D5935" s="5"/>
      <c r="J5935" s="12"/>
      <c r="S5935" s="12"/>
      <c r="T5935" s="5"/>
      <c r="V5935" s="5"/>
      <c r="W5935" s="5"/>
    </row>
    <row r="5936" spans="4:23" customFormat="1" x14ac:dyDescent="0.35">
      <c r="D5936" s="5"/>
      <c r="J5936" s="12"/>
      <c r="S5936" s="12"/>
      <c r="T5936" s="5"/>
      <c r="V5936" s="5"/>
      <c r="W5936" s="5"/>
    </row>
    <row r="5937" spans="4:23" customFormat="1" x14ac:dyDescent="0.35">
      <c r="D5937" s="5"/>
      <c r="J5937" s="12"/>
      <c r="S5937" s="12"/>
      <c r="T5937" s="5"/>
      <c r="V5937" s="5"/>
      <c r="W5937" s="5"/>
    </row>
    <row r="5938" spans="4:23" customFormat="1" x14ac:dyDescent="0.35">
      <c r="D5938" s="5"/>
      <c r="J5938" s="12"/>
      <c r="S5938" s="12"/>
      <c r="T5938" s="5"/>
      <c r="V5938" s="5"/>
      <c r="W5938" s="5"/>
    </row>
    <row r="5939" spans="4:23" customFormat="1" x14ac:dyDescent="0.35">
      <c r="D5939" s="5"/>
      <c r="J5939" s="12"/>
      <c r="S5939" s="12"/>
      <c r="T5939" s="5"/>
      <c r="V5939" s="5"/>
      <c r="W5939" s="5"/>
    </row>
    <row r="5940" spans="4:23" customFormat="1" x14ac:dyDescent="0.35">
      <c r="D5940" s="5"/>
      <c r="J5940" s="12"/>
      <c r="S5940" s="12"/>
      <c r="T5940" s="5"/>
      <c r="V5940" s="5"/>
      <c r="W5940" s="5"/>
    </row>
    <row r="5941" spans="4:23" customFormat="1" x14ac:dyDescent="0.35">
      <c r="D5941" s="5"/>
      <c r="J5941" s="12"/>
      <c r="S5941" s="12"/>
      <c r="T5941" s="5"/>
      <c r="V5941" s="5"/>
      <c r="W5941" s="5"/>
    </row>
    <row r="5942" spans="4:23" customFormat="1" x14ac:dyDescent="0.35">
      <c r="D5942" s="5"/>
      <c r="J5942" s="12"/>
      <c r="S5942" s="12"/>
      <c r="T5942" s="5"/>
      <c r="V5942" s="5"/>
      <c r="W5942" s="5"/>
    </row>
    <row r="5943" spans="4:23" customFormat="1" x14ac:dyDescent="0.35">
      <c r="D5943" s="5"/>
      <c r="J5943" s="12"/>
      <c r="S5943" s="12"/>
      <c r="T5943" s="5"/>
      <c r="V5943" s="5"/>
      <c r="W5943" s="5"/>
    </row>
    <row r="5944" spans="4:23" customFormat="1" x14ac:dyDescent="0.35">
      <c r="D5944" s="5"/>
      <c r="J5944" s="12"/>
      <c r="S5944" s="12"/>
      <c r="T5944" s="5"/>
      <c r="V5944" s="5"/>
      <c r="W5944" s="5"/>
    </row>
    <row r="5945" spans="4:23" customFormat="1" x14ac:dyDescent="0.35">
      <c r="D5945" s="5"/>
      <c r="J5945" s="12"/>
      <c r="S5945" s="12"/>
      <c r="T5945" s="5"/>
      <c r="V5945" s="5"/>
      <c r="W5945" s="5"/>
    </row>
    <row r="5946" spans="4:23" customFormat="1" x14ac:dyDescent="0.35">
      <c r="D5946" s="5"/>
      <c r="J5946" s="12"/>
      <c r="S5946" s="12"/>
      <c r="T5946" s="5"/>
      <c r="V5946" s="5"/>
      <c r="W5946" s="5"/>
    </row>
    <row r="5947" spans="4:23" customFormat="1" x14ac:dyDescent="0.35">
      <c r="D5947" s="5"/>
      <c r="J5947" s="12"/>
      <c r="S5947" s="12"/>
      <c r="T5947" s="5"/>
      <c r="V5947" s="5"/>
      <c r="W5947" s="5"/>
    </row>
    <row r="5948" spans="4:23" customFormat="1" x14ac:dyDescent="0.35">
      <c r="D5948" s="5"/>
      <c r="J5948" s="12"/>
      <c r="S5948" s="12"/>
      <c r="T5948" s="5"/>
      <c r="V5948" s="5"/>
      <c r="W5948" s="5"/>
    </row>
    <row r="5949" spans="4:23" customFormat="1" x14ac:dyDescent="0.35">
      <c r="D5949" s="5"/>
      <c r="J5949" s="12"/>
      <c r="S5949" s="12"/>
      <c r="T5949" s="5"/>
      <c r="V5949" s="5"/>
      <c r="W5949" s="5"/>
    </row>
    <row r="5950" spans="4:23" customFormat="1" x14ac:dyDescent="0.35">
      <c r="D5950" s="5"/>
      <c r="J5950" s="12"/>
      <c r="S5950" s="12"/>
      <c r="T5950" s="5"/>
      <c r="V5950" s="5"/>
      <c r="W5950" s="5"/>
    </row>
    <row r="5951" spans="4:23" customFormat="1" x14ac:dyDescent="0.35">
      <c r="D5951" s="5"/>
      <c r="J5951" s="12"/>
      <c r="S5951" s="12"/>
      <c r="T5951" s="5"/>
      <c r="V5951" s="5"/>
      <c r="W5951" s="5"/>
    </row>
    <row r="5952" spans="4:23" customFormat="1" x14ac:dyDescent="0.35">
      <c r="D5952" s="5"/>
      <c r="J5952" s="12"/>
      <c r="S5952" s="12"/>
      <c r="T5952" s="5"/>
      <c r="V5952" s="5"/>
      <c r="W5952" s="5"/>
    </row>
    <row r="5953" spans="4:23" customFormat="1" x14ac:dyDescent="0.35">
      <c r="D5953" s="5"/>
      <c r="J5953" s="12"/>
      <c r="S5953" s="12"/>
      <c r="T5953" s="5"/>
      <c r="V5953" s="5"/>
      <c r="W5953" s="5"/>
    </row>
    <row r="5954" spans="4:23" customFormat="1" x14ac:dyDescent="0.35">
      <c r="D5954" s="5"/>
      <c r="J5954" s="12"/>
      <c r="S5954" s="12"/>
      <c r="T5954" s="5"/>
      <c r="V5954" s="5"/>
      <c r="W5954" s="5"/>
    </row>
    <row r="5955" spans="4:23" customFormat="1" x14ac:dyDescent="0.35">
      <c r="D5955" s="5"/>
      <c r="J5955" s="12"/>
      <c r="S5955" s="12"/>
      <c r="T5955" s="5"/>
      <c r="V5955" s="5"/>
      <c r="W5955" s="5"/>
    </row>
    <row r="5956" spans="4:23" customFormat="1" x14ac:dyDescent="0.35">
      <c r="D5956" s="5"/>
      <c r="J5956" s="12"/>
      <c r="S5956" s="12"/>
      <c r="T5956" s="5"/>
      <c r="V5956" s="5"/>
      <c r="W5956" s="5"/>
    </row>
    <row r="5957" spans="4:23" customFormat="1" x14ac:dyDescent="0.35">
      <c r="D5957" s="5"/>
      <c r="J5957" s="12"/>
      <c r="S5957" s="12"/>
      <c r="T5957" s="5"/>
      <c r="V5957" s="5"/>
      <c r="W5957" s="5"/>
    </row>
    <row r="5958" spans="4:23" customFormat="1" x14ac:dyDescent="0.35">
      <c r="D5958" s="5"/>
      <c r="J5958" s="12"/>
      <c r="S5958" s="12"/>
      <c r="T5958" s="5"/>
      <c r="V5958" s="5"/>
      <c r="W5958" s="5"/>
    </row>
    <row r="5959" spans="4:23" customFormat="1" x14ac:dyDescent="0.35">
      <c r="D5959" s="5"/>
      <c r="J5959" s="12"/>
      <c r="S5959" s="12"/>
      <c r="T5959" s="5"/>
      <c r="V5959" s="5"/>
      <c r="W5959" s="5"/>
    </row>
    <row r="5960" spans="4:23" customFormat="1" x14ac:dyDescent="0.35">
      <c r="D5960" s="5"/>
      <c r="J5960" s="12"/>
      <c r="S5960" s="12"/>
      <c r="T5960" s="5"/>
      <c r="V5960" s="5"/>
      <c r="W5960" s="5"/>
    </row>
    <row r="5961" spans="4:23" customFormat="1" x14ac:dyDescent="0.35">
      <c r="D5961" s="5"/>
      <c r="J5961" s="12"/>
      <c r="S5961" s="12"/>
      <c r="T5961" s="5"/>
      <c r="V5961" s="5"/>
      <c r="W5961" s="5"/>
    </row>
    <row r="5962" spans="4:23" customFormat="1" x14ac:dyDescent="0.35">
      <c r="D5962" s="5"/>
      <c r="J5962" s="12"/>
      <c r="S5962" s="12"/>
      <c r="T5962" s="5"/>
      <c r="V5962" s="5"/>
      <c r="W5962" s="5"/>
    </row>
    <row r="5963" spans="4:23" customFormat="1" x14ac:dyDescent="0.35">
      <c r="D5963" s="5"/>
      <c r="J5963" s="12"/>
      <c r="S5963" s="12"/>
      <c r="T5963" s="5"/>
      <c r="V5963" s="5"/>
      <c r="W5963" s="5"/>
    </row>
    <row r="5964" spans="4:23" customFormat="1" x14ac:dyDescent="0.35">
      <c r="D5964" s="5"/>
      <c r="J5964" s="12"/>
      <c r="S5964" s="12"/>
      <c r="T5964" s="5"/>
      <c r="V5964" s="5"/>
      <c r="W5964" s="5"/>
    </row>
    <row r="5965" spans="4:23" customFormat="1" x14ac:dyDescent="0.35">
      <c r="D5965" s="5"/>
      <c r="J5965" s="12"/>
      <c r="S5965" s="12"/>
      <c r="T5965" s="5"/>
      <c r="V5965" s="5"/>
      <c r="W5965" s="5"/>
    </row>
    <row r="5966" spans="4:23" customFormat="1" x14ac:dyDescent="0.35">
      <c r="D5966" s="5"/>
      <c r="J5966" s="12"/>
      <c r="S5966" s="12"/>
      <c r="T5966" s="5"/>
      <c r="V5966" s="5"/>
      <c r="W5966" s="5"/>
    </row>
    <row r="5967" spans="4:23" customFormat="1" x14ac:dyDescent="0.35">
      <c r="D5967" s="5"/>
      <c r="J5967" s="12"/>
      <c r="S5967" s="12"/>
      <c r="T5967" s="5"/>
      <c r="V5967" s="5"/>
      <c r="W5967" s="5"/>
    </row>
    <row r="5968" spans="4:23" customFormat="1" x14ac:dyDescent="0.35">
      <c r="D5968" s="5"/>
      <c r="J5968" s="12"/>
      <c r="S5968" s="12"/>
      <c r="T5968" s="5"/>
      <c r="V5968" s="5"/>
      <c r="W5968" s="5"/>
    </row>
    <row r="5969" spans="4:23" customFormat="1" x14ac:dyDescent="0.35">
      <c r="D5969" s="5"/>
      <c r="J5969" s="12"/>
      <c r="S5969" s="12"/>
      <c r="T5969" s="5"/>
      <c r="V5969" s="5"/>
      <c r="W5969" s="5"/>
    </row>
    <row r="5970" spans="4:23" customFormat="1" x14ac:dyDescent="0.35">
      <c r="D5970" s="5"/>
      <c r="J5970" s="12"/>
      <c r="S5970" s="12"/>
      <c r="T5970" s="5"/>
      <c r="V5970" s="5"/>
      <c r="W5970" s="5"/>
    </row>
    <row r="5971" spans="4:23" customFormat="1" x14ac:dyDescent="0.35">
      <c r="D5971" s="5"/>
      <c r="J5971" s="12"/>
      <c r="S5971" s="12"/>
      <c r="T5971" s="5"/>
      <c r="V5971" s="5"/>
      <c r="W5971" s="5"/>
    </row>
    <row r="5972" spans="4:23" customFormat="1" x14ac:dyDescent="0.35">
      <c r="D5972" s="5"/>
      <c r="J5972" s="12"/>
      <c r="S5972" s="12"/>
      <c r="T5972" s="5"/>
      <c r="V5972" s="5"/>
      <c r="W5972" s="5"/>
    </row>
    <row r="5973" spans="4:23" customFormat="1" x14ac:dyDescent="0.35">
      <c r="D5973" s="5"/>
      <c r="J5973" s="12"/>
      <c r="S5973" s="12"/>
      <c r="T5973" s="5"/>
      <c r="V5973" s="5"/>
      <c r="W5973" s="5"/>
    </row>
    <row r="5974" spans="4:23" customFormat="1" x14ac:dyDescent="0.35">
      <c r="D5974" s="5"/>
      <c r="J5974" s="12"/>
      <c r="S5974" s="12"/>
      <c r="T5974" s="5"/>
      <c r="V5974" s="5"/>
      <c r="W5974" s="5"/>
    </row>
    <row r="5975" spans="4:23" customFormat="1" x14ac:dyDescent="0.35">
      <c r="D5975" s="5"/>
      <c r="J5975" s="12"/>
      <c r="S5975" s="12"/>
      <c r="T5975" s="5"/>
      <c r="V5975" s="5"/>
      <c r="W5975" s="5"/>
    </row>
    <row r="5976" spans="4:23" customFormat="1" x14ac:dyDescent="0.35">
      <c r="D5976" s="5"/>
      <c r="J5976" s="12"/>
      <c r="S5976" s="12"/>
      <c r="T5976" s="5"/>
      <c r="V5976" s="5"/>
      <c r="W5976" s="5"/>
    </row>
    <row r="5977" spans="4:23" customFormat="1" x14ac:dyDescent="0.35">
      <c r="D5977" s="5"/>
      <c r="J5977" s="12"/>
      <c r="S5977" s="12"/>
      <c r="T5977" s="5"/>
      <c r="V5977" s="5"/>
      <c r="W5977" s="5"/>
    </row>
    <row r="5978" spans="4:23" customFormat="1" x14ac:dyDescent="0.35">
      <c r="D5978" s="5"/>
      <c r="J5978" s="12"/>
      <c r="S5978" s="12"/>
      <c r="T5978" s="5"/>
      <c r="V5978" s="5"/>
      <c r="W5978" s="5"/>
    </row>
    <row r="5979" spans="4:23" customFormat="1" x14ac:dyDescent="0.35">
      <c r="D5979" s="5"/>
      <c r="J5979" s="12"/>
      <c r="S5979" s="12"/>
      <c r="T5979" s="5"/>
      <c r="V5979" s="5"/>
      <c r="W5979" s="5"/>
    </row>
    <row r="5980" spans="4:23" customFormat="1" x14ac:dyDescent="0.35">
      <c r="D5980" s="5"/>
      <c r="J5980" s="12"/>
      <c r="S5980" s="12"/>
      <c r="T5980" s="5"/>
      <c r="V5980" s="5"/>
      <c r="W5980" s="5"/>
    </row>
    <row r="5981" spans="4:23" customFormat="1" x14ac:dyDescent="0.35">
      <c r="D5981" s="5"/>
      <c r="J5981" s="12"/>
      <c r="S5981" s="12"/>
      <c r="T5981" s="5"/>
      <c r="V5981" s="5"/>
      <c r="W5981" s="5"/>
    </row>
    <row r="5982" spans="4:23" customFormat="1" x14ac:dyDescent="0.35">
      <c r="D5982" s="5"/>
      <c r="J5982" s="12"/>
      <c r="S5982" s="12"/>
      <c r="T5982" s="5"/>
      <c r="V5982" s="5"/>
      <c r="W5982" s="5"/>
    </row>
    <row r="5983" spans="4:23" customFormat="1" x14ac:dyDescent="0.35">
      <c r="D5983" s="5"/>
      <c r="J5983" s="12"/>
      <c r="S5983" s="12"/>
      <c r="T5983" s="5"/>
      <c r="V5983" s="5"/>
      <c r="W5983" s="5"/>
    </row>
    <row r="5984" spans="4:23" customFormat="1" x14ac:dyDescent="0.35">
      <c r="D5984" s="5"/>
      <c r="J5984" s="12"/>
      <c r="S5984" s="12"/>
      <c r="T5984" s="5"/>
      <c r="V5984" s="5"/>
      <c r="W5984" s="5"/>
    </row>
    <row r="5985" spans="4:23" customFormat="1" x14ac:dyDescent="0.35">
      <c r="D5985" s="5"/>
      <c r="J5985" s="12"/>
      <c r="S5985" s="12"/>
      <c r="T5985" s="5"/>
      <c r="V5985" s="5"/>
      <c r="W5985" s="5"/>
    </row>
    <row r="5986" spans="4:23" customFormat="1" x14ac:dyDescent="0.35">
      <c r="D5986" s="5"/>
      <c r="J5986" s="12"/>
      <c r="S5986" s="12"/>
      <c r="T5986" s="5"/>
      <c r="V5986" s="5"/>
      <c r="W5986" s="5"/>
    </row>
    <row r="5987" spans="4:23" customFormat="1" x14ac:dyDescent="0.35">
      <c r="D5987" s="5"/>
      <c r="J5987" s="12"/>
      <c r="S5987" s="12"/>
      <c r="T5987" s="5"/>
      <c r="V5987" s="5"/>
      <c r="W5987" s="5"/>
    </row>
    <row r="5988" spans="4:23" customFormat="1" x14ac:dyDescent="0.35">
      <c r="D5988" s="5"/>
      <c r="J5988" s="12"/>
      <c r="S5988" s="12"/>
      <c r="T5988" s="5"/>
      <c r="V5988" s="5"/>
      <c r="W5988" s="5"/>
    </row>
    <row r="5989" spans="4:23" customFormat="1" x14ac:dyDescent="0.35">
      <c r="D5989" s="5"/>
      <c r="J5989" s="12"/>
      <c r="S5989" s="12"/>
      <c r="T5989" s="5"/>
      <c r="V5989" s="5"/>
      <c r="W5989" s="5"/>
    </row>
    <row r="5990" spans="4:23" customFormat="1" x14ac:dyDescent="0.35">
      <c r="D5990" s="5"/>
      <c r="J5990" s="12"/>
      <c r="S5990" s="12"/>
      <c r="T5990" s="5"/>
      <c r="V5990" s="5"/>
      <c r="W5990" s="5"/>
    </row>
    <row r="5991" spans="4:23" customFormat="1" x14ac:dyDescent="0.35">
      <c r="D5991" s="5"/>
      <c r="J5991" s="12"/>
      <c r="S5991" s="12"/>
      <c r="T5991" s="5"/>
      <c r="V5991" s="5"/>
      <c r="W5991" s="5"/>
    </row>
    <row r="5992" spans="4:23" customFormat="1" x14ac:dyDescent="0.35">
      <c r="D5992" s="5"/>
      <c r="J5992" s="12"/>
      <c r="S5992" s="12"/>
      <c r="T5992" s="5"/>
      <c r="V5992" s="5"/>
      <c r="W5992" s="5"/>
    </row>
    <row r="5993" spans="4:23" customFormat="1" x14ac:dyDescent="0.35">
      <c r="D5993" s="5"/>
      <c r="J5993" s="12"/>
      <c r="S5993" s="12"/>
      <c r="T5993" s="5"/>
      <c r="V5993" s="5"/>
      <c r="W5993" s="5"/>
    </row>
    <row r="5994" spans="4:23" customFormat="1" x14ac:dyDescent="0.35">
      <c r="D5994" s="5"/>
      <c r="J5994" s="12"/>
      <c r="S5994" s="12"/>
      <c r="T5994" s="5"/>
      <c r="V5994" s="5"/>
      <c r="W5994" s="5"/>
    </row>
    <row r="5995" spans="4:23" customFormat="1" x14ac:dyDescent="0.35">
      <c r="D5995" s="5"/>
      <c r="J5995" s="12"/>
      <c r="S5995" s="12"/>
      <c r="T5995" s="5"/>
      <c r="V5995" s="5"/>
      <c r="W5995" s="5"/>
    </row>
    <row r="5996" spans="4:23" customFormat="1" x14ac:dyDescent="0.35">
      <c r="D5996" s="5"/>
      <c r="J5996" s="12"/>
      <c r="S5996" s="12"/>
      <c r="T5996" s="5"/>
      <c r="V5996" s="5"/>
      <c r="W5996" s="5"/>
    </row>
    <row r="5997" spans="4:23" customFormat="1" x14ac:dyDescent="0.35">
      <c r="D5997" s="5"/>
      <c r="J5997" s="12"/>
      <c r="S5997" s="12"/>
      <c r="T5997" s="5"/>
      <c r="V5997" s="5"/>
      <c r="W5997" s="5"/>
    </row>
    <row r="5998" spans="4:23" customFormat="1" x14ac:dyDescent="0.35">
      <c r="D5998" s="5"/>
      <c r="J5998" s="12"/>
      <c r="S5998" s="12"/>
      <c r="T5998" s="5"/>
      <c r="V5998" s="5"/>
      <c r="W5998" s="5"/>
    </row>
    <row r="5999" spans="4:23" customFormat="1" x14ac:dyDescent="0.35">
      <c r="D5999" s="5"/>
      <c r="J5999" s="12"/>
      <c r="S5999" s="12"/>
      <c r="T5999" s="5"/>
      <c r="V5999" s="5"/>
      <c r="W5999" s="5"/>
    </row>
    <row r="6000" spans="4:23" customFormat="1" x14ac:dyDescent="0.35">
      <c r="D6000" s="5"/>
      <c r="J6000" s="12"/>
      <c r="S6000" s="12"/>
      <c r="T6000" s="5"/>
      <c r="V6000" s="5"/>
      <c r="W6000" s="5"/>
    </row>
    <row r="6001" spans="4:23" customFormat="1" x14ac:dyDescent="0.35">
      <c r="D6001" s="5"/>
      <c r="J6001" s="12"/>
      <c r="S6001" s="12"/>
      <c r="T6001" s="5"/>
      <c r="V6001" s="5"/>
      <c r="W6001" s="5"/>
    </row>
    <row r="6002" spans="4:23" customFormat="1" x14ac:dyDescent="0.35">
      <c r="D6002" s="5"/>
      <c r="J6002" s="12"/>
      <c r="S6002" s="12"/>
      <c r="T6002" s="5"/>
      <c r="V6002" s="5"/>
      <c r="W6002" s="5"/>
    </row>
    <row r="6003" spans="4:23" customFormat="1" x14ac:dyDescent="0.35">
      <c r="D6003" s="5"/>
      <c r="J6003" s="12"/>
      <c r="S6003" s="12"/>
      <c r="T6003" s="5"/>
      <c r="V6003" s="5"/>
      <c r="W6003" s="5"/>
    </row>
    <row r="6004" spans="4:23" customFormat="1" x14ac:dyDescent="0.35">
      <c r="D6004" s="5"/>
      <c r="J6004" s="12"/>
      <c r="S6004" s="12"/>
      <c r="T6004" s="5"/>
      <c r="V6004" s="5"/>
      <c r="W6004" s="5"/>
    </row>
    <row r="6005" spans="4:23" customFormat="1" x14ac:dyDescent="0.35">
      <c r="D6005" s="5"/>
      <c r="J6005" s="12"/>
      <c r="S6005" s="12"/>
      <c r="T6005" s="5"/>
      <c r="V6005" s="5"/>
      <c r="W6005" s="5"/>
    </row>
    <row r="6006" spans="4:23" customFormat="1" x14ac:dyDescent="0.35">
      <c r="D6006" s="5"/>
      <c r="J6006" s="12"/>
      <c r="S6006" s="12"/>
      <c r="T6006" s="5"/>
      <c r="V6006" s="5"/>
      <c r="W6006" s="5"/>
    </row>
    <row r="6007" spans="4:23" customFormat="1" x14ac:dyDescent="0.35">
      <c r="D6007" s="5"/>
      <c r="J6007" s="12"/>
      <c r="S6007" s="12"/>
      <c r="T6007" s="5"/>
      <c r="V6007" s="5"/>
      <c r="W6007" s="5"/>
    </row>
    <row r="6008" spans="4:23" customFormat="1" x14ac:dyDescent="0.35">
      <c r="D6008" s="5"/>
      <c r="J6008" s="12"/>
      <c r="S6008" s="12"/>
      <c r="T6008" s="5"/>
      <c r="V6008" s="5"/>
      <c r="W6008" s="5"/>
    </row>
    <row r="6009" spans="4:23" customFormat="1" x14ac:dyDescent="0.35">
      <c r="D6009" s="5"/>
      <c r="J6009" s="12"/>
      <c r="S6009" s="12"/>
      <c r="T6009" s="5"/>
      <c r="V6009" s="5"/>
      <c r="W6009" s="5"/>
    </row>
    <row r="6010" spans="4:23" customFormat="1" x14ac:dyDescent="0.35">
      <c r="D6010" s="5"/>
      <c r="J6010" s="12"/>
      <c r="S6010" s="12"/>
      <c r="T6010" s="5"/>
      <c r="V6010" s="5"/>
      <c r="W6010" s="5"/>
    </row>
    <row r="6011" spans="4:23" customFormat="1" x14ac:dyDescent="0.35">
      <c r="D6011" s="5"/>
      <c r="J6011" s="12"/>
      <c r="S6011" s="12"/>
      <c r="T6011" s="5"/>
      <c r="V6011" s="5"/>
      <c r="W6011" s="5"/>
    </row>
    <row r="6012" spans="4:23" customFormat="1" x14ac:dyDescent="0.35">
      <c r="D6012" s="5"/>
      <c r="J6012" s="12"/>
      <c r="S6012" s="12"/>
      <c r="T6012" s="5"/>
      <c r="V6012" s="5"/>
      <c r="W6012" s="5"/>
    </row>
    <row r="6013" spans="4:23" customFormat="1" x14ac:dyDescent="0.35">
      <c r="D6013" s="5"/>
      <c r="J6013" s="12"/>
      <c r="S6013" s="12"/>
      <c r="T6013" s="5"/>
      <c r="V6013" s="5"/>
      <c r="W6013" s="5"/>
    </row>
    <row r="6014" spans="4:23" customFormat="1" x14ac:dyDescent="0.35">
      <c r="D6014" s="5"/>
      <c r="J6014" s="12"/>
      <c r="S6014" s="12"/>
      <c r="T6014" s="5"/>
      <c r="V6014" s="5"/>
      <c r="W6014" s="5"/>
    </row>
    <row r="6015" spans="4:23" customFormat="1" x14ac:dyDescent="0.35">
      <c r="D6015" s="5"/>
      <c r="J6015" s="12"/>
      <c r="S6015" s="12"/>
      <c r="T6015" s="5"/>
      <c r="V6015" s="5"/>
      <c r="W6015" s="5"/>
    </row>
    <row r="6016" spans="4:23" customFormat="1" x14ac:dyDescent="0.35">
      <c r="D6016" s="5"/>
      <c r="J6016" s="12"/>
      <c r="S6016" s="12"/>
      <c r="T6016" s="5"/>
      <c r="V6016" s="5"/>
      <c r="W6016" s="5"/>
    </row>
    <row r="6017" spans="4:23" customFormat="1" x14ac:dyDescent="0.35">
      <c r="D6017" s="5"/>
      <c r="J6017" s="12"/>
      <c r="S6017" s="12"/>
      <c r="T6017" s="5"/>
      <c r="V6017" s="5"/>
      <c r="W6017" s="5"/>
    </row>
    <row r="6018" spans="4:23" customFormat="1" x14ac:dyDescent="0.35">
      <c r="D6018" s="5"/>
      <c r="J6018" s="12"/>
      <c r="S6018" s="12"/>
      <c r="T6018" s="5"/>
      <c r="V6018" s="5"/>
      <c r="W6018" s="5"/>
    </row>
    <row r="6019" spans="4:23" customFormat="1" x14ac:dyDescent="0.35">
      <c r="D6019" s="5"/>
      <c r="J6019" s="12"/>
      <c r="S6019" s="12"/>
      <c r="T6019" s="5"/>
      <c r="V6019" s="5"/>
      <c r="W6019" s="5"/>
    </row>
    <row r="6020" spans="4:23" customFormat="1" x14ac:dyDescent="0.35">
      <c r="D6020" s="5"/>
      <c r="J6020" s="12"/>
      <c r="S6020" s="12"/>
      <c r="T6020" s="5"/>
      <c r="V6020" s="5"/>
      <c r="W6020" s="5"/>
    </row>
    <row r="6021" spans="4:23" customFormat="1" x14ac:dyDescent="0.35">
      <c r="D6021" s="5"/>
      <c r="J6021" s="12"/>
      <c r="S6021" s="12"/>
      <c r="T6021" s="5"/>
      <c r="V6021" s="5"/>
      <c r="W6021" s="5"/>
    </row>
    <row r="6022" spans="4:23" customFormat="1" x14ac:dyDescent="0.35">
      <c r="D6022" s="5"/>
      <c r="J6022" s="12"/>
      <c r="S6022" s="12"/>
      <c r="T6022" s="5"/>
      <c r="V6022" s="5"/>
      <c r="W6022" s="5"/>
    </row>
    <row r="6023" spans="4:23" customFormat="1" x14ac:dyDescent="0.35">
      <c r="D6023" s="5"/>
      <c r="J6023" s="12"/>
      <c r="S6023" s="12"/>
      <c r="T6023" s="5"/>
      <c r="V6023" s="5"/>
      <c r="W6023" s="5"/>
    </row>
    <row r="6024" spans="4:23" customFormat="1" x14ac:dyDescent="0.35">
      <c r="D6024" s="5"/>
      <c r="J6024" s="12"/>
      <c r="S6024" s="12"/>
      <c r="T6024" s="5"/>
      <c r="V6024" s="5"/>
      <c r="W6024" s="5"/>
    </row>
    <row r="6025" spans="4:23" customFormat="1" x14ac:dyDescent="0.35">
      <c r="D6025" s="5"/>
      <c r="J6025" s="12"/>
      <c r="S6025" s="12"/>
      <c r="T6025" s="5"/>
      <c r="V6025" s="5"/>
      <c r="W6025" s="5"/>
    </row>
    <row r="6026" spans="4:23" customFormat="1" x14ac:dyDescent="0.35">
      <c r="D6026" s="5"/>
      <c r="J6026" s="12"/>
      <c r="S6026" s="12"/>
      <c r="T6026" s="5"/>
      <c r="V6026" s="5"/>
      <c r="W6026" s="5"/>
    </row>
    <row r="6027" spans="4:23" customFormat="1" x14ac:dyDescent="0.35">
      <c r="D6027" s="5"/>
      <c r="J6027" s="12"/>
      <c r="S6027" s="12"/>
      <c r="T6027" s="5"/>
      <c r="V6027" s="5"/>
      <c r="W6027" s="5"/>
    </row>
    <row r="6028" spans="4:23" customFormat="1" x14ac:dyDescent="0.35">
      <c r="D6028" s="5"/>
      <c r="J6028" s="12"/>
      <c r="S6028" s="12"/>
      <c r="T6028" s="5"/>
      <c r="V6028" s="5"/>
      <c r="W6028" s="5"/>
    </row>
    <row r="6029" spans="4:23" customFormat="1" x14ac:dyDescent="0.35">
      <c r="D6029" s="5"/>
      <c r="J6029" s="12"/>
      <c r="S6029" s="12"/>
      <c r="T6029" s="5"/>
      <c r="V6029" s="5"/>
      <c r="W6029" s="5"/>
    </row>
    <row r="6030" spans="4:23" customFormat="1" x14ac:dyDescent="0.35">
      <c r="D6030" s="5"/>
      <c r="J6030" s="12"/>
      <c r="S6030" s="12"/>
      <c r="T6030" s="5"/>
      <c r="V6030" s="5"/>
      <c r="W6030" s="5"/>
    </row>
    <row r="6031" spans="4:23" customFormat="1" x14ac:dyDescent="0.35">
      <c r="D6031" s="5"/>
      <c r="J6031" s="12"/>
      <c r="S6031" s="12"/>
      <c r="T6031" s="5"/>
      <c r="V6031" s="5"/>
      <c r="W6031" s="5"/>
    </row>
    <row r="6032" spans="4:23" customFormat="1" x14ac:dyDescent="0.35">
      <c r="D6032" s="5"/>
      <c r="J6032" s="12"/>
      <c r="S6032" s="12"/>
      <c r="T6032" s="5"/>
      <c r="V6032" s="5"/>
      <c r="W6032" s="5"/>
    </row>
    <row r="6033" spans="4:23" customFormat="1" x14ac:dyDescent="0.35">
      <c r="D6033" s="5"/>
      <c r="J6033" s="12"/>
      <c r="S6033" s="12"/>
      <c r="T6033" s="5"/>
      <c r="V6033" s="5"/>
      <c r="W6033" s="5"/>
    </row>
    <row r="6034" spans="4:23" customFormat="1" x14ac:dyDescent="0.35">
      <c r="D6034" s="5"/>
      <c r="J6034" s="12"/>
      <c r="S6034" s="12"/>
      <c r="T6034" s="5"/>
      <c r="V6034" s="5"/>
      <c r="W6034" s="5"/>
    </row>
    <row r="6035" spans="4:23" customFormat="1" x14ac:dyDescent="0.35">
      <c r="D6035" s="5"/>
      <c r="J6035" s="12"/>
      <c r="S6035" s="12"/>
      <c r="T6035" s="5"/>
      <c r="V6035" s="5"/>
      <c r="W6035" s="5"/>
    </row>
    <row r="6036" spans="4:23" customFormat="1" x14ac:dyDescent="0.35">
      <c r="D6036" s="5"/>
      <c r="J6036" s="12"/>
      <c r="S6036" s="12"/>
      <c r="T6036" s="5"/>
      <c r="V6036" s="5"/>
      <c r="W6036" s="5"/>
    </row>
    <row r="6037" spans="4:23" customFormat="1" x14ac:dyDescent="0.35">
      <c r="D6037" s="5"/>
      <c r="J6037" s="12"/>
      <c r="S6037" s="12"/>
      <c r="T6037" s="5"/>
      <c r="V6037" s="5"/>
      <c r="W6037" s="5"/>
    </row>
    <row r="6038" spans="4:23" customFormat="1" x14ac:dyDescent="0.35">
      <c r="D6038" s="5"/>
      <c r="J6038" s="12"/>
      <c r="S6038" s="12"/>
      <c r="T6038" s="5"/>
      <c r="V6038" s="5"/>
      <c r="W6038" s="5"/>
    </row>
    <row r="6039" spans="4:23" customFormat="1" x14ac:dyDescent="0.35">
      <c r="D6039" s="5"/>
      <c r="J6039" s="12"/>
      <c r="S6039" s="12"/>
      <c r="T6039" s="5"/>
      <c r="V6039" s="5"/>
      <c r="W6039" s="5"/>
    </row>
    <row r="6040" spans="4:23" customFormat="1" x14ac:dyDescent="0.35">
      <c r="D6040" s="5"/>
      <c r="J6040" s="12"/>
      <c r="S6040" s="12"/>
      <c r="T6040" s="5"/>
      <c r="V6040" s="5"/>
      <c r="W6040" s="5"/>
    </row>
    <row r="6041" spans="4:23" customFormat="1" x14ac:dyDescent="0.35">
      <c r="D6041" s="5"/>
      <c r="J6041" s="12"/>
      <c r="S6041" s="12"/>
      <c r="T6041" s="5"/>
      <c r="V6041" s="5"/>
      <c r="W6041" s="5"/>
    </row>
    <row r="6042" spans="4:23" customFormat="1" x14ac:dyDescent="0.35">
      <c r="D6042" s="5"/>
      <c r="J6042" s="12"/>
      <c r="S6042" s="12"/>
      <c r="T6042" s="5"/>
      <c r="V6042" s="5"/>
      <c r="W6042" s="5"/>
    </row>
    <row r="6043" spans="4:23" customFormat="1" x14ac:dyDescent="0.35">
      <c r="D6043" s="5"/>
      <c r="J6043" s="12"/>
      <c r="S6043" s="12"/>
      <c r="T6043" s="5"/>
      <c r="V6043" s="5"/>
      <c r="W6043" s="5"/>
    </row>
    <row r="6044" spans="4:23" customFormat="1" x14ac:dyDescent="0.35">
      <c r="D6044" s="5"/>
      <c r="J6044" s="12"/>
      <c r="S6044" s="12"/>
      <c r="T6044" s="5"/>
      <c r="V6044" s="5"/>
      <c r="W6044" s="5"/>
    </row>
    <row r="6045" spans="4:23" customFormat="1" x14ac:dyDescent="0.35">
      <c r="D6045" s="5"/>
      <c r="J6045" s="12"/>
      <c r="S6045" s="12"/>
      <c r="T6045" s="5"/>
      <c r="V6045" s="5"/>
      <c r="W6045" s="5"/>
    </row>
    <row r="6046" spans="4:23" customFormat="1" x14ac:dyDescent="0.35">
      <c r="D6046" s="5"/>
      <c r="J6046" s="12"/>
      <c r="S6046" s="12"/>
      <c r="T6046" s="5"/>
      <c r="V6046" s="5"/>
      <c r="W6046" s="5"/>
    </row>
    <row r="6047" spans="4:23" customFormat="1" x14ac:dyDescent="0.35">
      <c r="D6047" s="5"/>
      <c r="J6047" s="12"/>
      <c r="S6047" s="12"/>
      <c r="T6047" s="5"/>
      <c r="V6047" s="5"/>
      <c r="W6047" s="5"/>
    </row>
    <row r="6048" spans="4:23" customFormat="1" x14ac:dyDescent="0.35">
      <c r="D6048" s="5"/>
      <c r="J6048" s="12"/>
      <c r="S6048" s="12"/>
      <c r="T6048" s="5"/>
      <c r="V6048" s="5"/>
      <c r="W6048" s="5"/>
    </row>
    <row r="6049" spans="4:23" customFormat="1" x14ac:dyDescent="0.35">
      <c r="D6049" s="5"/>
      <c r="J6049" s="12"/>
      <c r="S6049" s="12"/>
      <c r="T6049" s="5"/>
      <c r="V6049" s="5"/>
      <c r="W6049" s="5"/>
    </row>
    <row r="6050" spans="4:23" customFormat="1" x14ac:dyDescent="0.35">
      <c r="D6050" s="5"/>
      <c r="J6050" s="12"/>
      <c r="S6050" s="12"/>
      <c r="T6050" s="5"/>
      <c r="V6050" s="5"/>
      <c r="W6050" s="5"/>
    </row>
    <row r="6051" spans="4:23" customFormat="1" x14ac:dyDescent="0.35">
      <c r="D6051" s="5"/>
      <c r="J6051" s="12"/>
      <c r="S6051" s="12"/>
      <c r="T6051" s="5"/>
      <c r="V6051" s="5"/>
      <c r="W6051" s="5"/>
    </row>
    <row r="6052" spans="4:23" customFormat="1" x14ac:dyDescent="0.35">
      <c r="D6052" s="5"/>
      <c r="J6052" s="12"/>
      <c r="S6052" s="12"/>
      <c r="T6052" s="5"/>
      <c r="V6052" s="5"/>
      <c r="W6052" s="5"/>
    </row>
    <row r="6053" spans="4:23" customFormat="1" x14ac:dyDescent="0.35">
      <c r="D6053" s="5"/>
      <c r="J6053" s="12"/>
      <c r="S6053" s="12"/>
      <c r="T6053" s="5"/>
      <c r="V6053" s="5"/>
      <c r="W6053" s="5"/>
    </row>
    <row r="6054" spans="4:23" customFormat="1" x14ac:dyDescent="0.35">
      <c r="D6054" s="5"/>
      <c r="J6054" s="12"/>
      <c r="S6054" s="12"/>
      <c r="T6054" s="5"/>
      <c r="V6054" s="5"/>
      <c r="W6054" s="5"/>
    </row>
    <row r="6055" spans="4:23" customFormat="1" x14ac:dyDescent="0.35">
      <c r="D6055" s="5"/>
      <c r="J6055" s="12"/>
      <c r="S6055" s="12"/>
      <c r="T6055" s="5"/>
      <c r="V6055" s="5"/>
      <c r="W6055" s="5"/>
    </row>
    <row r="6056" spans="4:23" customFormat="1" x14ac:dyDescent="0.35">
      <c r="D6056" s="5"/>
      <c r="J6056" s="12"/>
      <c r="S6056" s="12"/>
      <c r="T6056" s="5"/>
      <c r="V6056" s="5"/>
      <c r="W6056" s="5"/>
    </row>
    <row r="6057" spans="4:23" customFormat="1" x14ac:dyDescent="0.35">
      <c r="D6057" s="5"/>
      <c r="J6057" s="12"/>
      <c r="S6057" s="12"/>
      <c r="T6057" s="5"/>
      <c r="V6057" s="5"/>
      <c r="W6057" s="5"/>
    </row>
    <row r="6058" spans="4:23" customFormat="1" x14ac:dyDescent="0.35">
      <c r="D6058" s="5"/>
      <c r="J6058" s="12"/>
      <c r="S6058" s="12"/>
      <c r="T6058" s="5"/>
      <c r="V6058" s="5"/>
      <c r="W6058" s="5"/>
    </row>
    <row r="6059" spans="4:23" customFormat="1" x14ac:dyDescent="0.35">
      <c r="D6059" s="5"/>
      <c r="J6059" s="12"/>
      <c r="S6059" s="12"/>
      <c r="T6059" s="5"/>
      <c r="V6059" s="5"/>
      <c r="W6059" s="5"/>
    </row>
    <row r="6060" spans="4:23" customFormat="1" x14ac:dyDescent="0.35">
      <c r="D6060" s="5"/>
      <c r="J6060" s="12"/>
      <c r="S6060" s="12"/>
      <c r="T6060" s="5"/>
      <c r="V6060" s="5"/>
      <c r="W6060" s="5"/>
    </row>
    <row r="6061" spans="4:23" customFormat="1" x14ac:dyDescent="0.35">
      <c r="D6061" s="5"/>
      <c r="J6061" s="12"/>
      <c r="S6061" s="12"/>
      <c r="T6061" s="5"/>
      <c r="V6061" s="5"/>
      <c r="W6061" s="5"/>
    </row>
    <row r="6062" spans="4:23" customFormat="1" x14ac:dyDescent="0.35">
      <c r="D6062" s="5"/>
      <c r="J6062" s="12"/>
      <c r="S6062" s="12"/>
      <c r="T6062" s="5"/>
      <c r="V6062" s="5"/>
      <c r="W6062" s="5"/>
    </row>
    <row r="6063" spans="4:23" customFormat="1" x14ac:dyDescent="0.35">
      <c r="D6063" s="5"/>
      <c r="J6063" s="12"/>
      <c r="S6063" s="12"/>
      <c r="T6063" s="5"/>
      <c r="V6063" s="5"/>
      <c r="W6063" s="5"/>
    </row>
    <row r="6064" spans="4:23" customFormat="1" x14ac:dyDescent="0.35">
      <c r="D6064" s="5"/>
      <c r="J6064" s="12"/>
      <c r="S6064" s="12"/>
      <c r="T6064" s="5"/>
      <c r="V6064" s="5"/>
      <c r="W6064" s="5"/>
    </row>
    <row r="6065" spans="4:23" customFormat="1" x14ac:dyDescent="0.35">
      <c r="D6065" s="5"/>
      <c r="J6065" s="12"/>
      <c r="S6065" s="12"/>
      <c r="T6065" s="5"/>
      <c r="V6065" s="5"/>
      <c r="W6065" s="5"/>
    </row>
    <row r="6066" spans="4:23" customFormat="1" x14ac:dyDescent="0.35">
      <c r="D6066" s="5"/>
      <c r="J6066" s="12"/>
      <c r="S6066" s="12"/>
      <c r="T6066" s="5"/>
      <c r="V6066" s="5"/>
      <c r="W6066" s="5"/>
    </row>
    <row r="6067" spans="4:23" customFormat="1" x14ac:dyDescent="0.35">
      <c r="D6067" s="5"/>
      <c r="J6067" s="12"/>
      <c r="S6067" s="12"/>
      <c r="T6067" s="5"/>
      <c r="V6067" s="5"/>
      <c r="W6067" s="5"/>
    </row>
    <row r="6068" spans="4:23" customFormat="1" x14ac:dyDescent="0.35">
      <c r="D6068" s="5"/>
      <c r="J6068" s="12"/>
      <c r="S6068" s="12"/>
      <c r="T6068" s="5"/>
      <c r="V6068" s="5"/>
      <c r="W6068" s="5"/>
    </row>
    <row r="6069" spans="4:23" customFormat="1" x14ac:dyDescent="0.35">
      <c r="D6069" s="5"/>
      <c r="J6069" s="12"/>
      <c r="S6069" s="12"/>
      <c r="T6069" s="5"/>
      <c r="V6069" s="5"/>
      <c r="W6069" s="5"/>
    </row>
    <row r="6070" spans="4:23" customFormat="1" x14ac:dyDescent="0.35">
      <c r="D6070" s="5"/>
      <c r="J6070" s="12"/>
      <c r="S6070" s="12"/>
      <c r="T6070" s="5"/>
      <c r="V6070" s="5"/>
      <c r="W6070" s="5"/>
    </row>
    <row r="6071" spans="4:23" customFormat="1" x14ac:dyDescent="0.35">
      <c r="D6071" s="5"/>
      <c r="J6071" s="12"/>
      <c r="S6071" s="12"/>
      <c r="T6071" s="5"/>
      <c r="V6071" s="5"/>
      <c r="W6071" s="5"/>
    </row>
    <row r="6072" spans="4:23" customFormat="1" x14ac:dyDescent="0.35">
      <c r="D6072" s="5"/>
      <c r="J6072" s="12"/>
      <c r="S6072" s="12"/>
      <c r="T6072" s="5"/>
      <c r="V6072" s="5"/>
      <c r="W6072" s="5"/>
    </row>
    <row r="6073" spans="4:23" customFormat="1" x14ac:dyDescent="0.35">
      <c r="D6073" s="5"/>
      <c r="J6073" s="12"/>
      <c r="S6073" s="12"/>
      <c r="T6073" s="5"/>
      <c r="V6073" s="5"/>
      <c r="W6073" s="5"/>
    </row>
    <row r="6074" spans="4:23" customFormat="1" x14ac:dyDescent="0.35">
      <c r="D6074" s="5"/>
      <c r="J6074" s="12"/>
      <c r="S6074" s="12"/>
      <c r="T6074" s="5"/>
      <c r="V6074" s="5"/>
      <c r="W6074" s="5"/>
    </row>
    <row r="6075" spans="4:23" customFormat="1" x14ac:dyDescent="0.35">
      <c r="D6075" s="5"/>
      <c r="J6075" s="12"/>
      <c r="S6075" s="12"/>
      <c r="T6075" s="5"/>
      <c r="V6075" s="5"/>
      <c r="W6075" s="5"/>
    </row>
    <row r="6076" spans="4:23" customFormat="1" x14ac:dyDescent="0.35">
      <c r="D6076" s="5"/>
      <c r="J6076" s="12"/>
      <c r="S6076" s="12"/>
      <c r="T6076" s="5"/>
      <c r="V6076" s="5"/>
      <c r="W6076" s="5"/>
    </row>
    <row r="6077" spans="4:23" customFormat="1" x14ac:dyDescent="0.35">
      <c r="D6077" s="5"/>
      <c r="J6077" s="12"/>
      <c r="S6077" s="12"/>
      <c r="T6077" s="5"/>
      <c r="V6077" s="5"/>
      <c r="W6077" s="5"/>
    </row>
    <row r="6078" spans="4:23" customFormat="1" x14ac:dyDescent="0.35">
      <c r="D6078" s="5"/>
      <c r="J6078" s="12"/>
      <c r="S6078" s="12"/>
      <c r="T6078" s="5"/>
      <c r="V6078" s="5"/>
      <c r="W6078" s="5"/>
    </row>
    <row r="6079" spans="4:23" customFormat="1" x14ac:dyDescent="0.35">
      <c r="D6079" s="5"/>
      <c r="J6079" s="12"/>
      <c r="S6079" s="12"/>
      <c r="T6079" s="5"/>
      <c r="V6079" s="5"/>
      <c r="W6079" s="5"/>
    </row>
    <row r="6080" spans="4:23" customFormat="1" x14ac:dyDescent="0.35">
      <c r="D6080" s="5"/>
      <c r="J6080" s="12"/>
      <c r="S6080" s="12"/>
      <c r="T6080" s="5"/>
      <c r="V6080" s="5"/>
      <c r="W6080" s="5"/>
    </row>
    <row r="6081" spans="4:23" customFormat="1" x14ac:dyDescent="0.35">
      <c r="D6081" s="5"/>
      <c r="J6081" s="12"/>
      <c r="S6081" s="12"/>
      <c r="T6081" s="5"/>
      <c r="V6081" s="5"/>
      <c r="W6081" s="5"/>
    </row>
    <row r="6082" spans="4:23" customFormat="1" x14ac:dyDescent="0.35">
      <c r="D6082" s="5"/>
      <c r="J6082" s="12"/>
      <c r="S6082" s="12"/>
      <c r="T6082" s="5"/>
      <c r="V6082" s="5"/>
      <c r="W6082" s="5"/>
    </row>
    <row r="6083" spans="4:23" customFormat="1" x14ac:dyDescent="0.35">
      <c r="D6083" s="5"/>
      <c r="J6083" s="12"/>
      <c r="S6083" s="12"/>
      <c r="T6083" s="5"/>
      <c r="V6083" s="5"/>
      <c r="W6083" s="5"/>
    </row>
    <row r="6084" spans="4:23" customFormat="1" x14ac:dyDescent="0.35">
      <c r="D6084" s="5"/>
      <c r="J6084" s="12"/>
      <c r="S6084" s="12"/>
      <c r="T6084" s="5"/>
      <c r="V6084" s="5"/>
      <c r="W6084" s="5"/>
    </row>
    <row r="6085" spans="4:23" customFormat="1" x14ac:dyDescent="0.35">
      <c r="D6085" s="5"/>
      <c r="J6085" s="12"/>
      <c r="S6085" s="12"/>
      <c r="T6085" s="5"/>
      <c r="V6085" s="5"/>
      <c r="W6085" s="5"/>
    </row>
    <row r="6086" spans="4:23" customFormat="1" x14ac:dyDescent="0.35">
      <c r="D6086" s="5"/>
      <c r="J6086" s="12"/>
      <c r="S6086" s="12"/>
      <c r="T6086" s="5"/>
      <c r="V6086" s="5"/>
      <c r="W6086" s="5"/>
    </row>
    <row r="6087" spans="4:23" customFormat="1" x14ac:dyDescent="0.35">
      <c r="D6087" s="5"/>
      <c r="J6087" s="12"/>
      <c r="S6087" s="12"/>
      <c r="T6087" s="5"/>
      <c r="V6087" s="5"/>
      <c r="W6087" s="5"/>
    </row>
    <row r="6088" spans="4:23" customFormat="1" x14ac:dyDescent="0.35">
      <c r="D6088" s="5"/>
      <c r="J6088" s="12"/>
      <c r="S6088" s="12"/>
      <c r="T6088" s="5"/>
      <c r="V6088" s="5"/>
      <c r="W6088" s="5"/>
    </row>
    <row r="6089" spans="4:23" customFormat="1" x14ac:dyDescent="0.35">
      <c r="D6089" s="5"/>
      <c r="J6089" s="12"/>
      <c r="S6089" s="12"/>
      <c r="T6089" s="5"/>
      <c r="V6089" s="5"/>
      <c r="W6089" s="5"/>
    </row>
    <row r="6090" spans="4:23" customFormat="1" x14ac:dyDescent="0.35">
      <c r="D6090" s="5"/>
      <c r="J6090" s="12"/>
      <c r="S6090" s="12"/>
      <c r="T6090" s="5"/>
      <c r="V6090" s="5"/>
      <c r="W6090" s="5"/>
    </row>
    <row r="6091" spans="4:23" customFormat="1" x14ac:dyDescent="0.35">
      <c r="D6091" s="5"/>
      <c r="J6091" s="12"/>
      <c r="S6091" s="12"/>
      <c r="T6091" s="5"/>
      <c r="V6091" s="5"/>
      <c r="W6091" s="5"/>
    </row>
    <row r="6092" spans="4:23" customFormat="1" x14ac:dyDescent="0.35">
      <c r="D6092" s="5"/>
      <c r="J6092" s="12"/>
      <c r="S6092" s="12"/>
      <c r="T6092" s="5"/>
      <c r="V6092" s="5"/>
      <c r="W6092" s="5"/>
    </row>
    <row r="6093" spans="4:23" customFormat="1" x14ac:dyDescent="0.35">
      <c r="D6093" s="5"/>
      <c r="J6093" s="12"/>
      <c r="S6093" s="12"/>
      <c r="T6093" s="5"/>
      <c r="V6093" s="5"/>
      <c r="W6093" s="5"/>
    </row>
    <row r="6094" spans="4:23" customFormat="1" x14ac:dyDescent="0.35">
      <c r="D6094" s="5"/>
      <c r="J6094" s="12"/>
      <c r="S6094" s="12"/>
      <c r="T6094" s="5"/>
      <c r="V6094" s="5"/>
      <c r="W6094" s="5"/>
    </row>
    <row r="6095" spans="4:23" customFormat="1" x14ac:dyDescent="0.35">
      <c r="D6095" s="5"/>
      <c r="J6095" s="12"/>
      <c r="S6095" s="12"/>
      <c r="T6095" s="5"/>
      <c r="V6095" s="5"/>
      <c r="W6095" s="5"/>
    </row>
    <row r="6096" spans="4:23" customFormat="1" x14ac:dyDescent="0.35">
      <c r="D6096" s="5"/>
      <c r="J6096" s="12"/>
      <c r="S6096" s="12"/>
      <c r="T6096" s="5"/>
      <c r="V6096" s="5"/>
      <c r="W6096" s="5"/>
    </row>
    <row r="6097" spans="4:23" customFormat="1" x14ac:dyDescent="0.35">
      <c r="D6097" s="5"/>
      <c r="J6097" s="12"/>
      <c r="S6097" s="12"/>
      <c r="T6097" s="5"/>
      <c r="V6097" s="5"/>
      <c r="W6097" s="5"/>
    </row>
    <row r="6098" spans="4:23" customFormat="1" x14ac:dyDescent="0.35">
      <c r="D6098" s="5"/>
      <c r="J6098" s="12"/>
      <c r="S6098" s="12"/>
      <c r="T6098" s="5"/>
      <c r="V6098" s="5"/>
      <c r="W6098" s="5"/>
    </row>
    <row r="6099" spans="4:23" customFormat="1" x14ac:dyDescent="0.35">
      <c r="D6099" s="5"/>
      <c r="J6099" s="12"/>
      <c r="S6099" s="12"/>
      <c r="T6099" s="5"/>
      <c r="V6099" s="5"/>
      <c r="W6099" s="5"/>
    </row>
    <row r="6100" spans="4:23" customFormat="1" x14ac:dyDescent="0.35">
      <c r="D6100" s="5"/>
      <c r="J6100" s="12"/>
      <c r="S6100" s="12"/>
      <c r="T6100" s="5"/>
      <c r="V6100" s="5"/>
      <c r="W6100" s="5"/>
    </row>
    <row r="6101" spans="4:23" customFormat="1" x14ac:dyDescent="0.35">
      <c r="D6101" s="5"/>
      <c r="J6101" s="12"/>
      <c r="S6101" s="12"/>
      <c r="T6101" s="5"/>
      <c r="V6101" s="5"/>
      <c r="W6101" s="5"/>
    </row>
    <row r="6102" spans="4:23" customFormat="1" x14ac:dyDescent="0.35">
      <c r="D6102" s="5"/>
      <c r="J6102" s="12"/>
      <c r="S6102" s="12"/>
      <c r="T6102" s="5"/>
      <c r="V6102" s="5"/>
      <c r="W6102" s="5"/>
    </row>
    <row r="6103" spans="4:23" customFormat="1" x14ac:dyDescent="0.35">
      <c r="D6103" s="5"/>
      <c r="J6103" s="12"/>
      <c r="S6103" s="12"/>
      <c r="T6103" s="5"/>
      <c r="V6103" s="5"/>
      <c r="W6103" s="5"/>
    </row>
    <row r="6104" spans="4:23" customFormat="1" x14ac:dyDescent="0.35">
      <c r="D6104" s="5"/>
      <c r="J6104" s="12"/>
      <c r="S6104" s="12"/>
      <c r="T6104" s="5"/>
      <c r="V6104" s="5"/>
      <c r="W6104" s="5"/>
    </row>
    <row r="6105" spans="4:23" customFormat="1" x14ac:dyDescent="0.35">
      <c r="D6105" s="5"/>
      <c r="J6105" s="12"/>
      <c r="S6105" s="12"/>
      <c r="T6105" s="5"/>
      <c r="V6105" s="5"/>
      <c r="W6105" s="5"/>
    </row>
    <row r="6106" spans="4:23" customFormat="1" x14ac:dyDescent="0.35">
      <c r="D6106" s="5"/>
      <c r="J6106" s="12"/>
      <c r="S6106" s="12"/>
      <c r="T6106" s="5"/>
      <c r="V6106" s="5"/>
      <c r="W6106" s="5"/>
    </row>
    <row r="6107" spans="4:23" customFormat="1" x14ac:dyDescent="0.35">
      <c r="D6107" s="5"/>
      <c r="J6107" s="12"/>
      <c r="S6107" s="12"/>
      <c r="T6107" s="5"/>
      <c r="V6107" s="5"/>
      <c r="W6107" s="5"/>
    </row>
    <row r="6108" spans="4:23" customFormat="1" x14ac:dyDescent="0.35">
      <c r="D6108" s="5"/>
      <c r="J6108" s="12"/>
      <c r="S6108" s="12"/>
      <c r="T6108" s="5"/>
      <c r="V6108" s="5"/>
      <c r="W6108" s="5"/>
    </row>
    <row r="6109" spans="4:23" customFormat="1" x14ac:dyDescent="0.35">
      <c r="D6109" s="5"/>
      <c r="J6109" s="12"/>
      <c r="S6109" s="12"/>
      <c r="T6109" s="5"/>
      <c r="V6109" s="5"/>
      <c r="W6109" s="5"/>
    </row>
    <row r="6110" spans="4:23" customFormat="1" x14ac:dyDescent="0.35">
      <c r="D6110" s="5"/>
      <c r="J6110" s="12"/>
      <c r="S6110" s="12"/>
      <c r="T6110" s="5"/>
      <c r="V6110" s="5"/>
      <c r="W6110" s="5"/>
    </row>
    <row r="6111" spans="4:23" customFormat="1" x14ac:dyDescent="0.35">
      <c r="D6111" s="5"/>
      <c r="J6111" s="12"/>
      <c r="S6111" s="12"/>
      <c r="T6111" s="5"/>
      <c r="V6111" s="5"/>
      <c r="W6111" s="5"/>
    </row>
    <row r="6112" spans="4:23" customFormat="1" x14ac:dyDescent="0.35">
      <c r="D6112" s="5"/>
      <c r="J6112" s="12"/>
      <c r="S6112" s="12"/>
      <c r="T6112" s="5"/>
      <c r="V6112" s="5"/>
      <c r="W6112" s="5"/>
    </row>
    <row r="6113" spans="4:23" customFormat="1" x14ac:dyDescent="0.35">
      <c r="D6113" s="5"/>
      <c r="J6113" s="12"/>
      <c r="S6113" s="12"/>
      <c r="T6113" s="5"/>
      <c r="V6113" s="5"/>
      <c r="W6113" s="5"/>
    </row>
    <row r="6114" spans="4:23" customFormat="1" x14ac:dyDescent="0.35">
      <c r="D6114" s="5"/>
      <c r="J6114" s="12"/>
      <c r="S6114" s="12"/>
      <c r="T6114" s="5"/>
      <c r="V6114" s="5"/>
      <c r="W6114" s="5"/>
    </row>
    <row r="6115" spans="4:23" customFormat="1" x14ac:dyDescent="0.35">
      <c r="D6115" s="5"/>
      <c r="J6115" s="12"/>
      <c r="S6115" s="12"/>
      <c r="T6115" s="5"/>
      <c r="V6115" s="5"/>
      <c r="W6115" s="5"/>
    </row>
    <row r="6116" spans="4:23" customFormat="1" x14ac:dyDescent="0.35">
      <c r="D6116" s="5"/>
      <c r="J6116" s="12"/>
      <c r="S6116" s="12"/>
      <c r="T6116" s="5"/>
      <c r="V6116" s="5"/>
      <c r="W6116" s="5"/>
    </row>
    <row r="6117" spans="4:23" customFormat="1" x14ac:dyDescent="0.35">
      <c r="D6117" s="5"/>
      <c r="J6117" s="12"/>
      <c r="S6117" s="12"/>
      <c r="T6117" s="5"/>
      <c r="V6117" s="5"/>
      <c r="W6117" s="5"/>
    </row>
    <row r="6118" spans="4:23" customFormat="1" x14ac:dyDescent="0.35">
      <c r="D6118" s="5"/>
      <c r="J6118" s="12"/>
      <c r="S6118" s="12"/>
      <c r="T6118" s="5"/>
      <c r="V6118" s="5"/>
      <c r="W6118" s="5"/>
    </row>
    <row r="6119" spans="4:23" customFormat="1" x14ac:dyDescent="0.35">
      <c r="D6119" s="5"/>
      <c r="J6119" s="12"/>
      <c r="S6119" s="12"/>
      <c r="T6119" s="5"/>
      <c r="V6119" s="5"/>
      <c r="W6119" s="5"/>
    </row>
    <row r="6120" spans="4:23" customFormat="1" x14ac:dyDescent="0.35">
      <c r="D6120" s="5"/>
      <c r="J6120" s="12"/>
      <c r="S6120" s="12"/>
      <c r="T6120" s="5"/>
      <c r="V6120" s="5"/>
      <c r="W6120" s="5"/>
    </row>
    <row r="6121" spans="4:23" customFormat="1" x14ac:dyDescent="0.35">
      <c r="D6121" s="5"/>
      <c r="J6121" s="12"/>
      <c r="S6121" s="12"/>
      <c r="T6121" s="5"/>
      <c r="V6121" s="5"/>
      <c r="W6121" s="5"/>
    </row>
    <row r="6122" spans="4:23" customFormat="1" x14ac:dyDescent="0.35">
      <c r="D6122" s="5"/>
      <c r="J6122" s="12"/>
      <c r="S6122" s="12"/>
      <c r="T6122" s="5"/>
      <c r="V6122" s="5"/>
      <c r="W6122" s="5"/>
    </row>
    <row r="6123" spans="4:23" customFormat="1" x14ac:dyDescent="0.35">
      <c r="D6123" s="5"/>
      <c r="J6123" s="12"/>
      <c r="S6123" s="12"/>
      <c r="T6123" s="5"/>
      <c r="V6123" s="5"/>
      <c r="W6123" s="5"/>
    </row>
    <row r="6124" spans="4:23" customFormat="1" x14ac:dyDescent="0.35">
      <c r="D6124" s="5"/>
      <c r="J6124" s="12"/>
      <c r="S6124" s="12"/>
      <c r="T6124" s="5"/>
      <c r="V6124" s="5"/>
      <c r="W6124" s="5"/>
    </row>
    <row r="6125" spans="4:23" customFormat="1" x14ac:dyDescent="0.35">
      <c r="D6125" s="5"/>
      <c r="J6125" s="12"/>
      <c r="S6125" s="12"/>
      <c r="T6125" s="5"/>
      <c r="V6125" s="5"/>
      <c r="W6125" s="5"/>
    </row>
    <row r="6126" spans="4:23" customFormat="1" x14ac:dyDescent="0.35">
      <c r="D6126" s="5"/>
      <c r="J6126" s="12"/>
      <c r="S6126" s="12"/>
      <c r="T6126" s="5"/>
      <c r="V6126" s="5"/>
      <c r="W6126" s="5"/>
    </row>
    <row r="6127" spans="4:23" customFormat="1" x14ac:dyDescent="0.35">
      <c r="D6127" s="5"/>
      <c r="J6127" s="12"/>
      <c r="S6127" s="12"/>
      <c r="T6127" s="5"/>
      <c r="V6127" s="5"/>
      <c r="W6127" s="5"/>
    </row>
    <row r="6128" spans="4:23" customFormat="1" x14ac:dyDescent="0.35">
      <c r="D6128" s="5"/>
      <c r="J6128" s="12"/>
      <c r="S6128" s="12"/>
      <c r="T6128" s="5"/>
      <c r="V6128" s="5"/>
      <c r="W6128" s="5"/>
    </row>
    <row r="6129" spans="4:23" customFormat="1" x14ac:dyDescent="0.35">
      <c r="D6129" s="5"/>
      <c r="J6129" s="12"/>
      <c r="S6129" s="12"/>
      <c r="T6129" s="5"/>
      <c r="V6129" s="5"/>
      <c r="W6129" s="5"/>
    </row>
    <row r="6130" spans="4:23" customFormat="1" x14ac:dyDescent="0.35">
      <c r="D6130" s="5"/>
      <c r="J6130" s="12"/>
      <c r="S6130" s="12"/>
      <c r="T6130" s="5"/>
      <c r="V6130" s="5"/>
      <c r="W6130" s="5"/>
    </row>
    <row r="6131" spans="4:23" customFormat="1" x14ac:dyDescent="0.35">
      <c r="D6131" s="5"/>
      <c r="J6131" s="12"/>
      <c r="S6131" s="12"/>
      <c r="T6131" s="5"/>
      <c r="V6131" s="5"/>
      <c r="W6131" s="5"/>
    </row>
    <row r="6132" spans="4:23" customFormat="1" x14ac:dyDescent="0.35">
      <c r="D6132" s="5"/>
      <c r="J6132" s="12"/>
      <c r="S6132" s="12"/>
      <c r="T6132" s="5"/>
      <c r="V6132" s="5"/>
      <c r="W6132" s="5"/>
    </row>
    <row r="6133" spans="4:23" customFormat="1" x14ac:dyDescent="0.35">
      <c r="D6133" s="5"/>
      <c r="J6133" s="12"/>
      <c r="S6133" s="12"/>
      <c r="T6133" s="5"/>
      <c r="V6133" s="5"/>
      <c r="W6133" s="5"/>
    </row>
    <row r="6134" spans="4:23" customFormat="1" x14ac:dyDescent="0.35">
      <c r="D6134" s="5"/>
      <c r="J6134" s="12"/>
      <c r="S6134" s="12"/>
      <c r="T6134" s="5"/>
      <c r="V6134" s="5"/>
      <c r="W6134" s="5"/>
    </row>
    <row r="6135" spans="4:23" customFormat="1" x14ac:dyDescent="0.35">
      <c r="D6135" s="5"/>
      <c r="J6135" s="12"/>
      <c r="S6135" s="12"/>
      <c r="T6135" s="5"/>
      <c r="V6135" s="5"/>
      <c r="W6135" s="5"/>
    </row>
    <row r="6136" spans="4:23" customFormat="1" x14ac:dyDescent="0.35">
      <c r="D6136" s="5"/>
      <c r="J6136" s="12"/>
      <c r="S6136" s="12"/>
      <c r="T6136" s="5"/>
      <c r="V6136" s="5"/>
      <c r="W6136" s="5"/>
    </row>
    <row r="6137" spans="4:23" customFormat="1" x14ac:dyDescent="0.35">
      <c r="D6137" s="5"/>
      <c r="J6137" s="12"/>
      <c r="S6137" s="12"/>
      <c r="T6137" s="5"/>
      <c r="V6137" s="5"/>
      <c r="W6137" s="5"/>
    </row>
    <row r="6138" spans="4:23" customFormat="1" x14ac:dyDescent="0.35">
      <c r="D6138" s="5"/>
      <c r="J6138" s="12"/>
      <c r="S6138" s="12"/>
      <c r="T6138" s="5"/>
      <c r="V6138" s="5"/>
      <c r="W6138" s="5"/>
    </row>
    <row r="6139" spans="4:23" customFormat="1" x14ac:dyDescent="0.35">
      <c r="D6139" s="5"/>
      <c r="J6139" s="12"/>
      <c r="S6139" s="12"/>
      <c r="T6139" s="5"/>
      <c r="V6139" s="5"/>
      <c r="W6139" s="5"/>
    </row>
    <row r="6140" spans="4:23" customFormat="1" x14ac:dyDescent="0.35">
      <c r="D6140" s="5"/>
      <c r="J6140" s="12"/>
      <c r="S6140" s="12"/>
      <c r="T6140" s="5"/>
      <c r="V6140" s="5"/>
      <c r="W6140" s="5"/>
    </row>
    <row r="6141" spans="4:23" customFormat="1" x14ac:dyDescent="0.35">
      <c r="D6141" s="5"/>
      <c r="J6141" s="12"/>
      <c r="S6141" s="12"/>
      <c r="T6141" s="5"/>
      <c r="V6141" s="5"/>
      <c r="W6141" s="5"/>
    </row>
    <row r="6142" spans="4:23" customFormat="1" x14ac:dyDescent="0.35">
      <c r="D6142" s="5"/>
      <c r="J6142" s="12"/>
      <c r="S6142" s="12"/>
      <c r="T6142" s="5"/>
      <c r="V6142" s="5"/>
      <c r="W6142" s="5"/>
    </row>
    <row r="6143" spans="4:23" customFormat="1" x14ac:dyDescent="0.35">
      <c r="D6143" s="5"/>
      <c r="J6143" s="12"/>
      <c r="S6143" s="12"/>
      <c r="T6143" s="5"/>
      <c r="V6143" s="5"/>
      <c r="W6143" s="5"/>
    </row>
    <row r="6144" spans="4:23" customFormat="1" x14ac:dyDescent="0.35">
      <c r="D6144" s="5"/>
      <c r="J6144" s="12"/>
      <c r="S6144" s="12"/>
      <c r="T6144" s="5"/>
      <c r="V6144" s="5"/>
      <c r="W6144" s="5"/>
    </row>
    <row r="6145" spans="4:23" customFormat="1" x14ac:dyDescent="0.35">
      <c r="D6145" s="5"/>
      <c r="J6145" s="12"/>
      <c r="S6145" s="12"/>
      <c r="T6145" s="5"/>
      <c r="V6145" s="5"/>
      <c r="W6145" s="5"/>
    </row>
    <row r="6146" spans="4:23" customFormat="1" x14ac:dyDescent="0.35">
      <c r="D6146" s="5"/>
      <c r="J6146" s="12"/>
      <c r="S6146" s="12"/>
      <c r="T6146" s="5"/>
      <c r="V6146" s="5"/>
      <c r="W6146" s="5"/>
    </row>
    <row r="6147" spans="4:23" customFormat="1" x14ac:dyDescent="0.35">
      <c r="D6147" s="5"/>
      <c r="J6147" s="12"/>
      <c r="S6147" s="12"/>
      <c r="T6147" s="5"/>
      <c r="V6147" s="5"/>
      <c r="W6147" s="5"/>
    </row>
    <row r="6148" spans="4:23" customFormat="1" x14ac:dyDescent="0.35">
      <c r="D6148" s="5"/>
      <c r="J6148" s="12"/>
      <c r="S6148" s="12"/>
      <c r="T6148" s="5"/>
      <c r="V6148" s="5"/>
      <c r="W6148" s="5"/>
    </row>
    <row r="6149" spans="4:23" customFormat="1" x14ac:dyDescent="0.35">
      <c r="D6149" s="5"/>
      <c r="J6149" s="12"/>
      <c r="S6149" s="12"/>
      <c r="T6149" s="5"/>
      <c r="V6149" s="5"/>
      <c r="W6149" s="5"/>
    </row>
    <row r="6150" spans="4:23" customFormat="1" x14ac:dyDescent="0.35">
      <c r="D6150" s="5"/>
      <c r="J6150" s="12"/>
      <c r="S6150" s="12"/>
      <c r="T6150" s="5"/>
      <c r="V6150" s="5"/>
      <c r="W6150" s="5"/>
    </row>
    <row r="6151" spans="4:23" customFormat="1" x14ac:dyDescent="0.35">
      <c r="D6151" s="5"/>
      <c r="J6151" s="12"/>
      <c r="S6151" s="12"/>
      <c r="T6151" s="5"/>
      <c r="V6151" s="5"/>
      <c r="W6151" s="5"/>
    </row>
    <row r="6152" spans="4:23" customFormat="1" x14ac:dyDescent="0.35">
      <c r="D6152" s="5"/>
      <c r="J6152" s="12"/>
      <c r="S6152" s="12"/>
      <c r="T6152" s="5"/>
      <c r="V6152" s="5"/>
      <c r="W6152" s="5"/>
    </row>
    <row r="6153" spans="4:23" customFormat="1" x14ac:dyDescent="0.35">
      <c r="D6153" s="5"/>
      <c r="J6153" s="12"/>
      <c r="S6153" s="12"/>
      <c r="T6153" s="5"/>
      <c r="V6153" s="5"/>
      <c r="W6153" s="5"/>
    </row>
    <row r="6154" spans="4:23" customFormat="1" x14ac:dyDescent="0.35">
      <c r="D6154" s="5"/>
      <c r="J6154" s="12"/>
      <c r="S6154" s="12"/>
      <c r="T6154" s="5"/>
      <c r="V6154" s="5"/>
      <c r="W6154" s="5"/>
    </row>
    <row r="6155" spans="4:23" customFormat="1" x14ac:dyDescent="0.35">
      <c r="D6155" s="5"/>
      <c r="J6155" s="12"/>
      <c r="S6155" s="12"/>
      <c r="T6155" s="5"/>
      <c r="V6155" s="5"/>
      <c r="W6155" s="5"/>
    </row>
    <row r="6156" spans="4:23" customFormat="1" x14ac:dyDescent="0.35">
      <c r="D6156" s="5"/>
      <c r="J6156" s="12"/>
      <c r="S6156" s="12"/>
      <c r="T6156" s="5"/>
      <c r="V6156" s="5"/>
      <c r="W6156" s="5"/>
    </row>
    <row r="6157" spans="4:23" customFormat="1" x14ac:dyDescent="0.35">
      <c r="D6157" s="5"/>
      <c r="J6157" s="12"/>
      <c r="S6157" s="12"/>
      <c r="T6157" s="5"/>
      <c r="V6157" s="5"/>
      <c r="W6157" s="5"/>
    </row>
    <row r="6158" spans="4:23" customFormat="1" x14ac:dyDescent="0.35">
      <c r="D6158" s="5"/>
      <c r="J6158" s="12"/>
      <c r="S6158" s="12"/>
      <c r="T6158" s="5"/>
      <c r="V6158" s="5"/>
      <c r="W6158" s="5"/>
    </row>
    <row r="6159" spans="4:23" customFormat="1" x14ac:dyDescent="0.35">
      <c r="D6159" s="5"/>
      <c r="J6159" s="12"/>
      <c r="S6159" s="12"/>
      <c r="T6159" s="5"/>
      <c r="V6159" s="5"/>
      <c r="W6159" s="5"/>
    </row>
    <row r="6160" spans="4:23" customFormat="1" x14ac:dyDescent="0.35">
      <c r="D6160" s="5"/>
      <c r="J6160" s="12"/>
      <c r="S6160" s="12"/>
      <c r="T6160" s="5"/>
      <c r="V6160" s="5"/>
      <c r="W6160" s="5"/>
    </row>
    <row r="6161" spans="4:23" customFormat="1" x14ac:dyDescent="0.35">
      <c r="D6161" s="5"/>
      <c r="J6161" s="12"/>
      <c r="S6161" s="12"/>
      <c r="T6161" s="5"/>
      <c r="V6161" s="5"/>
      <c r="W6161" s="5"/>
    </row>
    <row r="6162" spans="4:23" customFormat="1" x14ac:dyDescent="0.35">
      <c r="D6162" s="5"/>
      <c r="J6162" s="12"/>
      <c r="S6162" s="12"/>
      <c r="T6162" s="5"/>
      <c r="V6162" s="5"/>
      <c r="W6162" s="5"/>
    </row>
    <row r="6163" spans="4:23" customFormat="1" x14ac:dyDescent="0.35">
      <c r="D6163" s="5"/>
      <c r="J6163" s="12"/>
      <c r="S6163" s="12"/>
      <c r="T6163" s="5"/>
      <c r="V6163" s="5"/>
      <c r="W6163" s="5"/>
    </row>
    <row r="6164" spans="4:23" customFormat="1" x14ac:dyDescent="0.35">
      <c r="D6164" s="5"/>
      <c r="J6164" s="12"/>
      <c r="S6164" s="12"/>
      <c r="T6164" s="5"/>
      <c r="V6164" s="5"/>
      <c r="W6164" s="5"/>
    </row>
    <row r="6165" spans="4:23" customFormat="1" x14ac:dyDescent="0.35">
      <c r="D6165" s="5"/>
      <c r="J6165" s="12"/>
      <c r="S6165" s="12"/>
      <c r="T6165" s="5"/>
      <c r="V6165" s="5"/>
      <c r="W6165" s="5"/>
    </row>
    <row r="6166" spans="4:23" customFormat="1" x14ac:dyDescent="0.35">
      <c r="D6166" s="5"/>
      <c r="J6166" s="12"/>
      <c r="S6166" s="12"/>
      <c r="T6166" s="5"/>
      <c r="V6166" s="5"/>
      <c r="W6166" s="5"/>
    </row>
    <row r="6167" spans="4:23" customFormat="1" x14ac:dyDescent="0.35">
      <c r="D6167" s="5"/>
      <c r="J6167" s="12"/>
      <c r="S6167" s="12"/>
      <c r="T6167" s="5"/>
      <c r="V6167" s="5"/>
      <c r="W6167" s="5"/>
    </row>
    <row r="6168" spans="4:23" customFormat="1" x14ac:dyDescent="0.35">
      <c r="D6168" s="5"/>
      <c r="J6168" s="12"/>
      <c r="S6168" s="12"/>
      <c r="T6168" s="5"/>
      <c r="V6168" s="5"/>
      <c r="W6168" s="5"/>
    </row>
    <row r="6169" spans="4:23" customFormat="1" x14ac:dyDescent="0.35">
      <c r="D6169" s="5"/>
      <c r="J6169" s="12"/>
      <c r="S6169" s="12"/>
      <c r="T6169" s="5"/>
      <c r="V6169" s="5"/>
      <c r="W6169" s="5"/>
    </row>
    <row r="6170" spans="4:23" customFormat="1" x14ac:dyDescent="0.35">
      <c r="D6170" s="5"/>
      <c r="J6170" s="12"/>
      <c r="S6170" s="12"/>
      <c r="T6170" s="5"/>
      <c r="V6170" s="5"/>
      <c r="W6170" s="5"/>
    </row>
    <row r="6171" spans="4:23" customFormat="1" x14ac:dyDescent="0.35">
      <c r="D6171" s="5"/>
      <c r="J6171" s="12"/>
      <c r="S6171" s="12"/>
      <c r="T6171" s="5"/>
      <c r="V6171" s="5"/>
      <c r="W6171" s="5"/>
    </row>
    <row r="6172" spans="4:23" customFormat="1" x14ac:dyDescent="0.35">
      <c r="D6172" s="5"/>
      <c r="J6172" s="12"/>
      <c r="S6172" s="12"/>
      <c r="T6172" s="5"/>
      <c r="V6172" s="5"/>
      <c r="W6172" s="5"/>
    </row>
    <row r="6173" spans="4:23" customFormat="1" x14ac:dyDescent="0.35">
      <c r="D6173" s="5"/>
      <c r="J6173" s="12"/>
      <c r="S6173" s="12"/>
      <c r="T6173" s="5"/>
      <c r="V6173" s="5"/>
      <c r="W6173" s="5"/>
    </row>
    <row r="6174" spans="4:23" customFormat="1" x14ac:dyDescent="0.35">
      <c r="D6174" s="5"/>
      <c r="J6174" s="12"/>
      <c r="S6174" s="12"/>
      <c r="T6174" s="5"/>
      <c r="V6174" s="5"/>
      <c r="W6174" s="5"/>
    </row>
    <row r="6175" spans="4:23" customFormat="1" x14ac:dyDescent="0.35">
      <c r="D6175" s="5"/>
      <c r="J6175" s="12"/>
      <c r="S6175" s="12"/>
      <c r="T6175" s="5"/>
      <c r="V6175" s="5"/>
      <c r="W6175" s="5"/>
    </row>
    <row r="6176" spans="4:23" customFormat="1" x14ac:dyDescent="0.35">
      <c r="D6176" s="5"/>
      <c r="J6176" s="12"/>
      <c r="S6176" s="12"/>
      <c r="T6176" s="5"/>
      <c r="V6176" s="5"/>
      <c r="W6176" s="5"/>
    </row>
    <row r="6177" spans="4:23" customFormat="1" x14ac:dyDescent="0.35">
      <c r="D6177" s="5"/>
      <c r="J6177" s="12"/>
      <c r="S6177" s="12"/>
      <c r="T6177" s="5"/>
      <c r="V6177" s="5"/>
      <c r="W6177" s="5"/>
    </row>
    <row r="6178" spans="4:23" customFormat="1" x14ac:dyDescent="0.35">
      <c r="D6178" s="5"/>
      <c r="J6178" s="12"/>
      <c r="S6178" s="12"/>
      <c r="T6178" s="5"/>
      <c r="V6178" s="5"/>
      <c r="W6178" s="5"/>
    </row>
    <row r="6179" spans="4:23" customFormat="1" x14ac:dyDescent="0.35">
      <c r="D6179" s="5"/>
      <c r="J6179" s="12"/>
      <c r="S6179" s="12"/>
      <c r="T6179" s="5"/>
      <c r="V6179" s="5"/>
      <c r="W6179" s="5"/>
    </row>
    <row r="6180" spans="4:23" customFormat="1" x14ac:dyDescent="0.35">
      <c r="D6180" s="5"/>
      <c r="J6180" s="12"/>
      <c r="S6180" s="12"/>
      <c r="T6180" s="5"/>
      <c r="V6180" s="5"/>
      <c r="W6180" s="5"/>
    </row>
    <row r="6181" spans="4:23" customFormat="1" x14ac:dyDescent="0.35">
      <c r="D6181" s="5"/>
      <c r="J6181" s="12"/>
      <c r="S6181" s="12"/>
      <c r="T6181" s="5"/>
      <c r="V6181" s="5"/>
      <c r="W6181" s="5"/>
    </row>
    <row r="6182" spans="4:23" customFormat="1" x14ac:dyDescent="0.35">
      <c r="D6182" s="5"/>
      <c r="J6182" s="12"/>
      <c r="S6182" s="12"/>
      <c r="T6182" s="5"/>
      <c r="V6182" s="5"/>
      <c r="W6182" s="5"/>
    </row>
    <row r="6183" spans="4:23" customFormat="1" x14ac:dyDescent="0.35">
      <c r="D6183" s="5"/>
      <c r="J6183" s="12"/>
      <c r="S6183" s="12"/>
      <c r="T6183" s="5"/>
      <c r="V6183" s="5"/>
      <c r="W6183" s="5"/>
    </row>
    <row r="6184" spans="4:23" customFormat="1" x14ac:dyDescent="0.35">
      <c r="D6184" s="5"/>
      <c r="J6184" s="12"/>
      <c r="S6184" s="12"/>
      <c r="T6184" s="5"/>
      <c r="V6184" s="5"/>
      <c r="W6184" s="5"/>
    </row>
    <row r="6185" spans="4:23" customFormat="1" x14ac:dyDescent="0.35">
      <c r="D6185" s="5"/>
      <c r="J6185" s="12"/>
      <c r="S6185" s="12"/>
      <c r="T6185" s="5"/>
      <c r="V6185" s="5"/>
      <c r="W6185" s="5"/>
    </row>
    <row r="6186" spans="4:23" customFormat="1" x14ac:dyDescent="0.35">
      <c r="D6186" s="5"/>
      <c r="J6186" s="12"/>
      <c r="S6186" s="12"/>
      <c r="T6186" s="5"/>
      <c r="V6186" s="5"/>
      <c r="W6186" s="5"/>
    </row>
    <row r="6187" spans="4:23" customFormat="1" x14ac:dyDescent="0.35">
      <c r="D6187" s="5"/>
      <c r="J6187" s="12"/>
      <c r="S6187" s="12"/>
      <c r="T6187" s="5"/>
      <c r="V6187" s="5"/>
      <c r="W6187" s="5"/>
    </row>
    <row r="6188" spans="4:23" customFormat="1" x14ac:dyDescent="0.35">
      <c r="D6188" s="5"/>
      <c r="J6188" s="12"/>
      <c r="S6188" s="12"/>
      <c r="T6188" s="5"/>
      <c r="V6188" s="5"/>
      <c r="W6188" s="5"/>
    </row>
    <row r="6189" spans="4:23" customFormat="1" x14ac:dyDescent="0.35">
      <c r="D6189" s="5"/>
      <c r="J6189" s="12"/>
      <c r="S6189" s="12"/>
      <c r="T6189" s="5"/>
      <c r="V6189" s="5"/>
      <c r="W6189" s="5"/>
    </row>
    <row r="6190" spans="4:23" customFormat="1" x14ac:dyDescent="0.35">
      <c r="D6190" s="5"/>
      <c r="J6190" s="12"/>
      <c r="S6190" s="12"/>
      <c r="T6190" s="5"/>
      <c r="V6190" s="5"/>
      <c r="W6190" s="5"/>
    </row>
    <row r="6191" spans="4:23" customFormat="1" x14ac:dyDescent="0.35">
      <c r="D6191" s="5"/>
      <c r="J6191" s="12"/>
      <c r="S6191" s="12"/>
      <c r="T6191" s="5"/>
      <c r="V6191" s="5"/>
      <c r="W6191" s="5"/>
    </row>
    <row r="6192" spans="4:23" customFormat="1" x14ac:dyDescent="0.35">
      <c r="D6192" s="5"/>
      <c r="J6192" s="12"/>
      <c r="S6192" s="12"/>
      <c r="T6192" s="5"/>
      <c r="V6192" s="5"/>
      <c r="W6192" s="5"/>
    </row>
    <row r="6193" spans="4:23" customFormat="1" x14ac:dyDescent="0.35">
      <c r="D6193" s="5"/>
      <c r="J6193" s="12"/>
      <c r="S6193" s="12"/>
      <c r="T6193" s="5"/>
      <c r="V6193" s="5"/>
      <c r="W6193" s="5"/>
    </row>
    <row r="6194" spans="4:23" customFormat="1" x14ac:dyDescent="0.35">
      <c r="D6194" s="5"/>
      <c r="J6194" s="12"/>
      <c r="S6194" s="12"/>
      <c r="T6194" s="5"/>
      <c r="V6194" s="5"/>
      <c r="W6194" s="5"/>
    </row>
    <row r="6195" spans="4:23" customFormat="1" x14ac:dyDescent="0.35">
      <c r="D6195" s="5"/>
      <c r="J6195" s="12"/>
      <c r="S6195" s="12"/>
      <c r="T6195" s="5"/>
      <c r="V6195" s="5"/>
      <c r="W6195" s="5"/>
    </row>
    <row r="6196" spans="4:23" customFormat="1" x14ac:dyDescent="0.35">
      <c r="D6196" s="5"/>
      <c r="J6196" s="12"/>
      <c r="S6196" s="12"/>
      <c r="T6196" s="5"/>
      <c r="V6196" s="5"/>
      <c r="W6196" s="5"/>
    </row>
    <row r="6197" spans="4:23" customFormat="1" x14ac:dyDescent="0.35">
      <c r="D6197" s="5"/>
      <c r="J6197" s="12"/>
      <c r="S6197" s="12"/>
      <c r="T6197" s="5"/>
      <c r="V6197" s="5"/>
      <c r="W6197" s="5"/>
    </row>
    <row r="6198" spans="4:23" customFormat="1" x14ac:dyDescent="0.35">
      <c r="D6198" s="5"/>
      <c r="J6198" s="12"/>
      <c r="S6198" s="12"/>
      <c r="T6198" s="5"/>
      <c r="V6198" s="5"/>
      <c r="W6198" s="5"/>
    </row>
    <row r="6199" spans="4:23" customFormat="1" x14ac:dyDescent="0.35">
      <c r="D6199" s="5"/>
      <c r="J6199" s="12"/>
      <c r="S6199" s="12"/>
      <c r="T6199" s="5"/>
      <c r="V6199" s="5"/>
      <c r="W6199" s="5"/>
    </row>
    <row r="6200" spans="4:23" customFormat="1" x14ac:dyDescent="0.35">
      <c r="D6200" s="5"/>
      <c r="J6200" s="12"/>
      <c r="S6200" s="12"/>
      <c r="T6200" s="5"/>
      <c r="V6200" s="5"/>
      <c r="W6200" s="5"/>
    </row>
    <row r="6201" spans="4:23" customFormat="1" x14ac:dyDescent="0.35">
      <c r="D6201" s="5"/>
      <c r="J6201" s="12"/>
      <c r="S6201" s="12"/>
      <c r="T6201" s="5"/>
      <c r="V6201" s="5"/>
      <c r="W6201" s="5"/>
    </row>
    <row r="6202" spans="4:23" customFormat="1" x14ac:dyDescent="0.35">
      <c r="D6202" s="5"/>
      <c r="J6202" s="12"/>
      <c r="S6202" s="12"/>
      <c r="T6202" s="5"/>
      <c r="V6202" s="5"/>
      <c r="W6202" s="5"/>
    </row>
    <row r="6203" spans="4:23" customFormat="1" x14ac:dyDescent="0.35">
      <c r="D6203" s="5"/>
      <c r="J6203" s="12"/>
      <c r="S6203" s="12"/>
      <c r="T6203" s="5"/>
      <c r="V6203" s="5"/>
      <c r="W6203" s="5"/>
    </row>
    <row r="6204" spans="4:23" customFormat="1" x14ac:dyDescent="0.35">
      <c r="D6204" s="5"/>
      <c r="J6204" s="12"/>
      <c r="S6204" s="12"/>
      <c r="T6204" s="5"/>
      <c r="V6204" s="5"/>
      <c r="W6204" s="5"/>
    </row>
    <row r="6205" spans="4:23" customFormat="1" x14ac:dyDescent="0.35">
      <c r="D6205" s="5"/>
      <c r="J6205" s="12"/>
      <c r="S6205" s="12"/>
      <c r="T6205" s="5"/>
      <c r="V6205" s="5"/>
      <c r="W6205" s="5"/>
    </row>
    <row r="6206" spans="4:23" customFormat="1" x14ac:dyDescent="0.35">
      <c r="D6206" s="5"/>
      <c r="J6206" s="12"/>
      <c r="S6206" s="12"/>
      <c r="T6206" s="5"/>
      <c r="V6206" s="5"/>
      <c r="W6206" s="5"/>
    </row>
    <row r="6207" spans="4:23" customFormat="1" x14ac:dyDescent="0.35">
      <c r="D6207" s="5"/>
      <c r="J6207" s="12"/>
      <c r="S6207" s="12"/>
      <c r="T6207" s="5"/>
      <c r="V6207" s="5"/>
      <c r="W6207" s="5"/>
    </row>
    <row r="6208" spans="4:23" customFormat="1" x14ac:dyDescent="0.35">
      <c r="D6208" s="5"/>
      <c r="J6208" s="12"/>
      <c r="S6208" s="12"/>
      <c r="T6208" s="5"/>
      <c r="V6208" s="5"/>
      <c r="W6208" s="5"/>
    </row>
    <row r="6209" spans="4:23" customFormat="1" x14ac:dyDescent="0.35">
      <c r="D6209" s="5"/>
      <c r="J6209" s="12"/>
      <c r="S6209" s="12"/>
      <c r="T6209" s="5"/>
      <c r="V6209" s="5"/>
      <c r="W6209" s="5"/>
    </row>
    <row r="6210" spans="4:23" customFormat="1" x14ac:dyDescent="0.35">
      <c r="D6210" s="5"/>
      <c r="J6210" s="12"/>
      <c r="S6210" s="12"/>
      <c r="T6210" s="5"/>
      <c r="V6210" s="5"/>
      <c r="W6210" s="5"/>
    </row>
    <row r="6211" spans="4:23" customFormat="1" x14ac:dyDescent="0.35">
      <c r="D6211" s="5"/>
      <c r="J6211" s="12"/>
      <c r="S6211" s="12"/>
      <c r="T6211" s="5"/>
      <c r="V6211" s="5"/>
      <c r="W6211" s="5"/>
    </row>
    <row r="6212" spans="4:23" customFormat="1" x14ac:dyDescent="0.35">
      <c r="D6212" s="5"/>
      <c r="J6212" s="12"/>
      <c r="S6212" s="12"/>
      <c r="T6212" s="5"/>
      <c r="V6212" s="5"/>
      <c r="W6212" s="5"/>
    </row>
    <row r="6213" spans="4:23" customFormat="1" x14ac:dyDescent="0.35">
      <c r="D6213" s="5"/>
      <c r="J6213" s="12"/>
      <c r="S6213" s="12"/>
      <c r="T6213" s="5"/>
      <c r="V6213" s="5"/>
      <c r="W6213" s="5"/>
    </row>
    <row r="6214" spans="4:23" customFormat="1" x14ac:dyDescent="0.35">
      <c r="D6214" s="5"/>
      <c r="J6214" s="12"/>
      <c r="S6214" s="12"/>
      <c r="T6214" s="5"/>
      <c r="V6214" s="5"/>
      <c r="W6214" s="5"/>
    </row>
    <row r="6215" spans="4:23" customFormat="1" x14ac:dyDescent="0.35">
      <c r="D6215" s="5"/>
      <c r="J6215" s="12"/>
      <c r="S6215" s="12"/>
      <c r="T6215" s="5"/>
      <c r="V6215" s="5"/>
      <c r="W6215" s="5"/>
    </row>
    <row r="6216" spans="4:23" customFormat="1" x14ac:dyDescent="0.35">
      <c r="D6216" s="5"/>
      <c r="J6216" s="12"/>
      <c r="S6216" s="12"/>
      <c r="T6216" s="5"/>
      <c r="V6216" s="5"/>
      <c r="W6216" s="5"/>
    </row>
    <row r="6217" spans="4:23" customFormat="1" x14ac:dyDescent="0.35">
      <c r="D6217" s="5"/>
      <c r="J6217" s="12"/>
      <c r="S6217" s="12"/>
      <c r="T6217" s="5"/>
      <c r="V6217" s="5"/>
      <c r="W6217" s="5"/>
    </row>
    <row r="6218" spans="4:23" customFormat="1" x14ac:dyDescent="0.35">
      <c r="D6218" s="5"/>
      <c r="J6218" s="12"/>
      <c r="S6218" s="12"/>
      <c r="T6218" s="5"/>
      <c r="V6218" s="5"/>
      <c r="W6218" s="5"/>
    </row>
    <row r="6219" spans="4:23" customFormat="1" x14ac:dyDescent="0.35">
      <c r="D6219" s="5"/>
      <c r="J6219" s="12"/>
      <c r="S6219" s="12"/>
      <c r="T6219" s="5"/>
      <c r="V6219" s="5"/>
      <c r="W6219" s="5"/>
    </row>
    <row r="6220" spans="4:23" customFormat="1" x14ac:dyDescent="0.35">
      <c r="D6220" s="5"/>
      <c r="J6220" s="12"/>
      <c r="S6220" s="12"/>
      <c r="T6220" s="5"/>
      <c r="V6220" s="5"/>
      <c r="W6220" s="5"/>
    </row>
    <row r="6221" spans="4:23" customFormat="1" x14ac:dyDescent="0.35">
      <c r="D6221" s="5"/>
      <c r="J6221" s="12"/>
      <c r="S6221" s="12"/>
      <c r="T6221" s="5"/>
      <c r="V6221" s="5"/>
      <c r="W6221" s="5"/>
    </row>
    <row r="6222" spans="4:23" customFormat="1" x14ac:dyDescent="0.35">
      <c r="D6222" s="5"/>
      <c r="J6222" s="12"/>
      <c r="S6222" s="12"/>
      <c r="T6222" s="5"/>
      <c r="V6222" s="5"/>
      <c r="W6222" s="5"/>
    </row>
    <row r="6223" spans="4:23" customFormat="1" x14ac:dyDescent="0.35">
      <c r="D6223" s="5"/>
      <c r="J6223" s="12"/>
      <c r="S6223" s="12"/>
      <c r="T6223" s="5"/>
      <c r="V6223" s="5"/>
      <c r="W6223" s="5"/>
    </row>
    <row r="6224" spans="4:23" customFormat="1" x14ac:dyDescent="0.35">
      <c r="D6224" s="5"/>
      <c r="J6224" s="12"/>
      <c r="S6224" s="12"/>
      <c r="T6224" s="5"/>
      <c r="V6224" s="5"/>
      <c r="W6224" s="5"/>
    </row>
    <row r="6225" spans="4:23" customFormat="1" x14ac:dyDescent="0.35">
      <c r="D6225" s="5"/>
      <c r="J6225" s="12"/>
      <c r="S6225" s="12"/>
      <c r="T6225" s="5"/>
      <c r="V6225" s="5"/>
      <c r="W6225" s="5"/>
    </row>
    <row r="6226" spans="4:23" customFormat="1" x14ac:dyDescent="0.35">
      <c r="D6226" s="5"/>
      <c r="J6226" s="12"/>
      <c r="S6226" s="12"/>
      <c r="T6226" s="5"/>
      <c r="V6226" s="5"/>
      <c r="W6226" s="5"/>
    </row>
    <row r="6227" spans="4:23" customFormat="1" x14ac:dyDescent="0.35">
      <c r="D6227" s="5"/>
      <c r="J6227" s="12"/>
      <c r="S6227" s="12"/>
      <c r="T6227" s="5"/>
      <c r="V6227" s="5"/>
      <c r="W6227" s="5"/>
    </row>
    <row r="6228" spans="4:23" customFormat="1" x14ac:dyDescent="0.35">
      <c r="D6228" s="5"/>
      <c r="J6228" s="12"/>
      <c r="S6228" s="12"/>
      <c r="T6228" s="5"/>
      <c r="V6228" s="5"/>
      <c r="W6228" s="5"/>
    </row>
    <row r="6229" spans="4:23" customFormat="1" x14ac:dyDescent="0.35">
      <c r="D6229" s="5"/>
      <c r="J6229" s="12"/>
      <c r="S6229" s="12"/>
      <c r="T6229" s="5"/>
      <c r="V6229" s="5"/>
      <c r="W6229" s="5"/>
    </row>
    <row r="6230" spans="4:23" customFormat="1" x14ac:dyDescent="0.35">
      <c r="D6230" s="5"/>
      <c r="J6230" s="12"/>
      <c r="S6230" s="12"/>
      <c r="T6230" s="5"/>
      <c r="V6230" s="5"/>
      <c r="W6230" s="5"/>
    </row>
    <row r="6231" spans="4:23" customFormat="1" x14ac:dyDescent="0.35">
      <c r="D6231" s="5"/>
      <c r="J6231" s="12"/>
      <c r="S6231" s="12"/>
      <c r="T6231" s="5"/>
      <c r="V6231" s="5"/>
      <c r="W6231" s="5"/>
    </row>
    <row r="6232" spans="4:23" customFormat="1" x14ac:dyDescent="0.35">
      <c r="D6232" s="5"/>
      <c r="J6232" s="12"/>
      <c r="S6232" s="12"/>
      <c r="T6232" s="5"/>
      <c r="V6232" s="5"/>
      <c r="W6232" s="5"/>
    </row>
    <row r="6233" spans="4:23" customFormat="1" x14ac:dyDescent="0.35">
      <c r="D6233" s="5"/>
      <c r="J6233" s="12"/>
      <c r="S6233" s="12"/>
      <c r="T6233" s="5"/>
      <c r="V6233" s="5"/>
      <c r="W6233" s="5"/>
    </row>
    <row r="6234" spans="4:23" customFormat="1" x14ac:dyDescent="0.35">
      <c r="D6234" s="5"/>
      <c r="J6234" s="12"/>
      <c r="S6234" s="12"/>
      <c r="T6234" s="5"/>
      <c r="V6234" s="5"/>
      <c r="W6234" s="5"/>
    </row>
    <row r="6235" spans="4:23" customFormat="1" x14ac:dyDescent="0.35">
      <c r="D6235" s="5"/>
      <c r="J6235" s="12"/>
      <c r="S6235" s="12"/>
      <c r="T6235" s="5"/>
      <c r="V6235" s="5"/>
      <c r="W6235" s="5"/>
    </row>
    <row r="6236" spans="4:23" customFormat="1" x14ac:dyDescent="0.35">
      <c r="D6236" s="5"/>
      <c r="J6236" s="12"/>
      <c r="S6236" s="12"/>
      <c r="T6236" s="5"/>
      <c r="V6236" s="5"/>
      <c r="W6236" s="5"/>
    </row>
    <row r="6237" spans="4:23" customFormat="1" x14ac:dyDescent="0.35">
      <c r="D6237" s="5"/>
      <c r="J6237" s="12"/>
      <c r="S6237" s="12"/>
      <c r="T6237" s="5"/>
      <c r="V6237" s="5"/>
      <c r="W6237" s="5"/>
    </row>
    <row r="6238" spans="4:23" customFormat="1" x14ac:dyDescent="0.35">
      <c r="D6238" s="5"/>
      <c r="J6238" s="12"/>
      <c r="S6238" s="12"/>
      <c r="T6238" s="5"/>
      <c r="V6238" s="5"/>
      <c r="W6238" s="5"/>
    </row>
    <row r="6239" spans="4:23" customFormat="1" x14ac:dyDescent="0.35">
      <c r="D6239" s="5"/>
      <c r="J6239" s="12"/>
      <c r="S6239" s="12"/>
      <c r="T6239" s="5"/>
      <c r="V6239" s="5"/>
      <c r="W6239" s="5"/>
    </row>
    <row r="6240" spans="4:23" customFormat="1" x14ac:dyDescent="0.35">
      <c r="D6240" s="5"/>
      <c r="J6240" s="12"/>
      <c r="S6240" s="12"/>
      <c r="T6240" s="5"/>
      <c r="V6240" s="5"/>
      <c r="W6240" s="5"/>
    </row>
    <row r="6241" spans="4:23" customFormat="1" x14ac:dyDescent="0.35">
      <c r="D6241" s="5"/>
      <c r="J6241" s="12"/>
      <c r="S6241" s="12"/>
      <c r="T6241" s="5"/>
      <c r="V6241" s="5"/>
      <c r="W6241" s="5"/>
    </row>
    <row r="6242" spans="4:23" customFormat="1" x14ac:dyDescent="0.35">
      <c r="D6242" s="5"/>
      <c r="J6242" s="12"/>
      <c r="S6242" s="12"/>
      <c r="T6242" s="5"/>
      <c r="V6242" s="5"/>
      <c r="W6242" s="5"/>
    </row>
    <row r="6243" spans="4:23" customFormat="1" x14ac:dyDescent="0.35">
      <c r="D6243" s="5"/>
      <c r="J6243" s="12"/>
      <c r="S6243" s="12"/>
      <c r="T6243" s="5"/>
      <c r="V6243" s="5"/>
      <c r="W6243" s="5"/>
    </row>
    <row r="6244" spans="4:23" customFormat="1" x14ac:dyDescent="0.35">
      <c r="D6244" s="5"/>
      <c r="J6244" s="12"/>
      <c r="S6244" s="12"/>
      <c r="T6244" s="5"/>
      <c r="V6244" s="5"/>
      <c r="W6244" s="5"/>
    </row>
    <row r="6245" spans="4:23" customFormat="1" x14ac:dyDescent="0.35">
      <c r="D6245" s="5"/>
      <c r="J6245" s="12"/>
      <c r="S6245" s="12"/>
      <c r="T6245" s="5"/>
      <c r="V6245" s="5"/>
      <c r="W6245" s="5"/>
    </row>
    <row r="6246" spans="4:23" customFormat="1" x14ac:dyDescent="0.35">
      <c r="D6246" s="5"/>
      <c r="J6246" s="12"/>
      <c r="S6246" s="12"/>
      <c r="T6246" s="5"/>
      <c r="V6246" s="5"/>
      <c r="W6246" s="5"/>
    </row>
    <row r="6247" spans="4:23" customFormat="1" x14ac:dyDescent="0.35">
      <c r="D6247" s="5"/>
      <c r="J6247" s="12"/>
      <c r="S6247" s="12"/>
      <c r="T6247" s="5"/>
      <c r="V6247" s="5"/>
      <c r="W6247" s="5"/>
    </row>
    <row r="6248" spans="4:23" customFormat="1" x14ac:dyDescent="0.35">
      <c r="D6248" s="5"/>
      <c r="J6248" s="12"/>
      <c r="S6248" s="12"/>
      <c r="T6248" s="5"/>
      <c r="V6248" s="5"/>
      <c r="W6248" s="5"/>
    </row>
    <row r="6249" spans="4:23" customFormat="1" x14ac:dyDescent="0.35">
      <c r="D6249" s="5"/>
      <c r="J6249" s="12"/>
      <c r="S6249" s="12"/>
      <c r="T6249" s="5"/>
      <c r="V6249" s="5"/>
      <c r="W6249" s="5"/>
    </row>
    <row r="6250" spans="4:23" customFormat="1" x14ac:dyDescent="0.35">
      <c r="D6250" s="5"/>
      <c r="J6250" s="12"/>
      <c r="S6250" s="12"/>
      <c r="T6250" s="5"/>
      <c r="V6250" s="5"/>
      <c r="W6250" s="5"/>
    </row>
    <row r="6251" spans="4:23" customFormat="1" x14ac:dyDescent="0.35">
      <c r="D6251" s="5"/>
      <c r="J6251" s="12"/>
      <c r="S6251" s="12"/>
      <c r="T6251" s="5"/>
      <c r="V6251" s="5"/>
      <c r="W6251" s="5"/>
    </row>
    <row r="6252" spans="4:23" customFormat="1" x14ac:dyDescent="0.35">
      <c r="D6252" s="5"/>
      <c r="J6252" s="12"/>
      <c r="S6252" s="12"/>
      <c r="T6252" s="5"/>
      <c r="V6252" s="5"/>
      <c r="W6252" s="5"/>
    </row>
    <row r="6253" spans="4:23" customFormat="1" x14ac:dyDescent="0.35">
      <c r="D6253" s="5"/>
      <c r="J6253" s="12"/>
      <c r="S6253" s="12"/>
      <c r="T6253" s="5"/>
      <c r="V6253" s="5"/>
      <c r="W6253" s="5"/>
    </row>
    <row r="6254" spans="4:23" customFormat="1" x14ac:dyDescent="0.35">
      <c r="D6254" s="5"/>
      <c r="J6254" s="12"/>
      <c r="S6254" s="12"/>
      <c r="T6254" s="5"/>
      <c r="V6254" s="5"/>
      <c r="W6254" s="5"/>
    </row>
    <row r="6255" spans="4:23" customFormat="1" x14ac:dyDescent="0.35">
      <c r="D6255" s="5"/>
      <c r="J6255" s="12"/>
      <c r="S6255" s="12"/>
      <c r="T6255" s="5"/>
      <c r="V6255" s="5"/>
      <c r="W6255" s="5"/>
    </row>
    <row r="6256" spans="4:23" customFormat="1" x14ac:dyDescent="0.35">
      <c r="D6256" s="5"/>
      <c r="J6256" s="12"/>
      <c r="S6256" s="12"/>
      <c r="T6256" s="5"/>
      <c r="V6256" s="5"/>
      <c r="W6256" s="5"/>
    </row>
    <row r="6257" spans="4:23" customFormat="1" x14ac:dyDescent="0.35">
      <c r="D6257" s="5"/>
      <c r="J6257" s="12"/>
      <c r="S6257" s="12"/>
      <c r="T6257" s="5"/>
      <c r="V6257" s="5"/>
      <c r="W6257" s="5"/>
    </row>
    <row r="6258" spans="4:23" customFormat="1" x14ac:dyDescent="0.35">
      <c r="D6258" s="5"/>
      <c r="J6258" s="12"/>
      <c r="S6258" s="12"/>
      <c r="T6258" s="5"/>
      <c r="V6258" s="5"/>
      <c r="W6258" s="5"/>
    </row>
    <row r="6259" spans="4:23" customFormat="1" x14ac:dyDescent="0.35">
      <c r="D6259" s="5"/>
      <c r="J6259" s="12"/>
      <c r="S6259" s="12"/>
      <c r="T6259" s="5"/>
      <c r="V6259" s="5"/>
      <c r="W6259" s="5"/>
    </row>
    <row r="6260" spans="4:23" customFormat="1" x14ac:dyDescent="0.35">
      <c r="D6260" s="5"/>
      <c r="J6260" s="12"/>
      <c r="S6260" s="12"/>
      <c r="T6260" s="5"/>
      <c r="V6260" s="5"/>
      <c r="W6260" s="5"/>
    </row>
    <row r="6261" spans="4:23" customFormat="1" x14ac:dyDescent="0.35">
      <c r="D6261" s="5"/>
      <c r="J6261" s="12"/>
      <c r="S6261" s="12"/>
      <c r="T6261" s="5"/>
      <c r="V6261" s="5"/>
      <c r="W6261" s="5"/>
    </row>
    <row r="6262" spans="4:23" customFormat="1" x14ac:dyDescent="0.35">
      <c r="D6262" s="5"/>
      <c r="J6262" s="12"/>
      <c r="S6262" s="12"/>
      <c r="T6262" s="5"/>
      <c r="V6262" s="5"/>
      <c r="W6262" s="5"/>
    </row>
    <row r="6263" spans="4:23" customFormat="1" x14ac:dyDescent="0.35">
      <c r="D6263" s="5"/>
      <c r="J6263" s="12"/>
      <c r="S6263" s="12"/>
      <c r="T6263" s="5"/>
      <c r="V6263" s="5"/>
      <c r="W6263" s="5"/>
    </row>
    <row r="6264" spans="4:23" customFormat="1" x14ac:dyDescent="0.35">
      <c r="D6264" s="5"/>
      <c r="J6264" s="12"/>
      <c r="S6264" s="12"/>
      <c r="T6264" s="5"/>
      <c r="V6264" s="5"/>
      <c r="W6264" s="5"/>
    </row>
    <row r="6265" spans="4:23" customFormat="1" x14ac:dyDescent="0.35">
      <c r="D6265" s="5"/>
      <c r="J6265" s="12"/>
      <c r="S6265" s="12"/>
      <c r="T6265" s="5"/>
      <c r="V6265" s="5"/>
      <c r="W6265" s="5"/>
    </row>
    <row r="6266" spans="4:23" customFormat="1" x14ac:dyDescent="0.35">
      <c r="D6266" s="5"/>
      <c r="J6266" s="12"/>
      <c r="S6266" s="12"/>
      <c r="T6266" s="5"/>
      <c r="V6266" s="5"/>
      <c r="W6266" s="5"/>
    </row>
    <row r="6267" spans="4:23" customFormat="1" x14ac:dyDescent="0.35">
      <c r="D6267" s="5"/>
      <c r="J6267" s="12"/>
      <c r="S6267" s="12"/>
      <c r="T6267" s="5"/>
      <c r="V6267" s="5"/>
      <c r="W6267" s="5"/>
    </row>
    <row r="6268" spans="4:23" customFormat="1" x14ac:dyDescent="0.35">
      <c r="D6268" s="5"/>
      <c r="J6268" s="12"/>
      <c r="S6268" s="12"/>
      <c r="T6268" s="5"/>
      <c r="V6268" s="5"/>
      <c r="W6268" s="5"/>
    </row>
    <row r="6269" spans="4:23" customFormat="1" x14ac:dyDescent="0.35">
      <c r="D6269" s="5"/>
      <c r="J6269" s="12"/>
      <c r="S6269" s="12"/>
      <c r="T6269" s="5"/>
      <c r="V6269" s="5"/>
      <c r="W6269" s="5"/>
    </row>
    <row r="6270" spans="4:23" customFormat="1" x14ac:dyDescent="0.35">
      <c r="D6270" s="5"/>
      <c r="J6270" s="12"/>
      <c r="S6270" s="12"/>
      <c r="T6270" s="5"/>
      <c r="V6270" s="5"/>
      <c r="W6270" s="5"/>
    </row>
    <row r="6271" spans="4:23" customFormat="1" x14ac:dyDescent="0.35">
      <c r="D6271" s="5"/>
      <c r="J6271" s="12"/>
      <c r="S6271" s="12"/>
      <c r="T6271" s="5"/>
      <c r="V6271" s="5"/>
      <c r="W6271" s="5"/>
    </row>
    <row r="6272" spans="4:23" customFormat="1" x14ac:dyDescent="0.35">
      <c r="D6272" s="5"/>
      <c r="J6272" s="12"/>
      <c r="S6272" s="12"/>
      <c r="T6272" s="5"/>
      <c r="V6272" s="5"/>
      <c r="W6272" s="5"/>
    </row>
    <row r="6273" spans="4:23" customFormat="1" x14ac:dyDescent="0.35">
      <c r="D6273" s="5"/>
      <c r="J6273" s="12"/>
      <c r="S6273" s="12"/>
      <c r="T6273" s="5"/>
      <c r="V6273" s="5"/>
      <c r="W6273" s="5"/>
    </row>
    <row r="6274" spans="4:23" customFormat="1" x14ac:dyDescent="0.35">
      <c r="D6274" s="5"/>
      <c r="J6274" s="12"/>
      <c r="S6274" s="12"/>
      <c r="T6274" s="5"/>
      <c r="V6274" s="5"/>
      <c r="W6274" s="5"/>
    </row>
    <row r="6275" spans="4:23" customFormat="1" x14ac:dyDescent="0.35">
      <c r="D6275" s="5"/>
      <c r="J6275" s="12"/>
      <c r="S6275" s="12"/>
      <c r="T6275" s="5"/>
      <c r="V6275" s="5"/>
      <c r="W6275" s="5"/>
    </row>
    <row r="6276" spans="4:23" customFormat="1" x14ac:dyDescent="0.35">
      <c r="D6276" s="5"/>
      <c r="J6276" s="12"/>
      <c r="S6276" s="12"/>
      <c r="T6276" s="5"/>
      <c r="V6276" s="5"/>
      <c r="W6276" s="5"/>
    </row>
    <row r="6277" spans="4:23" customFormat="1" x14ac:dyDescent="0.35">
      <c r="D6277" s="5"/>
      <c r="J6277" s="12"/>
      <c r="S6277" s="12"/>
      <c r="T6277" s="5"/>
      <c r="V6277" s="5"/>
      <c r="W6277" s="5"/>
    </row>
    <row r="6278" spans="4:23" customFormat="1" x14ac:dyDescent="0.35">
      <c r="D6278" s="5"/>
      <c r="J6278" s="12"/>
      <c r="S6278" s="12"/>
      <c r="T6278" s="5"/>
      <c r="V6278" s="5"/>
      <c r="W6278" s="5"/>
    </row>
    <row r="6279" spans="4:23" customFormat="1" x14ac:dyDescent="0.35">
      <c r="D6279" s="5"/>
      <c r="J6279" s="12"/>
      <c r="S6279" s="12"/>
      <c r="T6279" s="5"/>
      <c r="V6279" s="5"/>
      <c r="W6279" s="5"/>
    </row>
    <row r="6280" spans="4:23" customFormat="1" x14ac:dyDescent="0.35">
      <c r="D6280" s="5"/>
      <c r="J6280" s="12"/>
      <c r="S6280" s="12"/>
      <c r="T6280" s="5"/>
      <c r="V6280" s="5"/>
      <c r="W6280" s="5"/>
    </row>
    <row r="6281" spans="4:23" customFormat="1" x14ac:dyDescent="0.35">
      <c r="D6281" s="5"/>
      <c r="J6281" s="12"/>
      <c r="S6281" s="12"/>
      <c r="T6281" s="5"/>
      <c r="V6281" s="5"/>
      <c r="W6281" s="5"/>
    </row>
    <row r="6282" spans="4:23" customFormat="1" x14ac:dyDescent="0.35">
      <c r="D6282" s="5"/>
      <c r="J6282" s="12"/>
      <c r="S6282" s="12"/>
      <c r="T6282" s="5"/>
      <c r="V6282" s="5"/>
      <c r="W6282" s="5"/>
    </row>
    <row r="6283" spans="4:23" customFormat="1" x14ac:dyDescent="0.35">
      <c r="D6283" s="5"/>
      <c r="J6283" s="12"/>
      <c r="S6283" s="12"/>
      <c r="T6283" s="5"/>
      <c r="V6283" s="5"/>
      <c r="W6283" s="5"/>
    </row>
    <row r="6284" spans="4:23" customFormat="1" x14ac:dyDescent="0.35">
      <c r="D6284" s="5"/>
      <c r="J6284" s="12"/>
      <c r="S6284" s="12"/>
      <c r="T6284" s="5"/>
      <c r="V6284" s="5"/>
      <c r="W6284" s="5"/>
    </row>
    <row r="6285" spans="4:23" customFormat="1" x14ac:dyDescent="0.35">
      <c r="D6285" s="5"/>
      <c r="J6285" s="12"/>
      <c r="S6285" s="12"/>
      <c r="T6285" s="5"/>
      <c r="V6285" s="5"/>
      <c r="W6285" s="5"/>
    </row>
    <row r="6286" spans="4:23" customFormat="1" x14ac:dyDescent="0.35">
      <c r="D6286" s="5"/>
      <c r="J6286" s="12"/>
      <c r="S6286" s="12"/>
      <c r="T6286" s="5"/>
      <c r="V6286" s="5"/>
      <c r="W6286" s="5"/>
    </row>
    <row r="6287" spans="4:23" customFormat="1" x14ac:dyDescent="0.35">
      <c r="D6287" s="5"/>
      <c r="J6287" s="12"/>
      <c r="S6287" s="12"/>
      <c r="T6287" s="5"/>
      <c r="V6287" s="5"/>
      <c r="W6287" s="5"/>
    </row>
    <row r="6288" spans="4:23" customFormat="1" x14ac:dyDescent="0.35">
      <c r="D6288" s="5"/>
      <c r="J6288" s="12"/>
      <c r="S6288" s="12"/>
      <c r="T6288" s="5"/>
      <c r="V6288" s="5"/>
      <c r="W6288" s="5"/>
    </row>
    <row r="6289" spans="4:23" customFormat="1" x14ac:dyDescent="0.35">
      <c r="D6289" s="5"/>
      <c r="J6289" s="12"/>
      <c r="S6289" s="12"/>
      <c r="T6289" s="5"/>
      <c r="V6289" s="5"/>
      <c r="W6289" s="5"/>
    </row>
    <row r="6290" spans="4:23" customFormat="1" x14ac:dyDescent="0.35">
      <c r="D6290" s="5"/>
      <c r="J6290" s="12"/>
      <c r="S6290" s="12"/>
      <c r="T6290" s="5"/>
      <c r="V6290" s="5"/>
      <c r="W6290" s="5"/>
    </row>
    <row r="6291" spans="4:23" customFormat="1" x14ac:dyDescent="0.35">
      <c r="D6291" s="5"/>
      <c r="J6291" s="12"/>
      <c r="S6291" s="12"/>
      <c r="T6291" s="5"/>
      <c r="V6291" s="5"/>
      <c r="W6291" s="5"/>
    </row>
    <row r="6292" spans="4:23" customFormat="1" x14ac:dyDescent="0.35">
      <c r="D6292" s="5"/>
      <c r="J6292" s="12"/>
      <c r="S6292" s="12"/>
      <c r="T6292" s="5"/>
      <c r="V6292" s="5"/>
      <c r="W6292" s="5"/>
    </row>
    <row r="6293" spans="4:23" customFormat="1" x14ac:dyDescent="0.35">
      <c r="D6293" s="5"/>
      <c r="J6293" s="12"/>
      <c r="S6293" s="12"/>
      <c r="T6293" s="5"/>
      <c r="V6293" s="5"/>
      <c r="W6293" s="5"/>
    </row>
    <row r="6294" spans="4:23" customFormat="1" x14ac:dyDescent="0.35">
      <c r="D6294" s="5"/>
      <c r="J6294" s="12"/>
      <c r="S6294" s="12"/>
      <c r="T6294" s="5"/>
      <c r="V6294" s="5"/>
      <c r="W6294" s="5"/>
    </row>
    <row r="6295" spans="4:23" customFormat="1" x14ac:dyDescent="0.35">
      <c r="D6295" s="5"/>
      <c r="J6295" s="12"/>
      <c r="S6295" s="12"/>
      <c r="T6295" s="5"/>
      <c r="V6295" s="5"/>
      <c r="W6295" s="5"/>
    </row>
    <row r="6296" spans="4:23" customFormat="1" x14ac:dyDescent="0.35">
      <c r="D6296" s="5"/>
      <c r="J6296" s="12"/>
      <c r="S6296" s="12"/>
      <c r="T6296" s="5"/>
      <c r="V6296" s="5"/>
      <c r="W6296" s="5"/>
    </row>
    <row r="6297" spans="4:23" customFormat="1" x14ac:dyDescent="0.35">
      <c r="D6297" s="5"/>
      <c r="J6297" s="12"/>
      <c r="S6297" s="12"/>
      <c r="T6297" s="5"/>
      <c r="V6297" s="5"/>
      <c r="W6297" s="5"/>
    </row>
    <row r="6298" spans="4:23" customFormat="1" x14ac:dyDescent="0.35">
      <c r="D6298" s="5"/>
      <c r="J6298" s="12"/>
      <c r="S6298" s="12"/>
      <c r="T6298" s="5"/>
      <c r="V6298" s="5"/>
      <c r="W6298" s="5"/>
    </row>
    <row r="6299" spans="4:23" customFormat="1" x14ac:dyDescent="0.35">
      <c r="D6299" s="5"/>
      <c r="J6299" s="12"/>
      <c r="S6299" s="12"/>
      <c r="T6299" s="5"/>
      <c r="V6299" s="5"/>
      <c r="W6299" s="5"/>
    </row>
    <row r="6300" spans="4:23" customFormat="1" x14ac:dyDescent="0.35">
      <c r="D6300" s="5"/>
      <c r="J6300" s="12"/>
      <c r="S6300" s="12"/>
      <c r="T6300" s="5"/>
      <c r="V6300" s="5"/>
      <c r="W6300" s="5"/>
    </row>
    <row r="6301" spans="4:23" customFormat="1" x14ac:dyDescent="0.35">
      <c r="D6301" s="5"/>
      <c r="J6301" s="12"/>
      <c r="S6301" s="12"/>
      <c r="T6301" s="5"/>
      <c r="V6301" s="5"/>
      <c r="W6301" s="5"/>
    </row>
    <row r="6302" spans="4:23" customFormat="1" x14ac:dyDescent="0.35">
      <c r="D6302" s="5"/>
      <c r="J6302" s="12"/>
      <c r="S6302" s="12"/>
      <c r="T6302" s="5"/>
      <c r="V6302" s="5"/>
      <c r="W6302" s="5"/>
    </row>
    <row r="6303" spans="4:23" customFormat="1" x14ac:dyDescent="0.35">
      <c r="D6303" s="5"/>
      <c r="J6303" s="12"/>
      <c r="S6303" s="12"/>
      <c r="T6303" s="5"/>
      <c r="V6303" s="5"/>
      <c r="W6303" s="5"/>
    </row>
    <row r="6304" spans="4:23" customFormat="1" x14ac:dyDescent="0.35">
      <c r="D6304" s="5"/>
      <c r="J6304" s="12"/>
      <c r="S6304" s="12"/>
      <c r="T6304" s="5"/>
      <c r="V6304" s="5"/>
      <c r="W6304" s="5"/>
    </row>
    <row r="6305" spans="4:23" customFormat="1" x14ac:dyDescent="0.35">
      <c r="D6305" s="5"/>
      <c r="J6305" s="12"/>
      <c r="S6305" s="12"/>
      <c r="T6305" s="5"/>
      <c r="V6305" s="5"/>
      <c r="W6305" s="5"/>
    </row>
    <row r="6306" spans="4:23" customFormat="1" x14ac:dyDescent="0.35">
      <c r="D6306" s="5"/>
      <c r="J6306" s="12"/>
      <c r="S6306" s="12"/>
      <c r="T6306" s="5"/>
      <c r="V6306" s="5"/>
      <c r="W6306" s="5"/>
    </row>
    <row r="6307" spans="4:23" customFormat="1" x14ac:dyDescent="0.35">
      <c r="D6307" s="5"/>
      <c r="J6307" s="12"/>
      <c r="S6307" s="12"/>
      <c r="T6307" s="5"/>
      <c r="V6307" s="5"/>
      <c r="W6307" s="5"/>
    </row>
    <row r="6308" spans="4:23" customFormat="1" x14ac:dyDescent="0.35">
      <c r="D6308" s="5"/>
      <c r="J6308" s="12"/>
      <c r="S6308" s="12"/>
      <c r="T6308" s="5"/>
      <c r="V6308" s="5"/>
      <c r="W6308" s="5"/>
    </row>
    <row r="6309" spans="4:23" customFormat="1" x14ac:dyDescent="0.35">
      <c r="D6309" s="5"/>
      <c r="J6309" s="12"/>
      <c r="S6309" s="12"/>
      <c r="T6309" s="5"/>
      <c r="V6309" s="5"/>
      <c r="W6309" s="5"/>
    </row>
    <row r="6310" spans="4:23" customFormat="1" x14ac:dyDescent="0.35">
      <c r="D6310" s="5"/>
      <c r="J6310" s="12"/>
      <c r="S6310" s="12"/>
      <c r="T6310" s="5"/>
      <c r="V6310" s="5"/>
      <c r="W6310" s="5"/>
    </row>
    <row r="6311" spans="4:23" customFormat="1" x14ac:dyDescent="0.35">
      <c r="D6311" s="5"/>
      <c r="J6311" s="12"/>
      <c r="S6311" s="12"/>
      <c r="T6311" s="5"/>
      <c r="V6311" s="5"/>
      <c r="W6311" s="5"/>
    </row>
    <row r="6312" spans="4:23" customFormat="1" x14ac:dyDescent="0.35">
      <c r="D6312" s="5"/>
      <c r="J6312" s="12"/>
      <c r="S6312" s="12"/>
      <c r="T6312" s="5"/>
      <c r="V6312" s="5"/>
      <c r="W6312" s="5"/>
    </row>
    <row r="6313" spans="4:23" customFormat="1" x14ac:dyDescent="0.35">
      <c r="D6313" s="5"/>
      <c r="J6313" s="12"/>
      <c r="S6313" s="12"/>
      <c r="T6313" s="5"/>
      <c r="V6313" s="5"/>
      <c r="W6313" s="5"/>
    </row>
    <row r="6314" spans="4:23" customFormat="1" x14ac:dyDescent="0.35">
      <c r="D6314" s="5"/>
      <c r="J6314" s="12"/>
      <c r="S6314" s="12"/>
      <c r="T6314" s="5"/>
      <c r="V6314" s="5"/>
      <c r="W6314" s="5"/>
    </row>
    <row r="6315" spans="4:23" customFormat="1" x14ac:dyDescent="0.35">
      <c r="D6315" s="5"/>
      <c r="J6315" s="12"/>
      <c r="S6315" s="12"/>
      <c r="T6315" s="5"/>
      <c r="V6315" s="5"/>
      <c r="W6315" s="5"/>
    </row>
    <row r="6316" spans="4:23" customFormat="1" x14ac:dyDescent="0.35">
      <c r="D6316" s="5"/>
      <c r="J6316" s="12"/>
      <c r="S6316" s="12"/>
      <c r="T6316" s="5"/>
      <c r="V6316" s="5"/>
      <c r="W6316" s="5"/>
    </row>
    <row r="6317" spans="4:23" customFormat="1" x14ac:dyDescent="0.35">
      <c r="D6317" s="5"/>
      <c r="J6317" s="12"/>
      <c r="S6317" s="12"/>
      <c r="T6317" s="5"/>
      <c r="V6317" s="5"/>
      <c r="W6317" s="5"/>
    </row>
    <row r="6318" spans="4:23" customFormat="1" x14ac:dyDescent="0.35">
      <c r="D6318" s="5"/>
      <c r="J6318" s="12"/>
      <c r="S6318" s="12"/>
      <c r="T6318" s="5"/>
      <c r="V6318" s="5"/>
      <c r="W6318" s="5"/>
    </row>
    <row r="6319" spans="4:23" customFormat="1" x14ac:dyDescent="0.35">
      <c r="D6319" s="5"/>
      <c r="J6319" s="12"/>
      <c r="S6319" s="12"/>
      <c r="T6319" s="5"/>
      <c r="V6319" s="5"/>
      <c r="W6319" s="5"/>
    </row>
    <row r="6320" spans="4:23" customFormat="1" x14ac:dyDescent="0.35">
      <c r="D6320" s="5"/>
      <c r="J6320" s="12"/>
      <c r="S6320" s="12"/>
      <c r="T6320" s="5"/>
      <c r="V6320" s="5"/>
      <c r="W6320" s="5"/>
    </row>
    <row r="6321" spans="4:23" customFormat="1" x14ac:dyDescent="0.35">
      <c r="D6321" s="5"/>
      <c r="J6321" s="12"/>
      <c r="S6321" s="12"/>
      <c r="T6321" s="5"/>
      <c r="V6321" s="5"/>
      <c r="W6321" s="5"/>
    </row>
    <row r="6322" spans="4:23" customFormat="1" x14ac:dyDescent="0.35">
      <c r="D6322" s="5"/>
      <c r="J6322" s="12"/>
      <c r="S6322" s="12"/>
      <c r="T6322" s="5"/>
      <c r="V6322" s="5"/>
      <c r="W6322" s="5"/>
    </row>
    <row r="6323" spans="4:23" customFormat="1" x14ac:dyDescent="0.35">
      <c r="D6323" s="5"/>
      <c r="J6323" s="12"/>
      <c r="S6323" s="12"/>
      <c r="T6323" s="5"/>
      <c r="V6323" s="5"/>
      <c r="W6323" s="5"/>
    </row>
    <row r="6324" spans="4:23" customFormat="1" x14ac:dyDescent="0.35">
      <c r="D6324" s="5"/>
      <c r="J6324" s="12"/>
      <c r="S6324" s="12"/>
      <c r="T6324" s="5"/>
      <c r="V6324" s="5"/>
      <c r="W6324" s="5"/>
    </row>
    <row r="6325" spans="4:23" customFormat="1" x14ac:dyDescent="0.35">
      <c r="D6325" s="5"/>
      <c r="J6325" s="12"/>
      <c r="S6325" s="12"/>
      <c r="T6325" s="5"/>
      <c r="V6325" s="5"/>
      <c r="W6325" s="5"/>
    </row>
    <row r="6326" spans="4:23" customFormat="1" x14ac:dyDescent="0.35">
      <c r="D6326" s="5"/>
      <c r="J6326" s="12"/>
      <c r="S6326" s="12"/>
      <c r="T6326" s="5"/>
      <c r="V6326" s="5"/>
      <c r="W6326" s="5"/>
    </row>
    <row r="6327" spans="4:23" customFormat="1" x14ac:dyDescent="0.35">
      <c r="D6327" s="5"/>
      <c r="J6327" s="12"/>
      <c r="S6327" s="12"/>
      <c r="T6327" s="5"/>
      <c r="V6327" s="5"/>
      <c r="W6327" s="5"/>
    </row>
    <row r="6328" spans="4:23" customFormat="1" x14ac:dyDescent="0.35">
      <c r="D6328" s="5"/>
      <c r="J6328" s="12"/>
      <c r="S6328" s="12"/>
      <c r="T6328" s="5"/>
      <c r="V6328" s="5"/>
      <c r="W6328" s="5"/>
    </row>
    <row r="6329" spans="4:23" customFormat="1" x14ac:dyDescent="0.35">
      <c r="D6329" s="5"/>
      <c r="J6329" s="12"/>
      <c r="S6329" s="12"/>
      <c r="T6329" s="5"/>
      <c r="V6329" s="5"/>
      <c r="W6329" s="5"/>
    </row>
    <row r="6330" spans="4:23" customFormat="1" x14ac:dyDescent="0.35">
      <c r="D6330" s="5"/>
      <c r="J6330" s="12"/>
      <c r="S6330" s="12"/>
      <c r="T6330" s="5"/>
      <c r="V6330" s="5"/>
      <c r="W6330" s="5"/>
    </row>
    <row r="6331" spans="4:23" customFormat="1" x14ac:dyDescent="0.35">
      <c r="D6331" s="5"/>
      <c r="J6331" s="12"/>
      <c r="S6331" s="12"/>
      <c r="T6331" s="5"/>
      <c r="V6331" s="5"/>
      <c r="W6331" s="5"/>
    </row>
    <row r="6332" spans="4:23" customFormat="1" x14ac:dyDescent="0.35">
      <c r="D6332" s="5"/>
      <c r="J6332" s="12"/>
      <c r="S6332" s="12"/>
      <c r="T6332" s="5"/>
      <c r="V6332" s="5"/>
      <c r="W6332" s="5"/>
    </row>
    <row r="6333" spans="4:23" customFormat="1" x14ac:dyDescent="0.35">
      <c r="D6333" s="5"/>
      <c r="J6333" s="12"/>
      <c r="S6333" s="12"/>
      <c r="T6333" s="5"/>
      <c r="V6333" s="5"/>
      <c r="W6333" s="5"/>
    </row>
    <row r="6334" spans="4:23" customFormat="1" x14ac:dyDescent="0.35">
      <c r="D6334" s="5"/>
      <c r="J6334" s="12"/>
      <c r="S6334" s="12"/>
      <c r="T6334" s="5"/>
      <c r="V6334" s="5"/>
      <c r="W6334" s="5"/>
    </row>
    <row r="6335" spans="4:23" customFormat="1" x14ac:dyDescent="0.35">
      <c r="D6335" s="5"/>
      <c r="J6335" s="12"/>
      <c r="S6335" s="12"/>
      <c r="T6335" s="5"/>
      <c r="V6335" s="5"/>
      <c r="W6335" s="5"/>
    </row>
    <row r="6336" spans="4:23" customFormat="1" x14ac:dyDescent="0.35">
      <c r="D6336" s="5"/>
      <c r="J6336" s="12"/>
      <c r="S6336" s="12"/>
      <c r="T6336" s="5"/>
      <c r="V6336" s="5"/>
      <c r="W6336" s="5"/>
    </row>
    <row r="6337" spans="4:23" customFormat="1" x14ac:dyDescent="0.35">
      <c r="D6337" s="5"/>
      <c r="J6337" s="12"/>
      <c r="S6337" s="12"/>
      <c r="T6337" s="5"/>
      <c r="V6337" s="5"/>
      <c r="W6337" s="5"/>
    </row>
    <row r="6338" spans="4:23" customFormat="1" x14ac:dyDescent="0.35">
      <c r="D6338" s="5"/>
      <c r="J6338" s="12"/>
      <c r="S6338" s="12"/>
      <c r="T6338" s="5"/>
      <c r="V6338" s="5"/>
      <c r="W6338" s="5"/>
    </row>
    <row r="6339" spans="4:23" customFormat="1" x14ac:dyDescent="0.35">
      <c r="D6339" s="5"/>
      <c r="J6339" s="12"/>
      <c r="S6339" s="12"/>
      <c r="T6339" s="5"/>
      <c r="V6339" s="5"/>
      <c r="W6339" s="5"/>
    </row>
    <row r="6340" spans="4:23" customFormat="1" x14ac:dyDescent="0.35">
      <c r="D6340" s="5"/>
      <c r="J6340" s="12"/>
      <c r="S6340" s="12"/>
      <c r="T6340" s="5"/>
      <c r="V6340" s="5"/>
      <c r="W6340" s="5"/>
    </row>
    <row r="6341" spans="4:23" customFormat="1" x14ac:dyDescent="0.35">
      <c r="D6341" s="5"/>
      <c r="J6341" s="12"/>
      <c r="S6341" s="12"/>
      <c r="T6341" s="5"/>
      <c r="V6341" s="5"/>
      <c r="W6341" s="5"/>
    </row>
    <row r="6342" spans="4:23" customFormat="1" x14ac:dyDescent="0.35">
      <c r="D6342" s="5"/>
      <c r="J6342" s="12"/>
      <c r="S6342" s="12"/>
      <c r="T6342" s="5"/>
      <c r="V6342" s="5"/>
      <c r="W6342" s="5"/>
    </row>
    <row r="6343" spans="4:23" customFormat="1" x14ac:dyDescent="0.35">
      <c r="D6343" s="5"/>
      <c r="J6343" s="12"/>
      <c r="S6343" s="12"/>
      <c r="T6343" s="5"/>
      <c r="V6343" s="5"/>
      <c r="W6343" s="5"/>
    </row>
    <row r="6344" spans="4:23" customFormat="1" x14ac:dyDescent="0.35">
      <c r="D6344" s="5"/>
      <c r="J6344" s="12"/>
      <c r="S6344" s="12"/>
      <c r="T6344" s="5"/>
      <c r="V6344" s="5"/>
      <c r="W6344" s="5"/>
    </row>
    <row r="6345" spans="4:23" customFormat="1" x14ac:dyDescent="0.35">
      <c r="D6345" s="5"/>
      <c r="J6345" s="12"/>
      <c r="S6345" s="12"/>
      <c r="T6345" s="5"/>
      <c r="V6345" s="5"/>
      <c r="W6345" s="5"/>
    </row>
    <row r="6346" spans="4:23" customFormat="1" x14ac:dyDescent="0.35">
      <c r="D6346" s="5"/>
      <c r="J6346" s="12"/>
      <c r="S6346" s="12"/>
      <c r="T6346" s="5"/>
      <c r="V6346" s="5"/>
      <c r="W6346" s="5"/>
    </row>
    <row r="6347" spans="4:23" customFormat="1" x14ac:dyDescent="0.35">
      <c r="D6347" s="5"/>
      <c r="J6347" s="12"/>
      <c r="S6347" s="12"/>
      <c r="T6347" s="5"/>
      <c r="V6347" s="5"/>
      <c r="W6347" s="5"/>
    </row>
    <row r="6348" spans="4:23" customFormat="1" x14ac:dyDescent="0.35">
      <c r="D6348" s="5"/>
      <c r="J6348" s="12"/>
      <c r="S6348" s="12"/>
      <c r="T6348" s="5"/>
      <c r="V6348" s="5"/>
      <c r="W6348" s="5"/>
    </row>
    <row r="6349" spans="4:23" customFormat="1" x14ac:dyDescent="0.35">
      <c r="D6349" s="5"/>
      <c r="J6349" s="12"/>
      <c r="S6349" s="12"/>
      <c r="T6349" s="5"/>
      <c r="V6349" s="5"/>
      <c r="W6349" s="5"/>
    </row>
    <row r="6350" spans="4:23" customFormat="1" x14ac:dyDescent="0.35">
      <c r="D6350" s="5"/>
      <c r="J6350" s="12"/>
      <c r="S6350" s="12"/>
      <c r="T6350" s="5"/>
      <c r="V6350" s="5"/>
      <c r="W6350" s="5"/>
    </row>
    <row r="6351" spans="4:23" customFormat="1" x14ac:dyDescent="0.35">
      <c r="D6351" s="5"/>
      <c r="J6351" s="12"/>
      <c r="S6351" s="12"/>
      <c r="T6351" s="5"/>
      <c r="V6351" s="5"/>
      <c r="W6351" s="5"/>
    </row>
    <row r="6352" spans="4:23" customFormat="1" x14ac:dyDescent="0.35">
      <c r="D6352" s="5"/>
      <c r="J6352" s="12"/>
      <c r="S6352" s="12"/>
      <c r="T6352" s="5"/>
      <c r="V6352" s="5"/>
      <c r="W6352" s="5"/>
    </row>
    <row r="6353" spans="4:23" customFormat="1" x14ac:dyDescent="0.35">
      <c r="D6353" s="5"/>
      <c r="J6353" s="12"/>
      <c r="S6353" s="12"/>
      <c r="T6353" s="5"/>
      <c r="V6353" s="5"/>
      <c r="W6353" s="5"/>
    </row>
    <row r="6354" spans="4:23" customFormat="1" x14ac:dyDescent="0.35">
      <c r="D6354" s="5"/>
      <c r="J6354" s="12"/>
      <c r="S6354" s="12"/>
      <c r="T6354" s="5"/>
      <c r="V6354" s="5"/>
      <c r="W6354" s="5"/>
    </row>
    <row r="6355" spans="4:23" customFormat="1" x14ac:dyDescent="0.35">
      <c r="D6355" s="5"/>
      <c r="J6355" s="12"/>
      <c r="S6355" s="12"/>
      <c r="T6355" s="5"/>
      <c r="V6355" s="5"/>
      <c r="W6355" s="5"/>
    </row>
    <row r="6356" spans="4:23" customFormat="1" x14ac:dyDescent="0.35">
      <c r="D6356" s="5"/>
      <c r="J6356" s="12"/>
      <c r="S6356" s="12"/>
      <c r="T6356" s="5"/>
      <c r="V6356" s="5"/>
      <c r="W6356" s="5"/>
    </row>
    <row r="6357" spans="4:23" customFormat="1" x14ac:dyDescent="0.35">
      <c r="D6357" s="5"/>
      <c r="J6357" s="12"/>
      <c r="S6357" s="12"/>
      <c r="T6357" s="5"/>
      <c r="V6357" s="5"/>
      <c r="W6357" s="5"/>
    </row>
    <row r="6358" spans="4:23" customFormat="1" x14ac:dyDescent="0.35">
      <c r="D6358" s="5"/>
      <c r="J6358" s="12"/>
      <c r="S6358" s="12"/>
      <c r="T6358" s="5"/>
      <c r="V6358" s="5"/>
      <c r="W6358" s="5"/>
    </row>
    <row r="6359" spans="4:23" customFormat="1" x14ac:dyDescent="0.35">
      <c r="D6359" s="5"/>
      <c r="J6359" s="12"/>
      <c r="S6359" s="12"/>
      <c r="T6359" s="5"/>
      <c r="V6359" s="5"/>
      <c r="W6359" s="5"/>
    </row>
    <row r="6360" spans="4:23" customFormat="1" x14ac:dyDescent="0.35">
      <c r="D6360" s="5"/>
      <c r="J6360" s="12"/>
      <c r="S6360" s="12"/>
      <c r="T6360" s="5"/>
      <c r="V6360" s="5"/>
      <c r="W6360" s="5"/>
    </row>
    <row r="6361" spans="4:23" customFormat="1" x14ac:dyDescent="0.35">
      <c r="D6361" s="5"/>
      <c r="J6361" s="12"/>
      <c r="S6361" s="12"/>
      <c r="T6361" s="5"/>
      <c r="V6361" s="5"/>
      <c r="W6361" s="5"/>
    </row>
    <row r="6362" spans="4:23" customFormat="1" x14ac:dyDescent="0.35">
      <c r="D6362" s="5"/>
      <c r="J6362" s="12"/>
      <c r="S6362" s="12"/>
      <c r="T6362" s="5"/>
      <c r="V6362" s="5"/>
      <c r="W6362" s="5"/>
    </row>
    <row r="6363" spans="4:23" customFormat="1" x14ac:dyDescent="0.35">
      <c r="D6363" s="5"/>
      <c r="J6363" s="12"/>
      <c r="S6363" s="12"/>
      <c r="T6363" s="5"/>
      <c r="V6363" s="5"/>
      <c r="W6363" s="5"/>
    </row>
    <row r="6364" spans="4:23" customFormat="1" x14ac:dyDescent="0.35">
      <c r="D6364" s="5"/>
      <c r="J6364" s="12"/>
      <c r="S6364" s="12"/>
      <c r="T6364" s="5"/>
      <c r="V6364" s="5"/>
      <c r="W6364" s="5"/>
    </row>
    <row r="6365" spans="4:23" customFormat="1" x14ac:dyDescent="0.35">
      <c r="D6365" s="5"/>
      <c r="J6365" s="12"/>
      <c r="S6365" s="12"/>
      <c r="T6365" s="5"/>
      <c r="V6365" s="5"/>
      <c r="W6365" s="5"/>
    </row>
    <row r="6366" spans="4:23" customFormat="1" x14ac:dyDescent="0.35">
      <c r="D6366" s="5"/>
      <c r="J6366" s="12"/>
      <c r="S6366" s="12"/>
      <c r="T6366" s="5"/>
      <c r="V6366" s="5"/>
      <c r="W6366" s="5"/>
    </row>
    <row r="6367" spans="4:23" customFormat="1" x14ac:dyDescent="0.35">
      <c r="D6367" s="5"/>
      <c r="J6367" s="12"/>
      <c r="S6367" s="12"/>
      <c r="T6367" s="5"/>
      <c r="V6367" s="5"/>
      <c r="W6367" s="5"/>
    </row>
    <row r="6368" spans="4:23" customFormat="1" x14ac:dyDescent="0.35">
      <c r="D6368" s="5"/>
      <c r="J6368" s="12"/>
      <c r="S6368" s="12"/>
      <c r="T6368" s="5"/>
      <c r="V6368" s="5"/>
      <c r="W6368" s="5"/>
    </row>
    <row r="6369" spans="4:23" customFormat="1" x14ac:dyDescent="0.35">
      <c r="D6369" s="5"/>
      <c r="J6369" s="12"/>
      <c r="S6369" s="12"/>
      <c r="T6369" s="5"/>
      <c r="V6369" s="5"/>
      <c r="W6369" s="5"/>
    </row>
    <row r="6370" spans="4:23" customFormat="1" x14ac:dyDescent="0.35">
      <c r="D6370" s="5"/>
      <c r="J6370" s="12"/>
      <c r="S6370" s="12"/>
      <c r="T6370" s="5"/>
      <c r="V6370" s="5"/>
      <c r="W6370" s="5"/>
    </row>
    <row r="6371" spans="4:23" customFormat="1" x14ac:dyDescent="0.35">
      <c r="D6371" s="5"/>
      <c r="J6371" s="12"/>
      <c r="S6371" s="12"/>
      <c r="T6371" s="5"/>
      <c r="V6371" s="5"/>
      <c r="W6371" s="5"/>
    </row>
    <row r="6372" spans="4:23" customFormat="1" x14ac:dyDescent="0.35">
      <c r="D6372" s="5"/>
      <c r="J6372" s="12"/>
      <c r="S6372" s="12"/>
      <c r="T6372" s="5"/>
      <c r="V6372" s="5"/>
      <c r="W6372" s="5"/>
    </row>
    <row r="6373" spans="4:23" customFormat="1" x14ac:dyDescent="0.35">
      <c r="D6373" s="5"/>
      <c r="J6373" s="12"/>
      <c r="S6373" s="12"/>
      <c r="T6373" s="5"/>
      <c r="V6373" s="5"/>
      <c r="W6373" s="5"/>
    </row>
    <row r="6374" spans="4:23" customFormat="1" x14ac:dyDescent="0.35">
      <c r="D6374" s="5"/>
      <c r="J6374" s="12"/>
      <c r="S6374" s="12"/>
      <c r="T6374" s="5"/>
      <c r="V6374" s="5"/>
      <c r="W6374" s="5"/>
    </row>
    <row r="6375" spans="4:23" customFormat="1" x14ac:dyDescent="0.35">
      <c r="D6375" s="5"/>
      <c r="J6375" s="12"/>
      <c r="S6375" s="12"/>
      <c r="T6375" s="5"/>
      <c r="V6375" s="5"/>
      <c r="W6375" s="5"/>
    </row>
    <row r="6376" spans="4:23" customFormat="1" x14ac:dyDescent="0.35">
      <c r="D6376" s="5"/>
      <c r="J6376" s="12"/>
      <c r="S6376" s="12"/>
      <c r="T6376" s="5"/>
      <c r="V6376" s="5"/>
      <c r="W6376" s="5"/>
    </row>
    <row r="6377" spans="4:23" customFormat="1" x14ac:dyDescent="0.35">
      <c r="D6377" s="5"/>
      <c r="J6377" s="12"/>
      <c r="S6377" s="12"/>
      <c r="T6377" s="5"/>
      <c r="V6377" s="5"/>
      <c r="W6377" s="5"/>
    </row>
    <row r="6378" spans="4:23" customFormat="1" x14ac:dyDescent="0.35">
      <c r="D6378" s="5"/>
      <c r="J6378" s="12"/>
      <c r="S6378" s="12"/>
      <c r="T6378" s="5"/>
      <c r="V6378" s="5"/>
      <c r="W6378" s="5"/>
    </row>
    <row r="6379" spans="4:23" customFormat="1" x14ac:dyDescent="0.35">
      <c r="D6379" s="5"/>
      <c r="J6379" s="12"/>
      <c r="S6379" s="12"/>
      <c r="T6379" s="5"/>
      <c r="V6379" s="5"/>
      <c r="W6379" s="5"/>
    </row>
    <row r="6380" spans="4:23" customFormat="1" x14ac:dyDescent="0.35">
      <c r="D6380" s="5"/>
      <c r="J6380" s="12"/>
      <c r="S6380" s="12"/>
      <c r="T6380" s="5"/>
      <c r="V6380" s="5"/>
      <c r="W6380" s="5"/>
    </row>
    <row r="6381" spans="4:23" customFormat="1" x14ac:dyDescent="0.35">
      <c r="D6381" s="5"/>
      <c r="J6381" s="12"/>
      <c r="S6381" s="12"/>
      <c r="T6381" s="5"/>
      <c r="V6381" s="5"/>
      <c r="W6381" s="5"/>
    </row>
    <row r="6382" spans="4:23" customFormat="1" x14ac:dyDescent="0.35">
      <c r="D6382" s="5"/>
      <c r="J6382" s="12"/>
      <c r="S6382" s="12"/>
      <c r="T6382" s="5"/>
      <c r="V6382" s="5"/>
      <c r="W6382" s="5"/>
    </row>
    <row r="6383" spans="4:23" customFormat="1" x14ac:dyDescent="0.35">
      <c r="D6383" s="5"/>
      <c r="J6383" s="12"/>
      <c r="S6383" s="12"/>
      <c r="T6383" s="5"/>
      <c r="V6383" s="5"/>
      <c r="W6383" s="5"/>
    </row>
    <row r="6384" spans="4:23" customFormat="1" x14ac:dyDescent="0.35">
      <c r="D6384" s="5"/>
      <c r="J6384" s="12"/>
      <c r="S6384" s="12"/>
      <c r="T6384" s="5"/>
      <c r="V6384" s="5"/>
      <c r="W6384" s="5"/>
    </row>
    <row r="6385" spans="4:23" customFormat="1" x14ac:dyDescent="0.35">
      <c r="D6385" s="5"/>
      <c r="J6385" s="12"/>
      <c r="S6385" s="12"/>
      <c r="T6385" s="5"/>
      <c r="V6385" s="5"/>
      <c r="W6385" s="5"/>
    </row>
    <row r="6386" spans="4:23" customFormat="1" x14ac:dyDescent="0.35">
      <c r="D6386" s="5"/>
      <c r="J6386" s="12"/>
      <c r="S6386" s="12"/>
      <c r="T6386" s="5"/>
      <c r="V6386" s="5"/>
      <c r="W6386" s="5"/>
    </row>
    <row r="6387" spans="4:23" customFormat="1" x14ac:dyDescent="0.35">
      <c r="D6387" s="5"/>
      <c r="J6387" s="12"/>
      <c r="S6387" s="12"/>
      <c r="T6387" s="5"/>
      <c r="V6387" s="5"/>
      <c r="W6387" s="5"/>
    </row>
    <row r="6388" spans="4:23" customFormat="1" x14ac:dyDescent="0.35">
      <c r="D6388" s="5"/>
      <c r="J6388" s="12"/>
      <c r="S6388" s="12"/>
      <c r="T6388" s="5"/>
      <c r="V6388" s="5"/>
      <c r="W6388" s="5"/>
    </row>
    <row r="6389" spans="4:23" customFormat="1" x14ac:dyDescent="0.35">
      <c r="D6389" s="5"/>
      <c r="J6389" s="12"/>
      <c r="S6389" s="12"/>
      <c r="T6389" s="5"/>
      <c r="V6389" s="5"/>
      <c r="W6389" s="5"/>
    </row>
    <row r="6390" spans="4:23" customFormat="1" x14ac:dyDescent="0.35">
      <c r="D6390" s="5"/>
      <c r="J6390" s="12"/>
      <c r="S6390" s="12"/>
      <c r="T6390" s="5"/>
      <c r="V6390" s="5"/>
      <c r="W6390" s="5"/>
    </row>
    <row r="6391" spans="4:23" customFormat="1" x14ac:dyDescent="0.35">
      <c r="D6391" s="5"/>
      <c r="J6391" s="12"/>
      <c r="S6391" s="12"/>
      <c r="T6391" s="5"/>
      <c r="V6391" s="5"/>
      <c r="W6391" s="5"/>
    </row>
    <row r="6392" spans="4:23" customFormat="1" x14ac:dyDescent="0.35">
      <c r="D6392" s="5"/>
      <c r="J6392" s="12"/>
      <c r="S6392" s="12"/>
      <c r="T6392" s="5"/>
      <c r="V6392" s="5"/>
      <c r="W6392" s="5"/>
    </row>
    <row r="6393" spans="4:23" customFormat="1" x14ac:dyDescent="0.35">
      <c r="D6393" s="5"/>
      <c r="J6393" s="12"/>
      <c r="S6393" s="12"/>
      <c r="T6393" s="5"/>
      <c r="V6393" s="5"/>
      <c r="W6393" s="5"/>
    </row>
    <row r="6394" spans="4:23" customFormat="1" x14ac:dyDescent="0.35">
      <c r="D6394" s="5"/>
      <c r="J6394" s="12"/>
      <c r="S6394" s="12"/>
      <c r="T6394" s="5"/>
      <c r="V6394" s="5"/>
      <c r="W6394" s="5"/>
    </row>
    <row r="6395" spans="4:23" customFormat="1" x14ac:dyDescent="0.35">
      <c r="D6395" s="5"/>
      <c r="J6395" s="12"/>
      <c r="S6395" s="12"/>
      <c r="T6395" s="5"/>
      <c r="V6395" s="5"/>
      <c r="W6395" s="5"/>
    </row>
    <row r="6396" spans="4:23" customFormat="1" x14ac:dyDescent="0.35">
      <c r="D6396" s="5"/>
      <c r="J6396" s="12"/>
      <c r="S6396" s="12"/>
      <c r="T6396" s="5"/>
      <c r="V6396" s="5"/>
      <c r="W6396" s="5"/>
    </row>
    <row r="6397" spans="4:23" customFormat="1" x14ac:dyDescent="0.35">
      <c r="D6397" s="5"/>
      <c r="J6397" s="12"/>
      <c r="S6397" s="12"/>
      <c r="T6397" s="5"/>
      <c r="V6397" s="5"/>
      <c r="W6397" s="5"/>
    </row>
    <row r="6398" spans="4:23" customFormat="1" x14ac:dyDescent="0.35">
      <c r="D6398" s="5"/>
      <c r="J6398" s="12"/>
      <c r="S6398" s="12"/>
      <c r="T6398" s="5"/>
      <c r="V6398" s="5"/>
      <c r="W6398" s="5"/>
    </row>
    <row r="6399" spans="4:23" customFormat="1" x14ac:dyDescent="0.35">
      <c r="D6399" s="5"/>
      <c r="J6399" s="12"/>
      <c r="S6399" s="12"/>
      <c r="T6399" s="5"/>
      <c r="V6399" s="5"/>
      <c r="W6399" s="5"/>
    </row>
    <row r="6400" spans="4:23" customFormat="1" x14ac:dyDescent="0.35">
      <c r="D6400" s="5"/>
      <c r="J6400" s="12"/>
      <c r="S6400" s="12"/>
      <c r="T6400" s="5"/>
      <c r="V6400" s="5"/>
      <c r="W6400" s="5"/>
    </row>
    <row r="6401" spans="4:23" customFormat="1" x14ac:dyDescent="0.35">
      <c r="D6401" s="5"/>
      <c r="J6401" s="12"/>
      <c r="S6401" s="12"/>
      <c r="T6401" s="5"/>
      <c r="V6401" s="5"/>
      <c r="W6401" s="5"/>
    </row>
    <row r="6402" spans="4:23" customFormat="1" x14ac:dyDescent="0.35">
      <c r="D6402" s="5"/>
      <c r="J6402" s="12"/>
      <c r="S6402" s="12"/>
      <c r="T6402" s="5"/>
      <c r="V6402" s="5"/>
      <c r="W6402" s="5"/>
    </row>
    <row r="6403" spans="4:23" customFormat="1" x14ac:dyDescent="0.35">
      <c r="D6403" s="5"/>
      <c r="J6403" s="12"/>
      <c r="S6403" s="12"/>
      <c r="T6403" s="5"/>
      <c r="V6403" s="5"/>
      <c r="W6403" s="5"/>
    </row>
    <row r="6404" spans="4:23" customFormat="1" x14ac:dyDescent="0.35">
      <c r="D6404" s="5"/>
      <c r="J6404" s="12"/>
      <c r="S6404" s="12"/>
      <c r="T6404" s="5"/>
      <c r="V6404" s="5"/>
      <c r="W6404" s="5"/>
    </row>
    <row r="6405" spans="4:23" customFormat="1" x14ac:dyDescent="0.35">
      <c r="D6405" s="5"/>
      <c r="J6405" s="12"/>
      <c r="S6405" s="12"/>
      <c r="T6405" s="5"/>
      <c r="V6405" s="5"/>
      <c r="W6405" s="5"/>
    </row>
    <row r="6406" spans="4:23" customFormat="1" x14ac:dyDescent="0.35">
      <c r="D6406" s="5"/>
      <c r="J6406" s="12"/>
      <c r="S6406" s="12"/>
      <c r="T6406" s="5"/>
      <c r="V6406" s="5"/>
      <c r="W6406" s="5"/>
    </row>
    <row r="6407" spans="4:23" customFormat="1" x14ac:dyDescent="0.35">
      <c r="D6407" s="5"/>
      <c r="J6407" s="12"/>
      <c r="S6407" s="12"/>
      <c r="T6407" s="5"/>
      <c r="V6407" s="5"/>
      <c r="W6407" s="5"/>
    </row>
    <row r="6408" spans="4:23" customFormat="1" x14ac:dyDescent="0.35">
      <c r="D6408" s="5"/>
      <c r="J6408" s="12"/>
      <c r="S6408" s="12"/>
      <c r="T6408" s="5"/>
      <c r="V6408" s="5"/>
      <c r="W6408" s="5"/>
    </row>
    <row r="6409" spans="4:23" customFormat="1" x14ac:dyDescent="0.35">
      <c r="D6409" s="5"/>
      <c r="J6409" s="12"/>
      <c r="S6409" s="12"/>
      <c r="T6409" s="5"/>
      <c r="V6409" s="5"/>
      <c r="W6409" s="5"/>
    </row>
    <row r="6410" spans="4:23" customFormat="1" x14ac:dyDescent="0.35">
      <c r="D6410" s="5"/>
      <c r="J6410" s="12"/>
      <c r="S6410" s="12"/>
      <c r="T6410" s="5"/>
      <c r="V6410" s="5"/>
      <c r="W6410" s="5"/>
    </row>
    <row r="6411" spans="4:23" customFormat="1" x14ac:dyDescent="0.35">
      <c r="D6411" s="5"/>
      <c r="J6411" s="12"/>
      <c r="S6411" s="12"/>
      <c r="T6411" s="5"/>
      <c r="V6411" s="5"/>
      <c r="W6411" s="5"/>
    </row>
    <row r="6412" spans="4:23" customFormat="1" x14ac:dyDescent="0.35">
      <c r="D6412" s="5"/>
      <c r="J6412" s="12"/>
      <c r="S6412" s="12"/>
      <c r="T6412" s="5"/>
      <c r="V6412" s="5"/>
      <c r="W6412" s="5"/>
    </row>
    <row r="6413" spans="4:23" customFormat="1" x14ac:dyDescent="0.35">
      <c r="D6413" s="5"/>
      <c r="J6413" s="12"/>
      <c r="S6413" s="12"/>
      <c r="T6413" s="5"/>
      <c r="V6413" s="5"/>
      <c r="W6413" s="5"/>
    </row>
    <row r="6414" spans="4:23" customFormat="1" x14ac:dyDescent="0.35">
      <c r="D6414" s="5"/>
      <c r="J6414" s="12"/>
      <c r="S6414" s="12"/>
      <c r="T6414" s="5"/>
      <c r="V6414" s="5"/>
      <c r="W6414" s="5"/>
    </row>
    <row r="6415" spans="4:23" customFormat="1" x14ac:dyDescent="0.35">
      <c r="D6415" s="5"/>
      <c r="J6415" s="12"/>
      <c r="S6415" s="12"/>
      <c r="T6415" s="5"/>
      <c r="V6415" s="5"/>
      <c r="W6415" s="5"/>
    </row>
    <row r="6416" spans="4:23" customFormat="1" x14ac:dyDescent="0.35">
      <c r="D6416" s="5"/>
      <c r="J6416" s="12"/>
      <c r="S6416" s="12"/>
      <c r="T6416" s="5"/>
      <c r="V6416" s="5"/>
      <c r="W6416" s="5"/>
    </row>
    <row r="6417" spans="4:23" customFormat="1" x14ac:dyDescent="0.35">
      <c r="D6417" s="5"/>
      <c r="J6417" s="12"/>
      <c r="S6417" s="12"/>
      <c r="T6417" s="5"/>
      <c r="V6417" s="5"/>
      <c r="W6417" s="5"/>
    </row>
    <row r="6418" spans="4:23" customFormat="1" x14ac:dyDescent="0.35">
      <c r="D6418" s="5"/>
      <c r="J6418" s="12"/>
      <c r="S6418" s="12"/>
      <c r="T6418" s="5"/>
      <c r="V6418" s="5"/>
      <c r="W6418" s="5"/>
    </row>
    <row r="6419" spans="4:23" customFormat="1" x14ac:dyDescent="0.35">
      <c r="D6419" s="5"/>
      <c r="J6419" s="12"/>
      <c r="S6419" s="12"/>
      <c r="T6419" s="5"/>
      <c r="V6419" s="5"/>
      <c r="W6419" s="5"/>
    </row>
    <row r="6420" spans="4:23" customFormat="1" x14ac:dyDescent="0.35">
      <c r="D6420" s="5"/>
      <c r="J6420" s="12"/>
      <c r="S6420" s="12"/>
      <c r="T6420" s="5"/>
      <c r="V6420" s="5"/>
      <c r="W6420" s="5"/>
    </row>
    <row r="6421" spans="4:23" customFormat="1" x14ac:dyDescent="0.35">
      <c r="D6421" s="5"/>
      <c r="J6421" s="12"/>
      <c r="S6421" s="12"/>
      <c r="T6421" s="5"/>
      <c r="V6421" s="5"/>
      <c r="W6421" s="5"/>
    </row>
    <row r="6422" spans="4:23" customFormat="1" x14ac:dyDescent="0.35">
      <c r="D6422" s="5"/>
      <c r="J6422" s="12"/>
      <c r="S6422" s="12"/>
      <c r="T6422" s="5"/>
      <c r="V6422" s="5"/>
      <c r="W6422" s="5"/>
    </row>
    <row r="6423" spans="4:23" customFormat="1" x14ac:dyDescent="0.35">
      <c r="D6423" s="5"/>
      <c r="J6423" s="12"/>
      <c r="S6423" s="12"/>
      <c r="T6423" s="5"/>
      <c r="V6423" s="5"/>
      <c r="W6423" s="5"/>
    </row>
    <row r="6424" spans="4:23" customFormat="1" x14ac:dyDescent="0.35">
      <c r="D6424" s="5"/>
      <c r="J6424" s="12"/>
      <c r="S6424" s="12"/>
      <c r="T6424" s="5"/>
      <c r="V6424" s="5"/>
      <c r="W6424" s="5"/>
    </row>
    <row r="6425" spans="4:23" customFormat="1" x14ac:dyDescent="0.35">
      <c r="D6425" s="5"/>
      <c r="J6425" s="12"/>
      <c r="S6425" s="12"/>
      <c r="T6425" s="5"/>
      <c r="V6425" s="5"/>
      <c r="W6425" s="5"/>
    </row>
    <row r="6426" spans="4:23" customFormat="1" x14ac:dyDescent="0.35">
      <c r="D6426" s="5"/>
      <c r="J6426" s="12"/>
      <c r="S6426" s="12"/>
      <c r="T6426" s="5"/>
      <c r="V6426" s="5"/>
      <c r="W6426" s="5"/>
    </row>
    <row r="6427" spans="4:23" customFormat="1" x14ac:dyDescent="0.35">
      <c r="D6427" s="5"/>
      <c r="J6427" s="12"/>
      <c r="S6427" s="12"/>
      <c r="T6427" s="5"/>
      <c r="V6427" s="5"/>
      <c r="W6427" s="5"/>
    </row>
    <row r="6428" spans="4:23" customFormat="1" x14ac:dyDescent="0.35">
      <c r="D6428" s="5"/>
      <c r="J6428" s="12"/>
      <c r="S6428" s="12"/>
      <c r="T6428" s="5"/>
      <c r="V6428" s="5"/>
      <c r="W6428" s="5"/>
    </row>
    <row r="6429" spans="4:23" customFormat="1" x14ac:dyDescent="0.35">
      <c r="D6429" s="5"/>
      <c r="J6429" s="12"/>
      <c r="S6429" s="12"/>
      <c r="T6429" s="5"/>
      <c r="V6429" s="5"/>
      <c r="W6429" s="5"/>
    </row>
    <row r="6430" spans="4:23" customFormat="1" x14ac:dyDescent="0.35">
      <c r="D6430" s="5"/>
      <c r="J6430" s="12"/>
      <c r="S6430" s="12"/>
      <c r="T6430" s="5"/>
      <c r="V6430" s="5"/>
      <c r="W6430" s="5"/>
    </row>
    <row r="6431" spans="4:23" customFormat="1" x14ac:dyDescent="0.35">
      <c r="D6431" s="5"/>
      <c r="J6431" s="12"/>
      <c r="S6431" s="12"/>
      <c r="T6431" s="5"/>
      <c r="V6431" s="5"/>
      <c r="W6431" s="5"/>
    </row>
    <row r="6432" spans="4:23" customFormat="1" x14ac:dyDescent="0.35">
      <c r="D6432" s="5"/>
      <c r="J6432" s="12"/>
      <c r="S6432" s="12"/>
      <c r="T6432" s="5"/>
      <c r="V6432" s="5"/>
      <c r="W6432" s="5"/>
    </row>
    <row r="6433" spans="4:23" customFormat="1" x14ac:dyDescent="0.35">
      <c r="D6433" s="5"/>
      <c r="J6433" s="12"/>
      <c r="S6433" s="12"/>
      <c r="T6433" s="5"/>
      <c r="V6433" s="5"/>
      <c r="W6433" s="5"/>
    </row>
    <row r="6434" spans="4:23" customFormat="1" x14ac:dyDescent="0.35">
      <c r="D6434" s="5"/>
      <c r="J6434" s="12"/>
      <c r="S6434" s="12"/>
      <c r="T6434" s="5"/>
      <c r="V6434" s="5"/>
      <c r="W6434" s="5"/>
    </row>
    <row r="6435" spans="4:23" customFormat="1" x14ac:dyDescent="0.35">
      <c r="D6435" s="5"/>
      <c r="J6435" s="12"/>
      <c r="S6435" s="12"/>
      <c r="T6435" s="5"/>
      <c r="V6435" s="5"/>
      <c r="W6435" s="5"/>
    </row>
    <row r="6436" spans="4:23" customFormat="1" x14ac:dyDescent="0.35">
      <c r="D6436" s="5"/>
      <c r="J6436" s="12"/>
      <c r="S6436" s="12"/>
      <c r="T6436" s="5"/>
      <c r="V6436" s="5"/>
      <c r="W6436" s="5"/>
    </row>
    <row r="6437" spans="4:23" customFormat="1" x14ac:dyDescent="0.35">
      <c r="D6437" s="5"/>
      <c r="J6437" s="12"/>
      <c r="S6437" s="12"/>
      <c r="T6437" s="5"/>
      <c r="V6437" s="5"/>
      <c r="W6437" s="5"/>
    </row>
    <row r="6438" spans="4:23" customFormat="1" x14ac:dyDescent="0.35">
      <c r="D6438" s="5"/>
      <c r="J6438" s="12"/>
      <c r="S6438" s="12"/>
      <c r="T6438" s="5"/>
      <c r="V6438" s="5"/>
      <c r="W6438" s="5"/>
    </row>
    <row r="6439" spans="4:23" customFormat="1" x14ac:dyDescent="0.35">
      <c r="D6439" s="5"/>
      <c r="J6439" s="12"/>
      <c r="S6439" s="12"/>
      <c r="T6439" s="5"/>
      <c r="V6439" s="5"/>
      <c r="W6439" s="5"/>
    </row>
    <row r="6440" spans="4:23" customFormat="1" x14ac:dyDescent="0.35">
      <c r="D6440" s="5"/>
      <c r="J6440" s="12"/>
      <c r="S6440" s="12"/>
      <c r="T6440" s="5"/>
      <c r="V6440" s="5"/>
      <c r="W6440" s="5"/>
    </row>
    <row r="6441" spans="4:23" customFormat="1" x14ac:dyDescent="0.35">
      <c r="D6441" s="5"/>
      <c r="J6441" s="12"/>
      <c r="S6441" s="12"/>
      <c r="T6441" s="5"/>
      <c r="V6441" s="5"/>
      <c r="W6441" s="5"/>
    </row>
    <row r="6442" spans="4:23" customFormat="1" x14ac:dyDescent="0.35">
      <c r="D6442" s="5"/>
      <c r="J6442" s="12"/>
      <c r="S6442" s="12"/>
      <c r="T6442" s="5"/>
      <c r="V6442" s="5"/>
      <c r="W6442" s="5"/>
    </row>
    <row r="6443" spans="4:23" customFormat="1" x14ac:dyDescent="0.35">
      <c r="D6443" s="5"/>
      <c r="J6443" s="12"/>
      <c r="S6443" s="12"/>
      <c r="T6443" s="5"/>
      <c r="V6443" s="5"/>
      <c r="W6443" s="5"/>
    </row>
    <row r="6444" spans="4:23" customFormat="1" x14ac:dyDescent="0.35">
      <c r="D6444" s="5"/>
      <c r="J6444" s="12"/>
      <c r="S6444" s="12"/>
      <c r="T6444" s="5"/>
      <c r="V6444" s="5"/>
      <c r="W6444" s="5"/>
    </row>
    <row r="6445" spans="4:23" customFormat="1" x14ac:dyDescent="0.35">
      <c r="D6445" s="5"/>
      <c r="J6445" s="12"/>
      <c r="S6445" s="12"/>
      <c r="T6445" s="5"/>
      <c r="V6445" s="5"/>
      <c r="W6445" s="5"/>
    </row>
    <row r="6446" spans="4:23" customFormat="1" x14ac:dyDescent="0.35">
      <c r="D6446" s="5"/>
      <c r="J6446" s="12"/>
      <c r="S6446" s="12"/>
      <c r="T6446" s="5"/>
      <c r="V6446" s="5"/>
      <c r="W6446" s="5"/>
    </row>
    <row r="6447" spans="4:23" customFormat="1" x14ac:dyDescent="0.35">
      <c r="D6447" s="5"/>
      <c r="J6447" s="12"/>
      <c r="S6447" s="12"/>
      <c r="T6447" s="5"/>
      <c r="V6447" s="5"/>
      <c r="W6447" s="5"/>
    </row>
    <row r="6448" spans="4:23" customFormat="1" x14ac:dyDescent="0.35">
      <c r="D6448" s="5"/>
      <c r="J6448" s="12"/>
      <c r="S6448" s="12"/>
      <c r="T6448" s="5"/>
      <c r="V6448" s="5"/>
      <c r="W6448" s="5"/>
    </row>
    <row r="6449" spans="4:23" customFormat="1" x14ac:dyDescent="0.35">
      <c r="D6449" s="5"/>
      <c r="J6449" s="12"/>
      <c r="S6449" s="12"/>
      <c r="T6449" s="5"/>
      <c r="V6449" s="5"/>
      <c r="W6449" s="5"/>
    </row>
    <row r="6450" spans="4:23" customFormat="1" x14ac:dyDescent="0.35">
      <c r="D6450" s="5"/>
      <c r="J6450" s="12"/>
      <c r="S6450" s="12"/>
      <c r="T6450" s="5"/>
      <c r="V6450" s="5"/>
      <c r="W6450" s="5"/>
    </row>
    <row r="6451" spans="4:23" customFormat="1" x14ac:dyDescent="0.35">
      <c r="D6451" s="5"/>
      <c r="J6451" s="12"/>
      <c r="S6451" s="12"/>
      <c r="T6451" s="5"/>
      <c r="V6451" s="5"/>
      <c r="W6451" s="5"/>
    </row>
    <row r="6452" spans="4:23" customFormat="1" x14ac:dyDescent="0.35">
      <c r="D6452" s="5"/>
      <c r="J6452" s="12"/>
      <c r="S6452" s="12"/>
      <c r="T6452" s="5"/>
      <c r="V6452" s="5"/>
      <c r="W6452" s="5"/>
    </row>
    <row r="6453" spans="4:23" customFormat="1" x14ac:dyDescent="0.35">
      <c r="D6453" s="5"/>
      <c r="J6453" s="12"/>
      <c r="S6453" s="12"/>
      <c r="T6453" s="5"/>
      <c r="V6453" s="5"/>
      <c r="W6453" s="5"/>
    </row>
    <row r="6454" spans="4:23" customFormat="1" x14ac:dyDescent="0.35">
      <c r="D6454" s="5"/>
      <c r="J6454" s="12"/>
      <c r="S6454" s="12"/>
      <c r="T6454" s="5"/>
      <c r="V6454" s="5"/>
      <c r="W6454" s="5"/>
    </row>
    <row r="6455" spans="4:23" customFormat="1" x14ac:dyDescent="0.35">
      <c r="D6455" s="5"/>
      <c r="J6455" s="12"/>
      <c r="S6455" s="12"/>
      <c r="T6455" s="5"/>
      <c r="V6455" s="5"/>
      <c r="W6455" s="5"/>
    </row>
    <row r="6456" spans="4:23" customFormat="1" x14ac:dyDescent="0.35">
      <c r="D6456" s="5"/>
      <c r="J6456" s="12"/>
      <c r="S6456" s="12"/>
      <c r="T6456" s="5"/>
      <c r="V6456" s="5"/>
      <c r="W6456" s="5"/>
    </row>
    <row r="6457" spans="4:23" customFormat="1" x14ac:dyDescent="0.35">
      <c r="D6457" s="5"/>
      <c r="J6457" s="12"/>
      <c r="S6457" s="12"/>
      <c r="T6457" s="5"/>
      <c r="V6457" s="5"/>
      <c r="W6457" s="5"/>
    </row>
    <row r="6458" spans="4:23" customFormat="1" x14ac:dyDescent="0.35">
      <c r="D6458" s="5"/>
      <c r="J6458" s="12"/>
      <c r="S6458" s="12"/>
      <c r="T6458" s="5"/>
      <c r="V6458" s="5"/>
      <c r="W6458" s="5"/>
    </row>
    <row r="6459" spans="4:23" customFormat="1" x14ac:dyDescent="0.35">
      <c r="D6459" s="5"/>
      <c r="J6459" s="12"/>
      <c r="S6459" s="12"/>
      <c r="T6459" s="5"/>
      <c r="V6459" s="5"/>
      <c r="W6459" s="5"/>
    </row>
    <row r="6460" spans="4:23" customFormat="1" x14ac:dyDescent="0.35">
      <c r="D6460" s="5"/>
      <c r="J6460" s="12"/>
      <c r="S6460" s="12"/>
      <c r="T6460" s="5"/>
      <c r="V6460" s="5"/>
      <c r="W6460" s="5"/>
    </row>
    <row r="6461" spans="4:23" customFormat="1" x14ac:dyDescent="0.35">
      <c r="D6461" s="5"/>
      <c r="J6461" s="12"/>
      <c r="S6461" s="12"/>
      <c r="T6461" s="5"/>
      <c r="V6461" s="5"/>
      <c r="W6461" s="5"/>
    </row>
    <row r="6462" spans="4:23" customFormat="1" x14ac:dyDescent="0.35">
      <c r="D6462" s="5"/>
      <c r="J6462" s="12"/>
      <c r="S6462" s="12"/>
      <c r="T6462" s="5"/>
      <c r="V6462" s="5"/>
      <c r="W6462" s="5"/>
    </row>
    <row r="6463" spans="4:23" customFormat="1" x14ac:dyDescent="0.35">
      <c r="D6463" s="5"/>
      <c r="J6463" s="12"/>
      <c r="S6463" s="12"/>
      <c r="T6463" s="5"/>
      <c r="V6463" s="5"/>
      <c r="W6463" s="5"/>
    </row>
    <row r="6464" spans="4:23" customFormat="1" x14ac:dyDescent="0.35">
      <c r="D6464" s="5"/>
      <c r="J6464" s="12"/>
      <c r="S6464" s="12"/>
      <c r="T6464" s="5"/>
      <c r="V6464" s="5"/>
      <c r="W6464" s="5"/>
    </row>
    <row r="6465" spans="4:23" customFormat="1" x14ac:dyDescent="0.35">
      <c r="D6465" s="5"/>
      <c r="J6465" s="12"/>
      <c r="S6465" s="12"/>
      <c r="T6465" s="5"/>
      <c r="V6465" s="5"/>
      <c r="W6465" s="5"/>
    </row>
    <row r="6466" spans="4:23" customFormat="1" x14ac:dyDescent="0.35">
      <c r="D6466" s="5"/>
      <c r="J6466" s="12"/>
      <c r="S6466" s="12"/>
      <c r="T6466" s="5"/>
      <c r="V6466" s="5"/>
      <c r="W6466" s="5"/>
    </row>
    <row r="6467" spans="4:23" customFormat="1" x14ac:dyDescent="0.35">
      <c r="D6467" s="5"/>
      <c r="J6467" s="12"/>
      <c r="S6467" s="12"/>
      <c r="T6467" s="5"/>
      <c r="V6467" s="5"/>
      <c r="W6467" s="5"/>
    </row>
    <row r="6468" spans="4:23" customFormat="1" x14ac:dyDescent="0.35">
      <c r="D6468" s="5"/>
      <c r="J6468" s="12"/>
      <c r="S6468" s="12"/>
      <c r="T6468" s="5"/>
      <c r="V6468" s="5"/>
      <c r="W6468" s="5"/>
    </row>
    <row r="6469" spans="4:23" customFormat="1" x14ac:dyDescent="0.35">
      <c r="D6469" s="5"/>
      <c r="J6469" s="12"/>
      <c r="S6469" s="12"/>
      <c r="T6469" s="5"/>
      <c r="V6469" s="5"/>
      <c r="W6469" s="5"/>
    </row>
    <row r="6470" spans="4:23" customFormat="1" x14ac:dyDescent="0.35">
      <c r="D6470" s="5"/>
      <c r="J6470" s="12"/>
      <c r="S6470" s="12"/>
      <c r="T6470" s="5"/>
      <c r="V6470" s="5"/>
      <c r="W6470" s="5"/>
    </row>
    <row r="6471" spans="4:23" customFormat="1" x14ac:dyDescent="0.35">
      <c r="D6471" s="5"/>
      <c r="J6471" s="12"/>
      <c r="S6471" s="12"/>
      <c r="T6471" s="5"/>
      <c r="V6471" s="5"/>
      <c r="W6471" s="5"/>
    </row>
    <row r="6472" spans="4:23" customFormat="1" x14ac:dyDescent="0.35">
      <c r="D6472" s="5"/>
      <c r="J6472" s="12"/>
      <c r="S6472" s="12"/>
      <c r="T6472" s="5"/>
      <c r="V6472" s="5"/>
      <c r="W6472" s="5"/>
    </row>
    <row r="6473" spans="4:23" customFormat="1" x14ac:dyDescent="0.35">
      <c r="D6473" s="5"/>
      <c r="J6473" s="12"/>
      <c r="S6473" s="12"/>
      <c r="T6473" s="5"/>
      <c r="V6473" s="5"/>
      <c r="W6473" s="5"/>
    </row>
    <row r="6474" spans="4:23" customFormat="1" x14ac:dyDescent="0.35">
      <c r="D6474" s="5"/>
      <c r="J6474" s="12"/>
      <c r="S6474" s="12"/>
      <c r="T6474" s="5"/>
      <c r="V6474" s="5"/>
      <c r="W6474" s="5"/>
    </row>
    <row r="6475" spans="4:23" customFormat="1" x14ac:dyDescent="0.35">
      <c r="D6475" s="5"/>
      <c r="J6475" s="12"/>
      <c r="S6475" s="12"/>
      <c r="T6475" s="5"/>
      <c r="V6475" s="5"/>
      <c r="W6475" s="5"/>
    </row>
    <row r="6476" spans="4:23" customFormat="1" x14ac:dyDescent="0.35">
      <c r="D6476" s="5"/>
      <c r="J6476" s="12"/>
      <c r="S6476" s="12"/>
      <c r="T6476" s="5"/>
      <c r="V6476" s="5"/>
      <c r="W6476" s="5"/>
    </row>
    <row r="6477" spans="4:23" customFormat="1" x14ac:dyDescent="0.35">
      <c r="D6477" s="5"/>
      <c r="J6477" s="12"/>
      <c r="S6477" s="12"/>
      <c r="T6477" s="5"/>
      <c r="V6477" s="5"/>
      <c r="W6477" s="5"/>
    </row>
    <row r="6478" spans="4:23" customFormat="1" x14ac:dyDescent="0.35">
      <c r="D6478" s="5"/>
      <c r="J6478" s="12"/>
      <c r="S6478" s="12"/>
      <c r="T6478" s="5"/>
      <c r="V6478" s="5"/>
      <c r="W6478" s="5"/>
    </row>
    <row r="6479" spans="4:23" customFormat="1" x14ac:dyDescent="0.35">
      <c r="D6479" s="5"/>
      <c r="J6479" s="12"/>
      <c r="S6479" s="12"/>
      <c r="T6479" s="5"/>
      <c r="V6479" s="5"/>
      <c r="W6479" s="5"/>
    </row>
    <row r="6480" spans="4:23" customFormat="1" x14ac:dyDescent="0.35">
      <c r="D6480" s="5"/>
      <c r="J6480" s="12"/>
      <c r="S6480" s="12"/>
      <c r="T6480" s="5"/>
      <c r="V6480" s="5"/>
      <c r="W6480" s="5"/>
    </row>
    <row r="6481" spans="4:23" customFormat="1" x14ac:dyDescent="0.35">
      <c r="D6481" s="5"/>
      <c r="J6481" s="12"/>
      <c r="S6481" s="12"/>
      <c r="T6481" s="5"/>
      <c r="V6481" s="5"/>
      <c r="W6481" s="5"/>
    </row>
    <row r="6482" spans="4:23" customFormat="1" x14ac:dyDescent="0.35">
      <c r="D6482" s="5"/>
      <c r="J6482" s="12"/>
      <c r="S6482" s="12"/>
      <c r="T6482" s="5"/>
      <c r="V6482" s="5"/>
      <c r="W6482" s="5"/>
    </row>
    <row r="6483" spans="4:23" customFormat="1" x14ac:dyDescent="0.35">
      <c r="D6483" s="5"/>
      <c r="J6483" s="12"/>
      <c r="S6483" s="12"/>
      <c r="T6483" s="5"/>
      <c r="V6483" s="5"/>
      <c r="W6483" s="5"/>
    </row>
    <row r="6484" spans="4:23" customFormat="1" x14ac:dyDescent="0.35">
      <c r="D6484" s="5"/>
      <c r="J6484" s="12"/>
      <c r="S6484" s="12"/>
      <c r="T6484" s="5"/>
      <c r="V6484" s="5"/>
      <c r="W6484" s="5"/>
    </row>
    <row r="6485" spans="4:23" customFormat="1" x14ac:dyDescent="0.35">
      <c r="D6485" s="5"/>
      <c r="J6485" s="12"/>
      <c r="S6485" s="12"/>
      <c r="T6485" s="5"/>
      <c r="V6485" s="5"/>
      <c r="W6485" s="5"/>
    </row>
    <row r="6486" spans="4:23" customFormat="1" x14ac:dyDescent="0.35">
      <c r="D6486" s="5"/>
      <c r="J6486" s="12"/>
      <c r="S6486" s="12"/>
      <c r="T6486" s="5"/>
      <c r="V6486" s="5"/>
      <c r="W6486" s="5"/>
    </row>
    <row r="6487" spans="4:23" customFormat="1" x14ac:dyDescent="0.35">
      <c r="D6487" s="5"/>
      <c r="J6487" s="12"/>
      <c r="S6487" s="12"/>
      <c r="T6487" s="5"/>
      <c r="V6487" s="5"/>
      <c r="W6487" s="5"/>
    </row>
    <row r="6488" spans="4:23" customFormat="1" x14ac:dyDescent="0.35">
      <c r="D6488" s="5"/>
      <c r="J6488" s="12"/>
      <c r="S6488" s="12"/>
      <c r="T6488" s="5"/>
      <c r="V6488" s="5"/>
      <c r="W6488" s="5"/>
    </row>
    <row r="6489" spans="4:23" customFormat="1" x14ac:dyDescent="0.35">
      <c r="D6489" s="5"/>
      <c r="J6489" s="12"/>
      <c r="S6489" s="12"/>
      <c r="T6489" s="5"/>
      <c r="V6489" s="5"/>
      <c r="W6489" s="5"/>
    </row>
    <row r="6490" spans="4:23" customFormat="1" x14ac:dyDescent="0.35">
      <c r="D6490" s="5"/>
      <c r="J6490" s="12"/>
      <c r="S6490" s="12"/>
      <c r="T6490" s="5"/>
      <c r="V6490" s="5"/>
      <c r="W6490" s="5"/>
    </row>
    <row r="6491" spans="4:23" customFormat="1" x14ac:dyDescent="0.35">
      <c r="D6491" s="5"/>
      <c r="J6491" s="12"/>
      <c r="S6491" s="12"/>
      <c r="T6491" s="5"/>
      <c r="V6491" s="5"/>
      <c r="W6491" s="5"/>
    </row>
    <row r="6492" spans="4:23" customFormat="1" x14ac:dyDescent="0.35">
      <c r="D6492" s="5"/>
      <c r="J6492" s="12"/>
      <c r="S6492" s="12"/>
      <c r="T6492" s="5"/>
      <c r="V6492" s="5"/>
      <c r="W6492" s="5"/>
    </row>
    <row r="6493" spans="4:23" customFormat="1" x14ac:dyDescent="0.35">
      <c r="D6493" s="5"/>
      <c r="J6493" s="12"/>
      <c r="S6493" s="12"/>
      <c r="T6493" s="5"/>
      <c r="V6493" s="5"/>
      <c r="W6493" s="5"/>
    </row>
    <row r="6494" spans="4:23" customFormat="1" x14ac:dyDescent="0.35">
      <c r="D6494" s="5"/>
      <c r="J6494" s="12"/>
      <c r="S6494" s="12"/>
      <c r="T6494" s="5"/>
      <c r="V6494" s="5"/>
      <c r="W6494" s="5"/>
    </row>
    <row r="6495" spans="4:23" customFormat="1" x14ac:dyDescent="0.35">
      <c r="D6495" s="5"/>
      <c r="J6495" s="12"/>
      <c r="S6495" s="12"/>
      <c r="T6495" s="5"/>
      <c r="V6495" s="5"/>
      <c r="W6495" s="5"/>
    </row>
    <row r="6496" spans="4:23" customFormat="1" x14ac:dyDescent="0.35">
      <c r="D6496" s="5"/>
      <c r="J6496" s="12"/>
      <c r="S6496" s="12"/>
      <c r="T6496" s="5"/>
      <c r="V6496" s="5"/>
      <c r="W6496" s="5"/>
    </row>
    <row r="6497" spans="4:23" customFormat="1" x14ac:dyDescent="0.35">
      <c r="D6497" s="5"/>
      <c r="J6497" s="12"/>
      <c r="S6497" s="12"/>
      <c r="T6497" s="5"/>
      <c r="V6497" s="5"/>
      <c r="W6497" s="5"/>
    </row>
    <row r="6498" spans="4:23" customFormat="1" x14ac:dyDescent="0.35">
      <c r="D6498" s="5"/>
      <c r="J6498" s="12"/>
      <c r="S6498" s="12"/>
      <c r="T6498" s="5"/>
      <c r="V6498" s="5"/>
      <c r="W6498" s="5"/>
    </row>
    <row r="6499" spans="4:23" customFormat="1" x14ac:dyDescent="0.35">
      <c r="D6499" s="5"/>
      <c r="J6499" s="12"/>
      <c r="S6499" s="12"/>
      <c r="T6499" s="5"/>
      <c r="V6499" s="5"/>
      <c r="W6499" s="5"/>
    </row>
    <row r="6500" spans="4:23" customFormat="1" x14ac:dyDescent="0.35">
      <c r="D6500" s="5"/>
      <c r="J6500" s="12"/>
      <c r="S6500" s="12"/>
      <c r="T6500" s="5"/>
      <c r="V6500" s="5"/>
      <c r="W6500" s="5"/>
    </row>
    <row r="6501" spans="4:23" customFormat="1" x14ac:dyDescent="0.35">
      <c r="D6501" s="5"/>
      <c r="J6501" s="12"/>
      <c r="S6501" s="12"/>
      <c r="T6501" s="5"/>
      <c r="V6501" s="5"/>
      <c r="W6501" s="5"/>
    </row>
    <row r="6502" spans="4:23" customFormat="1" x14ac:dyDescent="0.35">
      <c r="D6502" s="5"/>
      <c r="J6502" s="12"/>
      <c r="S6502" s="12"/>
      <c r="T6502" s="5"/>
      <c r="V6502" s="5"/>
      <c r="W6502" s="5"/>
    </row>
    <row r="6503" spans="4:23" customFormat="1" x14ac:dyDescent="0.35">
      <c r="D6503" s="5"/>
      <c r="J6503" s="12"/>
      <c r="S6503" s="12"/>
      <c r="T6503" s="5"/>
      <c r="V6503" s="5"/>
      <c r="W6503" s="5"/>
    </row>
    <row r="6504" spans="4:23" customFormat="1" x14ac:dyDescent="0.35">
      <c r="D6504" s="5"/>
      <c r="J6504" s="12"/>
      <c r="S6504" s="12"/>
      <c r="T6504" s="5"/>
      <c r="V6504" s="5"/>
      <c r="W6504" s="5"/>
    </row>
    <row r="6505" spans="4:23" customFormat="1" x14ac:dyDescent="0.35">
      <c r="D6505" s="5"/>
      <c r="J6505" s="12"/>
      <c r="S6505" s="12"/>
      <c r="T6505" s="5"/>
      <c r="V6505" s="5"/>
      <c r="W6505" s="5"/>
    </row>
    <row r="6506" spans="4:23" customFormat="1" x14ac:dyDescent="0.35">
      <c r="D6506" s="5"/>
      <c r="J6506" s="12"/>
      <c r="S6506" s="12"/>
      <c r="T6506" s="5"/>
      <c r="V6506" s="5"/>
      <c r="W6506" s="5"/>
    </row>
    <row r="6507" spans="4:23" customFormat="1" x14ac:dyDescent="0.35">
      <c r="D6507" s="5"/>
      <c r="J6507" s="12"/>
      <c r="S6507" s="12"/>
      <c r="T6507" s="5"/>
      <c r="V6507" s="5"/>
      <c r="W6507" s="5"/>
    </row>
    <row r="6508" spans="4:23" customFormat="1" x14ac:dyDescent="0.35">
      <c r="D6508" s="5"/>
      <c r="J6508" s="12"/>
      <c r="S6508" s="12"/>
      <c r="T6508" s="5"/>
      <c r="V6508" s="5"/>
      <c r="W6508" s="5"/>
    </row>
    <row r="6509" spans="4:23" customFormat="1" x14ac:dyDescent="0.35">
      <c r="D6509" s="5"/>
      <c r="J6509" s="12"/>
      <c r="S6509" s="12"/>
      <c r="T6509" s="5"/>
      <c r="V6509" s="5"/>
      <c r="W6509" s="5"/>
    </row>
    <row r="6510" spans="4:23" customFormat="1" x14ac:dyDescent="0.35">
      <c r="D6510" s="5"/>
      <c r="J6510" s="12"/>
      <c r="S6510" s="12"/>
      <c r="T6510" s="5"/>
      <c r="V6510" s="5"/>
      <c r="W6510" s="5"/>
    </row>
    <row r="6511" spans="4:23" customFormat="1" x14ac:dyDescent="0.35">
      <c r="D6511" s="5"/>
      <c r="J6511" s="12"/>
      <c r="S6511" s="12"/>
      <c r="T6511" s="5"/>
      <c r="V6511" s="5"/>
      <c r="W6511" s="5"/>
    </row>
    <row r="6512" spans="4:23" customFormat="1" x14ac:dyDescent="0.35">
      <c r="D6512" s="5"/>
      <c r="J6512" s="12"/>
      <c r="S6512" s="12"/>
      <c r="T6512" s="5"/>
      <c r="V6512" s="5"/>
      <c r="W6512" s="5"/>
    </row>
    <row r="6513" spans="4:23" customFormat="1" x14ac:dyDescent="0.35">
      <c r="D6513" s="5"/>
      <c r="J6513" s="12"/>
      <c r="S6513" s="12"/>
      <c r="T6513" s="5"/>
      <c r="V6513" s="5"/>
      <c r="W6513" s="5"/>
    </row>
    <row r="6514" spans="4:23" customFormat="1" x14ac:dyDescent="0.35">
      <c r="D6514" s="5"/>
      <c r="J6514" s="12"/>
      <c r="S6514" s="12"/>
      <c r="T6514" s="5"/>
      <c r="V6514" s="5"/>
      <c r="W6514" s="5"/>
    </row>
    <row r="6515" spans="4:23" customFormat="1" x14ac:dyDescent="0.35">
      <c r="D6515" s="5"/>
      <c r="J6515" s="12"/>
      <c r="S6515" s="12"/>
      <c r="T6515" s="5"/>
      <c r="V6515" s="5"/>
      <c r="W6515" s="5"/>
    </row>
    <row r="6516" spans="4:23" customFormat="1" x14ac:dyDescent="0.35">
      <c r="D6516" s="5"/>
      <c r="J6516" s="12"/>
      <c r="S6516" s="12"/>
      <c r="T6516" s="5"/>
      <c r="V6516" s="5"/>
      <c r="W6516" s="5"/>
    </row>
    <row r="6517" spans="4:23" customFormat="1" x14ac:dyDescent="0.35">
      <c r="D6517" s="5"/>
      <c r="J6517" s="12"/>
      <c r="S6517" s="12"/>
      <c r="T6517" s="5"/>
      <c r="V6517" s="5"/>
      <c r="W6517" s="5"/>
    </row>
    <row r="6518" spans="4:23" customFormat="1" x14ac:dyDescent="0.35">
      <c r="D6518" s="5"/>
      <c r="J6518" s="12"/>
      <c r="S6518" s="12"/>
      <c r="T6518" s="5"/>
      <c r="V6518" s="5"/>
      <c r="W6518" s="5"/>
    </row>
    <row r="6519" spans="4:23" customFormat="1" x14ac:dyDescent="0.35">
      <c r="D6519" s="5"/>
      <c r="J6519" s="12"/>
      <c r="S6519" s="12"/>
      <c r="T6519" s="5"/>
      <c r="V6519" s="5"/>
      <c r="W6519" s="5"/>
    </row>
    <row r="6520" spans="4:23" customFormat="1" x14ac:dyDescent="0.35">
      <c r="D6520" s="5"/>
      <c r="J6520" s="12"/>
      <c r="S6520" s="12"/>
      <c r="T6520" s="5"/>
      <c r="V6520" s="5"/>
      <c r="W6520" s="5"/>
    </row>
    <row r="6521" spans="4:23" customFormat="1" x14ac:dyDescent="0.35">
      <c r="D6521" s="5"/>
      <c r="J6521" s="12"/>
      <c r="S6521" s="12"/>
      <c r="T6521" s="5"/>
      <c r="V6521" s="5"/>
      <c r="W6521" s="5"/>
    </row>
    <row r="6522" spans="4:23" customFormat="1" x14ac:dyDescent="0.35">
      <c r="D6522" s="5"/>
      <c r="J6522" s="12"/>
      <c r="S6522" s="12"/>
      <c r="T6522" s="5"/>
      <c r="V6522" s="5"/>
      <c r="W6522" s="5"/>
    </row>
    <row r="6523" spans="4:23" customFormat="1" x14ac:dyDescent="0.35">
      <c r="D6523" s="5"/>
      <c r="J6523" s="12"/>
      <c r="S6523" s="12"/>
      <c r="T6523" s="5"/>
      <c r="V6523" s="5"/>
      <c r="W6523" s="5"/>
    </row>
    <row r="6524" spans="4:23" customFormat="1" x14ac:dyDescent="0.35">
      <c r="D6524" s="5"/>
      <c r="J6524" s="12"/>
      <c r="S6524" s="12"/>
      <c r="T6524" s="5"/>
      <c r="V6524" s="5"/>
      <c r="W6524" s="5"/>
    </row>
    <row r="6525" spans="4:23" customFormat="1" x14ac:dyDescent="0.35">
      <c r="D6525" s="5"/>
      <c r="J6525" s="12"/>
      <c r="S6525" s="12"/>
      <c r="T6525" s="5"/>
      <c r="V6525" s="5"/>
      <c r="W6525" s="5"/>
    </row>
    <row r="6526" spans="4:23" customFormat="1" x14ac:dyDescent="0.35">
      <c r="D6526" s="5"/>
      <c r="J6526" s="12"/>
      <c r="S6526" s="12"/>
      <c r="T6526" s="5"/>
      <c r="V6526" s="5"/>
      <c r="W6526" s="5"/>
    </row>
    <row r="6527" spans="4:23" customFormat="1" x14ac:dyDescent="0.35">
      <c r="D6527" s="5"/>
      <c r="J6527" s="12"/>
      <c r="S6527" s="12"/>
      <c r="T6527" s="5"/>
      <c r="V6527" s="5"/>
      <c r="W6527" s="5"/>
    </row>
    <row r="6528" spans="4:23" customFormat="1" x14ac:dyDescent="0.35">
      <c r="D6528" s="5"/>
      <c r="J6528" s="12"/>
      <c r="S6528" s="12"/>
      <c r="T6528" s="5"/>
      <c r="V6528" s="5"/>
      <c r="W6528" s="5"/>
    </row>
    <row r="6529" spans="4:23" customFormat="1" x14ac:dyDescent="0.35">
      <c r="D6529" s="5"/>
      <c r="J6529" s="12"/>
      <c r="S6529" s="12"/>
      <c r="T6529" s="5"/>
      <c r="V6529" s="5"/>
      <c r="W6529" s="5"/>
    </row>
    <row r="6530" spans="4:23" customFormat="1" x14ac:dyDescent="0.35">
      <c r="D6530" s="5"/>
      <c r="J6530" s="12"/>
      <c r="S6530" s="12"/>
      <c r="T6530" s="5"/>
      <c r="V6530" s="5"/>
      <c r="W6530" s="5"/>
    </row>
    <row r="6531" spans="4:23" customFormat="1" x14ac:dyDescent="0.35">
      <c r="D6531" s="5"/>
      <c r="J6531" s="12"/>
      <c r="S6531" s="12"/>
      <c r="T6531" s="5"/>
      <c r="V6531" s="5"/>
      <c r="W6531" s="5"/>
    </row>
    <row r="6532" spans="4:23" customFormat="1" x14ac:dyDescent="0.35">
      <c r="D6532" s="5"/>
      <c r="J6532" s="12"/>
      <c r="S6532" s="12"/>
      <c r="T6532" s="5"/>
      <c r="V6532" s="5"/>
      <c r="W6532" s="5"/>
    </row>
    <row r="6533" spans="4:23" customFormat="1" x14ac:dyDescent="0.35">
      <c r="D6533" s="5"/>
      <c r="J6533" s="12"/>
      <c r="S6533" s="12"/>
      <c r="T6533" s="5"/>
      <c r="V6533" s="5"/>
      <c r="W6533" s="5"/>
    </row>
    <row r="6534" spans="4:23" customFormat="1" x14ac:dyDescent="0.35">
      <c r="D6534" s="5"/>
      <c r="J6534" s="12"/>
      <c r="S6534" s="12"/>
      <c r="T6534" s="5"/>
      <c r="V6534" s="5"/>
      <c r="W6534" s="5"/>
    </row>
    <row r="6535" spans="4:23" customFormat="1" x14ac:dyDescent="0.35">
      <c r="D6535" s="5"/>
      <c r="J6535" s="12"/>
      <c r="S6535" s="12"/>
      <c r="T6535" s="5"/>
      <c r="V6535" s="5"/>
      <c r="W6535" s="5"/>
    </row>
    <row r="6536" spans="4:23" customFormat="1" x14ac:dyDescent="0.35">
      <c r="D6536" s="5"/>
      <c r="J6536" s="12"/>
      <c r="S6536" s="12"/>
      <c r="T6536" s="5"/>
      <c r="V6536" s="5"/>
      <c r="W6536" s="5"/>
    </row>
    <row r="6537" spans="4:23" customFormat="1" x14ac:dyDescent="0.35">
      <c r="D6537" s="5"/>
      <c r="J6537" s="12"/>
      <c r="S6537" s="12"/>
      <c r="T6537" s="5"/>
      <c r="V6537" s="5"/>
      <c r="W6537" s="5"/>
    </row>
    <row r="6538" spans="4:23" customFormat="1" x14ac:dyDescent="0.35">
      <c r="D6538" s="5"/>
      <c r="J6538" s="12"/>
      <c r="S6538" s="12"/>
      <c r="T6538" s="5"/>
      <c r="V6538" s="5"/>
      <c r="W6538" s="5"/>
    </row>
    <row r="6539" spans="4:23" customFormat="1" x14ac:dyDescent="0.35">
      <c r="D6539" s="5"/>
      <c r="J6539" s="12"/>
      <c r="S6539" s="12"/>
      <c r="T6539" s="5"/>
      <c r="V6539" s="5"/>
      <c r="W6539" s="5"/>
    </row>
    <row r="6540" spans="4:23" customFormat="1" x14ac:dyDescent="0.35">
      <c r="D6540" s="5"/>
      <c r="J6540" s="12"/>
      <c r="S6540" s="12"/>
      <c r="T6540" s="5"/>
      <c r="V6540" s="5"/>
      <c r="W6540" s="5"/>
    </row>
    <row r="6541" spans="4:23" customFormat="1" x14ac:dyDescent="0.35">
      <c r="D6541" s="5"/>
      <c r="J6541" s="12"/>
      <c r="S6541" s="12"/>
      <c r="T6541" s="5"/>
      <c r="V6541" s="5"/>
      <c r="W6541" s="5"/>
    </row>
    <row r="6542" spans="4:23" customFormat="1" x14ac:dyDescent="0.35">
      <c r="D6542" s="5"/>
      <c r="J6542" s="12"/>
      <c r="S6542" s="12"/>
      <c r="T6542" s="5"/>
      <c r="V6542" s="5"/>
      <c r="W6542" s="5"/>
    </row>
    <row r="6543" spans="4:23" customFormat="1" x14ac:dyDescent="0.35">
      <c r="D6543" s="5"/>
      <c r="J6543" s="12"/>
      <c r="S6543" s="12"/>
      <c r="T6543" s="5"/>
      <c r="V6543" s="5"/>
      <c r="W6543" s="5"/>
    </row>
    <row r="6544" spans="4:23" customFormat="1" x14ac:dyDescent="0.35">
      <c r="D6544" s="5"/>
      <c r="J6544" s="12"/>
      <c r="S6544" s="12"/>
      <c r="T6544" s="5"/>
      <c r="V6544" s="5"/>
      <c r="W6544" s="5"/>
    </row>
    <row r="6545" spans="4:23" customFormat="1" x14ac:dyDescent="0.35">
      <c r="D6545" s="5"/>
      <c r="J6545" s="12"/>
      <c r="S6545" s="12"/>
      <c r="T6545" s="5"/>
      <c r="V6545" s="5"/>
      <c r="W6545" s="5"/>
    </row>
    <row r="6546" spans="4:23" customFormat="1" x14ac:dyDescent="0.35">
      <c r="D6546" s="5"/>
      <c r="J6546" s="12"/>
      <c r="S6546" s="12"/>
      <c r="T6546" s="5"/>
      <c r="V6546" s="5"/>
      <c r="W6546" s="5"/>
    </row>
    <row r="6547" spans="4:23" customFormat="1" x14ac:dyDescent="0.35">
      <c r="D6547" s="5"/>
      <c r="J6547" s="12"/>
      <c r="S6547" s="12"/>
      <c r="T6547" s="5"/>
      <c r="V6547" s="5"/>
      <c r="W6547" s="5"/>
    </row>
    <row r="6548" spans="4:23" customFormat="1" x14ac:dyDescent="0.35">
      <c r="D6548" s="5"/>
      <c r="J6548" s="12"/>
      <c r="S6548" s="12"/>
      <c r="T6548" s="5"/>
      <c r="V6548" s="5"/>
      <c r="W6548" s="5"/>
    </row>
    <row r="6549" spans="4:23" customFormat="1" x14ac:dyDescent="0.35">
      <c r="D6549" s="5"/>
      <c r="J6549" s="12"/>
      <c r="S6549" s="12"/>
      <c r="T6549" s="5"/>
      <c r="V6549" s="5"/>
      <c r="W6549" s="5"/>
    </row>
    <row r="6550" spans="4:23" customFormat="1" x14ac:dyDescent="0.35">
      <c r="D6550" s="5"/>
      <c r="J6550" s="12"/>
      <c r="S6550" s="12"/>
      <c r="T6550" s="5"/>
      <c r="V6550" s="5"/>
      <c r="W6550" s="5"/>
    </row>
    <row r="6551" spans="4:23" customFormat="1" x14ac:dyDescent="0.35">
      <c r="D6551" s="5"/>
      <c r="J6551" s="12"/>
      <c r="S6551" s="12"/>
      <c r="T6551" s="5"/>
      <c r="V6551" s="5"/>
      <c r="W6551" s="5"/>
    </row>
    <row r="6552" spans="4:23" customFormat="1" x14ac:dyDescent="0.35">
      <c r="D6552" s="5"/>
      <c r="J6552" s="12"/>
      <c r="S6552" s="12"/>
      <c r="T6552" s="5"/>
      <c r="V6552" s="5"/>
      <c r="W6552" s="5"/>
    </row>
    <row r="6553" spans="4:23" customFormat="1" x14ac:dyDescent="0.35">
      <c r="D6553" s="5"/>
      <c r="J6553" s="12"/>
      <c r="S6553" s="12"/>
      <c r="T6553" s="5"/>
      <c r="V6553" s="5"/>
      <c r="W6553" s="5"/>
    </row>
    <row r="6554" spans="4:23" customFormat="1" x14ac:dyDescent="0.35">
      <c r="D6554" s="5"/>
      <c r="J6554" s="12"/>
      <c r="S6554" s="12"/>
      <c r="T6554" s="5"/>
      <c r="V6554" s="5"/>
      <c r="W6554" s="5"/>
    </row>
    <row r="6555" spans="4:23" customFormat="1" x14ac:dyDescent="0.35">
      <c r="D6555" s="5"/>
      <c r="J6555" s="12"/>
      <c r="S6555" s="12"/>
      <c r="T6555" s="5"/>
      <c r="V6555" s="5"/>
      <c r="W6555" s="5"/>
    </row>
    <row r="6556" spans="4:23" customFormat="1" x14ac:dyDescent="0.35">
      <c r="D6556" s="5"/>
      <c r="J6556" s="12"/>
      <c r="S6556" s="12"/>
      <c r="T6556" s="5"/>
      <c r="V6556" s="5"/>
      <c r="W6556" s="5"/>
    </row>
    <row r="6557" spans="4:23" customFormat="1" x14ac:dyDescent="0.35">
      <c r="D6557" s="5"/>
      <c r="J6557" s="12"/>
      <c r="S6557" s="12"/>
      <c r="T6557" s="5"/>
      <c r="V6557" s="5"/>
      <c r="W6557" s="5"/>
    </row>
    <row r="6558" spans="4:23" customFormat="1" x14ac:dyDescent="0.35">
      <c r="D6558" s="5"/>
      <c r="J6558" s="12"/>
      <c r="S6558" s="12"/>
      <c r="T6558" s="5"/>
      <c r="V6558" s="5"/>
      <c r="W6558" s="5"/>
    </row>
    <row r="6559" spans="4:23" customFormat="1" x14ac:dyDescent="0.35">
      <c r="D6559" s="5"/>
      <c r="J6559" s="12"/>
      <c r="S6559" s="12"/>
      <c r="T6559" s="5"/>
      <c r="V6559" s="5"/>
      <c r="W6559" s="5"/>
    </row>
    <row r="6560" spans="4:23" customFormat="1" x14ac:dyDescent="0.35">
      <c r="D6560" s="5"/>
      <c r="J6560" s="12"/>
      <c r="S6560" s="12"/>
      <c r="T6560" s="5"/>
      <c r="V6560" s="5"/>
      <c r="W6560" s="5"/>
    </row>
    <row r="6561" spans="4:23" customFormat="1" x14ac:dyDescent="0.35">
      <c r="D6561" s="5"/>
      <c r="J6561" s="12"/>
      <c r="S6561" s="12"/>
      <c r="T6561" s="5"/>
      <c r="V6561" s="5"/>
      <c r="W6561" s="5"/>
    </row>
    <row r="6562" spans="4:23" customFormat="1" x14ac:dyDescent="0.35">
      <c r="D6562" s="5"/>
      <c r="J6562" s="12"/>
      <c r="S6562" s="12"/>
      <c r="T6562" s="5"/>
      <c r="V6562" s="5"/>
      <c r="W6562" s="5"/>
    </row>
    <row r="6563" spans="4:23" customFormat="1" x14ac:dyDescent="0.35">
      <c r="D6563" s="5"/>
      <c r="J6563" s="12"/>
      <c r="S6563" s="12"/>
      <c r="T6563" s="5"/>
      <c r="V6563" s="5"/>
      <c r="W6563" s="5"/>
    </row>
    <row r="6564" spans="4:23" customFormat="1" x14ac:dyDescent="0.35">
      <c r="D6564" s="5"/>
      <c r="J6564" s="12"/>
      <c r="S6564" s="12"/>
      <c r="T6564" s="5"/>
      <c r="V6564" s="5"/>
      <c r="W6564" s="5"/>
    </row>
    <row r="6565" spans="4:23" customFormat="1" x14ac:dyDescent="0.35">
      <c r="D6565" s="5"/>
      <c r="J6565" s="12"/>
      <c r="S6565" s="12"/>
      <c r="T6565" s="5"/>
      <c r="V6565" s="5"/>
      <c r="W6565" s="5"/>
    </row>
    <row r="6566" spans="4:23" customFormat="1" x14ac:dyDescent="0.35">
      <c r="D6566" s="5"/>
      <c r="J6566" s="12"/>
      <c r="S6566" s="12"/>
      <c r="T6566" s="5"/>
      <c r="V6566" s="5"/>
      <c r="W6566" s="5"/>
    </row>
    <row r="6567" spans="4:23" customFormat="1" x14ac:dyDescent="0.35">
      <c r="D6567" s="5"/>
      <c r="J6567" s="12"/>
      <c r="S6567" s="12"/>
      <c r="T6567" s="5"/>
      <c r="V6567" s="5"/>
      <c r="W6567" s="5"/>
    </row>
    <row r="6568" spans="4:23" customFormat="1" x14ac:dyDescent="0.35">
      <c r="D6568" s="5"/>
      <c r="J6568" s="12"/>
      <c r="S6568" s="12"/>
      <c r="T6568" s="5"/>
      <c r="V6568" s="5"/>
      <c r="W6568" s="5"/>
    </row>
    <row r="6569" spans="4:23" customFormat="1" x14ac:dyDescent="0.35">
      <c r="D6569" s="5"/>
      <c r="J6569" s="12"/>
      <c r="S6569" s="12"/>
      <c r="T6569" s="5"/>
      <c r="V6569" s="5"/>
      <c r="W6569" s="5"/>
    </row>
    <row r="6570" spans="4:23" customFormat="1" x14ac:dyDescent="0.35">
      <c r="D6570" s="5"/>
      <c r="J6570" s="12"/>
      <c r="S6570" s="12"/>
      <c r="T6570" s="5"/>
      <c r="V6570" s="5"/>
      <c r="W6570" s="5"/>
    </row>
    <row r="6571" spans="4:23" customFormat="1" x14ac:dyDescent="0.35">
      <c r="D6571" s="5"/>
      <c r="J6571" s="12"/>
      <c r="S6571" s="12"/>
      <c r="T6571" s="5"/>
      <c r="V6571" s="5"/>
      <c r="W6571" s="5"/>
    </row>
    <row r="6572" spans="4:23" customFormat="1" x14ac:dyDescent="0.35">
      <c r="D6572" s="5"/>
      <c r="J6572" s="12"/>
      <c r="S6572" s="12"/>
      <c r="T6572" s="5"/>
      <c r="V6572" s="5"/>
      <c r="W6572" s="5"/>
    </row>
    <row r="6573" spans="4:23" customFormat="1" x14ac:dyDescent="0.35">
      <c r="D6573" s="5"/>
      <c r="J6573" s="12"/>
      <c r="S6573" s="12"/>
      <c r="T6573" s="5"/>
      <c r="V6573" s="5"/>
      <c r="W6573" s="5"/>
    </row>
    <row r="6574" spans="4:23" customFormat="1" x14ac:dyDescent="0.35">
      <c r="D6574" s="5"/>
      <c r="J6574" s="12"/>
      <c r="S6574" s="12"/>
      <c r="T6574" s="5"/>
      <c r="V6574" s="5"/>
      <c r="W6574" s="5"/>
    </row>
    <row r="6575" spans="4:23" customFormat="1" x14ac:dyDescent="0.35">
      <c r="D6575" s="5"/>
      <c r="J6575" s="12"/>
      <c r="S6575" s="12"/>
      <c r="T6575" s="5"/>
      <c r="V6575" s="5"/>
      <c r="W6575" s="5"/>
    </row>
    <row r="6576" spans="4:23" customFormat="1" x14ac:dyDescent="0.35">
      <c r="D6576" s="5"/>
      <c r="J6576" s="12"/>
      <c r="S6576" s="12"/>
      <c r="T6576" s="5"/>
      <c r="V6576" s="5"/>
      <c r="W6576" s="5"/>
    </row>
    <row r="6577" spans="4:23" customFormat="1" x14ac:dyDescent="0.35">
      <c r="D6577" s="5"/>
      <c r="J6577" s="12"/>
      <c r="S6577" s="12"/>
      <c r="T6577" s="5"/>
      <c r="V6577" s="5"/>
      <c r="W6577" s="5"/>
    </row>
    <row r="6578" spans="4:23" customFormat="1" x14ac:dyDescent="0.35">
      <c r="D6578" s="5"/>
      <c r="J6578" s="12"/>
      <c r="S6578" s="12"/>
      <c r="T6578" s="5"/>
      <c r="V6578" s="5"/>
      <c r="W6578" s="5"/>
    </row>
    <row r="6579" spans="4:23" customFormat="1" x14ac:dyDescent="0.35">
      <c r="D6579" s="5"/>
      <c r="J6579" s="12"/>
      <c r="S6579" s="12"/>
      <c r="T6579" s="5"/>
      <c r="V6579" s="5"/>
      <c r="W6579" s="5"/>
    </row>
    <row r="6580" spans="4:23" customFormat="1" x14ac:dyDescent="0.35">
      <c r="D6580" s="5"/>
      <c r="J6580" s="12"/>
      <c r="S6580" s="12"/>
      <c r="T6580" s="5"/>
      <c r="V6580" s="5"/>
      <c r="W6580" s="5"/>
    </row>
    <row r="6581" spans="4:23" customFormat="1" x14ac:dyDescent="0.35">
      <c r="D6581" s="5"/>
      <c r="J6581" s="12"/>
      <c r="S6581" s="12"/>
      <c r="T6581" s="5"/>
      <c r="V6581" s="5"/>
      <c r="W6581" s="5"/>
    </row>
    <row r="6582" spans="4:23" customFormat="1" x14ac:dyDescent="0.35">
      <c r="D6582" s="5"/>
      <c r="J6582" s="12"/>
      <c r="S6582" s="12"/>
      <c r="T6582" s="5"/>
      <c r="V6582" s="5"/>
      <c r="W6582" s="5"/>
    </row>
    <row r="6583" spans="4:23" customFormat="1" x14ac:dyDescent="0.35">
      <c r="D6583" s="5"/>
      <c r="J6583" s="12"/>
      <c r="S6583" s="12"/>
      <c r="T6583" s="5"/>
      <c r="V6583" s="5"/>
      <c r="W6583" s="5"/>
    </row>
    <row r="6584" spans="4:23" customFormat="1" x14ac:dyDescent="0.35">
      <c r="D6584" s="5"/>
      <c r="J6584" s="12"/>
      <c r="S6584" s="12"/>
      <c r="T6584" s="5"/>
      <c r="V6584" s="5"/>
      <c r="W6584" s="5"/>
    </row>
    <row r="6585" spans="4:23" customFormat="1" x14ac:dyDescent="0.35">
      <c r="D6585" s="5"/>
      <c r="J6585" s="12"/>
      <c r="S6585" s="12"/>
      <c r="T6585" s="5"/>
      <c r="V6585" s="5"/>
      <c r="W6585" s="5"/>
    </row>
    <row r="6586" spans="4:23" customFormat="1" x14ac:dyDescent="0.35">
      <c r="D6586" s="5"/>
      <c r="J6586" s="12"/>
      <c r="S6586" s="12"/>
      <c r="T6586" s="5"/>
      <c r="V6586" s="5"/>
      <c r="W6586" s="5"/>
    </row>
    <row r="6587" spans="4:23" customFormat="1" x14ac:dyDescent="0.35">
      <c r="D6587" s="5"/>
      <c r="J6587" s="12"/>
      <c r="S6587" s="12"/>
      <c r="T6587" s="5"/>
      <c r="V6587" s="5"/>
      <c r="W6587" s="5"/>
    </row>
    <row r="6588" spans="4:23" customFormat="1" x14ac:dyDescent="0.35">
      <c r="D6588" s="5"/>
      <c r="J6588" s="12"/>
      <c r="S6588" s="12"/>
      <c r="T6588" s="5"/>
      <c r="V6588" s="5"/>
      <c r="W6588" s="5"/>
    </row>
    <row r="6589" spans="4:23" customFormat="1" x14ac:dyDescent="0.35">
      <c r="D6589" s="5"/>
      <c r="J6589" s="12"/>
      <c r="S6589" s="12"/>
      <c r="T6589" s="5"/>
      <c r="V6589" s="5"/>
      <c r="W6589" s="5"/>
    </row>
    <row r="6590" spans="4:23" customFormat="1" x14ac:dyDescent="0.35">
      <c r="D6590" s="5"/>
      <c r="J6590" s="12"/>
      <c r="S6590" s="12"/>
      <c r="T6590" s="5"/>
      <c r="V6590" s="5"/>
      <c r="W6590" s="5"/>
    </row>
    <row r="6591" spans="4:23" customFormat="1" x14ac:dyDescent="0.35">
      <c r="D6591" s="5"/>
      <c r="J6591" s="12"/>
      <c r="S6591" s="12"/>
      <c r="T6591" s="5"/>
      <c r="V6591" s="5"/>
      <c r="W6591" s="5"/>
    </row>
    <row r="6592" spans="4:23" customFormat="1" x14ac:dyDescent="0.35">
      <c r="D6592" s="5"/>
      <c r="J6592" s="12"/>
      <c r="S6592" s="12"/>
      <c r="T6592" s="5"/>
      <c r="V6592" s="5"/>
      <c r="W6592" s="5"/>
    </row>
    <row r="6593" spans="4:23" customFormat="1" x14ac:dyDescent="0.35">
      <c r="D6593" s="5"/>
      <c r="J6593" s="12"/>
      <c r="S6593" s="12"/>
      <c r="T6593" s="5"/>
      <c r="V6593" s="5"/>
      <c r="W6593" s="5"/>
    </row>
    <row r="6594" spans="4:23" customFormat="1" x14ac:dyDescent="0.35">
      <c r="D6594" s="5"/>
      <c r="J6594" s="12"/>
      <c r="S6594" s="12"/>
      <c r="T6594" s="5"/>
      <c r="V6594" s="5"/>
      <c r="W6594" s="5"/>
    </row>
    <row r="6595" spans="4:23" customFormat="1" x14ac:dyDescent="0.35">
      <c r="D6595" s="5"/>
      <c r="J6595" s="12"/>
      <c r="S6595" s="12"/>
      <c r="T6595" s="5"/>
      <c r="V6595" s="5"/>
      <c r="W6595" s="5"/>
    </row>
    <row r="6596" spans="4:23" customFormat="1" x14ac:dyDescent="0.35">
      <c r="D6596" s="5"/>
      <c r="J6596" s="12"/>
      <c r="S6596" s="12"/>
      <c r="T6596" s="5"/>
      <c r="V6596" s="5"/>
      <c r="W6596" s="5"/>
    </row>
    <row r="6597" spans="4:23" customFormat="1" x14ac:dyDescent="0.35">
      <c r="D6597" s="5"/>
      <c r="J6597" s="12"/>
      <c r="S6597" s="12"/>
      <c r="T6597" s="5"/>
      <c r="V6597" s="5"/>
      <c r="W6597" s="5"/>
    </row>
    <row r="6598" spans="4:23" customFormat="1" x14ac:dyDescent="0.35">
      <c r="D6598" s="5"/>
      <c r="J6598" s="12"/>
      <c r="S6598" s="12"/>
      <c r="T6598" s="5"/>
      <c r="V6598" s="5"/>
      <c r="W6598" s="5"/>
    </row>
    <row r="6599" spans="4:23" customFormat="1" x14ac:dyDescent="0.35">
      <c r="D6599" s="5"/>
      <c r="J6599" s="12"/>
      <c r="S6599" s="12"/>
      <c r="T6599" s="5"/>
      <c r="V6599" s="5"/>
      <c r="W6599" s="5"/>
    </row>
    <row r="6600" spans="4:23" customFormat="1" x14ac:dyDescent="0.35">
      <c r="D6600" s="5"/>
      <c r="J6600" s="12"/>
      <c r="S6600" s="12"/>
      <c r="T6600" s="5"/>
      <c r="V6600" s="5"/>
      <c r="W6600" s="5"/>
    </row>
    <row r="6601" spans="4:23" customFormat="1" x14ac:dyDescent="0.35">
      <c r="D6601" s="5"/>
      <c r="J6601" s="12"/>
      <c r="S6601" s="12"/>
      <c r="T6601" s="5"/>
      <c r="V6601" s="5"/>
      <c r="W6601" s="5"/>
    </row>
    <row r="6602" spans="4:23" customFormat="1" x14ac:dyDescent="0.35">
      <c r="D6602" s="5"/>
      <c r="J6602" s="12"/>
      <c r="S6602" s="12"/>
      <c r="T6602" s="5"/>
      <c r="V6602" s="5"/>
      <c r="W6602" s="5"/>
    </row>
    <row r="6603" spans="4:23" customFormat="1" x14ac:dyDescent="0.35">
      <c r="D6603" s="5"/>
      <c r="J6603" s="12"/>
      <c r="S6603" s="12"/>
      <c r="T6603" s="5"/>
      <c r="V6603" s="5"/>
      <c r="W6603" s="5"/>
    </row>
    <row r="6604" spans="4:23" customFormat="1" x14ac:dyDescent="0.35">
      <c r="D6604" s="5"/>
      <c r="J6604" s="12"/>
      <c r="S6604" s="12"/>
      <c r="T6604" s="5"/>
      <c r="V6604" s="5"/>
      <c r="W6604" s="5"/>
    </row>
    <row r="6605" spans="4:23" customFormat="1" x14ac:dyDescent="0.35">
      <c r="D6605" s="5"/>
      <c r="J6605" s="12"/>
      <c r="S6605" s="12"/>
      <c r="T6605" s="5"/>
      <c r="V6605" s="5"/>
      <c r="W6605" s="5"/>
    </row>
    <row r="6606" spans="4:23" customFormat="1" x14ac:dyDescent="0.35">
      <c r="D6606" s="5"/>
      <c r="J6606" s="12"/>
      <c r="S6606" s="12"/>
      <c r="T6606" s="5"/>
      <c r="V6606" s="5"/>
      <c r="W6606" s="5"/>
    </row>
    <row r="6607" spans="4:23" customFormat="1" x14ac:dyDescent="0.35">
      <c r="D6607" s="5"/>
      <c r="J6607" s="12"/>
      <c r="S6607" s="12"/>
      <c r="T6607" s="5"/>
      <c r="V6607" s="5"/>
      <c r="W6607" s="5"/>
    </row>
    <row r="6608" spans="4:23" customFormat="1" x14ac:dyDescent="0.35">
      <c r="D6608" s="5"/>
      <c r="J6608" s="12"/>
      <c r="S6608" s="12"/>
      <c r="T6608" s="5"/>
      <c r="V6608" s="5"/>
      <c r="W6608" s="5"/>
    </row>
    <row r="6609" spans="4:23" customFormat="1" x14ac:dyDescent="0.35">
      <c r="D6609" s="5"/>
      <c r="J6609" s="12"/>
      <c r="S6609" s="12"/>
      <c r="T6609" s="5"/>
      <c r="V6609" s="5"/>
      <c r="W6609" s="5"/>
    </row>
    <row r="6610" spans="4:23" customFormat="1" x14ac:dyDescent="0.35">
      <c r="D6610" s="5"/>
      <c r="J6610" s="12"/>
      <c r="S6610" s="12"/>
      <c r="T6610" s="5"/>
      <c r="V6610" s="5"/>
      <c r="W6610" s="5"/>
    </row>
    <row r="6611" spans="4:23" customFormat="1" x14ac:dyDescent="0.35">
      <c r="D6611" s="5"/>
      <c r="J6611" s="12"/>
      <c r="S6611" s="12"/>
      <c r="T6611" s="5"/>
      <c r="V6611" s="5"/>
      <c r="W6611" s="5"/>
    </row>
    <row r="6612" spans="4:23" customFormat="1" x14ac:dyDescent="0.35">
      <c r="D6612" s="5"/>
      <c r="J6612" s="12"/>
      <c r="S6612" s="12"/>
      <c r="T6612" s="5"/>
      <c r="V6612" s="5"/>
      <c r="W6612" s="5"/>
    </row>
    <row r="6613" spans="4:23" customFormat="1" x14ac:dyDescent="0.35">
      <c r="D6613" s="5"/>
      <c r="J6613" s="12"/>
      <c r="S6613" s="12"/>
      <c r="T6613" s="5"/>
      <c r="V6613" s="5"/>
      <c r="W6613" s="5"/>
    </row>
    <row r="6614" spans="4:23" customFormat="1" x14ac:dyDescent="0.35">
      <c r="D6614" s="5"/>
      <c r="J6614" s="12"/>
      <c r="S6614" s="12"/>
      <c r="T6614" s="5"/>
      <c r="V6614" s="5"/>
      <c r="W6614" s="5"/>
    </row>
    <row r="6615" spans="4:23" customFormat="1" x14ac:dyDescent="0.35">
      <c r="D6615" s="5"/>
      <c r="J6615" s="12"/>
      <c r="S6615" s="12"/>
      <c r="T6615" s="5"/>
      <c r="V6615" s="5"/>
      <c r="W6615" s="5"/>
    </row>
    <row r="6616" spans="4:23" customFormat="1" x14ac:dyDescent="0.35">
      <c r="D6616" s="5"/>
      <c r="J6616" s="12"/>
      <c r="S6616" s="12"/>
      <c r="T6616" s="5"/>
      <c r="V6616" s="5"/>
      <c r="W6616" s="5"/>
    </row>
    <row r="6617" spans="4:23" customFormat="1" x14ac:dyDescent="0.35">
      <c r="D6617" s="5"/>
      <c r="J6617" s="12"/>
      <c r="S6617" s="12"/>
      <c r="T6617" s="5"/>
      <c r="V6617" s="5"/>
      <c r="W6617" s="5"/>
    </row>
    <row r="6618" spans="4:23" customFormat="1" x14ac:dyDescent="0.35">
      <c r="D6618" s="5"/>
      <c r="J6618" s="12"/>
      <c r="S6618" s="12"/>
      <c r="T6618" s="5"/>
      <c r="V6618" s="5"/>
      <c r="W6618" s="5"/>
    </row>
    <row r="6619" spans="4:23" customFormat="1" x14ac:dyDescent="0.35">
      <c r="D6619" s="5"/>
      <c r="J6619" s="12"/>
      <c r="S6619" s="12"/>
      <c r="T6619" s="5"/>
      <c r="V6619" s="5"/>
      <c r="W6619" s="5"/>
    </row>
    <row r="6620" spans="4:23" customFormat="1" x14ac:dyDescent="0.35">
      <c r="D6620" s="5"/>
      <c r="J6620" s="12"/>
      <c r="S6620" s="12"/>
      <c r="T6620" s="5"/>
      <c r="V6620" s="5"/>
      <c r="W6620" s="5"/>
    </row>
    <row r="6621" spans="4:23" customFormat="1" x14ac:dyDescent="0.35">
      <c r="D6621" s="5"/>
      <c r="J6621" s="12"/>
      <c r="S6621" s="12"/>
      <c r="T6621" s="5"/>
      <c r="V6621" s="5"/>
      <c r="W6621" s="5"/>
    </row>
    <row r="6622" spans="4:23" customFormat="1" x14ac:dyDescent="0.35">
      <c r="D6622" s="5"/>
      <c r="J6622" s="12"/>
      <c r="S6622" s="12"/>
      <c r="T6622" s="5"/>
      <c r="V6622" s="5"/>
      <c r="W6622" s="5"/>
    </row>
    <row r="6623" spans="4:23" customFormat="1" x14ac:dyDescent="0.35">
      <c r="D6623" s="5"/>
      <c r="J6623" s="12"/>
      <c r="S6623" s="12"/>
      <c r="T6623" s="5"/>
      <c r="V6623" s="5"/>
      <c r="W6623" s="5"/>
    </row>
    <row r="6624" spans="4:23" customFormat="1" x14ac:dyDescent="0.35">
      <c r="D6624" s="5"/>
      <c r="J6624" s="12"/>
      <c r="S6624" s="12"/>
      <c r="T6624" s="5"/>
      <c r="V6624" s="5"/>
      <c r="W6624" s="5"/>
    </row>
    <row r="6625" spans="4:23" customFormat="1" x14ac:dyDescent="0.35">
      <c r="D6625" s="5"/>
      <c r="J6625" s="12"/>
      <c r="S6625" s="12"/>
      <c r="T6625" s="5"/>
      <c r="V6625" s="5"/>
      <c r="W6625" s="5"/>
    </row>
    <row r="6626" spans="4:23" customFormat="1" x14ac:dyDescent="0.35">
      <c r="D6626" s="5"/>
      <c r="J6626" s="12"/>
      <c r="S6626" s="12"/>
      <c r="T6626" s="5"/>
      <c r="V6626" s="5"/>
      <c r="W6626" s="5"/>
    </row>
    <row r="6627" spans="4:23" customFormat="1" x14ac:dyDescent="0.35">
      <c r="D6627" s="5"/>
      <c r="J6627" s="12"/>
      <c r="S6627" s="12"/>
      <c r="T6627" s="5"/>
      <c r="V6627" s="5"/>
      <c r="W6627" s="5"/>
    </row>
    <row r="6628" spans="4:23" customFormat="1" x14ac:dyDescent="0.35">
      <c r="D6628" s="5"/>
      <c r="J6628" s="12"/>
      <c r="S6628" s="12"/>
      <c r="T6628" s="5"/>
      <c r="V6628" s="5"/>
      <c r="W6628" s="5"/>
    </row>
    <row r="6629" spans="4:23" customFormat="1" x14ac:dyDescent="0.35">
      <c r="D6629" s="5"/>
      <c r="J6629" s="12"/>
      <c r="S6629" s="12"/>
      <c r="T6629" s="5"/>
      <c r="V6629" s="5"/>
      <c r="W6629" s="5"/>
    </row>
    <row r="6630" spans="4:23" customFormat="1" x14ac:dyDescent="0.35">
      <c r="D6630" s="5"/>
      <c r="J6630" s="12"/>
      <c r="S6630" s="12"/>
      <c r="T6630" s="5"/>
      <c r="V6630" s="5"/>
      <c r="W6630" s="5"/>
    </row>
    <row r="6631" spans="4:23" customFormat="1" x14ac:dyDescent="0.35">
      <c r="D6631" s="5"/>
      <c r="J6631" s="12"/>
      <c r="S6631" s="12"/>
      <c r="T6631" s="5"/>
      <c r="V6631" s="5"/>
      <c r="W6631" s="5"/>
    </row>
    <row r="6632" spans="4:23" customFormat="1" x14ac:dyDescent="0.35">
      <c r="D6632" s="5"/>
      <c r="J6632" s="12"/>
      <c r="S6632" s="12"/>
      <c r="T6632" s="5"/>
      <c r="V6632" s="5"/>
      <c r="W6632" s="5"/>
    </row>
    <row r="6633" spans="4:23" customFormat="1" x14ac:dyDescent="0.35">
      <c r="D6633" s="5"/>
      <c r="J6633" s="12"/>
      <c r="S6633" s="12"/>
      <c r="T6633" s="5"/>
      <c r="V6633" s="5"/>
      <c r="W6633" s="5"/>
    </row>
    <row r="6634" spans="4:23" customFormat="1" x14ac:dyDescent="0.35">
      <c r="D6634" s="5"/>
      <c r="J6634" s="12"/>
      <c r="S6634" s="12"/>
      <c r="T6634" s="5"/>
      <c r="V6634" s="5"/>
      <c r="W6634" s="5"/>
    </row>
    <row r="6635" spans="4:23" customFormat="1" x14ac:dyDescent="0.35">
      <c r="D6635" s="5"/>
      <c r="J6635" s="12"/>
      <c r="S6635" s="12"/>
      <c r="T6635" s="5"/>
      <c r="V6635" s="5"/>
      <c r="W6635" s="5"/>
    </row>
    <row r="6636" spans="4:23" customFormat="1" x14ac:dyDescent="0.35">
      <c r="D6636" s="5"/>
      <c r="J6636" s="12"/>
      <c r="S6636" s="12"/>
      <c r="T6636" s="5"/>
      <c r="V6636" s="5"/>
      <c r="W6636" s="5"/>
    </row>
    <row r="6637" spans="4:23" customFormat="1" x14ac:dyDescent="0.35">
      <c r="D6637" s="5"/>
      <c r="J6637" s="12"/>
      <c r="S6637" s="12"/>
      <c r="T6637" s="5"/>
      <c r="V6637" s="5"/>
      <c r="W6637" s="5"/>
    </row>
    <row r="6638" spans="4:23" customFormat="1" x14ac:dyDescent="0.35">
      <c r="D6638" s="5"/>
      <c r="J6638" s="12"/>
      <c r="S6638" s="12"/>
      <c r="T6638" s="5"/>
      <c r="V6638" s="5"/>
      <c r="W6638" s="5"/>
    </row>
    <row r="6639" spans="4:23" customFormat="1" x14ac:dyDescent="0.35">
      <c r="D6639" s="5"/>
      <c r="J6639" s="12"/>
      <c r="S6639" s="12"/>
      <c r="T6639" s="5"/>
      <c r="V6639" s="5"/>
      <c r="W6639" s="5"/>
    </row>
    <row r="6640" spans="4:23" customFormat="1" x14ac:dyDescent="0.35">
      <c r="D6640" s="5"/>
      <c r="J6640" s="12"/>
      <c r="S6640" s="12"/>
      <c r="T6640" s="5"/>
      <c r="V6640" s="5"/>
      <c r="W6640" s="5"/>
    </row>
    <row r="6641" spans="4:23" customFormat="1" x14ac:dyDescent="0.35">
      <c r="D6641" s="5"/>
      <c r="J6641" s="12"/>
      <c r="S6641" s="12"/>
      <c r="T6641" s="5"/>
      <c r="V6641" s="5"/>
      <c r="W6641" s="5"/>
    </row>
    <row r="6642" spans="4:23" customFormat="1" x14ac:dyDescent="0.35">
      <c r="D6642" s="5"/>
      <c r="J6642" s="12"/>
      <c r="S6642" s="12"/>
      <c r="T6642" s="5"/>
      <c r="V6642" s="5"/>
      <c r="W6642" s="5"/>
    </row>
    <row r="6643" spans="4:23" customFormat="1" x14ac:dyDescent="0.35">
      <c r="D6643" s="5"/>
      <c r="J6643" s="12"/>
      <c r="S6643" s="12"/>
      <c r="T6643" s="5"/>
      <c r="V6643" s="5"/>
      <c r="W6643" s="5"/>
    </row>
    <row r="6644" spans="4:23" customFormat="1" x14ac:dyDescent="0.35">
      <c r="D6644" s="5"/>
      <c r="J6644" s="12"/>
      <c r="S6644" s="12"/>
      <c r="T6644" s="5"/>
      <c r="V6644" s="5"/>
      <c r="W6644" s="5"/>
    </row>
    <row r="6645" spans="4:23" customFormat="1" x14ac:dyDescent="0.35">
      <c r="D6645" s="5"/>
      <c r="J6645" s="12"/>
      <c r="S6645" s="12"/>
      <c r="T6645" s="5"/>
      <c r="V6645" s="5"/>
      <c r="W6645" s="5"/>
    </row>
    <row r="6646" spans="4:23" customFormat="1" x14ac:dyDescent="0.35">
      <c r="D6646" s="5"/>
      <c r="J6646" s="12"/>
      <c r="S6646" s="12"/>
      <c r="T6646" s="5"/>
      <c r="V6646" s="5"/>
      <c r="W6646" s="5"/>
    </row>
    <row r="6647" spans="4:23" customFormat="1" x14ac:dyDescent="0.35">
      <c r="D6647" s="5"/>
      <c r="J6647" s="12"/>
      <c r="S6647" s="12"/>
      <c r="T6647" s="5"/>
      <c r="V6647" s="5"/>
      <c r="W6647" s="5"/>
    </row>
    <row r="6648" spans="4:23" customFormat="1" x14ac:dyDescent="0.35">
      <c r="D6648" s="5"/>
      <c r="J6648" s="12"/>
      <c r="S6648" s="12"/>
      <c r="T6648" s="5"/>
      <c r="V6648" s="5"/>
      <c r="W6648" s="5"/>
    </row>
    <row r="6649" spans="4:23" customFormat="1" x14ac:dyDescent="0.35">
      <c r="D6649" s="5"/>
      <c r="J6649" s="12"/>
      <c r="S6649" s="12"/>
      <c r="T6649" s="5"/>
      <c r="V6649" s="5"/>
      <c r="W6649" s="5"/>
    </row>
    <row r="6650" spans="4:23" customFormat="1" x14ac:dyDescent="0.35">
      <c r="D6650" s="5"/>
      <c r="J6650" s="12"/>
      <c r="S6650" s="12"/>
      <c r="T6650" s="5"/>
      <c r="V6650" s="5"/>
      <c r="W6650" s="5"/>
    </row>
    <row r="6651" spans="4:23" customFormat="1" x14ac:dyDescent="0.35">
      <c r="D6651" s="5"/>
      <c r="J6651" s="12"/>
      <c r="S6651" s="12"/>
      <c r="T6651" s="5"/>
      <c r="V6651" s="5"/>
      <c r="W6651" s="5"/>
    </row>
    <row r="6652" spans="4:23" customFormat="1" x14ac:dyDescent="0.35">
      <c r="D6652" s="5"/>
      <c r="J6652" s="12"/>
      <c r="S6652" s="12"/>
      <c r="T6652" s="5"/>
      <c r="V6652" s="5"/>
      <c r="W6652" s="5"/>
    </row>
    <row r="6653" spans="4:23" customFormat="1" x14ac:dyDescent="0.35">
      <c r="D6653" s="5"/>
      <c r="J6653" s="12"/>
      <c r="S6653" s="12"/>
      <c r="T6653" s="5"/>
      <c r="V6653" s="5"/>
      <c r="W6653" s="5"/>
    </row>
    <row r="6654" spans="4:23" customFormat="1" x14ac:dyDescent="0.35">
      <c r="D6654" s="5"/>
      <c r="J6654" s="12"/>
      <c r="S6654" s="12"/>
      <c r="T6654" s="5"/>
      <c r="V6654" s="5"/>
      <c r="W6654" s="5"/>
    </row>
    <row r="6655" spans="4:23" customFormat="1" x14ac:dyDescent="0.35">
      <c r="D6655" s="5"/>
      <c r="J6655" s="12"/>
      <c r="S6655" s="12"/>
      <c r="T6655" s="5"/>
      <c r="V6655" s="5"/>
      <c r="W6655" s="5"/>
    </row>
    <row r="6656" spans="4:23" customFormat="1" x14ac:dyDescent="0.35">
      <c r="D6656" s="5"/>
      <c r="J6656" s="12"/>
      <c r="S6656" s="12"/>
      <c r="T6656" s="5"/>
      <c r="V6656" s="5"/>
      <c r="W6656" s="5"/>
    </row>
    <row r="6657" spans="4:23" customFormat="1" x14ac:dyDescent="0.35">
      <c r="D6657" s="5"/>
      <c r="J6657" s="12"/>
      <c r="S6657" s="12"/>
      <c r="T6657" s="5"/>
      <c r="V6657" s="5"/>
      <c r="W6657" s="5"/>
    </row>
    <row r="6658" spans="4:23" customFormat="1" x14ac:dyDescent="0.35">
      <c r="D6658" s="5"/>
      <c r="J6658" s="12"/>
      <c r="S6658" s="12"/>
      <c r="T6658" s="5"/>
      <c r="V6658" s="5"/>
      <c r="W6658" s="5"/>
    </row>
    <row r="6659" spans="4:23" customFormat="1" x14ac:dyDescent="0.35">
      <c r="D6659" s="5"/>
      <c r="J6659" s="12"/>
      <c r="S6659" s="12"/>
      <c r="T6659" s="5"/>
      <c r="V6659" s="5"/>
      <c r="W6659" s="5"/>
    </row>
    <row r="6660" spans="4:23" customFormat="1" x14ac:dyDescent="0.35">
      <c r="D6660" s="5"/>
      <c r="J6660" s="12"/>
      <c r="S6660" s="12"/>
      <c r="T6660" s="5"/>
      <c r="V6660" s="5"/>
      <c r="W6660" s="5"/>
    </row>
    <row r="6661" spans="4:23" customFormat="1" x14ac:dyDescent="0.35">
      <c r="D6661" s="5"/>
      <c r="J6661" s="12"/>
      <c r="S6661" s="12"/>
      <c r="T6661" s="5"/>
      <c r="V6661" s="5"/>
      <c r="W6661" s="5"/>
    </row>
    <row r="6662" spans="4:23" customFormat="1" x14ac:dyDescent="0.35">
      <c r="D6662" s="5"/>
      <c r="J6662" s="12"/>
      <c r="S6662" s="12"/>
      <c r="T6662" s="5"/>
      <c r="V6662" s="5"/>
      <c r="W6662" s="5"/>
    </row>
    <row r="6663" spans="4:23" customFormat="1" x14ac:dyDescent="0.35">
      <c r="D6663" s="5"/>
      <c r="J6663" s="12"/>
      <c r="S6663" s="12"/>
      <c r="T6663" s="5"/>
      <c r="V6663" s="5"/>
      <c r="W6663" s="5"/>
    </row>
    <row r="6664" spans="4:23" customFormat="1" x14ac:dyDescent="0.35">
      <c r="D6664" s="5"/>
      <c r="J6664" s="12"/>
      <c r="S6664" s="12"/>
      <c r="T6664" s="5"/>
      <c r="V6664" s="5"/>
      <c r="W6664" s="5"/>
    </row>
    <row r="6665" spans="4:23" customFormat="1" x14ac:dyDescent="0.35">
      <c r="D6665" s="5"/>
      <c r="J6665" s="12"/>
      <c r="S6665" s="12"/>
      <c r="T6665" s="5"/>
      <c r="V6665" s="5"/>
      <c r="W6665" s="5"/>
    </row>
    <row r="6666" spans="4:23" customFormat="1" x14ac:dyDescent="0.35">
      <c r="D6666" s="5"/>
      <c r="J6666" s="12"/>
      <c r="S6666" s="12"/>
      <c r="T6666" s="5"/>
      <c r="V6666" s="5"/>
      <c r="W6666" s="5"/>
    </row>
    <row r="6667" spans="4:23" customFormat="1" x14ac:dyDescent="0.35">
      <c r="D6667" s="5"/>
      <c r="J6667" s="12"/>
      <c r="S6667" s="12"/>
      <c r="T6667" s="5"/>
      <c r="V6667" s="5"/>
      <c r="W6667" s="5"/>
    </row>
    <row r="6668" spans="4:23" customFormat="1" x14ac:dyDescent="0.35">
      <c r="D6668" s="5"/>
      <c r="J6668" s="12"/>
      <c r="S6668" s="12"/>
      <c r="T6668" s="5"/>
      <c r="V6668" s="5"/>
      <c r="W6668" s="5"/>
    </row>
    <row r="6669" spans="4:23" customFormat="1" x14ac:dyDescent="0.35">
      <c r="D6669" s="5"/>
      <c r="J6669" s="12"/>
      <c r="S6669" s="12"/>
      <c r="T6669" s="5"/>
      <c r="V6669" s="5"/>
      <c r="W6669" s="5"/>
    </row>
    <row r="6670" spans="4:23" customFormat="1" x14ac:dyDescent="0.35">
      <c r="D6670" s="5"/>
      <c r="J6670" s="12"/>
      <c r="S6670" s="12"/>
      <c r="T6670" s="5"/>
      <c r="V6670" s="5"/>
      <c r="W6670" s="5"/>
    </row>
    <row r="6671" spans="4:23" customFormat="1" x14ac:dyDescent="0.35">
      <c r="D6671" s="5"/>
      <c r="J6671" s="12"/>
      <c r="S6671" s="12"/>
      <c r="T6671" s="5"/>
      <c r="V6671" s="5"/>
      <c r="W6671" s="5"/>
    </row>
    <row r="6672" spans="4:23" customFormat="1" x14ac:dyDescent="0.35">
      <c r="D6672" s="5"/>
      <c r="J6672" s="12"/>
      <c r="S6672" s="12"/>
      <c r="T6672" s="5"/>
      <c r="V6672" s="5"/>
      <c r="W6672" s="5"/>
    </row>
    <row r="6673" spans="4:23" customFormat="1" x14ac:dyDescent="0.35">
      <c r="D6673" s="5"/>
      <c r="J6673" s="12"/>
      <c r="S6673" s="12"/>
      <c r="T6673" s="5"/>
      <c r="V6673" s="5"/>
      <c r="W6673" s="5"/>
    </row>
    <row r="6674" spans="4:23" customFormat="1" x14ac:dyDescent="0.35">
      <c r="D6674" s="5"/>
      <c r="J6674" s="12"/>
      <c r="S6674" s="12"/>
      <c r="T6674" s="5"/>
      <c r="V6674" s="5"/>
      <c r="W6674" s="5"/>
    </row>
    <row r="6675" spans="4:23" customFormat="1" x14ac:dyDescent="0.35">
      <c r="D6675" s="5"/>
      <c r="J6675" s="12"/>
      <c r="S6675" s="12"/>
      <c r="T6675" s="5"/>
      <c r="V6675" s="5"/>
      <c r="W6675" s="5"/>
    </row>
    <row r="6676" spans="4:23" customFormat="1" x14ac:dyDescent="0.35">
      <c r="D6676" s="5"/>
      <c r="J6676" s="12"/>
      <c r="S6676" s="12"/>
      <c r="T6676" s="5"/>
      <c r="V6676" s="5"/>
      <c r="W6676" s="5"/>
    </row>
    <row r="6677" spans="4:23" customFormat="1" x14ac:dyDescent="0.35">
      <c r="D6677" s="5"/>
      <c r="J6677" s="12"/>
      <c r="S6677" s="12"/>
      <c r="T6677" s="5"/>
      <c r="V6677" s="5"/>
      <c r="W6677" s="5"/>
    </row>
    <row r="6678" spans="4:23" customFormat="1" x14ac:dyDescent="0.35">
      <c r="D6678" s="5"/>
      <c r="J6678" s="12"/>
      <c r="S6678" s="12"/>
      <c r="T6678" s="5"/>
      <c r="V6678" s="5"/>
      <c r="W6678" s="5"/>
    </row>
    <row r="6679" spans="4:23" customFormat="1" x14ac:dyDescent="0.35">
      <c r="D6679" s="5"/>
      <c r="J6679" s="12"/>
      <c r="S6679" s="12"/>
      <c r="T6679" s="5"/>
      <c r="V6679" s="5"/>
      <c r="W6679" s="5"/>
    </row>
    <row r="6680" spans="4:23" customFormat="1" x14ac:dyDescent="0.35">
      <c r="D6680" s="5"/>
      <c r="J6680" s="12"/>
      <c r="S6680" s="12"/>
      <c r="T6680" s="5"/>
      <c r="V6680" s="5"/>
      <c r="W6680" s="5"/>
    </row>
    <row r="6681" spans="4:23" customFormat="1" x14ac:dyDescent="0.35">
      <c r="D6681" s="5"/>
      <c r="J6681" s="12"/>
      <c r="S6681" s="12"/>
      <c r="T6681" s="5"/>
      <c r="V6681" s="5"/>
      <c r="W6681" s="5"/>
    </row>
    <row r="6682" spans="4:23" customFormat="1" x14ac:dyDescent="0.35">
      <c r="D6682" s="5"/>
      <c r="J6682" s="12"/>
      <c r="S6682" s="12"/>
      <c r="T6682" s="5"/>
      <c r="V6682" s="5"/>
      <c r="W6682" s="5"/>
    </row>
    <row r="6683" spans="4:23" customFormat="1" x14ac:dyDescent="0.35">
      <c r="D6683" s="5"/>
      <c r="J6683" s="12"/>
      <c r="S6683" s="12"/>
      <c r="T6683" s="5"/>
      <c r="V6683" s="5"/>
      <c r="W6683" s="5"/>
    </row>
    <row r="6684" spans="4:23" customFormat="1" x14ac:dyDescent="0.35">
      <c r="D6684" s="5"/>
      <c r="J6684" s="12"/>
      <c r="S6684" s="12"/>
      <c r="T6684" s="5"/>
      <c r="V6684" s="5"/>
      <c r="W6684" s="5"/>
    </row>
    <row r="6685" spans="4:23" customFormat="1" x14ac:dyDescent="0.35">
      <c r="D6685" s="5"/>
      <c r="J6685" s="12"/>
      <c r="S6685" s="12"/>
      <c r="T6685" s="5"/>
      <c r="V6685" s="5"/>
      <c r="W6685" s="5"/>
    </row>
    <row r="6686" spans="4:23" customFormat="1" x14ac:dyDescent="0.35">
      <c r="D6686" s="5"/>
      <c r="J6686" s="12"/>
      <c r="S6686" s="12"/>
      <c r="T6686" s="5"/>
      <c r="V6686" s="5"/>
      <c r="W6686" s="5"/>
    </row>
    <row r="6687" spans="4:23" customFormat="1" x14ac:dyDescent="0.35">
      <c r="D6687" s="5"/>
      <c r="J6687" s="12"/>
      <c r="S6687" s="12"/>
      <c r="T6687" s="5"/>
      <c r="V6687" s="5"/>
      <c r="W6687" s="5"/>
    </row>
    <row r="6688" spans="4:23" customFormat="1" x14ac:dyDescent="0.35">
      <c r="D6688" s="5"/>
      <c r="J6688" s="12"/>
      <c r="S6688" s="12"/>
      <c r="T6688" s="5"/>
      <c r="V6688" s="5"/>
      <c r="W6688" s="5"/>
    </row>
    <row r="6689" spans="4:23" customFormat="1" x14ac:dyDescent="0.35">
      <c r="D6689" s="5"/>
      <c r="J6689" s="12"/>
      <c r="S6689" s="12"/>
      <c r="T6689" s="5"/>
      <c r="V6689" s="5"/>
      <c r="W6689" s="5"/>
    </row>
    <row r="6690" spans="4:23" customFormat="1" x14ac:dyDescent="0.35">
      <c r="D6690" s="5"/>
      <c r="J6690" s="12"/>
      <c r="S6690" s="12"/>
      <c r="T6690" s="5"/>
      <c r="V6690" s="5"/>
      <c r="W6690" s="5"/>
    </row>
    <row r="6691" spans="4:23" customFormat="1" x14ac:dyDescent="0.35">
      <c r="D6691" s="5"/>
      <c r="J6691" s="12"/>
      <c r="S6691" s="12"/>
      <c r="T6691" s="5"/>
      <c r="V6691" s="5"/>
      <c r="W6691" s="5"/>
    </row>
    <row r="6692" spans="4:23" customFormat="1" x14ac:dyDescent="0.35">
      <c r="D6692" s="5"/>
      <c r="J6692" s="12"/>
      <c r="S6692" s="12"/>
      <c r="T6692" s="5"/>
      <c r="V6692" s="5"/>
      <c r="W6692" s="5"/>
    </row>
    <row r="6693" spans="4:23" customFormat="1" x14ac:dyDescent="0.35">
      <c r="D6693" s="5"/>
      <c r="J6693" s="12"/>
      <c r="S6693" s="12"/>
      <c r="T6693" s="5"/>
      <c r="V6693" s="5"/>
      <c r="W6693" s="5"/>
    </row>
    <row r="6694" spans="4:23" customFormat="1" x14ac:dyDescent="0.35">
      <c r="D6694" s="5"/>
      <c r="J6694" s="12"/>
      <c r="S6694" s="12"/>
      <c r="T6694" s="5"/>
      <c r="V6694" s="5"/>
      <c r="W6694" s="5"/>
    </row>
    <row r="6695" spans="4:23" customFormat="1" x14ac:dyDescent="0.35">
      <c r="D6695" s="5"/>
      <c r="J6695" s="12"/>
      <c r="S6695" s="12"/>
      <c r="T6695" s="5"/>
      <c r="V6695" s="5"/>
      <c r="W6695" s="5"/>
    </row>
    <row r="6696" spans="4:23" customFormat="1" x14ac:dyDescent="0.35">
      <c r="D6696" s="5"/>
      <c r="J6696" s="12"/>
      <c r="S6696" s="12"/>
      <c r="T6696" s="5"/>
      <c r="V6696" s="5"/>
      <c r="W6696" s="5"/>
    </row>
    <row r="6697" spans="4:23" customFormat="1" x14ac:dyDescent="0.35">
      <c r="D6697" s="5"/>
      <c r="J6697" s="12"/>
      <c r="S6697" s="12"/>
      <c r="T6697" s="5"/>
      <c r="V6697" s="5"/>
      <c r="W6697" s="5"/>
    </row>
    <row r="6698" spans="4:23" customFormat="1" x14ac:dyDescent="0.35">
      <c r="D6698" s="5"/>
      <c r="J6698" s="12"/>
      <c r="S6698" s="12"/>
      <c r="T6698" s="5"/>
      <c r="V6698" s="5"/>
      <c r="W6698" s="5"/>
    </row>
    <row r="6699" spans="4:23" customFormat="1" x14ac:dyDescent="0.35">
      <c r="D6699" s="5"/>
      <c r="J6699" s="12"/>
      <c r="S6699" s="12"/>
      <c r="T6699" s="5"/>
      <c r="V6699" s="5"/>
      <c r="W6699" s="5"/>
    </row>
    <row r="6700" spans="4:23" customFormat="1" x14ac:dyDescent="0.35">
      <c r="D6700" s="5"/>
      <c r="J6700" s="12"/>
      <c r="S6700" s="12"/>
      <c r="T6700" s="5"/>
      <c r="V6700" s="5"/>
      <c r="W6700" s="5"/>
    </row>
    <row r="6701" spans="4:23" customFormat="1" x14ac:dyDescent="0.35">
      <c r="D6701" s="5"/>
      <c r="J6701" s="12"/>
      <c r="S6701" s="12"/>
      <c r="T6701" s="5"/>
      <c r="V6701" s="5"/>
      <c r="W6701" s="5"/>
    </row>
    <row r="6702" spans="4:23" customFormat="1" x14ac:dyDescent="0.35">
      <c r="D6702" s="5"/>
      <c r="J6702" s="12"/>
      <c r="S6702" s="12"/>
      <c r="T6702" s="5"/>
      <c r="V6702" s="5"/>
      <c r="W6702" s="5"/>
    </row>
    <row r="6703" spans="4:23" customFormat="1" x14ac:dyDescent="0.35">
      <c r="D6703" s="5"/>
      <c r="J6703" s="12"/>
      <c r="S6703" s="12"/>
      <c r="T6703" s="5"/>
      <c r="V6703" s="5"/>
      <c r="W6703" s="5"/>
    </row>
    <row r="6704" spans="4:23" customFormat="1" x14ac:dyDescent="0.35">
      <c r="D6704" s="5"/>
      <c r="J6704" s="12"/>
      <c r="S6704" s="12"/>
      <c r="T6704" s="5"/>
      <c r="V6704" s="5"/>
      <c r="W6704" s="5"/>
    </row>
    <row r="6705" spans="4:23" customFormat="1" x14ac:dyDescent="0.35">
      <c r="D6705" s="5"/>
      <c r="J6705" s="12"/>
      <c r="S6705" s="12"/>
      <c r="T6705" s="5"/>
      <c r="V6705" s="5"/>
      <c r="W6705" s="5"/>
    </row>
    <row r="6706" spans="4:23" customFormat="1" x14ac:dyDescent="0.35">
      <c r="D6706" s="5"/>
      <c r="J6706" s="12"/>
      <c r="S6706" s="12"/>
      <c r="T6706" s="5"/>
      <c r="V6706" s="5"/>
      <c r="W6706" s="5"/>
    </row>
    <row r="6707" spans="4:23" customFormat="1" x14ac:dyDescent="0.35">
      <c r="D6707" s="5"/>
      <c r="J6707" s="12"/>
      <c r="S6707" s="12"/>
      <c r="T6707" s="5"/>
      <c r="V6707" s="5"/>
      <c r="W6707" s="5"/>
    </row>
    <row r="6708" spans="4:23" customFormat="1" x14ac:dyDescent="0.35">
      <c r="D6708" s="5"/>
      <c r="J6708" s="12"/>
      <c r="S6708" s="12"/>
      <c r="T6708" s="5"/>
      <c r="V6708" s="5"/>
      <c r="W6708" s="5"/>
    </row>
    <row r="6709" spans="4:23" customFormat="1" x14ac:dyDescent="0.35">
      <c r="D6709" s="5"/>
      <c r="J6709" s="12"/>
      <c r="S6709" s="12"/>
      <c r="T6709" s="5"/>
      <c r="V6709" s="5"/>
      <c r="W6709" s="5"/>
    </row>
    <row r="6710" spans="4:23" customFormat="1" x14ac:dyDescent="0.35">
      <c r="D6710" s="5"/>
      <c r="J6710" s="12"/>
      <c r="S6710" s="12"/>
      <c r="T6710" s="5"/>
      <c r="V6710" s="5"/>
      <c r="W6710" s="5"/>
    </row>
    <row r="6711" spans="4:23" customFormat="1" x14ac:dyDescent="0.35">
      <c r="D6711" s="5"/>
      <c r="J6711" s="12"/>
      <c r="S6711" s="12"/>
      <c r="T6711" s="5"/>
      <c r="V6711" s="5"/>
      <c r="W6711" s="5"/>
    </row>
    <row r="6712" spans="4:23" customFormat="1" x14ac:dyDescent="0.35">
      <c r="D6712" s="5"/>
      <c r="J6712" s="12"/>
      <c r="S6712" s="12"/>
      <c r="T6712" s="5"/>
      <c r="V6712" s="5"/>
      <c r="W6712" s="5"/>
    </row>
    <row r="6713" spans="4:23" customFormat="1" x14ac:dyDescent="0.35">
      <c r="D6713" s="5"/>
      <c r="J6713" s="12"/>
      <c r="S6713" s="12"/>
      <c r="T6713" s="5"/>
      <c r="V6713" s="5"/>
      <c r="W6713" s="5"/>
    </row>
    <row r="6714" spans="4:23" customFormat="1" x14ac:dyDescent="0.35">
      <c r="D6714" s="5"/>
      <c r="J6714" s="12"/>
      <c r="S6714" s="12"/>
      <c r="T6714" s="5"/>
      <c r="V6714" s="5"/>
      <c r="W6714" s="5"/>
    </row>
    <row r="6715" spans="4:23" customFormat="1" x14ac:dyDescent="0.35">
      <c r="D6715" s="5"/>
      <c r="J6715" s="12"/>
      <c r="S6715" s="12"/>
      <c r="T6715" s="5"/>
      <c r="V6715" s="5"/>
      <c r="W6715" s="5"/>
    </row>
    <row r="6716" spans="4:23" customFormat="1" x14ac:dyDescent="0.35">
      <c r="D6716" s="5"/>
      <c r="J6716" s="12"/>
      <c r="S6716" s="12"/>
      <c r="T6716" s="5"/>
      <c r="V6716" s="5"/>
      <c r="W6716" s="5"/>
    </row>
    <row r="6717" spans="4:23" customFormat="1" x14ac:dyDescent="0.35">
      <c r="D6717" s="5"/>
      <c r="J6717" s="12"/>
      <c r="S6717" s="12"/>
      <c r="T6717" s="5"/>
      <c r="V6717" s="5"/>
      <c r="W6717" s="5"/>
    </row>
    <row r="6718" spans="4:23" customFormat="1" x14ac:dyDescent="0.35">
      <c r="D6718" s="5"/>
      <c r="J6718" s="12"/>
      <c r="S6718" s="12"/>
      <c r="T6718" s="5"/>
      <c r="V6718" s="5"/>
      <c r="W6718" s="5"/>
    </row>
    <row r="6719" spans="4:23" customFormat="1" x14ac:dyDescent="0.35">
      <c r="D6719" s="5"/>
      <c r="J6719" s="12"/>
      <c r="S6719" s="12"/>
      <c r="T6719" s="5"/>
      <c r="V6719" s="5"/>
      <c r="W6719" s="5"/>
    </row>
    <row r="6720" spans="4:23" customFormat="1" x14ac:dyDescent="0.35">
      <c r="D6720" s="5"/>
      <c r="J6720" s="12"/>
      <c r="S6720" s="12"/>
      <c r="T6720" s="5"/>
      <c r="V6720" s="5"/>
      <c r="W6720" s="5"/>
    </row>
    <row r="6721" spans="4:23" customFormat="1" x14ac:dyDescent="0.35">
      <c r="D6721" s="5"/>
      <c r="J6721" s="12"/>
      <c r="S6721" s="12"/>
      <c r="T6721" s="5"/>
      <c r="V6721" s="5"/>
      <c r="W6721" s="5"/>
    </row>
    <row r="6722" spans="4:23" customFormat="1" x14ac:dyDescent="0.35">
      <c r="D6722" s="5"/>
      <c r="J6722" s="12"/>
      <c r="S6722" s="12"/>
      <c r="T6722" s="5"/>
      <c r="V6722" s="5"/>
      <c r="W6722" s="5"/>
    </row>
    <row r="6723" spans="4:23" customFormat="1" x14ac:dyDescent="0.35">
      <c r="D6723" s="5"/>
      <c r="J6723" s="12"/>
      <c r="S6723" s="12"/>
      <c r="T6723" s="5"/>
      <c r="V6723" s="5"/>
      <c r="W6723" s="5"/>
    </row>
    <row r="6724" spans="4:23" customFormat="1" x14ac:dyDescent="0.35">
      <c r="D6724" s="5"/>
      <c r="J6724" s="12"/>
      <c r="S6724" s="12"/>
      <c r="T6724" s="5"/>
      <c r="V6724" s="5"/>
      <c r="W6724" s="5"/>
    </row>
    <row r="6725" spans="4:23" customFormat="1" x14ac:dyDescent="0.35">
      <c r="D6725" s="5"/>
      <c r="J6725" s="12"/>
      <c r="S6725" s="12"/>
      <c r="T6725" s="5"/>
      <c r="V6725" s="5"/>
      <c r="W6725" s="5"/>
    </row>
    <row r="6726" spans="4:23" customFormat="1" x14ac:dyDescent="0.35">
      <c r="D6726" s="5"/>
      <c r="J6726" s="12"/>
      <c r="S6726" s="12"/>
      <c r="T6726" s="5"/>
      <c r="V6726" s="5"/>
      <c r="W6726" s="5"/>
    </row>
    <row r="6727" spans="4:23" customFormat="1" x14ac:dyDescent="0.35">
      <c r="D6727" s="5"/>
      <c r="J6727" s="12"/>
      <c r="S6727" s="12"/>
      <c r="T6727" s="5"/>
      <c r="V6727" s="5"/>
      <c r="W6727" s="5"/>
    </row>
    <row r="6728" spans="4:23" customFormat="1" x14ac:dyDescent="0.35">
      <c r="D6728" s="5"/>
      <c r="J6728" s="12"/>
      <c r="S6728" s="12"/>
      <c r="T6728" s="5"/>
      <c r="V6728" s="5"/>
      <c r="W6728" s="5"/>
    </row>
    <row r="6729" spans="4:23" customFormat="1" x14ac:dyDescent="0.35">
      <c r="D6729" s="5"/>
      <c r="J6729" s="12"/>
      <c r="S6729" s="12"/>
      <c r="T6729" s="5"/>
      <c r="V6729" s="5"/>
      <c r="W6729" s="5"/>
    </row>
    <row r="6730" spans="4:23" customFormat="1" x14ac:dyDescent="0.35">
      <c r="D6730" s="5"/>
      <c r="J6730" s="12"/>
      <c r="S6730" s="12"/>
      <c r="T6730" s="5"/>
      <c r="V6730" s="5"/>
      <c r="W6730" s="5"/>
    </row>
    <row r="6731" spans="4:23" customFormat="1" x14ac:dyDescent="0.35">
      <c r="D6731" s="5"/>
      <c r="J6731" s="12"/>
      <c r="S6731" s="12"/>
      <c r="T6731" s="5"/>
      <c r="V6731" s="5"/>
      <c r="W6731" s="5"/>
    </row>
    <row r="6732" spans="4:23" customFormat="1" x14ac:dyDescent="0.35">
      <c r="D6732" s="5"/>
      <c r="J6732" s="12"/>
      <c r="S6732" s="12"/>
      <c r="T6732" s="5"/>
      <c r="V6732" s="5"/>
      <c r="W6732" s="5"/>
    </row>
    <row r="6733" spans="4:23" customFormat="1" x14ac:dyDescent="0.35">
      <c r="D6733" s="5"/>
      <c r="J6733" s="12"/>
      <c r="S6733" s="12"/>
      <c r="T6733" s="5"/>
      <c r="V6733" s="5"/>
      <c r="W6733" s="5"/>
    </row>
    <row r="6734" spans="4:23" customFormat="1" x14ac:dyDescent="0.35">
      <c r="D6734" s="5"/>
      <c r="J6734" s="12"/>
      <c r="S6734" s="12"/>
      <c r="T6734" s="5"/>
      <c r="V6734" s="5"/>
      <c r="W6734" s="5"/>
    </row>
    <row r="6735" spans="4:23" customFormat="1" x14ac:dyDescent="0.35">
      <c r="D6735" s="5"/>
      <c r="J6735" s="12"/>
      <c r="S6735" s="12"/>
      <c r="T6735" s="5"/>
      <c r="V6735" s="5"/>
      <c r="W6735" s="5"/>
    </row>
    <row r="6736" spans="4:23" customFormat="1" x14ac:dyDescent="0.35">
      <c r="D6736" s="5"/>
      <c r="J6736" s="12"/>
      <c r="S6736" s="12"/>
      <c r="T6736" s="5"/>
      <c r="V6736" s="5"/>
      <c r="W6736" s="5"/>
    </row>
    <row r="6737" spans="4:23" customFormat="1" x14ac:dyDescent="0.35">
      <c r="D6737" s="5"/>
      <c r="J6737" s="12"/>
      <c r="S6737" s="12"/>
      <c r="T6737" s="5"/>
      <c r="V6737" s="5"/>
      <c r="W6737" s="5"/>
    </row>
    <row r="6738" spans="4:23" customFormat="1" x14ac:dyDescent="0.35">
      <c r="D6738" s="5"/>
      <c r="J6738" s="12"/>
      <c r="S6738" s="12"/>
      <c r="T6738" s="5"/>
      <c r="V6738" s="5"/>
      <c r="W6738" s="5"/>
    </row>
    <row r="6739" spans="4:23" customFormat="1" x14ac:dyDescent="0.35">
      <c r="D6739" s="5"/>
      <c r="J6739" s="12"/>
      <c r="S6739" s="12"/>
      <c r="T6739" s="5"/>
      <c r="V6739" s="5"/>
      <c r="W6739" s="5"/>
    </row>
    <row r="6740" spans="4:23" customFormat="1" x14ac:dyDescent="0.35">
      <c r="D6740" s="5"/>
      <c r="J6740" s="12"/>
      <c r="S6740" s="12"/>
      <c r="T6740" s="5"/>
      <c r="V6740" s="5"/>
      <c r="W6740" s="5"/>
    </row>
    <row r="6741" spans="4:23" customFormat="1" x14ac:dyDescent="0.35">
      <c r="D6741" s="5"/>
      <c r="J6741" s="12"/>
      <c r="S6741" s="12"/>
      <c r="T6741" s="5"/>
      <c r="V6741" s="5"/>
      <c r="W6741" s="5"/>
    </row>
    <row r="6742" spans="4:23" customFormat="1" x14ac:dyDescent="0.35">
      <c r="D6742" s="5"/>
      <c r="J6742" s="12"/>
      <c r="S6742" s="12"/>
      <c r="T6742" s="5"/>
      <c r="V6742" s="5"/>
      <c r="W6742" s="5"/>
    </row>
    <row r="6743" spans="4:23" customFormat="1" x14ac:dyDescent="0.35">
      <c r="D6743" s="5"/>
      <c r="J6743" s="12"/>
      <c r="S6743" s="12"/>
      <c r="T6743" s="5"/>
      <c r="V6743" s="5"/>
      <c r="W6743" s="5"/>
    </row>
    <row r="6744" spans="4:23" customFormat="1" x14ac:dyDescent="0.35">
      <c r="D6744" s="5"/>
      <c r="J6744" s="12"/>
      <c r="S6744" s="12"/>
      <c r="T6744" s="5"/>
      <c r="V6744" s="5"/>
      <c r="W6744" s="5"/>
    </row>
    <row r="6745" spans="4:23" customFormat="1" x14ac:dyDescent="0.35">
      <c r="D6745" s="5"/>
      <c r="J6745" s="12"/>
      <c r="S6745" s="12"/>
      <c r="T6745" s="5"/>
      <c r="V6745" s="5"/>
      <c r="W6745" s="5"/>
    </row>
    <row r="6746" spans="4:23" customFormat="1" x14ac:dyDescent="0.35">
      <c r="D6746" s="5"/>
      <c r="J6746" s="12"/>
      <c r="S6746" s="12"/>
      <c r="T6746" s="5"/>
      <c r="V6746" s="5"/>
      <c r="W6746" s="5"/>
    </row>
    <row r="6747" spans="4:23" customFormat="1" x14ac:dyDescent="0.35">
      <c r="D6747" s="5"/>
      <c r="J6747" s="12"/>
      <c r="S6747" s="12"/>
      <c r="T6747" s="5"/>
      <c r="V6747" s="5"/>
      <c r="W6747" s="5"/>
    </row>
    <row r="6748" spans="4:23" customFormat="1" x14ac:dyDescent="0.35">
      <c r="D6748" s="5"/>
      <c r="J6748" s="12"/>
      <c r="S6748" s="12"/>
      <c r="T6748" s="5"/>
      <c r="V6748" s="5"/>
      <c r="W6748" s="5"/>
    </row>
    <row r="6749" spans="4:23" customFormat="1" x14ac:dyDescent="0.35">
      <c r="D6749" s="5"/>
      <c r="J6749" s="12"/>
      <c r="S6749" s="12"/>
      <c r="T6749" s="5"/>
      <c r="V6749" s="5"/>
      <c r="W6749" s="5"/>
    </row>
    <row r="6750" spans="4:23" customFormat="1" x14ac:dyDescent="0.35">
      <c r="D6750" s="5"/>
      <c r="J6750" s="12"/>
      <c r="S6750" s="12"/>
      <c r="T6750" s="5"/>
      <c r="V6750" s="5"/>
      <c r="W6750" s="5"/>
    </row>
    <row r="6751" spans="4:23" customFormat="1" x14ac:dyDescent="0.35">
      <c r="D6751" s="5"/>
      <c r="J6751" s="12"/>
      <c r="S6751" s="12"/>
      <c r="T6751" s="5"/>
      <c r="V6751" s="5"/>
      <c r="W6751" s="5"/>
    </row>
    <row r="6752" spans="4:23" customFormat="1" x14ac:dyDescent="0.35">
      <c r="D6752" s="5"/>
      <c r="J6752" s="12"/>
      <c r="S6752" s="12"/>
      <c r="T6752" s="5"/>
      <c r="V6752" s="5"/>
      <c r="W6752" s="5"/>
    </row>
    <row r="6753" spans="4:23" customFormat="1" x14ac:dyDescent="0.35">
      <c r="D6753" s="5"/>
      <c r="J6753" s="12"/>
      <c r="S6753" s="12"/>
      <c r="T6753" s="5"/>
      <c r="V6753" s="5"/>
      <c r="W6753" s="5"/>
    </row>
    <row r="6754" spans="4:23" customFormat="1" x14ac:dyDescent="0.35">
      <c r="D6754" s="5"/>
      <c r="J6754" s="12"/>
      <c r="S6754" s="12"/>
      <c r="T6754" s="5"/>
      <c r="V6754" s="5"/>
      <c r="W6754" s="5"/>
    </row>
    <row r="6755" spans="4:23" customFormat="1" x14ac:dyDescent="0.35">
      <c r="D6755" s="5"/>
      <c r="J6755" s="12"/>
      <c r="S6755" s="12"/>
      <c r="T6755" s="5"/>
      <c r="V6755" s="5"/>
      <c r="W6755" s="5"/>
    </row>
    <row r="6756" spans="4:23" customFormat="1" x14ac:dyDescent="0.35">
      <c r="D6756" s="5"/>
      <c r="J6756" s="12"/>
      <c r="S6756" s="12"/>
      <c r="T6756" s="5"/>
      <c r="V6756" s="5"/>
      <c r="W6756" s="5"/>
    </row>
    <row r="6757" spans="4:23" customFormat="1" x14ac:dyDescent="0.35">
      <c r="D6757" s="5"/>
      <c r="J6757" s="12"/>
      <c r="S6757" s="12"/>
      <c r="T6757" s="5"/>
      <c r="V6757" s="5"/>
      <c r="W6757" s="5"/>
    </row>
    <row r="6758" spans="4:23" customFormat="1" x14ac:dyDescent="0.35">
      <c r="D6758" s="5"/>
      <c r="J6758" s="12"/>
      <c r="S6758" s="12"/>
      <c r="T6758" s="5"/>
      <c r="V6758" s="5"/>
      <c r="W6758" s="5"/>
    </row>
    <row r="6759" spans="4:23" customFormat="1" x14ac:dyDescent="0.35">
      <c r="D6759" s="5"/>
      <c r="J6759" s="12"/>
      <c r="S6759" s="12"/>
      <c r="T6759" s="5"/>
      <c r="V6759" s="5"/>
      <c r="W6759" s="5"/>
    </row>
    <row r="6760" spans="4:23" customFormat="1" x14ac:dyDescent="0.35">
      <c r="D6760" s="5"/>
      <c r="J6760" s="12"/>
      <c r="S6760" s="12"/>
      <c r="T6760" s="5"/>
      <c r="V6760" s="5"/>
      <c r="W6760" s="5"/>
    </row>
    <row r="6761" spans="4:23" customFormat="1" x14ac:dyDescent="0.35">
      <c r="D6761" s="5"/>
      <c r="J6761" s="12"/>
      <c r="S6761" s="12"/>
      <c r="T6761" s="5"/>
      <c r="V6761" s="5"/>
      <c r="W6761" s="5"/>
    </row>
    <row r="6762" spans="4:23" customFormat="1" x14ac:dyDescent="0.35">
      <c r="D6762" s="5"/>
      <c r="J6762" s="12"/>
      <c r="S6762" s="12"/>
      <c r="T6762" s="5"/>
      <c r="V6762" s="5"/>
      <c r="W6762" s="5"/>
    </row>
    <row r="6763" spans="4:23" customFormat="1" x14ac:dyDescent="0.35">
      <c r="D6763" s="5"/>
      <c r="J6763" s="12"/>
      <c r="S6763" s="12"/>
      <c r="T6763" s="5"/>
      <c r="V6763" s="5"/>
      <c r="W6763" s="5"/>
    </row>
    <row r="6764" spans="4:23" customFormat="1" x14ac:dyDescent="0.35">
      <c r="D6764" s="5"/>
      <c r="J6764" s="12"/>
      <c r="S6764" s="12"/>
      <c r="T6764" s="5"/>
      <c r="V6764" s="5"/>
      <c r="W6764" s="5"/>
    </row>
    <row r="6765" spans="4:23" customFormat="1" x14ac:dyDescent="0.35">
      <c r="D6765" s="5"/>
      <c r="J6765" s="12"/>
      <c r="S6765" s="12"/>
      <c r="T6765" s="5"/>
      <c r="V6765" s="5"/>
      <c r="W6765" s="5"/>
    </row>
    <row r="6766" spans="4:23" customFormat="1" x14ac:dyDescent="0.35">
      <c r="D6766" s="5"/>
      <c r="J6766" s="12"/>
      <c r="S6766" s="12"/>
      <c r="T6766" s="5"/>
      <c r="V6766" s="5"/>
      <c r="W6766" s="5"/>
    </row>
    <row r="6767" spans="4:23" customFormat="1" x14ac:dyDescent="0.35">
      <c r="D6767" s="5"/>
      <c r="J6767" s="12"/>
      <c r="S6767" s="12"/>
      <c r="T6767" s="5"/>
      <c r="V6767" s="5"/>
      <c r="W6767" s="5"/>
    </row>
    <row r="6768" spans="4:23" customFormat="1" x14ac:dyDescent="0.35">
      <c r="D6768" s="5"/>
      <c r="J6768" s="12"/>
      <c r="S6768" s="12"/>
      <c r="T6768" s="5"/>
      <c r="V6768" s="5"/>
      <c r="W6768" s="5"/>
    </row>
    <row r="6769" spans="4:23" customFormat="1" x14ac:dyDescent="0.35">
      <c r="D6769" s="5"/>
      <c r="J6769" s="12"/>
      <c r="S6769" s="12"/>
      <c r="T6769" s="5"/>
      <c r="V6769" s="5"/>
      <c r="W6769" s="5"/>
    </row>
    <row r="6770" spans="4:23" customFormat="1" x14ac:dyDescent="0.35">
      <c r="D6770" s="5"/>
      <c r="J6770" s="12"/>
      <c r="S6770" s="12"/>
      <c r="T6770" s="5"/>
      <c r="V6770" s="5"/>
      <c r="W6770" s="5"/>
    </row>
    <row r="6771" spans="4:23" customFormat="1" x14ac:dyDescent="0.35">
      <c r="D6771" s="5"/>
      <c r="J6771" s="12"/>
      <c r="S6771" s="12"/>
      <c r="T6771" s="5"/>
      <c r="V6771" s="5"/>
      <c r="W6771" s="5"/>
    </row>
    <row r="6772" spans="4:23" customFormat="1" x14ac:dyDescent="0.35">
      <c r="D6772" s="5"/>
      <c r="J6772" s="12"/>
      <c r="S6772" s="12"/>
      <c r="T6772" s="5"/>
      <c r="V6772" s="5"/>
      <c r="W6772" s="5"/>
    </row>
    <row r="6773" spans="4:23" customFormat="1" x14ac:dyDescent="0.35">
      <c r="D6773" s="5"/>
      <c r="J6773" s="12"/>
      <c r="S6773" s="12"/>
      <c r="T6773" s="5"/>
      <c r="V6773" s="5"/>
      <c r="W6773" s="5"/>
    </row>
    <row r="6774" spans="4:23" customFormat="1" x14ac:dyDescent="0.35">
      <c r="D6774" s="5"/>
      <c r="J6774" s="12"/>
      <c r="S6774" s="12"/>
      <c r="T6774" s="5"/>
      <c r="V6774" s="5"/>
      <c r="W6774" s="5"/>
    </row>
    <row r="6775" spans="4:23" customFormat="1" x14ac:dyDescent="0.35">
      <c r="D6775" s="5"/>
      <c r="J6775" s="12"/>
      <c r="S6775" s="12"/>
      <c r="T6775" s="5"/>
      <c r="V6775" s="5"/>
      <c r="W6775" s="5"/>
    </row>
    <row r="6776" spans="4:23" customFormat="1" x14ac:dyDescent="0.35">
      <c r="D6776" s="5"/>
      <c r="J6776" s="12"/>
      <c r="S6776" s="12"/>
      <c r="T6776" s="5"/>
      <c r="V6776" s="5"/>
      <c r="W6776" s="5"/>
    </row>
    <row r="6777" spans="4:23" customFormat="1" x14ac:dyDescent="0.35">
      <c r="D6777" s="5"/>
      <c r="J6777" s="12"/>
      <c r="S6777" s="12"/>
      <c r="T6777" s="5"/>
      <c r="V6777" s="5"/>
      <c r="W6777" s="5"/>
    </row>
    <row r="6778" spans="4:23" customFormat="1" x14ac:dyDescent="0.35">
      <c r="D6778" s="5"/>
      <c r="J6778" s="12"/>
      <c r="S6778" s="12"/>
      <c r="T6778" s="5"/>
      <c r="V6778" s="5"/>
      <c r="W6778" s="5"/>
    </row>
    <row r="6779" spans="4:23" customFormat="1" x14ac:dyDescent="0.35">
      <c r="D6779" s="5"/>
      <c r="J6779" s="12"/>
      <c r="S6779" s="12"/>
      <c r="T6779" s="5"/>
      <c r="V6779" s="5"/>
      <c r="W6779" s="5"/>
    </row>
    <row r="6780" spans="4:23" customFormat="1" x14ac:dyDescent="0.35">
      <c r="D6780" s="5"/>
      <c r="J6780" s="12"/>
      <c r="S6780" s="12"/>
      <c r="T6780" s="5"/>
      <c r="V6780" s="5"/>
      <c r="W6780" s="5"/>
    </row>
    <row r="6781" spans="4:23" customFormat="1" x14ac:dyDescent="0.35">
      <c r="D6781" s="5"/>
      <c r="J6781" s="12"/>
      <c r="S6781" s="12"/>
      <c r="T6781" s="5"/>
      <c r="V6781" s="5"/>
      <c r="W6781" s="5"/>
    </row>
    <row r="6782" spans="4:23" customFormat="1" x14ac:dyDescent="0.35">
      <c r="D6782" s="5"/>
      <c r="J6782" s="12"/>
      <c r="S6782" s="12"/>
      <c r="T6782" s="5"/>
      <c r="V6782" s="5"/>
      <c r="W6782" s="5"/>
    </row>
    <row r="6783" spans="4:23" customFormat="1" x14ac:dyDescent="0.35">
      <c r="D6783" s="5"/>
      <c r="J6783" s="12"/>
      <c r="S6783" s="12"/>
      <c r="T6783" s="5"/>
      <c r="V6783" s="5"/>
      <c r="W6783" s="5"/>
    </row>
    <row r="6784" spans="4:23" customFormat="1" x14ac:dyDescent="0.35">
      <c r="D6784" s="5"/>
      <c r="J6784" s="12"/>
      <c r="S6784" s="12"/>
      <c r="T6784" s="5"/>
      <c r="V6784" s="5"/>
      <c r="W6784" s="5"/>
    </row>
    <row r="6785" spans="4:23" customFormat="1" x14ac:dyDescent="0.35">
      <c r="D6785" s="5"/>
      <c r="J6785" s="12"/>
      <c r="S6785" s="12"/>
      <c r="T6785" s="5"/>
      <c r="V6785" s="5"/>
      <c r="W6785" s="5"/>
    </row>
    <row r="6786" spans="4:23" customFormat="1" x14ac:dyDescent="0.35">
      <c r="D6786" s="5"/>
      <c r="J6786" s="12"/>
      <c r="S6786" s="12"/>
      <c r="T6786" s="5"/>
      <c r="V6786" s="5"/>
      <c r="W6786" s="5"/>
    </row>
    <row r="6787" spans="4:23" customFormat="1" x14ac:dyDescent="0.35">
      <c r="D6787" s="5"/>
      <c r="J6787" s="12"/>
      <c r="S6787" s="12"/>
      <c r="T6787" s="5"/>
      <c r="V6787" s="5"/>
      <c r="W6787" s="5"/>
    </row>
    <row r="6788" spans="4:23" customFormat="1" x14ac:dyDescent="0.35">
      <c r="D6788" s="5"/>
      <c r="J6788" s="12"/>
      <c r="S6788" s="12"/>
      <c r="T6788" s="5"/>
      <c r="V6788" s="5"/>
      <c r="W6788" s="5"/>
    </row>
    <row r="6789" spans="4:23" customFormat="1" x14ac:dyDescent="0.35">
      <c r="D6789" s="5"/>
      <c r="J6789" s="12"/>
      <c r="S6789" s="12"/>
      <c r="T6789" s="5"/>
      <c r="V6789" s="5"/>
      <c r="W6789" s="5"/>
    </row>
    <row r="6790" spans="4:23" customFormat="1" x14ac:dyDescent="0.35">
      <c r="D6790" s="5"/>
      <c r="J6790" s="12"/>
      <c r="S6790" s="12"/>
      <c r="T6790" s="5"/>
      <c r="V6790" s="5"/>
      <c r="W6790" s="5"/>
    </row>
    <row r="6791" spans="4:23" customFormat="1" x14ac:dyDescent="0.35">
      <c r="D6791" s="5"/>
      <c r="J6791" s="12"/>
      <c r="S6791" s="12"/>
      <c r="T6791" s="5"/>
      <c r="V6791" s="5"/>
      <c r="W6791" s="5"/>
    </row>
    <row r="6792" spans="4:23" customFormat="1" x14ac:dyDescent="0.35">
      <c r="D6792" s="5"/>
      <c r="J6792" s="12"/>
      <c r="S6792" s="12"/>
      <c r="T6792" s="5"/>
      <c r="V6792" s="5"/>
      <c r="W6792" s="5"/>
    </row>
    <row r="6793" spans="4:23" customFormat="1" x14ac:dyDescent="0.35">
      <c r="D6793" s="5"/>
      <c r="J6793" s="12"/>
      <c r="S6793" s="12"/>
      <c r="T6793" s="5"/>
      <c r="V6793" s="5"/>
      <c r="W6793" s="5"/>
    </row>
    <row r="6794" spans="4:23" customFormat="1" x14ac:dyDescent="0.35">
      <c r="D6794" s="5"/>
      <c r="J6794" s="12"/>
      <c r="S6794" s="12"/>
      <c r="T6794" s="5"/>
      <c r="V6794" s="5"/>
      <c r="W6794" s="5"/>
    </row>
    <row r="6795" spans="4:23" customFormat="1" x14ac:dyDescent="0.35">
      <c r="D6795" s="5"/>
      <c r="J6795" s="12"/>
      <c r="S6795" s="12"/>
      <c r="T6795" s="5"/>
      <c r="V6795" s="5"/>
      <c r="W6795" s="5"/>
    </row>
    <row r="6796" spans="4:23" customFormat="1" x14ac:dyDescent="0.35">
      <c r="D6796" s="5"/>
      <c r="J6796" s="12"/>
      <c r="S6796" s="12"/>
      <c r="T6796" s="5"/>
      <c r="V6796" s="5"/>
      <c r="W6796" s="5"/>
    </row>
    <row r="6797" spans="4:23" customFormat="1" x14ac:dyDescent="0.35">
      <c r="D6797" s="5"/>
      <c r="J6797" s="12"/>
      <c r="S6797" s="12"/>
      <c r="T6797" s="5"/>
      <c r="V6797" s="5"/>
      <c r="W6797" s="5"/>
    </row>
    <row r="6798" spans="4:23" customFormat="1" x14ac:dyDescent="0.35">
      <c r="D6798" s="5"/>
      <c r="J6798" s="12"/>
      <c r="S6798" s="12"/>
      <c r="T6798" s="5"/>
      <c r="V6798" s="5"/>
      <c r="W6798" s="5"/>
    </row>
    <row r="6799" spans="4:23" customFormat="1" x14ac:dyDescent="0.35">
      <c r="D6799" s="5"/>
      <c r="J6799" s="12"/>
      <c r="S6799" s="12"/>
      <c r="T6799" s="5"/>
      <c r="V6799" s="5"/>
      <c r="W6799" s="5"/>
    </row>
    <row r="6800" spans="4:23" customFormat="1" x14ac:dyDescent="0.35">
      <c r="D6800" s="5"/>
      <c r="J6800" s="12"/>
      <c r="S6800" s="12"/>
      <c r="T6800" s="5"/>
      <c r="V6800" s="5"/>
      <c r="W6800" s="5"/>
    </row>
    <row r="6801" spans="4:23" customFormat="1" x14ac:dyDescent="0.35">
      <c r="D6801" s="5"/>
      <c r="J6801" s="12"/>
      <c r="S6801" s="12"/>
      <c r="T6801" s="5"/>
      <c r="V6801" s="5"/>
      <c r="W6801" s="5"/>
    </row>
    <row r="6802" spans="4:23" customFormat="1" x14ac:dyDescent="0.35">
      <c r="D6802" s="5"/>
      <c r="J6802" s="12"/>
      <c r="S6802" s="12"/>
      <c r="T6802" s="5"/>
      <c r="V6802" s="5"/>
      <c r="W6802" s="5"/>
    </row>
    <row r="6803" spans="4:23" customFormat="1" x14ac:dyDescent="0.35">
      <c r="D6803" s="5"/>
      <c r="J6803" s="12"/>
      <c r="S6803" s="12"/>
      <c r="T6803" s="5"/>
      <c r="V6803" s="5"/>
      <c r="W6803" s="5"/>
    </row>
    <row r="6804" spans="4:23" customFormat="1" x14ac:dyDescent="0.35">
      <c r="D6804" s="5"/>
      <c r="J6804" s="12"/>
      <c r="S6804" s="12"/>
      <c r="T6804" s="5"/>
      <c r="V6804" s="5"/>
      <c r="W6804" s="5"/>
    </row>
    <row r="6805" spans="4:23" customFormat="1" x14ac:dyDescent="0.35">
      <c r="D6805" s="5"/>
      <c r="J6805" s="12"/>
      <c r="S6805" s="12"/>
      <c r="T6805" s="5"/>
      <c r="V6805" s="5"/>
      <c r="W6805" s="5"/>
    </row>
    <row r="6806" spans="4:23" customFormat="1" x14ac:dyDescent="0.35">
      <c r="D6806" s="5"/>
      <c r="J6806" s="12"/>
      <c r="S6806" s="12"/>
      <c r="T6806" s="5"/>
      <c r="V6806" s="5"/>
      <c r="W6806" s="5"/>
    </row>
    <row r="6807" spans="4:23" customFormat="1" x14ac:dyDescent="0.35">
      <c r="D6807" s="5"/>
      <c r="J6807" s="12"/>
      <c r="S6807" s="12"/>
      <c r="T6807" s="5"/>
      <c r="V6807" s="5"/>
      <c r="W6807" s="5"/>
    </row>
    <row r="6808" spans="4:23" customFormat="1" x14ac:dyDescent="0.35">
      <c r="D6808" s="5"/>
      <c r="J6808" s="12"/>
      <c r="S6808" s="12"/>
      <c r="T6808" s="5"/>
      <c r="V6808" s="5"/>
      <c r="W6808" s="5"/>
    </row>
    <row r="6809" spans="4:23" customFormat="1" x14ac:dyDescent="0.35">
      <c r="D6809" s="5"/>
      <c r="J6809" s="12"/>
      <c r="S6809" s="12"/>
      <c r="T6809" s="5"/>
      <c r="V6809" s="5"/>
      <c r="W6809" s="5"/>
    </row>
    <row r="6810" spans="4:23" customFormat="1" x14ac:dyDescent="0.35">
      <c r="D6810" s="5"/>
      <c r="J6810" s="12"/>
      <c r="S6810" s="12"/>
      <c r="T6810" s="5"/>
      <c r="V6810" s="5"/>
      <c r="W6810" s="5"/>
    </row>
    <row r="6811" spans="4:23" customFormat="1" x14ac:dyDescent="0.35">
      <c r="D6811" s="5"/>
      <c r="J6811" s="12"/>
      <c r="S6811" s="12"/>
      <c r="T6811" s="5"/>
      <c r="V6811" s="5"/>
      <c r="W6811" s="5"/>
    </row>
    <row r="6812" spans="4:23" customFormat="1" x14ac:dyDescent="0.35">
      <c r="D6812" s="5"/>
      <c r="J6812" s="12"/>
      <c r="S6812" s="12"/>
      <c r="T6812" s="5"/>
      <c r="V6812" s="5"/>
      <c r="W6812" s="5"/>
    </row>
    <row r="6813" spans="4:23" customFormat="1" x14ac:dyDescent="0.35">
      <c r="D6813" s="5"/>
      <c r="J6813" s="12"/>
      <c r="S6813" s="12"/>
      <c r="T6813" s="5"/>
      <c r="V6813" s="5"/>
      <c r="W6813" s="5"/>
    </row>
    <row r="6814" spans="4:23" customFormat="1" x14ac:dyDescent="0.35">
      <c r="D6814" s="5"/>
      <c r="J6814" s="12"/>
      <c r="S6814" s="12"/>
      <c r="T6814" s="5"/>
      <c r="V6814" s="5"/>
      <c r="W6814" s="5"/>
    </row>
    <row r="6815" spans="4:23" customFormat="1" x14ac:dyDescent="0.35">
      <c r="D6815" s="5"/>
      <c r="J6815" s="12"/>
      <c r="S6815" s="12"/>
      <c r="T6815" s="5"/>
      <c r="V6815" s="5"/>
      <c r="W6815" s="5"/>
    </row>
    <row r="6816" spans="4:23" customFormat="1" x14ac:dyDescent="0.35">
      <c r="D6816" s="5"/>
      <c r="J6816" s="12"/>
      <c r="S6816" s="12"/>
      <c r="T6816" s="5"/>
      <c r="V6816" s="5"/>
      <c r="W6816" s="5"/>
    </row>
    <row r="6817" spans="4:23" customFormat="1" x14ac:dyDescent="0.35">
      <c r="D6817" s="5"/>
      <c r="J6817" s="12"/>
      <c r="S6817" s="12"/>
      <c r="T6817" s="5"/>
      <c r="V6817" s="5"/>
      <c r="W6817" s="5"/>
    </row>
    <row r="6818" spans="4:23" customFormat="1" x14ac:dyDescent="0.35">
      <c r="D6818" s="5"/>
      <c r="J6818" s="12"/>
      <c r="S6818" s="12"/>
      <c r="T6818" s="5"/>
      <c r="V6818" s="5"/>
      <c r="W6818" s="5"/>
    </row>
    <row r="6819" spans="4:23" customFormat="1" x14ac:dyDescent="0.35">
      <c r="D6819" s="5"/>
      <c r="J6819" s="12"/>
      <c r="S6819" s="12"/>
      <c r="T6819" s="5"/>
      <c r="V6819" s="5"/>
      <c r="W6819" s="5"/>
    </row>
    <row r="6820" spans="4:23" customFormat="1" x14ac:dyDescent="0.35">
      <c r="D6820" s="5"/>
      <c r="J6820" s="12"/>
      <c r="S6820" s="12"/>
      <c r="T6820" s="5"/>
      <c r="V6820" s="5"/>
      <c r="W6820" s="5"/>
    </row>
    <row r="6821" spans="4:23" customFormat="1" x14ac:dyDescent="0.35">
      <c r="D6821" s="5"/>
      <c r="J6821" s="12"/>
      <c r="S6821" s="12"/>
      <c r="T6821" s="5"/>
      <c r="V6821" s="5"/>
      <c r="W6821" s="5"/>
    </row>
    <row r="6822" spans="4:23" customFormat="1" x14ac:dyDescent="0.35">
      <c r="D6822" s="5"/>
      <c r="J6822" s="12"/>
      <c r="S6822" s="12"/>
      <c r="T6822" s="5"/>
      <c r="V6822" s="5"/>
      <c r="W6822" s="5"/>
    </row>
    <row r="6823" spans="4:23" customFormat="1" x14ac:dyDescent="0.35">
      <c r="D6823" s="5"/>
      <c r="J6823" s="12"/>
      <c r="S6823" s="12"/>
      <c r="T6823" s="5"/>
      <c r="V6823" s="5"/>
      <c r="W6823" s="5"/>
    </row>
    <row r="6824" spans="4:23" customFormat="1" x14ac:dyDescent="0.35">
      <c r="D6824" s="5"/>
      <c r="J6824" s="12"/>
      <c r="S6824" s="12"/>
      <c r="T6824" s="5"/>
      <c r="V6824" s="5"/>
      <c r="W6824" s="5"/>
    </row>
    <row r="6825" spans="4:23" customFormat="1" x14ac:dyDescent="0.35">
      <c r="D6825" s="5"/>
      <c r="J6825" s="12"/>
      <c r="S6825" s="12"/>
      <c r="T6825" s="5"/>
      <c r="V6825" s="5"/>
      <c r="W6825" s="5"/>
    </row>
    <row r="6826" spans="4:23" customFormat="1" x14ac:dyDescent="0.35">
      <c r="D6826" s="5"/>
      <c r="J6826" s="12"/>
      <c r="S6826" s="12"/>
      <c r="T6826" s="5"/>
      <c r="V6826" s="5"/>
      <c r="W6826" s="5"/>
    </row>
    <row r="6827" spans="4:23" customFormat="1" x14ac:dyDescent="0.35">
      <c r="D6827" s="5"/>
      <c r="J6827" s="12"/>
      <c r="S6827" s="12"/>
      <c r="T6827" s="5"/>
      <c r="V6827" s="5"/>
      <c r="W6827" s="5"/>
    </row>
    <row r="6828" spans="4:23" customFormat="1" x14ac:dyDescent="0.35">
      <c r="D6828" s="5"/>
      <c r="J6828" s="12"/>
      <c r="S6828" s="12"/>
      <c r="T6828" s="5"/>
      <c r="V6828" s="5"/>
      <c r="W6828" s="5"/>
    </row>
    <row r="6829" spans="4:23" customFormat="1" x14ac:dyDescent="0.35">
      <c r="D6829" s="5"/>
      <c r="J6829" s="12"/>
      <c r="S6829" s="12"/>
      <c r="T6829" s="5"/>
      <c r="V6829" s="5"/>
      <c r="W6829" s="5"/>
    </row>
    <row r="6830" spans="4:23" customFormat="1" x14ac:dyDescent="0.35">
      <c r="D6830" s="5"/>
      <c r="J6830" s="12"/>
      <c r="S6830" s="12"/>
      <c r="T6830" s="5"/>
      <c r="V6830" s="5"/>
      <c r="W6830" s="5"/>
    </row>
    <row r="6831" spans="4:23" customFormat="1" x14ac:dyDescent="0.35">
      <c r="D6831" s="5"/>
      <c r="J6831" s="12"/>
      <c r="S6831" s="12"/>
      <c r="T6831" s="5"/>
      <c r="V6831" s="5"/>
      <c r="W6831" s="5"/>
    </row>
    <row r="6832" spans="4:23" customFormat="1" x14ac:dyDescent="0.35">
      <c r="D6832" s="5"/>
      <c r="J6832" s="12"/>
      <c r="S6832" s="12"/>
      <c r="T6832" s="5"/>
      <c r="V6832" s="5"/>
      <c r="W6832" s="5"/>
    </row>
    <row r="6833" spans="4:23" customFormat="1" x14ac:dyDescent="0.35">
      <c r="D6833" s="5"/>
      <c r="J6833" s="12"/>
      <c r="S6833" s="12"/>
      <c r="T6833" s="5"/>
      <c r="V6833" s="5"/>
      <c r="W6833" s="5"/>
    </row>
    <row r="6834" spans="4:23" customFormat="1" x14ac:dyDescent="0.35">
      <c r="D6834" s="5"/>
      <c r="J6834" s="12"/>
      <c r="S6834" s="12"/>
      <c r="T6834" s="5"/>
      <c r="V6834" s="5"/>
      <c r="W6834" s="5"/>
    </row>
    <row r="6835" spans="4:23" customFormat="1" x14ac:dyDescent="0.35">
      <c r="D6835" s="5"/>
      <c r="J6835" s="12"/>
      <c r="S6835" s="12"/>
      <c r="T6835" s="5"/>
      <c r="V6835" s="5"/>
      <c r="W6835" s="5"/>
    </row>
    <row r="6836" spans="4:23" customFormat="1" x14ac:dyDescent="0.35">
      <c r="D6836" s="5"/>
      <c r="J6836" s="12"/>
      <c r="S6836" s="12"/>
      <c r="T6836" s="5"/>
      <c r="V6836" s="5"/>
      <c r="W6836" s="5"/>
    </row>
    <row r="6837" spans="4:23" customFormat="1" x14ac:dyDescent="0.35">
      <c r="D6837" s="5"/>
      <c r="J6837" s="12"/>
      <c r="S6837" s="12"/>
      <c r="T6837" s="5"/>
      <c r="V6837" s="5"/>
      <c r="W6837" s="5"/>
    </row>
    <row r="6838" spans="4:23" customFormat="1" x14ac:dyDescent="0.35">
      <c r="D6838" s="5"/>
      <c r="J6838" s="12"/>
      <c r="S6838" s="12"/>
      <c r="T6838" s="5"/>
      <c r="V6838" s="5"/>
      <c r="W6838" s="5"/>
    </row>
    <row r="6839" spans="4:23" customFormat="1" x14ac:dyDescent="0.35">
      <c r="D6839" s="5"/>
      <c r="J6839" s="12"/>
      <c r="S6839" s="12"/>
      <c r="T6839" s="5"/>
      <c r="V6839" s="5"/>
      <c r="W6839" s="5"/>
    </row>
    <row r="6840" spans="4:23" customFormat="1" x14ac:dyDescent="0.35">
      <c r="D6840" s="5"/>
      <c r="J6840" s="12"/>
      <c r="S6840" s="12"/>
      <c r="T6840" s="5"/>
      <c r="V6840" s="5"/>
      <c r="W6840" s="5"/>
    </row>
    <row r="6841" spans="4:23" customFormat="1" x14ac:dyDescent="0.35">
      <c r="D6841" s="5"/>
      <c r="J6841" s="12"/>
      <c r="S6841" s="12"/>
      <c r="T6841" s="5"/>
      <c r="V6841" s="5"/>
      <c r="W6841" s="5"/>
    </row>
    <row r="6842" spans="4:23" customFormat="1" x14ac:dyDescent="0.35">
      <c r="D6842" s="5"/>
      <c r="J6842" s="12"/>
      <c r="S6842" s="12"/>
      <c r="T6842" s="5"/>
      <c r="V6842" s="5"/>
      <c r="W6842" s="5"/>
    </row>
    <row r="6843" spans="4:23" customFormat="1" x14ac:dyDescent="0.35">
      <c r="D6843" s="5"/>
      <c r="J6843" s="12"/>
      <c r="S6843" s="12"/>
      <c r="T6843" s="5"/>
      <c r="V6843" s="5"/>
      <c r="W6843" s="5"/>
    </row>
    <row r="6844" spans="4:23" customFormat="1" x14ac:dyDescent="0.35">
      <c r="D6844" s="5"/>
      <c r="J6844" s="12"/>
      <c r="S6844" s="12"/>
      <c r="T6844" s="5"/>
      <c r="V6844" s="5"/>
      <c r="W6844" s="5"/>
    </row>
    <row r="6845" spans="4:23" customFormat="1" x14ac:dyDescent="0.35">
      <c r="D6845" s="5"/>
      <c r="J6845" s="12"/>
      <c r="S6845" s="12"/>
      <c r="T6845" s="5"/>
      <c r="V6845" s="5"/>
      <c r="W6845" s="5"/>
    </row>
    <row r="6846" spans="4:23" customFormat="1" x14ac:dyDescent="0.35">
      <c r="D6846" s="5"/>
      <c r="J6846" s="12"/>
      <c r="S6846" s="12"/>
      <c r="T6846" s="5"/>
      <c r="V6846" s="5"/>
      <c r="W6846" s="5"/>
    </row>
    <row r="6847" spans="4:23" customFormat="1" x14ac:dyDescent="0.35">
      <c r="D6847" s="5"/>
      <c r="J6847" s="12"/>
      <c r="S6847" s="12"/>
      <c r="T6847" s="5"/>
      <c r="V6847" s="5"/>
      <c r="W6847" s="5"/>
    </row>
    <row r="6848" spans="4:23" customFormat="1" x14ac:dyDescent="0.35">
      <c r="D6848" s="5"/>
      <c r="J6848" s="12"/>
      <c r="S6848" s="12"/>
      <c r="T6848" s="5"/>
      <c r="V6848" s="5"/>
      <c r="W6848" s="5"/>
    </row>
    <row r="6849" spans="4:23" customFormat="1" x14ac:dyDescent="0.35">
      <c r="D6849" s="5"/>
      <c r="J6849" s="12"/>
      <c r="S6849" s="12"/>
      <c r="T6849" s="5"/>
      <c r="V6849" s="5"/>
      <c r="W6849" s="5"/>
    </row>
    <row r="6850" spans="4:23" customFormat="1" x14ac:dyDescent="0.35">
      <c r="D6850" s="5"/>
      <c r="J6850" s="12"/>
      <c r="S6850" s="12"/>
      <c r="T6850" s="5"/>
      <c r="V6850" s="5"/>
      <c r="W6850" s="5"/>
    </row>
    <row r="6851" spans="4:23" customFormat="1" x14ac:dyDescent="0.35">
      <c r="D6851" s="5"/>
      <c r="J6851" s="12"/>
      <c r="S6851" s="12"/>
      <c r="T6851" s="5"/>
      <c r="V6851" s="5"/>
      <c r="W6851" s="5"/>
    </row>
    <row r="6852" spans="4:23" customFormat="1" x14ac:dyDescent="0.35">
      <c r="D6852" s="5"/>
      <c r="J6852" s="12"/>
      <c r="S6852" s="12"/>
      <c r="T6852" s="5"/>
      <c r="V6852" s="5"/>
      <c r="W6852" s="5"/>
    </row>
    <row r="6853" spans="4:23" customFormat="1" x14ac:dyDescent="0.35">
      <c r="D6853" s="5"/>
      <c r="J6853" s="12"/>
      <c r="S6853" s="12"/>
      <c r="T6853" s="5"/>
      <c r="V6853" s="5"/>
      <c r="W6853" s="5"/>
    </row>
    <row r="6854" spans="4:23" customFormat="1" x14ac:dyDescent="0.35">
      <c r="D6854" s="5"/>
      <c r="J6854" s="12"/>
      <c r="S6854" s="12"/>
      <c r="T6854" s="5"/>
      <c r="V6854" s="5"/>
      <c r="W6854" s="5"/>
    </row>
    <row r="6855" spans="4:23" customFormat="1" x14ac:dyDescent="0.35">
      <c r="D6855" s="5"/>
      <c r="J6855" s="12"/>
      <c r="S6855" s="12"/>
      <c r="T6855" s="5"/>
      <c r="V6855" s="5"/>
      <c r="W6855" s="5"/>
    </row>
    <row r="6856" spans="4:23" customFormat="1" x14ac:dyDescent="0.35">
      <c r="D6856" s="5"/>
      <c r="J6856" s="12"/>
      <c r="S6856" s="12"/>
      <c r="T6856" s="5"/>
      <c r="V6856" s="5"/>
      <c r="W6856" s="5"/>
    </row>
    <row r="6857" spans="4:23" customFormat="1" x14ac:dyDescent="0.35">
      <c r="D6857" s="5"/>
      <c r="J6857" s="12"/>
      <c r="S6857" s="12"/>
      <c r="T6857" s="5"/>
      <c r="V6857" s="5"/>
      <c r="W6857" s="5"/>
    </row>
    <row r="6858" spans="4:23" customFormat="1" x14ac:dyDescent="0.35">
      <c r="D6858" s="5"/>
      <c r="J6858" s="12"/>
      <c r="S6858" s="12"/>
      <c r="T6858" s="5"/>
      <c r="V6858" s="5"/>
      <c r="W6858" s="5"/>
    </row>
    <row r="6859" spans="4:23" customFormat="1" x14ac:dyDescent="0.35">
      <c r="D6859" s="5"/>
      <c r="J6859" s="12"/>
      <c r="S6859" s="12"/>
      <c r="T6859" s="5"/>
      <c r="V6859" s="5"/>
      <c r="W6859" s="5"/>
    </row>
    <row r="6860" spans="4:23" customFormat="1" x14ac:dyDescent="0.35">
      <c r="D6860" s="5"/>
      <c r="J6860" s="12"/>
      <c r="S6860" s="12"/>
      <c r="T6860" s="5"/>
      <c r="V6860" s="5"/>
      <c r="W6860" s="5"/>
    </row>
    <row r="6861" spans="4:23" customFormat="1" x14ac:dyDescent="0.35">
      <c r="D6861" s="5"/>
      <c r="J6861" s="12"/>
      <c r="S6861" s="12"/>
      <c r="T6861" s="5"/>
      <c r="V6861" s="5"/>
      <c r="W6861" s="5"/>
    </row>
    <row r="6862" spans="4:23" customFormat="1" x14ac:dyDescent="0.35">
      <c r="D6862" s="5"/>
      <c r="J6862" s="12"/>
      <c r="S6862" s="12"/>
      <c r="T6862" s="5"/>
      <c r="V6862" s="5"/>
      <c r="W6862" s="5"/>
    </row>
    <row r="6863" spans="4:23" customFormat="1" x14ac:dyDescent="0.35">
      <c r="D6863" s="5"/>
      <c r="J6863" s="12"/>
      <c r="S6863" s="12"/>
      <c r="T6863" s="5"/>
      <c r="V6863" s="5"/>
      <c r="W6863" s="5"/>
    </row>
    <row r="6864" spans="4:23" customFormat="1" x14ac:dyDescent="0.35">
      <c r="D6864" s="5"/>
      <c r="J6864" s="12"/>
      <c r="S6864" s="12"/>
      <c r="T6864" s="5"/>
      <c r="V6864" s="5"/>
      <c r="W6864" s="5"/>
    </row>
    <row r="6865" spans="4:23" customFormat="1" x14ac:dyDescent="0.35">
      <c r="D6865" s="5"/>
      <c r="J6865" s="12"/>
      <c r="S6865" s="12"/>
      <c r="T6865" s="5"/>
      <c r="V6865" s="5"/>
      <c r="W6865" s="5"/>
    </row>
    <row r="6866" spans="4:23" customFormat="1" x14ac:dyDescent="0.35">
      <c r="D6866" s="5"/>
      <c r="J6866" s="12"/>
      <c r="S6866" s="12"/>
      <c r="T6866" s="5"/>
      <c r="V6866" s="5"/>
      <c r="W6866" s="5"/>
    </row>
    <row r="6867" spans="4:23" customFormat="1" x14ac:dyDescent="0.35">
      <c r="D6867" s="5"/>
      <c r="J6867" s="12"/>
      <c r="S6867" s="12"/>
      <c r="T6867" s="5"/>
      <c r="V6867" s="5"/>
      <c r="W6867" s="5"/>
    </row>
    <row r="6868" spans="4:23" customFormat="1" x14ac:dyDescent="0.35">
      <c r="D6868" s="5"/>
      <c r="J6868" s="12"/>
      <c r="S6868" s="12"/>
      <c r="T6868" s="5"/>
      <c r="V6868" s="5"/>
      <c r="W6868" s="5"/>
    </row>
    <row r="6869" spans="4:23" customFormat="1" x14ac:dyDescent="0.35">
      <c r="D6869" s="5"/>
      <c r="J6869" s="12"/>
      <c r="S6869" s="12"/>
      <c r="T6869" s="5"/>
      <c r="V6869" s="5"/>
      <c r="W6869" s="5"/>
    </row>
    <row r="6870" spans="4:23" customFormat="1" x14ac:dyDescent="0.35">
      <c r="D6870" s="5"/>
      <c r="J6870" s="12"/>
      <c r="S6870" s="12"/>
      <c r="T6870" s="5"/>
      <c r="V6870" s="5"/>
      <c r="W6870" s="5"/>
    </row>
    <row r="6871" spans="4:23" customFormat="1" x14ac:dyDescent="0.35">
      <c r="D6871" s="5"/>
      <c r="J6871" s="12"/>
      <c r="S6871" s="12"/>
      <c r="T6871" s="5"/>
      <c r="V6871" s="5"/>
      <c r="W6871" s="5"/>
    </row>
    <row r="6872" spans="4:23" customFormat="1" x14ac:dyDescent="0.35">
      <c r="D6872" s="5"/>
      <c r="J6872" s="12"/>
      <c r="S6872" s="12"/>
      <c r="T6872" s="5"/>
      <c r="V6872" s="5"/>
      <c r="W6872" s="5"/>
    </row>
    <row r="6873" spans="4:23" customFormat="1" x14ac:dyDescent="0.35">
      <c r="D6873" s="5"/>
      <c r="J6873" s="12"/>
      <c r="S6873" s="12"/>
      <c r="T6873" s="5"/>
      <c r="V6873" s="5"/>
      <c r="W6873" s="5"/>
    </row>
    <row r="6874" spans="4:23" customFormat="1" x14ac:dyDescent="0.35">
      <c r="D6874" s="5"/>
      <c r="J6874" s="12"/>
      <c r="S6874" s="12"/>
      <c r="T6874" s="5"/>
      <c r="V6874" s="5"/>
      <c r="W6874" s="5"/>
    </row>
    <row r="6875" spans="4:23" customFormat="1" x14ac:dyDescent="0.35">
      <c r="D6875" s="5"/>
      <c r="J6875" s="12"/>
      <c r="S6875" s="12"/>
      <c r="T6875" s="5"/>
      <c r="V6875" s="5"/>
      <c r="W6875" s="5"/>
    </row>
    <row r="6876" spans="4:23" customFormat="1" x14ac:dyDescent="0.35">
      <c r="D6876" s="5"/>
      <c r="J6876" s="12"/>
      <c r="S6876" s="12"/>
      <c r="T6876" s="5"/>
      <c r="V6876" s="5"/>
      <c r="W6876" s="5"/>
    </row>
    <row r="6877" spans="4:23" customFormat="1" x14ac:dyDescent="0.35">
      <c r="D6877" s="5"/>
      <c r="J6877" s="12"/>
      <c r="S6877" s="12"/>
      <c r="T6877" s="5"/>
      <c r="V6877" s="5"/>
      <c r="W6877" s="5"/>
    </row>
    <row r="6878" spans="4:23" customFormat="1" x14ac:dyDescent="0.35">
      <c r="D6878" s="5"/>
      <c r="J6878" s="12"/>
      <c r="S6878" s="12"/>
      <c r="T6878" s="5"/>
      <c r="V6878" s="5"/>
      <c r="W6878" s="5"/>
    </row>
    <row r="6879" spans="4:23" customFormat="1" x14ac:dyDescent="0.35">
      <c r="D6879" s="5"/>
      <c r="J6879" s="12"/>
      <c r="S6879" s="12"/>
      <c r="T6879" s="5"/>
      <c r="V6879" s="5"/>
      <c r="W6879" s="5"/>
    </row>
    <row r="6880" spans="4:23" customFormat="1" x14ac:dyDescent="0.35">
      <c r="D6880" s="5"/>
      <c r="J6880" s="12"/>
      <c r="S6880" s="12"/>
      <c r="T6880" s="5"/>
      <c r="V6880" s="5"/>
      <c r="W6880" s="5"/>
    </row>
    <row r="6881" spans="4:23" customFormat="1" x14ac:dyDescent="0.35">
      <c r="D6881" s="5"/>
      <c r="J6881" s="12"/>
      <c r="S6881" s="12"/>
      <c r="T6881" s="5"/>
      <c r="V6881" s="5"/>
      <c r="W6881" s="5"/>
    </row>
    <row r="6882" spans="4:23" customFormat="1" x14ac:dyDescent="0.35">
      <c r="D6882" s="5"/>
      <c r="J6882" s="12"/>
      <c r="S6882" s="12"/>
      <c r="T6882" s="5"/>
      <c r="V6882" s="5"/>
      <c r="W6882" s="5"/>
    </row>
    <row r="6883" spans="4:23" customFormat="1" x14ac:dyDescent="0.35">
      <c r="D6883" s="5"/>
      <c r="J6883" s="12"/>
      <c r="S6883" s="12"/>
      <c r="T6883" s="5"/>
      <c r="V6883" s="5"/>
      <c r="W6883" s="5"/>
    </row>
    <row r="6884" spans="4:23" customFormat="1" x14ac:dyDescent="0.35">
      <c r="D6884" s="5"/>
      <c r="J6884" s="12"/>
      <c r="S6884" s="12"/>
      <c r="T6884" s="5"/>
      <c r="V6884" s="5"/>
      <c r="W6884" s="5"/>
    </row>
    <row r="6885" spans="4:23" customFormat="1" x14ac:dyDescent="0.35">
      <c r="D6885" s="5"/>
      <c r="J6885" s="12"/>
      <c r="S6885" s="12"/>
      <c r="T6885" s="5"/>
      <c r="V6885" s="5"/>
      <c r="W6885" s="5"/>
    </row>
    <row r="6886" spans="4:23" customFormat="1" x14ac:dyDescent="0.35">
      <c r="D6886" s="5"/>
      <c r="J6886" s="12"/>
      <c r="S6886" s="12"/>
      <c r="T6886" s="5"/>
      <c r="V6886" s="5"/>
      <c r="W6886" s="5"/>
    </row>
    <row r="6887" spans="4:23" customFormat="1" x14ac:dyDescent="0.35">
      <c r="D6887" s="5"/>
      <c r="J6887" s="12"/>
      <c r="S6887" s="12"/>
      <c r="T6887" s="5"/>
      <c r="V6887" s="5"/>
      <c r="W6887" s="5"/>
    </row>
    <row r="6888" spans="4:23" customFormat="1" x14ac:dyDescent="0.35">
      <c r="D6888" s="5"/>
      <c r="J6888" s="12"/>
      <c r="S6888" s="12"/>
      <c r="T6888" s="5"/>
      <c r="V6888" s="5"/>
      <c r="W6888" s="5"/>
    </row>
    <row r="6889" spans="4:23" customFormat="1" x14ac:dyDescent="0.35">
      <c r="D6889" s="5"/>
      <c r="J6889" s="12"/>
      <c r="S6889" s="12"/>
      <c r="T6889" s="5"/>
      <c r="V6889" s="5"/>
      <c r="W6889" s="5"/>
    </row>
    <row r="6890" spans="4:23" customFormat="1" x14ac:dyDescent="0.35">
      <c r="D6890" s="5"/>
      <c r="J6890" s="12"/>
      <c r="S6890" s="12"/>
      <c r="T6890" s="5"/>
      <c r="V6890" s="5"/>
      <c r="W6890" s="5"/>
    </row>
    <row r="6891" spans="4:23" customFormat="1" x14ac:dyDescent="0.35">
      <c r="D6891" s="5"/>
      <c r="J6891" s="12"/>
      <c r="S6891" s="12"/>
      <c r="T6891" s="5"/>
      <c r="V6891" s="5"/>
      <c r="W6891" s="5"/>
    </row>
    <row r="6892" spans="4:23" customFormat="1" x14ac:dyDescent="0.35">
      <c r="D6892" s="5"/>
      <c r="J6892" s="12"/>
      <c r="S6892" s="12"/>
      <c r="T6892" s="5"/>
      <c r="V6892" s="5"/>
      <c r="W6892" s="5"/>
    </row>
    <row r="6893" spans="4:23" customFormat="1" x14ac:dyDescent="0.35">
      <c r="D6893" s="5"/>
      <c r="J6893" s="12"/>
      <c r="S6893" s="12"/>
      <c r="T6893" s="5"/>
      <c r="V6893" s="5"/>
      <c r="W6893" s="5"/>
    </row>
    <row r="6894" spans="4:23" customFormat="1" x14ac:dyDescent="0.35">
      <c r="D6894" s="5"/>
      <c r="J6894" s="12"/>
      <c r="S6894" s="12"/>
      <c r="T6894" s="5"/>
      <c r="V6894" s="5"/>
      <c r="W6894" s="5"/>
    </row>
    <row r="6895" spans="4:23" customFormat="1" x14ac:dyDescent="0.35">
      <c r="D6895" s="5"/>
      <c r="J6895" s="12"/>
      <c r="S6895" s="12"/>
      <c r="T6895" s="5"/>
      <c r="V6895" s="5"/>
      <c r="W6895" s="5"/>
    </row>
    <row r="6896" spans="4:23" customFormat="1" x14ac:dyDescent="0.35">
      <c r="D6896" s="5"/>
      <c r="J6896" s="12"/>
      <c r="S6896" s="12"/>
      <c r="T6896" s="5"/>
      <c r="V6896" s="5"/>
      <c r="W6896" s="5"/>
    </row>
    <row r="6897" spans="4:23" customFormat="1" x14ac:dyDescent="0.35">
      <c r="D6897" s="5"/>
      <c r="J6897" s="12"/>
      <c r="S6897" s="12"/>
      <c r="T6897" s="5"/>
      <c r="V6897" s="5"/>
      <c r="W6897" s="5"/>
    </row>
    <row r="6898" spans="4:23" customFormat="1" x14ac:dyDescent="0.35">
      <c r="D6898" s="5"/>
      <c r="J6898" s="12"/>
      <c r="S6898" s="12"/>
      <c r="T6898" s="5"/>
      <c r="V6898" s="5"/>
      <c r="W6898" s="5"/>
    </row>
    <row r="6899" spans="4:23" customFormat="1" x14ac:dyDescent="0.35">
      <c r="D6899" s="5"/>
      <c r="J6899" s="12"/>
      <c r="S6899" s="12"/>
      <c r="T6899" s="5"/>
      <c r="V6899" s="5"/>
      <c r="W6899" s="5"/>
    </row>
    <row r="6900" spans="4:23" customFormat="1" x14ac:dyDescent="0.35">
      <c r="D6900" s="5"/>
      <c r="J6900" s="12"/>
      <c r="S6900" s="12"/>
      <c r="T6900" s="5"/>
      <c r="V6900" s="5"/>
      <c r="W6900" s="5"/>
    </row>
    <row r="6901" spans="4:23" customFormat="1" x14ac:dyDescent="0.35">
      <c r="D6901" s="5"/>
      <c r="J6901" s="12"/>
      <c r="S6901" s="12"/>
      <c r="T6901" s="5"/>
      <c r="V6901" s="5"/>
      <c r="W6901" s="5"/>
    </row>
    <row r="6902" spans="4:23" customFormat="1" x14ac:dyDescent="0.35">
      <c r="D6902" s="5"/>
      <c r="J6902" s="12"/>
      <c r="S6902" s="12"/>
      <c r="T6902" s="5"/>
      <c r="V6902" s="5"/>
      <c r="W6902" s="5"/>
    </row>
    <row r="6903" spans="4:23" customFormat="1" x14ac:dyDescent="0.35">
      <c r="D6903" s="5"/>
      <c r="J6903" s="12"/>
      <c r="S6903" s="12"/>
      <c r="T6903" s="5"/>
      <c r="V6903" s="5"/>
      <c r="W6903" s="5"/>
    </row>
    <row r="6904" spans="4:23" customFormat="1" x14ac:dyDescent="0.35">
      <c r="D6904" s="5"/>
      <c r="J6904" s="12"/>
      <c r="S6904" s="12"/>
      <c r="T6904" s="5"/>
      <c r="V6904" s="5"/>
      <c r="W6904" s="5"/>
    </row>
    <row r="6905" spans="4:23" customFormat="1" x14ac:dyDescent="0.35">
      <c r="D6905" s="5"/>
      <c r="J6905" s="12"/>
      <c r="S6905" s="12"/>
      <c r="T6905" s="5"/>
      <c r="V6905" s="5"/>
      <c r="W6905" s="5"/>
    </row>
    <row r="6906" spans="4:23" customFormat="1" x14ac:dyDescent="0.35">
      <c r="D6906" s="5"/>
      <c r="J6906" s="12"/>
      <c r="S6906" s="12"/>
      <c r="T6906" s="5"/>
      <c r="V6906" s="5"/>
      <c r="W6906" s="5"/>
    </row>
    <row r="6907" spans="4:23" customFormat="1" x14ac:dyDescent="0.35">
      <c r="D6907" s="5"/>
      <c r="J6907" s="12"/>
      <c r="S6907" s="12"/>
      <c r="T6907" s="5"/>
      <c r="V6907" s="5"/>
      <c r="W6907" s="5"/>
    </row>
    <row r="6908" spans="4:23" customFormat="1" x14ac:dyDescent="0.35">
      <c r="D6908" s="5"/>
      <c r="J6908" s="12"/>
      <c r="S6908" s="12"/>
      <c r="T6908" s="5"/>
      <c r="V6908" s="5"/>
      <c r="W6908" s="5"/>
    </row>
    <row r="6909" spans="4:23" customFormat="1" x14ac:dyDescent="0.35">
      <c r="D6909" s="5"/>
      <c r="J6909" s="12"/>
      <c r="S6909" s="12"/>
      <c r="T6909" s="5"/>
      <c r="V6909" s="5"/>
      <c r="W6909" s="5"/>
    </row>
    <row r="6910" spans="4:23" customFormat="1" x14ac:dyDescent="0.35">
      <c r="D6910" s="5"/>
      <c r="J6910" s="12"/>
      <c r="S6910" s="12"/>
      <c r="T6910" s="5"/>
      <c r="V6910" s="5"/>
      <c r="W6910" s="5"/>
    </row>
    <row r="6911" spans="4:23" customFormat="1" x14ac:dyDescent="0.35">
      <c r="D6911" s="5"/>
      <c r="J6911" s="12"/>
      <c r="S6911" s="12"/>
      <c r="T6911" s="5"/>
      <c r="V6911" s="5"/>
      <c r="W6911" s="5"/>
    </row>
    <row r="6912" spans="4:23" customFormat="1" x14ac:dyDescent="0.35">
      <c r="D6912" s="5"/>
      <c r="J6912" s="12"/>
      <c r="S6912" s="12"/>
      <c r="T6912" s="5"/>
      <c r="V6912" s="5"/>
      <c r="W6912" s="5"/>
    </row>
    <row r="6913" spans="4:23" customFormat="1" x14ac:dyDescent="0.35">
      <c r="D6913" s="5"/>
      <c r="J6913" s="12"/>
      <c r="S6913" s="12"/>
      <c r="T6913" s="5"/>
      <c r="V6913" s="5"/>
      <c r="W6913" s="5"/>
    </row>
    <row r="6914" spans="4:23" customFormat="1" x14ac:dyDescent="0.35">
      <c r="D6914" s="5"/>
      <c r="J6914" s="12"/>
      <c r="S6914" s="12"/>
      <c r="T6914" s="5"/>
      <c r="V6914" s="5"/>
      <c r="W6914" s="5"/>
    </row>
    <row r="6915" spans="4:23" customFormat="1" x14ac:dyDescent="0.35">
      <c r="D6915" s="5"/>
      <c r="J6915" s="12"/>
      <c r="S6915" s="12"/>
      <c r="T6915" s="5"/>
      <c r="V6915" s="5"/>
      <c r="W6915" s="5"/>
    </row>
    <row r="6916" spans="4:23" customFormat="1" x14ac:dyDescent="0.35">
      <c r="D6916" s="5"/>
      <c r="J6916" s="12"/>
      <c r="S6916" s="12"/>
      <c r="T6916" s="5"/>
      <c r="V6916" s="5"/>
      <c r="W6916" s="5"/>
    </row>
    <row r="6917" spans="4:23" customFormat="1" x14ac:dyDescent="0.35">
      <c r="D6917" s="5"/>
      <c r="J6917" s="12"/>
      <c r="S6917" s="12"/>
      <c r="T6917" s="5"/>
      <c r="V6917" s="5"/>
      <c r="W6917" s="5"/>
    </row>
    <row r="6918" spans="4:23" customFormat="1" x14ac:dyDescent="0.35">
      <c r="D6918" s="5"/>
      <c r="J6918" s="12"/>
      <c r="S6918" s="12"/>
      <c r="T6918" s="5"/>
      <c r="V6918" s="5"/>
      <c r="W6918" s="5"/>
    </row>
    <row r="6919" spans="4:23" customFormat="1" x14ac:dyDescent="0.35">
      <c r="D6919" s="5"/>
      <c r="J6919" s="12"/>
      <c r="S6919" s="12"/>
      <c r="T6919" s="5"/>
      <c r="V6919" s="5"/>
      <c r="W6919" s="5"/>
    </row>
    <row r="6920" spans="4:23" customFormat="1" x14ac:dyDescent="0.35">
      <c r="D6920" s="5"/>
      <c r="J6920" s="12"/>
      <c r="S6920" s="12"/>
      <c r="T6920" s="5"/>
      <c r="V6920" s="5"/>
      <c r="W6920" s="5"/>
    </row>
    <row r="6921" spans="4:23" customFormat="1" x14ac:dyDescent="0.35">
      <c r="D6921" s="5"/>
      <c r="J6921" s="12"/>
      <c r="S6921" s="12"/>
      <c r="T6921" s="5"/>
      <c r="V6921" s="5"/>
      <c r="W6921" s="5"/>
    </row>
    <row r="6922" spans="4:23" customFormat="1" x14ac:dyDescent="0.35">
      <c r="D6922" s="5"/>
      <c r="J6922" s="12"/>
      <c r="S6922" s="12"/>
      <c r="T6922" s="5"/>
      <c r="V6922" s="5"/>
      <c r="W6922" s="5"/>
    </row>
    <row r="6923" spans="4:23" customFormat="1" x14ac:dyDescent="0.35">
      <c r="D6923" s="5"/>
      <c r="J6923" s="12"/>
      <c r="S6923" s="12"/>
      <c r="T6923" s="5"/>
      <c r="V6923" s="5"/>
      <c r="W6923" s="5"/>
    </row>
    <row r="6924" spans="4:23" customFormat="1" x14ac:dyDescent="0.35">
      <c r="D6924" s="5"/>
      <c r="J6924" s="12"/>
      <c r="S6924" s="12"/>
      <c r="T6924" s="5"/>
      <c r="V6924" s="5"/>
      <c r="W6924" s="5"/>
    </row>
    <row r="6925" spans="4:23" customFormat="1" x14ac:dyDescent="0.35">
      <c r="D6925" s="5"/>
      <c r="J6925" s="12"/>
      <c r="S6925" s="12"/>
      <c r="T6925" s="5"/>
      <c r="V6925" s="5"/>
      <c r="W6925" s="5"/>
    </row>
    <row r="6926" spans="4:23" customFormat="1" x14ac:dyDescent="0.35">
      <c r="D6926" s="5"/>
      <c r="J6926" s="12"/>
      <c r="S6926" s="12"/>
      <c r="T6926" s="5"/>
      <c r="V6926" s="5"/>
      <c r="W6926" s="5"/>
    </row>
    <row r="6927" spans="4:23" customFormat="1" x14ac:dyDescent="0.35">
      <c r="D6927" s="5"/>
      <c r="J6927" s="12"/>
      <c r="S6927" s="12"/>
      <c r="T6927" s="5"/>
      <c r="V6927" s="5"/>
      <c r="W6927" s="5"/>
    </row>
    <row r="6928" spans="4:23" customFormat="1" x14ac:dyDescent="0.35">
      <c r="D6928" s="5"/>
      <c r="J6928" s="12"/>
      <c r="S6928" s="12"/>
      <c r="T6928" s="5"/>
      <c r="V6928" s="5"/>
      <c r="W6928" s="5"/>
    </row>
    <row r="6929" spans="4:23" customFormat="1" x14ac:dyDescent="0.35">
      <c r="D6929" s="5"/>
      <c r="J6929" s="12"/>
      <c r="S6929" s="12"/>
      <c r="T6929" s="5"/>
      <c r="V6929" s="5"/>
      <c r="W6929" s="5"/>
    </row>
    <row r="6930" spans="4:23" customFormat="1" x14ac:dyDescent="0.35">
      <c r="D6930" s="5"/>
      <c r="J6930" s="12"/>
      <c r="S6930" s="12"/>
      <c r="T6930" s="5"/>
      <c r="V6930" s="5"/>
      <c r="W6930" s="5"/>
    </row>
    <row r="6931" spans="4:23" customFormat="1" x14ac:dyDescent="0.35">
      <c r="D6931" s="5"/>
      <c r="J6931" s="12"/>
      <c r="S6931" s="12"/>
      <c r="T6931" s="5"/>
      <c r="V6931" s="5"/>
      <c r="W6931" s="5"/>
    </row>
    <row r="6932" spans="4:23" customFormat="1" x14ac:dyDescent="0.35">
      <c r="D6932" s="5"/>
      <c r="J6932" s="12"/>
      <c r="S6932" s="12"/>
      <c r="T6932" s="5"/>
      <c r="V6932" s="5"/>
      <c r="W6932" s="5"/>
    </row>
    <row r="6933" spans="4:23" customFormat="1" x14ac:dyDescent="0.35">
      <c r="D6933" s="5"/>
      <c r="J6933" s="12"/>
      <c r="S6933" s="12"/>
      <c r="T6933" s="5"/>
      <c r="V6933" s="5"/>
      <c r="W6933" s="5"/>
    </row>
    <row r="6934" spans="4:23" customFormat="1" x14ac:dyDescent="0.35">
      <c r="D6934" s="5"/>
      <c r="J6934" s="12"/>
      <c r="S6934" s="12"/>
      <c r="T6934" s="5"/>
      <c r="V6934" s="5"/>
      <c r="W6934" s="5"/>
    </row>
    <row r="6935" spans="4:23" customFormat="1" x14ac:dyDescent="0.35">
      <c r="D6935" s="5"/>
      <c r="J6935" s="12"/>
      <c r="S6935" s="12"/>
      <c r="T6935" s="5"/>
      <c r="V6935" s="5"/>
      <c r="W6935" s="5"/>
    </row>
    <row r="6936" spans="4:23" customFormat="1" x14ac:dyDescent="0.35">
      <c r="D6936" s="5"/>
      <c r="J6936" s="12"/>
      <c r="S6936" s="12"/>
      <c r="T6936" s="5"/>
      <c r="V6936" s="5"/>
      <c r="W6936" s="5"/>
    </row>
    <row r="6937" spans="4:23" customFormat="1" x14ac:dyDescent="0.35">
      <c r="D6937" s="5"/>
      <c r="J6937" s="12"/>
      <c r="S6937" s="12"/>
      <c r="T6937" s="5"/>
      <c r="V6937" s="5"/>
      <c r="W6937" s="5"/>
    </row>
    <row r="6938" spans="4:23" customFormat="1" x14ac:dyDescent="0.35">
      <c r="D6938" s="5"/>
      <c r="J6938" s="12"/>
      <c r="S6938" s="12"/>
      <c r="T6938" s="5"/>
      <c r="V6938" s="5"/>
      <c r="W6938" s="5"/>
    </row>
    <row r="6939" spans="4:23" customFormat="1" x14ac:dyDescent="0.35">
      <c r="D6939" s="5"/>
      <c r="J6939" s="12"/>
      <c r="S6939" s="12"/>
      <c r="T6939" s="5"/>
      <c r="V6939" s="5"/>
      <c r="W6939" s="5"/>
    </row>
    <row r="6940" spans="4:23" customFormat="1" x14ac:dyDescent="0.35">
      <c r="D6940" s="5"/>
      <c r="J6940" s="12"/>
      <c r="S6940" s="12"/>
      <c r="T6940" s="5"/>
      <c r="V6940" s="5"/>
      <c r="W6940" s="5"/>
    </row>
    <row r="6941" spans="4:23" customFormat="1" x14ac:dyDescent="0.35">
      <c r="D6941" s="5"/>
      <c r="J6941" s="12"/>
      <c r="S6941" s="12"/>
      <c r="T6941" s="5"/>
      <c r="V6941" s="5"/>
      <c r="W6941" s="5"/>
    </row>
    <row r="6942" spans="4:23" customFormat="1" x14ac:dyDescent="0.35">
      <c r="D6942" s="5"/>
      <c r="J6942" s="12"/>
      <c r="S6942" s="12"/>
      <c r="T6942" s="5"/>
      <c r="V6942" s="5"/>
      <c r="W6942" s="5"/>
    </row>
    <row r="6943" spans="4:23" customFormat="1" x14ac:dyDescent="0.35">
      <c r="D6943" s="5"/>
      <c r="J6943" s="12"/>
      <c r="S6943" s="12"/>
      <c r="T6943" s="5"/>
      <c r="V6943" s="5"/>
      <c r="W6943" s="5"/>
    </row>
    <row r="6944" spans="4:23" customFormat="1" x14ac:dyDescent="0.35">
      <c r="D6944" s="5"/>
      <c r="J6944" s="12"/>
      <c r="S6944" s="12"/>
      <c r="T6944" s="5"/>
      <c r="V6944" s="5"/>
      <c r="W6944" s="5"/>
    </row>
    <row r="6945" spans="4:23" customFormat="1" x14ac:dyDescent="0.35">
      <c r="D6945" s="5"/>
      <c r="J6945" s="12"/>
      <c r="S6945" s="12"/>
      <c r="T6945" s="5"/>
      <c r="V6945" s="5"/>
      <c r="W6945" s="5"/>
    </row>
    <row r="6946" spans="4:23" customFormat="1" x14ac:dyDescent="0.35">
      <c r="D6946" s="5"/>
      <c r="J6946" s="12"/>
      <c r="S6946" s="12"/>
      <c r="T6946" s="5"/>
      <c r="V6946" s="5"/>
      <c r="W6946" s="5"/>
    </row>
    <row r="6947" spans="4:23" customFormat="1" x14ac:dyDescent="0.35">
      <c r="D6947" s="5"/>
      <c r="J6947" s="12"/>
      <c r="S6947" s="12"/>
      <c r="T6947" s="5"/>
      <c r="V6947" s="5"/>
      <c r="W6947" s="5"/>
    </row>
    <row r="6948" spans="4:23" customFormat="1" x14ac:dyDescent="0.35">
      <c r="D6948" s="5"/>
      <c r="J6948" s="12"/>
      <c r="S6948" s="12"/>
      <c r="T6948" s="5"/>
      <c r="V6948" s="5"/>
      <c r="W6948" s="5"/>
    </row>
    <row r="6949" spans="4:23" customFormat="1" x14ac:dyDescent="0.35">
      <c r="D6949" s="5"/>
      <c r="J6949" s="12"/>
      <c r="S6949" s="12"/>
      <c r="T6949" s="5"/>
      <c r="V6949" s="5"/>
      <c r="W6949" s="5"/>
    </row>
    <row r="6950" spans="4:23" customFormat="1" x14ac:dyDescent="0.35">
      <c r="D6950" s="5"/>
      <c r="J6950" s="12"/>
      <c r="S6950" s="12"/>
      <c r="T6950" s="5"/>
      <c r="V6950" s="5"/>
      <c r="W6950" s="5"/>
    </row>
    <row r="6951" spans="4:23" customFormat="1" x14ac:dyDescent="0.35">
      <c r="D6951" s="5"/>
      <c r="J6951" s="12"/>
      <c r="S6951" s="12"/>
      <c r="T6951" s="5"/>
      <c r="V6951" s="5"/>
      <c r="W6951" s="5"/>
    </row>
    <row r="6952" spans="4:23" customFormat="1" x14ac:dyDescent="0.35">
      <c r="D6952" s="5"/>
      <c r="J6952" s="12"/>
      <c r="S6952" s="12"/>
      <c r="T6952" s="5"/>
      <c r="V6952" s="5"/>
      <c r="W6952" s="5"/>
    </row>
    <row r="6953" spans="4:23" customFormat="1" x14ac:dyDescent="0.35">
      <c r="D6953" s="5"/>
      <c r="J6953" s="12"/>
      <c r="S6953" s="12"/>
      <c r="T6953" s="5"/>
      <c r="V6953" s="5"/>
      <c r="W6953" s="5"/>
    </row>
    <row r="6954" spans="4:23" customFormat="1" x14ac:dyDescent="0.35">
      <c r="D6954" s="5"/>
      <c r="J6954" s="12"/>
      <c r="S6954" s="12"/>
      <c r="T6954" s="5"/>
      <c r="V6954" s="5"/>
      <c r="W6954" s="5"/>
    </row>
    <row r="6955" spans="4:23" customFormat="1" x14ac:dyDescent="0.35">
      <c r="D6955" s="5"/>
      <c r="J6955" s="12"/>
      <c r="S6955" s="12"/>
      <c r="T6955" s="5"/>
      <c r="V6955" s="5"/>
      <c r="W6955" s="5"/>
    </row>
    <row r="6956" spans="4:23" customFormat="1" x14ac:dyDescent="0.35">
      <c r="D6956" s="5"/>
      <c r="J6956" s="12"/>
      <c r="S6956" s="12"/>
      <c r="T6956" s="5"/>
      <c r="V6956" s="5"/>
      <c r="W6956" s="5"/>
    </row>
    <row r="6957" spans="4:23" customFormat="1" x14ac:dyDescent="0.35">
      <c r="D6957" s="5"/>
      <c r="J6957" s="12"/>
      <c r="S6957" s="12"/>
      <c r="T6957" s="5"/>
      <c r="V6957" s="5"/>
      <c r="W6957" s="5"/>
    </row>
    <row r="6958" spans="4:23" customFormat="1" x14ac:dyDescent="0.35">
      <c r="D6958" s="5"/>
      <c r="J6958" s="12"/>
      <c r="S6958" s="12"/>
      <c r="T6958" s="5"/>
      <c r="V6958" s="5"/>
      <c r="W6958" s="5"/>
    </row>
    <row r="6959" spans="4:23" customFormat="1" x14ac:dyDescent="0.35">
      <c r="D6959" s="5"/>
      <c r="J6959" s="12"/>
      <c r="S6959" s="12"/>
      <c r="T6959" s="5"/>
      <c r="V6959" s="5"/>
      <c r="W6959" s="5"/>
    </row>
    <row r="6960" spans="4:23" customFormat="1" x14ac:dyDescent="0.35">
      <c r="D6960" s="5"/>
      <c r="J6960" s="12"/>
      <c r="S6960" s="12"/>
      <c r="T6960" s="5"/>
      <c r="V6960" s="5"/>
      <c r="W6960" s="5"/>
    </row>
    <row r="6961" spans="4:23" customFormat="1" x14ac:dyDescent="0.35">
      <c r="D6961" s="5"/>
      <c r="J6961" s="12"/>
      <c r="S6961" s="12"/>
      <c r="T6961" s="5"/>
      <c r="V6961" s="5"/>
      <c r="W6961" s="5"/>
    </row>
    <row r="6962" spans="4:23" customFormat="1" x14ac:dyDescent="0.35">
      <c r="D6962" s="5"/>
      <c r="J6962" s="12"/>
      <c r="S6962" s="12"/>
      <c r="T6962" s="5"/>
      <c r="V6962" s="5"/>
      <c r="W6962" s="5"/>
    </row>
    <row r="6963" spans="4:23" customFormat="1" x14ac:dyDescent="0.35">
      <c r="D6963" s="5"/>
      <c r="J6963" s="12"/>
      <c r="S6963" s="12"/>
      <c r="T6963" s="5"/>
      <c r="V6963" s="5"/>
      <c r="W6963" s="5"/>
    </row>
    <row r="6964" spans="4:23" customFormat="1" x14ac:dyDescent="0.35">
      <c r="D6964" s="5"/>
      <c r="J6964" s="12"/>
      <c r="S6964" s="12"/>
      <c r="T6964" s="5"/>
      <c r="V6964" s="5"/>
      <c r="W6964" s="5"/>
    </row>
    <row r="6965" spans="4:23" customFormat="1" x14ac:dyDescent="0.35">
      <c r="D6965" s="5"/>
      <c r="J6965" s="12"/>
      <c r="S6965" s="12"/>
      <c r="T6965" s="5"/>
      <c r="V6965" s="5"/>
      <c r="W6965" s="5"/>
    </row>
    <row r="6966" spans="4:23" customFormat="1" x14ac:dyDescent="0.35">
      <c r="D6966" s="5"/>
      <c r="J6966" s="12"/>
      <c r="S6966" s="12"/>
      <c r="T6966" s="5"/>
      <c r="V6966" s="5"/>
      <c r="W6966" s="5"/>
    </row>
    <row r="6967" spans="4:23" customFormat="1" x14ac:dyDescent="0.35">
      <c r="D6967" s="5"/>
      <c r="J6967" s="12"/>
      <c r="S6967" s="12"/>
      <c r="T6967" s="5"/>
      <c r="V6967" s="5"/>
      <c r="W6967" s="5"/>
    </row>
    <row r="6968" spans="4:23" customFormat="1" x14ac:dyDescent="0.35">
      <c r="D6968" s="5"/>
      <c r="J6968" s="12"/>
      <c r="S6968" s="12"/>
      <c r="T6968" s="5"/>
      <c r="V6968" s="5"/>
      <c r="W6968" s="5"/>
    </row>
    <row r="6969" spans="4:23" customFormat="1" x14ac:dyDescent="0.35">
      <c r="D6969" s="5"/>
      <c r="J6969" s="12"/>
      <c r="S6969" s="12"/>
      <c r="T6969" s="5"/>
      <c r="V6969" s="5"/>
      <c r="W6969" s="5"/>
    </row>
    <row r="6970" spans="4:23" customFormat="1" x14ac:dyDescent="0.35">
      <c r="D6970" s="5"/>
      <c r="J6970" s="12"/>
      <c r="S6970" s="12"/>
      <c r="T6970" s="5"/>
      <c r="V6970" s="5"/>
      <c r="W6970" s="5"/>
    </row>
    <row r="6971" spans="4:23" customFormat="1" x14ac:dyDescent="0.35">
      <c r="D6971" s="5"/>
      <c r="J6971" s="12"/>
      <c r="S6971" s="12"/>
      <c r="T6971" s="5"/>
      <c r="V6971" s="5"/>
      <c r="W6971" s="5"/>
    </row>
    <row r="6972" spans="4:23" customFormat="1" x14ac:dyDescent="0.35">
      <c r="D6972" s="5"/>
      <c r="J6972" s="12"/>
      <c r="S6972" s="12"/>
      <c r="T6972" s="5"/>
      <c r="V6972" s="5"/>
      <c r="W6972" s="5"/>
    </row>
    <row r="6973" spans="4:23" customFormat="1" x14ac:dyDescent="0.35">
      <c r="D6973" s="5"/>
      <c r="J6973" s="12"/>
      <c r="S6973" s="12"/>
      <c r="T6973" s="5"/>
      <c r="V6973" s="5"/>
      <c r="W6973" s="5"/>
    </row>
    <row r="6974" spans="4:23" customFormat="1" x14ac:dyDescent="0.35">
      <c r="D6974" s="5"/>
      <c r="J6974" s="12"/>
      <c r="S6974" s="12"/>
      <c r="T6974" s="5"/>
      <c r="V6974" s="5"/>
      <c r="W6974" s="5"/>
    </row>
    <row r="6975" spans="4:23" customFormat="1" x14ac:dyDescent="0.35">
      <c r="D6975" s="5"/>
      <c r="J6975" s="12"/>
      <c r="S6975" s="12"/>
      <c r="T6975" s="5"/>
      <c r="V6975" s="5"/>
      <c r="W6975" s="5"/>
    </row>
    <row r="6976" spans="4:23" customFormat="1" x14ac:dyDescent="0.35">
      <c r="D6976" s="5"/>
      <c r="J6976" s="12"/>
      <c r="S6976" s="12"/>
      <c r="T6976" s="5"/>
      <c r="V6976" s="5"/>
      <c r="W6976" s="5"/>
    </row>
    <row r="6977" spans="4:23" customFormat="1" x14ac:dyDescent="0.35">
      <c r="D6977" s="5"/>
      <c r="J6977" s="12"/>
      <c r="S6977" s="12"/>
      <c r="T6977" s="5"/>
      <c r="V6977" s="5"/>
      <c r="W6977" s="5"/>
    </row>
    <row r="6978" spans="4:23" customFormat="1" x14ac:dyDescent="0.35">
      <c r="D6978" s="5"/>
      <c r="J6978" s="12"/>
      <c r="S6978" s="12"/>
      <c r="T6978" s="5"/>
      <c r="V6978" s="5"/>
      <c r="W6978" s="5"/>
    </row>
    <row r="6979" spans="4:23" customFormat="1" x14ac:dyDescent="0.35">
      <c r="D6979" s="5"/>
      <c r="J6979" s="12"/>
      <c r="S6979" s="12"/>
      <c r="T6979" s="5"/>
      <c r="V6979" s="5"/>
      <c r="W6979" s="5"/>
    </row>
    <row r="6980" spans="4:23" customFormat="1" x14ac:dyDescent="0.35">
      <c r="D6980" s="5"/>
      <c r="J6980" s="12"/>
      <c r="S6980" s="12"/>
      <c r="T6980" s="5"/>
      <c r="V6980" s="5"/>
      <c r="W6980" s="5"/>
    </row>
    <row r="6981" spans="4:23" customFormat="1" x14ac:dyDescent="0.35">
      <c r="D6981" s="5"/>
      <c r="J6981" s="12"/>
      <c r="S6981" s="12"/>
      <c r="T6981" s="5"/>
      <c r="V6981" s="5"/>
      <c r="W6981" s="5"/>
    </row>
    <row r="6982" spans="4:23" customFormat="1" x14ac:dyDescent="0.35">
      <c r="D6982" s="5"/>
      <c r="J6982" s="12"/>
      <c r="S6982" s="12"/>
      <c r="T6982" s="5"/>
      <c r="V6982" s="5"/>
      <c r="W6982" s="5"/>
    </row>
    <row r="6983" spans="4:23" customFormat="1" x14ac:dyDescent="0.35">
      <c r="D6983" s="5"/>
      <c r="J6983" s="12"/>
      <c r="S6983" s="12"/>
      <c r="T6983" s="5"/>
      <c r="V6983" s="5"/>
      <c r="W6983" s="5"/>
    </row>
    <row r="6984" spans="4:23" customFormat="1" x14ac:dyDescent="0.35">
      <c r="D6984" s="5"/>
      <c r="J6984" s="12"/>
      <c r="S6984" s="12"/>
      <c r="T6984" s="5"/>
      <c r="V6984" s="5"/>
      <c r="W6984" s="5"/>
    </row>
    <row r="6985" spans="4:23" customFormat="1" x14ac:dyDescent="0.35">
      <c r="D6985" s="5"/>
      <c r="J6985" s="12"/>
      <c r="S6985" s="12"/>
      <c r="T6985" s="5"/>
      <c r="V6985" s="5"/>
      <c r="W6985" s="5"/>
    </row>
    <row r="6986" spans="4:23" customFormat="1" x14ac:dyDescent="0.35">
      <c r="D6986" s="5"/>
      <c r="J6986" s="12"/>
      <c r="S6986" s="12"/>
      <c r="T6986" s="5"/>
      <c r="V6986" s="5"/>
      <c r="W6986" s="5"/>
    </row>
    <row r="6987" spans="4:23" customFormat="1" x14ac:dyDescent="0.35">
      <c r="D6987" s="5"/>
      <c r="J6987" s="12"/>
      <c r="S6987" s="12"/>
      <c r="T6987" s="5"/>
      <c r="V6987" s="5"/>
      <c r="W6987" s="5"/>
    </row>
    <row r="6988" spans="4:23" customFormat="1" x14ac:dyDescent="0.35">
      <c r="D6988" s="5"/>
      <c r="J6988" s="12"/>
      <c r="S6988" s="12"/>
      <c r="T6988" s="5"/>
      <c r="V6988" s="5"/>
      <c r="W6988" s="5"/>
    </row>
    <row r="6989" spans="4:23" customFormat="1" x14ac:dyDescent="0.35">
      <c r="D6989" s="5"/>
      <c r="J6989" s="12"/>
      <c r="S6989" s="12"/>
      <c r="T6989" s="5"/>
      <c r="V6989" s="5"/>
      <c r="W6989" s="5"/>
    </row>
    <row r="6990" spans="4:23" customFormat="1" x14ac:dyDescent="0.35">
      <c r="D6990" s="5"/>
      <c r="J6990" s="12"/>
      <c r="S6990" s="12"/>
      <c r="T6990" s="5"/>
      <c r="V6990" s="5"/>
      <c r="W6990" s="5"/>
    </row>
    <row r="6991" spans="4:23" customFormat="1" x14ac:dyDescent="0.35">
      <c r="D6991" s="5"/>
      <c r="J6991" s="12"/>
      <c r="S6991" s="12"/>
      <c r="T6991" s="5"/>
      <c r="V6991" s="5"/>
      <c r="W6991" s="5"/>
    </row>
    <row r="6992" spans="4:23" customFormat="1" x14ac:dyDescent="0.35">
      <c r="D6992" s="5"/>
      <c r="J6992" s="12"/>
      <c r="S6992" s="12"/>
      <c r="T6992" s="5"/>
      <c r="V6992" s="5"/>
      <c r="W6992" s="5"/>
    </row>
    <row r="6993" spans="4:23" customFormat="1" x14ac:dyDescent="0.35">
      <c r="D6993" s="5"/>
      <c r="J6993" s="12"/>
      <c r="S6993" s="12"/>
      <c r="T6993" s="5"/>
      <c r="V6993" s="5"/>
      <c r="W6993" s="5"/>
    </row>
    <row r="6994" spans="4:23" customFormat="1" x14ac:dyDescent="0.35">
      <c r="D6994" s="5"/>
      <c r="J6994" s="12"/>
      <c r="S6994" s="12"/>
      <c r="T6994" s="5"/>
      <c r="V6994" s="5"/>
      <c r="W6994" s="5"/>
    </row>
    <row r="6995" spans="4:23" customFormat="1" x14ac:dyDescent="0.35">
      <c r="D6995" s="5"/>
      <c r="J6995" s="12"/>
      <c r="S6995" s="12"/>
      <c r="T6995" s="5"/>
      <c r="V6995" s="5"/>
      <c r="W6995" s="5"/>
    </row>
    <row r="6996" spans="4:23" customFormat="1" x14ac:dyDescent="0.35">
      <c r="D6996" s="5"/>
      <c r="J6996" s="12"/>
      <c r="S6996" s="12"/>
      <c r="T6996" s="5"/>
      <c r="V6996" s="5"/>
      <c r="W6996" s="5"/>
    </row>
    <row r="6997" spans="4:23" customFormat="1" x14ac:dyDescent="0.35">
      <c r="D6997" s="5"/>
      <c r="J6997" s="12"/>
      <c r="S6997" s="12"/>
      <c r="T6997" s="5"/>
      <c r="V6997" s="5"/>
      <c r="W6997" s="5"/>
    </row>
    <row r="6998" spans="4:23" customFormat="1" x14ac:dyDescent="0.35">
      <c r="D6998" s="5"/>
      <c r="J6998" s="12"/>
      <c r="S6998" s="12"/>
      <c r="T6998" s="5"/>
      <c r="V6998" s="5"/>
      <c r="W6998" s="5"/>
    </row>
    <row r="6999" spans="4:23" customFormat="1" x14ac:dyDescent="0.35">
      <c r="D6999" s="5"/>
      <c r="J6999" s="12"/>
      <c r="S6999" s="12"/>
      <c r="T6999" s="5"/>
      <c r="V6999" s="5"/>
      <c r="W6999" s="5"/>
    </row>
    <row r="7000" spans="4:23" customFormat="1" x14ac:dyDescent="0.35">
      <c r="D7000" s="5"/>
      <c r="J7000" s="12"/>
      <c r="S7000" s="12"/>
      <c r="T7000" s="5"/>
      <c r="V7000" s="5"/>
      <c r="W7000" s="5"/>
    </row>
    <row r="7001" spans="4:23" customFormat="1" x14ac:dyDescent="0.35">
      <c r="D7001" s="5"/>
      <c r="J7001" s="12"/>
      <c r="S7001" s="12"/>
      <c r="T7001" s="5"/>
      <c r="V7001" s="5"/>
      <c r="W7001" s="5"/>
    </row>
    <row r="7002" spans="4:23" customFormat="1" x14ac:dyDescent="0.35">
      <c r="D7002" s="5"/>
      <c r="J7002" s="12"/>
      <c r="S7002" s="12"/>
      <c r="T7002" s="5"/>
      <c r="V7002" s="5"/>
      <c r="W7002" s="5"/>
    </row>
    <row r="7003" spans="4:23" customFormat="1" x14ac:dyDescent="0.35">
      <c r="D7003" s="5"/>
      <c r="J7003" s="12"/>
      <c r="S7003" s="12"/>
      <c r="T7003" s="5"/>
      <c r="V7003" s="5"/>
      <c r="W7003" s="5"/>
    </row>
    <row r="7004" spans="4:23" customFormat="1" x14ac:dyDescent="0.35">
      <c r="D7004" s="5"/>
      <c r="J7004" s="12"/>
      <c r="S7004" s="12"/>
      <c r="T7004" s="5"/>
      <c r="V7004" s="5"/>
      <c r="W7004" s="5"/>
    </row>
    <row r="7005" spans="4:23" customFormat="1" x14ac:dyDescent="0.35">
      <c r="D7005" s="5"/>
      <c r="J7005" s="12"/>
      <c r="S7005" s="12"/>
      <c r="T7005" s="5"/>
      <c r="V7005" s="5"/>
      <c r="W7005" s="5"/>
    </row>
    <row r="7006" spans="4:23" customFormat="1" x14ac:dyDescent="0.35">
      <c r="D7006" s="5"/>
      <c r="J7006" s="12"/>
      <c r="S7006" s="12"/>
      <c r="T7006" s="5"/>
      <c r="V7006" s="5"/>
      <c r="W7006" s="5"/>
    </row>
    <row r="7007" spans="4:23" customFormat="1" x14ac:dyDescent="0.35">
      <c r="D7007" s="5"/>
      <c r="J7007" s="12"/>
      <c r="S7007" s="12"/>
      <c r="T7007" s="5"/>
      <c r="V7007" s="5"/>
      <c r="W7007" s="5"/>
    </row>
    <row r="7008" spans="4:23" customFormat="1" x14ac:dyDescent="0.35">
      <c r="D7008" s="5"/>
      <c r="J7008" s="12"/>
      <c r="S7008" s="12"/>
      <c r="T7008" s="5"/>
      <c r="V7008" s="5"/>
      <c r="W7008" s="5"/>
    </row>
    <row r="7009" spans="4:23" customFormat="1" x14ac:dyDescent="0.35">
      <c r="D7009" s="5"/>
      <c r="J7009" s="12"/>
      <c r="S7009" s="12"/>
      <c r="T7009" s="5"/>
      <c r="V7009" s="5"/>
      <c r="W7009" s="5"/>
    </row>
    <row r="7010" spans="4:23" customFormat="1" x14ac:dyDescent="0.35">
      <c r="D7010" s="5"/>
      <c r="J7010" s="12"/>
      <c r="S7010" s="12"/>
      <c r="T7010" s="5"/>
      <c r="V7010" s="5"/>
      <c r="W7010" s="5"/>
    </row>
    <row r="7011" spans="4:23" customFormat="1" x14ac:dyDescent="0.35">
      <c r="D7011" s="5"/>
      <c r="J7011" s="12"/>
      <c r="S7011" s="12"/>
      <c r="T7011" s="5"/>
      <c r="V7011" s="5"/>
      <c r="W7011" s="5"/>
    </row>
    <row r="7012" spans="4:23" customFormat="1" x14ac:dyDescent="0.35">
      <c r="D7012" s="5"/>
      <c r="J7012" s="12"/>
      <c r="S7012" s="12"/>
      <c r="T7012" s="5"/>
      <c r="V7012" s="5"/>
      <c r="W7012" s="5"/>
    </row>
    <row r="7013" spans="4:23" customFormat="1" x14ac:dyDescent="0.35">
      <c r="D7013" s="5"/>
      <c r="J7013" s="12"/>
      <c r="S7013" s="12"/>
      <c r="T7013" s="5"/>
      <c r="V7013" s="5"/>
      <c r="W7013" s="5"/>
    </row>
    <row r="7014" spans="4:23" customFormat="1" x14ac:dyDescent="0.35">
      <c r="D7014" s="5"/>
      <c r="J7014" s="12"/>
      <c r="S7014" s="12"/>
      <c r="T7014" s="5"/>
      <c r="V7014" s="5"/>
      <c r="W7014" s="5"/>
    </row>
    <row r="7015" spans="4:23" customFormat="1" x14ac:dyDescent="0.35">
      <c r="D7015" s="5"/>
      <c r="J7015" s="12"/>
      <c r="S7015" s="12"/>
      <c r="T7015" s="5"/>
      <c r="V7015" s="5"/>
      <c r="W7015" s="5"/>
    </row>
    <row r="7016" spans="4:23" customFormat="1" x14ac:dyDescent="0.35">
      <c r="D7016" s="5"/>
      <c r="J7016" s="12"/>
      <c r="S7016" s="12"/>
      <c r="T7016" s="5"/>
      <c r="V7016" s="5"/>
      <c r="W7016" s="5"/>
    </row>
    <row r="7017" spans="4:23" customFormat="1" x14ac:dyDescent="0.35">
      <c r="D7017" s="5"/>
      <c r="J7017" s="12"/>
      <c r="S7017" s="12"/>
      <c r="T7017" s="5"/>
      <c r="V7017" s="5"/>
      <c r="W7017" s="5"/>
    </row>
    <row r="7018" spans="4:23" customFormat="1" x14ac:dyDescent="0.35">
      <c r="D7018" s="5"/>
      <c r="J7018" s="12"/>
      <c r="S7018" s="12"/>
      <c r="T7018" s="5"/>
      <c r="V7018" s="5"/>
      <c r="W7018" s="5"/>
    </row>
    <row r="7019" spans="4:23" customFormat="1" x14ac:dyDescent="0.35">
      <c r="D7019" s="5"/>
      <c r="J7019" s="12"/>
      <c r="S7019" s="12"/>
      <c r="T7019" s="5"/>
      <c r="V7019" s="5"/>
      <c r="W7019" s="5"/>
    </row>
    <row r="7020" spans="4:23" customFormat="1" x14ac:dyDescent="0.35">
      <c r="D7020" s="5"/>
      <c r="J7020" s="12"/>
      <c r="S7020" s="12"/>
      <c r="T7020" s="5"/>
      <c r="V7020" s="5"/>
      <c r="W7020" s="5"/>
    </row>
    <row r="7021" spans="4:23" customFormat="1" x14ac:dyDescent="0.35">
      <c r="D7021" s="5"/>
      <c r="J7021" s="12"/>
      <c r="S7021" s="12"/>
      <c r="T7021" s="5"/>
      <c r="V7021" s="5"/>
      <c r="W7021" s="5"/>
    </row>
    <row r="7022" spans="4:23" customFormat="1" x14ac:dyDescent="0.35">
      <c r="D7022" s="5"/>
      <c r="J7022" s="12"/>
      <c r="S7022" s="12"/>
      <c r="T7022" s="5"/>
      <c r="V7022" s="5"/>
      <c r="W7022" s="5"/>
    </row>
    <row r="7023" spans="4:23" customFormat="1" x14ac:dyDescent="0.35">
      <c r="D7023" s="5"/>
      <c r="J7023" s="12"/>
      <c r="S7023" s="12"/>
      <c r="T7023" s="5"/>
      <c r="V7023" s="5"/>
      <c r="W7023" s="5"/>
    </row>
    <row r="7024" spans="4:23" customFormat="1" x14ac:dyDescent="0.35">
      <c r="D7024" s="5"/>
      <c r="J7024" s="12"/>
      <c r="S7024" s="12"/>
      <c r="T7024" s="5"/>
      <c r="V7024" s="5"/>
      <c r="W7024" s="5"/>
    </row>
    <row r="7025" spans="4:23" customFormat="1" x14ac:dyDescent="0.35">
      <c r="D7025" s="5"/>
      <c r="J7025" s="12"/>
      <c r="S7025" s="12"/>
      <c r="T7025" s="5"/>
      <c r="V7025" s="5"/>
      <c r="W7025" s="5"/>
    </row>
    <row r="7026" spans="4:23" customFormat="1" x14ac:dyDescent="0.35">
      <c r="D7026" s="5"/>
      <c r="J7026" s="12"/>
      <c r="S7026" s="12"/>
      <c r="T7026" s="5"/>
      <c r="V7026" s="5"/>
      <c r="W7026" s="5"/>
    </row>
    <row r="7027" spans="4:23" customFormat="1" x14ac:dyDescent="0.35">
      <c r="D7027" s="5"/>
      <c r="J7027" s="12"/>
      <c r="S7027" s="12"/>
      <c r="T7027" s="5"/>
      <c r="V7027" s="5"/>
      <c r="W7027" s="5"/>
    </row>
    <row r="7028" spans="4:23" customFormat="1" x14ac:dyDescent="0.35">
      <c r="D7028" s="5"/>
      <c r="J7028" s="12"/>
      <c r="S7028" s="12"/>
      <c r="T7028" s="5"/>
      <c r="V7028" s="5"/>
      <c r="W7028" s="5"/>
    </row>
    <row r="7029" spans="4:23" customFormat="1" x14ac:dyDescent="0.35">
      <c r="D7029" s="5"/>
      <c r="J7029" s="12"/>
      <c r="S7029" s="12"/>
      <c r="T7029" s="5"/>
      <c r="V7029" s="5"/>
      <c r="W7029" s="5"/>
    </row>
    <row r="7030" spans="4:23" customFormat="1" x14ac:dyDescent="0.35">
      <c r="D7030" s="5"/>
      <c r="J7030" s="12"/>
      <c r="S7030" s="12"/>
      <c r="T7030" s="5"/>
      <c r="V7030" s="5"/>
      <c r="W7030" s="5"/>
    </row>
    <row r="7031" spans="4:23" customFormat="1" x14ac:dyDescent="0.35">
      <c r="D7031" s="5"/>
      <c r="J7031" s="12"/>
      <c r="S7031" s="12"/>
      <c r="T7031" s="5"/>
      <c r="V7031" s="5"/>
      <c r="W7031" s="5"/>
    </row>
    <row r="7032" spans="4:23" customFormat="1" x14ac:dyDescent="0.35">
      <c r="D7032" s="5"/>
      <c r="J7032" s="12"/>
      <c r="S7032" s="12"/>
      <c r="T7032" s="5"/>
      <c r="V7032" s="5"/>
      <c r="W7032" s="5"/>
    </row>
    <row r="7033" spans="4:23" customFormat="1" x14ac:dyDescent="0.35">
      <c r="D7033" s="5"/>
      <c r="J7033" s="12"/>
      <c r="S7033" s="12"/>
      <c r="T7033" s="5"/>
      <c r="V7033" s="5"/>
      <c r="W7033" s="5"/>
    </row>
    <row r="7034" spans="4:23" customFormat="1" x14ac:dyDescent="0.35">
      <c r="D7034" s="5"/>
      <c r="J7034" s="12"/>
      <c r="S7034" s="12"/>
      <c r="T7034" s="5"/>
      <c r="V7034" s="5"/>
      <c r="W7034" s="5"/>
    </row>
    <row r="7035" spans="4:23" customFormat="1" x14ac:dyDescent="0.35">
      <c r="D7035" s="5"/>
      <c r="J7035" s="12"/>
      <c r="S7035" s="12"/>
      <c r="T7035" s="5"/>
      <c r="V7035" s="5"/>
      <c r="W7035" s="5"/>
    </row>
    <row r="7036" spans="4:23" customFormat="1" x14ac:dyDescent="0.35">
      <c r="D7036" s="5"/>
      <c r="J7036" s="12"/>
      <c r="S7036" s="12"/>
      <c r="T7036" s="5"/>
      <c r="V7036" s="5"/>
      <c r="W7036" s="5"/>
    </row>
    <row r="7037" spans="4:23" customFormat="1" x14ac:dyDescent="0.35">
      <c r="D7037" s="5"/>
      <c r="J7037" s="12"/>
      <c r="S7037" s="12"/>
      <c r="T7037" s="5"/>
      <c r="V7037" s="5"/>
      <c r="W7037" s="5"/>
    </row>
    <row r="7038" spans="4:23" customFormat="1" x14ac:dyDescent="0.35">
      <c r="D7038" s="5"/>
      <c r="J7038" s="12"/>
      <c r="S7038" s="12"/>
      <c r="T7038" s="5"/>
      <c r="V7038" s="5"/>
      <c r="W7038" s="5"/>
    </row>
    <row r="7039" spans="4:23" customFormat="1" x14ac:dyDescent="0.35">
      <c r="D7039" s="5"/>
      <c r="J7039" s="12"/>
      <c r="S7039" s="12"/>
      <c r="T7039" s="5"/>
      <c r="V7039" s="5"/>
      <c r="W7039" s="5"/>
    </row>
    <row r="7040" spans="4:23" customFormat="1" x14ac:dyDescent="0.35">
      <c r="D7040" s="5"/>
      <c r="J7040" s="12"/>
      <c r="S7040" s="12"/>
      <c r="T7040" s="5"/>
      <c r="V7040" s="5"/>
      <c r="W7040" s="5"/>
    </row>
    <row r="7041" spans="4:23" customFormat="1" x14ac:dyDescent="0.35">
      <c r="D7041" s="5"/>
      <c r="J7041" s="12"/>
      <c r="S7041" s="12"/>
      <c r="T7041" s="5"/>
      <c r="V7041" s="5"/>
      <c r="W7041" s="5"/>
    </row>
    <row r="7042" spans="4:23" customFormat="1" x14ac:dyDescent="0.35">
      <c r="D7042" s="5"/>
      <c r="J7042" s="12"/>
      <c r="S7042" s="12"/>
      <c r="T7042" s="5"/>
      <c r="V7042" s="5"/>
      <c r="W7042" s="5"/>
    </row>
    <row r="7043" spans="4:23" customFormat="1" x14ac:dyDescent="0.35">
      <c r="D7043" s="5"/>
      <c r="J7043" s="12"/>
      <c r="S7043" s="12"/>
      <c r="T7043" s="5"/>
      <c r="V7043" s="5"/>
      <c r="W7043" s="5"/>
    </row>
    <row r="7044" spans="4:23" customFormat="1" x14ac:dyDescent="0.35">
      <c r="D7044" s="5"/>
      <c r="J7044" s="12"/>
      <c r="S7044" s="12"/>
      <c r="T7044" s="5"/>
      <c r="V7044" s="5"/>
      <c r="W7044" s="5"/>
    </row>
    <row r="7045" spans="4:23" customFormat="1" x14ac:dyDescent="0.35">
      <c r="D7045" s="5"/>
      <c r="J7045" s="12"/>
      <c r="S7045" s="12"/>
      <c r="T7045" s="5"/>
      <c r="V7045" s="5"/>
      <c r="W7045" s="5"/>
    </row>
    <row r="7046" spans="4:23" customFormat="1" x14ac:dyDescent="0.35">
      <c r="D7046" s="5"/>
      <c r="J7046" s="12"/>
      <c r="S7046" s="12"/>
      <c r="T7046" s="5"/>
      <c r="V7046" s="5"/>
      <c r="W7046" s="5"/>
    </row>
    <row r="7047" spans="4:23" customFormat="1" x14ac:dyDescent="0.35">
      <c r="D7047" s="5"/>
      <c r="J7047" s="12"/>
      <c r="S7047" s="12"/>
      <c r="T7047" s="5"/>
      <c r="V7047" s="5"/>
      <c r="W7047" s="5"/>
    </row>
    <row r="7048" spans="4:23" customFormat="1" x14ac:dyDescent="0.35">
      <c r="D7048" s="5"/>
      <c r="J7048" s="12"/>
      <c r="S7048" s="12"/>
      <c r="T7048" s="5"/>
      <c r="V7048" s="5"/>
      <c r="W7048" s="5"/>
    </row>
    <row r="7049" spans="4:23" customFormat="1" x14ac:dyDescent="0.35">
      <c r="D7049" s="5"/>
      <c r="J7049" s="12"/>
      <c r="S7049" s="12"/>
      <c r="T7049" s="5"/>
      <c r="V7049" s="5"/>
      <c r="W7049" s="5"/>
    </row>
    <row r="7050" spans="4:23" customFormat="1" x14ac:dyDescent="0.35">
      <c r="D7050" s="5"/>
      <c r="J7050" s="12"/>
      <c r="S7050" s="12"/>
      <c r="T7050" s="5"/>
      <c r="V7050" s="5"/>
      <c r="W7050" s="5"/>
    </row>
    <row r="7051" spans="4:23" customFormat="1" x14ac:dyDescent="0.35">
      <c r="D7051" s="5"/>
      <c r="J7051" s="12"/>
      <c r="S7051" s="12"/>
      <c r="T7051" s="5"/>
      <c r="V7051" s="5"/>
      <c r="W7051" s="5"/>
    </row>
    <row r="7052" spans="4:23" customFormat="1" x14ac:dyDescent="0.35">
      <c r="D7052" s="5"/>
      <c r="J7052" s="12"/>
      <c r="S7052" s="12"/>
      <c r="T7052" s="5"/>
      <c r="V7052" s="5"/>
      <c r="W7052" s="5"/>
    </row>
    <row r="7053" spans="4:23" customFormat="1" x14ac:dyDescent="0.35">
      <c r="D7053" s="5"/>
      <c r="J7053" s="12"/>
      <c r="S7053" s="12"/>
      <c r="T7053" s="5"/>
      <c r="V7053" s="5"/>
      <c r="W7053" s="5"/>
    </row>
    <row r="7054" spans="4:23" customFormat="1" x14ac:dyDescent="0.35">
      <c r="D7054" s="5"/>
      <c r="J7054" s="12"/>
      <c r="S7054" s="12"/>
      <c r="T7054" s="5"/>
      <c r="V7054" s="5"/>
      <c r="W7054" s="5"/>
    </row>
    <row r="7055" spans="4:23" customFormat="1" x14ac:dyDescent="0.35">
      <c r="D7055" s="5"/>
      <c r="J7055" s="12"/>
      <c r="S7055" s="12"/>
      <c r="T7055" s="5"/>
      <c r="V7055" s="5"/>
      <c r="W7055" s="5"/>
    </row>
    <row r="7056" spans="4:23" customFormat="1" x14ac:dyDescent="0.35">
      <c r="D7056" s="5"/>
      <c r="J7056" s="12"/>
      <c r="S7056" s="12"/>
      <c r="T7056" s="5"/>
      <c r="V7056" s="5"/>
      <c r="W7056" s="5"/>
    </row>
    <row r="7057" spans="4:23" customFormat="1" x14ac:dyDescent="0.35">
      <c r="D7057" s="5"/>
      <c r="J7057" s="12"/>
      <c r="S7057" s="12"/>
      <c r="T7057" s="5"/>
      <c r="V7057" s="5"/>
      <c r="W7057" s="5"/>
    </row>
    <row r="7058" spans="4:23" customFormat="1" x14ac:dyDescent="0.35">
      <c r="D7058" s="5"/>
      <c r="J7058" s="12"/>
      <c r="S7058" s="12"/>
      <c r="T7058" s="5"/>
      <c r="V7058" s="5"/>
      <c r="W7058" s="5"/>
    </row>
    <row r="7059" spans="4:23" customFormat="1" x14ac:dyDescent="0.35">
      <c r="D7059" s="5"/>
      <c r="J7059" s="12"/>
      <c r="S7059" s="12"/>
      <c r="T7059" s="5"/>
      <c r="V7059" s="5"/>
      <c r="W7059" s="5"/>
    </row>
    <row r="7060" spans="4:23" customFormat="1" x14ac:dyDescent="0.35">
      <c r="D7060" s="5"/>
      <c r="J7060" s="12"/>
      <c r="S7060" s="12"/>
      <c r="T7060" s="5"/>
      <c r="V7060" s="5"/>
      <c r="W7060" s="5"/>
    </row>
    <row r="7061" spans="4:23" customFormat="1" x14ac:dyDescent="0.35">
      <c r="D7061" s="5"/>
      <c r="J7061" s="12"/>
      <c r="S7061" s="12"/>
      <c r="T7061" s="5"/>
      <c r="V7061" s="5"/>
      <c r="W7061" s="5"/>
    </row>
    <row r="7062" spans="4:23" customFormat="1" x14ac:dyDescent="0.35">
      <c r="D7062" s="5"/>
      <c r="J7062" s="12"/>
      <c r="S7062" s="12"/>
      <c r="T7062" s="5"/>
      <c r="V7062" s="5"/>
      <c r="W7062" s="5"/>
    </row>
    <row r="7063" spans="4:23" customFormat="1" x14ac:dyDescent="0.35">
      <c r="D7063" s="5"/>
      <c r="J7063" s="12"/>
      <c r="S7063" s="12"/>
      <c r="T7063" s="5"/>
      <c r="V7063" s="5"/>
      <c r="W7063" s="5"/>
    </row>
    <row r="7064" spans="4:23" customFormat="1" x14ac:dyDescent="0.35">
      <c r="D7064" s="5"/>
      <c r="J7064" s="12"/>
      <c r="S7064" s="12"/>
      <c r="T7064" s="5"/>
      <c r="V7064" s="5"/>
      <c r="W7064" s="5"/>
    </row>
    <row r="7065" spans="4:23" customFormat="1" x14ac:dyDescent="0.35">
      <c r="D7065" s="5"/>
      <c r="J7065" s="12"/>
      <c r="S7065" s="12"/>
      <c r="T7065" s="5"/>
      <c r="V7065" s="5"/>
      <c r="W7065" s="5"/>
    </row>
    <row r="7066" spans="4:23" customFormat="1" x14ac:dyDescent="0.35">
      <c r="D7066" s="5"/>
      <c r="J7066" s="12"/>
      <c r="S7066" s="12"/>
      <c r="T7066" s="5"/>
      <c r="V7066" s="5"/>
      <c r="W7066" s="5"/>
    </row>
    <row r="7067" spans="4:23" customFormat="1" x14ac:dyDescent="0.35">
      <c r="D7067" s="5"/>
      <c r="J7067" s="12"/>
      <c r="S7067" s="12"/>
      <c r="T7067" s="5"/>
      <c r="V7067" s="5"/>
      <c r="W7067" s="5"/>
    </row>
    <row r="7068" spans="4:23" customFormat="1" x14ac:dyDescent="0.35">
      <c r="D7068" s="5"/>
      <c r="J7068" s="12"/>
      <c r="S7068" s="12"/>
      <c r="T7068" s="5"/>
      <c r="V7068" s="5"/>
      <c r="W7068" s="5"/>
    </row>
    <row r="7069" spans="4:23" customFormat="1" x14ac:dyDescent="0.35">
      <c r="D7069" s="5"/>
      <c r="J7069" s="12"/>
      <c r="S7069" s="12"/>
      <c r="T7069" s="5"/>
      <c r="V7069" s="5"/>
      <c r="W7069" s="5"/>
    </row>
    <row r="7070" spans="4:23" customFormat="1" x14ac:dyDescent="0.35">
      <c r="D7070" s="5"/>
      <c r="J7070" s="12"/>
      <c r="S7070" s="12"/>
      <c r="T7070" s="5"/>
      <c r="V7070" s="5"/>
      <c r="W7070" s="5"/>
    </row>
    <row r="7071" spans="4:23" customFormat="1" x14ac:dyDescent="0.35">
      <c r="D7071" s="5"/>
      <c r="J7071" s="12"/>
      <c r="S7071" s="12"/>
      <c r="T7071" s="5"/>
      <c r="V7071" s="5"/>
      <c r="W7071" s="5"/>
    </row>
    <row r="7072" spans="4:23" customFormat="1" x14ac:dyDescent="0.35">
      <c r="D7072" s="5"/>
      <c r="J7072" s="12"/>
      <c r="S7072" s="12"/>
      <c r="T7072" s="5"/>
      <c r="V7072" s="5"/>
      <c r="W7072" s="5"/>
    </row>
    <row r="7073" spans="4:23" customFormat="1" x14ac:dyDescent="0.35">
      <c r="D7073" s="5"/>
      <c r="J7073" s="12"/>
      <c r="S7073" s="12"/>
      <c r="T7073" s="5"/>
      <c r="V7073" s="5"/>
      <c r="W7073" s="5"/>
    </row>
    <row r="7074" spans="4:23" customFormat="1" x14ac:dyDescent="0.35">
      <c r="D7074" s="5"/>
      <c r="J7074" s="12"/>
      <c r="S7074" s="12"/>
      <c r="T7074" s="5"/>
      <c r="V7074" s="5"/>
      <c r="W7074" s="5"/>
    </row>
    <row r="7075" spans="4:23" customFormat="1" x14ac:dyDescent="0.35">
      <c r="D7075" s="5"/>
      <c r="J7075" s="12"/>
      <c r="S7075" s="12"/>
      <c r="T7075" s="5"/>
      <c r="V7075" s="5"/>
      <c r="W7075" s="5"/>
    </row>
    <row r="7076" spans="4:23" customFormat="1" x14ac:dyDescent="0.35">
      <c r="D7076" s="5"/>
      <c r="J7076" s="12"/>
      <c r="S7076" s="12"/>
      <c r="T7076" s="5"/>
      <c r="V7076" s="5"/>
      <c r="W7076" s="5"/>
    </row>
    <row r="7077" spans="4:23" customFormat="1" x14ac:dyDescent="0.35">
      <c r="D7077" s="5"/>
      <c r="J7077" s="12"/>
      <c r="S7077" s="12"/>
      <c r="T7077" s="5"/>
      <c r="V7077" s="5"/>
      <c r="W7077" s="5"/>
    </row>
    <row r="7078" spans="4:23" customFormat="1" x14ac:dyDescent="0.35">
      <c r="D7078" s="5"/>
      <c r="J7078" s="12"/>
      <c r="S7078" s="12"/>
      <c r="T7078" s="5"/>
      <c r="V7078" s="5"/>
      <c r="W7078" s="5"/>
    </row>
    <row r="7079" spans="4:23" customFormat="1" x14ac:dyDescent="0.35">
      <c r="D7079" s="5"/>
      <c r="J7079" s="12"/>
      <c r="S7079" s="12"/>
      <c r="T7079" s="5"/>
      <c r="V7079" s="5"/>
      <c r="W7079" s="5"/>
    </row>
    <row r="7080" spans="4:23" customFormat="1" x14ac:dyDescent="0.35">
      <c r="D7080" s="5"/>
      <c r="J7080" s="12"/>
      <c r="S7080" s="12"/>
      <c r="T7080" s="5"/>
      <c r="V7080" s="5"/>
      <c r="W7080" s="5"/>
    </row>
    <row r="7081" spans="4:23" customFormat="1" x14ac:dyDescent="0.35">
      <c r="D7081" s="5"/>
      <c r="J7081" s="12"/>
      <c r="S7081" s="12"/>
      <c r="T7081" s="5"/>
      <c r="V7081" s="5"/>
      <c r="W7081" s="5"/>
    </row>
    <row r="7082" spans="4:23" customFormat="1" x14ac:dyDescent="0.35">
      <c r="D7082" s="5"/>
      <c r="J7082" s="12"/>
      <c r="S7082" s="12"/>
      <c r="T7082" s="5"/>
      <c r="V7082" s="5"/>
      <c r="W7082" s="5"/>
    </row>
    <row r="7083" spans="4:23" customFormat="1" x14ac:dyDescent="0.35">
      <c r="D7083" s="5"/>
      <c r="J7083" s="12"/>
      <c r="S7083" s="12"/>
      <c r="T7083" s="5"/>
      <c r="V7083" s="5"/>
      <c r="W7083" s="5"/>
    </row>
    <row r="7084" spans="4:23" customFormat="1" x14ac:dyDescent="0.35">
      <c r="D7084" s="5"/>
      <c r="J7084" s="12"/>
      <c r="S7084" s="12"/>
      <c r="T7084" s="5"/>
      <c r="V7084" s="5"/>
      <c r="W7084" s="5"/>
    </row>
    <row r="7085" spans="4:23" customFormat="1" x14ac:dyDescent="0.35">
      <c r="D7085" s="5"/>
      <c r="J7085" s="12"/>
      <c r="S7085" s="12"/>
      <c r="T7085" s="5"/>
      <c r="V7085" s="5"/>
      <c r="W7085" s="5"/>
    </row>
    <row r="7086" spans="4:23" customFormat="1" x14ac:dyDescent="0.35">
      <c r="D7086" s="5"/>
      <c r="J7086" s="12"/>
      <c r="S7086" s="12"/>
      <c r="T7086" s="5"/>
      <c r="V7086" s="5"/>
      <c r="W7086" s="5"/>
    </row>
    <row r="7087" spans="4:23" customFormat="1" x14ac:dyDescent="0.35">
      <c r="D7087" s="5"/>
      <c r="J7087" s="12"/>
      <c r="S7087" s="12"/>
      <c r="T7087" s="5"/>
      <c r="V7087" s="5"/>
      <c r="W7087" s="5"/>
    </row>
    <row r="7088" spans="4:23" customFormat="1" x14ac:dyDescent="0.35">
      <c r="D7088" s="5"/>
      <c r="J7088" s="12"/>
      <c r="S7088" s="12"/>
      <c r="T7088" s="5"/>
      <c r="V7088" s="5"/>
      <c r="W7088" s="5"/>
    </row>
    <row r="7089" spans="4:23" customFormat="1" x14ac:dyDescent="0.35">
      <c r="D7089" s="5"/>
      <c r="J7089" s="12"/>
      <c r="S7089" s="12"/>
      <c r="T7089" s="5"/>
      <c r="V7089" s="5"/>
      <c r="W7089" s="5"/>
    </row>
    <row r="7090" spans="4:23" customFormat="1" x14ac:dyDescent="0.35">
      <c r="D7090" s="5"/>
      <c r="J7090" s="12"/>
      <c r="S7090" s="12"/>
      <c r="T7090" s="5"/>
      <c r="V7090" s="5"/>
      <c r="W7090" s="5"/>
    </row>
    <row r="7091" spans="4:23" customFormat="1" x14ac:dyDescent="0.35">
      <c r="D7091" s="5"/>
      <c r="J7091" s="12"/>
      <c r="S7091" s="12"/>
      <c r="T7091" s="5"/>
      <c r="V7091" s="5"/>
      <c r="W7091" s="5"/>
    </row>
    <row r="7092" spans="4:23" customFormat="1" x14ac:dyDescent="0.35">
      <c r="D7092" s="5"/>
      <c r="J7092" s="12"/>
      <c r="S7092" s="12"/>
      <c r="T7092" s="5"/>
      <c r="V7092" s="5"/>
      <c r="W7092" s="5"/>
    </row>
    <row r="7093" spans="4:23" customFormat="1" x14ac:dyDescent="0.35">
      <c r="D7093" s="5"/>
      <c r="J7093" s="12"/>
      <c r="S7093" s="12"/>
      <c r="T7093" s="5"/>
      <c r="V7093" s="5"/>
      <c r="W7093" s="5"/>
    </row>
    <row r="7094" spans="4:23" customFormat="1" x14ac:dyDescent="0.35">
      <c r="D7094" s="5"/>
      <c r="J7094" s="12"/>
      <c r="S7094" s="12"/>
      <c r="T7094" s="5"/>
      <c r="V7094" s="5"/>
      <c r="W7094" s="5"/>
    </row>
    <row r="7095" spans="4:23" customFormat="1" x14ac:dyDescent="0.35">
      <c r="D7095" s="5"/>
      <c r="J7095" s="12"/>
      <c r="S7095" s="12"/>
      <c r="T7095" s="5"/>
      <c r="V7095" s="5"/>
      <c r="W7095" s="5"/>
    </row>
    <row r="7096" spans="4:23" customFormat="1" x14ac:dyDescent="0.35">
      <c r="D7096" s="5"/>
      <c r="J7096" s="12"/>
      <c r="S7096" s="12"/>
      <c r="T7096" s="5"/>
      <c r="V7096" s="5"/>
      <c r="W7096" s="5"/>
    </row>
    <row r="7097" spans="4:23" customFormat="1" x14ac:dyDescent="0.35">
      <c r="D7097" s="5"/>
      <c r="J7097" s="12"/>
      <c r="S7097" s="12"/>
      <c r="T7097" s="5"/>
      <c r="V7097" s="5"/>
      <c r="W7097" s="5"/>
    </row>
    <row r="7098" spans="4:23" customFormat="1" x14ac:dyDescent="0.35">
      <c r="D7098" s="5"/>
      <c r="J7098" s="12"/>
      <c r="S7098" s="12"/>
      <c r="T7098" s="5"/>
      <c r="V7098" s="5"/>
      <c r="W7098" s="5"/>
    </row>
    <row r="7099" spans="4:23" customFormat="1" x14ac:dyDescent="0.35">
      <c r="D7099" s="5"/>
      <c r="J7099" s="12"/>
      <c r="S7099" s="12"/>
      <c r="T7099" s="5"/>
      <c r="V7099" s="5"/>
      <c r="W7099" s="5"/>
    </row>
    <row r="7100" spans="4:23" customFormat="1" x14ac:dyDescent="0.35">
      <c r="D7100" s="5"/>
      <c r="J7100" s="12"/>
      <c r="S7100" s="12"/>
      <c r="T7100" s="5"/>
      <c r="V7100" s="5"/>
      <c r="W7100" s="5"/>
    </row>
    <row r="7101" spans="4:23" customFormat="1" x14ac:dyDescent="0.35">
      <c r="D7101" s="5"/>
      <c r="J7101" s="12"/>
      <c r="S7101" s="12"/>
      <c r="T7101" s="5"/>
      <c r="V7101" s="5"/>
      <c r="W7101" s="5"/>
    </row>
    <row r="7102" spans="4:23" customFormat="1" x14ac:dyDescent="0.35">
      <c r="D7102" s="5"/>
      <c r="J7102" s="12"/>
      <c r="S7102" s="12"/>
      <c r="T7102" s="5"/>
      <c r="V7102" s="5"/>
      <c r="W7102" s="5"/>
    </row>
    <row r="7103" spans="4:23" customFormat="1" x14ac:dyDescent="0.35">
      <c r="D7103" s="5"/>
      <c r="J7103" s="12"/>
      <c r="S7103" s="12"/>
      <c r="T7103" s="5"/>
      <c r="V7103" s="5"/>
      <c r="W7103" s="5"/>
    </row>
    <row r="7104" spans="4:23" customFormat="1" x14ac:dyDescent="0.35">
      <c r="D7104" s="5"/>
      <c r="J7104" s="12"/>
      <c r="S7104" s="12"/>
      <c r="T7104" s="5"/>
      <c r="V7104" s="5"/>
      <c r="W7104" s="5"/>
    </row>
    <row r="7105" spans="4:23" customFormat="1" x14ac:dyDescent="0.35">
      <c r="D7105" s="5"/>
      <c r="J7105" s="12"/>
      <c r="S7105" s="12"/>
      <c r="T7105" s="5"/>
      <c r="V7105" s="5"/>
      <c r="W7105" s="5"/>
    </row>
    <row r="7106" spans="4:23" customFormat="1" x14ac:dyDescent="0.35">
      <c r="D7106" s="5"/>
      <c r="J7106" s="12"/>
      <c r="S7106" s="12"/>
      <c r="T7106" s="5"/>
      <c r="V7106" s="5"/>
      <c r="W7106" s="5"/>
    </row>
    <row r="7107" spans="4:23" customFormat="1" x14ac:dyDescent="0.35">
      <c r="D7107" s="5"/>
      <c r="J7107" s="12"/>
      <c r="S7107" s="12"/>
      <c r="T7107" s="5"/>
      <c r="V7107" s="5"/>
      <c r="W7107" s="5"/>
    </row>
    <row r="7108" spans="4:23" customFormat="1" x14ac:dyDescent="0.35">
      <c r="D7108" s="5"/>
      <c r="J7108" s="12"/>
      <c r="S7108" s="12"/>
      <c r="T7108" s="5"/>
      <c r="V7108" s="5"/>
      <c r="W7108" s="5"/>
    </row>
    <row r="7109" spans="4:23" customFormat="1" x14ac:dyDescent="0.35">
      <c r="D7109" s="5"/>
      <c r="J7109" s="12"/>
      <c r="S7109" s="12"/>
      <c r="T7109" s="5"/>
      <c r="V7109" s="5"/>
      <c r="W7109" s="5"/>
    </row>
    <row r="7110" spans="4:23" customFormat="1" x14ac:dyDescent="0.35">
      <c r="D7110" s="5"/>
      <c r="J7110" s="12"/>
      <c r="S7110" s="12"/>
      <c r="T7110" s="5"/>
      <c r="V7110" s="5"/>
      <c r="W7110" s="5"/>
    </row>
    <row r="7111" spans="4:23" customFormat="1" x14ac:dyDescent="0.35">
      <c r="D7111" s="5"/>
      <c r="J7111" s="12"/>
      <c r="S7111" s="12"/>
      <c r="T7111" s="5"/>
      <c r="V7111" s="5"/>
      <c r="W7111" s="5"/>
    </row>
    <row r="7112" spans="4:23" customFormat="1" x14ac:dyDescent="0.35">
      <c r="D7112" s="5"/>
      <c r="J7112" s="12"/>
      <c r="S7112" s="12"/>
      <c r="T7112" s="5"/>
      <c r="V7112" s="5"/>
      <c r="W7112" s="5"/>
    </row>
    <row r="7113" spans="4:23" customFormat="1" x14ac:dyDescent="0.35">
      <c r="D7113" s="5"/>
      <c r="J7113" s="12"/>
      <c r="S7113" s="12"/>
      <c r="T7113" s="5"/>
      <c r="V7113" s="5"/>
      <c r="W7113" s="5"/>
    </row>
    <row r="7114" spans="4:23" customFormat="1" x14ac:dyDescent="0.35">
      <c r="D7114" s="5"/>
      <c r="J7114" s="12"/>
      <c r="S7114" s="12"/>
      <c r="T7114" s="5"/>
      <c r="V7114" s="5"/>
      <c r="W7114" s="5"/>
    </row>
    <row r="7115" spans="4:23" customFormat="1" x14ac:dyDescent="0.35">
      <c r="D7115" s="5"/>
      <c r="J7115" s="12"/>
      <c r="S7115" s="12"/>
      <c r="T7115" s="5"/>
      <c r="V7115" s="5"/>
      <c r="W7115" s="5"/>
    </row>
    <row r="7116" spans="4:23" customFormat="1" x14ac:dyDescent="0.35">
      <c r="D7116" s="5"/>
      <c r="J7116" s="12"/>
      <c r="S7116" s="12"/>
      <c r="T7116" s="5"/>
      <c r="V7116" s="5"/>
      <c r="W7116" s="5"/>
    </row>
    <row r="7117" spans="4:23" customFormat="1" x14ac:dyDescent="0.35">
      <c r="D7117" s="5"/>
      <c r="J7117" s="12"/>
      <c r="S7117" s="12"/>
      <c r="T7117" s="5"/>
      <c r="V7117" s="5"/>
      <c r="W7117" s="5"/>
    </row>
    <row r="7118" spans="4:23" customFormat="1" x14ac:dyDescent="0.35">
      <c r="D7118" s="5"/>
      <c r="J7118" s="12"/>
      <c r="S7118" s="12"/>
      <c r="T7118" s="5"/>
      <c r="V7118" s="5"/>
      <c r="W7118" s="5"/>
    </row>
    <row r="7119" spans="4:23" customFormat="1" x14ac:dyDescent="0.35">
      <c r="D7119" s="5"/>
      <c r="J7119" s="12"/>
      <c r="S7119" s="12"/>
      <c r="T7119" s="5"/>
      <c r="V7119" s="5"/>
      <c r="W7119" s="5"/>
    </row>
    <row r="7120" spans="4:23" customFormat="1" x14ac:dyDescent="0.35">
      <c r="D7120" s="5"/>
      <c r="J7120" s="12"/>
      <c r="S7120" s="12"/>
      <c r="T7120" s="5"/>
      <c r="V7120" s="5"/>
      <c r="W7120" s="5"/>
    </row>
    <row r="7121" spans="4:23" customFormat="1" x14ac:dyDescent="0.35">
      <c r="D7121" s="5"/>
      <c r="J7121" s="12"/>
      <c r="S7121" s="12"/>
      <c r="T7121" s="5"/>
      <c r="V7121" s="5"/>
      <c r="W7121" s="5"/>
    </row>
    <row r="7122" spans="4:23" customFormat="1" x14ac:dyDescent="0.35">
      <c r="D7122" s="5"/>
      <c r="J7122" s="12"/>
      <c r="S7122" s="12"/>
      <c r="T7122" s="5"/>
      <c r="V7122" s="5"/>
      <c r="W7122" s="5"/>
    </row>
    <row r="7123" spans="4:23" customFormat="1" x14ac:dyDescent="0.35">
      <c r="D7123" s="5"/>
      <c r="J7123" s="12"/>
      <c r="S7123" s="12"/>
      <c r="T7123" s="5"/>
      <c r="V7123" s="5"/>
      <c r="W7123" s="5"/>
    </row>
    <row r="7124" spans="4:23" customFormat="1" x14ac:dyDescent="0.35">
      <c r="D7124" s="5"/>
      <c r="J7124" s="12"/>
      <c r="S7124" s="12"/>
      <c r="T7124" s="5"/>
      <c r="V7124" s="5"/>
      <c r="W7124" s="5"/>
    </row>
    <row r="7125" spans="4:23" customFormat="1" x14ac:dyDescent="0.35">
      <c r="D7125" s="5"/>
      <c r="J7125" s="12"/>
      <c r="S7125" s="12"/>
      <c r="T7125" s="5"/>
      <c r="V7125" s="5"/>
      <c r="W7125" s="5"/>
    </row>
    <row r="7126" spans="4:23" customFormat="1" x14ac:dyDescent="0.35">
      <c r="D7126" s="5"/>
      <c r="J7126" s="12"/>
      <c r="S7126" s="12"/>
      <c r="T7126" s="5"/>
      <c r="V7126" s="5"/>
      <c r="W7126" s="5"/>
    </row>
    <row r="7127" spans="4:23" customFormat="1" x14ac:dyDescent="0.35">
      <c r="D7127" s="5"/>
      <c r="J7127" s="12"/>
      <c r="S7127" s="12"/>
      <c r="T7127" s="5"/>
      <c r="V7127" s="5"/>
      <c r="W7127" s="5"/>
    </row>
    <row r="7128" spans="4:23" customFormat="1" x14ac:dyDescent="0.35">
      <c r="D7128" s="5"/>
      <c r="J7128" s="12"/>
      <c r="S7128" s="12"/>
      <c r="T7128" s="5"/>
      <c r="V7128" s="5"/>
      <c r="W7128" s="5"/>
    </row>
    <row r="7129" spans="4:23" customFormat="1" x14ac:dyDescent="0.35">
      <c r="D7129" s="5"/>
      <c r="J7129" s="12"/>
      <c r="S7129" s="12"/>
      <c r="T7129" s="5"/>
      <c r="V7129" s="5"/>
      <c r="W7129" s="5"/>
    </row>
    <row r="7130" spans="4:23" customFormat="1" x14ac:dyDescent="0.35">
      <c r="D7130" s="5"/>
      <c r="J7130" s="12"/>
      <c r="S7130" s="12"/>
      <c r="T7130" s="5"/>
      <c r="V7130" s="5"/>
      <c r="W7130" s="5"/>
    </row>
    <row r="7131" spans="4:23" customFormat="1" x14ac:dyDescent="0.35">
      <c r="D7131" s="5"/>
      <c r="J7131" s="12"/>
      <c r="S7131" s="12"/>
      <c r="T7131" s="5"/>
      <c r="V7131" s="5"/>
      <c r="W7131" s="5"/>
    </row>
    <row r="7132" spans="4:23" customFormat="1" x14ac:dyDescent="0.35">
      <c r="D7132" s="5"/>
      <c r="J7132" s="12"/>
      <c r="S7132" s="12"/>
      <c r="T7132" s="5"/>
      <c r="V7132" s="5"/>
      <c r="W7132" s="5"/>
    </row>
    <row r="7133" spans="4:23" customFormat="1" x14ac:dyDescent="0.35">
      <c r="D7133" s="5"/>
      <c r="J7133" s="12"/>
      <c r="S7133" s="12"/>
      <c r="T7133" s="5"/>
      <c r="V7133" s="5"/>
      <c r="W7133" s="5"/>
    </row>
    <row r="7134" spans="4:23" customFormat="1" x14ac:dyDescent="0.35">
      <c r="D7134" s="5"/>
      <c r="J7134" s="12"/>
      <c r="S7134" s="12"/>
      <c r="T7134" s="5"/>
      <c r="V7134" s="5"/>
      <c r="W7134" s="5"/>
    </row>
    <row r="7135" spans="4:23" customFormat="1" x14ac:dyDescent="0.35">
      <c r="D7135" s="5"/>
      <c r="J7135" s="12"/>
      <c r="S7135" s="12"/>
      <c r="T7135" s="5"/>
      <c r="V7135" s="5"/>
      <c r="W7135" s="5"/>
    </row>
    <row r="7136" spans="4:23" customFormat="1" x14ac:dyDescent="0.35">
      <c r="D7136" s="5"/>
      <c r="J7136" s="12"/>
      <c r="S7136" s="12"/>
      <c r="T7136" s="5"/>
      <c r="V7136" s="5"/>
      <c r="W7136" s="5"/>
    </row>
    <row r="7137" spans="4:23" customFormat="1" x14ac:dyDescent="0.35">
      <c r="D7137" s="5"/>
      <c r="J7137" s="12"/>
      <c r="S7137" s="12"/>
      <c r="T7137" s="5"/>
      <c r="V7137" s="5"/>
      <c r="W7137" s="5"/>
    </row>
    <row r="7138" spans="4:23" customFormat="1" x14ac:dyDescent="0.35">
      <c r="D7138" s="5"/>
      <c r="J7138" s="12"/>
      <c r="S7138" s="12"/>
      <c r="T7138" s="5"/>
      <c r="V7138" s="5"/>
      <c r="W7138" s="5"/>
    </row>
    <row r="7139" spans="4:23" customFormat="1" x14ac:dyDescent="0.35">
      <c r="D7139" s="5"/>
      <c r="J7139" s="12"/>
      <c r="S7139" s="12"/>
      <c r="T7139" s="5"/>
      <c r="V7139" s="5"/>
      <c r="W7139" s="5"/>
    </row>
    <row r="7140" spans="4:23" customFormat="1" x14ac:dyDescent="0.35">
      <c r="D7140" s="5"/>
      <c r="J7140" s="12"/>
      <c r="S7140" s="12"/>
      <c r="T7140" s="5"/>
      <c r="V7140" s="5"/>
      <c r="W7140" s="5"/>
    </row>
    <row r="7141" spans="4:23" customFormat="1" x14ac:dyDescent="0.35">
      <c r="D7141" s="5"/>
      <c r="J7141" s="12"/>
      <c r="S7141" s="12"/>
      <c r="T7141" s="5"/>
      <c r="V7141" s="5"/>
      <c r="W7141" s="5"/>
    </row>
    <row r="7142" spans="4:23" customFormat="1" x14ac:dyDescent="0.35">
      <c r="D7142" s="5"/>
      <c r="J7142" s="12"/>
      <c r="S7142" s="12"/>
      <c r="T7142" s="5"/>
      <c r="V7142" s="5"/>
      <c r="W7142" s="5"/>
    </row>
    <row r="7143" spans="4:23" customFormat="1" x14ac:dyDescent="0.35">
      <c r="D7143" s="5"/>
      <c r="J7143" s="12"/>
      <c r="S7143" s="12"/>
      <c r="T7143" s="5"/>
      <c r="V7143" s="5"/>
      <c r="W7143" s="5"/>
    </row>
    <row r="7144" spans="4:23" customFormat="1" x14ac:dyDescent="0.35">
      <c r="D7144" s="5"/>
      <c r="J7144" s="12"/>
      <c r="S7144" s="12"/>
      <c r="T7144" s="5"/>
      <c r="V7144" s="5"/>
      <c r="W7144" s="5"/>
    </row>
    <row r="7145" spans="4:23" customFormat="1" x14ac:dyDescent="0.35">
      <c r="D7145" s="5"/>
      <c r="J7145" s="12"/>
      <c r="S7145" s="12"/>
      <c r="T7145" s="5"/>
      <c r="V7145" s="5"/>
      <c r="W7145" s="5"/>
    </row>
    <row r="7146" spans="4:23" customFormat="1" x14ac:dyDescent="0.35">
      <c r="D7146" s="5"/>
      <c r="J7146" s="12"/>
      <c r="S7146" s="12"/>
      <c r="T7146" s="5"/>
      <c r="V7146" s="5"/>
      <c r="W7146" s="5"/>
    </row>
    <row r="7147" spans="4:23" customFormat="1" x14ac:dyDescent="0.35">
      <c r="D7147" s="5"/>
      <c r="J7147" s="12"/>
      <c r="S7147" s="12"/>
      <c r="T7147" s="5"/>
      <c r="V7147" s="5"/>
      <c r="W7147" s="5"/>
    </row>
    <row r="7148" spans="4:23" customFormat="1" x14ac:dyDescent="0.35">
      <c r="D7148" s="5"/>
      <c r="J7148" s="12"/>
      <c r="S7148" s="12"/>
      <c r="T7148" s="5"/>
      <c r="V7148" s="5"/>
      <c r="W7148" s="5"/>
    </row>
    <row r="7149" spans="4:23" customFormat="1" x14ac:dyDescent="0.35">
      <c r="D7149" s="5"/>
      <c r="J7149" s="12"/>
      <c r="S7149" s="12"/>
      <c r="T7149" s="5"/>
      <c r="V7149" s="5"/>
      <c r="W7149" s="5"/>
    </row>
    <row r="7150" spans="4:23" customFormat="1" x14ac:dyDescent="0.35">
      <c r="D7150" s="5"/>
      <c r="J7150" s="12"/>
      <c r="S7150" s="12"/>
      <c r="T7150" s="5"/>
      <c r="V7150" s="5"/>
      <c r="W7150" s="5"/>
    </row>
    <row r="7151" spans="4:23" customFormat="1" x14ac:dyDescent="0.35">
      <c r="D7151" s="5"/>
      <c r="J7151" s="12"/>
      <c r="S7151" s="12"/>
      <c r="T7151" s="5"/>
      <c r="V7151" s="5"/>
      <c r="W7151" s="5"/>
    </row>
    <row r="7152" spans="4:23" customFormat="1" x14ac:dyDescent="0.35">
      <c r="D7152" s="5"/>
      <c r="J7152" s="12"/>
      <c r="S7152" s="12"/>
      <c r="T7152" s="5"/>
      <c r="V7152" s="5"/>
      <c r="W7152" s="5"/>
    </row>
    <row r="7153" spans="4:23" customFormat="1" x14ac:dyDescent="0.35">
      <c r="D7153" s="5"/>
      <c r="J7153" s="12"/>
      <c r="S7153" s="12"/>
      <c r="T7153" s="5"/>
      <c r="V7153" s="5"/>
      <c r="W7153" s="5"/>
    </row>
    <row r="7154" spans="4:23" customFormat="1" x14ac:dyDescent="0.35">
      <c r="D7154" s="5"/>
      <c r="J7154" s="12"/>
      <c r="S7154" s="12"/>
      <c r="T7154" s="5"/>
      <c r="V7154" s="5"/>
      <c r="W7154" s="5"/>
    </row>
    <row r="7155" spans="4:23" customFormat="1" x14ac:dyDescent="0.35">
      <c r="D7155" s="5"/>
      <c r="J7155" s="12"/>
      <c r="S7155" s="12"/>
      <c r="T7155" s="5"/>
      <c r="V7155" s="5"/>
      <c r="W7155" s="5"/>
    </row>
    <row r="7156" spans="4:23" customFormat="1" x14ac:dyDescent="0.35">
      <c r="D7156" s="5"/>
      <c r="J7156" s="12"/>
      <c r="S7156" s="12"/>
      <c r="T7156" s="5"/>
      <c r="V7156" s="5"/>
      <c r="W7156" s="5"/>
    </row>
    <row r="7157" spans="4:23" customFormat="1" x14ac:dyDescent="0.35">
      <c r="D7157" s="5"/>
      <c r="J7157" s="12"/>
      <c r="S7157" s="12"/>
      <c r="T7157" s="5"/>
      <c r="V7157" s="5"/>
      <c r="W7157" s="5"/>
    </row>
    <row r="7158" spans="4:23" customFormat="1" x14ac:dyDescent="0.35">
      <c r="D7158" s="5"/>
      <c r="J7158" s="12"/>
      <c r="S7158" s="12"/>
      <c r="T7158" s="5"/>
      <c r="V7158" s="5"/>
      <c r="W7158" s="5"/>
    </row>
    <row r="7159" spans="4:23" customFormat="1" x14ac:dyDescent="0.35">
      <c r="D7159" s="5"/>
      <c r="J7159" s="12"/>
      <c r="S7159" s="12"/>
      <c r="T7159" s="5"/>
      <c r="V7159" s="5"/>
      <c r="W7159" s="5"/>
    </row>
    <row r="7160" spans="4:23" customFormat="1" x14ac:dyDescent="0.35">
      <c r="D7160" s="5"/>
      <c r="J7160" s="12"/>
      <c r="S7160" s="12"/>
      <c r="T7160" s="5"/>
      <c r="V7160" s="5"/>
      <c r="W7160" s="5"/>
    </row>
    <row r="7161" spans="4:23" customFormat="1" x14ac:dyDescent="0.35">
      <c r="D7161" s="5"/>
      <c r="J7161" s="12"/>
      <c r="S7161" s="12"/>
      <c r="T7161" s="5"/>
      <c r="V7161" s="5"/>
      <c r="W7161" s="5"/>
    </row>
    <row r="7162" spans="4:23" customFormat="1" x14ac:dyDescent="0.35">
      <c r="D7162" s="5"/>
      <c r="J7162" s="12"/>
      <c r="S7162" s="12"/>
      <c r="T7162" s="5"/>
      <c r="V7162" s="5"/>
      <c r="W7162" s="5"/>
    </row>
    <row r="7163" spans="4:23" customFormat="1" x14ac:dyDescent="0.35">
      <c r="D7163" s="5"/>
      <c r="J7163" s="12"/>
      <c r="S7163" s="12"/>
      <c r="T7163" s="5"/>
      <c r="V7163" s="5"/>
      <c r="W7163" s="5"/>
    </row>
    <row r="7164" spans="4:23" customFormat="1" x14ac:dyDescent="0.35">
      <c r="D7164" s="5"/>
      <c r="J7164" s="12"/>
      <c r="S7164" s="12"/>
      <c r="T7164" s="5"/>
      <c r="V7164" s="5"/>
      <c r="W7164" s="5"/>
    </row>
    <row r="7165" spans="4:23" customFormat="1" x14ac:dyDescent="0.35">
      <c r="D7165" s="5"/>
      <c r="J7165" s="12"/>
      <c r="S7165" s="12"/>
      <c r="T7165" s="5"/>
      <c r="V7165" s="5"/>
      <c r="W7165" s="5"/>
    </row>
    <row r="7166" spans="4:23" customFormat="1" x14ac:dyDescent="0.35">
      <c r="D7166" s="5"/>
      <c r="J7166" s="12"/>
      <c r="S7166" s="12"/>
      <c r="T7166" s="5"/>
      <c r="V7166" s="5"/>
      <c r="W7166" s="5"/>
    </row>
    <row r="7167" spans="4:23" customFormat="1" x14ac:dyDescent="0.35">
      <c r="D7167" s="5"/>
      <c r="J7167" s="12"/>
      <c r="S7167" s="12"/>
      <c r="T7167" s="5"/>
      <c r="V7167" s="5"/>
      <c r="W7167" s="5"/>
    </row>
    <row r="7168" spans="4:23" customFormat="1" x14ac:dyDescent="0.35">
      <c r="D7168" s="5"/>
      <c r="J7168" s="12"/>
      <c r="S7168" s="12"/>
      <c r="T7168" s="5"/>
      <c r="V7168" s="5"/>
      <c r="W7168" s="5"/>
    </row>
    <row r="7169" spans="4:23" customFormat="1" x14ac:dyDescent="0.35">
      <c r="D7169" s="5"/>
      <c r="J7169" s="12"/>
      <c r="S7169" s="12"/>
      <c r="T7169" s="5"/>
      <c r="V7169" s="5"/>
      <c r="W7169" s="5"/>
    </row>
    <row r="7170" spans="4:23" customFormat="1" x14ac:dyDescent="0.35">
      <c r="D7170" s="5"/>
      <c r="J7170" s="12"/>
      <c r="S7170" s="12"/>
      <c r="T7170" s="5"/>
      <c r="V7170" s="5"/>
      <c r="W7170" s="5"/>
    </row>
    <row r="7171" spans="4:23" customFormat="1" x14ac:dyDescent="0.35">
      <c r="D7171" s="5"/>
      <c r="J7171" s="12"/>
      <c r="S7171" s="12"/>
      <c r="T7171" s="5"/>
      <c r="V7171" s="5"/>
      <c r="W7171" s="5"/>
    </row>
    <row r="7172" spans="4:23" customFormat="1" x14ac:dyDescent="0.35">
      <c r="D7172" s="5"/>
      <c r="J7172" s="12"/>
      <c r="S7172" s="12"/>
      <c r="T7172" s="5"/>
      <c r="V7172" s="5"/>
      <c r="W7172" s="5"/>
    </row>
    <row r="7173" spans="4:23" customFormat="1" x14ac:dyDescent="0.35">
      <c r="D7173" s="5"/>
      <c r="J7173" s="12"/>
      <c r="S7173" s="12"/>
      <c r="T7173" s="5"/>
      <c r="V7173" s="5"/>
      <c r="W7173" s="5"/>
    </row>
    <row r="7174" spans="4:23" customFormat="1" x14ac:dyDescent="0.35">
      <c r="D7174" s="5"/>
      <c r="J7174" s="12"/>
      <c r="S7174" s="12"/>
      <c r="T7174" s="5"/>
      <c r="V7174" s="5"/>
      <c r="W7174" s="5"/>
    </row>
    <row r="7175" spans="4:23" customFormat="1" x14ac:dyDescent="0.35">
      <c r="D7175" s="5"/>
      <c r="J7175" s="12"/>
      <c r="S7175" s="12"/>
      <c r="T7175" s="5"/>
      <c r="V7175" s="5"/>
      <c r="W7175" s="5"/>
    </row>
    <row r="7176" spans="4:23" customFormat="1" x14ac:dyDescent="0.35">
      <c r="D7176" s="5"/>
      <c r="J7176" s="12"/>
      <c r="S7176" s="12"/>
      <c r="T7176" s="5"/>
      <c r="V7176" s="5"/>
      <c r="W7176" s="5"/>
    </row>
    <row r="7177" spans="4:23" customFormat="1" x14ac:dyDescent="0.35">
      <c r="D7177" s="5"/>
      <c r="J7177" s="12"/>
      <c r="S7177" s="12"/>
      <c r="T7177" s="5"/>
      <c r="V7177" s="5"/>
      <c r="W7177" s="5"/>
    </row>
    <row r="7178" spans="4:23" customFormat="1" x14ac:dyDescent="0.35">
      <c r="D7178" s="5"/>
      <c r="J7178" s="12"/>
      <c r="S7178" s="12"/>
      <c r="T7178" s="5"/>
      <c r="V7178" s="5"/>
      <c r="W7178" s="5"/>
    </row>
    <row r="7179" spans="4:23" customFormat="1" x14ac:dyDescent="0.35">
      <c r="D7179" s="5"/>
      <c r="J7179" s="12"/>
      <c r="S7179" s="12"/>
      <c r="T7179" s="5"/>
      <c r="V7179" s="5"/>
      <c r="W7179" s="5"/>
    </row>
    <row r="7180" spans="4:23" customFormat="1" x14ac:dyDescent="0.35">
      <c r="D7180" s="5"/>
      <c r="J7180" s="12"/>
      <c r="S7180" s="12"/>
      <c r="T7180" s="5"/>
      <c r="V7180" s="5"/>
      <c r="W7180" s="5"/>
    </row>
    <row r="7181" spans="4:23" customFormat="1" x14ac:dyDescent="0.35">
      <c r="D7181" s="5"/>
      <c r="J7181" s="12"/>
      <c r="S7181" s="12"/>
      <c r="T7181" s="5"/>
      <c r="V7181" s="5"/>
      <c r="W7181" s="5"/>
    </row>
    <row r="7182" spans="4:23" customFormat="1" x14ac:dyDescent="0.35">
      <c r="D7182" s="5"/>
      <c r="J7182" s="12"/>
      <c r="S7182" s="12"/>
      <c r="T7182" s="5"/>
      <c r="V7182" s="5"/>
      <c r="W7182" s="5"/>
    </row>
    <row r="7183" spans="4:23" customFormat="1" x14ac:dyDescent="0.35">
      <c r="D7183" s="5"/>
      <c r="J7183" s="12"/>
      <c r="S7183" s="12"/>
      <c r="T7183" s="5"/>
      <c r="V7183" s="5"/>
      <c r="W7183" s="5"/>
    </row>
    <row r="7184" spans="4:23" customFormat="1" x14ac:dyDescent="0.35">
      <c r="D7184" s="5"/>
      <c r="J7184" s="12"/>
      <c r="S7184" s="12"/>
      <c r="T7184" s="5"/>
      <c r="V7184" s="5"/>
      <c r="W7184" s="5"/>
    </row>
    <row r="7185" spans="4:23" customFormat="1" x14ac:dyDescent="0.35">
      <c r="D7185" s="5"/>
      <c r="J7185" s="12"/>
      <c r="S7185" s="12"/>
      <c r="T7185" s="5"/>
      <c r="V7185" s="5"/>
      <c r="W7185" s="5"/>
    </row>
    <row r="7186" spans="4:23" customFormat="1" x14ac:dyDescent="0.35">
      <c r="D7186" s="5"/>
      <c r="J7186" s="12"/>
      <c r="S7186" s="12"/>
      <c r="T7186" s="5"/>
      <c r="V7186" s="5"/>
      <c r="W7186" s="5"/>
    </row>
    <row r="7187" spans="4:23" customFormat="1" x14ac:dyDescent="0.35">
      <c r="D7187" s="5"/>
      <c r="J7187" s="12"/>
      <c r="S7187" s="12"/>
      <c r="T7187" s="5"/>
      <c r="V7187" s="5"/>
      <c r="W7187" s="5"/>
    </row>
    <row r="7188" spans="4:23" customFormat="1" x14ac:dyDescent="0.35">
      <c r="D7188" s="5"/>
      <c r="J7188" s="12"/>
      <c r="S7188" s="12"/>
      <c r="T7188" s="5"/>
      <c r="V7188" s="5"/>
      <c r="W7188" s="5"/>
    </row>
    <row r="7189" spans="4:23" customFormat="1" x14ac:dyDescent="0.35">
      <c r="D7189" s="5"/>
      <c r="J7189" s="12"/>
      <c r="S7189" s="12"/>
      <c r="T7189" s="5"/>
      <c r="V7189" s="5"/>
      <c r="W7189" s="5"/>
    </row>
    <row r="7190" spans="4:23" customFormat="1" x14ac:dyDescent="0.35">
      <c r="D7190" s="5"/>
      <c r="J7190" s="12"/>
      <c r="S7190" s="12"/>
      <c r="T7190" s="5"/>
      <c r="V7190" s="5"/>
      <c r="W7190" s="5"/>
    </row>
    <row r="7191" spans="4:23" customFormat="1" x14ac:dyDescent="0.35">
      <c r="D7191" s="5"/>
      <c r="J7191" s="12"/>
      <c r="S7191" s="12"/>
      <c r="T7191" s="5"/>
      <c r="V7191" s="5"/>
      <c r="W7191" s="5"/>
    </row>
    <row r="7192" spans="4:23" customFormat="1" x14ac:dyDescent="0.35">
      <c r="D7192" s="5"/>
      <c r="J7192" s="12"/>
      <c r="S7192" s="12"/>
      <c r="T7192" s="5"/>
      <c r="V7192" s="5"/>
      <c r="W7192" s="5"/>
    </row>
    <row r="7193" spans="4:23" customFormat="1" x14ac:dyDescent="0.35">
      <c r="D7193" s="5"/>
      <c r="J7193" s="12"/>
      <c r="S7193" s="12"/>
      <c r="T7193" s="5"/>
      <c r="V7193" s="5"/>
      <c r="W7193" s="5"/>
    </row>
    <row r="7194" spans="4:23" customFormat="1" x14ac:dyDescent="0.35">
      <c r="D7194" s="5"/>
      <c r="J7194" s="12"/>
      <c r="S7194" s="12"/>
      <c r="T7194" s="5"/>
      <c r="V7194" s="5"/>
      <c r="W7194" s="5"/>
    </row>
    <row r="7195" spans="4:23" customFormat="1" x14ac:dyDescent="0.35">
      <c r="D7195" s="5"/>
      <c r="J7195" s="12"/>
      <c r="S7195" s="12"/>
      <c r="T7195" s="5"/>
      <c r="V7195" s="5"/>
      <c r="W7195" s="5"/>
    </row>
    <row r="7196" spans="4:23" customFormat="1" x14ac:dyDescent="0.35">
      <c r="D7196" s="5"/>
      <c r="J7196" s="12"/>
      <c r="S7196" s="12"/>
      <c r="T7196" s="5"/>
      <c r="V7196" s="5"/>
      <c r="W7196" s="5"/>
    </row>
    <row r="7197" spans="4:23" customFormat="1" x14ac:dyDescent="0.35">
      <c r="D7197" s="5"/>
      <c r="J7197" s="12"/>
      <c r="S7197" s="12"/>
      <c r="T7197" s="5"/>
      <c r="V7197" s="5"/>
      <c r="W7197" s="5"/>
    </row>
    <row r="7198" spans="4:23" customFormat="1" x14ac:dyDescent="0.35">
      <c r="D7198" s="5"/>
      <c r="J7198" s="12"/>
      <c r="S7198" s="12"/>
      <c r="T7198" s="5"/>
      <c r="V7198" s="5"/>
      <c r="W7198" s="5"/>
    </row>
    <row r="7199" spans="4:23" customFormat="1" x14ac:dyDescent="0.35">
      <c r="D7199" s="5"/>
      <c r="J7199" s="12"/>
      <c r="S7199" s="12"/>
      <c r="T7199" s="5"/>
      <c r="V7199" s="5"/>
      <c r="W7199" s="5"/>
    </row>
    <row r="7200" spans="4:23" customFormat="1" x14ac:dyDescent="0.35">
      <c r="D7200" s="5"/>
      <c r="J7200" s="12"/>
      <c r="S7200" s="12"/>
      <c r="T7200" s="5"/>
      <c r="V7200" s="5"/>
      <c r="W7200" s="5"/>
    </row>
    <row r="7201" spans="4:23" customFormat="1" x14ac:dyDescent="0.35">
      <c r="D7201" s="5"/>
      <c r="J7201" s="12"/>
      <c r="S7201" s="12"/>
      <c r="T7201" s="5"/>
      <c r="V7201" s="5"/>
      <c r="W7201" s="5"/>
    </row>
    <row r="7202" spans="4:23" customFormat="1" x14ac:dyDescent="0.35">
      <c r="D7202" s="5"/>
      <c r="J7202" s="12"/>
      <c r="S7202" s="12"/>
      <c r="T7202" s="5"/>
      <c r="V7202" s="5"/>
      <c r="W7202" s="5"/>
    </row>
    <row r="7203" spans="4:23" customFormat="1" x14ac:dyDescent="0.35">
      <c r="D7203" s="5"/>
      <c r="J7203" s="12"/>
      <c r="S7203" s="12"/>
      <c r="T7203" s="5"/>
      <c r="V7203" s="5"/>
      <c r="W7203" s="5"/>
    </row>
    <row r="7204" spans="4:23" customFormat="1" x14ac:dyDescent="0.35">
      <c r="D7204" s="5"/>
      <c r="J7204" s="12"/>
      <c r="S7204" s="12"/>
      <c r="T7204" s="5"/>
      <c r="V7204" s="5"/>
      <c r="W7204" s="5"/>
    </row>
    <row r="7205" spans="4:23" customFormat="1" x14ac:dyDescent="0.35">
      <c r="D7205" s="5"/>
      <c r="J7205" s="12"/>
      <c r="S7205" s="12"/>
      <c r="T7205" s="5"/>
      <c r="V7205" s="5"/>
      <c r="W7205" s="5"/>
    </row>
    <row r="7206" spans="4:23" customFormat="1" x14ac:dyDescent="0.35">
      <c r="D7206" s="5"/>
      <c r="J7206" s="12"/>
      <c r="S7206" s="12"/>
      <c r="T7206" s="5"/>
      <c r="V7206" s="5"/>
      <c r="W7206" s="5"/>
    </row>
    <row r="7207" spans="4:23" customFormat="1" x14ac:dyDescent="0.35">
      <c r="D7207" s="5"/>
      <c r="J7207" s="12"/>
      <c r="S7207" s="12"/>
      <c r="T7207" s="5"/>
      <c r="V7207" s="5"/>
      <c r="W7207" s="5"/>
    </row>
    <row r="7208" spans="4:23" customFormat="1" x14ac:dyDescent="0.35">
      <c r="D7208" s="5"/>
      <c r="J7208" s="12"/>
      <c r="S7208" s="12"/>
      <c r="T7208" s="5"/>
      <c r="V7208" s="5"/>
      <c r="W7208" s="5"/>
    </row>
    <row r="7209" spans="4:23" customFormat="1" x14ac:dyDescent="0.35">
      <c r="D7209" s="5"/>
      <c r="J7209" s="12"/>
      <c r="S7209" s="12"/>
      <c r="T7209" s="5"/>
      <c r="V7209" s="5"/>
      <c r="W7209" s="5"/>
    </row>
    <row r="7210" spans="4:23" customFormat="1" x14ac:dyDescent="0.35">
      <c r="D7210" s="5"/>
      <c r="J7210" s="12"/>
      <c r="S7210" s="12"/>
      <c r="T7210" s="5"/>
      <c r="V7210" s="5"/>
      <c r="W7210" s="5"/>
    </row>
    <row r="7211" spans="4:23" customFormat="1" x14ac:dyDescent="0.35">
      <c r="D7211" s="5"/>
      <c r="J7211" s="12"/>
      <c r="S7211" s="12"/>
      <c r="T7211" s="5"/>
      <c r="V7211" s="5"/>
      <c r="W7211" s="5"/>
    </row>
    <row r="7212" spans="4:23" customFormat="1" x14ac:dyDescent="0.35">
      <c r="D7212" s="5"/>
      <c r="J7212" s="12"/>
      <c r="S7212" s="12"/>
      <c r="T7212" s="5"/>
      <c r="V7212" s="5"/>
      <c r="W7212" s="5"/>
    </row>
    <row r="7213" spans="4:23" customFormat="1" x14ac:dyDescent="0.35">
      <c r="D7213" s="5"/>
      <c r="J7213" s="12"/>
      <c r="S7213" s="12"/>
      <c r="T7213" s="5"/>
      <c r="V7213" s="5"/>
      <c r="W7213" s="5"/>
    </row>
    <row r="7214" spans="4:23" customFormat="1" x14ac:dyDescent="0.35">
      <c r="D7214" s="5"/>
      <c r="J7214" s="12"/>
      <c r="S7214" s="12"/>
      <c r="T7214" s="5"/>
      <c r="V7214" s="5"/>
      <c r="W7214" s="5"/>
    </row>
    <row r="7215" spans="4:23" customFormat="1" x14ac:dyDescent="0.35">
      <c r="D7215" s="5"/>
      <c r="J7215" s="12"/>
      <c r="S7215" s="12"/>
      <c r="T7215" s="5"/>
      <c r="V7215" s="5"/>
      <c r="W7215" s="5"/>
    </row>
    <row r="7216" spans="4:23" customFormat="1" x14ac:dyDescent="0.35">
      <c r="D7216" s="5"/>
      <c r="J7216" s="12"/>
      <c r="S7216" s="12"/>
      <c r="T7216" s="5"/>
      <c r="V7216" s="5"/>
      <c r="W7216" s="5"/>
    </row>
    <row r="7217" spans="4:23" customFormat="1" x14ac:dyDescent="0.35">
      <c r="D7217" s="5"/>
      <c r="J7217" s="12"/>
      <c r="S7217" s="12"/>
      <c r="T7217" s="5"/>
      <c r="V7217" s="5"/>
      <c r="W7217" s="5"/>
    </row>
    <row r="7218" spans="4:23" customFormat="1" x14ac:dyDescent="0.35">
      <c r="D7218" s="5"/>
      <c r="J7218" s="12"/>
      <c r="S7218" s="12"/>
      <c r="T7218" s="5"/>
      <c r="V7218" s="5"/>
      <c r="W7218" s="5"/>
    </row>
    <row r="7219" spans="4:23" customFormat="1" x14ac:dyDescent="0.35">
      <c r="D7219" s="5"/>
      <c r="J7219" s="12"/>
      <c r="S7219" s="12"/>
      <c r="T7219" s="5"/>
      <c r="V7219" s="5"/>
      <c r="W7219" s="5"/>
    </row>
    <row r="7220" spans="4:23" customFormat="1" x14ac:dyDescent="0.35">
      <c r="D7220" s="5"/>
      <c r="J7220" s="12"/>
      <c r="S7220" s="12"/>
      <c r="T7220" s="5"/>
      <c r="V7220" s="5"/>
      <c r="W7220" s="5"/>
    </row>
    <row r="7221" spans="4:23" customFormat="1" x14ac:dyDescent="0.35">
      <c r="D7221" s="5"/>
      <c r="J7221" s="12"/>
      <c r="S7221" s="12"/>
      <c r="T7221" s="5"/>
      <c r="V7221" s="5"/>
      <c r="W7221" s="5"/>
    </row>
    <row r="7222" spans="4:23" customFormat="1" x14ac:dyDescent="0.35">
      <c r="D7222" s="5"/>
      <c r="J7222" s="12"/>
      <c r="S7222" s="12"/>
      <c r="T7222" s="5"/>
      <c r="V7222" s="5"/>
      <c r="W7222" s="5"/>
    </row>
    <row r="7223" spans="4:23" customFormat="1" x14ac:dyDescent="0.35">
      <c r="D7223" s="5"/>
      <c r="J7223" s="12"/>
      <c r="S7223" s="12"/>
      <c r="T7223" s="5"/>
      <c r="V7223" s="5"/>
      <c r="W7223" s="5"/>
    </row>
    <row r="7224" spans="4:23" customFormat="1" x14ac:dyDescent="0.35">
      <c r="D7224" s="5"/>
      <c r="J7224" s="12"/>
      <c r="S7224" s="12"/>
      <c r="T7224" s="5"/>
      <c r="V7224" s="5"/>
      <c r="W7224" s="5"/>
    </row>
    <row r="7225" spans="4:23" customFormat="1" x14ac:dyDescent="0.35">
      <c r="D7225" s="5"/>
      <c r="J7225" s="12"/>
      <c r="S7225" s="12"/>
      <c r="T7225" s="5"/>
      <c r="V7225" s="5"/>
      <c r="W7225" s="5"/>
    </row>
    <row r="7226" spans="4:23" customFormat="1" x14ac:dyDescent="0.35">
      <c r="D7226" s="5"/>
      <c r="J7226" s="12"/>
      <c r="S7226" s="12"/>
      <c r="T7226" s="5"/>
      <c r="V7226" s="5"/>
      <c r="W7226" s="5"/>
    </row>
    <row r="7227" spans="4:23" customFormat="1" x14ac:dyDescent="0.35">
      <c r="D7227" s="5"/>
      <c r="J7227" s="12"/>
      <c r="S7227" s="12"/>
      <c r="T7227" s="5"/>
      <c r="V7227" s="5"/>
      <c r="W7227" s="5"/>
    </row>
    <row r="7228" spans="4:23" customFormat="1" x14ac:dyDescent="0.35">
      <c r="D7228" s="5"/>
      <c r="J7228" s="12"/>
      <c r="S7228" s="12"/>
      <c r="T7228" s="5"/>
      <c r="V7228" s="5"/>
      <c r="W7228" s="5"/>
    </row>
    <row r="7229" spans="4:23" customFormat="1" x14ac:dyDescent="0.35">
      <c r="D7229" s="5"/>
      <c r="J7229" s="12"/>
      <c r="S7229" s="12"/>
      <c r="T7229" s="5"/>
      <c r="V7229" s="5"/>
      <c r="W7229" s="5"/>
    </row>
    <row r="7230" spans="4:23" customFormat="1" x14ac:dyDescent="0.35">
      <c r="D7230" s="5"/>
      <c r="J7230" s="12"/>
      <c r="S7230" s="12"/>
      <c r="T7230" s="5"/>
      <c r="V7230" s="5"/>
      <c r="W7230" s="5"/>
    </row>
    <row r="7231" spans="4:23" customFormat="1" x14ac:dyDescent="0.35">
      <c r="D7231" s="5"/>
      <c r="J7231" s="12"/>
      <c r="S7231" s="12"/>
      <c r="T7231" s="5"/>
      <c r="V7231" s="5"/>
      <c r="W7231" s="5"/>
    </row>
    <row r="7232" spans="4:23" customFormat="1" x14ac:dyDescent="0.35">
      <c r="D7232" s="5"/>
      <c r="J7232" s="12"/>
      <c r="S7232" s="12"/>
      <c r="T7232" s="5"/>
      <c r="V7232" s="5"/>
      <c r="W7232" s="5"/>
    </row>
    <row r="7233" spans="4:23" customFormat="1" x14ac:dyDescent="0.35">
      <c r="D7233" s="5"/>
      <c r="J7233" s="12"/>
      <c r="S7233" s="12"/>
      <c r="T7233" s="5"/>
      <c r="V7233" s="5"/>
      <c r="W7233" s="5"/>
    </row>
    <row r="7234" spans="4:23" customFormat="1" x14ac:dyDescent="0.35">
      <c r="D7234" s="5"/>
      <c r="J7234" s="12"/>
      <c r="S7234" s="12"/>
      <c r="T7234" s="5"/>
      <c r="V7234" s="5"/>
      <c r="W7234" s="5"/>
    </row>
    <row r="7235" spans="4:23" customFormat="1" x14ac:dyDescent="0.35">
      <c r="D7235" s="5"/>
      <c r="J7235" s="12"/>
      <c r="S7235" s="12"/>
      <c r="T7235" s="5"/>
      <c r="V7235" s="5"/>
      <c r="W7235" s="5"/>
    </row>
    <row r="7236" spans="4:23" customFormat="1" x14ac:dyDescent="0.35">
      <c r="D7236" s="5"/>
      <c r="J7236" s="12"/>
      <c r="S7236" s="12"/>
      <c r="T7236" s="5"/>
      <c r="V7236" s="5"/>
      <c r="W7236" s="5"/>
    </row>
    <row r="7237" spans="4:23" customFormat="1" x14ac:dyDescent="0.35">
      <c r="D7237" s="5"/>
      <c r="J7237" s="12"/>
      <c r="S7237" s="12"/>
      <c r="T7237" s="5"/>
      <c r="V7237" s="5"/>
      <c r="W7237" s="5"/>
    </row>
    <row r="7238" spans="4:23" customFormat="1" x14ac:dyDescent="0.35">
      <c r="D7238" s="5"/>
      <c r="J7238" s="12"/>
      <c r="S7238" s="12"/>
      <c r="T7238" s="5"/>
      <c r="V7238" s="5"/>
      <c r="W7238" s="5"/>
    </row>
    <row r="7239" spans="4:23" customFormat="1" x14ac:dyDescent="0.35">
      <c r="D7239" s="5"/>
      <c r="J7239" s="12"/>
      <c r="S7239" s="12"/>
      <c r="T7239" s="5"/>
      <c r="V7239" s="5"/>
      <c r="W7239" s="5"/>
    </row>
    <row r="7240" spans="4:23" customFormat="1" x14ac:dyDescent="0.35">
      <c r="D7240" s="5"/>
      <c r="J7240" s="12"/>
      <c r="S7240" s="12"/>
      <c r="T7240" s="5"/>
      <c r="V7240" s="5"/>
      <c r="W7240" s="5"/>
    </row>
    <row r="7241" spans="4:23" customFormat="1" x14ac:dyDescent="0.35">
      <c r="D7241" s="5"/>
      <c r="J7241" s="12"/>
      <c r="S7241" s="12"/>
      <c r="T7241" s="5"/>
      <c r="V7241" s="5"/>
      <c r="W7241" s="5"/>
    </row>
    <row r="7242" spans="4:23" customFormat="1" x14ac:dyDescent="0.35">
      <c r="D7242" s="5"/>
      <c r="J7242" s="12"/>
      <c r="S7242" s="12"/>
      <c r="T7242" s="5"/>
      <c r="V7242" s="5"/>
      <c r="W7242" s="5"/>
    </row>
    <row r="7243" spans="4:23" customFormat="1" x14ac:dyDescent="0.35">
      <c r="D7243" s="5"/>
      <c r="J7243" s="12"/>
      <c r="S7243" s="12"/>
      <c r="T7243" s="5"/>
      <c r="V7243" s="5"/>
      <c r="W7243" s="5"/>
    </row>
    <row r="7244" spans="4:23" customFormat="1" x14ac:dyDescent="0.35">
      <c r="D7244" s="5"/>
      <c r="J7244" s="12"/>
      <c r="S7244" s="12"/>
      <c r="T7244" s="5"/>
      <c r="V7244" s="5"/>
      <c r="W7244" s="5"/>
    </row>
    <row r="7245" spans="4:23" customFormat="1" x14ac:dyDescent="0.35">
      <c r="D7245" s="5"/>
      <c r="J7245" s="12"/>
      <c r="S7245" s="12"/>
      <c r="T7245" s="5"/>
      <c r="V7245" s="5"/>
      <c r="W7245" s="5"/>
    </row>
    <row r="7246" spans="4:23" customFormat="1" x14ac:dyDescent="0.35">
      <c r="D7246" s="5"/>
      <c r="J7246" s="12"/>
      <c r="S7246" s="12"/>
      <c r="T7246" s="5"/>
      <c r="V7246" s="5"/>
      <c r="W7246" s="5"/>
    </row>
    <row r="7247" spans="4:23" customFormat="1" x14ac:dyDescent="0.35">
      <c r="D7247" s="5"/>
      <c r="J7247" s="12"/>
      <c r="S7247" s="12"/>
      <c r="T7247" s="5"/>
      <c r="V7247" s="5"/>
      <c r="W7247" s="5"/>
    </row>
    <row r="7248" spans="4:23" customFormat="1" x14ac:dyDescent="0.35">
      <c r="D7248" s="5"/>
      <c r="J7248" s="12"/>
      <c r="S7248" s="12"/>
      <c r="T7248" s="5"/>
      <c r="V7248" s="5"/>
      <c r="W7248" s="5"/>
    </row>
    <row r="7249" spans="4:23" customFormat="1" x14ac:dyDescent="0.35">
      <c r="D7249" s="5"/>
      <c r="J7249" s="12"/>
      <c r="S7249" s="12"/>
      <c r="T7249" s="5"/>
      <c r="V7249" s="5"/>
      <c r="W7249" s="5"/>
    </row>
    <row r="7250" spans="4:23" customFormat="1" x14ac:dyDescent="0.35">
      <c r="D7250" s="5"/>
      <c r="J7250" s="12"/>
      <c r="S7250" s="12"/>
      <c r="T7250" s="5"/>
      <c r="V7250" s="5"/>
      <c r="W7250" s="5"/>
    </row>
    <row r="7251" spans="4:23" customFormat="1" x14ac:dyDescent="0.35">
      <c r="D7251" s="5"/>
      <c r="J7251" s="12"/>
      <c r="S7251" s="12"/>
      <c r="T7251" s="5"/>
      <c r="V7251" s="5"/>
      <c r="W7251" s="5"/>
    </row>
    <row r="7252" spans="4:23" customFormat="1" x14ac:dyDescent="0.35">
      <c r="D7252" s="5"/>
      <c r="J7252" s="12"/>
      <c r="S7252" s="12"/>
      <c r="T7252" s="5"/>
      <c r="V7252" s="5"/>
      <c r="W7252" s="5"/>
    </row>
    <row r="7253" spans="4:23" customFormat="1" x14ac:dyDescent="0.35">
      <c r="D7253" s="5"/>
      <c r="J7253" s="12"/>
      <c r="S7253" s="12"/>
      <c r="T7253" s="5"/>
      <c r="V7253" s="5"/>
      <c r="W7253" s="5"/>
    </row>
    <row r="7254" spans="4:23" customFormat="1" x14ac:dyDescent="0.35">
      <c r="D7254" s="5"/>
      <c r="J7254" s="12"/>
      <c r="S7254" s="12"/>
      <c r="T7254" s="5"/>
      <c r="V7254" s="5"/>
      <c r="W7254" s="5"/>
    </row>
    <row r="7255" spans="4:23" customFormat="1" x14ac:dyDescent="0.35">
      <c r="D7255" s="5"/>
      <c r="J7255" s="12"/>
      <c r="S7255" s="12"/>
      <c r="T7255" s="5"/>
      <c r="V7255" s="5"/>
      <c r="W7255" s="5"/>
    </row>
    <row r="7256" spans="4:23" customFormat="1" x14ac:dyDescent="0.35">
      <c r="D7256" s="5"/>
      <c r="J7256" s="12"/>
      <c r="S7256" s="12"/>
      <c r="T7256" s="5"/>
      <c r="V7256" s="5"/>
      <c r="W7256" s="5"/>
    </row>
    <row r="7257" spans="4:23" customFormat="1" x14ac:dyDescent="0.35">
      <c r="D7257" s="5"/>
      <c r="J7257" s="12"/>
      <c r="S7257" s="12"/>
      <c r="T7257" s="5"/>
      <c r="V7257" s="5"/>
      <c r="W7257" s="5"/>
    </row>
    <row r="7258" spans="4:23" customFormat="1" x14ac:dyDescent="0.35">
      <c r="D7258" s="5"/>
      <c r="J7258" s="12"/>
      <c r="S7258" s="12"/>
      <c r="T7258" s="5"/>
      <c r="V7258" s="5"/>
      <c r="W7258" s="5"/>
    </row>
    <row r="7259" spans="4:23" customFormat="1" x14ac:dyDescent="0.35">
      <c r="D7259" s="5"/>
      <c r="J7259" s="12"/>
      <c r="S7259" s="12"/>
      <c r="T7259" s="5"/>
      <c r="V7259" s="5"/>
      <c r="W7259" s="5"/>
    </row>
    <row r="7260" spans="4:23" customFormat="1" x14ac:dyDescent="0.35">
      <c r="D7260" s="5"/>
      <c r="J7260" s="12"/>
      <c r="S7260" s="12"/>
      <c r="T7260" s="5"/>
      <c r="V7260" s="5"/>
      <c r="W7260" s="5"/>
    </row>
    <row r="7261" spans="4:23" customFormat="1" x14ac:dyDescent="0.35">
      <c r="D7261" s="5"/>
      <c r="J7261" s="12"/>
      <c r="S7261" s="12"/>
      <c r="T7261" s="5"/>
      <c r="V7261" s="5"/>
      <c r="W7261" s="5"/>
    </row>
    <row r="7262" spans="4:23" customFormat="1" x14ac:dyDescent="0.35">
      <c r="D7262" s="5"/>
      <c r="J7262" s="12"/>
      <c r="S7262" s="12"/>
      <c r="T7262" s="5"/>
      <c r="V7262" s="5"/>
      <c r="W7262" s="5"/>
    </row>
    <row r="7263" spans="4:23" customFormat="1" x14ac:dyDescent="0.35">
      <c r="D7263" s="5"/>
      <c r="J7263" s="12"/>
      <c r="S7263" s="12"/>
      <c r="T7263" s="5"/>
      <c r="V7263" s="5"/>
      <c r="W7263" s="5"/>
    </row>
    <row r="7264" spans="4:23" customFormat="1" x14ac:dyDescent="0.35">
      <c r="D7264" s="5"/>
      <c r="J7264" s="12"/>
      <c r="S7264" s="12"/>
      <c r="T7264" s="5"/>
      <c r="V7264" s="5"/>
      <c r="W7264" s="5"/>
    </row>
    <row r="7265" spans="4:23" customFormat="1" x14ac:dyDescent="0.35">
      <c r="D7265" s="5"/>
      <c r="J7265" s="12"/>
      <c r="S7265" s="12"/>
      <c r="T7265" s="5"/>
      <c r="V7265" s="5"/>
      <c r="W7265" s="5"/>
    </row>
    <row r="7266" spans="4:23" customFormat="1" x14ac:dyDescent="0.35">
      <c r="D7266" s="5"/>
      <c r="J7266" s="12"/>
      <c r="S7266" s="12"/>
      <c r="T7266" s="5"/>
      <c r="V7266" s="5"/>
      <c r="W7266" s="5"/>
    </row>
    <row r="7267" spans="4:23" customFormat="1" x14ac:dyDescent="0.35">
      <c r="D7267" s="5"/>
      <c r="J7267" s="12"/>
      <c r="S7267" s="12"/>
      <c r="T7267" s="5"/>
      <c r="V7267" s="5"/>
      <c r="W7267" s="5"/>
    </row>
    <row r="7268" spans="4:23" customFormat="1" x14ac:dyDescent="0.35">
      <c r="D7268" s="5"/>
      <c r="J7268" s="12"/>
      <c r="S7268" s="12"/>
      <c r="T7268" s="5"/>
      <c r="V7268" s="5"/>
      <c r="W7268" s="5"/>
    </row>
    <row r="7269" spans="4:23" customFormat="1" x14ac:dyDescent="0.35">
      <c r="D7269" s="5"/>
      <c r="J7269" s="12"/>
      <c r="S7269" s="12"/>
      <c r="T7269" s="5"/>
      <c r="V7269" s="5"/>
      <c r="W7269" s="5"/>
    </row>
    <row r="7270" spans="4:23" customFormat="1" x14ac:dyDescent="0.35">
      <c r="D7270" s="5"/>
      <c r="J7270" s="12"/>
      <c r="S7270" s="12"/>
      <c r="T7270" s="5"/>
      <c r="V7270" s="5"/>
      <c r="W7270" s="5"/>
    </row>
    <row r="7271" spans="4:23" customFormat="1" x14ac:dyDescent="0.35">
      <c r="D7271" s="5"/>
      <c r="J7271" s="12"/>
      <c r="S7271" s="12"/>
      <c r="T7271" s="5"/>
      <c r="V7271" s="5"/>
      <c r="W7271" s="5"/>
    </row>
    <row r="7272" spans="4:23" customFormat="1" x14ac:dyDescent="0.35">
      <c r="D7272" s="5"/>
      <c r="J7272" s="12"/>
      <c r="S7272" s="12"/>
      <c r="T7272" s="5"/>
      <c r="V7272" s="5"/>
      <c r="W7272" s="5"/>
    </row>
    <row r="7273" spans="4:23" customFormat="1" x14ac:dyDescent="0.35">
      <c r="D7273" s="5"/>
      <c r="J7273" s="12"/>
      <c r="S7273" s="12"/>
      <c r="T7273" s="5"/>
      <c r="V7273" s="5"/>
      <c r="W7273" s="5"/>
    </row>
    <row r="7274" spans="4:23" customFormat="1" x14ac:dyDescent="0.35">
      <c r="D7274" s="5"/>
      <c r="J7274" s="12"/>
      <c r="S7274" s="12"/>
      <c r="T7274" s="5"/>
      <c r="V7274" s="5"/>
      <c r="W7274" s="5"/>
    </row>
    <row r="7275" spans="4:23" customFormat="1" x14ac:dyDescent="0.35">
      <c r="D7275" s="5"/>
      <c r="J7275" s="12"/>
      <c r="S7275" s="12"/>
      <c r="T7275" s="5"/>
      <c r="V7275" s="5"/>
      <c r="W7275" s="5"/>
    </row>
    <row r="7276" spans="4:23" customFormat="1" x14ac:dyDescent="0.35">
      <c r="D7276" s="5"/>
      <c r="J7276" s="12"/>
      <c r="S7276" s="12"/>
      <c r="T7276" s="5"/>
      <c r="V7276" s="5"/>
      <c r="W7276" s="5"/>
    </row>
    <row r="7277" spans="4:23" customFormat="1" x14ac:dyDescent="0.35">
      <c r="D7277" s="5"/>
      <c r="J7277" s="12"/>
      <c r="S7277" s="12"/>
      <c r="T7277" s="5"/>
      <c r="V7277" s="5"/>
      <c r="W7277" s="5"/>
    </row>
    <row r="7278" spans="4:23" customFormat="1" x14ac:dyDescent="0.35">
      <c r="D7278" s="5"/>
      <c r="J7278" s="12"/>
      <c r="S7278" s="12"/>
      <c r="T7278" s="5"/>
      <c r="V7278" s="5"/>
      <c r="W7278" s="5"/>
    </row>
    <row r="7279" spans="4:23" customFormat="1" x14ac:dyDescent="0.35">
      <c r="D7279" s="5"/>
      <c r="J7279" s="12"/>
      <c r="S7279" s="12"/>
      <c r="T7279" s="5"/>
      <c r="V7279" s="5"/>
      <c r="W7279" s="5"/>
    </row>
    <row r="7280" spans="4:23" customFormat="1" x14ac:dyDescent="0.35">
      <c r="D7280" s="5"/>
      <c r="J7280" s="12"/>
      <c r="S7280" s="12"/>
      <c r="T7280" s="5"/>
      <c r="V7280" s="5"/>
      <c r="W7280" s="5"/>
    </row>
    <row r="7281" spans="4:23" customFormat="1" x14ac:dyDescent="0.35">
      <c r="D7281" s="5"/>
      <c r="J7281" s="12"/>
      <c r="S7281" s="12"/>
      <c r="T7281" s="5"/>
      <c r="V7281" s="5"/>
      <c r="W7281" s="5"/>
    </row>
    <row r="7282" spans="4:23" customFormat="1" x14ac:dyDescent="0.35">
      <c r="D7282" s="5"/>
      <c r="J7282" s="12"/>
      <c r="S7282" s="12"/>
      <c r="T7282" s="5"/>
      <c r="V7282" s="5"/>
      <c r="W7282" s="5"/>
    </row>
    <row r="7283" spans="4:23" customFormat="1" x14ac:dyDescent="0.35">
      <c r="D7283" s="5"/>
      <c r="J7283" s="12"/>
      <c r="S7283" s="12"/>
      <c r="T7283" s="5"/>
      <c r="V7283" s="5"/>
      <c r="W7283" s="5"/>
    </row>
    <row r="7284" spans="4:23" customFormat="1" x14ac:dyDescent="0.35">
      <c r="D7284" s="5"/>
      <c r="J7284" s="12"/>
      <c r="S7284" s="12"/>
      <c r="T7284" s="5"/>
      <c r="V7284" s="5"/>
      <c r="W7284" s="5"/>
    </row>
    <row r="7285" spans="4:23" customFormat="1" x14ac:dyDescent="0.35">
      <c r="D7285" s="5"/>
      <c r="J7285" s="12"/>
      <c r="S7285" s="12"/>
      <c r="T7285" s="5"/>
      <c r="V7285" s="5"/>
      <c r="W7285" s="5"/>
    </row>
    <row r="7286" spans="4:23" customFormat="1" x14ac:dyDescent="0.35">
      <c r="D7286" s="5"/>
      <c r="J7286" s="12"/>
      <c r="S7286" s="12"/>
      <c r="T7286" s="5"/>
      <c r="V7286" s="5"/>
      <c r="W7286" s="5"/>
    </row>
    <row r="7287" spans="4:23" customFormat="1" x14ac:dyDescent="0.35">
      <c r="D7287" s="5"/>
      <c r="J7287" s="12"/>
      <c r="S7287" s="12"/>
      <c r="T7287" s="5"/>
      <c r="V7287" s="5"/>
      <c r="W7287" s="5"/>
    </row>
    <row r="7288" spans="4:23" customFormat="1" x14ac:dyDescent="0.35">
      <c r="D7288" s="5"/>
      <c r="J7288" s="12"/>
      <c r="S7288" s="12"/>
      <c r="T7288" s="5"/>
      <c r="V7288" s="5"/>
      <c r="W7288" s="5"/>
    </row>
    <row r="7289" spans="4:23" customFormat="1" x14ac:dyDescent="0.35">
      <c r="D7289" s="5"/>
      <c r="J7289" s="12"/>
      <c r="S7289" s="12"/>
      <c r="T7289" s="5"/>
      <c r="V7289" s="5"/>
      <c r="W7289" s="5"/>
    </row>
    <row r="7290" spans="4:23" customFormat="1" x14ac:dyDescent="0.35">
      <c r="D7290" s="5"/>
      <c r="J7290" s="12"/>
      <c r="S7290" s="12"/>
      <c r="T7290" s="5"/>
      <c r="V7290" s="5"/>
      <c r="W7290" s="5"/>
    </row>
    <row r="7291" spans="4:23" customFormat="1" x14ac:dyDescent="0.35">
      <c r="D7291" s="5"/>
      <c r="J7291" s="12"/>
      <c r="S7291" s="12"/>
      <c r="T7291" s="5"/>
      <c r="V7291" s="5"/>
      <c r="W7291" s="5"/>
    </row>
    <row r="7292" spans="4:23" customFormat="1" x14ac:dyDescent="0.35">
      <c r="D7292" s="5"/>
      <c r="J7292" s="12"/>
      <c r="S7292" s="12"/>
      <c r="T7292" s="5"/>
      <c r="V7292" s="5"/>
      <c r="W7292" s="5"/>
    </row>
    <row r="7293" spans="4:23" customFormat="1" x14ac:dyDescent="0.35">
      <c r="D7293" s="5"/>
      <c r="J7293" s="12"/>
      <c r="S7293" s="12"/>
      <c r="T7293" s="5"/>
      <c r="V7293" s="5"/>
      <c r="W7293" s="5"/>
    </row>
    <row r="7294" spans="4:23" customFormat="1" x14ac:dyDescent="0.35">
      <c r="D7294" s="5"/>
      <c r="J7294" s="12"/>
      <c r="S7294" s="12"/>
      <c r="T7294" s="5"/>
      <c r="V7294" s="5"/>
      <c r="W7294" s="5"/>
    </row>
    <row r="7295" spans="4:23" customFormat="1" x14ac:dyDescent="0.35">
      <c r="D7295" s="5"/>
      <c r="J7295" s="12"/>
      <c r="S7295" s="12"/>
      <c r="T7295" s="5"/>
      <c r="V7295" s="5"/>
      <c r="W7295" s="5"/>
    </row>
    <row r="7296" spans="4:23" customFormat="1" x14ac:dyDescent="0.35">
      <c r="D7296" s="5"/>
      <c r="J7296" s="12"/>
      <c r="S7296" s="12"/>
      <c r="T7296" s="5"/>
      <c r="V7296" s="5"/>
      <c r="W7296" s="5"/>
    </row>
    <row r="7297" spans="4:23" customFormat="1" x14ac:dyDescent="0.35">
      <c r="D7297" s="5"/>
      <c r="J7297" s="12"/>
      <c r="S7297" s="12"/>
      <c r="T7297" s="5"/>
      <c r="V7297" s="5"/>
      <c r="W7297" s="5"/>
    </row>
    <row r="7298" spans="4:23" customFormat="1" x14ac:dyDescent="0.35">
      <c r="D7298" s="5"/>
      <c r="J7298" s="12"/>
      <c r="S7298" s="12"/>
      <c r="T7298" s="5"/>
      <c r="V7298" s="5"/>
      <c r="W7298" s="5"/>
    </row>
    <row r="7299" spans="4:23" customFormat="1" x14ac:dyDescent="0.35">
      <c r="D7299" s="5"/>
      <c r="J7299" s="12"/>
      <c r="S7299" s="12"/>
      <c r="T7299" s="5"/>
      <c r="V7299" s="5"/>
      <c r="W7299" s="5"/>
    </row>
    <row r="7300" spans="4:23" customFormat="1" x14ac:dyDescent="0.35">
      <c r="D7300" s="5"/>
      <c r="J7300" s="12"/>
      <c r="S7300" s="12"/>
      <c r="T7300" s="5"/>
      <c r="V7300" s="5"/>
      <c r="W7300" s="5"/>
    </row>
    <row r="7301" spans="4:23" customFormat="1" x14ac:dyDescent="0.35">
      <c r="D7301" s="5"/>
      <c r="J7301" s="12"/>
      <c r="S7301" s="12"/>
      <c r="T7301" s="5"/>
      <c r="V7301" s="5"/>
      <c r="W7301" s="5"/>
    </row>
    <row r="7302" spans="4:23" customFormat="1" x14ac:dyDescent="0.35">
      <c r="D7302" s="5"/>
      <c r="J7302" s="12"/>
      <c r="S7302" s="12"/>
      <c r="T7302" s="5"/>
      <c r="V7302" s="5"/>
      <c r="W7302" s="5"/>
    </row>
    <row r="7303" spans="4:23" customFormat="1" x14ac:dyDescent="0.35">
      <c r="D7303" s="5"/>
      <c r="J7303" s="12"/>
      <c r="S7303" s="12"/>
      <c r="T7303" s="5"/>
      <c r="V7303" s="5"/>
      <c r="W7303" s="5"/>
    </row>
    <row r="7304" spans="4:23" customFormat="1" x14ac:dyDescent="0.35">
      <c r="D7304" s="5"/>
      <c r="J7304" s="12"/>
      <c r="S7304" s="12"/>
      <c r="T7304" s="5"/>
      <c r="V7304" s="5"/>
      <c r="W7304" s="5"/>
    </row>
    <row r="7305" spans="4:23" customFormat="1" x14ac:dyDescent="0.35">
      <c r="D7305" s="5"/>
      <c r="J7305" s="12"/>
      <c r="S7305" s="12"/>
      <c r="T7305" s="5"/>
      <c r="V7305" s="5"/>
      <c r="W7305" s="5"/>
    </row>
    <row r="7306" spans="4:23" customFormat="1" x14ac:dyDescent="0.35">
      <c r="D7306" s="5"/>
      <c r="J7306" s="12"/>
      <c r="S7306" s="12"/>
      <c r="T7306" s="5"/>
      <c r="V7306" s="5"/>
      <c r="W7306" s="5"/>
    </row>
    <row r="7307" spans="4:23" customFormat="1" x14ac:dyDescent="0.35">
      <c r="D7307" s="5"/>
      <c r="J7307" s="12"/>
      <c r="S7307" s="12"/>
      <c r="T7307" s="5"/>
      <c r="V7307" s="5"/>
      <c r="W7307" s="5"/>
    </row>
    <row r="7308" spans="4:23" customFormat="1" x14ac:dyDescent="0.35">
      <c r="D7308" s="5"/>
      <c r="J7308" s="12"/>
      <c r="S7308" s="12"/>
      <c r="T7308" s="5"/>
      <c r="V7308" s="5"/>
      <c r="W7308" s="5"/>
    </row>
    <row r="7309" spans="4:23" customFormat="1" x14ac:dyDescent="0.35">
      <c r="D7309" s="5"/>
      <c r="J7309" s="12"/>
      <c r="S7309" s="12"/>
      <c r="T7309" s="5"/>
      <c r="V7309" s="5"/>
      <c r="W7309" s="5"/>
    </row>
    <row r="7310" spans="4:23" customFormat="1" x14ac:dyDescent="0.35">
      <c r="D7310" s="5"/>
      <c r="J7310" s="12"/>
      <c r="S7310" s="12"/>
      <c r="T7310" s="5"/>
      <c r="V7310" s="5"/>
      <c r="W7310" s="5"/>
    </row>
    <row r="7311" spans="4:23" customFormat="1" x14ac:dyDescent="0.35">
      <c r="D7311" s="5"/>
      <c r="J7311" s="12"/>
      <c r="S7311" s="12"/>
      <c r="T7311" s="5"/>
      <c r="V7311" s="5"/>
      <c r="W7311" s="5"/>
    </row>
    <row r="7312" spans="4:23" customFormat="1" x14ac:dyDescent="0.35">
      <c r="D7312" s="5"/>
      <c r="J7312" s="12"/>
      <c r="S7312" s="12"/>
      <c r="T7312" s="5"/>
      <c r="V7312" s="5"/>
      <c r="W7312" s="5"/>
    </row>
    <row r="7313" spans="4:23" customFormat="1" x14ac:dyDescent="0.35">
      <c r="D7313" s="5"/>
      <c r="J7313" s="12"/>
      <c r="S7313" s="12"/>
      <c r="T7313" s="5"/>
      <c r="V7313" s="5"/>
      <c r="W7313" s="5"/>
    </row>
    <row r="7314" spans="4:23" customFormat="1" x14ac:dyDescent="0.35">
      <c r="D7314" s="5"/>
      <c r="J7314" s="12"/>
      <c r="S7314" s="12"/>
      <c r="T7314" s="5"/>
      <c r="V7314" s="5"/>
      <c r="W7314" s="5"/>
    </row>
    <row r="7315" spans="4:23" customFormat="1" x14ac:dyDescent="0.35">
      <c r="D7315" s="5"/>
      <c r="J7315" s="12"/>
      <c r="S7315" s="12"/>
      <c r="T7315" s="5"/>
      <c r="V7315" s="5"/>
      <c r="W7315" s="5"/>
    </row>
    <row r="7316" spans="4:23" customFormat="1" x14ac:dyDescent="0.35">
      <c r="D7316" s="5"/>
      <c r="J7316" s="12"/>
      <c r="S7316" s="12"/>
      <c r="T7316" s="5"/>
      <c r="V7316" s="5"/>
      <c r="W7316" s="5"/>
    </row>
    <row r="7317" spans="4:23" customFormat="1" x14ac:dyDescent="0.35">
      <c r="D7317" s="5"/>
      <c r="J7317" s="12"/>
      <c r="S7317" s="12"/>
      <c r="T7317" s="5"/>
      <c r="V7317" s="5"/>
      <c r="W7317" s="5"/>
    </row>
    <row r="7318" spans="4:23" customFormat="1" x14ac:dyDescent="0.35">
      <c r="D7318" s="5"/>
      <c r="J7318" s="12"/>
      <c r="S7318" s="12"/>
      <c r="T7318" s="5"/>
      <c r="V7318" s="5"/>
      <c r="W7318" s="5"/>
    </row>
    <row r="7319" spans="4:23" customFormat="1" x14ac:dyDescent="0.35">
      <c r="D7319" s="5"/>
      <c r="J7319" s="12"/>
      <c r="S7319" s="12"/>
      <c r="T7319" s="5"/>
      <c r="V7319" s="5"/>
      <c r="W7319" s="5"/>
    </row>
    <row r="7320" spans="4:23" customFormat="1" x14ac:dyDescent="0.35">
      <c r="D7320" s="5"/>
      <c r="J7320" s="12"/>
      <c r="S7320" s="12"/>
      <c r="T7320" s="5"/>
      <c r="V7320" s="5"/>
      <c r="W7320" s="5"/>
    </row>
    <row r="7321" spans="4:23" customFormat="1" x14ac:dyDescent="0.35">
      <c r="D7321" s="5"/>
      <c r="J7321" s="12"/>
      <c r="S7321" s="12"/>
      <c r="T7321" s="5"/>
      <c r="V7321" s="5"/>
      <c r="W7321" s="5"/>
    </row>
    <row r="7322" spans="4:23" customFormat="1" x14ac:dyDescent="0.35">
      <c r="D7322" s="5"/>
      <c r="J7322" s="12"/>
      <c r="S7322" s="12"/>
      <c r="T7322" s="5"/>
      <c r="V7322" s="5"/>
      <c r="W7322" s="5"/>
    </row>
    <row r="7323" spans="4:23" customFormat="1" x14ac:dyDescent="0.35">
      <c r="D7323" s="5"/>
      <c r="J7323" s="12"/>
      <c r="S7323" s="12"/>
      <c r="T7323" s="5"/>
      <c r="V7323" s="5"/>
      <c r="W7323" s="5"/>
    </row>
    <row r="7324" spans="4:23" customFormat="1" x14ac:dyDescent="0.35">
      <c r="D7324" s="5"/>
      <c r="J7324" s="12"/>
      <c r="S7324" s="12"/>
      <c r="T7324" s="5"/>
      <c r="V7324" s="5"/>
      <c r="W7324" s="5"/>
    </row>
    <row r="7325" spans="4:23" customFormat="1" x14ac:dyDescent="0.35">
      <c r="D7325" s="5"/>
      <c r="J7325" s="12"/>
      <c r="S7325" s="12"/>
      <c r="T7325" s="5"/>
      <c r="V7325" s="5"/>
      <c r="W7325" s="5"/>
    </row>
    <row r="7326" spans="4:23" customFormat="1" x14ac:dyDescent="0.35">
      <c r="D7326" s="5"/>
      <c r="J7326" s="12"/>
      <c r="S7326" s="12"/>
      <c r="T7326" s="5"/>
      <c r="V7326" s="5"/>
      <c r="W7326" s="5"/>
    </row>
    <row r="7327" spans="4:23" customFormat="1" x14ac:dyDescent="0.35">
      <c r="D7327" s="5"/>
      <c r="J7327" s="12"/>
      <c r="S7327" s="12"/>
      <c r="T7327" s="5"/>
      <c r="V7327" s="5"/>
      <c r="W7327" s="5"/>
    </row>
    <row r="7328" spans="4:23" customFormat="1" x14ac:dyDescent="0.35">
      <c r="D7328" s="5"/>
      <c r="J7328" s="12"/>
      <c r="S7328" s="12"/>
      <c r="T7328" s="5"/>
      <c r="V7328" s="5"/>
      <c r="W7328" s="5"/>
    </row>
    <row r="7329" spans="4:23" customFormat="1" x14ac:dyDescent="0.35">
      <c r="D7329" s="5"/>
      <c r="J7329" s="12"/>
      <c r="S7329" s="12"/>
      <c r="T7329" s="5"/>
      <c r="V7329" s="5"/>
      <c r="W7329" s="5"/>
    </row>
    <row r="7330" spans="4:23" customFormat="1" x14ac:dyDescent="0.35">
      <c r="D7330" s="5"/>
      <c r="J7330" s="12"/>
      <c r="S7330" s="12"/>
      <c r="T7330" s="5"/>
      <c r="V7330" s="5"/>
      <c r="W7330" s="5"/>
    </row>
    <row r="7331" spans="4:23" customFormat="1" x14ac:dyDescent="0.35">
      <c r="D7331" s="5"/>
      <c r="J7331" s="12"/>
      <c r="S7331" s="12"/>
      <c r="T7331" s="5"/>
      <c r="V7331" s="5"/>
      <c r="W7331" s="5"/>
    </row>
    <row r="7332" spans="4:23" customFormat="1" x14ac:dyDescent="0.35">
      <c r="D7332" s="5"/>
      <c r="J7332" s="12"/>
      <c r="S7332" s="12"/>
      <c r="T7332" s="5"/>
      <c r="V7332" s="5"/>
      <c r="W7332" s="5"/>
    </row>
    <row r="7333" spans="4:23" customFormat="1" x14ac:dyDescent="0.35">
      <c r="D7333" s="5"/>
      <c r="J7333" s="12"/>
      <c r="S7333" s="12"/>
      <c r="T7333" s="5"/>
      <c r="V7333" s="5"/>
      <c r="W7333" s="5"/>
    </row>
    <row r="7334" spans="4:23" customFormat="1" x14ac:dyDescent="0.35">
      <c r="D7334" s="5"/>
      <c r="J7334" s="12"/>
      <c r="S7334" s="12"/>
      <c r="T7334" s="5"/>
      <c r="V7334" s="5"/>
      <c r="W7334" s="5"/>
    </row>
    <row r="7335" spans="4:23" customFormat="1" x14ac:dyDescent="0.35">
      <c r="D7335" s="5"/>
      <c r="J7335" s="12"/>
      <c r="S7335" s="12"/>
      <c r="T7335" s="5"/>
      <c r="V7335" s="5"/>
      <c r="W7335" s="5"/>
    </row>
    <row r="7336" spans="4:23" customFormat="1" x14ac:dyDescent="0.35">
      <c r="D7336" s="5"/>
      <c r="J7336" s="12"/>
      <c r="S7336" s="12"/>
      <c r="T7336" s="5"/>
      <c r="V7336" s="5"/>
      <c r="W7336" s="5"/>
    </row>
    <row r="7337" spans="4:23" customFormat="1" x14ac:dyDescent="0.35">
      <c r="D7337" s="5"/>
      <c r="J7337" s="12"/>
      <c r="S7337" s="12"/>
      <c r="T7337" s="5"/>
      <c r="V7337" s="5"/>
      <c r="W7337" s="5"/>
    </row>
    <row r="7338" spans="4:23" customFormat="1" x14ac:dyDescent="0.35">
      <c r="D7338" s="5"/>
      <c r="J7338" s="12"/>
      <c r="S7338" s="12"/>
      <c r="T7338" s="5"/>
      <c r="V7338" s="5"/>
      <c r="W7338" s="5"/>
    </row>
    <row r="7339" spans="4:23" customFormat="1" x14ac:dyDescent="0.35">
      <c r="D7339" s="5"/>
      <c r="J7339" s="12"/>
      <c r="S7339" s="12"/>
      <c r="T7339" s="5"/>
      <c r="V7339" s="5"/>
      <c r="W7339" s="5"/>
    </row>
    <row r="7340" spans="4:23" customFormat="1" x14ac:dyDescent="0.35">
      <c r="D7340" s="5"/>
      <c r="J7340" s="12"/>
      <c r="S7340" s="12"/>
      <c r="T7340" s="5"/>
      <c r="V7340" s="5"/>
      <c r="W7340" s="5"/>
    </row>
    <row r="7341" spans="4:23" customFormat="1" x14ac:dyDescent="0.35">
      <c r="D7341" s="5"/>
      <c r="J7341" s="12"/>
      <c r="S7341" s="12"/>
      <c r="T7341" s="5"/>
      <c r="V7341" s="5"/>
      <c r="W7341" s="5"/>
    </row>
    <row r="7342" spans="4:23" customFormat="1" x14ac:dyDescent="0.35">
      <c r="D7342" s="5"/>
      <c r="J7342" s="12"/>
      <c r="S7342" s="12"/>
      <c r="T7342" s="5"/>
      <c r="V7342" s="5"/>
      <c r="W7342" s="5"/>
    </row>
    <row r="7343" spans="4:23" customFormat="1" x14ac:dyDescent="0.35">
      <c r="D7343" s="5"/>
      <c r="J7343" s="12"/>
      <c r="S7343" s="12"/>
      <c r="T7343" s="5"/>
      <c r="V7343" s="5"/>
      <c r="W7343" s="5"/>
    </row>
    <row r="7344" spans="4:23" customFormat="1" x14ac:dyDescent="0.35">
      <c r="D7344" s="5"/>
      <c r="J7344" s="12"/>
      <c r="S7344" s="12"/>
      <c r="T7344" s="5"/>
      <c r="V7344" s="5"/>
      <c r="W7344" s="5"/>
    </row>
    <row r="7345" spans="4:23" customFormat="1" x14ac:dyDescent="0.35">
      <c r="D7345" s="5"/>
      <c r="J7345" s="12"/>
      <c r="S7345" s="12"/>
      <c r="T7345" s="5"/>
      <c r="V7345" s="5"/>
      <c r="W7345" s="5"/>
    </row>
    <row r="7346" spans="4:23" customFormat="1" x14ac:dyDescent="0.35">
      <c r="D7346" s="5"/>
      <c r="J7346" s="12"/>
      <c r="S7346" s="12"/>
      <c r="T7346" s="5"/>
      <c r="V7346" s="5"/>
      <c r="W7346" s="5"/>
    </row>
    <row r="7347" spans="4:23" customFormat="1" x14ac:dyDescent="0.35">
      <c r="D7347" s="5"/>
      <c r="J7347" s="12"/>
      <c r="S7347" s="12"/>
      <c r="T7347" s="5"/>
      <c r="V7347" s="5"/>
      <c r="W7347" s="5"/>
    </row>
    <row r="7348" spans="4:23" customFormat="1" x14ac:dyDescent="0.35">
      <c r="D7348" s="5"/>
      <c r="J7348" s="12"/>
      <c r="S7348" s="12"/>
      <c r="T7348" s="5"/>
      <c r="V7348" s="5"/>
      <c r="W7348" s="5"/>
    </row>
    <row r="7349" spans="4:23" customFormat="1" x14ac:dyDescent="0.35">
      <c r="D7349" s="5"/>
      <c r="J7349" s="12"/>
      <c r="S7349" s="12"/>
      <c r="T7349" s="5"/>
      <c r="V7349" s="5"/>
      <c r="W7349" s="5"/>
    </row>
    <row r="7350" spans="4:23" customFormat="1" x14ac:dyDescent="0.35">
      <c r="D7350" s="5"/>
      <c r="J7350" s="12"/>
      <c r="S7350" s="12"/>
      <c r="T7350" s="5"/>
      <c r="V7350" s="5"/>
      <c r="W7350" s="5"/>
    </row>
    <row r="7351" spans="4:23" customFormat="1" x14ac:dyDescent="0.35">
      <c r="D7351" s="5"/>
      <c r="J7351" s="12"/>
      <c r="S7351" s="12"/>
      <c r="T7351" s="5"/>
      <c r="V7351" s="5"/>
      <c r="W7351" s="5"/>
    </row>
    <row r="7352" spans="4:23" customFormat="1" x14ac:dyDescent="0.35">
      <c r="D7352" s="5"/>
      <c r="J7352" s="12"/>
      <c r="S7352" s="12"/>
      <c r="T7352" s="5"/>
      <c r="V7352" s="5"/>
      <c r="W7352" s="5"/>
    </row>
    <row r="7353" spans="4:23" customFormat="1" x14ac:dyDescent="0.35">
      <c r="D7353" s="5"/>
      <c r="J7353" s="12"/>
      <c r="S7353" s="12"/>
      <c r="T7353" s="5"/>
      <c r="V7353" s="5"/>
      <c r="W7353" s="5"/>
    </row>
    <row r="7354" spans="4:23" customFormat="1" x14ac:dyDescent="0.35">
      <c r="D7354" s="5"/>
      <c r="J7354" s="12"/>
      <c r="S7354" s="12"/>
      <c r="T7354" s="5"/>
      <c r="V7354" s="5"/>
      <c r="W7354" s="5"/>
    </row>
    <row r="7355" spans="4:23" customFormat="1" x14ac:dyDescent="0.35">
      <c r="D7355" s="5"/>
      <c r="J7355" s="12"/>
      <c r="S7355" s="12"/>
      <c r="T7355" s="5"/>
      <c r="V7355" s="5"/>
      <c r="W7355" s="5"/>
    </row>
    <row r="7356" spans="4:23" customFormat="1" x14ac:dyDescent="0.35">
      <c r="D7356" s="5"/>
      <c r="J7356" s="12"/>
      <c r="S7356" s="12"/>
      <c r="T7356" s="5"/>
      <c r="V7356" s="5"/>
      <c r="W7356" s="5"/>
    </row>
    <row r="7357" spans="4:23" customFormat="1" x14ac:dyDescent="0.35">
      <c r="D7357" s="5"/>
      <c r="J7357" s="12"/>
      <c r="S7357" s="12"/>
      <c r="T7357" s="5"/>
      <c r="V7357" s="5"/>
      <c r="W7357" s="5"/>
    </row>
    <row r="7358" spans="4:23" customFormat="1" x14ac:dyDescent="0.35">
      <c r="D7358" s="5"/>
      <c r="J7358" s="12"/>
      <c r="S7358" s="12"/>
      <c r="T7358" s="5"/>
      <c r="V7358" s="5"/>
      <c r="W7358" s="5"/>
    </row>
    <row r="7359" spans="4:23" customFormat="1" x14ac:dyDescent="0.35">
      <c r="D7359" s="5"/>
      <c r="J7359" s="12"/>
      <c r="S7359" s="12"/>
      <c r="T7359" s="5"/>
      <c r="V7359" s="5"/>
      <c r="W7359" s="5"/>
    </row>
    <row r="7360" spans="4:23" customFormat="1" x14ac:dyDescent="0.35">
      <c r="D7360" s="5"/>
      <c r="J7360" s="12"/>
      <c r="S7360" s="12"/>
      <c r="T7360" s="5"/>
      <c r="V7360" s="5"/>
      <c r="W7360" s="5"/>
    </row>
    <row r="7361" spans="4:23" customFormat="1" x14ac:dyDescent="0.35">
      <c r="D7361" s="5"/>
      <c r="J7361" s="12"/>
      <c r="S7361" s="12"/>
      <c r="T7361" s="5"/>
      <c r="V7361" s="5"/>
      <c r="W7361" s="5"/>
    </row>
    <row r="7362" spans="4:23" customFormat="1" x14ac:dyDescent="0.35">
      <c r="D7362" s="5"/>
      <c r="J7362" s="12"/>
      <c r="S7362" s="12"/>
      <c r="T7362" s="5"/>
      <c r="V7362" s="5"/>
      <c r="W7362" s="5"/>
    </row>
    <row r="7363" spans="4:23" customFormat="1" x14ac:dyDescent="0.35">
      <c r="D7363" s="5"/>
      <c r="J7363" s="12"/>
      <c r="S7363" s="12"/>
      <c r="T7363" s="5"/>
      <c r="V7363" s="5"/>
      <c r="W7363" s="5"/>
    </row>
    <row r="7364" spans="4:23" customFormat="1" x14ac:dyDescent="0.35">
      <c r="D7364" s="5"/>
      <c r="J7364" s="12"/>
      <c r="S7364" s="12"/>
      <c r="T7364" s="5"/>
      <c r="V7364" s="5"/>
      <c r="W7364" s="5"/>
    </row>
    <row r="7365" spans="4:23" customFormat="1" x14ac:dyDescent="0.35">
      <c r="D7365" s="5"/>
      <c r="J7365" s="12"/>
      <c r="S7365" s="12"/>
      <c r="T7365" s="5"/>
      <c r="V7365" s="5"/>
      <c r="W7365" s="5"/>
    </row>
    <row r="7366" spans="4:23" customFormat="1" x14ac:dyDescent="0.35">
      <c r="D7366" s="5"/>
      <c r="J7366" s="12"/>
      <c r="S7366" s="12"/>
      <c r="T7366" s="5"/>
      <c r="V7366" s="5"/>
      <c r="W7366" s="5"/>
    </row>
    <row r="7367" spans="4:23" customFormat="1" x14ac:dyDescent="0.35">
      <c r="D7367" s="5"/>
      <c r="J7367" s="12"/>
      <c r="S7367" s="12"/>
      <c r="T7367" s="5"/>
      <c r="V7367" s="5"/>
      <c r="W7367" s="5"/>
    </row>
    <row r="7368" spans="4:23" customFormat="1" x14ac:dyDescent="0.35">
      <c r="D7368" s="5"/>
      <c r="J7368" s="12"/>
      <c r="S7368" s="12"/>
      <c r="T7368" s="5"/>
      <c r="V7368" s="5"/>
      <c r="W7368" s="5"/>
    </row>
    <row r="7369" spans="4:23" customFormat="1" x14ac:dyDescent="0.35">
      <c r="D7369" s="5"/>
      <c r="J7369" s="12"/>
      <c r="S7369" s="12"/>
      <c r="T7369" s="5"/>
      <c r="V7369" s="5"/>
      <c r="W7369" s="5"/>
    </row>
    <row r="7370" spans="4:23" customFormat="1" x14ac:dyDescent="0.35">
      <c r="D7370" s="5"/>
      <c r="J7370" s="12"/>
      <c r="S7370" s="12"/>
      <c r="T7370" s="5"/>
      <c r="V7370" s="5"/>
      <c r="W7370" s="5"/>
    </row>
    <row r="7371" spans="4:23" customFormat="1" x14ac:dyDescent="0.35">
      <c r="D7371" s="5"/>
      <c r="J7371" s="12"/>
      <c r="S7371" s="12"/>
      <c r="T7371" s="5"/>
      <c r="V7371" s="5"/>
      <c r="W7371" s="5"/>
    </row>
    <row r="7372" spans="4:23" customFormat="1" x14ac:dyDescent="0.35">
      <c r="D7372" s="5"/>
      <c r="J7372" s="12"/>
      <c r="S7372" s="12"/>
      <c r="T7372" s="5"/>
      <c r="V7372" s="5"/>
      <c r="W7372" s="5"/>
    </row>
    <row r="7373" spans="4:23" customFormat="1" x14ac:dyDescent="0.35">
      <c r="D7373" s="5"/>
      <c r="J7373" s="12"/>
      <c r="S7373" s="12"/>
      <c r="T7373" s="5"/>
      <c r="V7373" s="5"/>
      <c r="W7373" s="5"/>
    </row>
    <row r="7374" spans="4:23" customFormat="1" x14ac:dyDescent="0.35">
      <c r="D7374" s="5"/>
      <c r="J7374" s="12"/>
      <c r="S7374" s="12"/>
      <c r="T7374" s="5"/>
      <c r="V7374" s="5"/>
      <c r="W7374" s="5"/>
    </row>
    <row r="7375" spans="4:23" customFormat="1" x14ac:dyDescent="0.35">
      <c r="D7375" s="5"/>
      <c r="J7375" s="12"/>
      <c r="S7375" s="12"/>
      <c r="T7375" s="5"/>
      <c r="V7375" s="5"/>
      <c r="W7375" s="5"/>
    </row>
    <row r="7376" spans="4:23" customFormat="1" x14ac:dyDescent="0.35">
      <c r="D7376" s="5"/>
      <c r="J7376" s="12"/>
      <c r="S7376" s="12"/>
      <c r="T7376" s="5"/>
      <c r="V7376" s="5"/>
      <c r="W7376" s="5"/>
    </row>
    <row r="7377" spans="4:23" customFormat="1" x14ac:dyDescent="0.35">
      <c r="D7377" s="5"/>
      <c r="J7377" s="12"/>
      <c r="S7377" s="12"/>
      <c r="T7377" s="5"/>
      <c r="V7377" s="5"/>
      <c r="W7377" s="5"/>
    </row>
    <row r="7378" spans="4:23" customFormat="1" x14ac:dyDescent="0.35">
      <c r="D7378" s="5"/>
      <c r="J7378" s="12"/>
      <c r="S7378" s="12"/>
      <c r="T7378" s="5"/>
      <c r="V7378" s="5"/>
      <c r="W7378" s="5"/>
    </row>
    <row r="7379" spans="4:23" customFormat="1" x14ac:dyDescent="0.35">
      <c r="D7379" s="5"/>
      <c r="J7379" s="12"/>
      <c r="S7379" s="12"/>
      <c r="T7379" s="5"/>
      <c r="V7379" s="5"/>
      <c r="W7379" s="5"/>
    </row>
    <row r="7380" spans="4:23" customFormat="1" x14ac:dyDescent="0.35">
      <c r="D7380" s="5"/>
      <c r="J7380" s="12"/>
      <c r="S7380" s="12"/>
      <c r="T7380" s="5"/>
      <c r="V7380" s="5"/>
      <c r="W7380" s="5"/>
    </row>
    <row r="7381" spans="4:23" customFormat="1" x14ac:dyDescent="0.35">
      <c r="D7381" s="5"/>
      <c r="J7381" s="12"/>
      <c r="S7381" s="12"/>
      <c r="T7381" s="5"/>
      <c r="V7381" s="5"/>
      <c r="W7381" s="5"/>
    </row>
    <row r="7382" spans="4:23" customFormat="1" x14ac:dyDescent="0.35">
      <c r="D7382" s="5"/>
      <c r="J7382" s="12"/>
      <c r="S7382" s="12"/>
      <c r="T7382" s="5"/>
      <c r="V7382" s="5"/>
      <c r="W7382" s="5"/>
    </row>
    <row r="7383" spans="4:23" customFormat="1" x14ac:dyDescent="0.35">
      <c r="D7383" s="5"/>
      <c r="J7383" s="12"/>
      <c r="S7383" s="12"/>
      <c r="T7383" s="5"/>
      <c r="V7383" s="5"/>
      <c r="W7383" s="5"/>
    </row>
    <row r="7384" spans="4:23" customFormat="1" x14ac:dyDescent="0.35">
      <c r="D7384" s="5"/>
      <c r="J7384" s="12"/>
      <c r="S7384" s="12"/>
      <c r="T7384" s="5"/>
      <c r="V7384" s="5"/>
      <c r="W7384" s="5"/>
    </row>
    <row r="7385" spans="4:23" customFormat="1" x14ac:dyDescent="0.35">
      <c r="D7385" s="5"/>
      <c r="J7385" s="12"/>
      <c r="S7385" s="12"/>
      <c r="T7385" s="5"/>
      <c r="V7385" s="5"/>
      <c r="W7385" s="5"/>
    </row>
    <row r="7386" spans="4:23" customFormat="1" x14ac:dyDescent="0.35">
      <c r="D7386" s="5"/>
      <c r="J7386" s="12"/>
      <c r="S7386" s="12"/>
      <c r="T7386" s="5"/>
      <c r="V7386" s="5"/>
      <c r="W7386" s="5"/>
    </row>
    <row r="7387" spans="4:23" customFormat="1" x14ac:dyDescent="0.35">
      <c r="D7387" s="5"/>
      <c r="J7387" s="12"/>
      <c r="S7387" s="12"/>
      <c r="T7387" s="5"/>
      <c r="V7387" s="5"/>
      <c r="W7387" s="5"/>
    </row>
    <row r="7388" spans="4:23" customFormat="1" x14ac:dyDescent="0.35">
      <c r="D7388" s="5"/>
      <c r="J7388" s="12"/>
      <c r="S7388" s="12"/>
      <c r="T7388" s="5"/>
      <c r="V7388" s="5"/>
      <c r="W7388" s="5"/>
    </row>
    <row r="7389" spans="4:23" customFormat="1" x14ac:dyDescent="0.35">
      <c r="D7389" s="5"/>
      <c r="J7389" s="12"/>
      <c r="S7389" s="12"/>
      <c r="T7389" s="5"/>
      <c r="V7389" s="5"/>
      <c r="W7389" s="5"/>
    </row>
    <row r="7390" spans="4:23" customFormat="1" x14ac:dyDescent="0.35">
      <c r="D7390" s="5"/>
      <c r="J7390" s="12"/>
      <c r="S7390" s="12"/>
      <c r="T7390" s="5"/>
      <c r="V7390" s="5"/>
      <c r="W7390" s="5"/>
    </row>
    <row r="7391" spans="4:23" customFormat="1" x14ac:dyDescent="0.35">
      <c r="D7391" s="5"/>
      <c r="J7391" s="12"/>
      <c r="S7391" s="12"/>
      <c r="T7391" s="5"/>
      <c r="V7391" s="5"/>
      <c r="W7391" s="5"/>
    </row>
    <row r="7392" spans="4:23" customFormat="1" x14ac:dyDescent="0.35">
      <c r="D7392" s="5"/>
      <c r="J7392" s="12"/>
      <c r="S7392" s="12"/>
      <c r="T7392" s="5"/>
      <c r="V7392" s="5"/>
      <c r="W7392" s="5"/>
    </row>
    <row r="7393" spans="4:23" customFormat="1" x14ac:dyDescent="0.35">
      <c r="D7393" s="5"/>
      <c r="J7393" s="12"/>
      <c r="S7393" s="12"/>
      <c r="T7393" s="5"/>
      <c r="V7393" s="5"/>
      <c r="W7393" s="5"/>
    </row>
    <row r="7394" spans="4:23" customFormat="1" x14ac:dyDescent="0.35">
      <c r="D7394" s="5"/>
      <c r="J7394" s="12"/>
      <c r="S7394" s="12"/>
      <c r="T7394" s="5"/>
      <c r="V7394" s="5"/>
      <c r="W7394" s="5"/>
    </row>
    <row r="7395" spans="4:23" customFormat="1" x14ac:dyDescent="0.35">
      <c r="D7395" s="5"/>
      <c r="J7395" s="12"/>
      <c r="S7395" s="12"/>
      <c r="T7395" s="5"/>
      <c r="V7395" s="5"/>
      <c r="W7395" s="5"/>
    </row>
    <row r="7396" spans="4:23" customFormat="1" x14ac:dyDescent="0.35">
      <c r="D7396" s="5"/>
      <c r="J7396" s="12"/>
      <c r="S7396" s="12"/>
      <c r="T7396" s="5"/>
      <c r="V7396" s="5"/>
      <c r="W7396" s="5"/>
    </row>
    <row r="7397" spans="4:23" customFormat="1" x14ac:dyDescent="0.35">
      <c r="D7397" s="5"/>
      <c r="J7397" s="12"/>
      <c r="S7397" s="12"/>
      <c r="T7397" s="5"/>
      <c r="V7397" s="5"/>
      <c r="W7397" s="5"/>
    </row>
    <row r="7398" spans="4:23" customFormat="1" x14ac:dyDescent="0.35">
      <c r="D7398" s="5"/>
      <c r="J7398" s="12"/>
      <c r="S7398" s="12"/>
      <c r="T7398" s="5"/>
      <c r="V7398" s="5"/>
      <c r="W7398" s="5"/>
    </row>
    <row r="7399" spans="4:23" customFormat="1" x14ac:dyDescent="0.35">
      <c r="D7399" s="5"/>
      <c r="J7399" s="12"/>
      <c r="S7399" s="12"/>
      <c r="T7399" s="5"/>
      <c r="V7399" s="5"/>
      <c r="W7399" s="5"/>
    </row>
    <row r="7400" spans="4:23" customFormat="1" x14ac:dyDescent="0.35">
      <c r="D7400" s="5"/>
      <c r="J7400" s="12"/>
      <c r="S7400" s="12"/>
      <c r="T7400" s="5"/>
      <c r="V7400" s="5"/>
      <c r="W7400" s="5"/>
    </row>
    <row r="7401" spans="4:23" customFormat="1" x14ac:dyDescent="0.35">
      <c r="D7401" s="5"/>
      <c r="J7401" s="12"/>
      <c r="S7401" s="12"/>
      <c r="T7401" s="5"/>
      <c r="V7401" s="5"/>
      <c r="W7401" s="5"/>
    </row>
    <row r="7402" spans="4:23" customFormat="1" x14ac:dyDescent="0.35">
      <c r="D7402" s="5"/>
      <c r="J7402" s="12"/>
      <c r="S7402" s="12"/>
      <c r="T7402" s="5"/>
      <c r="V7402" s="5"/>
      <c r="W7402" s="5"/>
    </row>
    <row r="7403" spans="4:23" customFormat="1" x14ac:dyDescent="0.35">
      <c r="D7403" s="5"/>
      <c r="J7403" s="12"/>
      <c r="S7403" s="12"/>
      <c r="T7403" s="5"/>
      <c r="V7403" s="5"/>
      <c r="W7403" s="5"/>
    </row>
    <row r="7404" spans="4:23" customFormat="1" x14ac:dyDescent="0.35">
      <c r="D7404" s="5"/>
      <c r="J7404" s="12"/>
      <c r="S7404" s="12"/>
      <c r="T7404" s="5"/>
      <c r="V7404" s="5"/>
      <c r="W7404" s="5"/>
    </row>
    <row r="7405" spans="4:23" customFormat="1" x14ac:dyDescent="0.35">
      <c r="D7405" s="5"/>
      <c r="J7405" s="12"/>
      <c r="S7405" s="12"/>
      <c r="T7405" s="5"/>
      <c r="V7405" s="5"/>
      <c r="W7405" s="5"/>
    </row>
    <row r="7406" spans="4:23" customFormat="1" x14ac:dyDescent="0.35">
      <c r="D7406" s="5"/>
      <c r="J7406" s="12"/>
      <c r="S7406" s="12"/>
      <c r="T7406" s="5"/>
      <c r="V7406" s="5"/>
      <c r="W7406" s="5"/>
    </row>
    <row r="7407" spans="4:23" customFormat="1" x14ac:dyDescent="0.35">
      <c r="D7407" s="5"/>
      <c r="J7407" s="12"/>
      <c r="S7407" s="12"/>
      <c r="T7407" s="5"/>
      <c r="V7407" s="5"/>
      <c r="W7407" s="5"/>
    </row>
    <row r="7408" spans="4:23" customFormat="1" x14ac:dyDescent="0.35">
      <c r="D7408" s="5"/>
      <c r="J7408" s="12"/>
      <c r="S7408" s="12"/>
      <c r="T7408" s="5"/>
      <c r="V7408" s="5"/>
      <c r="W7408" s="5"/>
    </row>
    <row r="7409" spans="4:23" customFormat="1" x14ac:dyDescent="0.35">
      <c r="D7409" s="5"/>
      <c r="J7409" s="12"/>
      <c r="S7409" s="12"/>
      <c r="T7409" s="5"/>
      <c r="V7409" s="5"/>
      <c r="W7409" s="5"/>
    </row>
    <row r="7410" spans="4:23" customFormat="1" x14ac:dyDescent="0.35">
      <c r="D7410" s="5"/>
      <c r="J7410" s="12"/>
      <c r="S7410" s="12"/>
      <c r="T7410" s="5"/>
      <c r="V7410" s="5"/>
      <c r="W7410" s="5"/>
    </row>
    <row r="7411" spans="4:23" customFormat="1" x14ac:dyDescent="0.35">
      <c r="D7411" s="5"/>
      <c r="J7411" s="12"/>
      <c r="S7411" s="12"/>
      <c r="T7411" s="5"/>
      <c r="V7411" s="5"/>
      <c r="W7411" s="5"/>
    </row>
    <row r="7412" spans="4:23" customFormat="1" x14ac:dyDescent="0.35">
      <c r="D7412" s="5"/>
      <c r="J7412" s="12"/>
      <c r="S7412" s="12"/>
      <c r="T7412" s="5"/>
      <c r="V7412" s="5"/>
      <c r="W7412" s="5"/>
    </row>
    <row r="7413" spans="4:23" customFormat="1" x14ac:dyDescent="0.35">
      <c r="D7413" s="5"/>
      <c r="J7413" s="12"/>
      <c r="S7413" s="12"/>
      <c r="T7413" s="5"/>
      <c r="V7413" s="5"/>
      <c r="W7413" s="5"/>
    </row>
    <row r="7414" spans="4:23" customFormat="1" x14ac:dyDescent="0.35">
      <c r="D7414" s="5"/>
      <c r="J7414" s="12"/>
      <c r="S7414" s="12"/>
      <c r="T7414" s="5"/>
      <c r="V7414" s="5"/>
      <c r="W7414" s="5"/>
    </row>
    <row r="7415" spans="4:23" customFormat="1" x14ac:dyDescent="0.35">
      <c r="D7415" s="5"/>
      <c r="J7415" s="12"/>
      <c r="S7415" s="12"/>
      <c r="T7415" s="5"/>
      <c r="V7415" s="5"/>
      <c r="W7415" s="5"/>
    </row>
    <row r="7416" spans="4:23" customFormat="1" x14ac:dyDescent="0.35">
      <c r="D7416" s="5"/>
      <c r="J7416" s="12"/>
      <c r="S7416" s="12"/>
      <c r="T7416" s="5"/>
      <c r="V7416" s="5"/>
      <c r="W7416" s="5"/>
    </row>
    <row r="7417" spans="4:23" customFormat="1" x14ac:dyDescent="0.35">
      <c r="D7417" s="5"/>
      <c r="J7417" s="12"/>
      <c r="S7417" s="12"/>
      <c r="T7417" s="5"/>
      <c r="V7417" s="5"/>
      <c r="W7417" s="5"/>
    </row>
    <row r="7418" spans="4:23" customFormat="1" x14ac:dyDescent="0.35">
      <c r="D7418" s="5"/>
      <c r="J7418" s="12"/>
      <c r="S7418" s="12"/>
      <c r="T7418" s="5"/>
      <c r="V7418" s="5"/>
      <c r="W7418" s="5"/>
    </row>
    <row r="7419" spans="4:23" customFormat="1" x14ac:dyDescent="0.35">
      <c r="D7419" s="5"/>
      <c r="J7419" s="12"/>
      <c r="S7419" s="12"/>
      <c r="T7419" s="5"/>
      <c r="V7419" s="5"/>
      <c r="W7419" s="5"/>
    </row>
    <row r="7420" spans="4:23" customFormat="1" x14ac:dyDescent="0.35">
      <c r="D7420" s="5"/>
      <c r="J7420" s="12"/>
      <c r="S7420" s="12"/>
      <c r="T7420" s="5"/>
      <c r="V7420" s="5"/>
      <c r="W7420" s="5"/>
    </row>
    <row r="7421" spans="4:23" customFormat="1" x14ac:dyDescent="0.35">
      <c r="D7421" s="5"/>
      <c r="J7421" s="12"/>
      <c r="S7421" s="12"/>
      <c r="T7421" s="5"/>
      <c r="V7421" s="5"/>
      <c r="W7421" s="5"/>
    </row>
    <row r="7422" spans="4:23" customFormat="1" x14ac:dyDescent="0.35">
      <c r="D7422" s="5"/>
      <c r="J7422" s="12"/>
      <c r="S7422" s="12"/>
      <c r="T7422" s="5"/>
      <c r="V7422" s="5"/>
      <c r="W7422" s="5"/>
    </row>
    <row r="7423" spans="4:23" customFormat="1" x14ac:dyDescent="0.35">
      <c r="D7423" s="5"/>
      <c r="J7423" s="12"/>
      <c r="S7423" s="12"/>
      <c r="T7423" s="5"/>
      <c r="V7423" s="5"/>
      <c r="W7423" s="5"/>
    </row>
    <row r="7424" spans="4:23" customFormat="1" x14ac:dyDescent="0.35">
      <c r="D7424" s="5"/>
      <c r="J7424" s="12"/>
      <c r="S7424" s="12"/>
      <c r="T7424" s="5"/>
      <c r="V7424" s="5"/>
      <c r="W7424" s="5"/>
    </row>
    <row r="7425" spans="4:23" customFormat="1" x14ac:dyDescent="0.35">
      <c r="D7425" s="5"/>
      <c r="J7425" s="12"/>
      <c r="S7425" s="12"/>
      <c r="T7425" s="5"/>
      <c r="V7425" s="5"/>
      <c r="W7425" s="5"/>
    </row>
    <row r="7426" spans="4:23" customFormat="1" x14ac:dyDescent="0.35">
      <c r="D7426" s="5"/>
      <c r="J7426" s="12"/>
      <c r="S7426" s="12"/>
      <c r="T7426" s="5"/>
      <c r="V7426" s="5"/>
      <c r="W7426" s="5"/>
    </row>
    <row r="7427" spans="4:23" customFormat="1" x14ac:dyDescent="0.35">
      <c r="D7427" s="5"/>
      <c r="J7427" s="12"/>
      <c r="S7427" s="12"/>
      <c r="T7427" s="5"/>
      <c r="V7427" s="5"/>
      <c r="W7427" s="5"/>
    </row>
    <row r="7428" spans="4:23" customFormat="1" x14ac:dyDescent="0.35">
      <c r="D7428" s="5"/>
      <c r="J7428" s="12"/>
      <c r="S7428" s="12"/>
      <c r="T7428" s="5"/>
      <c r="V7428" s="5"/>
      <c r="W7428" s="5"/>
    </row>
    <row r="7429" spans="4:23" customFormat="1" x14ac:dyDescent="0.35">
      <c r="D7429" s="5"/>
      <c r="J7429" s="12"/>
      <c r="S7429" s="12"/>
      <c r="T7429" s="5"/>
      <c r="V7429" s="5"/>
      <c r="W7429" s="5"/>
    </row>
    <row r="7430" spans="4:23" customFormat="1" x14ac:dyDescent="0.35">
      <c r="D7430" s="5"/>
      <c r="J7430" s="12"/>
      <c r="S7430" s="12"/>
      <c r="T7430" s="5"/>
      <c r="V7430" s="5"/>
      <c r="W7430" s="5"/>
    </row>
    <row r="7431" spans="4:23" customFormat="1" x14ac:dyDescent="0.35">
      <c r="D7431" s="5"/>
      <c r="J7431" s="12"/>
      <c r="S7431" s="12"/>
      <c r="T7431" s="5"/>
      <c r="V7431" s="5"/>
      <c r="W7431" s="5"/>
    </row>
    <row r="7432" spans="4:23" customFormat="1" x14ac:dyDescent="0.35">
      <c r="D7432" s="5"/>
      <c r="J7432" s="12"/>
      <c r="S7432" s="12"/>
      <c r="T7432" s="5"/>
      <c r="V7432" s="5"/>
      <c r="W7432" s="5"/>
    </row>
    <row r="7433" spans="4:23" customFormat="1" x14ac:dyDescent="0.35">
      <c r="D7433" s="5"/>
      <c r="J7433" s="12"/>
      <c r="S7433" s="12"/>
      <c r="T7433" s="5"/>
      <c r="V7433" s="5"/>
      <c r="W7433" s="5"/>
    </row>
    <row r="7434" spans="4:23" customFormat="1" x14ac:dyDescent="0.35">
      <c r="D7434" s="5"/>
      <c r="J7434" s="12"/>
      <c r="S7434" s="12"/>
      <c r="T7434" s="5"/>
      <c r="V7434" s="5"/>
      <c r="W7434" s="5"/>
    </row>
    <row r="7435" spans="4:23" customFormat="1" x14ac:dyDescent="0.35">
      <c r="D7435" s="5"/>
      <c r="J7435" s="12"/>
      <c r="S7435" s="12"/>
      <c r="T7435" s="5"/>
      <c r="V7435" s="5"/>
      <c r="W7435" s="5"/>
    </row>
    <row r="7436" spans="4:23" customFormat="1" x14ac:dyDescent="0.35">
      <c r="D7436" s="5"/>
      <c r="J7436" s="12"/>
      <c r="S7436" s="12"/>
      <c r="T7436" s="5"/>
      <c r="V7436" s="5"/>
      <c r="W7436" s="5"/>
    </row>
    <row r="7437" spans="4:23" customFormat="1" x14ac:dyDescent="0.35">
      <c r="D7437" s="5"/>
      <c r="J7437" s="12"/>
      <c r="S7437" s="12"/>
      <c r="T7437" s="5"/>
      <c r="V7437" s="5"/>
      <c r="W7437" s="5"/>
    </row>
    <row r="7438" spans="4:23" customFormat="1" x14ac:dyDescent="0.35">
      <c r="D7438" s="5"/>
      <c r="J7438" s="12"/>
      <c r="S7438" s="12"/>
      <c r="T7438" s="5"/>
      <c r="V7438" s="5"/>
      <c r="W7438" s="5"/>
    </row>
    <row r="7439" spans="4:23" customFormat="1" x14ac:dyDescent="0.35">
      <c r="D7439" s="5"/>
      <c r="J7439" s="12"/>
      <c r="S7439" s="12"/>
      <c r="T7439" s="5"/>
      <c r="V7439" s="5"/>
      <c r="W7439" s="5"/>
    </row>
    <row r="7440" spans="4:23" customFormat="1" x14ac:dyDescent="0.35">
      <c r="D7440" s="5"/>
      <c r="J7440" s="12"/>
      <c r="S7440" s="12"/>
      <c r="T7440" s="5"/>
      <c r="V7440" s="5"/>
      <c r="W7440" s="5"/>
    </row>
    <row r="7441" spans="4:23" customFormat="1" x14ac:dyDescent="0.35">
      <c r="D7441" s="5"/>
      <c r="J7441" s="12"/>
      <c r="S7441" s="12"/>
      <c r="T7441" s="5"/>
      <c r="V7441" s="5"/>
      <c r="W7441" s="5"/>
    </row>
    <row r="7442" spans="4:23" customFormat="1" x14ac:dyDescent="0.35">
      <c r="D7442" s="5"/>
      <c r="J7442" s="12"/>
      <c r="S7442" s="12"/>
      <c r="T7442" s="5"/>
      <c r="V7442" s="5"/>
      <c r="W7442" s="5"/>
    </row>
    <row r="7443" spans="4:23" customFormat="1" x14ac:dyDescent="0.35">
      <c r="D7443" s="5"/>
      <c r="J7443" s="12"/>
      <c r="S7443" s="12"/>
      <c r="T7443" s="5"/>
      <c r="V7443" s="5"/>
      <c r="W7443" s="5"/>
    </row>
    <row r="7444" spans="4:23" customFormat="1" x14ac:dyDescent="0.35">
      <c r="D7444" s="5"/>
      <c r="J7444" s="12"/>
      <c r="S7444" s="12"/>
      <c r="T7444" s="5"/>
      <c r="V7444" s="5"/>
      <c r="W7444" s="5"/>
    </row>
    <row r="7445" spans="4:23" customFormat="1" x14ac:dyDescent="0.35">
      <c r="D7445" s="5"/>
      <c r="J7445" s="12"/>
      <c r="S7445" s="12"/>
      <c r="T7445" s="5"/>
      <c r="V7445" s="5"/>
      <c r="W7445" s="5"/>
    </row>
    <row r="7446" spans="4:23" customFormat="1" x14ac:dyDescent="0.35">
      <c r="D7446" s="5"/>
      <c r="J7446" s="12"/>
      <c r="S7446" s="12"/>
      <c r="T7446" s="5"/>
      <c r="V7446" s="5"/>
      <c r="W7446" s="5"/>
    </row>
    <row r="7447" spans="4:23" customFormat="1" x14ac:dyDescent="0.35">
      <c r="D7447" s="5"/>
      <c r="J7447" s="12"/>
      <c r="S7447" s="12"/>
      <c r="T7447" s="5"/>
      <c r="V7447" s="5"/>
      <c r="W7447" s="5"/>
    </row>
    <row r="7448" spans="4:23" customFormat="1" x14ac:dyDescent="0.35">
      <c r="D7448" s="5"/>
      <c r="J7448" s="12"/>
      <c r="S7448" s="12"/>
      <c r="T7448" s="5"/>
      <c r="V7448" s="5"/>
      <c r="W7448" s="5"/>
    </row>
    <row r="7449" spans="4:23" customFormat="1" x14ac:dyDescent="0.35">
      <c r="D7449" s="5"/>
      <c r="J7449" s="12"/>
      <c r="S7449" s="12"/>
      <c r="T7449" s="5"/>
      <c r="V7449" s="5"/>
      <c r="W7449" s="5"/>
    </row>
    <row r="7450" spans="4:23" customFormat="1" x14ac:dyDescent="0.35">
      <c r="D7450" s="5"/>
      <c r="J7450" s="12"/>
      <c r="S7450" s="12"/>
      <c r="T7450" s="5"/>
      <c r="V7450" s="5"/>
      <c r="W7450" s="5"/>
    </row>
    <row r="7451" spans="4:23" customFormat="1" x14ac:dyDescent="0.35">
      <c r="D7451" s="5"/>
      <c r="J7451" s="12"/>
      <c r="S7451" s="12"/>
      <c r="T7451" s="5"/>
      <c r="V7451" s="5"/>
      <c r="W7451" s="5"/>
    </row>
    <row r="7452" spans="4:23" customFormat="1" x14ac:dyDescent="0.35">
      <c r="D7452" s="5"/>
      <c r="J7452" s="12"/>
      <c r="S7452" s="12"/>
      <c r="T7452" s="5"/>
      <c r="V7452" s="5"/>
      <c r="W7452" s="5"/>
    </row>
    <row r="7453" spans="4:23" customFormat="1" x14ac:dyDescent="0.35">
      <c r="D7453" s="5"/>
      <c r="J7453" s="12"/>
      <c r="S7453" s="12"/>
      <c r="T7453" s="5"/>
      <c r="V7453" s="5"/>
      <c r="W7453" s="5"/>
    </row>
    <row r="7454" spans="4:23" customFormat="1" x14ac:dyDescent="0.35">
      <c r="D7454" s="5"/>
      <c r="J7454" s="12"/>
      <c r="S7454" s="12"/>
      <c r="T7454" s="5"/>
      <c r="V7454" s="5"/>
      <c r="W7454" s="5"/>
    </row>
    <row r="7455" spans="4:23" customFormat="1" x14ac:dyDescent="0.35">
      <c r="D7455" s="5"/>
      <c r="J7455" s="12"/>
      <c r="S7455" s="12"/>
      <c r="T7455" s="5"/>
      <c r="V7455" s="5"/>
      <c r="W7455" s="5"/>
    </row>
    <row r="7456" spans="4:23" customFormat="1" x14ac:dyDescent="0.35">
      <c r="D7456" s="5"/>
      <c r="J7456" s="12"/>
      <c r="S7456" s="12"/>
      <c r="T7456" s="5"/>
      <c r="V7456" s="5"/>
      <c r="W7456" s="5"/>
    </row>
    <row r="7457" spans="4:23" customFormat="1" x14ac:dyDescent="0.35">
      <c r="D7457" s="5"/>
      <c r="J7457" s="12"/>
      <c r="S7457" s="12"/>
      <c r="T7457" s="5"/>
      <c r="V7457" s="5"/>
      <c r="W7457" s="5"/>
    </row>
    <row r="7458" spans="4:23" customFormat="1" x14ac:dyDescent="0.35">
      <c r="D7458" s="5"/>
      <c r="J7458" s="12"/>
      <c r="S7458" s="12"/>
      <c r="T7458" s="5"/>
      <c r="V7458" s="5"/>
      <c r="W7458" s="5"/>
    </row>
    <row r="7459" spans="4:23" customFormat="1" x14ac:dyDescent="0.35">
      <c r="D7459" s="5"/>
      <c r="J7459" s="12"/>
      <c r="S7459" s="12"/>
      <c r="T7459" s="5"/>
      <c r="V7459" s="5"/>
      <c r="W7459" s="5"/>
    </row>
    <row r="7460" spans="4:23" customFormat="1" x14ac:dyDescent="0.35">
      <c r="D7460" s="5"/>
      <c r="J7460" s="12"/>
      <c r="S7460" s="12"/>
      <c r="T7460" s="5"/>
      <c r="V7460" s="5"/>
      <c r="W7460" s="5"/>
    </row>
    <row r="7461" spans="4:23" customFormat="1" x14ac:dyDescent="0.35">
      <c r="D7461" s="5"/>
      <c r="J7461" s="12"/>
      <c r="S7461" s="12"/>
      <c r="T7461" s="5"/>
      <c r="V7461" s="5"/>
      <c r="W7461" s="5"/>
    </row>
    <row r="7462" spans="4:23" customFormat="1" x14ac:dyDescent="0.35">
      <c r="D7462" s="5"/>
      <c r="J7462" s="12"/>
      <c r="S7462" s="12"/>
      <c r="T7462" s="5"/>
      <c r="V7462" s="5"/>
      <c r="W7462" s="5"/>
    </row>
    <row r="7463" spans="4:23" customFormat="1" x14ac:dyDescent="0.35">
      <c r="D7463" s="5"/>
      <c r="J7463" s="12"/>
      <c r="S7463" s="12"/>
      <c r="T7463" s="5"/>
      <c r="V7463" s="5"/>
      <c r="W7463" s="5"/>
    </row>
    <row r="7464" spans="4:23" customFormat="1" x14ac:dyDescent="0.35">
      <c r="D7464" s="5"/>
      <c r="J7464" s="12"/>
      <c r="S7464" s="12"/>
      <c r="T7464" s="5"/>
      <c r="V7464" s="5"/>
      <c r="W7464" s="5"/>
    </row>
    <row r="7465" spans="4:23" customFormat="1" x14ac:dyDescent="0.35">
      <c r="D7465" s="5"/>
      <c r="J7465" s="12"/>
      <c r="S7465" s="12"/>
      <c r="T7465" s="5"/>
      <c r="V7465" s="5"/>
      <c r="W7465" s="5"/>
    </row>
    <row r="7466" spans="4:23" customFormat="1" x14ac:dyDescent="0.35">
      <c r="D7466" s="5"/>
      <c r="J7466" s="12"/>
      <c r="S7466" s="12"/>
      <c r="T7466" s="5"/>
      <c r="V7466" s="5"/>
      <c r="W7466" s="5"/>
    </row>
    <row r="7467" spans="4:23" customFormat="1" x14ac:dyDescent="0.35">
      <c r="D7467" s="5"/>
      <c r="J7467" s="12"/>
      <c r="S7467" s="12"/>
      <c r="T7467" s="5"/>
      <c r="V7467" s="5"/>
      <c r="W7467" s="5"/>
    </row>
    <row r="7468" spans="4:23" customFormat="1" x14ac:dyDescent="0.35">
      <c r="D7468" s="5"/>
      <c r="J7468" s="12"/>
      <c r="S7468" s="12"/>
      <c r="T7468" s="5"/>
      <c r="V7468" s="5"/>
      <c r="W7468" s="5"/>
    </row>
    <row r="7469" spans="4:23" customFormat="1" x14ac:dyDescent="0.35">
      <c r="D7469" s="5"/>
      <c r="J7469" s="12"/>
      <c r="S7469" s="12"/>
      <c r="T7469" s="5"/>
      <c r="V7469" s="5"/>
      <c r="W7469" s="5"/>
    </row>
    <row r="7470" spans="4:23" customFormat="1" x14ac:dyDescent="0.35">
      <c r="D7470" s="5"/>
      <c r="J7470" s="12"/>
      <c r="S7470" s="12"/>
      <c r="T7470" s="5"/>
      <c r="V7470" s="5"/>
      <c r="W7470" s="5"/>
    </row>
    <row r="7471" spans="4:23" customFormat="1" x14ac:dyDescent="0.35">
      <c r="D7471" s="5"/>
      <c r="J7471" s="12"/>
      <c r="S7471" s="12"/>
      <c r="T7471" s="5"/>
      <c r="V7471" s="5"/>
      <c r="W7471" s="5"/>
    </row>
    <row r="7472" spans="4:23" customFormat="1" x14ac:dyDescent="0.35">
      <c r="D7472" s="5"/>
      <c r="J7472" s="12"/>
      <c r="S7472" s="12"/>
      <c r="T7472" s="5"/>
      <c r="V7472" s="5"/>
      <c r="W7472" s="5"/>
    </row>
    <row r="7473" spans="4:23" customFormat="1" x14ac:dyDescent="0.35">
      <c r="D7473" s="5"/>
      <c r="J7473" s="12"/>
      <c r="S7473" s="12"/>
      <c r="T7473" s="5"/>
      <c r="V7473" s="5"/>
      <c r="W7473" s="5"/>
    </row>
    <row r="7474" spans="4:23" customFormat="1" x14ac:dyDescent="0.35">
      <c r="D7474" s="5"/>
      <c r="J7474" s="12"/>
      <c r="S7474" s="12"/>
      <c r="T7474" s="5"/>
      <c r="V7474" s="5"/>
      <c r="W7474" s="5"/>
    </row>
    <row r="7475" spans="4:23" customFormat="1" x14ac:dyDescent="0.35">
      <c r="D7475" s="5"/>
      <c r="J7475" s="12"/>
      <c r="S7475" s="12"/>
      <c r="T7475" s="5"/>
      <c r="V7475" s="5"/>
      <c r="W7475" s="5"/>
    </row>
    <row r="7476" spans="4:23" customFormat="1" x14ac:dyDescent="0.35">
      <c r="D7476" s="5"/>
      <c r="J7476" s="12"/>
      <c r="S7476" s="12"/>
      <c r="T7476" s="5"/>
      <c r="V7476" s="5"/>
      <c r="W7476" s="5"/>
    </row>
    <row r="7477" spans="4:23" customFormat="1" x14ac:dyDescent="0.35">
      <c r="D7477" s="5"/>
      <c r="J7477" s="12"/>
      <c r="S7477" s="12"/>
      <c r="T7477" s="5"/>
      <c r="V7477" s="5"/>
      <c r="W7477" s="5"/>
    </row>
    <row r="7478" spans="4:23" customFormat="1" x14ac:dyDescent="0.35">
      <c r="D7478" s="5"/>
      <c r="J7478" s="12"/>
      <c r="S7478" s="12"/>
      <c r="T7478" s="5"/>
      <c r="V7478" s="5"/>
      <c r="W7478" s="5"/>
    </row>
    <row r="7479" spans="4:23" customFormat="1" x14ac:dyDescent="0.35">
      <c r="D7479" s="5"/>
      <c r="J7479" s="12"/>
      <c r="S7479" s="12"/>
      <c r="T7479" s="5"/>
      <c r="V7479" s="5"/>
      <c r="W7479" s="5"/>
    </row>
    <row r="7480" spans="4:23" customFormat="1" x14ac:dyDescent="0.35">
      <c r="D7480" s="5"/>
      <c r="J7480" s="12"/>
      <c r="S7480" s="12"/>
      <c r="T7480" s="5"/>
      <c r="V7480" s="5"/>
      <c r="W7480" s="5"/>
    </row>
    <row r="7481" spans="4:23" customFormat="1" x14ac:dyDescent="0.35">
      <c r="D7481" s="5"/>
      <c r="J7481" s="12"/>
      <c r="S7481" s="12"/>
      <c r="T7481" s="5"/>
      <c r="V7481" s="5"/>
      <c r="W7481" s="5"/>
    </row>
    <row r="7482" spans="4:23" customFormat="1" x14ac:dyDescent="0.35">
      <c r="D7482" s="5"/>
      <c r="J7482" s="12"/>
      <c r="S7482" s="12"/>
      <c r="T7482" s="5"/>
      <c r="V7482" s="5"/>
      <c r="W7482" s="5"/>
    </row>
    <row r="7483" spans="4:23" customFormat="1" x14ac:dyDescent="0.35">
      <c r="D7483" s="5"/>
      <c r="J7483" s="12"/>
      <c r="S7483" s="12"/>
      <c r="T7483" s="5"/>
      <c r="V7483" s="5"/>
      <c r="W7483" s="5"/>
    </row>
    <row r="7484" spans="4:23" customFormat="1" x14ac:dyDescent="0.35">
      <c r="D7484" s="5"/>
      <c r="J7484" s="12"/>
      <c r="S7484" s="12"/>
      <c r="T7484" s="5"/>
      <c r="V7484" s="5"/>
      <c r="W7484" s="5"/>
    </row>
    <row r="7485" spans="4:23" customFormat="1" x14ac:dyDescent="0.35">
      <c r="D7485" s="5"/>
      <c r="J7485" s="12"/>
      <c r="S7485" s="12"/>
      <c r="T7485" s="5"/>
      <c r="V7485" s="5"/>
      <c r="W7485" s="5"/>
    </row>
    <row r="7486" spans="4:23" customFormat="1" x14ac:dyDescent="0.35">
      <c r="D7486" s="5"/>
      <c r="J7486" s="12"/>
      <c r="S7486" s="12"/>
      <c r="T7486" s="5"/>
      <c r="V7486" s="5"/>
      <c r="W7486" s="5"/>
    </row>
    <row r="7487" spans="4:23" customFormat="1" x14ac:dyDescent="0.35">
      <c r="D7487" s="5"/>
      <c r="J7487" s="12"/>
      <c r="S7487" s="12"/>
      <c r="T7487" s="5"/>
      <c r="V7487" s="5"/>
      <c r="W7487" s="5"/>
    </row>
    <row r="7488" spans="4:23" customFormat="1" x14ac:dyDescent="0.35">
      <c r="D7488" s="5"/>
      <c r="J7488" s="12"/>
      <c r="S7488" s="12"/>
      <c r="T7488" s="5"/>
      <c r="V7488" s="5"/>
      <c r="W7488" s="5"/>
    </row>
    <row r="7489" spans="4:23" customFormat="1" x14ac:dyDescent="0.35">
      <c r="D7489" s="5"/>
      <c r="J7489" s="12"/>
      <c r="S7489" s="12"/>
      <c r="T7489" s="5"/>
      <c r="V7489" s="5"/>
      <c r="W7489" s="5"/>
    </row>
    <row r="7490" spans="4:23" customFormat="1" x14ac:dyDescent="0.35">
      <c r="D7490" s="5"/>
      <c r="J7490" s="12"/>
      <c r="S7490" s="12"/>
      <c r="T7490" s="5"/>
      <c r="V7490" s="5"/>
      <c r="W7490" s="5"/>
    </row>
    <row r="7491" spans="4:23" customFormat="1" x14ac:dyDescent="0.35">
      <c r="D7491" s="5"/>
      <c r="J7491" s="12"/>
      <c r="S7491" s="12"/>
      <c r="T7491" s="5"/>
      <c r="V7491" s="5"/>
      <c r="W7491" s="5"/>
    </row>
    <row r="7492" spans="4:23" customFormat="1" x14ac:dyDescent="0.35">
      <c r="D7492" s="5"/>
      <c r="J7492" s="12"/>
      <c r="S7492" s="12"/>
      <c r="T7492" s="5"/>
      <c r="V7492" s="5"/>
      <c r="W7492" s="5"/>
    </row>
    <row r="7493" spans="4:23" customFormat="1" x14ac:dyDescent="0.35">
      <c r="D7493" s="5"/>
      <c r="J7493" s="12"/>
      <c r="S7493" s="12"/>
      <c r="T7493" s="5"/>
      <c r="V7493" s="5"/>
      <c r="W7493" s="5"/>
    </row>
    <row r="7494" spans="4:23" customFormat="1" x14ac:dyDescent="0.35">
      <c r="D7494" s="5"/>
      <c r="J7494" s="12"/>
      <c r="S7494" s="12"/>
      <c r="T7494" s="5"/>
      <c r="V7494" s="5"/>
      <c r="W7494" s="5"/>
    </row>
    <row r="7495" spans="4:23" customFormat="1" x14ac:dyDescent="0.35">
      <c r="D7495" s="5"/>
      <c r="J7495" s="12"/>
      <c r="S7495" s="12"/>
      <c r="T7495" s="5"/>
      <c r="V7495" s="5"/>
      <c r="W7495" s="5"/>
    </row>
    <row r="7496" spans="4:23" customFormat="1" x14ac:dyDescent="0.35">
      <c r="D7496" s="5"/>
      <c r="J7496" s="12"/>
      <c r="S7496" s="12"/>
      <c r="T7496" s="5"/>
      <c r="V7496" s="5"/>
      <c r="W7496" s="5"/>
    </row>
    <row r="7497" spans="4:23" customFormat="1" x14ac:dyDescent="0.35">
      <c r="D7497" s="5"/>
      <c r="J7497" s="12"/>
      <c r="S7497" s="12"/>
      <c r="T7497" s="5"/>
      <c r="V7497" s="5"/>
      <c r="W7497" s="5"/>
    </row>
    <row r="7498" spans="4:23" customFormat="1" x14ac:dyDescent="0.35">
      <c r="D7498" s="5"/>
      <c r="J7498" s="12"/>
      <c r="S7498" s="12"/>
      <c r="T7498" s="5"/>
      <c r="V7498" s="5"/>
      <c r="W7498" s="5"/>
    </row>
    <row r="7499" spans="4:23" customFormat="1" x14ac:dyDescent="0.35">
      <c r="D7499" s="5"/>
      <c r="J7499" s="12"/>
      <c r="S7499" s="12"/>
      <c r="T7499" s="5"/>
      <c r="V7499" s="5"/>
      <c r="W7499" s="5"/>
    </row>
    <row r="7500" spans="4:23" customFormat="1" x14ac:dyDescent="0.35">
      <c r="D7500" s="5"/>
      <c r="J7500" s="12"/>
      <c r="S7500" s="12"/>
      <c r="T7500" s="5"/>
      <c r="V7500" s="5"/>
      <c r="W7500" s="5"/>
    </row>
    <row r="7501" spans="4:23" customFormat="1" x14ac:dyDescent="0.35">
      <c r="D7501" s="5"/>
      <c r="J7501" s="12"/>
      <c r="S7501" s="12"/>
      <c r="T7501" s="5"/>
      <c r="V7501" s="5"/>
      <c r="W7501" s="5"/>
    </row>
    <row r="7502" spans="4:23" customFormat="1" x14ac:dyDescent="0.35">
      <c r="D7502" s="5"/>
      <c r="J7502" s="12"/>
      <c r="S7502" s="12"/>
      <c r="T7502" s="5"/>
      <c r="V7502" s="5"/>
      <c r="W7502" s="5"/>
    </row>
    <row r="7503" spans="4:23" customFormat="1" x14ac:dyDescent="0.35">
      <c r="D7503" s="5"/>
      <c r="J7503" s="12"/>
      <c r="S7503" s="12"/>
      <c r="T7503" s="5"/>
      <c r="V7503" s="5"/>
      <c r="W7503" s="5"/>
    </row>
    <row r="7504" spans="4:23" customFormat="1" x14ac:dyDescent="0.35">
      <c r="D7504" s="5"/>
      <c r="J7504" s="12"/>
      <c r="S7504" s="12"/>
      <c r="T7504" s="5"/>
      <c r="V7504" s="5"/>
      <c r="W7504" s="5"/>
    </row>
    <row r="7505" spans="4:23" customFormat="1" x14ac:dyDescent="0.35">
      <c r="D7505" s="5"/>
      <c r="J7505" s="12"/>
      <c r="S7505" s="12"/>
      <c r="T7505" s="5"/>
      <c r="V7505" s="5"/>
      <c r="W7505" s="5"/>
    </row>
    <row r="7506" spans="4:23" customFormat="1" x14ac:dyDescent="0.35">
      <c r="D7506" s="5"/>
      <c r="J7506" s="12"/>
      <c r="S7506" s="12"/>
      <c r="T7506" s="5"/>
      <c r="V7506" s="5"/>
      <c r="W7506" s="5"/>
    </row>
    <row r="7507" spans="4:23" customFormat="1" x14ac:dyDescent="0.35">
      <c r="D7507" s="5"/>
      <c r="J7507" s="12"/>
      <c r="S7507" s="12"/>
      <c r="T7507" s="5"/>
      <c r="V7507" s="5"/>
      <c r="W7507" s="5"/>
    </row>
    <row r="7508" spans="4:23" customFormat="1" x14ac:dyDescent="0.35">
      <c r="D7508" s="5"/>
      <c r="J7508" s="12"/>
      <c r="S7508" s="12"/>
      <c r="T7508" s="5"/>
      <c r="V7508" s="5"/>
      <c r="W7508" s="5"/>
    </row>
    <row r="7509" spans="4:23" customFormat="1" x14ac:dyDescent="0.35">
      <c r="D7509" s="5"/>
      <c r="J7509" s="12"/>
      <c r="S7509" s="12"/>
      <c r="T7509" s="5"/>
      <c r="V7509" s="5"/>
      <c r="W7509" s="5"/>
    </row>
    <row r="7510" spans="4:23" customFormat="1" x14ac:dyDescent="0.35">
      <c r="D7510" s="5"/>
      <c r="J7510" s="12"/>
      <c r="S7510" s="12"/>
      <c r="T7510" s="5"/>
      <c r="V7510" s="5"/>
      <c r="W7510" s="5"/>
    </row>
    <row r="7511" spans="4:23" customFormat="1" x14ac:dyDescent="0.35">
      <c r="D7511" s="5"/>
      <c r="J7511" s="12"/>
      <c r="S7511" s="12"/>
      <c r="T7511" s="5"/>
      <c r="V7511" s="5"/>
      <c r="W7511" s="5"/>
    </row>
    <row r="7512" spans="4:23" customFormat="1" x14ac:dyDescent="0.35">
      <c r="D7512" s="5"/>
      <c r="J7512" s="12"/>
      <c r="S7512" s="12"/>
      <c r="T7512" s="5"/>
      <c r="V7512" s="5"/>
      <c r="W7512" s="5"/>
    </row>
    <row r="7513" spans="4:23" customFormat="1" x14ac:dyDescent="0.35">
      <c r="D7513" s="5"/>
      <c r="J7513" s="12"/>
      <c r="S7513" s="12"/>
      <c r="T7513" s="5"/>
      <c r="V7513" s="5"/>
      <c r="W7513" s="5"/>
    </row>
    <row r="7514" spans="4:23" customFormat="1" x14ac:dyDescent="0.35">
      <c r="D7514" s="5"/>
      <c r="J7514" s="12"/>
      <c r="S7514" s="12"/>
      <c r="T7514" s="5"/>
      <c r="V7514" s="5"/>
      <c r="W7514" s="5"/>
    </row>
    <row r="7515" spans="4:23" customFormat="1" x14ac:dyDescent="0.35">
      <c r="D7515" s="5"/>
      <c r="J7515" s="12"/>
      <c r="S7515" s="12"/>
      <c r="T7515" s="5"/>
      <c r="V7515" s="5"/>
      <c r="W7515" s="5"/>
    </row>
    <row r="7516" spans="4:23" customFormat="1" x14ac:dyDescent="0.35">
      <c r="D7516" s="5"/>
      <c r="J7516" s="12"/>
      <c r="S7516" s="12"/>
      <c r="T7516" s="5"/>
      <c r="V7516" s="5"/>
      <c r="W7516" s="5"/>
    </row>
    <row r="7517" spans="4:23" customFormat="1" x14ac:dyDescent="0.35">
      <c r="D7517" s="5"/>
      <c r="J7517" s="12"/>
      <c r="S7517" s="12"/>
      <c r="T7517" s="5"/>
      <c r="V7517" s="5"/>
      <c r="W7517" s="5"/>
    </row>
    <row r="7518" spans="4:23" customFormat="1" x14ac:dyDescent="0.35">
      <c r="D7518" s="5"/>
      <c r="J7518" s="12"/>
      <c r="S7518" s="12"/>
      <c r="T7518" s="5"/>
      <c r="V7518" s="5"/>
      <c r="W7518" s="5"/>
    </row>
    <row r="7519" spans="4:23" customFormat="1" x14ac:dyDescent="0.35">
      <c r="D7519" s="5"/>
      <c r="J7519" s="12"/>
      <c r="S7519" s="12"/>
      <c r="T7519" s="5"/>
      <c r="V7519" s="5"/>
      <c r="W7519" s="5"/>
    </row>
    <row r="7520" spans="4:23" customFormat="1" x14ac:dyDescent="0.35">
      <c r="D7520" s="5"/>
      <c r="J7520" s="12"/>
      <c r="S7520" s="12"/>
      <c r="T7520" s="5"/>
      <c r="V7520" s="5"/>
      <c r="W7520" s="5"/>
    </row>
    <row r="7521" spans="4:23" customFormat="1" x14ac:dyDescent="0.35">
      <c r="D7521" s="5"/>
      <c r="J7521" s="12"/>
      <c r="S7521" s="12"/>
      <c r="T7521" s="5"/>
      <c r="V7521" s="5"/>
      <c r="W7521" s="5"/>
    </row>
    <row r="7522" spans="4:23" customFormat="1" x14ac:dyDescent="0.35">
      <c r="D7522" s="5"/>
      <c r="J7522" s="12"/>
      <c r="S7522" s="12"/>
      <c r="T7522" s="5"/>
      <c r="V7522" s="5"/>
      <c r="W7522" s="5"/>
    </row>
    <row r="7523" spans="4:23" customFormat="1" x14ac:dyDescent="0.35">
      <c r="D7523" s="5"/>
      <c r="J7523" s="12"/>
      <c r="S7523" s="12"/>
      <c r="T7523" s="5"/>
      <c r="V7523" s="5"/>
      <c r="W7523" s="5"/>
    </row>
    <row r="7524" spans="4:23" customFormat="1" x14ac:dyDescent="0.35">
      <c r="D7524" s="5"/>
      <c r="J7524" s="12"/>
      <c r="S7524" s="12"/>
      <c r="T7524" s="5"/>
      <c r="V7524" s="5"/>
      <c r="W7524" s="5"/>
    </row>
    <row r="7525" spans="4:23" customFormat="1" x14ac:dyDescent="0.35">
      <c r="D7525" s="5"/>
      <c r="J7525" s="12"/>
      <c r="S7525" s="12"/>
      <c r="T7525" s="5"/>
      <c r="V7525" s="5"/>
      <c r="W7525" s="5"/>
    </row>
    <row r="7526" spans="4:23" customFormat="1" x14ac:dyDescent="0.35">
      <c r="D7526" s="5"/>
      <c r="J7526" s="12"/>
      <c r="S7526" s="12"/>
      <c r="T7526" s="5"/>
      <c r="V7526" s="5"/>
      <c r="W7526" s="5"/>
    </row>
    <row r="7527" spans="4:23" customFormat="1" x14ac:dyDescent="0.35">
      <c r="D7527" s="5"/>
      <c r="J7527" s="12"/>
      <c r="S7527" s="12"/>
      <c r="T7527" s="5"/>
      <c r="V7527" s="5"/>
      <c r="W7527" s="5"/>
    </row>
    <row r="7528" spans="4:23" customFormat="1" x14ac:dyDescent="0.35">
      <c r="D7528" s="5"/>
      <c r="J7528" s="12"/>
      <c r="S7528" s="12"/>
      <c r="T7528" s="5"/>
      <c r="V7528" s="5"/>
      <c r="W7528" s="5"/>
    </row>
    <row r="7529" spans="4:23" customFormat="1" x14ac:dyDescent="0.35">
      <c r="D7529" s="5"/>
      <c r="J7529" s="12"/>
      <c r="S7529" s="12"/>
      <c r="T7529" s="5"/>
      <c r="V7529" s="5"/>
      <c r="W7529" s="5"/>
    </row>
    <row r="7530" spans="4:23" customFormat="1" x14ac:dyDescent="0.35">
      <c r="D7530" s="5"/>
      <c r="J7530" s="12"/>
      <c r="S7530" s="12"/>
      <c r="T7530" s="5"/>
      <c r="V7530" s="5"/>
      <c r="W7530" s="5"/>
    </row>
    <row r="7531" spans="4:23" customFormat="1" x14ac:dyDescent="0.35">
      <c r="D7531" s="5"/>
      <c r="J7531" s="12"/>
      <c r="S7531" s="12"/>
      <c r="T7531" s="5"/>
      <c r="V7531" s="5"/>
      <c r="W7531" s="5"/>
    </row>
    <row r="7532" spans="4:23" customFormat="1" x14ac:dyDescent="0.35">
      <c r="D7532" s="5"/>
      <c r="J7532" s="12"/>
      <c r="S7532" s="12"/>
      <c r="T7532" s="5"/>
      <c r="V7532" s="5"/>
      <c r="W7532" s="5"/>
    </row>
    <row r="7533" spans="4:23" customFormat="1" x14ac:dyDescent="0.35">
      <c r="D7533" s="5"/>
      <c r="J7533" s="12"/>
      <c r="S7533" s="12"/>
      <c r="T7533" s="5"/>
      <c r="V7533" s="5"/>
      <c r="W7533" s="5"/>
    </row>
    <row r="7534" spans="4:23" customFormat="1" x14ac:dyDescent="0.35">
      <c r="D7534" s="5"/>
      <c r="J7534" s="12"/>
      <c r="S7534" s="12"/>
      <c r="T7534" s="5"/>
      <c r="V7534" s="5"/>
      <c r="W7534" s="5"/>
    </row>
    <row r="7535" spans="4:23" customFormat="1" x14ac:dyDescent="0.35">
      <c r="D7535" s="5"/>
      <c r="J7535" s="12"/>
      <c r="S7535" s="12"/>
      <c r="T7535" s="5"/>
      <c r="V7535" s="5"/>
      <c r="W7535" s="5"/>
    </row>
    <row r="7536" spans="4:23" customFormat="1" x14ac:dyDescent="0.35">
      <c r="D7536" s="5"/>
      <c r="J7536" s="12"/>
      <c r="S7536" s="12"/>
      <c r="T7536" s="5"/>
      <c r="V7536" s="5"/>
      <c r="W7536" s="5"/>
    </row>
    <row r="7537" spans="4:23" customFormat="1" x14ac:dyDescent="0.35">
      <c r="D7537" s="5"/>
      <c r="J7537" s="12"/>
      <c r="S7537" s="12"/>
      <c r="T7537" s="5"/>
      <c r="V7537" s="5"/>
      <c r="W7537" s="5"/>
    </row>
    <row r="7538" spans="4:23" customFormat="1" x14ac:dyDescent="0.35">
      <c r="D7538" s="5"/>
      <c r="J7538" s="12"/>
      <c r="S7538" s="12"/>
      <c r="T7538" s="5"/>
      <c r="V7538" s="5"/>
      <c r="W7538" s="5"/>
    </row>
    <row r="7539" spans="4:23" customFormat="1" x14ac:dyDescent="0.35">
      <c r="D7539" s="5"/>
      <c r="J7539" s="12"/>
      <c r="S7539" s="12"/>
      <c r="T7539" s="5"/>
      <c r="V7539" s="5"/>
      <c r="W7539" s="5"/>
    </row>
    <row r="7540" spans="4:23" customFormat="1" x14ac:dyDescent="0.35">
      <c r="D7540" s="5"/>
      <c r="J7540" s="12"/>
      <c r="S7540" s="12"/>
      <c r="T7540" s="5"/>
      <c r="V7540" s="5"/>
      <c r="W7540" s="5"/>
    </row>
    <row r="7541" spans="4:23" customFormat="1" x14ac:dyDescent="0.35">
      <c r="D7541" s="5"/>
      <c r="J7541" s="12"/>
      <c r="S7541" s="12"/>
      <c r="T7541" s="5"/>
      <c r="V7541" s="5"/>
      <c r="W7541" s="5"/>
    </row>
    <row r="7542" spans="4:23" customFormat="1" x14ac:dyDescent="0.35">
      <c r="D7542" s="5"/>
      <c r="J7542" s="12"/>
      <c r="S7542" s="12"/>
      <c r="T7542" s="5"/>
      <c r="V7542" s="5"/>
      <c r="W7542" s="5"/>
    </row>
    <row r="7543" spans="4:23" customFormat="1" x14ac:dyDescent="0.35">
      <c r="D7543" s="5"/>
      <c r="J7543" s="12"/>
      <c r="S7543" s="12"/>
      <c r="T7543" s="5"/>
      <c r="V7543" s="5"/>
      <c r="W7543" s="5"/>
    </row>
    <row r="7544" spans="4:23" customFormat="1" x14ac:dyDescent="0.35">
      <c r="D7544" s="5"/>
      <c r="J7544" s="12"/>
      <c r="S7544" s="12"/>
      <c r="T7544" s="5"/>
      <c r="V7544" s="5"/>
      <c r="W7544" s="5"/>
    </row>
    <row r="7545" spans="4:23" customFormat="1" x14ac:dyDescent="0.35">
      <c r="D7545" s="5"/>
      <c r="J7545" s="12"/>
      <c r="S7545" s="12"/>
      <c r="T7545" s="5"/>
      <c r="V7545" s="5"/>
      <c r="W7545" s="5"/>
    </row>
    <row r="7546" spans="4:23" customFormat="1" x14ac:dyDescent="0.35">
      <c r="D7546" s="5"/>
      <c r="J7546" s="12"/>
      <c r="S7546" s="12"/>
      <c r="T7546" s="5"/>
      <c r="V7546" s="5"/>
      <c r="W7546" s="5"/>
    </row>
    <row r="7547" spans="4:23" customFormat="1" x14ac:dyDescent="0.35">
      <c r="D7547" s="5"/>
      <c r="J7547" s="12"/>
      <c r="S7547" s="12"/>
      <c r="T7547" s="5"/>
      <c r="V7547" s="5"/>
      <c r="W7547" s="5"/>
    </row>
    <row r="7548" spans="4:23" customFormat="1" x14ac:dyDescent="0.35">
      <c r="D7548" s="5"/>
      <c r="J7548" s="12"/>
      <c r="S7548" s="12"/>
      <c r="T7548" s="5"/>
      <c r="V7548" s="5"/>
      <c r="W7548" s="5"/>
    </row>
    <row r="7549" spans="4:23" customFormat="1" x14ac:dyDescent="0.35">
      <c r="D7549" s="5"/>
      <c r="J7549" s="12"/>
      <c r="S7549" s="12"/>
      <c r="T7549" s="5"/>
      <c r="V7549" s="5"/>
      <c r="W7549" s="5"/>
    </row>
    <row r="7550" spans="4:23" customFormat="1" x14ac:dyDescent="0.35">
      <c r="D7550" s="5"/>
      <c r="J7550" s="12"/>
      <c r="S7550" s="12"/>
      <c r="T7550" s="5"/>
      <c r="V7550" s="5"/>
      <c r="W7550" s="5"/>
    </row>
    <row r="7551" spans="4:23" customFormat="1" x14ac:dyDescent="0.35">
      <c r="D7551" s="5"/>
      <c r="J7551" s="12"/>
      <c r="S7551" s="12"/>
      <c r="T7551" s="5"/>
      <c r="V7551" s="5"/>
      <c r="W7551" s="5"/>
    </row>
    <row r="7552" spans="4:23" customFormat="1" x14ac:dyDescent="0.35">
      <c r="D7552" s="5"/>
      <c r="J7552" s="12"/>
      <c r="S7552" s="12"/>
      <c r="T7552" s="5"/>
      <c r="V7552" s="5"/>
      <c r="W7552" s="5"/>
    </row>
    <row r="7553" spans="4:23" customFormat="1" x14ac:dyDescent="0.35">
      <c r="D7553" s="5"/>
      <c r="J7553" s="12"/>
      <c r="S7553" s="12"/>
      <c r="T7553" s="5"/>
      <c r="V7553" s="5"/>
      <c r="W7553" s="5"/>
    </row>
    <row r="7554" spans="4:23" customFormat="1" x14ac:dyDescent="0.35">
      <c r="D7554" s="5"/>
      <c r="J7554" s="12"/>
      <c r="S7554" s="12"/>
      <c r="T7554" s="5"/>
      <c r="V7554" s="5"/>
      <c r="W7554" s="5"/>
    </row>
    <row r="7555" spans="4:23" customFormat="1" x14ac:dyDescent="0.35">
      <c r="D7555" s="5"/>
      <c r="J7555" s="12"/>
      <c r="S7555" s="12"/>
      <c r="T7555" s="5"/>
      <c r="V7555" s="5"/>
      <c r="W7555" s="5"/>
    </row>
    <row r="7556" spans="4:23" customFormat="1" x14ac:dyDescent="0.35">
      <c r="D7556" s="5"/>
      <c r="J7556" s="12"/>
      <c r="S7556" s="12"/>
      <c r="T7556" s="5"/>
      <c r="V7556" s="5"/>
      <c r="W7556" s="5"/>
    </row>
    <row r="7557" spans="4:23" customFormat="1" x14ac:dyDescent="0.35">
      <c r="D7557" s="5"/>
      <c r="J7557" s="12"/>
      <c r="S7557" s="12"/>
      <c r="T7557" s="5"/>
      <c r="V7557" s="5"/>
      <c r="W7557" s="5"/>
    </row>
    <row r="7558" spans="4:23" customFormat="1" x14ac:dyDescent="0.35">
      <c r="D7558" s="5"/>
      <c r="J7558" s="12"/>
      <c r="S7558" s="12"/>
      <c r="T7558" s="5"/>
      <c r="V7558" s="5"/>
      <c r="W7558" s="5"/>
    </row>
    <row r="7559" spans="4:23" customFormat="1" x14ac:dyDescent="0.35">
      <c r="D7559" s="5"/>
      <c r="J7559" s="12"/>
      <c r="S7559" s="12"/>
      <c r="T7559" s="5"/>
      <c r="V7559" s="5"/>
      <c r="W7559" s="5"/>
    </row>
    <row r="7560" spans="4:23" customFormat="1" x14ac:dyDescent="0.35">
      <c r="D7560" s="5"/>
      <c r="J7560" s="12"/>
      <c r="S7560" s="12"/>
      <c r="T7560" s="5"/>
      <c r="V7560" s="5"/>
      <c r="W7560" s="5"/>
    </row>
    <row r="7561" spans="4:23" customFormat="1" x14ac:dyDescent="0.35">
      <c r="D7561" s="5"/>
      <c r="J7561" s="12"/>
      <c r="S7561" s="12"/>
      <c r="T7561" s="5"/>
      <c r="V7561" s="5"/>
      <c r="W7561" s="5"/>
    </row>
    <row r="7562" spans="4:23" customFormat="1" x14ac:dyDescent="0.35">
      <c r="D7562" s="5"/>
      <c r="J7562" s="12"/>
      <c r="S7562" s="12"/>
      <c r="T7562" s="5"/>
      <c r="V7562" s="5"/>
      <c r="W7562" s="5"/>
    </row>
    <row r="7563" spans="4:23" customFormat="1" x14ac:dyDescent="0.35">
      <c r="D7563" s="5"/>
      <c r="J7563" s="12"/>
      <c r="S7563" s="12"/>
      <c r="T7563" s="5"/>
      <c r="V7563" s="5"/>
      <c r="W7563" s="5"/>
    </row>
    <row r="7564" spans="4:23" customFormat="1" x14ac:dyDescent="0.35">
      <c r="D7564" s="5"/>
      <c r="J7564" s="12"/>
      <c r="S7564" s="12"/>
      <c r="T7564" s="5"/>
      <c r="V7564" s="5"/>
      <c r="W7564" s="5"/>
    </row>
    <row r="7565" spans="4:23" customFormat="1" x14ac:dyDescent="0.35">
      <c r="D7565" s="5"/>
      <c r="J7565" s="12"/>
      <c r="S7565" s="12"/>
      <c r="T7565" s="5"/>
      <c r="V7565" s="5"/>
      <c r="W7565" s="5"/>
    </row>
    <row r="7566" spans="4:23" customFormat="1" x14ac:dyDescent="0.35">
      <c r="D7566" s="5"/>
      <c r="J7566" s="12"/>
      <c r="S7566" s="12"/>
      <c r="T7566" s="5"/>
      <c r="V7566" s="5"/>
      <c r="W7566" s="5"/>
    </row>
    <row r="7567" spans="4:23" customFormat="1" x14ac:dyDescent="0.35">
      <c r="D7567" s="5"/>
      <c r="J7567" s="12"/>
      <c r="S7567" s="12"/>
      <c r="T7567" s="5"/>
      <c r="V7567" s="5"/>
      <c r="W7567" s="5"/>
    </row>
    <row r="7568" spans="4:23" customFormat="1" x14ac:dyDescent="0.35">
      <c r="D7568" s="5"/>
      <c r="J7568" s="12"/>
      <c r="S7568" s="12"/>
      <c r="T7568" s="5"/>
      <c r="V7568" s="5"/>
      <c r="W7568" s="5"/>
    </row>
    <row r="7569" spans="4:23" customFormat="1" x14ac:dyDescent="0.35">
      <c r="D7569" s="5"/>
      <c r="J7569" s="12"/>
      <c r="S7569" s="12"/>
      <c r="T7569" s="5"/>
      <c r="V7569" s="5"/>
      <c r="W7569" s="5"/>
    </row>
    <row r="7570" spans="4:23" customFormat="1" x14ac:dyDescent="0.35">
      <c r="D7570" s="5"/>
      <c r="J7570" s="12"/>
      <c r="S7570" s="12"/>
      <c r="T7570" s="5"/>
      <c r="V7570" s="5"/>
      <c r="W7570" s="5"/>
    </row>
    <row r="7571" spans="4:23" customFormat="1" x14ac:dyDescent="0.35">
      <c r="D7571" s="5"/>
      <c r="J7571" s="12"/>
      <c r="S7571" s="12"/>
      <c r="T7571" s="5"/>
      <c r="V7571" s="5"/>
      <c r="W7571" s="5"/>
    </row>
    <row r="7572" spans="4:23" customFormat="1" x14ac:dyDescent="0.35">
      <c r="D7572" s="5"/>
      <c r="J7572" s="12"/>
      <c r="S7572" s="12"/>
      <c r="T7572" s="5"/>
      <c r="V7572" s="5"/>
      <c r="W7572" s="5"/>
    </row>
    <row r="7573" spans="4:23" customFormat="1" x14ac:dyDescent="0.35">
      <c r="D7573" s="5"/>
      <c r="J7573" s="12"/>
      <c r="S7573" s="12"/>
      <c r="T7573" s="5"/>
      <c r="V7573" s="5"/>
      <c r="W7573" s="5"/>
    </row>
    <row r="7574" spans="4:23" customFormat="1" x14ac:dyDescent="0.35">
      <c r="D7574" s="5"/>
      <c r="J7574" s="12"/>
      <c r="S7574" s="12"/>
      <c r="T7574" s="5"/>
      <c r="V7574" s="5"/>
      <c r="W7574" s="5"/>
    </row>
    <row r="7575" spans="4:23" customFormat="1" x14ac:dyDescent="0.35">
      <c r="D7575" s="5"/>
      <c r="J7575" s="12"/>
      <c r="S7575" s="12"/>
      <c r="T7575" s="5"/>
      <c r="V7575" s="5"/>
      <c r="W7575" s="5"/>
    </row>
    <row r="7576" spans="4:23" customFormat="1" x14ac:dyDescent="0.35">
      <c r="D7576" s="5"/>
      <c r="J7576" s="12"/>
      <c r="S7576" s="12"/>
      <c r="T7576" s="5"/>
      <c r="V7576" s="5"/>
      <c r="W7576" s="5"/>
    </row>
    <row r="7577" spans="4:23" customFormat="1" x14ac:dyDescent="0.35">
      <c r="D7577" s="5"/>
      <c r="J7577" s="12"/>
      <c r="S7577" s="12"/>
      <c r="T7577" s="5"/>
      <c r="V7577" s="5"/>
      <c r="W7577" s="5"/>
    </row>
    <row r="7578" spans="4:23" customFormat="1" x14ac:dyDescent="0.35">
      <c r="D7578" s="5"/>
      <c r="J7578" s="12"/>
      <c r="S7578" s="12"/>
      <c r="T7578" s="5"/>
      <c r="V7578" s="5"/>
      <c r="W7578" s="5"/>
    </row>
    <row r="7579" spans="4:23" customFormat="1" x14ac:dyDescent="0.35">
      <c r="D7579" s="5"/>
      <c r="J7579" s="12"/>
      <c r="S7579" s="12"/>
      <c r="T7579" s="5"/>
      <c r="V7579" s="5"/>
      <c r="W7579" s="5"/>
    </row>
    <row r="7580" spans="4:23" customFormat="1" x14ac:dyDescent="0.35">
      <c r="D7580" s="5"/>
      <c r="J7580" s="12"/>
      <c r="S7580" s="12"/>
      <c r="T7580" s="5"/>
      <c r="V7580" s="5"/>
      <c r="W7580" s="5"/>
    </row>
    <row r="7581" spans="4:23" customFormat="1" x14ac:dyDescent="0.35">
      <c r="D7581" s="5"/>
      <c r="J7581" s="12"/>
      <c r="S7581" s="12"/>
      <c r="T7581" s="5"/>
      <c r="V7581" s="5"/>
      <c r="W7581" s="5"/>
    </row>
    <row r="7582" spans="4:23" customFormat="1" x14ac:dyDescent="0.35">
      <c r="D7582" s="5"/>
      <c r="J7582" s="12"/>
      <c r="S7582" s="12"/>
      <c r="T7582" s="5"/>
      <c r="V7582" s="5"/>
      <c r="W7582" s="5"/>
    </row>
    <row r="7583" spans="4:23" customFormat="1" x14ac:dyDescent="0.35">
      <c r="D7583" s="5"/>
      <c r="J7583" s="12"/>
      <c r="S7583" s="12"/>
      <c r="T7583" s="5"/>
      <c r="V7583" s="5"/>
      <c r="W7583" s="5"/>
    </row>
    <row r="7584" spans="4:23" customFormat="1" x14ac:dyDescent="0.35">
      <c r="D7584" s="5"/>
      <c r="J7584" s="12"/>
      <c r="S7584" s="12"/>
      <c r="T7584" s="5"/>
      <c r="V7584" s="5"/>
      <c r="W7584" s="5"/>
    </row>
    <row r="7585" spans="4:23" customFormat="1" x14ac:dyDescent="0.35">
      <c r="D7585" s="5"/>
      <c r="J7585" s="12"/>
      <c r="S7585" s="12"/>
      <c r="T7585" s="5"/>
      <c r="V7585" s="5"/>
      <c r="W7585" s="5"/>
    </row>
    <row r="7586" spans="4:23" customFormat="1" x14ac:dyDescent="0.35">
      <c r="D7586" s="5"/>
      <c r="J7586" s="12"/>
      <c r="S7586" s="12"/>
      <c r="T7586" s="5"/>
      <c r="V7586" s="5"/>
      <c r="W7586" s="5"/>
    </row>
    <row r="7587" spans="4:23" customFormat="1" x14ac:dyDescent="0.35">
      <c r="D7587" s="5"/>
      <c r="J7587" s="12"/>
      <c r="S7587" s="12"/>
      <c r="T7587" s="5"/>
      <c r="V7587" s="5"/>
      <c r="W7587" s="5"/>
    </row>
    <row r="7588" spans="4:23" customFormat="1" x14ac:dyDescent="0.35">
      <c r="D7588" s="5"/>
      <c r="J7588" s="12"/>
      <c r="S7588" s="12"/>
      <c r="T7588" s="5"/>
      <c r="V7588" s="5"/>
      <c r="W7588" s="5"/>
    </row>
    <row r="7589" spans="4:23" customFormat="1" x14ac:dyDescent="0.35">
      <c r="D7589" s="5"/>
      <c r="J7589" s="12"/>
      <c r="S7589" s="12"/>
      <c r="T7589" s="5"/>
      <c r="V7589" s="5"/>
      <c r="W7589" s="5"/>
    </row>
    <row r="7590" spans="4:23" customFormat="1" x14ac:dyDescent="0.35">
      <c r="D7590" s="5"/>
      <c r="J7590" s="12"/>
      <c r="S7590" s="12"/>
      <c r="T7590" s="5"/>
      <c r="V7590" s="5"/>
      <c r="W7590" s="5"/>
    </row>
    <row r="7591" spans="4:23" customFormat="1" x14ac:dyDescent="0.35">
      <c r="D7591" s="5"/>
      <c r="J7591" s="12"/>
      <c r="S7591" s="12"/>
      <c r="T7591" s="5"/>
      <c r="V7591" s="5"/>
      <c r="W7591" s="5"/>
    </row>
    <row r="7592" spans="4:23" customFormat="1" x14ac:dyDescent="0.35">
      <c r="D7592" s="5"/>
      <c r="J7592" s="12"/>
      <c r="S7592" s="12"/>
      <c r="T7592" s="5"/>
      <c r="V7592" s="5"/>
      <c r="W7592" s="5"/>
    </row>
    <row r="7593" spans="4:23" customFormat="1" x14ac:dyDescent="0.35">
      <c r="D7593" s="5"/>
      <c r="J7593" s="12"/>
      <c r="S7593" s="12"/>
      <c r="T7593" s="5"/>
      <c r="V7593" s="5"/>
      <c r="W7593" s="5"/>
    </row>
    <row r="7594" spans="4:23" customFormat="1" x14ac:dyDescent="0.35">
      <c r="D7594" s="5"/>
      <c r="J7594" s="12"/>
      <c r="S7594" s="12"/>
      <c r="T7594" s="5"/>
      <c r="V7594" s="5"/>
      <c r="W7594" s="5"/>
    </row>
    <row r="7595" spans="4:23" customFormat="1" x14ac:dyDescent="0.35">
      <c r="D7595" s="5"/>
      <c r="J7595" s="12"/>
      <c r="S7595" s="12"/>
      <c r="T7595" s="5"/>
      <c r="V7595" s="5"/>
      <c r="W7595" s="5"/>
    </row>
    <row r="7596" spans="4:23" customFormat="1" x14ac:dyDescent="0.35">
      <c r="D7596" s="5"/>
      <c r="J7596" s="12"/>
      <c r="S7596" s="12"/>
      <c r="T7596" s="5"/>
      <c r="V7596" s="5"/>
      <c r="W7596" s="5"/>
    </row>
    <row r="7597" spans="4:23" customFormat="1" x14ac:dyDescent="0.35">
      <c r="D7597" s="5"/>
      <c r="J7597" s="12"/>
      <c r="S7597" s="12"/>
      <c r="T7597" s="5"/>
      <c r="V7597" s="5"/>
      <c r="W7597" s="5"/>
    </row>
    <row r="7598" spans="4:23" customFormat="1" x14ac:dyDescent="0.35">
      <c r="D7598" s="5"/>
      <c r="J7598" s="12"/>
      <c r="S7598" s="12"/>
      <c r="T7598" s="5"/>
      <c r="V7598" s="5"/>
      <c r="W7598" s="5"/>
    </row>
    <row r="7599" spans="4:23" customFormat="1" x14ac:dyDescent="0.35">
      <c r="D7599" s="5"/>
      <c r="J7599" s="12"/>
      <c r="S7599" s="12"/>
      <c r="T7599" s="5"/>
      <c r="V7599" s="5"/>
      <c r="W7599" s="5"/>
    </row>
    <row r="7600" spans="4:23" customFormat="1" x14ac:dyDescent="0.35">
      <c r="D7600" s="5"/>
      <c r="J7600" s="12"/>
      <c r="S7600" s="12"/>
      <c r="T7600" s="5"/>
      <c r="V7600" s="5"/>
      <c r="W7600" s="5"/>
    </row>
    <row r="7601" spans="4:23" customFormat="1" x14ac:dyDescent="0.35">
      <c r="D7601" s="5"/>
      <c r="J7601" s="12"/>
      <c r="S7601" s="12"/>
      <c r="T7601" s="5"/>
      <c r="V7601" s="5"/>
      <c r="W7601" s="5"/>
    </row>
    <row r="7602" spans="4:23" customFormat="1" x14ac:dyDescent="0.35">
      <c r="D7602" s="5"/>
      <c r="J7602" s="12"/>
      <c r="S7602" s="12"/>
      <c r="T7602" s="5"/>
      <c r="V7602" s="5"/>
      <c r="W7602" s="5"/>
    </row>
    <row r="7603" spans="4:23" customFormat="1" x14ac:dyDescent="0.35">
      <c r="D7603" s="5"/>
      <c r="J7603" s="12"/>
      <c r="S7603" s="12"/>
      <c r="T7603" s="5"/>
      <c r="V7603" s="5"/>
      <c r="W7603" s="5"/>
    </row>
    <row r="7604" spans="4:23" customFormat="1" x14ac:dyDescent="0.35">
      <c r="D7604" s="5"/>
      <c r="J7604" s="12"/>
      <c r="S7604" s="12"/>
      <c r="T7604" s="5"/>
      <c r="V7604" s="5"/>
      <c r="W7604" s="5"/>
    </row>
    <row r="7605" spans="4:23" customFormat="1" x14ac:dyDescent="0.35">
      <c r="D7605" s="5"/>
      <c r="J7605" s="12"/>
      <c r="S7605" s="12"/>
      <c r="T7605" s="5"/>
      <c r="V7605" s="5"/>
      <c r="W7605" s="5"/>
    </row>
    <row r="7606" spans="4:23" customFormat="1" x14ac:dyDescent="0.35">
      <c r="D7606" s="5"/>
      <c r="J7606" s="12"/>
      <c r="S7606" s="12"/>
      <c r="T7606" s="5"/>
      <c r="V7606" s="5"/>
      <c r="W7606" s="5"/>
    </row>
    <row r="7607" spans="4:23" customFormat="1" x14ac:dyDescent="0.35">
      <c r="D7607" s="5"/>
      <c r="J7607" s="12"/>
      <c r="S7607" s="12"/>
      <c r="T7607" s="5"/>
      <c r="V7607" s="5"/>
      <c r="W7607" s="5"/>
    </row>
    <row r="7608" spans="4:23" customFormat="1" x14ac:dyDescent="0.35">
      <c r="D7608" s="5"/>
      <c r="J7608" s="12"/>
      <c r="S7608" s="12"/>
      <c r="T7608" s="5"/>
      <c r="V7608" s="5"/>
      <c r="W7608" s="5"/>
    </row>
    <row r="7609" spans="4:23" customFormat="1" x14ac:dyDescent="0.35">
      <c r="D7609" s="5"/>
      <c r="J7609" s="12"/>
      <c r="S7609" s="12"/>
      <c r="T7609" s="5"/>
      <c r="V7609" s="5"/>
      <c r="W7609" s="5"/>
    </row>
    <row r="7610" spans="4:23" customFormat="1" x14ac:dyDescent="0.35">
      <c r="D7610" s="5"/>
      <c r="J7610" s="12"/>
      <c r="S7610" s="12"/>
      <c r="T7610" s="5"/>
      <c r="V7610" s="5"/>
      <c r="W7610" s="5"/>
    </row>
    <row r="7611" spans="4:23" customFormat="1" x14ac:dyDescent="0.35">
      <c r="D7611" s="5"/>
      <c r="J7611" s="12"/>
      <c r="S7611" s="12"/>
      <c r="T7611" s="5"/>
      <c r="V7611" s="5"/>
      <c r="W7611" s="5"/>
    </row>
    <row r="7612" spans="4:23" customFormat="1" x14ac:dyDescent="0.35">
      <c r="D7612" s="5"/>
      <c r="J7612" s="12"/>
      <c r="S7612" s="12"/>
      <c r="T7612" s="5"/>
      <c r="V7612" s="5"/>
      <c r="W7612" s="5"/>
    </row>
    <row r="7613" spans="4:23" customFormat="1" x14ac:dyDescent="0.35">
      <c r="D7613" s="5"/>
      <c r="J7613" s="12"/>
      <c r="S7613" s="12"/>
      <c r="T7613" s="5"/>
      <c r="V7613" s="5"/>
      <c r="W7613" s="5"/>
    </row>
    <row r="7614" spans="4:23" customFormat="1" x14ac:dyDescent="0.35">
      <c r="D7614" s="5"/>
      <c r="J7614" s="12"/>
      <c r="S7614" s="12"/>
      <c r="T7614" s="5"/>
      <c r="V7614" s="5"/>
      <c r="W7614" s="5"/>
    </row>
    <row r="7615" spans="4:23" customFormat="1" x14ac:dyDescent="0.35">
      <c r="D7615" s="5"/>
      <c r="J7615" s="12"/>
      <c r="S7615" s="12"/>
      <c r="T7615" s="5"/>
      <c r="V7615" s="5"/>
      <c r="W7615" s="5"/>
    </row>
    <row r="7616" spans="4:23" customFormat="1" x14ac:dyDescent="0.35">
      <c r="D7616" s="5"/>
      <c r="J7616" s="12"/>
      <c r="S7616" s="12"/>
      <c r="T7616" s="5"/>
      <c r="V7616" s="5"/>
      <c r="W7616" s="5"/>
    </row>
    <row r="7617" spans="4:23" customFormat="1" x14ac:dyDescent="0.35">
      <c r="D7617" s="5"/>
      <c r="J7617" s="12"/>
      <c r="S7617" s="12"/>
      <c r="T7617" s="5"/>
      <c r="V7617" s="5"/>
      <c r="W7617" s="5"/>
    </row>
    <row r="7618" spans="4:23" customFormat="1" x14ac:dyDescent="0.35">
      <c r="D7618" s="5"/>
      <c r="J7618" s="12"/>
      <c r="S7618" s="12"/>
      <c r="T7618" s="5"/>
      <c r="V7618" s="5"/>
      <c r="W7618" s="5"/>
    </row>
    <row r="7619" spans="4:23" customFormat="1" x14ac:dyDescent="0.35">
      <c r="D7619" s="5"/>
      <c r="J7619" s="12"/>
      <c r="S7619" s="12"/>
      <c r="T7619" s="5"/>
      <c r="V7619" s="5"/>
      <c r="W7619" s="5"/>
    </row>
    <row r="7620" spans="4:23" customFormat="1" x14ac:dyDescent="0.35">
      <c r="D7620" s="5"/>
      <c r="J7620" s="12"/>
      <c r="S7620" s="12"/>
      <c r="T7620" s="5"/>
      <c r="V7620" s="5"/>
      <c r="W7620" s="5"/>
    </row>
    <row r="7621" spans="4:23" customFormat="1" x14ac:dyDescent="0.35">
      <c r="D7621" s="5"/>
      <c r="J7621" s="12"/>
      <c r="S7621" s="12"/>
      <c r="T7621" s="5"/>
      <c r="V7621" s="5"/>
      <c r="W7621" s="5"/>
    </row>
    <row r="7622" spans="4:23" customFormat="1" x14ac:dyDescent="0.35">
      <c r="D7622" s="5"/>
      <c r="J7622" s="12"/>
      <c r="S7622" s="12"/>
      <c r="T7622" s="5"/>
      <c r="V7622" s="5"/>
      <c r="W7622" s="5"/>
    </row>
    <row r="7623" spans="4:23" customFormat="1" x14ac:dyDescent="0.35">
      <c r="D7623" s="5"/>
      <c r="J7623" s="12"/>
      <c r="S7623" s="12"/>
      <c r="T7623" s="5"/>
      <c r="V7623" s="5"/>
      <c r="W7623" s="5"/>
    </row>
    <row r="7624" spans="4:23" customFormat="1" x14ac:dyDescent="0.35">
      <c r="D7624" s="5"/>
      <c r="J7624" s="12"/>
      <c r="S7624" s="12"/>
      <c r="T7624" s="5"/>
      <c r="V7624" s="5"/>
      <c r="W7624" s="5"/>
    </row>
    <row r="7625" spans="4:23" customFormat="1" x14ac:dyDescent="0.35">
      <c r="D7625" s="5"/>
      <c r="J7625" s="12"/>
      <c r="S7625" s="12"/>
      <c r="T7625" s="5"/>
      <c r="V7625" s="5"/>
      <c r="W7625" s="5"/>
    </row>
    <row r="7626" spans="4:23" customFormat="1" x14ac:dyDescent="0.35">
      <c r="D7626" s="5"/>
      <c r="J7626" s="12"/>
      <c r="S7626" s="12"/>
      <c r="T7626" s="5"/>
      <c r="V7626" s="5"/>
      <c r="W7626" s="5"/>
    </row>
    <row r="7627" spans="4:23" customFormat="1" x14ac:dyDescent="0.35">
      <c r="D7627" s="5"/>
      <c r="J7627" s="12"/>
      <c r="S7627" s="12"/>
      <c r="T7627" s="5"/>
      <c r="V7627" s="5"/>
      <c r="W7627" s="5"/>
    </row>
    <row r="7628" spans="4:23" customFormat="1" x14ac:dyDescent="0.35">
      <c r="D7628" s="5"/>
      <c r="J7628" s="12"/>
      <c r="S7628" s="12"/>
      <c r="T7628" s="5"/>
      <c r="V7628" s="5"/>
      <c r="W7628" s="5"/>
    </row>
    <row r="7629" spans="4:23" customFormat="1" x14ac:dyDescent="0.35">
      <c r="D7629" s="5"/>
      <c r="J7629" s="12"/>
      <c r="S7629" s="12"/>
      <c r="T7629" s="5"/>
      <c r="V7629" s="5"/>
      <c r="W7629" s="5"/>
    </row>
    <row r="7630" spans="4:23" customFormat="1" x14ac:dyDescent="0.35">
      <c r="D7630" s="5"/>
      <c r="J7630" s="12"/>
      <c r="S7630" s="12"/>
      <c r="T7630" s="5"/>
      <c r="V7630" s="5"/>
      <c r="W7630" s="5"/>
    </row>
    <row r="7631" spans="4:23" customFormat="1" x14ac:dyDescent="0.35">
      <c r="D7631" s="5"/>
      <c r="J7631" s="12"/>
      <c r="S7631" s="12"/>
      <c r="T7631" s="5"/>
      <c r="V7631" s="5"/>
      <c r="W7631" s="5"/>
    </row>
    <row r="7632" spans="4:23" customFormat="1" x14ac:dyDescent="0.35">
      <c r="D7632" s="5"/>
      <c r="J7632" s="12"/>
      <c r="S7632" s="12"/>
      <c r="T7632" s="5"/>
      <c r="V7632" s="5"/>
      <c r="W7632" s="5"/>
    </row>
    <row r="7633" spans="4:23" customFormat="1" x14ac:dyDescent="0.35">
      <c r="D7633" s="5"/>
      <c r="J7633" s="12"/>
      <c r="S7633" s="12"/>
      <c r="T7633" s="5"/>
      <c r="V7633" s="5"/>
      <c r="W7633" s="5"/>
    </row>
    <row r="7634" spans="4:23" customFormat="1" x14ac:dyDescent="0.35">
      <c r="D7634" s="5"/>
      <c r="J7634" s="12"/>
      <c r="S7634" s="12"/>
      <c r="T7634" s="5"/>
      <c r="V7634" s="5"/>
      <c r="W7634" s="5"/>
    </row>
    <row r="7635" spans="4:23" customFormat="1" x14ac:dyDescent="0.35">
      <c r="D7635" s="5"/>
      <c r="J7635" s="12"/>
      <c r="S7635" s="12"/>
      <c r="T7635" s="5"/>
      <c r="V7635" s="5"/>
      <c r="W7635" s="5"/>
    </row>
    <row r="7636" spans="4:23" customFormat="1" x14ac:dyDescent="0.35">
      <c r="D7636" s="5"/>
      <c r="J7636" s="12"/>
      <c r="S7636" s="12"/>
      <c r="T7636" s="5"/>
      <c r="V7636" s="5"/>
      <c r="W7636" s="5"/>
    </row>
    <row r="7637" spans="4:23" customFormat="1" x14ac:dyDescent="0.35">
      <c r="D7637" s="5"/>
      <c r="J7637" s="12"/>
      <c r="S7637" s="12"/>
      <c r="T7637" s="5"/>
      <c r="V7637" s="5"/>
      <c r="W7637" s="5"/>
    </row>
    <row r="7638" spans="4:23" customFormat="1" x14ac:dyDescent="0.35">
      <c r="D7638" s="5"/>
      <c r="J7638" s="12"/>
      <c r="S7638" s="12"/>
      <c r="T7638" s="5"/>
      <c r="V7638" s="5"/>
      <c r="W7638" s="5"/>
    </row>
    <row r="7639" spans="4:23" customFormat="1" x14ac:dyDescent="0.35">
      <c r="D7639" s="5"/>
      <c r="J7639" s="12"/>
      <c r="S7639" s="12"/>
      <c r="T7639" s="5"/>
      <c r="V7639" s="5"/>
      <c r="W7639" s="5"/>
    </row>
    <row r="7640" spans="4:23" customFormat="1" x14ac:dyDescent="0.35">
      <c r="D7640" s="5"/>
      <c r="J7640" s="12"/>
      <c r="S7640" s="12"/>
      <c r="T7640" s="5"/>
      <c r="V7640" s="5"/>
      <c r="W7640" s="5"/>
    </row>
    <row r="7641" spans="4:23" customFormat="1" x14ac:dyDescent="0.35">
      <c r="D7641" s="5"/>
      <c r="J7641" s="12"/>
      <c r="S7641" s="12"/>
      <c r="T7641" s="5"/>
      <c r="V7641" s="5"/>
      <c r="W7641" s="5"/>
    </row>
    <row r="7642" spans="4:23" customFormat="1" x14ac:dyDescent="0.35">
      <c r="D7642" s="5"/>
      <c r="J7642" s="12"/>
      <c r="S7642" s="12"/>
      <c r="T7642" s="5"/>
      <c r="V7642" s="5"/>
      <c r="W7642" s="5"/>
    </row>
    <row r="7643" spans="4:23" customFormat="1" x14ac:dyDescent="0.35">
      <c r="D7643" s="5"/>
      <c r="J7643" s="12"/>
      <c r="S7643" s="12"/>
      <c r="T7643" s="5"/>
      <c r="V7643" s="5"/>
      <c r="W7643" s="5"/>
    </row>
    <row r="7644" spans="4:23" customFormat="1" x14ac:dyDescent="0.35">
      <c r="D7644" s="5"/>
      <c r="J7644" s="12"/>
      <c r="S7644" s="12"/>
      <c r="T7644" s="5"/>
      <c r="V7644" s="5"/>
      <c r="W7644" s="5"/>
    </row>
    <row r="7645" spans="4:23" customFormat="1" x14ac:dyDescent="0.35">
      <c r="D7645" s="5"/>
      <c r="J7645" s="12"/>
      <c r="S7645" s="12"/>
      <c r="T7645" s="5"/>
      <c r="V7645" s="5"/>
      <c r="W7645" s="5"/>
    </row>
    <row r="7646" spans="4:23" customFormat="1" x14ac:dyDescent="0.35">
      <c r="D7646" s="5"/>
      <c r="J7646" s="12"/>
      <c r="S7646" s="12"/>
      <c r="T7646" s="5"/>
      <c r="V7646" s="5"/>
      <c r="W7646" s="5"/>
    </row>
    <row r="7647" spans="4:23" customFormat="1" x14ac:dyDescent="0.35">
      <c r="D7647" s="5"/>
      <c r="J7647" s="12"/>
      <c r="S7647" s="12"/>
      <c r="T7647" s="5"/>
      <c r="V7647" s="5"/>
      <c r="W7647" s="5"/>
    </row>
    <row r="7648" spans="4:23" customFormat="1" x14ac:dyDescent="0.35">
      <c r="D7648" s="5"/>
      <c r="J7648" s="12"/>
      <c r="S7648" s="12"/>
      <c r="T7648" s="5"/>
      <c r="V7648" s="5"/>
      <c r="W7648" s="5"/>
    </row>
    <row r="7649" spans="4:23" customFormat="1" x14ac:dyDescent="0.35">
      <c r="D7649" s="5"/>
      <c r="J7649" s="12"/>
      <c r="S7649" s="12"/>
      <c r="T7649" s="5"/>
      <c r="V7649" s="5"/>
      <c r="W7649" s="5"/>
    </row>
    <row r="7650" spans="4:23" customFormat="1" x14ac:dyDescent="0.35">
      <c r="D7650" s="5"/>
      <c r="J7650" s="12"/>
      <c r="S7650" s="12"/>
      <c r="T7650" s="5"/>
      <c r="V7650" s="5"/>
      <c r="W7650" s="5"/>
    </row>
    <row r="7651" spans="4:23" customFormat="1" x14ac:dyDescent="0.35">
      <c r="D7651" s="5"/>
      <c r="J7651" s="12"/>
      <c r="S7651" s="12"/>
      <c r="T7651" s="5"/>
      <c r="V7651" s="5"/>
      <c r="W7651" s="5"/>
    </row>
    <row r="7652" spans="4:23" customFormat="1" x14ac:dyDescent="0.35">
      <c r="D7652" s="5"/>
      <c r="J7652" s="12"/>
      <c r="S7652" s="12"/>
      <c r="T7652" s="5"/>
      <c r="V7652" s="5"/>
      <c r="W7652" s="5"/>
    </row>
    <row r="7653" spans="4:23" customFormat="1" x14ac:dyDescent="0.35">
      <c r="D7653" s="5"/>
      <c r="J7653" s="12"/>
      <c r="S7653" s="12"/>
      <c r="T7653" s="5"/>
      <c r="V7653" s="5"/>
      <c r="W7653" s="5"/>
    </row>
    <row r="7654" spans="4:23" customFormat="1" x14ac:dyDescent="0.35">
      <c r="D7654" s="5"/>
      <c r="J7654" s="12"/>
      <c r="S7654" s="12"/>
      <c r="T7654" s="5"/>
      <c r="V7654" s="5"/>
      <c r="W7654" s="5"/>
    </row>
    <row r="7655" spans="4:23" customFormat="1" x14ac:dyDescent="0.35">
      <c r="D7655" s="5"/>
      <c r="J7655" s="12"/>
      <c r="S7655" s="12"/>
      <c r="T7655" s="5"/>
      <c r="V7655" s="5"/>
      <c r="W7655" s="5"/>
    </row>
    <row r="7656" spans="4:23" customFormat="1" x14ac:dyDescent="0.35">
      <c r="D7656" s="5"/>
      <c r="J7656" s="12"/>
      <c r="S7656" s="12"/>
      <c r="T7656" s="5"/>
      <c r="V7656" s="5"/>
      <c r="W7656" s="5"/>
    </row>
    <row r="7657" spans="4:23" customFormat="1" x14ac:dyDescent="0.35">
      <c r="D7657" s="5"/>
      <c r="J7657" s="12"/>
      <c r="S7657" s="12"/>
      <c r="T7657" s="5"/>
      <c r="V7657" s="5"/>
      <c r="W7657" s="5"/>
    </row>
    <row r="7658" spans="4:23" customFormat="1" x14ac:dyDescent="0.35">
      <c r="D7658" s="5"/>
      <c r="J7658" s="12"/>
      <c r="S7658" s="12"/>
      <c r="T7658" s="5"/>
      <c r="V7658" s="5"/>
      <c r="W7658" s="5"/>
    </row>
    <row r="7659" spans="4:23" customFormat="1" x14ac:dyDescent="0.35">
      <c r="D7659" s="5"/>
      <c r="J7659" s="12"/>
      <c r="S7659" s="12"/>
      <c r="T7659" s="5"/>
      <c r="V7659" s="5"/>
      <c r="W7659" s="5"/>
    </row>
    <row r="7660" spans="4:23" customFormat="1" x14ac:dyDescent="0.35">
      <c r="D7660" s="5"/>
      <c r="J7660" s="12"/>
      <c r="S7660" s="12"/>
      <c r="T7660" s="5"/>
      <c r="V7660" s="5"/>
      <c r="W7660" s="5"/>
    </row>
    <row r="7661" spans="4:23" customFormat="1" x14ac:dyDescent="0.35">
      <c r="D7661" s="5"/>
      <c r="J7661" s="12"/>
      <c r="S7661" s="12"/>
      <c r="T7661" s="5"/>
      <c r="V7661" s="5"/>
      <c r="W7661" s="5"/>
    </row>
    <row r="7662" spans="4:23" customFormat="1" x14ac:dyDescent="0.35">
      <c r="D7662" s="5"/>
      <c r="J7662" s="12"/>
      <c r="S7662" s="12"/>
      <c r="T7662" s="5"/>
      <c r="V7662" s="5"/>
      <c r="W7662" s="5"/>
    </row>
    <row r="7663" spans="4:23" customFormat="1" x14ac:dyDescent="0.35">
      <c r="D7663" s="5"/>
      <c r="J7663" s="12"/>
      <c r="S7663" s="12"/>
      <c r="T7663" s="5"/>
      <c r="V7663" s="5"/>
      <c r="W7663" s="5"/>
    </row>
    <row r="7664" spans="4:23" customFormat="1" x14ac:dyDescent="0.35">
      <c r="D7664" s="5"/>
      <c r="J7664" s="12"/>
      <c r="S7664" s="12"/>
      <c r="T7664" s="5"/>
      <c r="V7664" s="5"/>
      <c r="W7664" s="5"/>
    </row>
    <row r="7665" spans="4:23" customFormat="1" x14ac:dyDescent="0.35">
      <c r="D7665" s="5"/>
      <c r="J7665" s="12"/>
      <c r="S7665" s="12"/>
      <c r="T7665" s="5"/>
      <c r="V7665" s="5"/>
      <c r="W7665" s="5"/>
    </row>
    <row r="7666" spans="4:23" customFormat="1" x14ac:dyDescent="0.35">
      <c r="D7666" s="5"/>
      <c r="J7666" s="12"/>
      <c r="S7666" s="12"/>
      <c r="T7666" s="5"/>
      <c r="V7666" s="5"/>
      <c r="W7666" s="5"/>
    </row>
    <row r="7667" spans="4:23" customFormat="1" x14ac:dyDescent="0.35">
      <c r="D7667" s="5"/>
      <c r="J7667" s="12"/>
      <c r="S7667" s="12"/>
      <c r="T7667" s="5"/>
      <c r="V7667" s="5"/>
      <c r="W7667" s="5"/>
    </row>
    <row r="7668" spans="4:23" customFormat="1" x14ac:dyDescent="0.35">
      <c r="D7668" s="5"/>
      <c r="J7668" s="12"/>
      <c r="S7668" s="12"/>
      <c r="T7668" s="5"/>
      <c r="V7668" s="5"/>
      <c r="W7668" s="5"/>
    </row>
    <row r="7669" spans="4:23" customFormat="1" x14ac:dyDescent="0.35">
      <c r="D7669" s="5"/>
      <c r="J7669" s="12"/>
      <c r="S7669" s="12"/>
      <c r="T7669" s="5"/>
      <c r="V7669" s="5"/>
      <c r="W7669" s="5"/>
    </row>
    <row r="7670" spans="4:23" customFormat="1" x14ac:dyDescent="0.35">
      <c r="D7670" s="5"/>
      <c r="J7670" s="12"/>
      <c r="S7670" s="12"/>
      <c r="T7670" s="5"/>
      <c r="V7670" s="5"/>
      <c r="W7670" s="5"/>
    </row>
    <row r="7671" spans="4:23" customFormat="1" x14ac:dyDescent="0.35">
      <c r="D7671" s="5"/>
      <c r="J7671" s="12"/>
      <c r="S7671" s="12"/>
      <c r="T7671" s="5"/>
      <c r="V7671" s="5"/>
      <c r="W7671" s="5"/>
    </row>
    <row r="7672" spans="4:23" customFormat="1" x14ac:dyDescent="0.35">
      <c r="D7672" s="5"/>
      <c r="J7672" s="12"/>
      <c r="S7672" s="12"/>
      <c r="T7672" s="5"/>
      <c r="V7672" s="5"/>
      <c r="W7672" s="5"/>
    </row>
    <row r="7673" spans="4:23" customFormat="1" x14ac:dyDescent="0.35">
      <c r="D7673" s="5"/>
      <c r="J7673" s="12"/>
      <c r="S7673" s="12"/>
      <c r="T7673" s="5"/>
      <c r="V7673" s="5"/>
      <c r="W7673" s="5"/>
    </row>
    <row r="7674" spans="4:23" customFormat="1" x14ac:dyDescent="0.35">
      <c r="D7674" s="5"/>
      <c r="J7674" s="12"/>
      <c r="S7674" s="12"/>
      <c r="T7674" s="5"/>
      <c r="V7674" s="5"/>
      <c r="W7674" s="5"/>
    </row>
    <row r="7675" spans="4:23" customFormat="1" x14ac:dyDescent="0.35">
      <c r="D7675" s="5"/>
      <c r="J7675" s="12"/>
      <c r="S7675" s="12"/>
      <c r="T7675" s="5"/>
      <c r="V7675" s="5"/>
      <c r="W7675" s="5"/>
    </row>
    <row r="7676" spans="4:23" customFormat="1" x14ac:dyDescent="0.35">
      <c r="D7676" s="5"/>
      <c r="J7676" s="12"/>
      <c r="S7676" s="12"/>
      <c r="T7676" s="5"/>
      <c r="V7676" s="5"/>
      <c r="W7676" s="5"/>
    </row>
    <row r="7677" spans="4:23" customFormat="1" x14ac:dyDescent="0.35">
      <c r="D7677" s="5"/>
      <c r="J7677" s="12"/>
      <c r="S7677" s="12"/>
      <c r="T7677" s="5"/>
      <c r="V7677" s="5"/>
      <c r="W7677" s="5"/>
    </row>
    <row r="7678" spans="4:23" customFormat="1" x14ac:dyDescent="0.35">
      <c r="D7678" s="5"/>
      <c r="J7678" s="12"/>
      <c r="S7678" s="12"/>
      <c r="T7678" s="5"/>
      <c r="V7678" s="5"/>
      <c r="W7678" s="5"/>
    </row>
    <row r="7679" spans="4:23" customFormat="1" x14ac:dyDescent="0.35">
      <c r="D7679" s="5"/>
      <c r="J7679" s="12"/>
      <c r="S7679" s="12"/>
      <c r="T7679" s="5"/>
      <c r="V7679" s="5"/>
      <c r="W7679" s="5"/>
    </row>
    <row r="7680" spans="4:23" customFormat="1" x14ac:dyDescent="0.35">
      <c r="D7680" s="5"/>
      <c r="J7680" s="12"/>
      <c r="S7680" s="12"/>
      <c r="T7680" s="5"/>
      <c r="V7680" s="5"/>
      <c r="W7680" s="5"/>
    </row>
    <row r="7681" spans="4:23" customFormat="1" x14ac:dyDescent="0.35">
      <c r="D7681" s="5"/>
      <c r="J7681" s="12"/>
      <c r="S7681" s="12"/>
      <c r="T7681" s="5"/>
      <c r="V7681" s="5"/>
      <c r="W7681" s="5"/>
    </row>
    <row r="7682" spans="4:23" customFormat="1" x14ac:dyDescent="0.35">
      <c r="D7682" s="5"/>
      <c r="J7682" s="12"/>
      <c r="S7682" s="12"/>
      <c r="T7682" s="5"/>
      <c r="V7682" s="5"/>
      <c r="W7682" s="5"/>
    </row>
    <row r="7683" spans="4:23" customFormat="1" x14ac:dyDescent="0.35">
      <c r="D7683" s="5"/>
      <c r="J7683" s="12"/>
      <c r="S7683" s="12"/>
      <c r="T7683" s="5"/>
      <c r="V7683" s="5"/>
      <c r="W7683" s="5"/>
    </row>
    <row r="7684" spans="4:23" customFormat="1" x14ac:dyDescent="0.35">
      <c r="D7684" s="5"/>
      <c r="J7684" s="12"/>
      <c r="S7684" s="12"/>
      <c r="T7684" s="5"/>
      <c r="V7684" s="5"/>
      <c r="W7684" s="5"/>
    </row>
    <row r="7685" spans="4:23" customFormat="1" x14ac:dyDescent="0.35">
      <c r="D7685" s="5"/>
      <c r="J7685" s="12"/>
      <c r="S7685" s="12"/>
      <c r="T7685" s="5"/>
      <c r="V7685" s="5"/>
      <c r="W7685" s="5"/>
    </row>
    <row r="7686" spans="4:23" customFormat="1" x14ac:dyDescent="0.35">
      <c r="D7686" s="5"/>
      <c r="J7686" s="12"/>
      <c r="S7686" s="12"/>
      <c r="T7686" s="5"/>
      <c r="V7686" s="5"/>
      <c r="W7686" s="5"/>
    </row>
    <row r="7687" spans="4:23" customFormat="1" x14ac:dyDescent="0.35">
      <c r="D7687" s="5"/>
      <c r="J7687" s="12"/>
      <c r="S7687" s="12"/>
      <c r="T7687" s="5"/>
      <c r="V7687" s="5"/>
      <c r="W7687" s="5"/>
    </row>
    <row r="7688" spans="4:23" customFormat="1" x14ac:dyDescent="0.35">
      <c r="D7688" s="5"/>
      <c r="J7688" s="12"/>
      <c r="S7688" s="12"/>
      <c r="T7688" s="5"/>
      <c r="V7688" s="5"/>
      <c r="W7688" s="5"/>
    </row>
    <row r="7689" spans="4:23" customFormat="1" x14ac:dyDescent="0.35">
      <c r="D7689" s="5"/>
      <c r="J7689" s="12"/>
      <c r="S7689" s="12"/>
      <c r="T7689" s="5"/>
      <c r="V7689" s="5"/>
      <c r="W7689" s="5"/>
    </row>
    <row r="7690" spans="4:23" customFormat="1" x14ac:dyDescent="0.35">
      <c r="D7690" s="5"/>
      <c r="J7690" s="12"/>
      <c r="S7690" s="12"/>
      <c r="T7690" s="5"/>
      <c r="V7690" s="5"/>
      <c r="W7690" s="5"/>
    </row>
    <row r="7691" spans="4:23" customFormat="1" x14ac:dyDescent="0.35">
      <c r="D7691" s="5"/>
      <c r="J7691" s="12"/>
      <c r="S7691" s="12"/>
      <c r="T7691" s="5"/>
      <c r="V7691" s="5"/>
      <c r="W7691" s="5"/>
    </row>
    <row r="7692" spans="4:23" customFormat="1" x14ac:dyDescent="0.35">
      <c r="D7692" s="5"/>
      <c r="J7692" s="12"/>
      <c r="S7692" s="12"/>
      <c r="T7692" s="5"/>
      <c r="V7692" s="5"/>
      <c r="W7692" s="5"/>
    </row>
    <row r="7693" spans="4:23" customFormat="1" x14ac:dyDescent="0.35">
      <c r="D7693" s="5"/>
      <c r="J7693" s="12"/>
      <c r="S7693" s="12"/>
      <c r="T7693" s="5"/>
      <c r="V7693" s="5"/>
      <c r="W7693" s="5"/>
    </row>
    <row r="7694" spans="4:23" customFormat="1" x14ac:dyDescent="0.35">
      <c r="D7694" s="5"/>
      <c r="J7694" s="12"/>
      <c r="S7694" s="12"/>
      <c r="T7694" s="5"/>
      <c r="V7694" s="5"/>
      <c r="W7694" s="5"/>
    </row>
    <row r="7695" spans="4:23" customFormat="1" x14ac:dyDescent="0.35">
      <c r="D7695" s="5"/>
      <c r="J7695" s="12"/>
      <c r="S7695" s="12"/>
      <c r="T7695" s="5"/>
      <c r="V7695" s="5"/>
      <c r="W7695" s="5"/>
    </row>
    <row r="7696" spans="4:23" customFormat="1" x14ac:dyDescent="0.35">
      <c r="D7696" s="5"/>
      <c r="J7696" s="12"/>
      <c r="S7696" s="12"/>
      <c r="T7696" s="5"/>
      <c r="V7696" s="5"/>
      <c r="W7696" s="5"/>
    </row>
    <row r="7697" spans="4:23" customFormat="1" x14ac:dyDescent="0.35">
      <c r="D7697" s="5"/>
      <c r="J7697" s="12"/>
      <c r="S7697" s="12"/>
      <c r="T7697" s="5"/>
      <c r="V7697" s="5"/>
      <c r="W7697" s="5"/>
    </row>
    <row r="7698" spans="4:23" customFormat="1" x14ac:dyDescent="0.35">
      <c r="D7698" s="5"/>
      <c r="J7698" s="12"/>
      <c r="S7698" s="12"/>
      <c r="T7698" s="5"/>
      <c r="V7698" s="5"/>
      <c r="W7698" s="5"/>
    </row>
    <row r="7699" spans="4:23" customFormat="1" x14ac:dyDescent="0.35">
      <c r="D7699" s="5"/>
      <c r="J7699" s="12"/>
      <c r="S7699" s="12"/>
      <c r="T7699" s="5"/>
      <c r="V7699" s="5"/>
      <c r="W7699" s="5"/>
    </row>
    <row r="7700" spans="4:23" customFormat="1" x14ac:dyDescent="0.35">
      <c r="D7700" s="5"/>
      <c r="J7700" s="12"/>
      <c r="S7700" s="12"/>
      <c r="T7700" s="5"/>
      <c r="V7700" s="5"/>
      <c r="W7700" s="5"/>
    </row>
    <row r="7701" spans="4:23" customFormat="1" x14ac:dyDescent="0.35">
      <c r="D7701" s="5"/>
      <c r="J7701" s="12"/>
      <c r="S7701" s="12"/>
      <c r="T7701" s="5"/>
      <c r="V7701" s="5"/>
      <c r="W7701" s="5"/>
    </row>
    <row r="7702" spans="4:23" customFormat="1" x14ac:dyDescent="0.35">
      <c r="D7702" s="5"/>
      <c r="J7702" s="12"/>
      <c r="S7702" s="12"/>
      <c r="T7702" s="5"/>
      <c r="V7702" s="5"/>
      <c r="W7702" s="5"/>
    </row>
    <row r="7703" spans="4:23" customFormat="1" x14ac:dyDescent="0.35">
      <c r="D7703" s="5"/>
      <c r="J7703" s="12"/>
      <c r="S7703" s="12"/>
      <c r="T7703" s="5"/>
      <c r="V7703" s="5"/>
      <c r="W7703" s="5"/>
    </row>
    <row r="7704" spans="4:23" customFormat="1" x14ac:dyDescent="0.35">
      <c r="D7704" s="5"/>
      <c r="J7704" s="12"/>
      <c r="S7704" s="12"/>
      <c r="T7704" s="5"/>
      <c r="V7704" s="5"/>
      <c r="W7704" s="5"/>
    </row>
    <row r="7705" spans="4:23" customFormat="1" x14ac:dyDescent="0.35">
      <c r="D7705" s="5"/>
      <c r="J7705" s="12"/>
      <c r="S7705" s="12"/>
      <c r="T7705" s="5"/>
      <c r="V7705" s="5"/>
      <c r="W7705" s="5"/>
    </row>
    <row r="7706" spans="4:23" customFormat="1" x14ac:dyDescent="0.35">
      <c r="D7706" s="5"/>
      <c r="J7706" s="12"/>
      <c r="S7706" s="12"/>
      <c r="T7706" s="5"/>
      <c r="V7706" s="5"/>
      <c r="W7706" s="5"/>
    </row>
    <row r="7707" spans="4:23" customFormat="1" x14ac:dyDescent="0.35">
      <c r="D7707" s="5"/>
      <c r="J7707" s="12"/>
      <c r="S7707" s="12"/>
      <c r="T7707" s="5"/>
      <c r="V7707" s="5"/>
      <c r="W7707" s="5"/>
    </row>
    <row r="7708" spans="4:23" customFormat="1" x14ac:dyDescent="0.35">
      <c r="D7708" s="5"/>
      <c r="J7708" s="12"/>
      <c r="S7708" s="12"/>
      <c r="T7708" s="5"/>
      <c r="V7708" s="5"/>
      <c r="W7708" s="5"/>
    </row>
    <row r="7709" spans="4:23" customFormat="1" x14ac:dyDescent="0.35">
      <c r="D7709" s="5"/>
      <c r="J7709" s="12"/>
      <c r="S7709" s="12"/>
      <c r="T7709" s="5"/>
      <c r="V7709" s="5"/>
      <c r="W7709" s="5"/>
    </row>
    <row r="7710" spans="4:23" customFormat="1" x14ac:dyDescent="0.35">
      <c r="D7710" s="5"/>
      <c r="J7710" s="12"/>
      <c r="S7710" s="12"/>
      <c r="T7710" s="5"/>
      <c r="V7710" s="5"/>
      <c r="W7710" s="5"/>
    </row>
    <row r="7711" spans="4:23" customFormat="1" x14ac:dyDescent="0.35">
      <c r="D7711" s="5"/>
      <c r="J7711" s="12"/>
      <c r="S7711" s="12"/>
      <c r="T7711" s="5"/>
      <c r="V7711" s="5"/>
      <c r="W7711" s="5"/>
    </row>
    <row r="7712" spans="4:23" customFormat="1" x14ac:dyDescent="0.35">
      <c r="D7712" s="5"/>
      <c r="J7712" s="12"/>
      <c r="S7712" s="12"/>
      <c r="T7712" s="5"/>
      <c r="V7712" s="5"/>
      <c r="W7712" s="5"/>
    </row>
    <row r="7713" spans="4:23" customFormat="1" x14ac:dyDescent="0.35">
      <c r="D7713" s="5"/>
      <c r="J7713" s="12"/>
      <c r="S7713" s="12"/>
      <c r="T7713" s="5"/>
      <c r="V7713" s="5"/>
      <c r="W7713" s="5"/>
    </row>
    <row r="7714" spans="4:23" customFormat="1" x14ac:dyDescent="0.35">
      <c r="D7714" s="5"/>
      <c r="J7714" s="12"/>
      <c r="S7714" s="12"/>
      <c r="T7714" s="5"/>
      <c r="V7714" s="5"/>
      <c r="W7714" s="5"/>
    </row>
    <row r="7715" spans="4:23" customFormat="1" x14ac:dyDescent="0.35">
      <c r="D7715" s="5"/>
      <c r="J7715" s="12"/>
      <c r="S7715" s="12"/>
      <c r="T7715" s="5"/>
      <c r="V7715" s="5"/>
      <c r="W7715" s="5"/>
    </row>
    <row r="7716" spans="4:23" customFormat="1" x14ac:dyDescent="0.35">
      <c r="D7716" s="5"/>
      <c r="J7716" s="12"/>
      <c r="S7716" s="12"/>
      <c r="T7716" s="5"/>
      <c r="V7716" s="5"/>
      <c r="W7716" s="5"/>
    </row>
    <row r="7717" spans="4:23" customFormat="1" x14ac:dyDescent="0.35">
      <c r="D7717" s="5"/>
      <c r="J7717" s="12"/>
      <c r="S7717" s="12"/>
      <c r="T7717" s="5"/>
      <c r="V7717" s="5"/>
      <c r="W7717" s="5"/>
    </row>
    <row r="7718" spans="4:23" customFormat="1" x14ac:dyDescent="0.35">
      <c r="D7718" s="5"/>
      <c r="J7718" s="12"/>
      <c r="S7718" s="12"/>
      <c r="T7718" s="5"/>
      <c r="V7718" s="5"/>
      <c r="W7718" s="5"/>
    </row>
    <row r="7719" spans="4:23" customFormat="1" x14ac:dyDescent="0.35">
      <c r="D7719" s="5"/>
      <c r="J7719" s="12"/>
      <c r="S7719" s="12"/>
      <c r="T7719" s="5"/>
      <c r="V7719" s="5"/>
      <c r="W7719" s="5"/>
    </row>
    <row r="7720" spans="4:23" customFormat="1" x14ac:dyDescent="0.35">
      <c r="D7720" s="5"/>
      <c r="J7720" s="12"/>
      <c r="S7720" s="12"/>
      <c r="T7720" s="5"/>
      <c r="V7720" s="5"/>
      <c r="W7720" s="5"/>
    </row>
    <row r="7721" spans="4:23" customFormat="1" x14ac:dyDescent="0.35">
      <c r="D7721" s="5"/>
      <c r="J7721" s="12"/>
      <c r="S7721" s="12"/>
      <c r="T7721" s="5"/>
      <c r="V7721" s="5"/>
      <c r="W7721" s="5"/>
    </row>
    <row r="7722" spans="4:23" customFormat="1" x14ac:dyDescent="0.35">
      <c r="D7722" s="5"/>
      <c r="J7722" s="12"/>
      <c r="S7722" s="12"/>
      <c r="T7722" s="5"/>
      <c r="V7722" s="5"/>
      <c r="W7722" s="5"/>
    </row>
    <row r="7723" spans="4:23" customFormat="1" x14ac:dyDescent="0.35">
      <c r="D7723" s="5"/>
      <c r="J7723" s="12"/>
      <c r="S7723" s="12"/>
      <c r="T7723" s="5"/>
      <c r="V7723" s="5"/>
      <c r="W7723" s="5"/>
    </row>
    <row r="7724" spans="4:23" customFormat="1" x14ac:dyDescent="0.35">
      <c r="D7724" s="5"/>
      <c r="J7724" s="12"/>
      <c r="S7724" s="12"/>
      <c r="T7724" s="5"/>
      <c r="V7724" s="5"/>
      <c r="W7724" s="5"/>
    </row>
    <row r="7725" spans="4:23" customFormat="1" x14ac:dyDescent="0.35">
      <c r="D7725" s="5"/>
      <c r="J7725" s="12"/>
      <c r="S7725" s="12"/>
      <c r="T7725" s="5"/>
      <c r="V7725" s="5"/>
      <c r="W7725" s="5"/>
    </row>
    <row r="7726" spans="4:23" customFormat="1" x14ac:dyDescent="0.35">
      <c r="D7726" s="5"/>
      <c r="J7726" s="12"/>
      <c r="S7726" s="12"/>
      <c r="T7726" s="5"/>
      <c r="V7726" s="5"/>
      <c r="W7726" s="5"/>
    </row>
    <row r="7727" spans="4:23" customFormat="1" x14ac:dyDescent="0.35">
      <c r="D7727" s="5"/>
      <c r="J7727" s="12"/>
      <c r="S7727" s="12"/>
      <c r="T7727" s="5"/>
      <c r="V7727" s="5"/>
      <c r="W7727" s="5"/>
    </row>
    <row r="7728" spans="4:23" customFormat="1" x14ac:dyDescent="0.35">
      <c r="D7728" s="5"/>
      <c r="J7728" s="12"/>
      <c r="S7728" s="12"/>
      <c r="T7728" s="5"/>
      <c r="V7728" s="5"/>
      <c r="W7728" s="5"/>
    </row>
    <row r="7729" spans="4:23" customFormat="1" x14ac:dyDescent="0.35">
      <c r="D7729" s="5"/>
      <c r="J7729" s="12"/>
      <c r="S7729" s="12"/>
      <c r="T7729" s="5"/>
      <c r="V7729" s="5"/>
      <c r="W7729" s="5"/>
    </row>
    <row r="7730" spans="4:23" customFormat="1" x14ac:dyDescent="0.35">
      <c r="D7730" s="5"/>
      <c r="J7730" s="12"/>
      <c r="S7730" s="12"/>
      <c r="T7730" s="5"/>
      <c r="V7730" s="5"/>
      <c r="W7730" s="5"/>
    </row>
    <row r="7731" spans="4:23" customFormat="1" x14ac:dyDescent="0.35">
      <c r="D7731" s="5"/>
      <c r="J7731" s="12"/>
      <c r="S7731" s="12"/>
      <c r="T7731" s="5"/>
      <c r="V7731" s="5"/>
      <c r="W7731" s="5"/>
    </row>
    <row r="7732" spans="4:23" customFormat="1" x14ac:dyDescent="0.35">
      <c r="D7732" s="5"/>
      <c r="J7732" s="12"/>
      <c r="S7732" s="12"/>
      <c r="T7732" s="5"/>
      <c r="V7732" s="5"/>
      <c r="W7732" s="5"/>
    </row>
    <row r="7733" spans="4:23" customFormat="1" x14ac:dyDescent="0.35">
      <c r="D7733" s="5"/>
      <c r="J7733" s="12"/>
      <c r="S7733" s="12"/>
      <c r="T7733" s="5"/>
      <c r="V7733" s="5"/>
      <c r="W7733" s="5"/>
    </row>
    <row r="7734" spans="4:23" customFormat="1" x14ac:dyDescent="0.35">
      <c r="D7734" s="5"/>
      <c r="J7734" s="12"/>
      <c r="S7734" s="12"/>
      <c r="T7734" s="5"/>
      <c r="V7734" s="5"/>
      <c r="W7734" s="5"/>
    </row>
    <row r="7735" spans="4:23" customFormat="1" x14ac:dyDescent="0.35">
      <c r="D7735" s="5"/>
      <c r="J7735" s="12"/>
      <c r="S7735" s="12"/>
      <c r="T7735" s="5"/>
      <c r="V7735" s="5"/>
      <c r="W7735" s="5"/>
    </row>
    <row r="7736" spans="4:23" customFormat="1" x14ac:dyDescent="0.35">
      <c r="D7736" s="5"/>
      <c r="J7736" s="12"/>
      <c r="S7736" s="12"/>
      <c r="T7736" s="5"/>
      <c r="V7736" s="5"/>
      <c r="W7736" s="5"/>
    </row>
    <row r="7737" spans="4:23" customFormat="1" x14ac:dyDescent="0.35">
      <c r="D7737" s="5"/>
      <c r="J7737" s="12"/>
      <c r="S7737" s="12"/>
      <c r="T7737" s="5"/>
      <c r="V7737" s="5"/>
      <c r="W7737" s="5"/>
    </row>
    <row r="7738" spans="4:23" customFormat="1" x14ac:dyDescent="0.35">
      <c r="D7738" s="5"/>
      <c r="J7738" s="12"/>
      <c r="S7738" s="12"/>
      <c r="T7738" s="5"/>
      <c r="V7738" s="5"/>
      <c r="W7738" s="5"/>
    </row>
    <row r="7739" spans="4:23" customFormat="1" x14ac:dyDescent="0.35">
      <c r="D7739" s="5"/>
      <c r="J7739" s="12"/>
      <c r="S7739" s="12"/>
      <c r="T7739" s="5"/>
      <c r="V7739" s="5"/>
      <c r="W7739" s="5"/>
    </row>
    <row r="7740" spans="4:23" customFormat="1" x14ac:dyDescent="0.35">
      <c r="D7740" s="5"/>
      <c r="J7740" s="12"/>
      <c r="S7740" s="12"/>
      <c r="T7740" s="5"/>
      <c r="V7740" s="5"/>
      <c r="W7740" s="5"/>
    </row>
    <row r="7741" spans="4:23" customFormat="1" x14ac:dyDescent="0.35">
      <c r="D7741" s="5"/>
      <c r="J7741" s="12"/>
      <c r="S7741" s="12"/>
      <c r="T7741" s="5"/>
      <c r="V7741" s="5"/>
      <c r="W7741" s="5"/>
    </row>
    <row r="7742" spans="4:23" customFormat="1" x14ac:dyDescent="0.35">
      <c r="D7742" s="5"/>
      <c r="J7742" s="12"/>
      <c r="S7742" s="12"/>
      <c r="T7742" s="5"/>
      <c r="V7742" s="5"/>
      <c r="W7742" s="5"/>
    </row>
    <row r="7743" spans="4:23" customFormat="1" x14ac:dyDescent="0.35">
      <c r="D7743" s="5"/>
      <c r="J7743" s="12"/>
      <c r="S7743" s="12"/>
      <c r="T7743" s="5"/>
      <c r="V7743" s="5"/>
      <c r="W7743" s="5"/>
    </row>
    <row r="7744" spans="4:23" customFormat="1" x14ac:dyDescent="0.35">
      <c r="D7744" s="5"/>
      <c r="J7744" s="12"/>
      <c r="S7744" s="12"/>
      <c r="T7744" s="5"/>
      <c r="V7744" s="5"/>
      <c r="W7744" s="5"/>
    </row>
    <row r="7745" spans="4:23" customFormat="1" x14ac:dyDescent="0.35">
      <c r="D7745" s="5"/>
      <c r="J7745" s="12"/>
      <c r="S7745" s="12"/>
      <c r="T7745" s="5"/>
      <c r="V7745" s="5"/>
      <c r="W7745" s="5"/>
    </row>
    <row r="7746" spans="4:23" customFormat="1" x14ac:dyDescent="0.35">
      <c r="D7746" s="5"/>
      <c r="J7746" s="12"/>
      <c r="S7746" s="12"/>
      <c r="T7746" s="5"/>
      <c r="V7746" s="5"/>
      <c r="W7746" s="5"/>
    </row>
    <row r="7747" spans="4:23" customFormat="1" x14ac:dyDescent="0.35">
      <c r="D7747" s="5"/>
      <c r="J7747" s="12"/>
      <c r="S7747" s="12"/>
      <c r="T7747" s="5"/>
      <c r="V7747" s="5"/>
      <c r="W7747" s="5"/>
    </row>
    <row r="7748" spans="4:23" customFormat="1" x14ac:dyDescent="0.35">
      <c r="D7748" s="5"/>
      <c r="J7748" s="12"/>
      <c r="S7748" s="12"/>
      <c r="T7748" s="5"/>
      <c r="V7748" s="5"/>
      <c r="W7748" s="5"/>
    </row>
    <row r="7749" spans="4:23" customFormat="1" x14ac:dyDescent="0.35">
      <c r="D7749" s="5"/>
      <c r="J7749" s="12"/>
      <c r="S7749" s="12"/>
      <c r="T7749" s="5"/>
      <c r="V7749" s="5"/>
      <c r="W7749" s="5"/>
    </row>
    <row r="7750" spans="4:23" customFormat="1" x14ac:dyDescent="0.35">
      <c r="D7750" s="5"/>
      <c r="J7750" s="12"/>
      <c r="S7750" s="12"/>
      <c r="T7750" s="5"/>
      <c r="V7750" s="5"/>
      <c r="W7750" s="5"/>
    </row>
    <row r="7751" spans="4:23" customFormat="1" x14ac:dyDescent="0.35">
      <c r="D7751" s="5"/>
      <c r="J7751" s="12"/>
      <c r="S7751" s="12"/>
      <c r="T7751" s="5"/>
      <c r="V7751" s="5"/>
      <c r="W7751" s="5"/>
    </row>
    <row r="7752" spans="4:23" customFormat="1" x14ac:dyDescent="0.35">
      <c r="D7752" s="5"/>
      <c r="J7752" s="12"/>
      <c r="S7752" s="12"/>
      <c r="T7752" s="5"/>
      <c r="V7752" s="5"/>
      <c r="W7752" s="5"/>
    </row>
    <row r="7753" spans="4:23" customFormat="1" x14ac:dyDescent="0.35">
      <c r="D7753" s="5"/>
      <c r="J7753" s="12"/>
      <c r="S7753" s="12"/>
      <c r="T7753" s="5"/>
      <c r="V7753" s="5"/>
      <c r="W7753" s="5"/>
    </row>
    <row r="7754" spans="4:23" customFormat="1" x14ac:dyDescent="0.35">
      <c r="D7754" s="5"/>
      <c r="J7754" s="12"/>
      <c r="S7754" s="12"/>
      <c r="T7754" s="5"/>
      <c r="V7754" s="5"/>
      <c r="W7754" s="5"/>
    </row>
    <row r="7755" spans="4:23" customFormat="1" x14ac:dyDescent="0.35">
      <c r="D7755" s="5"/>
      <c r="J7755" s="12"/>
      <c r="S7755" s="12"/>
      <c r="T7755" s="5"/>
      <c r="V7755" s="5"/>
      <c r="W7755" s="5"/>
    </row>
    <row r="7756" spans="4:23" customFormat="1" x14ac:dyDescent="0.35">
      <c r="D7756" s="5"/>
      <c r="J7756" s="12"/>
      <c r="S7756" s="12"/>
      <c r="T7756" s="5"/>
      <c r="V7756" s="5"/>
      <c r="W7756" s="5"/>
    </row>
    <row r="7757" spans="4:23" customFormat="1" x14ac:dyDescent="0.35">
      <c r="D7757" s="5"/>
      <c r="J7757" s="12"/>
      <c r="S7757" s="12"/>
      <c r="T7757" s="5"/>
      <c r="V7757" s="5"/>
      <c r="W7757" s="5"/>
    </row>
    <row r="7758" spans="4:23" customFormat="1" x14ac:dyDescent="0.35">
      <c r="D7758" s="5"/>
      <c r="J7758" s="12"/>
      <c r="S7758" s="12"/>
      <c r="T7758" s="5"/>
      <c r="V7758" s="5"/>
      <c r="W7758" s="5"/>
    </row>
    <row r="7759" spans="4:23" customFormat="1" x14ac:dyDescent="0.35">
      <c r="D7759" s="5"/>
      <c r="J7759" s="12"/>
      <c r="S7759" s="12"/>
      <c r="T7759" s="5"/>
      <c r="V7759" s="5"/>
      <c r="W7759" s="5"/>
    </row>
    <row r="7760" spans="4:23" customFormat="1" x14ac:dyDescent="0.35">
      <c r="D7760" s="5"/>
      <c r="J7760" s="12"/>
      <c r="S7760" s="12"/>
      <c r="T7760" s="5"/>
      <c r="V7760" s="5"/>
      <c r="W7760" s="5"/>
    </row>
    <row r="7761" spans="4:23" customFormat="1" x14ac:dyDescent="0.35">
      <c r="D7761" s="5"/>
      <c r="J7761" s="12"/>
      <c r="S7761" s="12"/>
      <c r="T7761" s="5"/>
      <c r="V7761" s="5"/>
      <c r="W7761" s="5"/>
    </row>
    <row r="7762" spans="4:23" customFormat="1" x14ac:dyDescent="0.35">
      <c r="D7762" s="5"/>
      <c r="J7762" s="12"/>
      <c r="S7762" s="12"/>
      <c r="T7762" s="5"/>
      <c r="V7762" s="5"/>
      <c r="W7762" s="5"/>
    </row>
    <row r="7763" spans="4:23" customFormat="1" x14ac:dyDescent="0.35">
      <c r="D7763" s="5"/>
      <c r="J7763" s="12"/>
      <c r="S7763" s="12"/>
      <c r="T7763" s="5"/>
      <c r="V7763" s="5"/>
      <c r="W7763" s="5"/>
    </row>
    <row r="7764" spans="4:23" customFormat="1" x14ac:dyDescent="0.35">
      <c r="D7764" s="5"/>
      <c r="J7764" s="12"/>
      <c r="S7764" s="12"/>
      <c r="T7764" s="5"/>
      <c r="V7764" s="5"/>
      <c r="W7764" s="5"/>
    </row>
    <row r="7765" spans="4:23" customFormat="1" x14ac:dyDescent="0.35">
      <c r="D7765" s="5"/>
      <c r="J7765" s="12"/>
      <c r="S7765" s="12"/>
      <c r="T7765" s="5"/>
      <c r="V7765" s="5"/>
      <c r="W7765" s="5"/>
    </row>
    <row r="7766" spans="4:23" customFormat="1" x14ac:dyDescent="0.35">
      <c r="D7766" s="5"/>
      <c r="J7766" s="12"/>
      <c r="S7766" s="12"/>
      <c r="T7766" s="5"/>
      <c r="V7766" s="5"/>
      <c r="W7766" s="5"/>
    </row>
    <row r="7767" spans="4:23" customFormat="1" x14ac:dyDescent="0.35">
      <c r="D7767" s="5"/>
      <c r="J7767" s="12"/>
      <c r="S7767" s="12"/>
      <c r="T7767" s="5"/>
      <c r="V7767" s="5"/>
      <c r="W7767" s="5"/>
    </row>
    <row r="7768" spans="4:23" customFormat="1" x14ac:dyDescent="0.35">
      <c r="D7768" s="5"/>
      <c r="J7768" s="12"/>
      <c r="S7768" s="12"/>
      <c r="T7768" s="5"/>
      <c r="V7768" s="5"/>
      <c r="W7768" s="5"/>
    </row>
    <row r="7769" spans="4:23" customFormat="1" x14ac:dyDescent="0.35">
      <c r="D7769" s="5"/>
      <c r="J7769" s="12"/>
      <c r="S7769" s="12"/>
      <c r="T7769" s="5"/>
      <c r="V7769" s="5"/>
      <c r="W7769" s="5"/>
    </row>
    <row r="7770" spans="4:23" customFormat="1" x14ac:dyDescent="0.35">
      <c r="D7770" s="5"/>
      <c r="J7770" s="12"/>
      <c r="S7770" s="12"/>
      <c r="T7770" s="5"/>
      <c r="V7770" s="5"/>
      <c r="W7770" s="5"/>
    </row>
    <row r="7771" spans="4:23" customFormat="1" x14ac:dyDescent="0.35">
      <c r="D7771" s="5"/>
      <c r="J7771" s="12"/>
      <c r="S7771" s="12"/>
      <c r="T7771" s="5"/>
      <c r="V7771" s="5"/>
      <c r="W7771" s="5"/>
    </row>
    <row r="7772" spans="4:23" customFormat="1" x14ac:dyDescent="0.35">
      <c r="D7772" s="5"/>
      <c r="J7772" s="12"/>
      <c r="S7772" s="12"/>
      <c r="T7772" s="5"/>
      <c r="V7772" s="5"/>
      <c r="W7772" s="5"/>
    </row>
    <row r="7773" spans="4:23" customFormat="1" x14ac:dyDescent="0.35">
      <c r="D7773" s="5"/>
      <c r="J7773" s="12"/>
      <c r="S7773" s="12"/>
      <c r="T7773" s="5"/>
      <c r="V7773" s="5"/>
      <c r="W7773" s="5"/>
    </row>
    <row r="7774" spans="4:23" customFormat="1" x14ac:dyDescent="0.35">
      <c r="D7774" s="5"/>
      <c r="J7774" s="12"/>
      <c r="S7774" s="12"/>
      <c r="T7774" s="5"/>
      <c r="V7774" s="5"/>
      <c r="W7774" s="5"/>
    </row>
    <row r="7775" spans="4:23" customFormat="1" x14ac:dyDescent="0.35">
      <c r="D7775" s="5"/>
      <c r="J7775" s="12"/>
      <c r="S7775" s="12"/>
      <c r="T7775" s="5"/>
      <c r="V7775" s="5"/>
      <c r="W7775" s="5"/>
    </row>
    <row r="7776" spans="4:23" customFormat="1" x14ac:dyDescent="0.35">
      <c r="D7776" s="5"/>
      <c r="J7776" s="12"/>
      <c r="S7776" s="12"/>
      <c r="T7776" s="5"/>
      <c r="V7776" s="5"/>
      <c r="W7776" s="5"/>
    </row>
    <row r="7777" spans="4:23" customFormat="1" x14ac:dyDescent="0.35">
      <c r="D7777" s="5"/>
      <c r="J7777" s="12"/>
      <c r="S7777" s="12"/>
      <c r="T7777" s="5"/>
      <c r="V7777" s="5"/>
      <c r="W7777" s="5"/>
    </row>
    <row r="7778" spans="4:23" customFormat="1" x14ac:dyDescent="0.35">
      <c r="D7778" s="5"/>
      <c r="J7778" s="12"/>
      <c r="S7778" s="12"/>
      <c r="T7778" s="5"/>
      <c r="V7778" s="5"/>
      <c r="W7778" s="5"/>
    </row>
    <row r="7779" spans="4:23" customFormat="1" x14ac:dyDescent="0.35">
      <c r="D7779" s="5"/>
      <c r="J7779" s="12"/>
      <c r="S7779" s="12"/>
      <c r="T7779" s="5"/>
      <c r="V7779" s="5"/>
      <c r="W7779" s="5"/>
    </row>
    <row r="7780" spans="4:23" customFormat="1" x14ac:dyDescent="0.35">
      <c r="D7780" s="5"/>
      <c r="J7780" s="12"/>
      <c r="S7780" s="12"/>
      <c r="T7780" s="5"/>
      <c r="V7780" s="5"/>
      <c r="W7780" s="5"/>
    </row>
    <row r="7781" spans="4:23" customFormat="1" x14ac:dyDescent="0.35">
      <c r="D7781" s="5"/>
      <c r="J7781" s="12"/>
      <c r="S7781" s="12"/>
      <c r="T7781" s="5"/>
      <c r="V7781" s="5"/>
      <c r="W7781" s="5"/>
    </row>
    <row r="7782" spans="4:23" customFormat="1" x14ac:dyDescent="0.35">
      <c r="D7782" s="5"/>
      <c r="J7782" s="12"/>
      <c r="S7782" s="12"/>
      <c r="T7782" s="5"/>
      <c r="V7782" s="5"/>
      <c r="W7782" s="5"/>
    </row>
    <row r="7783" spans="4:23" customFormat="1" x14ac:dyDescent="0.35">
      <c r="D7783" s="5"/>
      <c r="J7783" s="12"/>
      <c r="S7783" s="12"/>
      <c r="T7783" s="5"/>
      <c r="V7783" s="5"/>
      <c r="W7783" s="5"/>
    </row>
    <row r="7784" spans="4:23" customFormat="1" x14ac:dyDescent="0.35">
      <c r="D7784" s="5"/>
      <c r="J7784" s="12"/>
      <c r="S7784" s="12"/>
      <c r="T7784" s="5"/>
      <c r="V7784" s="5"/>
      <c r="W7784" s="5"/>
    </row>
    <row r="7785" spans="4:23" customFormat="1" x14ac:dyDescent="0.35">
      <c r="D7785" s="5"/>
      <c r="J7785" s="12"/>
      <c r="S7785" s="12"/>
      <c r="T7785" s="5"/>
      <c r="V7785" s="5"/>
      <c r="W7785" s="5"/>
    </row>
    <row r="7786" spans="4:23" customFormat="1" x14ac:dyDescent="0.35">
      <c r="D7786" s="5"/>
      <c r="J7786" s="12"/>
      <c r="S7786" s="12"/>
      <c r="T7786" s="5"/>
      <c r="V7786" s="5"/>
      <c r="W7786" s="5"/>
    </row>
    <row r="7787" spans="4:23" customFormat="1" x14ac:dyDescent="0.35">
      <c r="D7787" s="5"/>
      <c r="J7787" s="12"/>
      <c r="S7787" s="12"/>
      <c r="T7787" s="5"/>
      <c r="V7787" s="5"/>
      <c r="W7787" s="5"/>
    </row>
    <row r="7788" spans="4:23" customFormat="1" x14ac:dyDescent="0.35">
      <c r="D7788" s="5"/>
      <c r="J7788" s="12"/>
      <c r="S7788" s="12"/>
      <c r="T7788" s="5"/>
      <c r="V7788" s="5"/>
      <c r="W7788" s="5"/>
    </row>
    <row r="7789" spans="4:23" customFormat="1" x14ac:dyDescent="0.35">
      <c r="D7789" s="5"/>
      <c r="J7789" s="12"/>
      <c r="S7789" s="12"/>
      <c r="T7789" s="5"/>
      <c r="V7789" s="5"/>
      <c r="W7789" s="5"/>
    </row>
    <row r="7790" spans="4:23" customFormat="1" x14ac:dyDescent="0.35">
      <c r="D7790" s="5"/>
      <c r="J7790" s="12"/>
      <c r="S7790" s="12"/>
      <c r="T7790" s="5"/>
      <c r="V7790" s="5"/>
      <c r="W7790" s="5"/>
    </row>
    <row r="7791" spans="4:23" customFormat="1" x14ac:dyDescent="0.35">
      <c r="D7791" s="5"/>
      <c r="J7791" s="12"/>
      <c r="S7791" s="12"/>
      <c r="T7791" s="5"/>
      <c r="V7791" s="5"/>
      <c r="W7791" s="5"/>
    </row>
    <row r="7792" spans="4:23" customFormat="1" x14ac:dyDescent="0.35">
      <c r="D7792" s="5"/>
      <c r="J7792" s="12"/>
      <c r="S7792" s="12"/>
      <c r="T7792" s="5"/>
      <c r="V7792" s="5"/>
      <c r="W7792" s="5"/>
    </row>
    <row r="7793" spans="4:23" customFormat="1" x14ac:dyDescent="0.35">
      <c r="D7793" s="5"/>
      <c r="J7793" s="12"/>
      <c r="S7793" s="12"/>
      <c r="T7793" s="5"/>
      <c r="V7793" s="5"/>
      <c r="W7793" s="5"/>
    </row>
    <row r="7794" spans="4:23" customFormat="1" x14ac:dyDescent="0.35">
      <c r="D7794" s="5"/>
      <c r="J7794" s="12"/>
      <c r="S7794" s="12"/>
      <c r="T7794" s="5"/>
      <c r="V7794" s="5"/>
      <c r="W7794" s="5"/>
    </row>
    <row r="7795" spans="4:23" customFormat="1" x14ac:dyDescent="0.35">
      <c r="D7795" s="5"/>
      <c r="J7795" s="12"/>
      <c r="S7795" s="12"/>
      <c r="T7795" s="5"/>
      <c r="V7795" s="5"/>
      <c r="W7795" s="5"/>
    </row>
    <row r="7796" spans="4:23" customFormat="1" x14ac:dyDescent="0.35">
      <c r="D7796" s="5"/>
      <c r="J7796" s="12"/>
      <c r="S7796" s="12"/>
      <c r="T7796" s="5"/>
      <c r="V7796" s="5"/>
      <c r="W7796" s="5"/>
    </row>
    <row r="7797" spans="4:23" customFormat="1" x14ac:dyDescent="0.35">
      <c r="D7797" s="5"/>
      <c r="J7797" s="12"/>
      <c r="S7797" s="12"/>
      <c r="T7797" s="5"/>
      <c r="V7797" s="5"/>
      <c r="W7797" s="5"/>
    </row>
    <row r="7798" spans="4:23" customFormat="1" x14ac:dyDescent="0.35">
      <c r="D7798" s="5"/>
      <c r="J7798" s="12"/>
      <c r="S7798" s="12"/>
      <c r="T7798" s="5"/>
      <c r="V7798" s="5"/>
      <c r="W7798" s="5"/>
    </row>
    <row r="7799" spans="4:23" customFormat="1" x14ac:dyDescent="0.35">
      <c r="D7799" s="5"/>
      <c r="J7799" s="12"/>
      <c r="S7799" s="12"/>
      <c r="T7799" s="5"/>
      <c r="V7799" s="5"/>
      <c r="W7799" s="5"/>
    </row>
    <row r="7800" spans="4:23" customFormat="1" x14ac:dyDescent="0.35">
      <c r="D7800" s="5"/>
      <c r="J7800" s="12"/>
      <c r="S7800" s="12"/>
      <c r="T7800" s="5"/>
      <c r="V7800" s="5"/>
      <c r="W7800" s="5"/>
    </row>
    <row r="7801" spans="4:23" customFormat="1" x14ac:dyDescent="0.35">
      <c r="D7801" s="5"/>
      <c r="J7801" s="12"/>
      <c r="S7801" s="12"/>
      <c r="T7801" s="5"/>
      <c r="V7801" s="5"/>
      <c r="W7801" s="5"/>
    </row>
    <row r="7802" spans="4:23" customFormat="1" x14ac:dyDescent="0.35">
      <c r="D7802" s="5"/>
      <c r="J7802" s="12"/>
      <c r="S7802" s="12"/>
      <c r="T7802" s="5"/>
      <c r="V7802" s="5"/>
      <c r="W7802" s="5"/>
    </row>
    <row r="7803" spans="4:23" customFormat="1" x14ac:dyDescent="0.35">
      <c r="D7803" s="5"/>
      <c r="J7803" s="12"/>
      <c r="S7803" s="12"/>
      <c r="T7803" s="5"/>
      <c r="V7803" s="5"/>
      <c r="W7803" s="5"/>
    </row>
    <row r="7804" spans="4:23" customFormat="1" x14ac:dyDescent="0.35">
      <c r="D7804" s="5"/>
      <c r="J7804" s="12"/>
      <c r="S7804" s="12"/>
      <c r="T7804" s="5"/>
      <c r="V7804" s="5"/>
      <c r="W7804" s="5"/>
    </row>
    <row r="7805" spans="4:23" customFormat="1" x14ac:dyDescent="0.35">
      <c r="D7805" s="5"/>
      <c r="J7805" s="12"/>
      <c r="S7805" s="12"/>
      <c r="T7805" s="5"/>
      <c r="V7805" s="5"/>
      <c r="W7805" s="5"/>
    </row>
    <row r="7806" spans="4:23" customFormat="1" x14ac:dyDescent="0.35">
      <c r="D7806" s="5"/>
      <c r="J7806" s="12"/>
      <c r="S7806" s="12"/>
      <c r="T7806" s="5"/>
      <c r="V7806" s="5"/>
      <c r="W7806" s="5"/>
    </row>
    <row r="7807" spans="4:23" customFormat="1" x14ac:dyDescent="0.35">
      <c r="D7807" s="5"/>
      <c r="J7807" s="12"/>
      <c r="S7807" s="12"/>
      <c r="T7807" s="5"/>
      <c r="V7807" s="5"/>
      <c r="W7807" s="5"/>
    </row>
    <row r="7808" spans="4:23" customFormat="1" x14ac:dyDescent="0.35">
      <c r="D7808" s="5"/>
      <c r="J7808" s="12"/>
      <c r="S7808" s="12"/>
      <c r="T7808" s="5"/>
      <c r="V7808" s="5"/>
      <c r="W7808" s="5"/>
    </row>
    <row r="7809" spans="4:23" customFormat="1" x14ac:dyDescent="0.35">
      <c r="D7809" s="5"/>
      <c r="J7809" s="12"/>
      <c r="S7809" s="12"/>
      <c r="T7809" s="5"/>
      <c r="V7809" s="5"/>
      <c r="W7809" s="5"/>
    </row>
    <row r="7810" spans="4:23" customFormat="1" x14ac:dyDescent="0.35">
      <c r="D7810" s="5"/>
      <c r="J7810" s="12"/>
      <c r="S7810" s="12"/>
      <c r="T7810" s="5"/>
      <c r="V7810" s="5"/>
      <c r="W7810" s="5"/>
    </row>
    <row r="7811" spans="4:23" customFormat="1" x14ac:dyDescent="0.35">
      <c r="D7811" s="5"/>
      <c r="J7811" s="12"/>
      <c r="S7811" s="12"/>
      <c r="T7811" s="5"/>
      <c r="V7811" s="5"/>
      <c r="W7811" s="5"/>
    </row>
    <row r="7812" spans="4:23" customFormat="1" x14ac:dyDescent="0.35">
      <c r="D7812" s="5"/>
      <c r="J7812" s="12"/>
      <c r="S7812" s="12"/>
      <c r="T7812" s="5"/>
      <c r="V7812" s="5"/>
      <c r="W7812" s="5"/>
    </row>
    <row r="7813" spans="4:23" customFormat="1" x14ac:dyDescent="0.35">
      <c r="D7813" s="5"/>
      <c r="J7813" s="12"/>
      <c r="S7813" s="12"/>
      <c r="T7813" s="5"/>
      <c r="V7813" s="5"/>
      <c r="W7813" s="5"/>
    </row>
    <row r="7814" spans="4:23" customFormat="1" x14ac:dyDescent="0.35">
      <c r="D7814" s="5"/>
      <c r="J7814" s="12"/>
      <c r="S7814" s="12"/>
      <c r="T7814" s="5"/>
      <c r="V7814" s="5"/>
      <c r="W7814" s="5"/>
    </row>
    <row r="7815" spans="4:23" customFormat="1" x14ac:dyDescent="0.35">
      <c r="D7815" s="5"/>
      <c r="J7815" s="12"/>
      <c r="S7815" s="12"/>
      <c r="T7815" s="5"/>
      <c r="V7815" s="5"/>
      <c r="W7815" s="5"/>
    </row>
    <row r="7816" spans="4:23" customFormat="1" x14ac:dyDescent="0.35">
      <c r="D7816" s="5"/>
      <c r="J7816" s="12"/>
      <c r="S7816" s="12"/>
      <c r="T7816" s="5"/>
      <c r="V7816" s="5"/>
      <c r="W7816" s="5"/>
    </row>
    <row r="7817" spans="4:23" customFormat="1" x14ac:dyDescent="0.35">
      <c r="D7817" s="5"/>
      <c r="J7817" s="12"/>
      <c r="S7817" s="12"/>
      <c r="T7817" s="5"/>
      <c r="V7817" s="5"/>
      <c r="W7817" s="5"/>
    </row>
    <row r="7818" spans="4:23" customFormat="1" x14ac:dyDescent="0.35">
      <c r="D7818" s="5"/>
      <c r="J7818" s="12"/>
      <c r="S7818" s="12"/>
      <c r="T7818" s="5"/>
      <c r="V7818" s="5"/>
      <c r="W7818" s="5"/>
    </row>
    <row r="7819" spans="4:23" customFormat="1" x14ac:dyDescent="0.35">
      <c r="D7819" s="5"/>
      <c r="J7819" s="12"/>
      <c r="S7819" s="12"/>
      <c r="T7819" s="5"/>
      <c r="V7819" s="5"/>
      <c r="W7819" s="5"/>
    </row>
    <row r="7820" spans="4:23" customFormat="1" x14ac:dyDescent="0.35">
      <c r="D7820" s="5"/>
      <c r="J7820" s="12"/>
      <c r="S7820" s="12"/>
      <c r="T7820" s="5"/>
      <c r="V7820" s="5"/>
      <c r="W7820" s="5"/>
    </row>
    <row r="7821" spans="4:23" customFormat="1" x14ac:dyDescent="0.35">
      <c r="D7821" s="5"/>
      <c r="J7821" s="12"/>
      <c r="S7821" s="12"/>
      <c r="T7821" s="5"/>
      <c r="V7821" s="5"/>
      <c r="W7821" s="5"/>
    </row>
    <row r="7822" spans="4:23" customFormat="1" x14ac:dyDescent="0.35">
      <c r="D7822" s="5"/>
      <c r="J7822" s="12"/>
      <c r="S7822" s="12"/>
      <c r="T7822" s="5"/>
      <c r="V7822" s="5"/>
      <c r="W7822" s="5"/>
    </row>
    <row r="7823" spans="4:23" customFormat="1" x14ac:dyDescent="0.35">
      <c r="D7823" s="5"/>
      <c r="J7823" s="12"/>
      <c r="S7823" s="12"/>
      <c r="T7823" s="5"/>
      <c r="V7823" s="5"/>
      <c r="W7823" s="5"/>
    </row>
    <row r="7824" spans="4:23" customFormat="1" x14ac:dyDescent="0.35">
      <c r="D7824" s="5"/>
      <c r="J7824" s="12"/>
      <c r="S7824" s="12"/>
      <c r="T7824" s="5"/>
      <c r="V7824" s="5"/>
      <c r="W7824" s="5"/>
    </row>
    <row r="7825" spans="4:23" customFormat="1" x14ac:dyDescent="0.35">
      <c r="D7825" s="5"/>
      <c r="J7825" s="12"/>
      <c r="S7825" s="12"/>
      <c r="T7825" s="5"/>
      <c r="V7825" s="5"/>
      <c r="W7825" s="5"/>
    </row>
    <row r="7826" spans="4:23" customFormat="1" x14ac:dyDescent="0.35">
      <c r="D7826" s="5"/>
      <c r="J7826" s="12"/>
      <c r="S7826" s="12"/>
      <c r="T7826" s="5"/>
      <c r="V7826" s="5"/>
      <c r="W7826" s="5"/>
    </row>
    <row r="7827" spans="4:23" customFormat="1" x14ac:dyDescent="0.35">
      <c r="D7827" s="5"/>
      <c r="J7827" s="12"/>
      <c r="S7827" s="12"/>
      <c r="T7827" s="5"/>
      <c r="V7827" s="5"/>
      <c r="W7827" s="5"/>
    </row>
    <row r="7828" spans="4:23" customFormat="1" x14ac:dyDescent="0.35">
      <c r="D7828" s="5"/>
      <c r="J7828" s="12"/>
      <c r="S7828" s="12"/>
      <c r="T7828" s="5"/>
      <c r="V7828" s="5"/>
      <c r="W7828" s="5"/>
    </row>
    <row r="7829" spans="4:23" customFormat="1" x14ac:dyDescent="0.35">
      <c r="D7829" s="5"/>
      <c r="J7829" s="12"/>
      <c r="S7829" s="12"/>
      <c r="T7829" s="5"/>
      <c r="V7829" s="5"/>
      <c r="W7829" s="5"/>
    </row>
    <row r="7830" spans="4:23" customFormat="1" x14ac:dyDescent="0.35">
      <c r="D7830" s="5"/>
      <c r="J7830" s="12"/>
      <c r="S7830" s="12"/>
      <c r="T7830" s="5"/>
      <c r="V7830" s="5"/>
      <c r="W7830" s="5"/>
    </row>
    <row r="7831" spans="4:23" customFormat="1" x14ac:dyDescent="0.35">
      <c r="D7831" s="5"/>
      <c r="J7831" s="12"/>
      <c r="S7831" s="12"/>
      <c r="T7831" s="5"/>
      <c r="V7831" s="5"/>
      <c r="W7831" s="5"/>
    </row>
    <row r="7832" spans="4:23" customFormat="1" x14ac:dyDescent="0.35">
      <c r="D7832" s="5"/>
      <c r="J7832" s="12"/>
      <c r="S7832" s="12"/>
      <c r="T7832" s="5"/>
      <c r="V7832" s="5"/>
      <c r="W7832" s="5"/>
    </row>
    <row r="7833" spans="4:23" customFormat="1" x14ac:dyDescent="0.35">
      <c r="D7833" s="5"/>
      <c r="J7833" s="12"/>
      <c r="S7833" s="12"/>
      <c r="T7833" s="5"/>
      <c r="V7833" s="5"/>
      <c r="W7833" s="5"/>
    </row>
    <row r="7834" spans="4:23" customFormat="1" x14ac:dyDescent="0.35">
      <c r="D7834" s="5"/>
      <c r="J7834" s="12"/>
      <c r="S7834" s="12"/>
      <c r="T7834" s="5"/>
      <c r="V7834" s="5"/>
      <c r="W7834" s="5"/>
    </row>
    <row r="7835" spans="4:23" customFormat="1" x14ac:dyDescent="0.35">
      <c r="D7835" s="5"/>
      <c r="J7835" s="12"/>
      <c r="S7835" s="12"/>
      <c r="T7835" s="5"/>
      <c r="V7835" s="5"/>
      <c r="W7835" s="5"/>
    </row>
    <row r="7836" spans="4:23" customFormat="1" x14ac:dyDescent="0.35">
      <c r="D7836" s="5"/>
      <c r="J7836" s="12"/>
      <c r="S7836" s="12"/>
      <c r="T7836" s="5"/>
      <c r="V7836" s="5"/>
      <c r="W7836" s="5"/>
    </row>
    <row r="7837" spans="4:23" customFormat="1" x14ac:dyDescent="0.35">
      <c r="D7837" s="5"/>
      <c r="J7837" s="12"/>
      <c r="S7837" s="12"/>
      <c r="T7837" s="5"/>
      <c r="V7837" s="5"/>
      <c r="W7837" s="5"/>
    </row>
    <row r="7838" spans="4:23" customFormat="1" x14ac:dyDescent="0.35">
      <c r="D7838" s="5"/>
      <c r="J7838" s="12"/>
      <c r="S7838" s="12"/>
      <c r="T7838" s="5"/>
      <c r="V7838" s="5"/>
      <c r="W7838" s="5"/>
    </row>
    <row r="7839" spans="4:23" customFormat="1" x14ac:dyDescent="0.35">
      <c r="D7839" s="5"/>
      <c r="J7839" s="12"/>
      <c r="S7839" s="12"/>
      <c r="T7839" s="5"/>
      <c r="V7839" s="5"/>
      <c r="W7839" s="5"/>
    </row>
    <row r="7840" spans="4:23" customFormat="1" x14ac:dyDescent="0.35">
      <c r="D7840" s="5"/>
      <c r="J7840" s="12"/>
      <c r="S7840" s="12"/>
      <c r="T7840" s="5"/>
      <c r="V7840" s="5"/>
      <c r="W7840" s="5"/>
    </row>
    <row r="7841" spans="4:23" customFormat="1" x14ac:dyDescent="0.35">
      <c r="D7841" s="5"/>
      <c r="J7841" s="12"/>
      <c r="S7841" s="12"/>
      <c r="T7841" s="5"/>
      <c r="V7841" s="5"/>
      <c r="W7841" s="5"/>
    </row>
    <row r="7842" spans="4:23" customFormat="1" x14ac:dyDescent="0.35">
      <c r="D7842" s="5"/>
      <c r="J7842" s="12"/>
      <c r="S7842" s="12"/>
      <c r="T7842" s="5"/>
      <c r="V7842" s="5"/>
      <c r="W7842" s="5"/>
    </row>
    <row r="7843" spans="4:23" customFormat="1" x14ac:dyDescent="0.35">
      <c r="D7843" s="5"/>
      <c r="J7843" s="12"/>
      <c r="S7843" s="12"/>
      <c r="T7843" s="5"/>
      <c r="V7843" s="5"/>
      <c r="W7843" s="5"/>
    </row>
    <row r="7844" spans="4:23" customFormat="1" x14ac:dyDescent="0.35">
      <c r="D7844" s="5"/>
      <c r="J7844" s="12"/>
      <c r="S7844" s="12"/>
      <c r="T7844" s="5"/>
      <c r="V7844" s="5"/>
      <c r="W7844" s="5"/>
    </row>
    <row r="7845" spans="4:23" customFormat="1" x14ac:dyDescent="0.35">
      <c r="D7845" s="5"/>
      <c r="J7845" s="12"/>
      <c r="S7845" s="12"/>
      <c r="T7845" s="5"/>
      <c r="V7845" s="5"/>
      <c r="W7845" s="5"/>
    </row>
    <row r="7846" spans="4:23" customFormat="1" x14ac:dyDescent="0.35">
      <c r="D7846" s="5"/>
      <c r="J7846" s="12"/>
      <c r="S7846" s="12"/>
      <c r="T7846" s="5"/>
      <c r="V7846" s="5"/>
      <c r="W7846" s="5"/>
    </row>
    <row r="7847" spans="4:23" customFormat="1" x14ac:dyDescent="0.35">
      <c r="D7847" s="5"/>
      <c r="J7847" s="12"/>
      <c r="S7847" s="12"/>
      <c r="T7847" s="5"/>
      <c r="V7847" s="5"/>
      <c r="W7847" s="5"/>
    </row>
    <row r="7848" spans="4:23" customFormat="1" x14ac:dyDescent="0.35">
      <c r="D7848" s="5"/>
      <c r="J7848" s="12"/>
      <c r="S7848" s="12"/>
      <c r="T7848" s="5"/>
      <c r="V7848" s="5"/>
      <c r="W7848" s="5"/>
    </row>
    <row r="7849" spans="4:23" customFormat="1" x14ac:dyDescent="0.35">
      <c r="D7849" s="5"/>
      <c r="J7849" s="12"/>
      <c r="S7849" s="12"/>
      <c r="T7849" s="5"/>
      <c r="V7849" s="5"/>
      <c r="W7849" s="5"/>
    </row>
    <row r="7850" spans="4:23" customFormat="1" x14ac:dyDescent="0.35">
      <c r="D7850" s="5"/>
      <c r="J7850" s="12"/>
      <c r="S7850" s="12"/>
      <c r="T7850" s="5"/>
      <c r="V7850" s="5"/>
      <c r="W7850" s="5"/>
    </row>
    <row r="7851" spans="4:23" customFormat="1" x14ac:dyDescent="0.35">
      <c r="D7851" s="5"/>
      <c r="J7851" s="12"/>
      <c r="S7851" s="12"/>
      <c r="T7851" s="5"/>
      <c r="V7851" s="5"/>
      <c r="W7851" s="5"/>
    </row>
    <row r="7852" spans="4:23" customFormat="1" x14ac:dyDescent="0.35">
      <c r="D7852" s="5"/>
      <c r="J7852" s="12"/>
      <c r="S7852" s="12"/>
      <c r="T7852" s="5"/>
      <c r="V7852" s="5"/>
      <c r="W7852" s="5"/>
    </row>
    <row r="7853" spans="4:23" customFormat="1" x14ac:dyDescent="0.35">
      <c r="D7853" s="5"/>
      <c r="J7853" s="12"/>
      <c r="S7853" s="12"/>
      <c r="T7853" s="5"/>
      <c r="V7853" s="5"/>
      <c r="W7853" s="5"/>
    </row>
    <row r="7854" spans="4:23" customFormat="1" x14ac:dyDescent="0.35">
      <c r="D7854" s="5"/>
      <c r="J7854" s="12"/>
      <c r="S7854" s="12"/>
      <c r="T7854" s="5"/>
      <c r="V7854" s="5"/>
      <c r="W7854" s="5"/>
    </row>
    <row r="7855" spans="4:23" customFormat="1" x14ac:dyDescent="0.35">
      <c r="D7855" s="5"/>
      <c r="J7855" s="12"/>
      <c r="S7855" s="12"/>
      <c r="T7855" s="5"/>
      <c r="V7855" s="5"/>
      <c r="W7855" s="5"/>
    </row>
    <row r="7856" spans="4:23" customFormat="1" x14ac:dyDescent="0.35">
      <c r="D7856" s="5"/>
      <c r="J7856" s="12"/>
      <c r="S7856" s="12"/>
      <c r="T7856" s="5"/>
      <c r="V7856" s="5"/>
      <c r="W7856" s="5"/>
    </row>
    <row r="7857" spans="4:23" customFormat="1" x14ac:dyDescent="0.35">
      <c r="D7857" s="5"/>
      <c r="J7857" s="12"/>
      <c r="S7857" s="12"/>
      <c r="T7857" s="5"/>
      <c r="V7857" s="5"/>
      <c r="W7857" s="5"/>
    </row>
    <row r="7858" spans="4:23" customFormat="1" x14ac:dyDescent="0.35">
      <c r="D7858" s="5"/>
      <c r="J7858" s="12"/>
      <c r="S7858" s="12"/>
      <c r="T7858" s="5"/>
      <c r="V7858" s="5"/>
      <c r="W7858" s="5"/>
    </row>
    <row r="7859" spans="4:23" customFormat="1" x14ac:dyDescent="0.35">
      <c r="D7859" s="5"/>
      <c r="J7859" s="12"/>
      <c r="S7859" s="12"/>
      <c r="T7859" s="5"/>
      <c r="V7859" s="5"/>
      <c r="W7859" s="5"/>
    </row>
    <row r="7860" spans="4:23" customFormat="1" x14ac:dyDescent="0.35">
      <c r="D7860" s="5"/>
      <c r="J7860" s="12"/>
      <c r="S7860" s="12"/>
      <c r="T7860" s="5"/>
      <c r="V7860" s="5"/>
      <c r="W7860" s="5"/>
    </row>
    <row r="7861" spans="4:23" customFormat="1" x14ac:dyDescent="0.35">
      <c r="D7861" s="5"/>
      <c r="J7861" s="12"/>
      <c r="S7861" s="12"/>
      <c r="T7861" s="5"/>
      <c r="V7861" s="5"/>
      <c r="W7861" s="5"/>
    </row>
    <row r="7862" spans="4:23" customFormat="1" x14ac:dyDescent="0.35">
      <c r="D7862" s="5"/>
      <c r="J7862" s="12"/>
      <c r="S7862" s="12"/>
      <c r="T7862" s="5"/>
      <c r="V7862" s="5"/>
      <c r="W7862" s="5"/>
    </row>
    <row r="7863" spans="4:23" customFormat="1" x14ac:dyDescent="0.35">
      <c r="D7863" s="5"/>
      <c r="J7863" s="12"/>
      <c r="S7863" s="12"/>
      <c r="T7863" s="5"/>
      <c r="V7863" s="5"/>
      <c r="W7863" s="5"/>
    </row>
    <row r="7864" spans="4:23" customFormat="1" x14ac:dyDescent="0.35">
      <c r="D7864" s="5"/>
      <c r="J7864" s="12"/>
      <c r="S7864" s="12"/>
      <c r="T7864" s="5"/>
      <c r="V7864" s="5"/>
      <c r="W7864" s="5"/>
    </row>
    <row r="7865" spans="4:23" customFormat="1" x14ac:dyDescent="0.35">
      <c r="D7865" s="5"/>
      <c r="J7865" s="12"/>
      <c r="S7865" s="12"/>
      <c r="T7865" s="5"/>
      <c r="V7865" s="5"/>
      <c r="W7865" s="5"/>
    </row>
    <row r="7866" spans="4:23" customFormat="1" x14ac:dyDescent="0.35">
      <c r="D7866" s="5"/>
      <c r="J7866" s="12"/>
      <c r="S7866" s="12"/>
      <c r="T7866" s="5"/>
      <c r="V7866" s="5"/>
      <c r="W7866" s="5"/>
    </row>
    <row r="7867" spans="4:23" customFormat="1" x14ac:dyDescent="0.35">
      <c r="D7867" s="5"/>
      <c r="J7867" s="12"/>
      <c r="S7867" s="12"/>
      <c r="T7867" s="5"/>
      <c r="V7867" s="5"/>
      <c r="W7867" s="5"/>
    </row>
    <row r="7868" spans="4:23" customFormat="1" x14ac:dyDescent="0.35">
      <c r="D7868" s="5"/>
      <c r="J7868" s="12"/>
      <c r="S7868" s="12"/>
      <c r="T7868" s="5"/>
      <c r="V7868" s="5"/>
      <c r="W7868" s="5"/>
    </row>
    <row r="7869" spans="4:23" customFormat="1" x14ac:dyDescent="0.35">
      <c r="D7869" s="5"/>
      <c r="J7869" s="12"/>
      <c r="S7869" s="12"/>
      <c r="T7869" s="5"/>
      <c r="V7869" s="5"/>
      <c r="W7869" s="5"/>
    </row>
    <row r="7870" spans="4:23" customFormat="1" x14ac:dyDescent="0.35">
      <c r="D7870" s="5"/>
      <c r="J7870" s="12"/>
      <c r="S7870" s="12"/>
      <c r="T7870" s="5"/>
      <c r="V7870" s="5"/>
      <c r="W7870" s="5"/>
    </row>
    <row r="7871" spans="4:23" customFormat="1" x14ac:dyDescent="0.35">
      <c r="D7871" s="5"/>
      <c r="J7871" s="12"/>
      <c r="S7871" s="12"/>
      <c r="T7871" s="5"/>
      <c r="V7871" s="5"/>
      <c r="W7871" s="5"/>
    </row>
    <row r="7872" spans="4:23" customFormat="1" x14ac:dyDescent="0.35">
      <c r="D7872" s="5"/>
      <c r="J7872" s="12"/>
      <c r="S7872" s="12"/>
      <c r="T7872" s="5"/>
      <c r="V7872" s="5"/>
      <c r="W7872" s="5"/>
    </row>
    <row r="7873" spans="4:23" customFormat="1" x14ac:dyDescent="0.35">
      <c r="D7873" s="5"/>
      <c r="J7873" s="12"/>
      <c r="S7873" s="12"/>
      <c r="T7873" s="5"/>
      <c r="V7873" s="5"/>
      <c r="W7873" s="5"/>
    </row>
    <row r="7874" spans="4:23" customFormat="1" x14ac:dyDescent="0.35">
      <c r="D7874" s="5"/>
      <c r="J7874" s="12"/>
      <c r="S7874" s="12"/>
      <c r="T7874" s="5"/>
      <c r="V7874" s="5"/>
      <c r="W7874" s="5"/>
    </row>
    <row r="7875" spans="4:23" customFormat="1" x14ac:dyDescent="0.35">
      <c r="D7875" s="5"/>
      <c r="J7875" s="12"/>
      <c r="S7875" s="12"/>
      <c r="T7875" s="5"/>
      <c r="V7875" s="5"/>
      <c r="W7875" s="5"/>
    </row>
    <row r="7876" spans="4:23" customFormat="1" x14ac:dyDescent="0.35">
      <c r="D7876" s="5"/>
      <c r="J7876" s="12"/>
      <c r="S7876" s="12"/>
      <c r="T7876" s="5"/>
      <c r="V7876" s="5"/>
      <c r="W7876" s="5"/>
    </row>
    <row r="7877" spans="4:23" customFormat="1" x14ac:dyDescent="0.35">
      <c r="D7877" s="5"/>
      <c r="J7877" s="12"/>
      <c r="S7877" s="12"/>
      <c r="T7877" s="5"/>
      <c r="V7877" s="5"/>
      <c r="W7877" s="5"/>
    </row>
    <row r="7878" spans="4:23" customFormat="1" x14ac:dyDescent="0.35">
      <c r="D7878" s="5"/>
      <c r="J7878" s="12"/>
      <c r="S7878" s="12"/>
      <c r="T7878" s="5"/>
      <c r="V7878" s="5"/>
      <c r="W7878" s="5"/>
    </row>
    <row r="7879" spans="4:23" customFormat="1" x14ac:dyDescent="0.35">
      <c r="D7879" s="5"/>
      <c r="J7879" s="12"/>
      <c r="S7879" s="12"/>
      <c r="T7879" s="5"/>
      <c r="V7879" s="5"/>
      <c r="W7879" s="5"/>
    </row>
    <row r="7880" spans="4:23" customFormat="1" x14ac:dyDescent="0.35">
      <c r="D7880" s="5"/>
      <c r="J7880" s="12"/>
      <c r="S7880" s="12"/>
      <c r="T7880" s="5"/>
      <c r="V7880" s="5"/>
      <c r="W7880" s="5"/>
    </row>
    <row r="7881" spans="4:23" customFormat="1" x14ac:dyDescent="0.35">
      <c r="D7881" s="5"/>
      <c r="J7881" s="12"/>
      <c r="S7881" s="12"/>
      <c r="T7881" s="5"/>
      <c r="V7881" s="5"/>
      <c r="W7881" s="5"/>
    </row>
    <row r="7882" spans="4:23" customFormat="1" x14ac:dyDescent="0.35">
      <c r="D7882" s="5"/>
      <c r="J7882" s="12"/>
      <c r="S7882" s="12"/>
      <c r="T7882" s="5"/>
      <c r="V7882" s="5"/>
      <c r="W7882" s="5"/>
    </row>
    <row r="7883" spans="4:23" customFormat="1" x14ac:dyDescent="0.35">
      <c r="D7883" s="5"/>
      <c r="J7883" s="12"/>
      <c r="S7883" s="12"/>
      <c r="T7883" s="5"/>
      <c r="V7883" s="5"/>
      <c r="W7883" s="5"/>
    </row>
    <row r="7884" spans="4:23" customFormat="1" x14ac:dyDescent="0.35">
      <c r="D7884" s="5"/>
      <c r="J7884" s="12"/>
      <c r="S7884" s="12"/>
      <c r="T7884" s="5"/>
      <c r="V7884" s="5"/>
      <c r="W7884" s="5"/>
    </row>
    <row r="7885" spans="4:23" customFormat="1" x14ac:dyDescent="0.35">
      <c r="D7885" s="5"/>
      <c r="J7885" s="12"/>
      <c r="S7885" s="12"/>
      <c r="T7885" s="5"/>
      <c r="V7885" s="5"/>
      <c r="W7885" s="5"/>
    </row>
    <row r="7886" spans="4:23" customFormat="1" x14ac:dyDescent="0.35">
      <c r="D7886" s="5"/>
      <c r="J7886" s="12"/>
      <c r="S7886" s="12"/>
      <c r="T7886" s="5"/>
      <c r="V7886" s="5"/>
      <c r="W7886" s="5"/>
    </row>
    <row r="7887" spans="4:23" customFormat="1" x14ac:dyDescent="0.35">
      <c r="D7887" s="5"/>
      <c r="J7887" s="12"/>
      <c r="S7887" s="12"/>
      <c r="T7887" s="5"/>
      <c r="V7887" s="5"/>
      <c r="W7887" s="5"/>
    </row>
    <row r="7888" spans="4:23" customFormat="1" x14ac:dyDescent="0.35">
      <c r="D7888" s="5"/>
      <c r="J7888" s="12"/>
      <c r="S7888" s="12"/>
      <c r="T7888" s="5"/>
      <c r="V7888" s="5"/>
      <c r="W7888" s="5"/>
    </row>
    <row r="7889" spans="4:23" customFormat="1" x14ac:dyDescent="0.35">
      <c r="D7889" s="5"/>
      <c r="J7889" s="12"/>
      <c r="S7889" s="12"/>
      <c r="T7889" s="5"/>
      <c r="V7889" s="5"/>
      <c r="W7889" s="5"/>
    </row>
    <row r="7890" spans="4:23" customFormat="1" x14ac:dyDescent="0.35">
      <c r="D7890" s="5"/>
      <c r="J7890" s="12"/>
      <c r="S7890" s="12"/>
      <c r="T7890" s="5"/>
      <c r="V7890" s="5"/>
      <c r="W7890" s="5"/>
    </row>
    <row r="7891" spans="4:23" customFormat="1" x14ac:dyDescent="0.35">
      <c r="D7891" s="5"/>
      <c r="J7891" s="12"/>
      <c r="S7891" s="12"/>
      <c r="T7891" s="5"/>
      <c r="V7891" s="5"/>
      <c r="W7891" s="5"/>
    </row>
    <row r="7892" spans="4:23" customFormat="1" x14ac:dyDescent="0.35">
      <c r="D7892" s="5"/>
      <c r="J7892" s="12"/>
      <c r="S7892" s="12"/>
      <c r="T7892" s="5"/>
      <c r="V7892" s="5"/>
      <c r="W7892" s="5"/>
    </row>
    <row r="7893" spans="4:23" customFormat="1" x14ac:dyDescent="0.35">
      <c r="D7893" s="5"/>
      <c r="J7893" s="12"/>
      <c r="S7893" s="12"/>
      <c r="T7893" s="5"/>
      <c r="V7893" s="5"/>
      <c r="W7893" s="5"/>
    </row>
    <row r="7894" spans="4:23" customFormat="1" x14ac:dyDescent="0.35">
      <c r="D7894" s="5"/>
      <c r="J7894" s="12"/>
      <c r="S7894" s="12"/>
      <c r="T7894" s="5"/>
      <c r="V7894" s="5"/>
      <c r="W7894" s="5"/>
    </row>
    <row r="7895" spans="4:23" customFormat="1" x14ac:dyDescent="0.35">
      <c r="D7895" s="5"/>
      <c r="J7895" s="12"/>
      <c r="S7895" s="12"/>
      <c r="T7895" s="5"/>
      <c r="V7895" s="5"/>
      <c r="W7895" s="5"/>
    </row>
    <row r="7896" spans="4:23" customFormat="1" x14ac:dyDescent="0.35">
      <c r="D7896" s="5"/>
      <c r="J7896" s="12"/>
      <c r="S7896" s="12"/>
      <c r="T7896" s="5"/>
      <c r="V7896" s="5"/>
      <c r="W7896" s="5"/>
    </row>
    <row r="7897" spans="4:23" customFormat="1" x14ac:dyDescent="0.35">
      <c r="D7897" s="5"/>
      <c r="J7897" s="12"/>
      <c r="S7897" s="12"/>
      <c r="T7897" s="5"/>
      <c r="V7897" s="5"/>
      <c r="W7897" s="5"/>
    </row>
    <row r="7898" spans="4:23" customFormat="1" x14ac:dyDescent="0.35">
      <c r="D7898" s="5"/>
      <c r="J7898" s="12"/>
      <c r="S7898" s="12"/>
      <c r="T7898" s="5"/>
      <c r="V7898" s="5"/>
      <c r="W7898" s="5"/>
    </row>
    <row r="7899" spans="4:23" customFormat="1" x14ac:dyDescent="0.35">
      <c r="D7899" s="5"/>
      <c r="J7899" s="12"/>
      <c r="S7899" s="12"/>
      <c r="T7899" s="5"/>
      <c r="V7899" s="5"/>
      <c r="W7899" s="5"/>
    </row>
    <row r="7900" spans="4:23" customFormat="1" x14ac:dyDescent="0.35">
      <c r="D7900" s="5"/>
      <c r="J7900" s="12"/>
      <c r="S7900" s="12"/>
      <c r="T7900" s="5"/>
      <c r="V7900" s="5"/>
      <c r="W7900" s="5"/>
    </row>
    <row r="7901" spans="4:23" customFormat="1" x14ac:dyDescent="0.35">
      <c r="D7901" s="5"/>
      <c r="J7901" s="12"/>
      <c r="S7901" s="12"/>
      <c r="T7901" s="5"/>
      <c r="V7901" s="5"/>
      <c r="W7901" s="5"/>
    </row>
    <row r="7902" spans="4:23" customFormat="1" x14ac:dyDescent="0.35">
      <c r="D7902" s="5"/>
      <c r="J7902" s="12"/>
      <c r="S7902" s="12"/>
      <c r="T7902" s="5"/>
      <c r="V7902" s="5"/>
      <c r="W7902" s="5"/>
    </row>
    <row r="7903" spans="4:23" customFormat="1" x14ac:dyDescent="0.35">
      <c r="D7903" s="5"/>
      <c r="J7903" s="12"/>
      <c r="S7903" s="12"/>
      <c r="T7903" s="5"/>
      <c r="V7903" s="5"/>
      <c r="W7903" s="5"/>
    </row>
    <row r="7904" spans="4:23" customFormat="1" x14ac:dyDescent="0.35">
      <c r="D7904" s="5"/>
      <c r="J7904" s="12"/>
      <c r="S7904" s="12"/>
      <c r="T7904" s="5"/>
      <c r="V7904" s="5"/>
      <c r="W7904" s="5"/>
    </row>
    <row r="7905" spans="4:23" customFormat="1" x14ac:dyDescent="0.35">
      <c r="D7905" s="5"/>
      <c r="J7905" s="12"/>
      <c r="S7905" s="12"/>
      <c r="T7905" s="5"/>
      <c r="V7905" s="5"/>
      <c r="W7905" s="5"/>
    </row>
    <row r="7906" spans="4:23" customFormat="1" x14ac:dyDescent="0.35">
      <c r="D7906" s="5"/>
      <c r="J7906" s="12"/>
      <c r="S7906" s="12"/>
      <c r="T7906" s="5"/>
      <c r="V7906" s="5"/>
      <c r="W7906" s="5"/>
    </row>
    <row r="7907" spans="4:23" customFormat="1" x14ac:dyDescent="0.35">
      <c r="D7907" s="5"/>
      <c r="J7907" s="12"/>
      <c r="S7907" s="12"/>
      <c r="T7907" s="5"/>
      <c r="V7907" s="5"/>
      <c r="W7907" s="5"/>
    </row>
    <row r="7908" spans="4:23" customFormat="1" x14ac:dyDescent="0.35">
      <c r="D7908" s="5"/>
      <c r="J7908" s="12"/>
      <c r="S7908" s="12"/>
      <c r="T7908" s="5"/>
      <c r="V7908" s="5"/>
      <c r="W7908" s="5"/>
    </row>
    <row r="7909" spans="4:23" customFormat="1" x14ac:dyDescent="0.35">
      <c r="D7909" s="5"/>
      <c r="J7909" s="12"/>
      <c r="S7909" s="12"/>
      <c r="T7909" s="5"/>
      <c r="V7909" s="5"/>
      <c r="W7909" s="5"/>
    </row>
    <row r="7910" spans="4:23" customFormat="1" x14ac:dyDescent="0.35">
      <c r="D7910" s="5"/>
      <c r="J7910" s="12"/>
      <c r="S7910" s="12"/>
      <c r="T7910" s="5"/>
      <c r="V7910" s="5"/>
      <c r="W7910" s="5"/>
    </row>
    <row r="7911" spans="4:23" customFormat="1" x14ac:dyDescent="0.35">
      <c r="D7911" s="5"/>
      <c r="J7911" s="12"/>
      <c r="S7911" s="12"/>
      <c r="T7911" s="5"/>
      <c r="V7911" s="5"/>
      <c r="W7911" s="5"/>
    </row>
    <row r="7912" spans="4:23" customFormat="1" x14ac:dyDescent="0.35">
      <c r="D7912" s="5"/>
      <c r="J7912" s="12"/>
      <c r="S7912" s="12"/>
      <c r="T7912" s="5"/>
      <c r="V7912" s="5"/>
      <c r="W7912" s="5"/>
    </row>
    <row r="7913" spans="4:23" customFormat="1" x14ac:dyDescent="0.35">
      <c r="D7913" s="5"/>
      <c r="J7913" s="12"/>
      <c r="S7913" s="12"/>
      <c r="T7913" s="5"/>
      <c r="V7913" s="5"/>
      <c r="W7913" s="5"/>
    </row>
    <row r="7914" spans="4:23" customFormat="1" x14ac:dyDescent="0.35">
      <c r="D7914" s="5"/>
      <c r="J7914" s="12"/>
      <c r="S7914" s="12"/>
      <c r="T7914" s="5"/>
      <c r="V7914" s="5"/>
      <c r="W7914" s="5"/>
    </row>
    <row r="7915" spans="4:23" customFormat="1" x14ac:dyDescent="0.35">
      <c r="D7915" s="5"/>
      <c r="J7915" s="12"/>
      <c r="S7915" s="12"/>
      <c r="T7915" s="5"/>
      <c r="V7915" s="5"/>
      <c r="W7915" s="5"/>
    </row>
    <row r="7916" spans="4:23" customFormat="1" x14ac:dyDescent="0.35">
      <c r="D7916" s="5"/>
      <c r="J7916" s="12"/>
      <c r="S7916" s="12"/>
      <c r="T7916" s="5"/>
      <c r="V7916" s="5"/>
      <c r="W7916" s="5"/>
    </row>
    <row r="7917" spans="4:23" customFormat="1" x14ac:dyDescent="0.35">
      <c r="D7917" s="5"/>
      <c r="J7917" s="12"/>
      <c r="S7917" s="12"/>
      <c r="T7917" s="5"/>
      <c r="V7917" s="5"/>
      <c r="W7917" s="5"/>
    </row>
    <row r="7918" spans="4:23" customFormat="1" x14ac:dyDescent="0.35">
      <c r="D7918" s="5"/>
      <c r="J7918" s="12"/>
      <c r="S7918" s="12"/>
      <c r="T7918" s="5"/>
      <c r="V7918" s="5"/>
      <c r="W7918" s="5"/>
    </row>
    <row r="7919" spans="4:23" customFormat="1" x14ac:dyDescent="0.35">
      <c r="D7919" s="5"/>
      <c r="J7919" s="12"/>
      <c r="S7919" s="12"/>
      <c r="T7919" s="5"/>
      <c r="V7919" s="5"/>
      <c r="W7919" s="5"/>
    </row>
    <row r="7920" spans="4:23" customFormat="1" x14ac:dyDescent="0.35">
      <c r="D7920" s="5"/>
      <c r="J7920" s="12"/>
      <c r="S7920" s="12"/>
      <c r="T7920" s="5"/>
      <c r="V7920" s="5"/>
      <c r="W7920" s="5"/>
    </row>
    <row r="7921" spans="4:23" customFormat="1" x14ac:dyDescent="0.35">
      <c r="D7921" s="5"/>
      <c r="J7921" s="12"/>
      <c r="S7921" s="12"/>
      <c r="T7921" s="5"/>
      <c r="V7921" s="5"/>
      <c r="W7921" s="5"/>
    </row>
    <row r="7922" spans="4:23" customFormat="1" x14ac:dyDescent="0.35">
      <c r="D7922" s="5"/>
      <c r="J7922" s="12"/>
      <c r="S7922" s="12"/>
      <c r="T7922" s="5"/>
      <c r="V7922" s="5"/>
      <c r="W7922" s="5"/>
    </row>
    <row r="7923" spans="4:23" customFormat="1" x14ac:dyDescent="0.35">
      <c r="D7923" s="5"/>
      <c r="J7923" s="12"/>
      <c r="S7923" s="12"/>
      <c r="T7923" s="5"/>
      <c r="V7923" s="5"/>
      <c r="W7923" s="5"/>
    </row>
    <row r="7924" spans="4:23" customFormat="1" x14ac:dyDescent="0.35">
      <c r="D7924" s="5"/>
      <c r="J7924" s="12"/>
      <c r="S7924" s="12"/>
      <c r="T7924" s="5"/>
      <c r="V7924" s="5"/>
      <c r="W7924" s="5"/>
    </row>
    <row r="7925" spans="4:23" customFormat="1" x14ac:dyDescent="0.35">
      <c r="D7925" s="5"/>
      <c r="J7925" s="12"/>
      <c r="S7925" s="12"/>
      <c r="T7925" s="5"/>
      <c r="V7925" s="5"/>
      <c r="W7925" s="5"/>
    </row>
    <row r="7926" spans="4:23" customFormat="1" x14ac:dyDescent="0.35">
      <c r="D7926" s="5"/>
      <c r="J7926" s="12"/>
      <c r="S7926" s="12"/>
      <c r="T7926" s="5"/>
      <c r="V7926" s="5"/>
      <c r="W7926" s="5"/>
    </row>
    <row r="7927" spans="4:23" customFormat="1" x14ac:dyDescent="0.35">
      <c r="D7927" s="5"/>
      <c r="J7927" s="12"/>
      <c r="S7927" s="12"/>
      <c r="T7927" s="5"/>
      <c r="V7927" s="5"/>
      <c r="W7927" s="5"/>
    </row>
    <row r="7928" spans="4:23" customFormat="1" x14ac:dyDescent="0.35">
      <c r="D7928" s="5"/>
      <c r="J7928" s="12"/>
      <c r="S7928" s="12"/>
      <c r="T7928" s="5"/>
      <c r="V7928" s="5"/>
      <c r="W7928" s="5"/>
    </row>
    <row r="7929" spans="4:23" customFormat="1" x14ac:dyDescent="0.35">
      <c r="D7929" s="5"/>
      <c r="J7929" s="12"/>
      <c r="S7929" s="12"/>
      <c r="T7929" s="5"/>
      <c r="V7929" s="5"/>
      <c r="W7929" s="5"/>
    </row>
    <row r="7930" spans="4:23" customFormat="1" x14ac:dyDescent="0.35">
      <c r="D7930" s="5"/>
      <c r="J7930" s="12"/>
      <c r="S7930" s="12"/>
      <c r="T7930" s="5"/>
      <c r="V7930" s="5"/>
      <c r="W7930" s="5"/>
    </row>
    <row r="7931" spans="4:23" customFormat="1" x14ac:dyDescent="0.35">
      <c r="D7931" s="5"/>
      <c r="J7931" s="12"/>
      <c r="S7931" s="12"/>
      <c r="T7931" s="5"/>
      <c r="V7931" s="5"/>
      <c r="W7931" s="5"/>
    </row>
    <row r="7932" spans="4:23" customFormat="1" x14ac:dyDescent="0.35">
      <c r="D7932" s="5"/>
      <c r="J7932" s="12"/>
      <c r="S7932" s="12"/>
      <c r="T7932" s="5"/>
      <c r="V7932" s="5"/>
      <c r="W7932" s="5"/>
    </row>
    <row r="7933" spans="4:23" customFormat="1" x14ac:dyDescent="0.35">
      <c r="D7933" s="5"/>
      <c r="J7933" s="12"/>
      <c r="S7933" s="12"/>
      <c r="T7933" s="5"/>
      <c r="V7933" s="5"/>
      <c r="W7933" s="5"/>
    </row>
    <row r="7934" spans="4:23" customFormat="1" x14ac:dyDescent="0.35">
      <c r="D7934" s="5"/>
      <c r="J7934" s="12"/>
      <c r="S7934" s="12"/>
      <c r="T7934" s="5"/>
      <c r="V7934" s="5"/>
      <c r="W7934" s="5"/>
    </row>
    <row r="7935" spans="4:23" customFormat="1" x14ac:dyDescent="0.35">
      <c r="D7935" s="5"/>
      <c r="J7935" s="12"/>
      <c r="S7935" s="12"/>
      <c r="T7935" s="5"/>
      <c r="V7935" s="5"/>
      <c r="W7935" s="5"/>
    </row>
    <row r="7936" spans="4:23" customFormat="1" x14ac:dyDescent="0.35">
      <c r="D7936" s="5"/>
      <c r="J7936" s="12"/>
      <c r="S7936" s="12"/>
      <c r="T7936" s="5"/>
      <c r="V7936" s="5"/>
      <c r="W7936" s="5"/>
    </row>
    <row r="7937" spans="4:23" customFormat="1" x14ac:dyDescent="0.35">
      <c r="D7937" s="5"/>
      <c r="J7937" s="12"/>
      <c r="S7937" s="12"/>
      <c r="T7937" s="5"/>
      <c r="V7937" s="5"/>
      <c r="W7937" s="5"/>
    </row>
    <row r="7938" spans="4:23" customFormat="1" x14ac:dyDescent="0.35">
      <c r="D7938" s="5"/>
      <c r="J7938" s="12"/>
      <c r="S7938" s="12"/>
      <c r="T7938" s="5"/>
      <c r="V7938" s="5"/>
      <c r="W7938" s="5"/>
    </row>
    <row r="7939" spans="4:23" customFormat="1" x14ac:dyDescent="0.35">
      <c r="D7939" s="5"/>
      <c r="J7939" s="12"/>
      <c r="S7939" s="12"/>
      <c r="T7939" s="5"/>
      <c r="V7939" s="5"/>
      <c r="W7939" s="5"/>
    </row>
    <row r="7940" spans="4:23" customFormat="1" x14ac:dyDescent="0.35">
      <c r="D7940" s="5"/>
      <c r="J7940" s="12"/>
      <c r="S7940" s="12"/>
      <c r="T7940" s="5"/>
      <c r="V7940" s="5"/>
      <c r="W7940" s="5"/>
    </row>
    <row r="7941" spans="4:23" customFormat="1" x14ac:dyDescent="0.35">
      <c r="D7941" s="5"/>
      <c r="J7941" s="12"/>
      <c r="S7941" s="12"/>
      <c r="T7941" s="5"/>
      <c r="V7941" s="5"/>
      <c r="W7941" s="5"/>
    </row>
    <row r="7942" spans="4:23" customFormat="1" x14ac:dyDescent="0.35">
      <c r="D7942" s="5"/>
      <c r="J7942" s="12"/>
      <c r="S7942" s="12"/>
      <c r="T7942" s="5"/>
      <c r="V7942" s="5"/>
      <c r="W7942" s="5"/>
    </row>
    <row r="7943" spans="4:23" customFormat="1" x14ac:dyDescent="0.35">
      <c r="D7943" s="5"/>
      <c r="J7943" s="12"/>
      <c r="S7943" s="12"/>
      <c r="T7943" s="5"/>
      <c r="V7943" s="5"/>
      <c r="W7943" s="5"/>
    </row>
    <row r="7944" spans="4:23" customFormat="1" x14ac:dyDescent="0.35">
      <c r="D7944" s="5"/>
      <c r="J7944" s="12"/>
      <c r="S7944" s="12"/>
      <c r="T7944" s="5"/>
      <c r="V7944" s="5"/>
      <c r="W7944" s="5"/>
    </row>
    <row r="7945" spans="4:23" customFormat="1" x14ac:dyDescent="0.35">
      <c r="D7945" s="5"/>
      <c r="J7945" s="12"/>
      <c r="S7945" s="12"/>
      <c r="T7945" s="5"/>
      <c r="V7945" s="5"/>
      <c r="W7945" s="5"/>
    </row>
    <row r="7946" spans="4:23" customFormat="1" x14ac:dyDescent="0.35">
      <c r="D7946" s="5"/>
      <c r="J7946" s="12"/>
      <c r="S7946" s="12"/>
      <c r="T7946" s="5"/>
      <c r="V7946" s="5"/>
      <c r="W7946" s="5"/>
    </row>
    <row r="7947" spans="4:23" customFormat="1" x14ac:dyDescent="0.35">
      <c r="D7947" s="5"/>
      <c r="J7947" s="12"/>
      <c r="S7947" s="12"/>
      <c r="T7947" s="5"/>
      <c r="V7947" s="5"/>
      <c r="W7947" s="5"/>
    </row>
    <row r="7948" spans="4:23" customFormat="1" x14ac:dyDescent="0.35">
      <c r="D7948" s="5"/>
      <c r="J7948" s="12"/>
      <c r="S7948" s="12"/>
      <c r="T7948" s="5"/>
      <c r="V7948" s="5"/>
      <c r="W7948" s="5"/>
    </row>
    <row r="7949" spans="4:23" customFormat="1" x14ac:dyDescent="0.35">
      <c r="D7949" s="5"/>
      <c r="J7949" s="12"/>
      <c r="S7949" s="12"/>
      <c r="T7949" s="5"/>
      <c r="V7949" s="5"/>
      <c r="W7949" s="5"/>
    </row>
    <row r="7950" spans="4:23" customFormat="1" x14ac:dyDescent="0.35">
      <c r="D7950" s="5"/>
      <c r="J7950" s="12"/>
      <c r="S7950" s="12"/>
      <c r="T7950" s="5"/>
      <c r="V7950" s="5"/>
      <c r="W7950" s="5"/>
    </row>
    <row r="7951" spans="4:23" customFormat="1" x14ac:dyDescent="0.35">
      <c r="D7951" s="5"/>
      <c r="J7951" s="12"/>
      <c r="S7951" s="12"/>
      <c r="T7951" s="5"/>
      <c r="V7951" s="5"/>
      <c r="W7951" s="5"/>
    </row>
    <row r="7952" spans="4:23" customFormat="1" x14ac:dyDescent="0.35">
      <c r="D7952" s="5"/>
      <c r="J7952" s="12"/>
      <c r="S7952" s="12"/>
      <c r="T7952" s="5"/>
      <c r="V7952" s="5"/>
      <c r="W7952" s="5"/>
    </row>
    <row r="7953" spans="4:23" customFormat="1" x14ac:dyDescent="0.35">
      <c r="D7953" s="5"/>
      <c r="J7953" s="12"/>
      <c r="S7953" s="12"/>
      <c r="T7953" s="5"/>
      <c r="V7953" s="5"/>
      <c r="W7953" s="5"/>
    </row>
    <row r="7954" spans="4:23" customFormat="1" x14ac:dyDescent="0.35">
      <c r="D7954" s="5"/>
      <c r="J7954" s="12"/>
      <c r="S7954" s="12"/>
      <c r="T7954" s="5"/>
      <c r="V7954" s="5"/>
      <c r="W7954" s="5"/>
    </row>
    <row r="7955" spans="4:23" customFormat="1" x14ac:dyDescent="0.35">
      <c r="D7955" s="5"/>
      <c r="J7955" s="12"/>
      <c r="S7955" s="12"/>
      <c r="T7955" s="5"/>
      <c r="V7955" s="5"/>
      <c r="W7955" s="5"/>
    </row>
    <row r="7956" spans="4:23" customFormat="1" x14ac:dyDescent="0.35">
      <c r="D7956" s="5"/>
      <c r="J7956" s="12"/>
      <c r="S7956" s="12"/>
      <c r="T7956" s="5"/>
      <c r="V7956" s="5"/>
      <c r="W7956" s="5"/>
    </row>
    <row r="7957" spans="4:23" customFormat="1" x14ac:dyDescent="0.35">
      <c r="D7957" s="5"/>
      <c r="J7957" s="12"/>
      <c r="S7957" s="12"/>
      <c r="T7957" s="5"/>
      <c r="V7957" s="5"/>
      <c r="W7957" s="5"/>
    </row>
    <row r="7958" spans="4:23" customFormat="1" x14ac:dyDescent="0.35">
      <c r="D7958" s="5"/>
      <c r="J7958" s="12"/>
      <c r="S7958" s="12"/>
      <c r="T7958" s="5"/>
      <c r="V7958" s="5"/>
      <c r="W7958" s="5"/>
    </row>
    <row r="7959" spans="4:23" customFormat="1" x14ac:dyDescent="0.35">
      <c r="D7959" s="5"/>
      <c r="J7959" s="12"/>
      <c r="S7959" s="12"/>
      <c r="T7959" s="5"/>
      <c r="V7959" s="5"/>
      <c r="W7959" s="5"/>
    </row>
    <row r="7960" spans="4:23" customFormat="1" x14ac:dyDescent="0.35">
      <c r="D7960" s="5"/>
      <c r="J7960" s="12"/>
      <c r="S7960" s="12"/>
      <c r="T7960" s="5"/>
      <c r="V7960" s="5"/>
      <c r="W7960" s="5"/>
    </row>
    <row r="7961" spans="4:23" customFormat="1" x14ac:dyDescent="0.35">
      <c r="D7961" s="5"/>
      <c r="J7961" s="12"/>
      <c r="S7961" s="12"/>
      <c r="T7961" s="5"/>
      <c r="V7961" s="5"/>
      <c r="W7961" s="5"/>
    </row>
    <row r="7962" spans="4:23" customFormat="1" x14ac:dyDescent="0.35">
      <c r="D7962" s="5"/>
      <c r="J7962" s="12"/>
      <c r="S7962" s="12"/>
      <c r="T7962" s="5"/>
      <c r="V7962" s="5"/>
      <c r="W7962" s="5"/>
    </row>
    <row r="7963" spans="4:23" customFormat="1" x14ac:dyDescent="0.35">
      <c r="D7963" s="5"/>
      <c r="J7963" s="12"/>
      <c r="S7963" s="12"/>
      <c r="T7963" s="5"/>
      <c r="V7963" s="5"/>
      <c r="W7963" s="5"/>
    </row>
    <row r="7964" spans="4:23" customFormat="1" x14ac:dyDescent="0.35">
      <c r="D7964" s="5"/>
      <c r="J7964" s="12"/>
      <c r="S7964" s="12"/>
      <c r="T7964" s="5"/>
      <c r="V7964" s="5"/>
      <c r="W7964" s="5"/>
    </row>
    <row r="7965" spans="4:23" customFormat="1" x14ac:dyDescent="0.35">
      <c r="D7965" s="5"/>
      <c r="J7965" s="12"/>
      <c r="S7965" s="12"/>
      <c r="T7965" s="5"/>
      <c r="V7965" s="5"/>
      <c r="W7965" s="5"/>
    </row>
    <row r="7966" spans="4:23" customFormat="1" x14ac:dyDescent="0.35">
      <c r="D7966" s="5"/>
      <c r="J7966" s="12"/>
      <c r="S7966" s="12"/>
      <c r="T7966" s="5"/>
      <c r="V7966" s="5"/>
      <c r="W7966" s="5"/>
    </row>
    <row r="7967" spans="4:23" customFormat="1" x14ac:dyDescent="0.35">
      <c r="D7967" s="5"/>
      <c r="J7967" s="12"/>
      <c r="S7967" s="12"/>
      <c r="T7967" s="5"/>
      <c r="V7967" s="5"/>
      <c r="W7967" s="5"/>
    </row>
    <row r="7968" spans="4:23" customFormat="1" x14ac:dyDescent="0.35">
      <c r="D7968" s="5"/>
      <c r="J7968" s="12"/>
      <c r="S7968" s="12"/>
      <c r="T7968" s="5"/>
      <c r="V7968" s="5"/>
      <c r="W7968" s="5"/>
    </row>
    <row r="7969" spans="4:23" customFormat="1" x14ac:dyDescent="0.35">
      <c r="D7969" s="5"/>
      <c r="J7969" s="12"/>
      <c r="S7969" s="12"/>
      <c r="T7969" s="5"/>
      <c r="V7969" s="5"/>
      <c r="W7969" s="5"/>
    </row>
    <row r="7970" spans="4:23" customFormat="1" x14ac:dyDescent="0.35">
      <c r="D7970" s="5"/>
      <c r="J7970" s="12"/>
      <c r="S7970" s="12"/>
      <c r="T7970" s="5"/>
      <c r="V7970" s="5"/>
      <c r="W7970" s="5"/>
    </row>
    <row r="7971" spans="4:23" customFormat="1" x14ac:dyDescent="0.35">
      <c r="D7971" s="5"/>
      <c r="J7971" s="12"/>
      <c r="S7971" s="12"/>
      <c r="T7971" s="5"/>
      <c r="V7971" s="5"/>
      <c r="W7971" s="5"/>
    </row>
    <row r="7972" spans="4:23" customFormat="1" x14ac:dyDescent="0.35">
      <c r="D7972" s="5"/>
      <c r="J7972" s="12"/>
      <c r="S7972" s="12"/>
      <c r="T7972" s="5"/>
      <c r="V7972" s="5"/>
      <c r="W7972" s="5"/>
    </row>
    <row r="7973" spans="4:23" customFormat="1" x14ac:dyDescent="0.35">
      <c r="D7973" s="5"/>
      <c r="J7973" s="12"/>
      <c r="S7973" s="12"/>
      <c r="T7973" s="5"/>
      <c r="V7973" s="5"/>
      <c r="W7973" s="5"/>
    </row>
    <row r="7974" spans="4:23" customFormat="1" x14ac:dyDescent="0.35">
      <c r="D7974" s="5"/>
      <c r="J7974" s="12"/>
      <c r="S7974" s="12"/>
      <c r="T7974" s="5"/>
      <c r="V7974" s="5"/>
      <c r="W7974" s="5"/>
    </row>
    <row r="7975" spans="4:23" customFormat="1" x14ac:dyDescent="0.35">
      <c r="D7975" s="5"/>
      <c r="J7975" s="12"/>
      <c r="S7975" s="12"/>
      <c r="T7975" s="5"/>
      <c r="V7975" s="5"/>
      <c r="W7975" s="5"/>
    </row>
    <row r="7976" spans="4:23" customFormat="1" x14ac:dyDescent="0.35">
      <c r="D7976" s="5"/>
      <c r="J7976" s="12"/>
      <c r="S7976" s="12"/>
      <c r="T7976" s="5"/>
      <c r="V7976" s="5"/>
      <c r="W7976" s="5"/>
    </row>
    <row r="7977" spans="4:23" customFormat="1" x14ac:dyDescent="0.35">
      <c r="D7977" s="5"/>
      <c r="J7977" s="12"/>
      <c r="S7977" s="12"/>
      <c r="T7977" s="5"/>
      <c r="V7977" s="5"/>
      <c r="W7977" s="5"/>
    </row>
    <row r="7978" spans="4:23" customFormat="1" x14ac:dyDescent="0.35">
      <c r="D7978" s="5"/>
      <c r="J7978" s="12"/>
      <c r="S7978" s="12"/>
      <c r="T7978" s="5"/>
      <c r="V7978" s="5"/>
      <c r="W7978" s="5"/>
    </row>
    <row r="7979" spans="4:23" customFormat="1" x14ac:dyDescent="0.35">
      <c r="D7979" s="5"/>
      <c r="J7979" s="12"/>
      <c r="S7979" s="12"/>
      <c r="T7979" s="5"/>
      <c r="V7979" s="5"/>
      <c r="W7979" s="5"/>
    </row>
    <row r="7980" spans="4:23" customFormat="1" x14ac:dyDescent="0.35">
      <c r="D7980" s="5"/>
      <c r="J7980" s="12"/>
      <c r="S7980" s="12"/>
      <c r="T7980" s="5"/>
      <c r="V7980" s="5"/>
      <c r="W7980" s="5"/>
    </row>
    <row r="7981" spans="4:23" customFormat="1" x14ac:dyDescent="0.35">
      <c r="D7981" s="5"/>
      <c r="J7981" s="12"/>
      <c r="S7981" s="12"/>
      <c r="T7981" s="5"/>
      <c r="V7981" s="5"/>
      <c r="W7981" s="5"/>
    </row>
    <row r="7982" spans="4:23" customFormat="1" x14ac:dyDescent="0.35">
      <c r="D7982" s="5"/>
      <c r="J7982" s="12"/>
      <c r="S7982" s="12"/>
      <c r="T7982" s="5"/>
      <c r="V7982" s="5"/>
      <c r="W7982" s="5"/>
    </row>
    <row r="7983" spans="4:23" customFormat="1" x14ac:dyDescent="0.35">
      <c r="D7983" s="5"/>
      <c r="J7983" s="12"/>
      <c r="S7983" s="12"/>
      <c r="T7983" s="5"/>
      <c r="V7983" s="5"/>
      <c r="W7983" s="5"/>
    </row>
    <row r="7984" spans="4:23" customFormat="1" x14ac:dyDescent="0.35">
      <c r="D7984" s="5"/>
      <c r="J7984" s="12"/>
      <c r="S7984" s="12"/>
      <c r="T7984" s="5"/>
      <c r="V7984" s="5"/>
      <c r="W7984" s="5"/>
    </row>
    <row r="7985" spans="4:23" customFormat="1" x14ac:dyDescent="0.35">
      <c r="D7985" s="5"/>
      <c r="J7985" s="12"/>
      <c r="S7985" s="12"/>
      <c r="T7985" s="5"/>
      <c r="V7985" s="5"/>
      <c r="W7985" s="5"/>
    </row>
    <row r="7986" spans="4:23" customFormat="1" x14ac:dyDescent="0.35">
      <c r="D7986" s="5"/>
      <c r="J7986" s="12"/>
      <c r="S7986" s="12"/>
      <c r="T7986" s="5"/>
      <c r="V7986" s="5"/>
      <c r="W7986" s="5"/>
    </row>
    <row r="7987" spans="4:23" customFormat="1" x14ac:dyDescent="0.35">
      <c r="D7987" s="5"/>
      <c r="J7987" s="12"/>
      <c r="S7987" s="12"/>
      <c r="T7987" s="5"/>
      <c r="V7987" s="5"/>
      <c r="W7987" s="5"/>
    </row>
    <row r="7988" spans="4:23" customFormat="1" x14ac:dyDescent="0.35">
      <c r="D7988" s="5"/>
      <c r="J7988" s="12"/>
      <c r="S7988" s="12"/>
      <c r="T7988" s="5"/>
      <c r="V7988" s="5"/>
      <c r="W7988" s="5"/>
    </row>
    <row r="7989" spans="4:23" customFormat="1" x14ac:dyDescent="0.35">
      <c r="D7989" s="5"/>
      <c r="J7989" s="12"/>
      <c r="S7989" s="12"/>
      <c r="T7989" s="5"/>
      <c r="V7989" s="5"/>
      <c r="W7989" s="5"/>
    </row>
    <row r="7990" spans="4:23" customFormat="1" x14ac:dyDescent="0.35">
      <c r="D7990" s="5"/>
      <c r="J7990" s="12"/>
      <c r="S7990" s="12"/>
      <c r="T7990" s="5"/>
      <c r="V7990" s="5"/>
      <c r="W7990" s="5"/>
    </row>
    <row r="7991" spans="4:23" customFormat="1" x14ac:dyDescent="0.35">
      <c r="D7991" s="5"/>
      <c r="J7991" s="12"/>
      <c r="S7991" s="12"/>
      <c r="T7991" s="5"/>
      <c r="V7991" s="5"/>
      <c r="W7991" s="5"/>
    </row>
    <row r="7992" spans="4:23" customFormat="1" x14ac:dyDescent="0.35">
      <c r="D7992" s="5"/>
      <c r="J7992" s="12"/>
      <c r="S7992" s="12"/>
      <c r="T7992" s="5"/>
      <c r="V7992" s="5"/>
      <c r="W7992" s="5"/>
    </row>
    <row r="7993" spans="4:23" customFormat="1" x14ac:dyDescent="0.35">
      <c r="D7993" s="5"/>
      <c r="J7993" s="12"/>
      <c r="S7993" s="12"/>
      <c r="T7993" s="5"/>
      <c r="V7993" s="5"/>
      <c r="W7993" s="5"/>
    </row>
    <row r="7994" spans="4:23" customFormat="1" x14ac:dyDescent="0.35">
      <c r="D7994" s="5"/>
      <c r="J7994" s="12"/>
      <c r="S7994" s="12"/>
      <c r="T7994" s="5"/>
      <c r="V7994" s="5"/>
      <c r="W7994" s="5"/>
    </row>
    <row r="7995" spans="4:23" customFormat="1" x14ac:dyDescent="0.35">
      <c r="D7995" s="5"/>
      <c r="J7995" s="12"/>
      <c r="S7995" s="12"/>
      <c r="T7995" s="5"/>
      <c r="V7995" s="5"/>
      <c r="W7995" s="5"/>
    </row>
    <row r="7996" spans="4:23" customFormat="1" x14ac:dyDescent="0.35">
      <c r="D7996" s="5"/>
      <c r="J7996" s="12"/>
      <c r="S7996" s="12"/>
      <c r="T7996" s="5"/>
      <c r="V7996" s="5"/>
      <c r="W7996" s="5"/>
    </row>
    <row r="7997" spans="4:23" customFormat="1" x14ac:dyDescent="0.35">
      <c r="D7997" s="5"/>
      <c r="J7997" s="12"/>
      <c r="S7997" s="12"/>
      <c r="T7997" s="5"/>
      <c r="V7997" s="5"/>
      <c r="W7997" s="5"/>
    </row>
    <row r="7998" spans="4:23" customFormat="1" x14ac:dyDescent="0.35">
      <c r="D7998" s="5"/>
      <c r="J7998" s="12"/>
      <c r="S7998" s="12"/>
      <c r="T7998" s="5"/>
      <c r="V7998" s="5"/>
      <c r="W7998" s="5"/>
    </row>
    <row r="7999" spans="4:23" customFormat="1" x14ac:dyDescent="0.35">
      <c r="D7999" s="5"/>
      <c r="J7999" s="12"/>
      <c r="S7999" s="12"/>
      <c r="T7999" s="5"/>
      <c r="V7999" s="5"/>
      <c r="W7999" s="5"/>
    </row>
    <row r="8000" spans="4:23" customFormat="1" x14ac:dyDescent="0.35">
      <c r="D8000" s="5"/>
      <c r="J8000" s="12"/>
      <c r="S8000" s="12"/>
      <c r="T8000" s="5"/>
      <c r="V8000" s="5"/>
      <c r="W8000" s="5"/>
    </row>
    <row r="8001" spans="4:23" customFormat="1" x14ac:dyDescent="0.35">
      <c r="D8001" s="5"/>
      <c r="J8001" s="12"/>
      <c r="S8001" s="12"/>
      <c r="T8001" s="5"/>
      <c r="V8001" s="5"/>
      <c r="W8001" s="5"/>
    </row>
    <row r="8002" spans="4:23" customFormat="1" x14ac:dyDescent="0.35">
      <c r="D8002" s="5"/>
      <c r="J8002" s="12"/>
      <c r="S8002" s="12"/>
      <c r="T8002" s="5"/>
      <c r="V8002" s="5"/>
      <c r="W8002" s="5"/>
    </row>
    <row r="8003" spans="4:23" customFormat="1" x14ac:dyDescent="0.35">
      <c r="D8003" s="5"/>
      <c r="J8003" s="12"/>
      <c r="S8003" s="12"/>
      <c r="T8003" s="5"/>
      <c r="V8003" s="5"/>
      <c r="W8003" s="5"/>
    </row>
    <row r="8004" spans="4:23" customFormat="1" x14ac:dyDescent="0.35">
      <c r="D8004" s="5"/>
      <c r="J8004" s="12"/>
      <c r="S8004" s="12"/>
      <c r="T8004" s="5"/>
      <c r="V8004" s="5"/>
      <c r="W8004" s="5"/>
    </row>
    <row r="8005" spans="4:23" customFormat="1" x14ac:dyDescent="0.35">
      <c r="D8005" s="5"/>
      <c r="J8005" s="12"/>
      <c r="S8005" s="12"/>
      <c r="T8005" s="5"/>
      <c r="V8005" s="5"/>
      <c r="W8005" s="5"/>
    </row>
    <row r="8006" spans="4:23" customFormat="1" x14ac:dyDescent="0.35">
      <c r="D8006" s="5"/>
      <c r="J8006" s="12"/>
      <c r="S8006" s="12"/>
      <c r="T8006" s="5"/>
      <c r="V8006" s="5"/>
      <c r="W8006" s="5"/>
    </row>
    <row r="8007" spans="4:23" customFormat="1" x14ac:dyDescent="0.35">
      <c r="D8007" s="5"/>
      <c r="J8007" s="12"/>
      <c r="S8007" s="12"/>
      <c r="T8007" s="5"/>
      <c r="V8007" s="5"/>
      <c r="W8007" s="5"/>
    </row>
    <row r="8008" spans="4:23" customFormat="1" x14ac:dyDescent="0.35">
      <c r="D8008" s="5"/>
      <c r="J8008" s="12"/>
      <c r="S8008" s="12"/>
      <c r="T8008" s="5"/>
      <c r="V8008" s="5"/>
      <c r="W8008" s="5"/>
    </row>
    <row r="8009" spans="4:23" customFormat="1" x14ac:dyDescent="0.35">
      <c r="D8009" s="5"/>
      <c r="J8009" s="12"/>
      <c r="S8009" s="12"/>
      <c r="T8009" s="5"/>
      <c r="V8009" s="5"/>
      <c r="W8009" s="5"/>
    </row>
    <row r="8010" spans="4:23" customFormat="1" x14ac:dyDescent="0.35">
      <c r="D8010" s="5"/>
      <c r="J8010" s="12"/>
      <c r="S8010" s="12"/>
      <c r="T8010" s="5"/>
      <c r="V8010" s="5"/>
      <c r="W8010" s="5"/>
    </row>
    <row r="8011" spans="4:23" customFormat="1" x14ac:dyDescent="0.35">
      <c r="D8011" s="5"/>
      <c r="J8011" s="12"/>
      <c r="S8011" s="12"/>
      <c r="T8011" s="5"/>
      <c r="V8011" s="5"/>
      <c r="W8011" s="5"/>
    </row>
    <row r="8012" spans="4:23" customFormat="1" x14ac:dyDescent="0.35">
      <c r="D8012" s="5"/>
      <c r="J8012" s="12"/>
      <c r="S8012" s="12"/>
      <c r="T8012" s="5"/>
      <c r="V8012" s="5"/>
      <c r="W8012" s="5"/>
    </row>
    <row r="8013" spans="4:23" customFormat="1" x14ac:dyDescent="0.35">
      <c r="D8013" s="5"/>
      <c r="J8013" s="12"/>
      <c r="S8013" s="12"/>
      <c r="T8013" s="5"/>
      <c r="V8013" s="5"/>
      <c r="W8013" s="5"/>
    </row>
    <row r="8014" spans="4:23" customFormat="1" x14ac:dyDescent="0.35">
      <c r="D8014" s="5"/>
      <c r="J8014" s="12"/>
      <c r="S8014" s="12"/>
      <c r="T8014" s="5"/>
      <c r="V8014" s="5"/>
      <c r="W8014" s="5"/>
    </row>
    <row r="8015" spans="4:23" customFormat="1" x14ac:dyDescent="0.35">
      <c r="D8015" s="5"/>
      <c r="J8015" s="12"/>
      <c r="S8015" s="12"/>
      <c r="T8015" s="5"/>
      <c r="V8015" s="5"/>
      <c r="W8015" s="5"/>
    </row>
    <row r="8016" spans="4:23" customFormat="1" x14ac:dyDescent="0.35">
      <c r="D8016" s="5"/>
      <c r="J8016" s="12"/>
      <c r="S8016" s="12"/>
      <c r="T8016" s="5"/>
      <c r="V8016" s="5"/>
      <c r="W8016" s="5"/>
    </row>
    <row r="8017" spans="4:23" customFormat="1" x14ac:dyDescent="0.35">
      <c r="D8017" s="5"/>
      <c r="J8017" s="12"/>
      <c r="S8017" s="12"/>
      <c r="T8017" s="5"/>
      <c r="V8017" s="5"/>
      <c r="W8017" s="5"/>
    </row>
    <row r="8018" spans="4:23" customFormat="1" x14ac:dyDescent="0.35">
      <c r="D8018" s="5"/>
      <c r="J8018" s="12"/>
      <c r="S8018" s="12"/>
      <c r="T8018" s="5"/>
      <c r="V8018" s="5"/>
      <c r="W8018" s="5"/>
    </row>
    <row r="8019" spans="4:23" customFormat="1" x14ac:dyDescent="0.35">
      <c r="D8019" s="5"/>
      <c r="J8019" s="12"/>
      <c r="S8019" s="12"/>
      <c r="T8019" s="5"/>
      <c r="V8019" s="5"/>
      <c r="W8019" s="5"/>
    </row>
    <row r="8020" spans="4:23" customFormat="1" x14ac:dyDescent="0.35">
      <c r="D8020" s="5"/>
      <c r="J8020" s="12"/>
      <c r="S8020" s="12"/>
      <c r="T8020" s="5"/>
      <c r="V8020" s="5"/>
      <c r="W8020" s="5"/>
    </row>
    <row r="8021" spans="4:23" customFormat="1" x14ac:dyDescent="0.35">
      <c r="D8021" s="5"/>
      <c r="J8021" s="12"/>
      <c r="S8021" s="12"/>
      <c r="T8021" s="5"/>
      <c r="V8021" s="5"/>
      <c r="W8021" s="5"/>
    </row>
    <row r="8022" spans="4:23" customFormat="1" x14ac:dyDescent="0.35">
      <c r="D8022" s="5"/>
      <c r="J8022" s="12"/>
      <c r="S8022" s="12"/>
      <c r="T8022" s="5"/>
      <c r="V8022" s="5"/>
      <c r="W8022" s="5"/>
    </row>
    <row r="8023" spans="4:23" customFormat="1" x14ac:dyDescent="0.35">
      <c r="D8023" s="5"/>
      <c r="J8023" s="12"/>
      <c r="S8023" s="12"/>
      <c r="T8023" s="5"/>
      <c r="V8023" s="5"/>
      <c r="W8023" s="5"/>
    </row>
    <row r="8024" spans="4:23" customFormat="1" x14ac:dyDescent="0.35">
      <c r="D8024" s="5"/>
      <c r="J8024" s="12"/>
      <c r="S8024" s="12"/>
      <c r="T8024" s="5"/>
      <c r="V8024" s="5"/>
      <c r="W8024" s="5"/>
    </row>
    <row r="8025" spans="4:23" customFormat="1" x14ac:dyDescent="0.35">
      <c r="D8025" s="5"/>
      <c r="J8025" s="12"/>
      <c r="S8025" s="12"/>
      <c r="T8025" s="5"/>
      <c r="V8025" s="5"/>
      <c r="W8025" s="5"/>
    </row>
    <row r="8026" spans="4:23" customFormat="1" x14ac:dyDescent="0.35">
      <c r="D8026" s="5"/>
      <c r="J8026" s="12"/>
      <c r="S8026" s="12"/>
      <c r="T8026" s="5"/>
      <c r="V8026" s="5"/>
      <c r="W8026" s="5"/>
    </row>
    <row r="8027" spans="4:23" customFormat="1" x14ac:dyDescent="0.35">
      <c r="D8027" s="5"/>
      <c r="J8027" s="12"/>
      <c r="S8027" s="12"/>
      <c r="T8027" s="5"/>
      <c r="V8027" s="5"/>
      <c r="W8027" s="5"/>
    </row>
    <row r="8028" spans="4:23" customFormat="1" x14ac:dyDescent="0.35">
      <c r="D8028" s="5"/>
      <c r="J8028" s="12"/>
      <c r="S8028" s="12"/>
      <c r="T8028" s="5"/>
      <c r="V8028" s="5"/>
      <c r="W8028" s="5"/>
    </row>
    <row r="8029" spans="4:23" customFormat="1" x14ac:dyDescent="0.35">
      <c r="D8029" s="5"/>
      <c r="J8029" s="12"/>
      <c r="S8029" s="12"/>
      <c r="T8029" s="5"/>
      <c r="V8029" s="5"/>
      <c r="W8029" s="5"/>
    </row>
    <row r="8030" spans="4:23" customFormat="1" x14ac:dyDescent="0.35">
      <c r="D8030" s="5"/>
      <c r="J8030" s="12"/>
      <c r="S8030" s="12"/>
      <c r="T8030" s="5"/>
      <c r="V8030" s="5"/>
      <c r="W8030" s="5"/>
    </row>
    <row r="8031" spans="4:23" customFormat="1" x14ac:dyDescent="0.35">
      <c r="D8031" s="5"/>
      <c r="J8031" s="12"/>
      <c r="S8031" s="12"/>
      <c r="T8031" s="5"/>
      <c r="V8031" s="5"/>
      <c r="W8031" s="5"/>
    </row>
    <row r="8032" spans="4:23" customFormat="1" x14ac:dyDescent="0.35">
      <c r="D8032" s="5"/>
      <c r="J8032" s="12"/>
      <c r="S8032" s="12"/>
      <c r="T8032" s="5"/>
      <c r="V8032" s="5"/>
      <c r="W8032" s="5"/>
    </row>
    <row r="8033" spans="4:23" customFormat="1" x14ac:dyDescent="0.35">
      <c r="D8033" s="5"/>
      <c r="J8033" s="12"/>
      <c r="S8033" s="12"/>
      <c r="T8033" s="5"/>
      <c r="V8033" s="5"/>
      <c r="W8033" s="5"/>
    </row>
    <row r="8034" spans="4:23" customFormat="1" x14ac:dyDescent="0.35">
      <c r="D8034" s="5"/>
      <c r="J8034" s="12"/>
      <c r="S8034" s="12"/>
      <c r="T8034" s="5"/>
      <c r="V8034" s="5"/>
      <c r="W8034" s="5"/>
    </row>
    <row r="8035" spans="4:23" customFormat="1" x14ac:dyDescent="0.35">
      <c r="D8035" s="5"/>
      <c r="J8035" s="12"/>
      <c r="S8035" s="12"/>
      <c r="T8035" s="5"/>
      <c r="V8035" s="5"/>
      <c r="W8035" s="5"/>
    </row>
    <row r="8036" spans="4:23" customFormat="1" x14ac:dyDescent="0.35">
      <c r="D8036" s="5"/>
      <c r="J8036" s="12"/>
      <c r="S8036" s="12"/>
      <c r="T8036" s="5"/>
      <c r="V8036" s="5"/>
      <c r="W8036" s="5"/>
    </row>
    <row r="8037" spans="4:23" customFormat="1" x14ac:dyDescent="0.35">
      <c r="D8037" s="5"/>
      <c r="J8037" s="12"/>
      <c r="S8037" s="12"/>
      <c r="T8037" s="5"/>
      <c r="V8037" s="5"/>
      <c r="W8037" s="5"/>
    </row>
    <row r="8038" spans="4:23" customFormat="1" x14ac:dyDescent="0.35">
      <c r="D8038" s="5"/>
      <c r="J8038" s="12"/>
      <c r="S8038" s="12"/>
      <c r="T8038" s="5"/>
      <c r="V8038" s="5"/>
      <c r="W8038" s="5"/>
    </row>
    <row r="8039" spans="4:23" customFormat="1" x14ac:dyDescent="0.35">
      <c r="D8039" s="5"/>
      <c r="J8039" s="12"/>
      <c r="S8039" s="12"/>
      <c r="T8039" s="5"/>
      <c r="V8039" s="5"/>
      <c r="W8039" s="5"/>
    </row>
    <row r="8040" spans="4:23" customFormat="1" x14ac:dyDescent="0.35">
      <c r="D8040" s="5"/>
      <c r="J8040" s="12"/>
      <c r="S8040" s="12"/>
      <c r="T8040" s="5"/>
      <c r="V8040" s="5"/>
      <c r="W8040" s="5"/>
    </row>
    <row r="8041" spans="4:23" customFormat="1" x14ac:dyDescent="0.35">
      <c r="D8041" s="5"/>
      <c r="J8041" s="12"/>
      <c r="S8041" s="12"/>
      <c r="T8041" s="5"/>
      <c r="V8041" s="5"/>
      <c r="W8041" s="5"/>
    </row>
    <row r="8042" spans="4:23" customFormat="1" x14ac:dyDescent="0.35">
      <c r="D8042" s="5"/>
      <c r="J8042" s="12"/>
      <c r="S8042" s="12"/>
      <c r="T8042" s="5"/>
      <c r="V8042" s="5"/>
      <c r="W8042" s="5"/>
    </row>
    <row r="8043" spans="4:23" customFormat="1" x14ac:dyDescent="0.35">
      <c r="D8043" s="5"/>
      <c r="J8043" s="12"/>
      <c r="S8043" s="12"/>
      <c r="T8043" s="5"/>
      <c r="V8043" s="5"/>
      <c r="W8043" s="5"/>
    </row>
    <row r="8044" spans="4:23" customFormat="1" x14ac:dyDescent="0.35">
      <c r="D8044" s="5"/>
      <c r="J8044" s="12"/>
      <c r="S8044" s="12"/>
      <c r="T8044" s="5"/>
      <c r="V8044" s="5"/>
      <c r="W8044" s="5"/>
    </row>
    <row r="8045" spans="4:23" customFormat="1" x14ac:dyDescent="0.35">
      <c r="D8045" s="5"/>
      <c r="J8045" s="12"/>
      <c r="S8045" s="12"/>
      <c r="T8045" s="5"/>
      <c r="V8045" s="5"/>
      <c r="W8045" s="5"/>
    </row>
    <row r="8046" spans="4:23" customFormat="1" x14ac:dyDescent="0.35">
      <c r="D8046" s="5"/>
      <c r="J8046" s="12"/>
      <c r="S8046" s="12"/>
      <c r="T8046" s="5"/>
      <c r="V8046" s="5"/>
      <c r="W8046" s="5"/>
    </row>
    <row r="8047" spans="4:23" customFormat="1" x14ac:dyDescent="0.35">
      <c r="D8047" s="5"/>
      <c r="J8047" s="12"/>
      <c r="S8047" s="12"/>
      <c r="T8047" s="5"/>
      <c r="V8047" s="5"/>
      <c r="W8047" s="5"/>
    </row>
    <row r="8048" spans="4:23" customFormat="1" x14ac:dyDescent="0.35">
      <c r="D8048" s="5"/>
      <c r="J8048" s="12"/>
      <c r="S8048" s="12"/>
      <c r="T8048" s="5"/>
      <c r="V8048" s="5"/>
      <c r="W8048" s="5"/>
    </row>
    <row r="8049" spans="4:23" customFormat="1" x14ac:dyDescent="0.35">
      <c r="D8049" s="5"/>
      <c r="J8049" s="12"/>
      <c r="S8049" s="12"/>
      <c r="T8049" s="5"/>
      <c r="V8049" s="5"/>
      <c r="W8049" s="5"/>
    </row>
    <row r="8050" spans="4:23" customFormat="1" x14ac:dyDescent="0.35">
      <c r="D8050" s="5"/>
      <c r="J8050" s="12"/>
      <c r="S8050" s="12"/>
      <c r="T8050" s="5"/>
      <c r="V8050" s="5"/>
      <c r="W8050" s="5"/>
    </row>
    <row r="8051" spans="4:23" customFormat="1" x14ac:dyDescent="0.35">
      <c r="D8051" s="5"/>
      <c r="J8051" s="12"/>
      <c r="S8051" s="12"/>
      <c r="T8051" s="5"/>
      <c r="V8051" s="5"/>
      <c r="W8051" s="5"/>
    </row>
    <row r="8052" spans="4:23" customFormat="1" x14ac:dyDescent="0.35">
      <c r="D8052" s="5"/>
      <c r="J8052" s="12"/>
      <c r="S8052" s="12"/>
      <c r="T8052" s="5"/>
      <c r="V8052" s="5"/>
      <c r="W8052" s="5"/>
    </row>
    <row r="8053" spans="4:23" customFormat="1" x14ac:dyDescent="0.35">
      <c r="D8053" s="5"/>
      <c r="J8053" s="12"/>
      <c r="S8053" s="12"/>
      <c r="T8053" s="5"/>
      <c r="V8053" s="5"/>
      <c r="W8053" s="5"/>
    </row>
    <row r="8054" spans="4:23" customFormat="1" x14ac:dyDescent="0.35">
      <c r="D8054" s="5"/>
      <c r="J8054" s="12"/>
      <c r="S8054" s="12"/>
      <c r="T8054" s="5"/>
      <c r="V8054" s="5"/>
      <c r="W8054" s="5"/>
    </row>
    <row r="8055" spans="4:23" customFormat="1" x14ac:dyDescent="0.35">
      <c r="D8055" s="5"/>
      <c r="J8055" s="12"/>
      <c r="S8055" s="12"/>
      <c r="T8055" s="5"/>
      <c r="V8055" s="5"/>
      <c r="W8055" s="5"/>
    </row>
    <row r="8056" spans="4:23" customFormat="1" x14ac:dyDescent="0.35">
      <c r="D8056" s="5"/>
      <c r="J8056" s="12"/>
      <c r="S8056" s="12"/>
      <c r="T8056" s="5"/>
      <c r="V8056" s="5"/>
      <c r="W8056" s="5"/>
    </row>
    <row r="8057" spans="4:23" customFormat="1" x14ac:dyDescent="0.35">
      <c r="D8057" s="5"/>
      <c r="J8057" s="12"/>
      <c r="S8057" s="12"/>
      <c r="T8057" s="5"/>
      <c r="V8057" s="5"/>
      <c r="W8057" s="5"/>
    </row>
    <row r="8058" spans="4:23" customFormat="1" x14ac:dyDescent="0.35">
      <c r="D8058" s="5"/>
      <c r="J8058" s="12"/>
      <c r="S8058" s="12"/>
      <c r="T8058" s="5"/>
      <c r="V8058" s="5"/>
      <c r="W8058" s="5"/>
    </row>
    <row r="8059" spans="4:23" customFormat="1" x14ac:dyDescent="0.35">
      <c r="D8059" s="5"/>
      <c r="J8059" s="12"/>
      <c r="S8059" s="12"/>
      <c r="T8059" s="5"/>
      <c r="V8059" s="5"/>
      <c r="W8059" s="5"/>
    </row>
    <row r="8060" spans="4:23" customFormat="1" x14ac:dyDescent="0.35">
      <c r="D8060" s="5"/>
      <c r="J8060" s="12"/>
      <c r="S8060" s="12"/>
      <c r="T8060" s="5"/>
      <c r="V8060" s="5"/>
      <c r="W8060" s="5"/>
    </row>
    <row r="8061" spans="4:23" customFormat="1" x14ac:dyDescent="0.35">
      <c r="D8061" s="5"/>
      <c r="J8061" s="12"/>
      <c r="S8061" s="12"/>
      <c r="T8061" s="5"/>
      <c r="V8061" s="5"/>
      <c r="W8061" s="5"/>
    </row>
    <row r="8062" spans="4:23" customFormat="1" x14ac:dyDescent="0.35">
      <c r="D8062" s="5"/>
      <c r="J8062" s="12"/>
      <c r="S8062" s="12"/>
      <c r="T8062" s="5"/>
      <c r="V8062" s="5"/>
      <c r="W8062" s="5"/>
    </row>
    <row r="8063" spans="4:23" customFormat="1" x14ac:dyDescent="0.35">
      <c r="D8063" s="5"/>
      <c r="J8063" s="12"/>
      <c r="S8063" s="12"/>
      <c r="T8063" s="5"/>
      <c r="V8063" s="5"/>
      <c r="W8063" s="5"/>
    </row>
    <row r="8064" spans="4:23" customFormat="1" x14ac:dyDescent="0.35">
      <c r="D8064" s="5"/>
      <c r="J8064" s="12"/>
      <c r="S8064" s="12"/>
      <c r="T8064" s="5"/>
      <c r="V8064" s="5"/>
      <c r="W8064" s="5"/>
    </row>
    <row r="8065" spans="4:23" customFormat="1" x14ac:dyDescent="0.35">
      <c r="D8065" s="5"/>
      <c r="J8065" s="12"/>
      <c r="S8065" s="12"/>
      <c r="T8065" s="5"/>
      <c r="V8065" s="5"/>
      <c r="W8065" s="5"/>
    </row>
    <row r="8066" spans="4:23" customFormat="1" x14ac:dyDescent="0.35">
      <c r="D8066" s="5"/>
      <c r="J8066" s="12"/>
      <c r="S8066" s="12"/>
      <c r="T8066" s="5"/>
      <c r="V8066" s="5"/>
      <c r="W8066" s="5"/>
    </row>
    <row r="8067" spans="4:23" customFormat="1" x14ac:dyDescent="0.35">
      <c r="D8067" s="5"/>
      <c r="J8067" s="12"/>
      <c r="S8067" s="12"/>
      <c r="T8067" s="5"/>
      <c r="V8067" s="5"/>
      <c r="W8067" s="5"/>
    </row>
    <row r="8068" spans="4:23" customFormat="1" x14ac:dyDescent="0.35">
      <c r="D8068" s="5"/>
      <c r="J8068" s="12"/>
      <c r="S8068" s="12"/>
      <c r="T8068" s="5"/>
      <c r="V8068" s="5"/>
      <c r="W8068" s="5"/>
    </row>
    <row r="8069" spans="4:23" customFormat="1" x14ac:dyDescent="0.35">
      <c r="D8069" s="5"/>
      <c r="J8069" s="12"/>
      <c r="S8069" s="12"/>
      <c r="T8069" s="5"/>
      <c r="V8069" s="5"/>
      <c r="W8069" s="5"/>
    </row>
    <row r="8070" spans="4:23" customFormat="1" x14ac:dyDescent="0.35">
      <c r="D8070" s="5"/>
      <c r="J8070" s="12"/>
      <c r="S8070" s="12"/>
      <c r="T8070" s="5"/>
      <c r="V8070" s="5"/>
      <c r="W8070" s="5"/>
    </row>
    <row r="8071" spans="4:23" customFormat="1" x14ac:dyDescent="0.35">
      <c r="D8071" s="5"/>
      <c r="J8071" s="12"/>
      <c r="S8071" s="12"/>
      <c r="T8071" s="5"/>
      <c r="V8071" s="5"/>
      <c r="W8071" s="5"/>
    </row>
    <row r="8072" spans="4:23" customFormat="1" x14ac:dyDescent="0.35">
      <c r="D8072" s="5"/>
      <c r="J8072" s="12"/>
      <c r="S8072" s="12"/>
      <c r="T8072" s="5"/>
      <c r="V8072" s="5"/>
      <c r="W8072" s="5"/>
    </row>
    <row r="8073" spans="4:23" customFormat="1" x14ac:dyDescent="0.35">
      <c r="D8073" s="5"/>
      <c r="J8073" s="12"/>
      <c r="S8073" s="12"/>
      <c r="T8073" s="5"/>
      <c r="V8073" s="5"/>
      <c r="W8073" s="5"/>
    </row>
    <row r="8074" spans="4:23" customFormat="1" x14ac:dyDescent="0.35">
      <c r="D8074" s="5"/>
      <c r="J8074" s="12"/>
      <c r="S8074" s="12"/>
      <c r="T8074" s="5"/>
      <c r="V8074" s="5"/>
      <c r="W8074" s="5"/>
    </row>
    <row r="8075" spans="4:23" customFormat="1" x14ac:dyDescent="0.35">
      <c r="D8075" s="5"/>
      <c r="J8075" s="12"/>
      <c r="S8075" s="12"/>
      <c r="T8075" s="5"/>
      <c r="V8075" s="5"/>
      <c r="W8075" s="5"/>
    </row>
    <row r="8076" spans="4:23" customFormat="1" x14ac:dyDescent="0.35">
      <c r="D8076" s="5"/>
      <c r="J8076" s="12"/>
      <c r="S8076" s="12"/>
      <c r="T8076" s="5"/>
      <c r="V8076" s="5"/>
      <c r="W8076" s="5"/>
    </row>
    <row r="8077" spans="4:23" customFormat="1" x14ac:dyDescent="0.35">
      <c r="D8077" s="5"/>
      <c r="J8077" s="12"/>
      <c r="S8077" s="12"/>
      <c r="T8077" s="5"/>
      <c r="V8077" s="5"/>
      <c r="W8077" s="5"/>
    </row>
    <row r="8078" spans="4:23" customFormat="1" x14ac:dyDescent="0.35">
      <c r="D8078" s="5"/>
      <c r="J8078" s="12"/>
      <c r="S8078" s="12"/>
      <c r="T8078" s="5"/>
      <c r="V8078" s="5"/>
      <c r="W8078" s="5"/>
    </row>
    <row r="8079" spans="4:23" customFormat="1" x14ac:dyDescent="0.35">
      <c r="D8079" s="5"/>
      <c r="J8079" s="12"/>
      <c r="S8079" s="12"/>
      <c r="T8079" s="5"/>
      <c r="V8079" s="5"/>
      <c r="W8079" s="5"/>
    </row>
    <row r="8080" spans="4:23" customFormat="1" x14ac:dyDescent="0.35">
      <c r="D8080" s="5"/>
      <c r="J8080" s="12"/>
      <c r="S8080" s="12"/>
      <c r="T8080" s="5"/>
      <c r="V8080" s="5"/>
      <c r="W8080" s="5"/>
    </row>
    <row r="8081" spans="4:23" customFormat="1" x14ac:dyDescent="0.35">
      <c r="D8081" s="5"/>
      <c r="J8081" s="12"/>
      <c r="S8081" s="12"/>
      <c r="T8081" s="5"/>
      <c r="V8081" s="5"/>
      <c r="W8081" s="5"/>
    </row>
    <row r="8082" spans="4:23" customFormat="1" x14ac:dyDescent="0.35">
      <c r="D8082" s="5"/>
      <c r="J8082" s="12"/>
      <c r="S8082" s="12"/>
      <c r="T8082" s="5"/>
      <c r="V8082" s="5"/>
      <c r="W8082" s="5"/>
    </row>
    <row r="8083" spans="4:23" customFormat="1" x14ac:dyDescent="0.35">
      <c r="D8083" s="5"/>
      <c r="J8083" s="12"/>
      <c r="S8083" s="12"/>
      <c r="T8083" s="5"/>
      <c r="V8083" s="5"/>
      <c r="W8083" s="5"/>
    </row>
    <row r="8084" spans="4:23" customFormat="1" x14ac:dyDescent="0.35">
      <c r="D8084" s="5"/>
      <c r="J8084" s="12"/>
      <c r="S8084" s="12"/>
      <c r="T8084" s="5"/>
      <c r="V8084" s="5"/>
      <c r="W8084" s="5"/>
    </row>
    <row r="8085" spans="4:23" customFormat="1" x14ac:dyDescent="0.35">
      <c r="D8085" s="5"/>
      <c r="J8085" s="12"/>
      <c r="S8085" s="12"/>
      <c r="T8085" s="5"/>
      <c r="V8085" s="5"/>
      <c r="W8085" s="5"/>
    </row>
    <row r="8086" spans="4:23" customFormat="1" x14ac:dyDescent="0.35">
      <c r="D8086" s="5"/>
      <c r="J8086" s="12"/>
      <c r="S8086" s="12"/>
      <c r="T8086" s="5"/>
      <c r="V8086" s="5"/>
      <c r="W8086" s="5"/>
    </row>
    <row r="8087" spans="4:23" customFormat="1" x14ac:dyDescent="0.35">
      <c r="D8087" s="5"/>
      <c r="J8087" s="12"/>
      <c r="S8087" s="12"/>
      <c r="T8087" s="5"/>
      <c r="V8087" s="5"/>
      <c r="W8087" s="5"/>
    </row>
    <row r="8088" spans="4:23" customFormat="1" x14ac:dyDescent="0.35">
      <c r="D8088" s="5"/>
      <c r="J8088" s="12"/>
      <c r="S8088" s="12"/>
      <c r="T8088" s="5"/>
      <c r="V8088" s="5"/>
      <c r="W8088" s="5"/>
    </row>
    <row r="8089" spans="4:23" customFormat="1" x14ac:dyDescent="0.35">
      <c r="D8089" s="5"/>
      <c r="J8089" s="12"/>
      <c r="S8089" s="12"/>
      <c r="T8089" s="5"/>
      <c r="V8089" s="5"/>
      <c r="W8089" s="5"/>
    </row>
    <row r="8090" spans="4:23" customFormat="1" x14ac:dyDescent="0.35">
      <c r="D8090" s="5"/>
      <c r="J8090" s="12"/>
      <c r="S8090" s="12"/>
      <c r="T8090" s="5"/>
      <c r="V8090" s="5"/>
      <c r="W8090" s="5"/>
    </row>
    <row r="8091" spans="4:23" customFormat="1" x14ac:dyDescent="0.35">
      <c r="D8091" s="5"/>
      <c r="J8091" s="12"/>
      <c r="S8091" s="12"/>
      <c r="T8091" s="5"/>
      <c r="V8091" s="5"/>
      <c r="W8091" s="5"/>
    </row>
    <row r="8092" spans="4:23" customFormat="1" x14ac:dyDescent="0.35">
      <c r="D8092" s="5"/>
      <c r="J8092" s="12"/>
      <c r="S8092" s="12"/>
      <c r="T8092" s="5"/>
      <c r="V8092" s="5"/>
      <c r="W8092" s="5"/>
    </row>
    <row r="8093" spans="4:23" customFormat="1" x14ac:dyDescent="0.35">
      <c r="D8093" s="5"/>
      <c r="J8093" s="12"/>
      <c r="S8093" s="12"/>
      <c r="T8093" s="5"/>
      <c r="V8093" s="5"/>
      <c r="W8093" s="5"/>
    </row>
    <row r="8094" spans="4:23" customFormat="1" x14ac:dyDescent="0.35">
      <c r="D8094" s="5"/>
      <c r="J8094" s="12"/>
      <c r="S8094" s="12"/>
      <c r="T8094" s="5"/>
      <c r="V8094" s="5"/>
      <c r="W8094" s="5"/>
    </row>
    <row r="8095" spans="4:23" customFormat="1" x14ac:dyDescent="0.35">
      <c r="D8095" s="5"/>
      <c r="J8095" s="12"/>
      <c r="S8095" s="12"/>
      <c r="T8095" s="5"/>
      <c r="V8095" s="5"/>
      <c r="W8095" s="5"/>
    </row>
    <row r="8096" spans="4:23" customFormat="1" x14ac:dyDescent="0.35">
      <c r="D8096" s="5"/>
      <c r="J8096" s="12"/>
      <c r="S8096" s="12"/>
      <c r="T8096" s="5"/>
      <c r="V8096" s="5"/>
      <c r="W8096" s="5"/>
    </row>
    <row r="8097" spans="4:23" customFormat="1" x14ac:dyDescent="0.35">
      <c r="D8097" s="5"/>
      <c r="J8097" s="12"/>
      <c r="S8097" s="12"/>
      <c r="T8097" s="5"/>
      <c r="V8097" s="5"/>
      <c r="W8097" s="5"/>
    </row>
    <row r="8098" spans="4:23" customFormat="1" x14ac:dyDescent="0.35">
      <c r="D8098" s="5"/>
      <c r="J8098" s="12"/>
      <c r="S8098" s="12"/>
      <c r="T8098" s="5"/>
      <c r="V8098" s="5"/>
      <c r="W8098" s="5"/>
    </row>
    <row r="8099" spans="4:23" customFormat="1" x14ac:dyDescent="0.35">
      <c r="D8099" s="5"/>
      <c r="J8099" s="12"/>
      <c r="S8099" s="12"/>
      <c r="T8099" s="5"/>
      <c r="V8099" s="5"/>
      <c r="W8099" s="5"/>
    </row>
    <row r="8100" spans="4:23" customFormat="1" x14ac:dyDescent="0.35">
      <c r="D8100" s="5"/>
      <c r="J8100" s="12"/>
      <c r="S8100" s="12"/>
      <c r="T8100" s="5"/>
      <c r="V8100" s="5"/>
      <c r="W8100" s="5"/>
    </row>
    <row r="8101" spans="4:23" customFormat="1" x14ac:dyDescent="0.35">
      <c r="D8101" s="5"/>
      <c r="J8101" s="12"/>
      <c r="S8101" s="12"/>
      <c r="T8101" s="5"/>
      <c r="V8101" s="5"/>
      <c r="W8101" s="5"/>
    </row>
    <row r="8102" spans="4:23" customFormat="1" x14ac:dyDescent="0.35">
      <c r="D8102" s="5"/>
      <c r="J8102" s="12"/>
      <c r="S8102" s="12"/>
      <c r="T8102" s="5"/>
      <c r="V8102" s="5"/>
      <c r="W8102" s="5"/>
    </row>
    <row r="8103" spans="4:23" customFormat="1" x14ac:dyDescent="0.35">
      <c r="D8103" s="5"/>
      <c r="J8103" s="12"/>
      <c r="S8103" s="12"/>
      <c r="T8103" s="5"/>
      <c r="V8103" s="5"/>
      <c r="W8103" s="5"/>
    </row>
    <row r="8104" spans="4:23" customFormat="1" x14ac:dyDescent="0.35">
      <c r="D8104" s="5"/>
      <c r="J8104" s="12"/>
      <c r="S8104" s="12"/>
      <c r="T8104" s="5"/>
      <c r="V8104" s="5"/>
      <c r="W8104" s="5"/>
    </row>
    <row r="8105" spans="4:23" customFormat="1" x14ac:dyDescent="0.35">
      <c r="D8105" s="5"/>
      <c r="J8105" s="12"/>
      <c r="S8105" s="12"/>
      <c r="T8105" s="5"/>
      <c r="V8105" s="5"/>
      <c r="W8105" s="5"/>
    </row>
    <row r="8106" spans="4:23" customFormat="1" x14ac:dyDescent="0.35">
      <c r="D8106" s="5"/>
      <c r="J8106" s="12"/>
      <c r="S8106" s="12"/>
      <c r="T8106" s="5"/>
      <c r="V8106" s="5"/>
      <c r="W8106" s="5"/>
    </row>
    <row r="8107" spans="4:23" customFormat="1" x14ac:dyDescent="0.35">
      <c r="D8107" s="5"/>
      <c r="J8107" s="12"/>
      <c r="S8107" s="12"/>
      <c r="T8107" s="5"/>
      <c r="V8107" s="5"/>
      <c r="W8107" s="5"/>
    </row>
    <row r="8108" spans="4:23" customFormat="1" x14ac:dyDescent="0.35">
      <c r="D8108" s="5"/>
      <c r="J8108" s="12"/>
      <c r="S8108" s="12"/>
      <c r="T8108" s="5"/>
      <c r="V8108" s="5"/>
      <c r="W8108" s="5"/>
    </row>
    <row r="8109" spans="4:23" customFormat="1" x14ac:dyDescent="0.35">
      <c r="D8109" s="5"/>
      <c r="J8109" s="12"/>
      <c r="S8109" s="12"/>
      <c r="T8109" s="5"/>
      <c r="V8109" s="5"/>
      <c r="W8109" s="5"/>
    </row>
    <row r="8110" spans="4:23" customFormat="1" x14ac:dyDescent="0.35">
      <c r="D8110" s="5"/>
      <c r="J8110" s="12"/>
      <c r="S8110" s="12"/>
      <c r="T8110" s="5"/>
      <c r="V8110" s="5"/>
      <c r="W8110" s="5"/>
    </row>
    <row r="8111" spans="4:23" customFormat="1" x14ac:dyDescent="0.35">
      <c r="D8111" s="5"/>
      <c r="J8111" s="12"/>
      <c r="S8111" s="12"/>
      <c r="T8111" s="5"/>
      <c r="V8111" s="5"/>
      <c r="W8111" s="5"/>
    </row>
    <row r="8112" spans="4:23" customFormat="1" x14ac:dyDescent="0.35">
      <c r="D8112" s="5"/>
      <c r="J8112" s="12"/>
      <c r="S8112" s="12"/>
      <c r="T8112" s="5"/>
      <c r="V8112" s="5"/>
      <c r="W8112" s="5"/>
    </row>
    <row r="8113" spans="4:23" customFormat="1" x14ac:dyDescent="0.35">
      <c r="D8113" s="5"/>
      <c r="J8113" s="12"/>
      <c r="S8113" s="12"/>
      <c r="T8113" s="5"/>
      <c r="V8113" s="5"/>
      <c r="W8113" s="5"/>
    </row>
    <row r="8114" spans="4:23" customFormat="1" x14ac:dyDescent="0.35">
      <c r="D8114" s="5"/>
      <c r="J8114" s="12"/>
      <c r="S8114" s="12"/>
      <c r="T8114" s="5"/>
      <c r="V8114" s="5"/>
      <c r="W8114" s="5"/>
    </row>
    <row r="8115" spans="4:23" customFormat="1" x14ac:dyDescent="0.35">
      <c r="D8115" s="5"/>
      <c r="J8115" s="12"/>
      <c r="S8115" s="12"/>
      <c r="T8115" s="5"/>
      <c r="V8115" s="5"/>
      <c r="W8115" s="5"/>
    </row>
    <row r="8116" spans="4:23" customFormat="1" x14ac:dyDescent="0.35">
      <c r="D8116" s="5"/>
      <c r="J8116" s="12"/>
      <c r="S8116" s="12"/>
      <c r="T8116" s="5"/>
      <c r="V8116" s="5"/>
      <c r="W8116" s="5"/>
    </row>
    <row r="8117" spans="4:23" customFormat="1" x14ac:dyDescent="0.35">
      <c r="D8117" s="5"/>
      <c r="J8117" s="12"/>
      <c r="S8117" s="12"/>
      <c r="T8117" s="5"/>
      <c r="V8117" s="5"/>
      <c r="W8117" s="5"/>
    </row>
    <row r="8118" spans="4:23" customFormat="1" x14ac:dyDescent="0.35">
      <c r="D8118" s="5"/>
      <c r="J8118" s="12"/>
      <c r="S8118" s="12"/>
      <c r="T8118" s="5"/>
      <c r="V8118" s="5"/>
      <c r="W8118" s="5"/>
    </row>
    <row r="8119" spans="4:23" customFormat="1" x14ac:dyDescent="0.35">
      <c r="D8119" s="5"/>
      <c r="J8119" s="12"/>
      <c r="S8119" s="12"/>
      <c r="T8119" s="5"/>
      <c r="V8119" s="5"/>
      <c r="W8119" s="5"/>
    </row>
    <row r="8120" spans="4:23" customFormat="1" x14ac:dyDescent="0.35">
      <c r="D8120" s="5"/>
      <c r="J8120" s="12"/>
      <c r="S8120" s="12"/>
      <c r="T8120" s="5"/>
      <c r="V8120" s="5"/>
      <c r="W8120" s="5"/>
    </row>
    <row r="8121" spans="4:23" customFormat="1" x14ac:dyDescent="0.35">
      <c r="D8121" s="5"/>
      <c r="J8121" s="12"/>
      <c r="S8121" s="12"/>
      <c r="T8121" s="5"/>
      <c r="V8121" s="5"/>
      <c r="W8121" s="5"/>
    </row>
    <row r="8122" spans="4:23" customFormat="1" x14ac:dyDescent="0.35">
      <c r="D8122" s="5"/>
      <c r="J8122" s="12"/>
      <c r="S8122" s="12"/>
      <c r="T8122" s="5"/>
      <c r="V8122" s="5"/>
      <c r="W8122" s="5"/>
    </row>
    <row r="8123" spans="4:23" customFormat="1" x14ac:dyDescent="0.35">
      <c r="D8123" s="5"/>
      <c r="J8123" s="12"/>
      <c r="S8123" s="12"/>
      <c r="T8123" s="5"/>
      <c r="V8123" s="5"/>
      <c r="W8123" s="5"/>
    </row>
    <row r="8124" spans="4:23" customFormat="1" x14ac:dyDescent="0.35">
      <c r="D8124" s="5"/>
      <c r="J8124" s="12"/>
      <c r="S8124" s="12"/>
      <c r="T8124" s="5"/>
      <c r="V8124" s="5"/>
      <c r="W8124" s="5"/>
    </row>
    <row r="8125" spans="4:23" customFormat="1" x14ac:dyDescent="0.35">
      <c r="D8125" s="5"/>
      <c r="J8125" s="12"/>
      <c r="S8125" s="12"/>
      <c r="T8125" s="5"/>
      <c r="V8125" s="5"/>
      <c r="W8125" s="5"/>
    </row>
    <row r="8126" spans="4:23" customFormat="1" x14ac:dyDescent="0.35">
      <c r="D8126" s="5"/>
      <c r="J8126" s="12"/>
      <c r="S8126" s="12"/>
      <c r="T8126" s="5"/>
      <c r="V8126" s="5"/>
      <c r="W8126" s="5"/>
    </row>
    <row r="8127" spans="4:23" customFormat="1" x14ac:dyDescent="0.35">
      <c r="D8127" s="5"/>
      <c r="J8127" s="12"/>
      <c r="S8127" s="12"/>
      <c r="T8127" s="5"/>
      <c r="V8127" s="5"/>
      <c r="W8127" s="5"/>
    </row>
    <row r="8128" spans="4:23" customFormat="1" x14ac:dyDescent="0.35">
      <c r="D8128" s="5"/>
      <c r="J8128" s="12"/>
      <c r="S8128" s="12"/>
      <c r="T8128" s="5"/>
      <c r="V8128" s="5"/>
      <c r="W8128" s="5"/>
    </row>
    <row r="8129" spans="4:23" customFormat="1" x14ac:dyDescent="0.35">
      <c r="D8129" s="5"/>
      <c r="J8129" s="12"/>
      <c r="S8129" s="12"/>
      <c r="T8129" s="5"/>
      <c r="V8129" s="5"/>
      <c r="W8129" s="5"/>
    </row>
    <row r="8130" spans="4:23" customFormat="1" x14ac:dyDescent="0.35">
      <c r="D8130" s="5"/>
      <c r="J8130" s="12"/>
      <c r="S8130" s="12"/>
      <c r="T8130" s="5"/>
      <c r="V8130" s="5"/>
      <c r="W8130" s="5"/>
    </row>
    <row r="8131" spans="4:23" customFormat="1" x14ac:dyDescent="0.35">
      <c r="D8131" s="5"/>
      <c r="J8131" s="12"/>
      <c r="S8131" s="12"/>
      <c r="T8131" s="5"/>
      <c r="V8131" s="5"/>
      <c r="W8131" s="5"/>
    </row>
    <row r="8132" spans="4:23" customFormat="1" x14ac:dyDescent="0.35">
      <c r="D8132" s="5"/>
      <c r="J8132" s="12"/>
      <c r="S8132" s="12"/>
      <c r="T8132" s="5"/>
      <c r="V8132" s="5"/>
      <c r="W8132" s="5"/>
    </row>
    <row r="8133" spans="4:23" customFormat="1" x14ac:dyDescent="0.35">
      <c r="D8133" s="5"/>
      <c r="J8133" s="12"/>
      <c r="S8133" s="12"/>
      <c r="T8133" s="5"/>
      <c r="V8133" s="5"/>
      <c r="W8133" s="5"/>
    </row>
    <row r="8134" spans="4:23" customFormat="1" x14ac:dyDescent="0.35">
      <c r="D8134" s="5"/>
      <c r="J8134" s="12"/>
      <c r="S8134" s="12"/>
      <c r="T8134" s="5"/>
      <c r="V8134" s="5"/>
      <c r="W8134" s="5"/>
    </row>
    <row r="8135" spans="4:23" customFormat="1" x14ac:dyDescent="0.35">
      <c r="D8135" s="5"/>
      <c r="J8135" s="12"/>
      <c r="S8135" s="12"/>
      <c r="T8135" s="5"/>
      <c r="V8135" s="5"/>
      <c r="W8135" s="5"/>
    </row>
    <row r="8136" spans="4:23" customFormat="1" x14ac:dyDescent="0.35">
      <c r="D8136" s="5"/>
      <c r="J8136" s="12"/>
      <c r="S8136" s="12"/>
      <c r="T8136" s="5"/>
      <c r="V8136" s="5"/>
      <c r="W8136" s="5"/>
    </row>
    <row r="8137" spans="4:23" customFormat="1" x14ac:dyDescent="0.35">
      <c r="D8137" s="5"/>
      <c r="J8137" s="12"/>
      <c r="S8137" s="12"/>
      <c r="T8137" s="5"/>
      <c r="V8137" s="5"/>
      <c r="W8137" s="5"/>
    </row>
    <row r="8138" spans="4:23" customFormat="1" x14ac:dyDescent="0.35">
      <c r="D8138" s="5"/>
      <c r="J8138" s="12"/>
      <c r="S8138" s="12"/>
      <c r="T8138" s="5"/>
      <c r="V8138" s="5"/>
      <c r="W8138" s="5"/>
    </row>
    <row r="8139" spans="4:23" customFormat="1" x14ac:dyDescent="0.35">
      <c r="D8139" s="5"/>
      <c r="J8139" s="12"/>
      <c r="S8139" s="12"/>
      <c r="T8139" s="5"/>
      <c r="V8139" s="5"/>
      <c r="W8139" s="5"/>
    </row>
    <row r="8140" spans="4:23" customFormat="1" x14ac:dyDescent="0.35">
      <c r="D8140" s="5"/>
      <c r="J8140" s="12"/>
      <c r="S8140" s="12"/>
      <c r="T8140" s="5"/>
      <c r="V8140" s="5"/>
      <c r="W8140" s="5"/>
    </row>
    <row r="8141" spans="4:23" customFormat="1" x14ac:dyDescent="0.35">
      <c r="D8141" s="5"/>
      <c r="J8141" s="12"/>
      <c r="S8141" s="12"/>
      <c r="T8141" s="5"/>
      <c r="V8141" s="5"/>
      <c r="W8141" s="5"/>
    </row>
    <row r="8142" spans="4:23" customFormat="1" x14ac:dyDescent="0.35">
      <c r="D8142" s="5"/>
      <c r="J8142" s="12"/>
      <c r="S8142" s="12"/>
      <c r="T8142" s="5"/>
      <c r="V8142" s="5"/>
      <c r="W8142" s="5"/>
    </row>
    <row r="8143" spans="4:23" customFormat="1" x14ac:dyDescent="0.35">
      <c r="D8143" s="5"/>
      <c r="J8143" s="12"/>
      <c r="S8143" s="12"/>
      <c r="T8143" s="5"/>
      <c r="V8143" s="5"/>
      <c r="W8143" s="5"/>
    </row>
    <row r="8144" spans="4:23" customFormat="1" x14ac:dyDescent="0.35">
      <c r="D8144" s="5"/>
      <c r="J8144" s="12"/>
      <c r="S8144" s="12"/>
      <c r="T8144" s="5"/>
      <c r="V8144" s="5"/>
      <c r="W8144" s="5"/>
    </row>
    <row r="8145" spans="4:23" customFormat="1" x14ac:dyDescent="0.35">
      <c r="D8145" s="5"/>
      <c r="J8145" s="12"/>
      <c r="S8145" s="12"/>
      <c r="T8145" s="5"/>
      <c r="V8145" s="5"/>
      <c r="W8145" s="5"/>
    </row>
    <row r="8146" spans="4:23" customFormat="1" x14ac:dyDescent="0.35">
      <c r="D8146" s="5"/>
      <c r="J8146" s="12"/>
      <c r="S8146" s="12"/>
      <c r="T8146" s="5"/>
      <c r="V8146" s="5"/>
      <c r="W8146" s="5"/>
    </row>
    <row r="8147" spans="4:23" customFormat="1" x14ac:dyDescent="0.35">
      <c r="D8147" s="5"/>
      <c r="J8147" s="12"/>
      <c r="S8147" s="12"/>
      <c r="T8147" s="5"/>
      <c r="V8147" s="5"/>
      <c r="W8147" s="5"/>
    </row>
    <row r="8148" spans="4:23" customFormat="1" x14ac:dyDescent="0.35">
      <c r="D8148" s="5"/>
      <c r="J8148" s="12"/>
      <c r="S8148" s="12"/>
      <c r="T8148" s="5"/>
      <c r="V8148" s="5"/>
      <c r="W8148" s="5"/>
    </row>
    <row r="8149" spans="4:23" customFormat="1" x14ac:dyDescent="0.35">
      <c r="D8149" s="5"/>
      <c r="J8149" s="12"/>
      <c r="S8149" s="12"/>
      <c r="T8149" s="5"/>
      <c r="V8149" s="5"/>
      <c r="W8149" s="5"/>
    </row>
    <row r="8150" spans="4:23" customFormat="1" x14ac:dyDescent="0.35">
      <c r="D8150" s="5"/>
      <c r="J8150" s="12"/>
      <c r="S8150" s="12"/>
      <c r="T8150" s="5"/>
      <c r="V8150" s="5"/>
      <c r="W8150" s="5"/>
    </row>
    <row r="8151" spans="4:23" customFormat="1" x14ac:dyDescent="0.35">
      <c r="D8151" s="5"/>
      <c r="J8151" s="12"/>
      <c r="S8151" s="12"/>
      <c r="T8151" s="5"/>
      <c r="V8151" s="5"/>
      <c r="W8151" s="5"/>
    </row>
    <row r="8152" spans="4:23" customFormat="1" x14ac:dyDescent="0.35">
      <c r="D8152" s="5"/>
      <c r="J8152" s="12"/>
      <c r="S8152" s="12"/>
      <c r="T8152" s="5"/>
      <c r="V8152" s="5"/>
      <c r="W8152" s="5"/>
    </row>
    <row r="8153" spans="4:23" customFormat="1" x14ac:dyDescent="0.35">
      <c r="D8153" s="5"/>
      <c r="J8153" s="12"/>
      <c r="S8153" s="12"/>
      <c r="T8153" s="5"/>
      <c r="V8153" s="5"/>
      <c r="W8153" s="5"/>
    </row>
    <row r="8154" spans="4:23" customFormat="1" x14ac:dyDescent="0.35">
      <c r="D8154" s="5"/>
      <c r="J8154" s="12"/>
      <c r="S8154" s="12"/>
      <c r="T8154" s="5"/>
      <c r="V8154" s="5"/>
      <c r="W8154" s="5"/>
    </row>
    <row r="8155" spans="4:23" customFormat="1" x14ac:dyDescent="0.35">
      <c r="D8155" s="5"/>
      <c r="J8155" s="12"/>
      <c r="S8155" s="12"/>
      <c r="T8155" s="5"/>
      <c r="V8155" s="5"/>
      <c r="W8155" s="5"/>
    </row>
    <row r="8156" spans="4:23" customFormat="1" x14ac:dyDescent="0.35">
      <c r="D8156" s="5"/>
      <c r="J8156" s="12"/>
      <c r="S8156" s="12"/>
      <c r="T8156" s="5"/>
      <c r="V8156" s="5"/>
      <c r="W8156" s="5"/>
    </row>
    <row r="8157" spans="4:23" customFormat="1" x14ac:dyDescent="0.35">
      <c r="D8157" s="5"/>
      <c r="J8157" s="12"/>
      <c r="S8157" s="12"/>
      <c r="T8157" s="5"/>
      <c r="V8157" s="5"/>
      <c r="W8157" s="5"/>
    </row>
    <row r="8158" spans="4:23" customFormat="1" x14ac:dyDescent="0.35">
      <c r="D8158" s="5"/>
      <c r="J8158" s="12"/>
      <c r="S8158" s="12"/>
      <c r="T8158" s="5"/>
      <c r="V8158" s="5"/>
      <c r="W8158" s="5"/>
    </row>
    <row r="8159" spans="4:23" customFormat="1" x14ac:dyDescent="0.35">
      <c r="D8159" s="5"/>
      <c r="J8159" s="12"/>
      <c r="S8159" s="12"/>
      <c r="T8159" s="5"/>
      <c r="V8159" s="5"/>
      <c r="W8159" s="5"/>
    </row>
    <row r="8160" spans="4:23" customFormat="1" x14ac:dyDescent="0.35">
      <c r="D8160" s="5"/>
      <c r="J8160" s="12"/>
      <c r="S8160" s="12"/>
      <c r="T8160" s="5"/>
      <c r="V8160" s="5"/>
      <c r="W8160" s="5"/>
    </row>
    <row r="8161" spans="4:23" customFormat="1" x14ac:dyDescent="0.35">
      <c r="D8161" s="5"/>
      <c r="J8161" s="12"/>
      <c r="S8161" s="12"/>
      <c r="T8161" s="5"/>
      <c r="V8161" s="5"/>
      <c r="W8161" s="5"/>
    </row>
    <row r="8162" spans="4:23" customFormat="1" x14ac:dyDescent="0.35">
      <c r="D8162" s="5"/>
      <c r="J8162" s="12"/>
      <c r="S8162" s="12"/>
      <c r="T8162" s="5"/>
      <c r="V8162" s="5"/>
      <c r="W8162" s="5"/>
    </row>
    <row r="8163" spans="4:23" customFormat="1" x14ac:dyDescent="0.35">
      <c r="D8163" s="5"/>
      <c r="J8163" s="12"/>
      <c r="S8163" s="12"/>
      <c r="T8163" s="5"/>
      <c r="V8163" s="5"/>
      <c r="W8163" s="5"/>
    </row>
    <row r="8164" spans="4:23" customFormat="1" x14ac:dyDescent="0.35">
      <c r="D8164" s="5"/>
      <c r="J8164" s="12"/>
      <c r="S8164" s="12"/>
      <c r="T8164" s="5"/>
      <c r="V8164" s="5"/>
      <c r="W8164" s="5"/>
    </row>
    <row r="8165" spans="4:23" customFormat="1" x14ac:dyDescent="0.35">
      <c r="D8165" s="5"/>
      <c r="J8165" s="12"/>
      <c r="S8165" s="12"/>
      <c r="T8165" s="5"/>
      <c r="V8165" s="5"/>
      <c r="W8165" s="5"/>
    </row>
    <row r="8166" spans="4:23" customFormat="1" x14ac:dyDescent="0.35">
      <c r="D8166" s="5"/>
      <c r="J8166" s="12"/>
      <c r="S8166" s="12"/>
      <c r="T8166" s="5"/>
      <c r="V8166" s="5"/>
      <c r="W8166" s="5"/>
    </row>
    <row r="8167" spans="4:23" customFormat="1" x14ac:dyDescent="0.35">
      <c r="D8167" s="5"/>
      <c r="J8167" s="12"/>
      <c r="S8167" s="12"/>
      <c r="T8167" s="5"/>
      <c r="V8167" s="5"/>
      <c r="W8167" s="5"/>
    </row>
    <row r="8168" spans="4:23" customFormat="1" x14ac:dyDescent="0.35">
      <c r="D8168" s="5"/>
      <c r="J8168" s="12"/>
      <c r="S8168" s="12"/>
      <c r="T8168" s="5"/>
      <c r="V8168" s="5"/>
      <c r="W8168" s="5"/>
    </row>
    <row r="8169" spans="4:23" customFormat="1" x14ac:dyDescent="0.35">
      <c r="D8169" s="5"/>
      <c r="J8169" s="12"/>
      <c r="S8169" s="12"/>
      <c r="T8169" s="5"/>
      <c r="V8169" s="5"/>
      <c r="W8169" s="5"/>
    </row>
    <row r="8170" spans="4:23" customFormat="1" x14ac:dyDescent="0.35">
      <c r="D8170" s="5"/>
      <c r="J8170" s="12"/>
      <c r="S8170" s="12"/>
      <c r="T8170" s="5"/>
      <c r="V8170" s="5"/>
      <c r="W8170" s="5"/>
    </row>
    <row r="8171" spans="4:23" customFormat="1" x14ac:dyDescent="0.35">
      <c r="D8171" s="5"/>
      <c r="J8171" s="12"/>
      <c r="S8171" s="12"/>
      <c r="T8171" s="5"/>
      <c r="V8171" s="5"/>
      <c r="W8171" s="5"/>
    </row>
    <row r="8172" spans="4:23" customFormat="1" x14ac:dyDescent="0.35">
      <c r="D8172" s="5"/>
      <c r="J8172" s="12"/>
      <c r="S8172" s="12"/>
      <c r="T8172" s="5"/>
      <c r="V8172" s="5"/>
      <c r="W8172" s="5"/>
    </row>
    <row r="8173" spans="4:23" customFormat="1" x14ac:dyDescent="0.35">
      <c r="D8173" s="5"/>
      <c r="J8173" s="12"/>
      <c r="S8173" s="12"/>
      <c r="T8173" s="5"/>
      <c r="V8173" s="5"/>
      <c r="W8173" s="5"/>
    </row>
    <row r="8174" spans="4:23" customFormat="1" x14ac:dyDescent="0.35">
      <c r="D8174" s="5"/>
      <c r="J8174" s="12"/>
      <c r="S8174" s="12"/>
      <c r="T8174" s="5"/>
      <c r="V8174" s="5"/>
      <c r="W8174" s="5"/>
    </row>
    <row r="8175" spans="4:23" customFormat="1" x14ac:dyDescent="0.35">
      <c r="D8175" s="5"/>
      <c r="J8175" s="12"/>
      <c r="S8175" s="12"/>
      <c r="T8175" s="5"/>
      <c r="V8175" s="5"/>
      <c r="W8175" s="5"/>
    </row>
    <row r="8176" spans="4:23" customFormat="1" x14ac:dyDescent="0.35">
      <c r="D8176" s="5"/>
      <c r="J8176" s="12"/>
      <c r="S8176" s="12"/>
      <c r="T8176" s="5"/>
      <c r="V8176" s="5"/>
      <c r="W8176" s="5"/>
    </row>
    <row r="8177" spans="4:23" customFormat="1" x14ac:dyDescent="0.35">
      <c r="D8177" s="5"/>
      <c r="J8177" s="12"/>
      <c r="S8177" s="12"/>
      <c r="T8177" s="5"/>
      <c r="V8177" s="5"/>
      <c r="W8177" s="5"/>
    </row>
    <row r="8178" spans="4:23" customFormat="1" x14ac:dyDescent="0.35">
      <c r="D8178" s="5"/>
      <c r="J8178" s="12"/>
      <c r="S8178" s="12"/>
      <c r="T8178" s="5"/>
      <c r="V8178" s="5"/>
      <c r="W8178" s="5"/>
    </row>
    <row r="8179" spans="4:23" customFormat="1" x14ac:dyDescent="0.35">
      <c r="D8179" s="5"/>
      <c r="J8179" s="12"/>
      <c r="S8179" s="12"/>
      <c r="T8179" s="5"/>
      <c r="V8179" s="5"/>
      <c r="W8179" s="5"/>
    </row>
    <row r="8180" spans="4:23" customFormat="1" x14ac:dyDescent="0.35">
      <c r="D8180" s="5"/>
      <c r="J8180" s="12"/>
      <c r="S8180" s="12"/>
      <c r="T8180" s="5"/>
      <c r="V8180" s="5"/>
      <c r="W8180" s="5"/>
    </row>
    <row r="8181" spans="4:23" customFormat="1" x14ac:dyDescent="0.35">
      <c r="D8181" s="5"/>
      <c r="J8181" s="12"/>
      <c r="S8181" s="12"/>
      <c r="T8181" s="5"/>
      <c r="V8181" s="5"/>
      <c r="W8181" s="5"/>
    </row>
    <row r="8182" spans="4:23" customFormat="1" x14ac:dyDescent="0.35">
      <c r="D8182" s="5"/>
      <c r="J8182" s="12"/>
      <c r="S8182" s="12"/>
      <c r="T8182" s="5"/>
      <c r="V8182" s="5"/>
      <c r="W8182" s="5"/>
    </row>
    <row r="8183" spans="4:23" customFormat="1" x14ac:dyDescent="0.35">
      <c r="D8183" s="5"/>
      <c r="J8183" s="12"/>
      <c r="S8183" s="12"/>
      <c r="T8183" s="5"/>
      <c r="V8183" s="5"/>
      <c r="W8183" s="5"/>
    </row>
    <row r="8184" spans="4:23" customFormat="1" x14ac:dyDescent="0.35">
      <c r="D8184" s="5"/>
      <c r="J8184" s="12"/>
      <c r="S8184" s="12"/>
      <c r="T8184" s="5"/>
      <c r="V8184" s="5"/>
      <c r="W8184" s="5"/>
    </row>
    <row r="8185" spans="4:23" customFormat="1" x14ac:dyDescent="0.35">
      <c r="D8185" s="5"/>
      <c r="J8185" s="12"/>
      <c r="S8185" s="12"/>
      <c r="T8185" s="5"/>
      <c r="V8185" s="5"/>
      <c r="W8185" s="5"/>
    </row>
    <row r="8186" spans="4:23" customFormat="1" x14ac:dyDescent="0.35">
      <c r="D8186" s="5"/>
      <c r="J8186" s="12"/>
      <c r="S8186" s="12"/>
      <c r="T8186" s="5"/>
      <c r="V8186" s="5"/>
      <c r="W8186" s="5"/>
    </row>
    <row r="8187" spans="4:23" customFormat="1" x14ac:dyDescent="0.35">
      <c r="D8187" s="5"/>
      <c r="J8187" s="12"/>
      <c r="S8187" s="12"/>
      <c r="T8187" s="5"/>
      <c r="V8187" s="5"/>
      <c r="W8187" s="5"/>
    </row>
    <row r="8188" spans="4:23" customFormat="1" x14ac:dyDescent="0.35">
      <c r="D8188" s="5"/>
      <c r="J8188" s="12"/>
      <c r="S8188" s="12"/>
      <c r="T8188" s="5"/>
      <c r="V8188" s="5"/>
      <c r="W8188" s="5"/>
    </row>
    <row r="8189" spans="4:23" customFormat="1" x14ac:dyDescent="0.35">
      <c r="D8189" s="5"/>
      <c r="J8189" s="12"/>
      <c r="S8189" s="12"/>
      <c r="T8189" s="5"/>
      <c r="V8189" s="5"/>
      <c r="W8189" s="5"/>
    </row>
    <row r="8190" spans="4:23" customFormat="1" x14ac:dyDescent="0.35">
      <c r="D8190" s="5"/>
      <c r="J8190" s="12"/>
      <c r="S8190" s="12"/>
      <c r="T8190" s="5"/>
      <c r="V8190" s="5"/>
      <c r="W8190" s="5"/>
    </row>
    <row r="8191" spans="4:23" customFormat="1" x14ac:dyDescent="0.35">
      <c r="D8191" s="5"/>
      <c r="J8191" s="12"/>
      <c r="S8191" s="12"/>
      <c r="T8191" s="5"/>
      <c r="V8191" s="5"/>
      <c r="W8191" s="5"/>
    </row>
    <row r="8192" spans="4:23" customFormat="1" x14ac:dyDescent="0.35">
      <c r="D8192" s="5"/>
      <c r="J8192" s="12"/>
      <c r="S8192" s="12"/>
      <c r="T8192" s="5"/>
      <c r="V8192" s="5"/>
      <c r="W8192" s="5"/>
    </row>
    <row r="8193" spans="4:23" customFormat="1" x14ac:dyDescent="0.35">
      <c r="D8193" s="5"/>
      <c r="J8193" s="12"/>
      <c r="S8193" s="12"/>
      <c r="T8193" s="5"/>
      <c r="V8193" s="5"/>
      <c r="W8193" s="5"/>
    </row>
    <row r="8194" spans="4:23" customFormat="1" x14ac:dyDescent="0.35">
      <c r="D8194" s="5"/>
      <c r="J8194" s="12"/>
      <c r="S8194" s="12"/>
      <c r="T8194" s="5"/>
      <c r="V8194" s="5"/>
      <c r="W8194" s="5"/>
    </row>
    <row r="8195" spans="4:23" customFormat="1" x14ac:dyDescent="0.35">
      <c r="D8195" s="5"/>
      <c r="J8195" s="12"/>
      <c r="S8195" s="12"/>
      <c r="T8195" s="5"/>
      <c r="V8195" s="5"/>
      <c r="W8195" s="5"/>
    </row>
    <row r="8196" spans="4:23" customFormat="1" x14ac:dyDescent="0.35">
      <c r="D8196" s="5"/>
      <c r="J8196" s="12"/>
      <c r="S8196" s="12"/>
      <c r="T8196" s="5"/>
      <c r="V8196" s="5"/>
      <c r="W8196" s="5"/>
    </row>
    <row r="8197" spans="4:23" customFormat="1" x14ac:dyDescent="0.35">
      <c r="D8197" s="5"/>
      <c r="J8197" s="12"/>
      <c r="S8197" s="12"/>
      <c r="T8197" s="5"/>
      <c r="V8197" s="5"/>
      <c r="W8197" s="5"/>
    </row>
    <row r="8198" spans="4:23" customFormat="1" x14ac:dyDescent="0.35">
      <c r="D8198" s="5"/>
      <c r="J8198" s="12"/>
      <c r="S8198" s="12"/>
      <c r="T8198" s="5"/>
      <c r="V8198" s="5"/>
      <c r="W8198" s="5"/>
    </row>
    <row r="8199" spans="4:23" customFormat="1" x14ac:dyDescent="0.35">
      <c r="D8199" s="5"/>
      <c r="J8199" s="12"/>
      <c r="S8199" s="12"/>
      <c r="T8199" s="5"/>
      <c r="V8199" s="5"/>
      <c r="W8199" s="5"/>
    </row>
    <row r="8200" spans="4:23" customFormat="1" x14ac:dyDescent="0.35">
      <c r="D8200" s="5"/>
      <c r="J8200" s="12"/>
      <c r="S8200" s="12"/>
      <c r="T8200" s="5"/>
      <c r="V8200" s="5"/>
      <c r="W8200" s="5"/>
    </row>
    <row r="8201" spans="4:23" customFormat="1" x14ac:dyDescent="0.35">
      <c r="D8201" s="5"/>
      <c r="J8201" s="12"/>
      <c r="S8201" s="12"/>
      <c r="T8201" s="5"/>
      <c r="V8201" s="5"/>
      <c r="W8201" s="5"/>
    </row>
    <row r="8202" spans="4:23" customFormat="1" x14ac:dyDescent="0.35">
      <c r="D8202" s="5"/>
      <c r="J8202" s="12"/>
      <c r="S8202" s="12"/>
      <c r="T8202" s="5"/>
      <c r="V8202" s="5"/>
      <c r="W8202" s="5"/>
    </row>
    <row r="8203" spans="4:23" customFormat="1" x14ac:dyDescent="0.35">
      <c r="D8203" s="5"/>
      <c r="J8203" s="12"/>
      <c r="S8203" s="12"/>
      <c r="T8203" s="5"/>
      <c r="V8203" s="5"/>
      <c r="W8203" s="5"/>
    </row>
    <row r="8204" spans="4:23" customFormat="1" x14ac:dyDescent="0.35">
      <c r="D8204" s="5"/>
      <c r="J8204" s="12"/>
      <c r="S8204" s="12"/>
      <c r="T8204" s="5"/>
      <c r="V8204" s="5"/>
      <c r="W8204" s="5"/>
    </row>
    <row r="8205" spans="4:23" customFormat="1" x14ac:dyDescent="0.35">
      <c r="D8205" s="5"/>
      <c r="J8205" s="12"/>
      <c r="S8205" s="12"/>
      <c r="T8205" s="5"/>
      <c r="V8205" s="5"/>
      <c r="W8205" s="5"/>
    </row>
    <row r="8206" spans="4:23" customFormat="1" x14ac:dyDescent="0.35">
      <c r="D8206" s="5"/>
      <c r="J8206" s="12"/>
      <c r="S8206" s="12"/>
      <c r="T8206" s="5"/>
      <c r="V8206" s="5"/>
      <c r="W8206" s="5"/>
    </row>
    <row r="8207" spans="4:23" customFormat="1" x14ac:dyDescent="0.35">
      <c r="D8207" s="5"/>
      <c r="J8207" s="12"/>
      <c r="S8207" s="12"/>
      <c r="T8207" s="5"/>
      <c r="V8207" s="5"/>
      <c r="W8207" s="5"/>
    </row>
    <row r="8208" spans="4:23" customFormat="1" x14ac:dyDescent="0.35">
      <c r="D8208" s="5"/>
      <c r="J8208" s="12"/>
      <c r="S8208" s="12"/>
      <c r="T8208" s="5"/>
      <c r="V8208" s="5"/>
      <c r="W8208" s="5"/>
    </row>
    <row r="8209" spans="4:23" customFormat="1" x14ac:dyDescent="0.35">
      <c r="D8209" s="5"/>
      <c r="J8209" s="12"/>
      <c r="S8209" s="12"/>
      <c r="T8209" s="5"/>
      <c r="V8209" s="5"/>
      <c r="W8209" s="5"/>
    </row>
    <row r="8210" spans="4:23" customFormat="1" x14ac:dyDescent="0.35">
      <c r="D8210" s="5"/>
      <c r="J8210" s="12"/>
      <c r="S8210" s="12"/>
      <c r="T8210" s="5"/>
      <c r="V8210" s="5"/>
      <c r="W8210" s="5"/>
    </row>
    <row r="8211" spans="4:23" customFormat="1" x14ac:dyDescent="0.35">
      <c r="D8211" s="5"/>
      <c r="J8211" s="12"/>
      <c r="S8211" s="12"/>
      <c r="T8211" s="5"/>
      <c r="V8211" s="5"/>
      <c r="W8211" s="5"/>
    </row>
    <row r="8212" spans="4:23" customFormat="1" x14ac:dyDescent="0.35">
      <c r="D8212" s="5"/>
      <c r="J8212" s="12"/>
      <c r="S8212" s="12"/>
      <c r="T8212" s="5"/>
      <c r="V8212" s="5"/>
      <c r="W8212" s="5"/>
    </row>
    <row r="8213" spans="4:23" customFormat="1" x14ac:dyDescent="0.35">
      <c r="D8213" s="5"/>
      <c r="J8213" s="12"/>
      <c r="S8213" s="12"/>
      <c r="T8213" s="5"/>
      <c r="V8213" s="5"/>
      <c r="W8213" s="5"/>
    </row>
    <row r="8214" spans="4:23" customFormat="1" x14ac:dyDescent="0.35">
      <c r="D8214" s="5"/>
      <c r="J8214" s="12"/>
      <c r="S8214" s="12"/>
      <c r="T8214" s="5"/>
      <c r="V8214" s="5"/>
      <c r="W8214" s="5"/>
    </row>
    <row r="8215" spans="4:23" customFormat="1" x14ac:dyDescent="0.35">
      <c r="D8215" s="5"/>
      <c r="J8215" s="12"/>
      <c r="S8215" s="12"/>
      <c r="T8215" s="5"/>
      <c r="V8215" s="5"/>
      <c r="W8215" s="5"/>
    </row>
    <row r="8216" spans="4:23" customFormat="1" x14ac:dyDescent="0.35">
      <c r="D8216" s="5"/>
      <c r="J8216" s="12"/>
      <c r="S8216" s="12"/>
      <c r="T8216" s="5"/>
      <c r="V8216" s="5"/>
      <c r="W8216" s="5"/>
    </row>
    <row r="8217" spans="4:23" customFormat="1" x14ac:dyDescent="0.35">
      <c r="D8217" s="5"/>
      <c r="J8217" s="12"/>
      <c r="S8217" s="12"/>
      <c r="T8217" s="5"/>
      <c r="V8217" s="5"/>
      <c r="W8217" s="5"/>
    </row>
    <row r="8218" spans="4:23" customFormat="1" x14ac:dyDescent="0.35">
      <c r="D8218" s="5"/>
      <c r="J8218" s="12"/>
      <c r="S8218" s="12"/>
      <c r="T8218" s="5"/>
      <c r="V8218" s="5"/>
      <c r="W8218" s="5"/>
    </row>
    <row r="8219" spans="4:23" customFormat="1" x14ac:dyDescent="0.35">
      <c r="D8219" s="5"/>
      <c r="J8219" s="12"/>
      <c r="S8219" s="12"/>
      <c r="T8219" s="5"/>
      <c r="V8219" s="5"/>
      <c r="W8219" s="5"/>
    </row>
    <row r="8220" spans="4:23" customFormat="1" x14ac:dyDescent="0.35">
      <c r="D8220" s="5"/>
      <c r="J8220" s="12"/>
      <c r="S8220" s="12"/>
      <c r="T8220" s="5"/>
      <c r="V8220" s="5"/>
      <c r="W8220" s="5"/>
    </row>
    <row r="8221" spans="4:23" customFormat="1" x14ac:dyDescent="0.35">
      <c r="D8221" s="5"/>
      <c r="J8221" s="12"/>
      <c r="S8221" s="12"/>
      <c r="T8221" s="5"/>
      <c r="V8221" s="5"/>
      <c r="W8221" s="5"/>
    </row>
    <row r="8222" spans="4:23" customFormat="1" x14ac:dyDescent="0.35">
      <c r="D8222" s="5"/>
      <c r="J8222" s="12"/>
      <c r="S8222" s="12"/>
      <c r="T8222" s="5"/>
      <c r="V8222" s="5"/>
      <c r="W8222" s="5"/>
    </row>
    <row r="8223" spans="4:23" customFormat="1" x14ac:dyDescent="0.35">
      <c r="D8223" s="5"/>
      <c r="J8223" s="12"/>
      <c r="S8223" s="12"/>
      <c r="T8223" s="5"/>
      <c r="V8223" s="5"/>
      <c r="W8223" s="5"/>
    </row>
    <row r="8224" spans="4:23" customFormat="1" x14ac:dyDescent="0.35">
      <c r="D8224" s="5"/>
      <c r="J8224" s="12"/>
      <c r="S8224" s="12"/>
      <c r="T8224" s="5"/>
      <c r="V8224" s="5"/>
      <c r="W8224" s="5"/>
    </row>
    <row r="8225" spans="4:23" customFormat="1" x14ac:dyDescent="0.35">
      <c r="D8225" s="5"/>
      <c r="J8225" s="12"/>
      <c r="S8225" s="12"/>
      <c r="T8225" s="5"/>
      <c r="V8225" s="5"/>
      <c r="W8225" s="5"/>
    </row>
    <row r="8226" spans="4:23" customFormat="1" x14ac:dyDescent="0.35">
      <c r="D8226" s="5"/>
      <c r="J8226" s="12"/>
      <c r="S8226" s="12"/>
      <c r="T8226" s="5"/>
      <c r="V8226" s="5"/>
      <c r="W8226" s="5"/>
    </row>
    <row r="8227" spans="4:23" customFormat="1" x14ac:dyDescent="0.35">
      <c r="D8227" s="5"/>
      <c r="J8227" s="12"/>
      <c r="S8227" s="12"/>
      <c r="T8227" s="5"/>
      <c r="V8227" s="5"/>
      <c r="W8227" s="5"/>
    </row>
    <row r="8228" spans="4:23" customFormat="1" x14ac:dyDescent="0.35">
      <c r="D8228" s="5"/>
      <c r="J8228" s="12"/>
      <c r="S8228" s="12"/>
      <c r="T8228" s="5"/>
      <c r="V8228" s="5"/>
      <c r="W8228" s="5"/>
    </row>
    <row r="8229" spans="4:23" customFormat="1" x14ac:dyDescent="0.35">
      <c r="D8229" s="5"/>
      <c r="J8229" s="12"/>
      <c r="S8229" s="12"/>
      <c r="T8229" s="5"/>
      <c r="V8229" s="5"/>
      <c r="W8229" s="5"/>
    </row>
    <row r="8230" spans="4:23" customFormat="1" x14ac:dyDescent="0.35">
      <c r="D8230" s="5"/>
      <c r="J8230" s="12"/>
      <c r="S8230" s="12"/>
      <c r="T8230" s="5"/>
      <c r="V8230" s="5"/>
      <c r="W8230" s="5"/>
    </row>
    <row r="8231" spans="4:23" customFormat="1" x14ac:dyDescent="0.35">
      <c r="D8231" s="5"/>
      <c r="J8231" s="12"/>
      <c r="S8231" s="12"/>
      <c r="T8231" s="5"/>
      <c r="V8231" s="5"/>
      <c r="W8231" s="5"/>
    </row>
    <row r="8232" spans="4:23" customFormat="1" x14ac:dyDescent="0.35">
      <c r="D8232" s="5"/>
      <c r="J8232" s="12"/>
      <c r="S8232" s="12"/>
      <c r="T8232" s="5"/>
      <c r="V8232" s="5"/>
      <c r="W8232" s="5"/>
    </row>
    <row r="8233" spans="4:23" customFormat="1" x14ac:dyDescent="0.35">
      <c r="D8233" s="5"/>
      <c r="J8233" s="12"/>
      <c r="S8233" s="12"/>
      <c r="T8233" s="5"/>
      <c r="V8233" s="5"/>
      <c r="W8233" s="5"/>
    </row>
    <row r="8234" spans="4:23" customFormat="1" x14ac:dyDescent="0.35">
      <c r="D8234" s="5"/>
      <c r="J8234" s="12"/>
      <c r="S8234" s="12"/>
      <c r="T8234" s="5"/>
      <c r="V8234" s="5"/>
      <c r="W8234" s="5"/>
    </row>
    <row r="8235" spans="4:23" customFormat="1" x14ac:dyDescent="0.35">
      <c r="D8235" s="5"/>
      <c r="J8235" s="12"/>
      <c r="S8235" s="12"/>
      <c r="T8235" s="5"/>
      <c r="V8235" s="5"/>
      <c r="W8235" s="5"/>
    </row>
    <row r="8236" spans="4:23" customFormat="1" x14ac:dyDescent="0.35">
      <c r="D8236" s="5"/>
      <c r="J8236" s="12"/>
      <c r="S8236" s="12"/>
      <c r="T8236" s="5"/>
      <c r="V8236" s="5"/>
      <c r="W8236" s="5"/>
    </row>
    <row r="8237" spans="4:23" customFormat="1" x14ac:dyDescent="0.35">
      <c r="D8237" s="5"/>
      <c r="J8237" s="12"/>
      <c r="S8237" s="12"/>
      <c r="T8237" s="5"/>
      <c r="V8237" s="5"/>
      <c r="W8237" s="5"/>
    </row>
    <row r="8238" spans="4:23" customFormat="1" x14ac:dyDescent="0.35">
      <c r="D8238" s="5"/>
      <c r="J8238" s="12"/>
      <c r="S8238" s="12"/>
      <c r="T8238" s="5"/>
      <c r="V8238" s="5"/>
      <c r="W8238" s="5"/>
    </row>
    <row r="8239" spans="4:23" customFormat="1" x14ac:dyDescent="0.35">
      <c r="D8239" s="5"/>
      <c r="J8239" s="12"/>
      <c r="S8239" s="12"/>
      <c r="T8239" s="5"/>
      <c r="V8239" s="5"/>
      <c r="W8239" s="5"/>
    </row>
    <row r="8240" spans="4:23" customFormat="1" x14ac:dyDescent="0.35">
      <c r="D8240" s="5"/>
      <c r="J8240" s="12"/>
      <c r="S8240" s="12"/>
      <c r="T8240" s="5"/>
      <c r="V8240" s="5"/>
      <c r="W8240" s="5"/>
    </row>
    <row r="8241" spans="4:23" customFormat="1" x14ac:dyDescent="0.35">
      <c r="D8241" s="5"/>
      <c r="J8241" s="12"/>
      <c r="S8241" s="12"/>
      <c r="T8241" s="5"/>
      <c r="V8241" s="5"/>
      <c r="W8241" s="5"/>
    </row>
    <row r="8242" spans="4:23" customFormat="1" x14ac:dyDescent="0.35">
      <c r="D8242" s="5"/>
      <c r="J8242" s="12"/>
      <c r="S8242" s="12"/>
      <c r="T8242" s="5"/>
      <c r="V8242" s="5"/>
      <c r="W8242" s="5"/>
    </row>
    <row r="8243" spans="4:23" customFormat="1" x14ac:dyDescent="0.35">
      <c r="D8243" s="5"/>
      <c r="J8243" s="12"/>
      <c r="S8243" s="12"/>
      <c r="T8243" s="5"/>
      <c r="V8243" s="5"/>
      <c r="W8243" s="5"/>
    </row>
    <row r="8244" spans="4:23" customFormat="1" x14ac:dyDescent="0.35">
      <c r="D8244" s="5"/>
      <c r="J8244" s="12"/>
      <c r="S8244" s="12"/>
      <c r="T8244" s="5"/>
      <c r="V8244" s="5"/>
      <c r="W8244" s="5"/>
    </row>
    <row r="8245" spans="4:23" customFormat="1" x14ac:dyDescent="0.35">
      <c r="D8245" s="5"/>
      <c r="J8245" s="12"/>
      <c r="S8245" s="12"/>
      <c r="T8245" s="5"/>
      <c r="V8245" s="5"/>
      <c r="W8245" s="5"/>
    </row>
    <row r="8246" spans="4:23" customFormat="1" x14ac:dyDescent="0.35">
      <c r="D8246" s="5"/>
      <c r="J8246" s="12"/>
      <c r="S8246" s="12"/>
      <c r="T8246" s="5"/>
      <c r="V8246" s="5"/>
      <c r="W8246" s="5"/>
    </row>
    <row r="8247" spans="4:23" customFormat="1" x14ac:dyDescent="0.35">
      <c r="D8247" s="5"/>
      <c r="J8247" s="12"/>
      <c r="S8247" s="12"/>
      <c r="T8247" s="5"/>
      <c r="V8247" s="5"/>
      <c r="W8247" s="5"/>
    </row>
    <row r="8248" spans="4:23" customFormat="1" x14ac:dyDescent="0.35">
      <c r="D8248" s="5"/>
      <c r="J8248" s="12"/>
      <c r="S8248" s="12"/>
      <c r="T8248" s="5"/>
      <c r="V8248" s="5"/>
      <c r="W8248" s="5"/>
    </row>
    <row r="8249" spans="4:23" customFormat="1" x14ac:dyDescent="0.35">
      <c r="D8249" s="5"/>
      <c r="J8249" s="12"/>
      <c r="S8249" s="12"/>
      <c r="T8249" s="5"/>
      <c r="V8249" s="5"/>
      <c r="W8249" s="5"/>
    </row>
    <row r="8250" spans="4:23" customFormat="1" x14ac:dyDescent="0.35">
      <c r="D8250" s="5"/>
      <c r="J8250" s="12"/>
      <c r="S8250" s="12"/>
      <c r="T8250" s="5"/>
      <c r="V8250" s="5"/>
      <c r="W8250" s="5"/>
    </row>
    <row r="8251" spans="4:23" customFormat="1" x14ac:dyDescent="0.35">
      <c r="D8251" s="5"/>
      <c r="J8251" s="12"/>
      <c r="S8251" s="12"/>
      <c r="T8251" s="5"/>
      <c r="V8251" s="5"/>
      <c r="W8251" s="5"/>
    </row>
    <row r="8252" spans="4:23" customFormat="1" x14ac:dyDescent="0.35">
      <c r="D8252" s="5"/>
      <c r="J8252" s="12"/>
      <c r="S8252" s="12"/>
      <c r="T8252" s="5"/>
      <c r="V8252" s="5"/>
      <c r="W8252" s="5"/>
    </row>
    <row r="8253" spans="4:23" customFormat="1" x14ac:dyDescent="0.35">
      <c r="D8253" s="5"/>
      <c r="J8253" s="12"/>
      <c r="S8253" s="12"/>
      <c r="T8253" s="5"/>
      <c r="V8253" s="5"/>
      <c r="W8253" s="5"/>
    </row>
    <row r="8254" spans="4:23" customFormat="1" x14ac:dyDescent="0.35">
      <c r="D8254" s="5"/>
      <c r="J8254" s="12"/>
      <c r="S8254" s="12"/>
      <c r="T8254" s="5"/>
      <c r="V8254" s="5"/>
      <c r="W8254" s="5"/>
    </row>
    <row r="8255" spans="4:23" customFormat="1" x14ac:dyDescent="0.35">
      <c r="D8255" s="5"/>
      <c r="J8255" s="12"/>
      <c r="S8255" s="12"/>
      <c r="T8255" s="5"/>
      <c r="V8255" s="5"/>
      <c r="W8255" s="5"/>
    </row>
    <row r="8256" spans="4:23" customFormat="1" x14ac:dyDescent="0.35">
      <c r="D8256" s="5"/>
      <c r="J8256" s="12"/>
      <c r="S8256" s="12"/>
      <c r="T8256" s="5"/>
      <c r="V8256" s="5"/>
      <c r="W8256" s="5"/>
    </row>
    <row r="8257" spans="4:23" customFormat="1" x14ac:dyDescent="0.35">
      <c r="D8257" s="5"/>
      <c r="J8257" s="12"/>
      <c r="S8257" s="12"/>
      <c r="T8257" s="5"/>
      <c r="V8257" s="5"/>
      <c r="W8257" s="5"/>
    </row>
    <row r="8258" spans="4:23" customFormat="1" x14ac:dyDescent="0.35">
      <c r="D8258" s="5"/>
      <c r="J8258" s="12"/>
      <c r="S8258" s="12"/>
      <c r="T8258" s="5"/>
      <c r="V8258" s="5"/>
      <c r="W8258" s="5"/>
    </row>
    <row r="8259" spans="4:23" customFormat="1" x14ac:dyDescent="0.35">
      <c r="D8259" s="5"/>
      <c r="J8259" s="12"/>
      <c r="S8259" s="12"/>
      <c r="T8259" s="5"/>
      <c r="V8259" s="5"/>
      <c r="W8259" s="5"/>
    </row>
    <row r="8260" spans="4:23" customFormat="1" x14ac:dyDescent="0.35">
      <c r="D8260" s="5"/>
      <c r="J8260" s="12"/>
      <c r="S8260" s="12"/>
      <c r="T8260" s="5"/>
      <c r="V8260" s="5"/>
      <c r="W8260" s="5"/>
    </row>
    <row r="8261" spans="4:23" customFormat="1" x14ac:dyDescent="0.35">
      <c r="D8261" s="5"/>
      <c r="J8261" s="12"/>
      <c r="S8261" s="12"/>
      <c r="T8261" s="5"/>
      <c r="V8261" s="5"/>
      <c r="W8261" s="5"/>
    </row>
    <row r="8262" spans="4:23" customFormat="1" x14ac:dyDescent="0.35">
      <c r="D8262" s="5"/>
      <c r="J8262" s="12"/>
      <c r="S8262" s="12"/>
      <c r="T8262" s="5"/>
      <c r="V8262" s="5"/>
      <c r="W8262" s="5"/>
    </row>
    <row r="8263" spans="4:23" customFormat="1" x14ac:dyDescent="0.35">
      <c r="D8263" s="5"/>
      <c r="J8263" s="12"/>
      <c r="S8263" s="12"/>
      <c r="T8263" s="5"/>
      <c r="V8263" s="5"/>
      <c r="W8263" s="5"/>
    </row>
    <row r="8264" spans="4:23" customFormat="1" x14ac:dyDescent="0.35">
      <c r="D8264" s="5"/>
      <c r="J8264" s="12"/>
      <c r="S8264" s="12"/>
      <c r="T8264" s="5"/>
      <c r="V8264" s="5"/>
      <c r="W8264" s="5"/>
    </row>
    <row r="8265" spans="4:23" customFormat="1" x14ac:dyDescent="0.35">
      <c r="D8265" s="5"/>
      <c r="J8265" s="12"/>
      <c r="S8265" s="12"/>
      <c r="T8265" s="5"/>
      <c r="V8265" s="5"/>
      <c r="W8265" s="5"/>
    </row>
    <row r="8266" spans="4:23" customFormat="1" x14ac:dyDescent="0.35">
      <c r="D8266" s="5"/>
      <c r="J8266" s="12"/>
      <c r="S8266" s="12"/>
      <c r="T8266" s="5"/>
      <c r="V8266" s="5"/>
      <c r="W8266" s="5"/>
    </row>
    <row r="8267" spans="4:23" customFormat="1" x14ac:dyDescent="0.35">
      <c r="D8267" s="5"/>
      <c r="J8267" s="12"/>
      <c r="S8267" s="12"/>
      <c r="T8267" s="5"/>
      <c r="V8267" s="5"/>
      <c r="W8267" s="5"/>
    </row>
    <row r="8268" spans="4:23" customFormat="1" x14ac:dyDescent="0.35">
      <c r="D8268" s="5"/>
      <c r="J8268" s="12"/>
      <c r="S8268" s="12"/>
      <c r="T8268" s="5"/>
      <c r="V8268" s="5"/>
      <c r="W8268" s="5"/>
    </row>
    <row r="8269" spans="4:23" customFormat="1" x14ac:dyDescent="0.35">
      <c r="D8269" s="5"/>
      <c r="J8269" s="12"/>
      <c r="S8269" s="12"/>
      <c r="T8269" s="5"/>
      <c r="V8269" s="5"/>
      <c r="W8269" s="5"/>
    </row>
    <row r="8270" spans="4:23" customFormat="1" x14ac:dyDescent="0.35">
      <c r="D8270" s="5"/>
      <c r="J8270" s="12"/>
      <c r="S8270" s="12"/>
      <c r="T8270" s="5"/>
      <c r="V8270" s="5"/>
      <c r="W8270" s="5"/>
    </row>
    <row r="8271" spans="4:23" customFormat="1" x14ac:dyDescent="0.35">
      <c r="D8271" s="5"/>
      <c r="J8271" s="12"/>
      <c r="S8271" s="12"/>
      <c r="T8271" s="5"/>
      <c r="V8271" s="5"/>
      <c r="W8271" s="5"/>
    </row>
    <row r="8272" spans="4:23" customFormat="1" x14ac:dyDescent="0.35">
      <c r="D8272" s="5"/>
      <c r="J8272" s="12"/>
      <c r="S8272" s="12"/>
      <c r="T8272" s="5"/>
      <c r="V8272" s="5"/>
      <c r="W8272" s="5"/>
    </row>
    <row r="8273" spans="4:23" customFormat="1" x14ac:dyDescent="0.35">
      <c r="D8273" s="5"/>
      <c r="J8273" s="12"/>
      <c r="S8273" s="12"/>
      <c r="T8273" s="5"/>
      <c r="V8273" s="5"/>
      <c r="W8273" s="5"/>
    </row>
    <row r="8274" spans="4:23" customFormat="1" x14ac:dyDescent="0.35">
      <c r="D8274" s="5"/>
      <c r="J8274" s="12"/>
      <c r="S8274" s="12"/>
      <c r="T8274" s="5"/>
      <c r="V8274" s="5"/>
      <c r="W8274" s="5"/>
    </row>
    <row r="8275" spans="4:23" customFormat="1" x14ac:dyDescent="0.35">
      <c r="D8275" s="5"/>
      <c r="J8275" s="12"/>
      <c r="S8275" s="12"/>
      <c r="T8275" s="5"/>
      <c r="V8275" s="5"/>
      <c r="W8275" s="5"/>
    </row>
    <row r="8276" spans="4:23" customFormat="1" x14ac:dyDescent="0.35">
      <c r="D8276" s="5"/>
      <c r="J8276" s="12"/>
      <c r="S8276" s="12"/>
      <c r="T8276" s="5"/>
      <c r="V8276" s="5"/>
      <c r="W8276" s="5"/>
    </row>
    <row r="8277" spans="4:23" customFormat="1" x14ac:dyDescent="0.35">
      <c r="D8277" s="5"/>
      <c r="J8277" s="12"/>
      <c r="S8277" s="12"/>
      <c r="T8277" s="5"/>
      <c r="V8277" s="5"/>
      <c r="W8277" s="5"/>
    </row>
    <row r="8278" spans="4:23" customFormat="1" x14ac:dyDescent="0.35">
      <c r="D8278" s="5"/>
      <c r="J8278" s="12"/>
      <c r="S8278" s="12"/>
      <c r="T8278" s="5"/>
      <c r="V8278" s="5"/>
      <c r="W8278" s="5"/>
    </row>
    <row r="8279" spans="4:23" customFormat="1" x14ac:dyDescent="0.35">
      <c r="D8279" s="5"/>
      <c r="J8279" s="12"/>
      <c r="S8279" s="12"/>
      <c r="T8279" s="5"/>
      <c r="V8279" s="5"/>
      <c r="W8279" s="5"/>
    </row>
    <row r="8280" spans="4:23" customFormat="1" x14ac:dyDescent="0.35">
      <c r="D8280" s="5"/>
      <c r="J8280" s="12"/>
      <c r="S8280" s="12"/>
      <c r="T8280" s="5"/>
      <c r="V8280" s="5"/>
      <c r="W8280" s="5"/>
    </row>
    <row r="8281" spans="4:23" customFormat="1" x14ac:dyDescent="0.35">
      <c r="D8281" s="5"/>
      <c r="J8281" s="12"/>
      <c r="S8281" s="12"/>
      <c r="T8281" s="5"/>
      <c r="V8281" s="5"/>
      <c r="W8281" s="5"/>
    </row>
    <row r="8282" spans="4:23" customFormat="1" x14ac:dyDescent="0.35">
      <c r="D8282" s="5"/>
      <c r="J8282" s="12"/>
      <c r="S8282" s="12"/>
      <c r="T8282" s="5"/>
      <c r="V8282" s="5"/>
      <c r="W8282" s="5"/>
    </row>
    <row r="8283" spans="4:23" customFormat="1" x14ac:dyDescent="0.35">
      <c r="D8283" s="5"/>
      <c r="J8283" s="12"/>
      <c r="S8283" s="12"/>
      <c r="T8283" s="5"/>
      <c r="V8283" s="5"/>
      <c r="W8283" s="5"/>
    </row>
    <row r="8284" spans="4:23" customFormat="1" x14ac:dyDescent="0.35">
      <c r="D8284" s="5"/>
      <c r="J8284" s="12"/>
      <c r="S8284" s="12"/>
      <c r="T8284" s="5"/>
      <c r="V8284" s="5"/>
      <c r="W8284" s="5"/>
    </row>
    <row r="8285" spans="4:23" customFormat="1" x14ac:dyDescent="0.35">
      <c r="D8285" s="5"/>
      <c r="J8285" s="12"/>
      <c r="S8285" s="12"/>
      <c r="T8285" s="5"/>
      <c r="V8285" s="5"/>
      <c r="W8285" s="5"/>
    </row>
    <row r="8286" spans="4:23" customFormat="1" x14ac:dyDescent="0.35">
      <c r="D8286" s="5"/>
      <c r="J8286" s="12"/>
      <c r="S8286" s="12"/>
      <c r="T8286" s="5"/>
      <c r="V8286" s="5"/>
      <c r="W8286" s="5"/>
    </row>
    <row r="8287" spans="4:23" customFormat="1" x14ac:dyDescent="0.35">
      <c r="D8287" s="5"/>
      <c r="J8287" s="12"/>
      <c r="S8287" s="12"/>
      <c r="T8287" s="5"/>
      <c r="V8287" s="5"/>
      <c r="W8287" s="5"/>
    </row>
    <row r="8288" spans="4:23" customFormat="1" x14ac:dyDescent="0.35">
      <c r="D8288" s="5"/>
      <c r="J8288" s="12"/>
      <c r="S8288" s="12"/>
      <c r="T8288" s="5"/>
      <c r="V8288" s="5"/>
      <c r="W8288" s="5"/>
    </row>
    <row r="8289" spans="4:23" customFormat="1" x14ac:dyDescent="0.35">
      <c r="D8289" s="5"/>
      <c r="J8289" s="12"/>
      <c r="S8289" s="12"/>
      <c r="T8289" s="5"/>
      <c r="V8289" s="5"/>
      <c r="W8289" s="5"/>
    </row>
    <row r="8290" spans="4:23" customFormat="1" x14ac:dyDescent="0.35">
      <c r="D8290" s="5"/>
      <c r="J8290" s="12"/>
      <c r="S8290" s="12"/>
      <c r="T8290" s="5"/>
      <c r="V8290" s="5"/>
      <c r="W8290" s="5"/>
    </row>
    <row r="8291" spans="4:23" customFormat="1" x14ac:dyDescent="0.35">
      <c r="D8291" s="5"/>
      <c r="J8291" s="12"/>
      <c r="S8291" s="12"/>
      <c r="T8291" s="5"/>
      <c r="V8291" s="5"/>
      <c r="W8291" s="5"/>
    </row>
    <row r="8292" spans="4:23" customFormat="1" x14ac:dyDescent="0.35">
      <c r="D8292" s="5"/>
      <c r="J8292" s="12"/>
      <c r="S8292" s="12"/>
      <c r="T8292" s="5"/>
      <c r="V8292" s="5"/>
      <c r="W8292" s="5"/>
    </row>
    <row r="8293" spans="4:23" customFormat="1" x14ac:dyDescent="0.35">
      <c r="D8293" s="5"/>
      <c r="J8293" s="12"/>
      <c r="S8293" s="12"/>
      <c r="T8293" s="5"/>
      <c r="V8293" s="5"/>
      <c r="W8293" s="5"/>
    </row>
    <row r="8294" spans="4:23" customFormat="1" x14ac:dyDescent="0.35">
      <c r="D8294" s="5"/>
      <c r="J8294" s="12"/>
      <c r="S8294" s="12"/>
      <c r="T8294" s="5"/>
      <c r="V8294" s="5"/>
      <c r="W8294" s="5"/>
    </row>
    <row r="8295" spans="4:23" customFormat="1" x14ac:dyDescent="0.35">
      <c r="D8295" s="5"/>
      <c r="J8295" s="12"/>
      <c r="S8295" s="12"/>
      <c r="T8295" s="5"/>
      <c r="V8295" s="5"/>
      <c r="W8295" s="5"/>
    </row>
    <row r="8296" spans="4:23" customFormat="1" x14ac:dyDescent="0.35">
      <c r="D8296" s="5"/>
      <c r="J8296" s="12"/>
      <c r="S8296" s="12"/>
      <c r="T8296" s="5"/>
      <c r="V8296" s="5"/>
      <c r="W8296" s="5"/>
    </row>
    <row r="8297" spans="4:23" customFormat="1" x14ac:dyDescent="0.35">
      <c r="D8297" s="5"/>
      <c r="J8297" s="12"/>
      <c r="S8297" s="12"/>
      <c r="T8297" s="5"/>
      <c r="V8297" s="5"/>
      <c r="W8297" s="5"/>
    </row>
    <row r="8298" spans="4:23" customFormat="1" x14ac:dyDescent="0.35">
      <c r="D8298" s="5"/>
      <c r="J8298" s="12"/>
      <c r="S8298" s="12"/>
      <c r="T8298" s="5"/>
      <c r="V8298" s="5"/>
      <c r="W8298" s="5"/>
    </row>
    <row r="8299" spans="4:23" customFormat="1" x14ac:dyDescent="0.35">
      <c r="D8299" s="5"/>
      <c r="J8299" s="12"/>
      <c r="S8299" s="12"/>
      <c r="T8299" s="5"/>
      <c r="V8299" s="5"/>
      <c r="W8299" s="5"/>
    </row>
    <row r="8300" spans="4:23" customFormat="1" x14ac:dyDescent="0.35">
      <c r="D8300" s="5"/>
      <c r="J8300" s="12"/>
      <c r="S8300" s="12"/>
      <c r="T8300" s="5"/>
      <c r="V8300" s="5"/>
      <c r="W8300" s="5"/>
    </row>
    <row r="8301" spans="4:23" customFormat="1" x14ac:dyDescent="0.35">
      <c r="D8301" s="5"/>
      <c r="J8301" s="12"/>
      <c r="S8301" s="12"/>
      <c r="T8301" s="5"/>
      <c r="V8301" s="5"/>
      <c r="W8301" s="5"/>
    </row>
    <row r="8302" spans="4:23" customFormat="1" x14ac:dyDescent="0.35">
      <c r="D8302" s="5"/>
      <c r="J8302" s="12"/>
      <c r="S8302" s="12"/>
      <c r="T8302" s="5"/>
      <c r="V8302" s="5"/>
      <c r="W8302" s="5"/>
    </row>
    <row r="8303" spans="4:23" customFormat="1" x14ac:dyDescent="0.35">
      <c r="D8303" s="5"/>
      <c r="J8303" s="12"/>
      <c r="S8303" s="12"/>
      <c r="T8303" s="5"/>
      <c r="V8303" s="5"/>
      <c r="W8303" s="5"/>
    </row>
    <row r="8304" spans="4:23" customFormat="1" x14ac:dyDescent="0.35">
      <c r="D8304" s="5"/>
      <c r="J8304" s="12"/>
      <c r="S8304" s="12"/>
      <c r="T8304" s="5"/>
      <c r="V8304" s="5"/>
      <c r="W8304" s="5"/>
    </row>
    <row r="8305" spans="4:23" customFormat="1" x14ac:dyDescent="0.35">
      <c r="D8305" s="5"/>
      <c r="J8305" s="12"/>
      <c r="S8305" s="12"/>
      <c r="T8305" s="5"/>
      <c r="V8305" s="5"/>
      <c r="W8305" s="5"/>
    </row>
    <row r="8306" spans="4:23" customFormat="1" x14ac:dyDescent="0.35">
      <c r="D8306" s="5"/>
      <c r="J8306" s="12"/>
      <c r="S8306" s="12"/>
      <c r="T8306" s="5"/>
      <c r="V8306" s="5"/>
      <c r="W8306" s="5"/>
    </row>
    <row r="8307" spans="4:23" customFormat="1" x14ac:dyDescent="0.35">
      <c r="D8307" s="5"/>
      <c r="J8307" s="12"/>
      <c r="S8307" s="12"/>
      <c r="T8307" s="5"/>
      <c r="V8307" s="5"/>
      <c r="W8307" s="5"/>
    </row>
    <row r="8308" spans="4:23" customFormat="1" x14ac:dyDescent="0.35">
      <c r="D8308" s="5"/>
      <c r="J8308" s="12"/>
      <c r="S8308" s="12"/>
      <c r="T8308" s="5"/>
      <c r="V8308" s="5"/>
      <c r="W8308" s="5"/>
    </row>
    <row r="8309" spans="4:23" customFormat="1" x14ac:dyDescent="0.35">
      <c r="D8309" s="5"/>
      <c r="J8309" s="12"/>
      <c r="S8309" s="12"/>
      <c r="T8309" s="5"/>
      <c r="V8309" s="5"/>
      <c r="W8309" s="5"/>
    </row>
    <row r="8310" spans="4:23" customFormat="1" x14ac:dyDescent="0.35">
      <c r="D8310" s="5"/>
      <c r="J8310" s="12"/>
      <c r="S8310" s="12"/>
      <c r="T8310" s="5"/>
      <c r="V8310" s="5"/>
      <c r="W8310" s="5"/>
    </row>
    <row r="8311" spans="4:23" customFormat="1" x14ac:dyDescent="0.35">
      <c r="D8311" s="5"/>
      <c r="J8311" s="12"/>
      <c r="S8311" s="12"/>
      <c r="T8311" s="5"/>
      <c r="V8311" s="5"/>
      <c r="W8311" s="5"/>
    </row>
    <row r="8312" spans="4:23" customFormat="1" x14ac:dyDescent="0.35">
      <c r="D8312" s="5"/>
      <c r="J8312" s="12"/>
      <c r="S8312" s="12"/>
      <c r="T8312" s="5"/>
      <c r="V8312" s="5"/>
      <c r="W8312" s="5"/>
    </row>
    <row r="8313" spans="4:23" customFormat="1" x14ac:dyDescent="0.35">
      <c r="D8313" s="5"/>
      <c r="J8313" s="12"/>
      <c r="S8313" s="12"/>
      <c r="T8313" s="5"/>
      <c r="V8313" s="5"/>
      <c r="W8313" s="5"/>
    </row>
    <row r="8314" spans="4:23" customFormat="1" x14ac:dyDescent="0.35">
      <c r="D8314" s="5"/>
      <c r="J8314" s="12"/>
      <c r="S8314" s="12"/>
      <c r="T8314" s="5"/>
      <c r="V8314" s="5"/>
      <c r="W8314" s="5"/>
    </row>
    <row r="8315" spans="4:23" customFormat="1" x14ac:dyDescent="0.35">
      <c r="D8315" s="5"/>
      <c r="J8315" s="12"/>
      <c r="S8315" s="12"/>
      <c r="T8315" s="5"/>
      <c r="V8315" s="5"/>
      <c r="W8315" s="5"/>
    </row>
    <row r="8316" spans="4:23" customFormat="1" x14ac:dyDescent="0.35">
      <c r="D8316" s="5"/>
      <c r="J8316" s="12"/>
      <c r="S8316" s="12"/>
      <c r="T8316" s="5"/>
      <c r="V8316" s="5"/>
      <c r="W8316" s="5"/>
    </row>
    <row r="8317" spans="4:23" customFormat="1" x14ac:dyDescent="0.35">
      <c r="D8317" s="5"/>
      <c r="J8317" s="12"/>
      <c r="S8317" s="12"/>
      <c r="T8317" s="5"/>
      <c r="V8317" s="5"/>
      <c r="W8317" s="5"/>
    </row>
    <row r="8318" spans="4:23" customFormat="1" x14ac:dyDescent="0.35">
      <c r="D8318" s="5"/>
      <c r="J8318" s="12"/>
      <c r="S8318" s="12"/>
      <c r="T8318" s="5"/>
      <c r="V8318" s="5"/>
      <c r="W8318" s="5"/>
    </row>
    <row r="8319" spans="4:23" customFormat="1" x14ac:dyDescent="0.35">
      <c r="D8319" s="5"/>
      <c r="J8319" s="12"/>
      <c r="S8319" s="12"/>
      <c r="T8319" s="5"/>
      <c r="V8319" s="5"/>
      <c r="W8319" s="5"/>
    </row>
    <row r="8320" spans="4:23" customFormat="1" x14ac:dyDescent="0.35">
      <c r="D8320" s="5"/>
      <c r="J8320" s="12"/>
      <c r="S8320" s="12"/>
      <c r="T8320" s="5"/>
      <c r="V8320" s="5"/>
      <c r="W8320" s="5"/>
    </row>
    <row r="8321" spans="4:23" customFormat="1" x14ac:dyDescent="0.35">
      <c r="D8321" s="5"/>
      <c r="J8321" s="12"/>
      <c r="S8321" s="12"/>
      <c r="T8321" s="5"/>
      <c r="V8321" s="5"/>
      <c r="W8321" s="5"/>
    </row>
    <row r="8322" spans="4:23" customFormat="1" x14ac:dyDescent="0.35">
      <c r="D8322" s="5"/>
      <c r="J8322" s="12"/>
      <c r="S8322" s="12"/>
      <c r="T8322" s="5"/>
      <c r="V8322" s="5"/>
      <c r="W8322" s="5"/>
    </row>
    <row r="8323" spans="4:23" customFormat="1" x14ac:dyDescent="0.35">
      <c r="D8323" s="5"/>
      <c r="J8323" s="12"/>
      <c r="S8323" s="12"/>
      <c r="T8323" s="5"/>
      <c r="V8323" s="5"/>
      <c r="W8323" s="5"/>
    </row>
    <row r="8324" spans="4:23" customFormat="1" x14ac:dyDescent="0.35">
      <c r="D8324" s="5"/>
      <c r="J8324" s="12"/>
      <c r="S8324" s="12"/>
      <c r="T8324" s="5"/>
      <c r="V8324" s="5"/>
      <c r="W8324" s="5"/>
    </row>
    <row r="8325" spans="4:23" customFormat="1" x14ac:dyDescent="0.35">
      <c r="D8325" s="5"/>
      <c r="J8325" s="12"/>
      <c r="S8325" s="12"/>
      <c r="T8325" s="5"/>
      <c r="V8325" s="5"/>
      <c r="W8325" s="5"/>
    </row>
    <row r="8326" spans="4:23" customFormat="1" x14ac:dyDescent="0.35">
      <c r="D8326" s="5"/>
      <c r="J8326" s="12"/>
      <c r="S8326" s="12"/>
      <c r="T8326" s="5"/>
      <c r="V8326" s="5"/>
      <c r="W8326" s="5"/>
    </row>
    <row r="8327" spans="4:23" customFormat="1" x14ac:dyDescent="0.35">
      <c r="D8327" s="5"/>
      <c r="J8327" s="12"/>
      <c r="S8327" s="12"/>
      <c r="T8327" s="5"/>
      <c r="V8327" s="5"/>
      <c r="W8327" s="5"/>
    </row>
    <row r="8328" spans="4:23" customFormat="1" x14ac:dyDescent="0.35">
      <c r="D8328" s="5"/>
      <c r="J8328" s="12"/>
      <c r="S8328" s="12"/>
      <c r="T8328" s="5"/>
      <c r="V8328" s="5"/>
      <c r="W8328" s="5"/>
    </row>
    <row r="8329" spans="4:23" customFormat="1" x14ac:dyDescent="0.35">
      <c r="D8329" s="5"/>
      <c r="J8329" s="12"/>
      <c r="S8329" s="12"/>
      <c r="T8329" s="5"/>
      <c r="V8329" s="5"/>
      <c r="W8329" s="5"/>
    </row>
    <row r="8330" spans="4:23" customFormat="1" x14ac:dyDescent="0.35">
      <c r="D8330" s="5"/>
      <c r="J8330" s="12"/>
      <c r="S8330" s="12"/>
      <c r="T8330" s="5"/>
      <c r="V8330" s="5"/>
      <c r="W8330" s="5"/>
    </row>
    <row r="8331" spans="4:23" customFormat="1" x14ac:dyDescent="0.35">
      <c r="D8331" s="5"/>
      <c r="J8331" s="12"/>
      <c r="S8331" s="12"/>
      <c r="T8331" s="5"/>
      <c r="V8331" s="5"/>
      <c r="W8331" s="5"/>
    </row>
    <row r="8332" spans="4:23" customFormat="1" x14ac:dyDescent="0.35">
      <c r="D8332" s="5"/>
      <c r="J8332" s="12"/>
      <c r="S8332" s="12"/>
      <c r="T8332" s="5"/>
      <c r="V8332" s="5"/>
      <c r="W8332" s="5"/>
    </row>
    <row r="8333" spans="4:23" customFormat="1" x14ac:dyDescent="0.35">
      <c r="D8333" s="5"/>
      <c r="J8333" s="12"/>
      <c r="S8333" s="12"/>
      <c r="T8333" s="5"/>
      <c r="V8333" s="5"/>
      <c r="W8333" s="5"/>
    </row>
    <row r="8334" spans="4:23" customFormat="1" x14ac:dyDescent="0.35">
      <c r="D8334" s="5"/>
      <c r="J8334" s="12"/>
      <c r="S8334" s="12"/>
      <c r="T8334" s="5"/>
      <c r="V8334" s="5"/>
      <c r="W8334" s="5"/>
    </row>
    <row r="8335" spans="4:23" customFormat="1" x14ac:dyDescent="0.35">
      <c r="D8335" s="5"/>
      <c r="J8335" s="12"/>
      <c r="S8335" s="12"/>
      <c r="T8335" s="5"/>
      <c r="V8335" s="5"/>
      <c r="W8335" s="5"/>
    </row>
    <row r="8336" spans="4:23" customFormat="1" x14ac:dyDescent="0.35">
      <c r="D8336" s="5"/>
      <c r="J8336" s="12"/>
      <c r="S8336" s="12"/>
      <c r="T8336" s="5"/>
      <c r="V8336" s="5"/>
      <c r="W8336" s="5"/>
    </row>
    <row r="8337" spans="4:23" customFormat="1" x14ac:dyDescent="0.35">
      <c r="D8337" s="5"/>
      <c r="J8337" s="12"/>
      <c r="S8337" s="12"/>
      <c r="T8337" s="5"/>
      <c r="V8337" s="5"/>
      <c r="W8337" s="5"/>
    </row>
    <row r="8338" spans="4:23" customFormat="1" x14ac:dyDescent="0.35">
      <c r="D8338" s="5"/>
      <c r="J8338" s="12"/>
      <c r="S8338" s="12"/>
      <c r="T8338" s="5"/>
      <c r="V8338" s="5"/>
      <c r="W8338" s="5"/>
    </row>
    <row r="8339" spans="4:23" customFormat="1" x14ac:dyDescent="0.35">
      <c r="D8339" s="5"/>
      <c r="J8339" s="12"/>
      <c r="S8339" s="12"/>
      <c r="T8339" s="5"/>
      <c r="V8339" s="5"/>
      <c r="W8339" s="5"/>
    </row>
    <row r="8340" spans="4:23" customFormat="1" x14ac:dyDescent="0.35">
      <c r="D8340" s="5"/>
      <c r="J8340" s="12"/>
      <c r="S8340" s="12"/>
      <c r="T8340" s="5"/>
      <c r="V8340" s="5"/>
      <c r="W8340" s="5"/>
    </row>
    <row r="8341" spans="4:23" customFormat="1" x14ac:dyDescent="0.35">
      <c r="D8341" s="5"/>
      <c r="J8341" s="12"/>
      <c r="S8341" s="12"/>
      <c r="T8341" s="5"/>
      <c r="V8341" s="5"/>
      <c r="W8341" s="5"/>
    </row>
    <row r="8342" spans="4:23" customFormat="1" x14ac:dyDescent="0.35">
      <c r="D8342" s="5"/>
      <c r="J8342" s="12"/>
      <c r="S8342" s="12"/>
      <c r="T8342" s="5"/>
      <c r="V8342" s="5"/>
      <c r="W8342" s="5"/>
    </row>
    <row r="8343" spans="4:23" customFormat="1" x14ac:dyDescent="0.35">
      <c r="D8343" s="5"/>
      <c r="J8343" s="12"/>
      <c r="S8343" s="12"/>
      <c r="T8343" s="5"/>
      <c r="V8343" s="5"/>
      <c r="W8343" s="5"/>
    </row>
    <row r="8344" spans="4:23" customFormat="1" x14ac:dyDescent="0.35">
      <c r="D8344" s="5"/>
      <c r="J8344" s="12"/>
      <c r="S8344" s="12"/>
      <c r="T8344" s="5"/>
      <c r="V8344" s="5"/>
      <c r="W8344" s="5"/>
    </row>
    <row r="8345" spans="4:23" customFormat="1" x14ac:dyDescent="0.35">
      <c r="D8345" s="5"/>
      <c r="J8345" s="12"/>
      <c r="S8345" s="12"/>
      <c r="T8345" s="5"/>
      <c r="V8345" s="5"/>
      <c r="W8345" s="5"/>
    </row>
    <row r="8346" spans="4:23" customFormat="1" x14ac:dyDescent="0.35">
      <c r="D8346" s="5"/>
      <c r="J8346" s="12"/>
      <c r="S8346" s="12"/>
      <c r="T8346" s="5"/>
      <c r="V8346" s="5"/>
      <c r="W8346" s="5"/>
    </row>
    <row r="8347" spans="4:23" customFormat="1" x14ac:dyDescent="0.35">
      <c r="D8347" s="5"/>
      <c r="J8347" s="12"/>
      <c r="S8347" s="12"/>
      <c r="T8347" s="5"/>
      <c r="V8347" s="5"/>
      <c r="W8347" s="5"/>
    </row>
    <row r="8348" spans="4:23" customFormat="1" x14ac:dyDescent="0.35">
      <c r="D8348" s="5"/>
      <c r="J8348" s="12"/>
      <c r="S8348" s="12"/>
      <c r="T8348" s="5"/>
      <c r="V8348" s="5"/>
      <c r="W8348" s="5"/>
    </row>
    <row r="8349" spans="4:23" customFormat="1" x14ac:dyDescent="0.35">
      <c r="D8349" s="5"/>
      <c r="J8349" s="12"/>
      <c r="S8349" s="12"/>
      <c r="T8349" s="5"/>
      <c r="V8349" s="5"/>
      <c r="W8349" s="5"/>
    </row>
    <row r="8350" spans="4:23" customFormat="1" x14ac:dyDescent="0.35">
      <c r="D8350" s="5"/>
      <c r="J8350" s="12"/>
      <c r="S8350" s="12"/>
      <c r="T8350" s="5"/>
      <c r="V8350" s="5"/>
      <c r="W8350" s="5"/>
    </row>
    <row r="8351" spans="4:23" customFormat="1" x14ac:dyDescent="0.35">
      <c r="D8351" s="5"/>
      <c r="J8351" s="12"/>
      <c r="S8351" s="12"/>
      <c r="T8351" s="5"/>
      <c r="V8351" s="5"/>
      <c r="W8351" s="5"/>
    </row>
    <row r="8352" spans="4:23" customFormat="1" x14ac:dyDescent="0.35">
      <c r="D8352" s="5"/>
      <c r="J8352" s="12"/>
      <c r="S8352" s="12"/>
      <c r="T8352" s="5"/>
      <c r="V8352" s="5"/>
      <c r="W8352" s="5"/>
    </row>
    <row r="8353" spans="4:23" customFormat="1" x14ac:dyDescent="0.35">
      <c r="D8353" s="5"/>
      <c r="J8353" s="12"/>
      <c r="S8353" s="12"/>
      <c r="T8353" s="5"/>
      <c r="V8353" s="5"/>
      <c r="W8353" s="5"/>
    </row>
    <row r="8354" spans="4:23" customFormat="1" x14ac:dyDescent="0.35">
      <c r="D8354" s="5"/>
      <c r="J8354" s="12"/>
      <c r="S8354" s="12"/>
      <c r="T8354" s="5"/>
      <c r="V8354" s="5"/>
      <c r="W8354" s="5"/>
    </row>
    <row r="8355" spans="4:23" customFormat="1" x14ac:dyDescent="0.35">
      <c r="D8355" s="5"/>
      <c r="J8355" s="12"/>
      <c r="S8355" s="12"/>
      <c r="T8355" s="5"/>
      <c r="V8355" s="5"/>
      <c r="W8355" s="5"/>
    </row>
    <row r="8356" spans="4:23" customFormat="1" x14ac:dyDescent="0.35">
      <c r="D8356" s="5"/>
      <c r="J8356" s="12"/>
      <c r="S8356" s="12"/>
      <c r="T8356" s="5"/>
      <c r="V8356" s="5"/>
      <c r="W8356" s="5"/>
    </row>
    <row r="8357" spans="4:23" customFormat="1" x14ac:dyDescent="0.35">
      <c r="D8357" s="5"/>
      <c r="J8357" s="12"/>
      <c r="S8357" s="12"/>
      <c r="T8357" s="5"/>
      <c r="V8357" s="5"/>
      <c r="W8357" s="5"/>
    </row>
    <row r="8358" spans="4:23" customFormat="1" x14ac:dyDescent="0.35">
      <c r="D8358" s="5"/>
      <c r="J8358" s="12"/>
      <c r="S8358" s="12"/>
      <c r="T8358" s="5"/>
      <c r="V8358" s="5"/>
      <c r="W8358" s="5"/>
    </row>
    <row r="8359" spans="4:23" customFormat="1" x14ac:dyDescent="0.35">
      <c r="D8359" s="5"/>
      <c r="J8359" s="12"/>
      <c r="S8359" s="12"/>
      <c r="T8359" s="5"/>
      <c r="V8359" s="5"/>
      <c r="W8359" s="5"/>
    </row>
    <row r="8360" spans="4:23" customFormat="1" x14ac:dyDescent="0.35">
      <c r="D8360" s="5"/>
      <c r="J8360" s="12"/>
      <c r="S8360" s="12"/>
      <c r="T8360" s="5"/>
      <c r="V8360" s="5"/>
      <c r="W8360" s="5"/>
    </row>
    <row r="8361" spans="4:23" customFormat="1" x14ac:dyDescent="0.35">
      <c r="D8361" s="5"/>
      <c r="J8361" s="12"/>
      <c r="S8361" s="12"/>
      <c r="T8361" s="5"/>
      <c r="V8361" s="5"/>
      <c r="W8361" s="5"/>
    </row>
    <row r="8362" spans="4:23" customFormat="1" x14ac:dyDescent="0.35">
      <c r="D8362" s="5"/>
      <c r="J8362" s="12"/>
      <c r="S8362" s="12"/>
      <c r="T8362" s="5"/>
      <c r="V8362" s="5"/>
      <c r="W8362" s="5"/>
    </row>
    <row r="8363" spans="4:23" customFormat="1" x14ac:dyDescent="0.35">
      <c r="D8363" s="5"/>
      <c r="J8363" s="12"/>
      <c r="S8363" s="12"/>
      <c r="T8363" s="5"/>
      <c r="V8363" s="5"/>
      <c r="W8363" s="5"/>
    </row>
    <row r="8364" spans="4:23" customFormat="1" x14ac:dyDescent="0.35">
      <c r="D8364" s="5"/>
      <c r="J8364" s="12"/>
      <c r="S8364" s="12"/>
      <c r="T8364" s="5"/>
      <c r="V8364" s="5"/>
      <c r="W8364" s="5"/>
    </row>
    <row r="8365" spans="4:23" customFormat="1" x14ac:dyDescent="0.35">
      <c r="D8365" s="5"/>
      <c r="J8365" s="12"/>
      <c r="S8365" s="12"/>
      <c r="T8365" s="5"/>
      <c r="V8365" s="5"/>
      <c r="W8365" s="5"/>
    </row>
    <row r="8366" spans="4:23" customFormat="1" x14ac:dyDescent="0.35">
      <c r="D8366" s="5"/>
      <c r="J8366" s="12"/>
      <c r="S8366" s="12"/>
      <c r="T8366" s="5"/>
      <c r="V8366" s="5"/>
      <c r="W8366" s="5"/>
    </row>
    <row r="8367" spans="4:23" customFormat="1" x14ac:dyDescent="0.35">
      <c r="D8367" s="5"/>
      <c r="J8367" s="12"/>
      <c r="S8367" s="12"/>
      <c r="T8367" s="5"/>
      <c r="V8367" s="5"/>
      <c r="W8367" s="5"/>
    </row>
    <row r="8368" spans="4:23" customFormat="1" x14ac:dyDescent="0.35">
      <c r="D8368" s="5"/>
      <c r="J8368" s="12"/>
      <c r="S8368" s="12"/>
      <c r="T8368" s="5"/>
      <c r="V8368" s="5"/>
      <c r="W8368" s="5"/>
    </row>
    <row r="8369" spans="4:23" customFormat="1" x14ac:dyDescent="0.35">
      <c r="D8369" s="5"/>
      <c r="J8369" s="12"/>
      <c r="S8369" s="12"/>
      <c r="T8369" s="5"/>
      <c r="V8369" s="5"/>
      <c r="W8369" s="5"/>
    </row>
    <row r="8370" spans="4:23" customFormat="1" x14ac:dyDescent="0.35">
      <c r="D8370" s="5"/>
      <c r="J8370" s="12"/>
      <c r="S8370" s="12"/>
      <c r="T8370" s="5"/>
      <c r="V8370" s="5"/>
      <c r="W8370" s="5"/>
    </row>
    <row r="8371" spans="4:23" customFormat="1" x14ac:dyDescent="0.35">
      <c r="D8371" s="5"/>
      <c r="J8371" s="12"/>
      <c r="S8371" s="12"/>
      <c r="T8371" s="5"/>
      <c r="V8371" s="5"/>
      <c r="W8371" s="5"/>
    </row>
    <row r="8372" spans="4:23" customFormat="1" x14ac:dyDescent="0.35">
      <c r="D8372" s="5"/>
      <c r="J8372" s="12"/>
      <c r="S8372" s="12"/>
      <c r="T8372" s="5"/>
      <c r="V8372" s="5"/>
      <c r="W8372" s="5"/>
    </row>
    <row r="8373" spans="4:23" customFormat="1" x14ac:dyDescent="0.35">
      <c r="D8373" s="5"/>
      <c r="J8373" s="12"/>
      <c r="S8373" s="12"/>
      <c r="T8373" s="5"/>
      <c r="V8373" s="5"/>
      <c r="W8373" s="5"/>
    </row>
    <row r="8374" spans="4:23" customFormat="1" x14ac:dyDescent="0.35">
      <c r="D8374" s="5"/>
      <c r="J8374" s="12"/>
      <c r="S8374" s="12"/>
      <c r="T8374" s="5"/>
      <c r="V8374" s="5"/>
      <c r="W8374" s="5"/>
    </row>
    <row r="8375" spans="4:23" customFormat="1" x14ac:dyDescent="0.35">
      <c r="D8375" s="5"/>
      <c r="J8375" s="12"/>
      <c r="S8375" s="12"/>
      <c r="T8375" s="5"/>
      <c r="V8375" s="5"/>
      <c r="W8375" s="5"/>
    </row>
    <row r="8376" spans="4:23" customFormat="1" x14ac:dyDescent="0.35">
      <c r="D8376" s="5"/>
      <c r="J8376" s="12"/>
      <c r="S8376" s="12"/>
      <c r="T8376" s="5"/>
      <c r="V8376" s="5"/>
      <c r="W8376" s="5"/>
    </row>
    <row r="8377" spans="4:23" customFormat="1" x14ac:dyDescent="0.35">
      <c r="D8377" s="5"/>
      <c r="J8377" s="12"/>
      <c r="S8377" s="12"/>
      <c r="T8377" s="5"/>
      <c r="V8377" s="5"/>
      <c r="W8377" s="5"/>
    </row>
    <row r="8378" spans="4:23" customFormat="1" x14ac:dyDescent="0.35">
      <c r="D8378" s="5"/>
      <c r="J8378" s="12"/>
      <c r="S8378" s="12"/>
      <c r="T8378" s="5"/>
      <c r="V8378" s="5"/>
      <c r="W8378" s="5"/>
    </row>
    <row r="8379" spans="4:23" customFormat="1" x14ac:dyDescent="0.35">
      <c r="D8379" s="5"/>
      <c r="J8379" s="12"/>
      <c r="S8379" s="12"/>
      <c r="T8379" s="5"/>
      <c r="V8379" s="5"/>
      <c r="W8379" s="5"/>
    </row>
    <row r="8380" spans="4:23" customFormat="1" x14ac:dyDescent="0.35">
      <c r="D8380" s="5"/>
      <c r="J8380" s="12"/>
      <c r="S8380" s="12"/>
      <c r="T8380" s="5"/>
      <c r="V8380" s="5"/>
      <c r="W8380" s="5"/>
    </row>
    <row r="8381" spans="4:23" customFormat="1" x14ac:dyDescent="0.35">
      <c r="D8381" s="5"/>
      <c r="J8381" s="12"/>
      <c r="S8381" s="12"/>
      <c r="T8381" s="5"/>
      <c r="V8381" s="5"/>
      <c r="W8381" s="5"/>
    </row>
    <row r="8382" spans="4:23" customFormat="1" x14ac:dyDescent="0.35">
      <c r="D8382" s="5"/>
      <c r="J8382" s="12"/>
      <c r="S8382" s="12"/>
      <c r="T8382" s="5"/>
      <c r="V8382" s="5"/>
      <c r="W8382" s="5"/>
    </row>
    <row r="8383" spans="4:23" customFormat="1" x14ac:dyDescent="0.35">
      <c r="D8383" s="5"/>
      <c r="J8383" s="12"/>
      <c r="S8383" s="12"/>
      <c r="T8383" s="5"/>
      <c r="V8383" s="5"/>
      <c r="W8383" s="5"/>
    </row>
    <row r="8384" spans="4:23" customFormat="1" x14ac:dyDescent="0.35">
      <c r="D8384" s="5"/>
      <c r="J8384" s="12"/>
      <c r="S8384" s="12"/>
      <c r="T8384" s="5"/>
      <c r="V8384" s="5"/>
      <c r="W8384" s="5"/>
    </row>
    <row r="8385" spans="4:23" customFormat="1" x14ac:dyDescent="0.35">
      <c r="D8385" s="5"/>
      <c r="J8385" s="12"/>
      <c r="S8385" s="12"/>
      <c r="T8385" s="5"/>
      <c r="V8385" s="5"/>
      <c r="W8385" s="5"/>
    </row>
    <row r="8386" spans="4:23" customFormat="1" x14ac:dyDescent="0.35">
      <c r="D8386" s="5"/>
      <c r="J8386" s="12"/>
      <c r="S8386" s="12"/>
      <c r="T8386" s="5"/>
      <c r="V8386" s="5"/>
      <c r="W8386" s="5"/>
    </row>
    <row r="8387" spans="4:23" customFormat="1" x14ac:dyDescent="0.35">
      <c r="D8387" s="5"/>
      <c r="J8387" s="12"/>
      <c r="S8387" s="12"/>
      <c r="T8387" s="5"/>
      <c r="V8387" s="5"/>
      <c r="W8387" s="5"/>
    </row>
    <row r="8388" spans="4:23" customFormat="1" x14ac:dyDescent="0.35">
      <c r="D8388" s="5"/>
      <c r="J8388" s="12"/>
      <c r="S8388" s="12"/>
      <c r="T8388" s="5"/>
      <c r="V8388" s="5"/>
      <c r="W8388" s="5"/>
    </row>
    <row r="8389" spans="4:23" customFormat="1" x14ac:dyDescent="0.35">
      <c r="D8389" s="5"/>
      <c r="J8389" s="12"/>
      <c r="S8389" s="12"/>
      <c r="T8389" s="5"/>
      <c r="V8389" s="5"/>
      <c r="W8389" s="5"/>
    </row>
    <row r="8390" spans="4:23" customFormat="1" x14ac:dyDescent="0.35">
      <c r="D8390" s="5"/>
      <c r="J8390" s="12"/>
      <c r="S8390" s="12"/>
      <c r="T8390" s="5"/>
      <c r="V8390" s="5"/>
      <c r="W8390" s="5"/>
    </row>
    <row r="8391" spans="4:23" customFormat="1" x14ac:dyDescent="0.35">
      <c r="D8391" s="5"/>
      <c r="J8391" s="12"/>
      <c r="S8391" s="12"/>
      <c r="T8391" s="5"/>
      <c r="V8391" s="5"/>
      <c r="W8391" s="5"/>
    </row>
    <row r="8392" spans="4:23" customFormat="1" x14ac:dyDescent="0.35">
      <c r="D8392" s="5"/>
      <c r="J8392" s="12"/>
      <c r="S8392" s="12"/>
      <c r="T8392" s="5"/>
      <c r="V8392" s="5"/>
      <c r="W8392" s="5"/>
    </row>
    <row r="8393" spans="4:23" customFormat="1" x14ac:dyDescent="0.35">
      <c r="D8393" s="5"/>
      <c r="J8393" s="12"/>
      <c r="S8393" s="12"/>
      <c r="T8393" s="5"/>
      <c r="V8393" s="5"/>
      <c r="W8393" s="5"/>
    </row>
    <row r="8394" spans="4:23" customFormat="1" x14ac:dyDescent="0.35">
      <c r="D8394" s="5"/>
      <c r="J8394" s="12"/>
      <c r="S8394" s="12"/>
      <c r="T8394" s="5"/>
      <c r="V8394" s="5"/>
      <c r="W8394" s="5"/>
    </row>
    <row r="8395" spans="4:23" customFormat="1" x14ac:dyDescent="0.35">
      <c r="D8395" s="5"/>
      <c r="J8395" s="12"/>
      <c r="S8395" s="12"/>
      <c r="T8395" s="5"/>
      <c r="V8395" s="5"/>
      <c r="W8395" s="5"/>
    </row>
    <row r="8396" spans="4:23" customFormat="1" x14ac:dyDescent="0.35">
      <c r="D8396" s="5"/>
      <c r="J8396" s="12"/>
      <c r="S8396" s="12"/>
      <c r="T8396" s="5"/>
      <c r="V8396" s="5"/>
      <c r="W8396" s="5"/>
    </row>
    <row r="8397" spans="4:23" customFormat="1" x14ac:dyDescent="0.35">
      <c r="D8397" s="5"/>
      <c r="J8397" s="12"/>
      <c r="S8397" s="12"/>
      <c r="T8397" s="5"/>
      <c r="V8397" s="5"/>
      <c r="W8397" s="5"/>
    </row>
    <row r="8398" spans="4:23" customFormat="1" x14ac:dyDescent="0.35">
      <c r="D8398" s="5"/>
      <c r="J8398" s="12"/>
      <c r="S8398" s="12"/>
      <c r="T8398" s="5"/>
      <c r="V8398" s="5"/>
      <c r="W8398" s="5"/>
    </row>
    <row r="8399" spans="4:23" customFormat="1" x14ac:dyDescent="0.35">
      <c r="D8399" s="5"/>
      <c r="J8399" s="12"/>
      <c r="S8399" s="12"/>
      <c r="T8399" s="5"/>
      <c r="V8399" s="5"/>
      <c r="W8399" s="5"/>
    </row>
    <row r="8400" spans="4:23" customFormat="1" x14ac:dyDescent="0.35">
      <c r="D8400" s="5"/>
      <c r="J8400" s="12"/>
      <c r="S8400" s="12"/>
      <c r="T8400" s="5"/>
      <c r="V8400" s="5"/>
      <c r="W8400" s="5"/>
    </row>
    <row r="8401" spans="4:23" customFormat="1" x14ac:dyDescent="0.35">
      <c r="D8401" s="5"/>
      <c r="J8401" s="12"/>
      <c r="S8401" s="12"/>
      <c r="T8401" s="5"/>
      <c r="V8401" s="5"/>
      <c r="W8401" s="5"/>
    </row>
    <row r="8402" spans="4:23" customFormat="1" x14ac:dyDescent="0.35">
      <c r="D8402" s="5"/>
      <c r="J8402" s="12"/>
      <c r="S8402" s="12"/>
      <c r="T8402" s="5"/>
      <c r="V8402" s="5"/>
      <c r="W8402" s="5"/>
    </row>
    <row r="8403" spans="4:23" customFormat="1" x14ac:dyDescent="0.35">
      <c r="D8403" s="5"/>
      <c r="J8403" s="12"/>
      <c r="S8403" s="12"/>
      <c r="T8403" s="5"/>
      <c r="V8403" s="5"/>
      <c r="W8403" s="5"/>
    </row>
    <row r="8404" spans="4:23" customFormat="1" x14ac:dyDescent="0.35">
      <c r="D8404" s="5"/>
      <c r="J8404" s="12"/>
      <c r="S8404" s="12"/>
      <c r="T8404" s="5"/>
      <c r="V8404" s="5"/>
      <c r="W8404" s="5"/>
    </row>
    <row r="8405" spans="4:23" customFormat="1" x14ac:dyDescent="0.35">
      <c r="D8405" s="5"/>
      <c r="J8405" s="12"/>
      <c r="S8405" s="12"/>
      <c r="T8405" s="5"/>
      <c r="V8405" s="5"/>
      <c r="W8405" s="5"/>
    </row>
    <row r="8406" spans="4:23" customFormat="1" x14ac:dyDescent="0.35">
      <c r="D8406" s="5"/>
      <c r="J8406" s="12"/>
      <c r="S8406" s="12"/>
      <c r="T8406" s="5"/>
      <c r="V8406" s="5"/>
      <c r="W8406" s="5"/>
    </row>
    <row r="8407" spans="4:23" customFormat="1" x14ac:dyDescent="0.35">
      <c r="D8407" s="5"/>
      <c r="J8407" s="12"/>
      <c r="S8407" s="12"/>
      <c r="T8407" s="5"/>
      <c r="V8407" s="5"/>
      <c r="W8407" s="5"/>
    </row>
    <row r="8408" spans="4:23" customFormat="1" x14ac:dyDescent="0.35">
      <c r="D8408" s="5"/>
      <c r="J8408" s="12"/>
      <c r="S8408" s="12"/>
      <c r="T8408" s="5"/>
      <c r="V8408" s="5"/>
      <c r="W8408" s="5"/>
    </row>
    <row r="8409" spans="4:23" customFormat="1" x14ac:dyDescent="0.35">
      <c r="D8409" s="5"/>
      <c r="J8409" s="12"/>
      <c r="S8409" s="12"/>
      <c r="T8409" s="5"/>
      <c r="V8409" s="5"/>
      <c r="W8409" s="5"/>
    </row>
    <row r="8410" spans="4:23" customFormat="1" x14ac:dyDescent="0.35">
      <c r="D8410" s="5"/>
      <c r="J8410" s="12"/>
      <c r="S8410" s="12"/>
      <c r="T8410" s="5"/>
      <c r="V8410" s="5"/>
      <c r="W8410" s="5"/>
    </row>
    <row r="8411" spans="4:23" customFormat="1" x14ac:dyDescent="0.35">
      <c r="D8411" s="5"/>
      <c r="J8411" s="12"/>
      <c r="S8411" s="12"/>
      <c r="T8411" s="5"/>
      <c r="V8411" s="5"/>
      <c r="W8411" s="5"/>
    </row>
    <row r="8412" spans="4:23" customFormat="1" x14ac:dyDescent="0.35">
      <c r="D8412" s="5"/>
      <c r="J8412" s="12"/>
      <c r="S8412" s="12"/>
      <c r="T8412" s="5"/>
      <c r="V8412" s="5"/>
      <c r="W8412" s="5"/>
    </row>
    <row r="8413" spans="4:23" customFormat="1" x14ac:dyDescent="0.35">
      <c r="D8413" s="5"/>
      <c r="J8413" s="12"/>
      <c r="S8413" s="12"/>
      <c r="T8413" s="5"/>
      <c r="V8413" s="5"/>
      <c r="W8413" s="5"/>
    </row>
    <row r="8414" spans="4:23" customFormat="1" x14ac:dyDescent="0.35">
      <c r="D8414" s="5"/>
      <c r="J8414" s="12"/>
      <c r="S8414" s="12"/>
      <c r="T8414" s="5"/>
      <c r="V8414" s="5"/>
      <c r="W8414" s="5"/>
    </row>
    <row r="8415" spans="4:23" customFormat="1" x14ac:dyDescent="0.35">
      <c r="D8415" s="5"/>
      <c r="J8415" s="12"/>
      <c r="S8415" s="12"/>
      <c r="T8415" s="5"/>
      <c r="V8415" s="5"/>
      <c r="W8415" s="5"/>
    </row>
    <row r="8416" spans="4:23" customFormat="1" x14ac:dyDescent="0.35">
      <c r="D8416" s="5"/>
      <c r="J8416" s="12"/>
      <c r="S8416" s="12"/>
      <c r="T8416" s="5"/>
      <c r="V8416" s="5"/>
      <c r="W8416" s="5"/>
    </row>
    <row r="8417" spans="4:23" customFormat="1" x14ac:dyDescent="0.35">
      <c r="D8417" s="5"/>
      <c r="J8417" s="12"/>
      <c r="S8417" s="12"/>
      <c r="T8417" s="5"/>
      <c r="V8417" s="5"/>
      <c r="W8417" s="5"/>
    </row>
    <row r="8418" spans="4:23" customFormat="1" x14ac:dyDescent="0.35">
      <c r="D8418" s="5"/>
      <c r="J8418" s="12"/>
      <c r="S8418" s="12"/>
      <c r="T8418" s="5"/>
      <c r="V8418" s="5"/>
      <c r="W8418" s="5"/>
    </row>
    <row r="8419" spans="4:23" customFormat="1" x14ac:dyDescent="0.35">
      <c r="D8419" s="5"/>
      <c r="J8419" s="12"/>
      <c r="S8419" s="12"/>
      <c r="T8419" s="5"/>
      <c r="V8419" s="5"/>
      <c r="W8419" s="5"/>
    </row>
    <row r="8420" spans="4:23" customFormat="1" x14ac:dyDescent="0.35">
      <c r="D8420" s="5"/>
      <c r="J8420" s="12"/>
      <c r="S8420" s="12"/>
      <c r="T8420" s="5"/>
      <c r="V8420" s="5"/>
      <c r="W8420" s="5"/>
    </row>
    <row r="8421" spans="4:23" customFormat="1" x14ac:dyDescent="0.35">
      <c r="D8421" s="5"/>
      <c r="J8421" s="12"/>
      <c r="S8421" s="12"/>
      <c r="T8421" s="5"/>
      <c r="V8421" s="5"/>
      <c r="W8421" s="5"/>
    </row>
    <row r="8422" spans="4:23" customFormat="1" x14ac:dyDescent="0.35">
      <c r="D8422" s="5"/>
      <c r="J8422" s="12"/>
      <c r="S8422" s="12"/>
      <c r="T8422" s="5"/>
      <c r="V8422" s="5"/>
      <c r="W8422" s="5"/>
    </row>
    <row r="8423" spans="4:23" customFormat="1" x14ac:dyDescent="0.35">
      <c r="D8423" s="5"/>
      <c r="J8423" s="12"/>
      <c r="S8423" s="12"/>
      <c r="T8423" s="5"/>
      <c r="V8423" s="5"/>
      <c r="W8423" s="5"/>
    </row>
    <row r="8424" spans="4:23" customFormat="1" x14ac:dyDescent="0.35">
      <c r="D8424" s="5"/>
      <c r="J8424" s="12"/>
      <c r="S8424" s="12"/>
      <c r="T8424" s="5"/>
      <c r="V8424" s="5"/>
      <c r="W8424" s="5"/>
    </row>
    <row r="8425" spans="4:23" customFormat="1" x14ac:dyDescent="0.35">
      <c r="D8425" s="5"/>
      <c r="J8425" s="12"/>
      <c r="S8425" s="12"/>
      <c r="T8425" s="5"/>
      <c r="V8425" s="5"/>
      <c r="W8425" s="5"/>
    </row>
    <row r="8426" spans="4:23" customFormat="1" x14ac:dyDescent="0.35">
      <c r="D8426" s="5"/>
      <c r="J8426" s="12"/>
      <c r="S8426" s="12"/>
      <c r="T8426" s="5"/>
      <c r="V8426" s="5"/>
      <c r="W8426" s="5"/>
    </row>
    <row r="8427" spans="4:23" customFormat="1" x14ac:dyDescent="0.35">
      <c r="D8427" s="5"/>
      <c r="J8427" s="12"/>
      <c r="S8427" s="12"/>
      <c r="T8427" s="5"/>
      <c r="V8427" s="5"/>
      <c r="W8427" s="5"/>
    </row>
    <row r="8428" spans="4:23" customFormat="1" x14ac:dyDescent="0.35">
      <c r="D8428" s="5"/>
      <c r="J8428" s="12"/>
      <c r="S8428" s="12"/>
      <c r="T8428" s="5"/>
      <c r="V8428" s="5"/>
      <c r="W8428" s="5"/>
    </row>
    <row r="8429" spans="4:23" customFormat="1" x14ac:dyDescent="0.35">
      <c r="D8429" s="5"/>
      <c r="J8429" s="12"/>
      <c r="S8429" s="12"/>
      <c r="T8429" s="5"/>
      <c r="V8429" s="5"/>
      <c r="W8429" s="5"/>
    </row>
    <row r="8430" spans="4:23" customFormat="1" x14ac:dyDescent="0.35">
      <c r="D8430" s="5"/>
      <c r="J8430" s="12"/>
      <c r="S8430" s="12"/>
      <c r="T8430" s="5"/>
      <c r="V8430" s="5"/>
      <c r="W8430" s="5"/>
    </row>
    <row r="8431" spans="4:23" customFormat="1" x14ac:dyDescent="0.35">
      <c r="D8431" s="5"/>
      <c r="J8431" s="12"/>
      <c r="S8431" s="12"/>
      <c r="T8431" s="5"/>
      <c r="V8431" s="5"/>
      <c r="W8431" s="5"/>
    </row>
    <row r="8432" spans="4:23" customFormat="1" x14ac:dyDescent="0.35">
      <c r="D8432" s="5"/>
      <c r="J8432" s="12"/>
      <c r="S8432" s="12"/>
      <c r="T8432" s="5"/>
      <c r="V8432" s="5"/>
      <c r="W8432" s="5"/>
    </row>
    <row r="8433" spans="4:23" customFormat="1" x14ac:dyDescent="0.35">
      <c r="D8433" s="5"/>
      <c r="J8433" s="12"/>
      <c r="S8433" s="12"/>
      <c r="T8433" s="5"/>
      <c r="V8433" s="5"/>
      <c r="W8433" s="5"/>
    </row>
    <row r="8434" spans="4:23" customFormat="1" x14ac:dyDescent="0.35">
      <c r="D8434" s="5"/>
      <c r="J8434" s="12"/>
      <c r="S8434" s="12"/>
      <c r="T8434" s="5"/>
      <c r="V8434" s="5"/>
      <c r="W8434" s="5"/>
    </row>
    <row r="8435" spans="4:23" customFormat="1" x14ac:dyDescent="0.35">
      <c r="D8435" s="5"/>
      <c r="J8435" s="12"/>
      <c r="S8435" s="12"/>
      <c r="T8435" s="5"/>
      <c r="V8435" s="5"/>
      <c r="W8435" s="5"/>
    </row>
    <row r="8436" spans="4:23" customFormat="1" x14ac:dyDescent="0.35">
      <c r="D8436" s="5"/>
      <c r="J8436" s="12"/>
      <c r="S8436" s="12"/>
      <c r="T8436" s="5"/>
      <c r="V8436" s="5"/>
      <c r="W8436" s="5"/>
    </row>
    <row r="8437" spans="4:23" customFormat="1" x14ac:dyDescent="0.35">
      <c r="D8437" s="5"/>
      <c r="J8437" s="12"/>
      <c r="S8437" s="12"/>
      <c r="T8437" s="5"/>
      <c r="V8437" s="5"/>
      <c r="W8437" s="5"/>
    </row>
    <row r="8438" spans="4:23" customFormat="1" x14ac:dyDescent="0.35">
      <c r="D8438" s="5"/>
      <c r="J8438" s="12"/>
      <c r="S8438" s="12"/>
      <c r="T8438" s="5"/>
      <c r="V8438" s="5"/>
      <c r="W8438" s="5"/>
    </row>
    <row r="8439" spans="4:23" customFormat="1" x14ac:dyDescent="0.35">
      <c r="D8439" s="5"/>
      <c r="J8439" s="12"/>
      <c r="S8439" s="12"/>
      <c r="T8439" s="5"/>
      <c r="V8439" s="5"/>
      <c r="W8439" s="5"/>
    </row>
    <row r="8440" spans="4:23" customFormat="1" x14ac:dyDescent="0.35">
      <c r="D8440" s="5"/>
      <c r="J8440" s="12"/>
      <c r="S8440" s="12"/>
      <c r="T8440" s="5"/>
      <c r="V8440" s="5"/>
      <c r="W8440" s="5"/>
    </row>
    <row r="8441" spans="4:23" customFormat="1" x14ac:dyDescent="0.35">
      <c r="D8441" s="5"/>
      <c r="J8441" s="12"/>
      <c r="S8441" s="12"/>
      <c r="T8441" s="5"/>
      <c r="V8441" s="5"/>
      <c r="W8441" s="5"/>
    </row>
    <row r="8442" spans="4:23" customFormat="1" x14ac:dyDescent="0.35">
      <c r="D8442" s="5"/>
      <c r="J8442" s="12"/>
      <c r="S8442" s="12"/>
      <c r="T8442" s="5"/>
      <c r="V8442" s="5"/>
      <c r="W8442" s="5"/>
    </row>
    <row r="8443" spans="4:23" customFormat="1" x14ac:dyDescent="0.35">
      <c r="D8443" s="5"/>
      <c r="J8443" s="12"/>
      <c r="S8443" s="12"/>
      <c r="T8443" s="5"/>
      <c r="V8443" s="5"/>
      <c r="W8443" s="5"/>
    </row>
    <row r="8444" spans="4:23" customFormat="1" x14ac:dyDescent="0.35">
      <c r="D8444" s="5"/>
      <c r="J8444" s="12"/>
      <c r="S8444" s="12"/>
      <c r="T8444" s="5"/>
      <c r="V8444" s="5"/>
      <c r="W8444" s="5"/>
    </row>
    <row r="8445" spans="4:23" customFormat="1" x14ac:dyDescent="0.35">
      <c r="D8445" s="5"/>
      <c r="J8445" s="12"/>
      <c r="S8445" s="12"/>
      <c r="T8445" s="5"/>
      <c r="V8445" s="5"/>
      <c r="W8445" s="5"/>
    </row>
    <row r="8446" spans="4:23" customFormat="1" x14ac:dyDescent="0.35">
      <c r="D8446" s="5"/>
      <c r="J8446" s="12"/>
      <c r="S8446" s="12"/>
      <c r="T8446" s="5"/>
      <c r="V8446" s="5"/>
      <c r="W8446" s="5"/>
    </row>
    <row r="8447" spans="4:23" customFormat="1" x14ac:dyDescent="0.35">
      <c r="D8447" s="5"/>
      <c r="J8447" s="12"/>
      <c r="S8447" s="12"/>
      <c r="T8447" s="5"/>
      <c r="V8447" s="5"/>
      <c r="W8447" s="5"/>
    </row>
    <row r="8448" spans="4:23" customFormat="1" x14ac:dyDescent="0.35">
      <c r="D8448" s="5"/>
      <c r="J8448" s="12"/>
      <c r="S8448" s="12"/>
      <c r="T8448" s="5"/>
      <c r="V8448" s="5"/>
      <c r="W8448" s="5"/>
    </row>
    <row r="8449" spans="4:23" customFormat="1" x14ac:dyDescent="0.35">
      <c r="D8449" s="5"/>
      <c r="J8449" s="12"/>
      <c r="S8449" s="12"/>
      <c r="T8449" s="5"/>
      <c r="V8449" s="5"/>
      <c r="W8449" s="5"/>
    </row>
    <row r="8450" spans="4:23" customFormat="1" x14ac:dyDescent="0.35">
      <c r="D8450" s="5"/>
      <c r="J8450" s="12"/>
      <c r="S8450" s="12"/>
      <c r="T8450" s="5"/>
      <c r="V8450" s="5"/>
      <c r="W8450" s="5"/>
    </row>
    <row r="8451" spans="4:23" customFormat="1" x14ac:dyDescent="0.35">
      <c r="D8451" s="5"/>
      <c r="J8451" s="12"/>
      <c r="S8451" s="12"/>
      <c r="T8451" s="5"/>
      <c r="V8451" s="5"/>
      <c r="W8451" s="5"/>
    </row>
    <row r="8452" spans="4:23" customFormat="1" x14ac:dyDescent="0.35">
      <c r="D8452" s="5"/>
      <c r="J8452" s="12"/>
      <c r="S8452" s="12"/>
      <c r="T8452" s="5"/>
      <c r="V8452" s="5"/>
      <c r="W8452" s="5"/>
    </row>
    <row r="8453" spans="4:23" customFormat="1" x14ac:dyDescent="0.35">
      <c r="D8453" s="5"/>
      <c r="J8453" s="12"/>
      <c r="S8453" s="12"/>
      <c r="T8453" s="5"/>
      <c r="V8453" s="5"/>
      <c r="W8453" s="5"/>
    </row>
    <row r="8454" spans="4:23" customFormat="1" x14ac:dyDescent="0.35">
      <c r="D8454" s="5"/>
      <c r="J8454" s="12"/>
      <c r="S8454" s="12"/>
      <c r="T8454" s="5"/>
      <c r="V8454" s="5"/>
      <c r="W8454" s="5"/>
    </row>
    <row r="8455" spans="4:23" customFormat="1" x14ac:dyDescent="0.35">
      <c r="D8455" s="5"/>
      <c r="J8455" s="12"/>
      <c r="S8455" s="12"/>
      <c r="T8455" s="5"/>
      <c r="V8455" s="5"/>
      <c r="W8455" s="5"/>
    </row>
    <row r="8456" spans="4:23" customFormat="1" x14ac:dyDescent="0.35">
      <c r="D8456" s="5"/>
      <c r="J8456" s="12"/>
      <c r="S8456" s="12"/>
      <c r="T8456" s="5"/>
      <c r="V8456" s="5"/>
      <c r="W8456" s="5"/>
    </row>
    <row r="8457" spans="4:23" customFormat="1" x14ac:dyDescent="0.35">
      <c r="D8457" s="5"/>
      <c r="J8457" s="12"/>
      <c r="S8457" s="12"/>
      <c r="T8457" s="5"/>
      <c r="V8457" s="5"/>
      <c r="W8457" s="5"/>
    </row>
    <row r="8458" spans="4:23" customFormat="1" x14ac:dyDescent="0.35">
      <c r="D8458" s="5"/>
      <c r="J8458" s="12"/>
      <c r="S8458" s="12"/>
      <c r="T8458" s="5"/>
      <c r="V8458" s="5"/>
      <c r="W8458" s="5"/>
    </row>
    <row r="8459" spans="4:23" customFormat="1" x14ac:dyDescent="0.35">
      <c r="D8459" s="5"/>
      <c r="J8459" s="12"/>
      <c r="S8459" s="12"/>
      <c r="T8459" s="5"/>
      <c r="V8459" s="5"/>
      <c r="W8459" s="5"/>
    </row>
    <row r="8460" spans="4:23" customFormat="1" x14ac:dyDescent="0.35">
      <c r="D8460" s="5"/>
      <c r="J8460" s="12"/>
      <c r="S8460" s="12"/>
      <c r="T8460" s="5"/>
      <c r="V8460" s="5"/>
      <c r="W8460" s="5"/>
    </row>
    <row r="8461" spans="4:23" customFormat="1" x14ac:dyDescent="0.35">
      <c r="D8461" s="5"/>
      <c r="J8461" s="12"/>
      <c r="S8461" s="12"/>
      <c r="T8461" s="5"/>
      <c r="V8461" s="5"/>
      <c r="W8461" s="5"/>
    </row>
    <row r="8462" spans="4:23" customFormat="1" x14ac:dyDescent="0.35">
      <c r="D8462" s="5"/>
      <c r="J8462" s="12"/>
      <c r="S8462" s="12"/>
      <c r="T8462" s="5"/>
      <c r="V8462" s="5"/>
      <c r="W8462" s="5"/>
    </row>
    <row r="8463" spans="4:23" customFormat="1" x14ac:dyDescent="0.35">
      <c r="D8463" s="5"/>
      <c r="J8463" s="12"/>
      <c r="S8463" s="12"/>
      <c r="T8463" s="5"/>
      <c r="V8463" s="5"/>
      <c r="W8463" s="5"/>
    </row>
    <row r="8464" spans="4:23" customFormat="1" x14ac:dyDescent="0.35">
      <c r="D8464" s="5"/>
      <c r="J8464" s="12"/>
      <c r="S8464" s="12"/>
      <c r="T8464" s="5"/>
      <c r="V8464" s="5"/>
      <c r="W8464" s="5"/>
    </row>
    <row r="8465" spans="4:23" customFormat="1" x14ac:dyDescent="0.35">
      <c r="D8465" s="5"/>
      <c r="J8465" s="12"/>
      <c r="S8465" s="12"/>
      <c r="T8465" s="5"/>
      <c r="V8465" s="5"/>
      <c r="W8465" s="5"/>
    </row>
    <row r="8466" spans="4:23" customFormat="1" x14ac:dyDescent="0.35">
      <c r="D8466" s="5"/>
      <c r="J8466" s="12"/>
      <c r="S8466" s="12"/>
      <c r="T8466" s="5"/>
      <c r="V8466" s="5"/>
      <c r="W8466" s="5"/>
    </row>
    <row r="8467" spans="4:23" customFormat="1" x14ac:dyDescent="0.35">
      <c r="D8467" s="5"/>
      <c r="J8467" s="12"/>
      <c r="S8467" s="12"/>
      <c r="T8467" s="5"/>
      <c r="V8467" s="5"/>
      <c r="W8467" s="5"/>
    </row>
    <row r="8468" spans="4:23" customFormat="1" x14ac:dyDescent="0.35">
      <c r="D8468" s="5"/>
      <c r="J8468" s="12"/>
      <c r="S8468" s="12"/>
      <c r="T8468" s="5"/>
      <c r="V8468" s="5"/>
      <c r="W8468" s="5"/>
    </row>
    <row r="8469" spans="4:23" customFormat="1" x14ac:dyDescent="0.35">
      <c r="D8469" s="5"/>
      <c r="J8469" s="12"/>
      <c r="S8469" s="12"/>
      <c r="T8469" s="5"/>
      <c r="V8469" s="5"/>
      <c r="W8469" s="5"/>
    </row>
    <row r="8470" spans="4:23" customFormat="1" x14ac:dyDescent="0.35">
      <c r="D8470" s="5"/>
      <c r="J8470" s="12"/>
      <c r="S8470" s="12"/>
      <c r="T8470" s="5"/>
      <c r="V8470" s="5"/>
      <c r="W8470" s="5"/>
    </row>
    <row r="8471" spans="4:23" customFormat="1" x14ac:dyDescent="0.35">
      <c r="D8471" s="5"/>
      <c r="J8471" s="12"/>
      <c r="S8471" s="12"/>
      <c r="T8471" s="5"/>
      <c r="V8471" s="5"/>
      <c r="W8471" s="5"/>
    </row>
    <row r="8472" spans="4:23" customFormat="1" x14ac:dyDescent="0.35">
      <c r="D8472" s="5"/>
      <c r="J8472" s="12"/>
      <c r="S8472" s="12"/>
      <c r="T8472" s="5"/>
      <c r="V8472" s="5"/>
      <c r="W8472" s="5"/>
    </row>
    <row r="8473" spans="4:23" customFormat="1" x14ac:dyDescent="0.35">
      <c r="D8473" s="5"/>
      <c r="J8473" s="12"/>
      <c r="S8473" s="12"/>
      <c r="T8473" s="5"/>
      <c r="V8473" s="5"/>
      <c r="W8473" s="5"/>
    </row>
    <row r="8474" spans="4:23" customFormat="1" x14ac:dyDescent="0.35">
      <c r="D8474" s="5"/>
      <c r="J8474" s="12"/>
      <c r="S8474" s="12"/>
      <c r="T8474" s="5"/>
      <c r="V8474" s="5"/>
      <c r="W8474" s="5"/>
    </row>
    <row r="8475" spans="4:23" customFormat="1" x14ac:dyDescent="0.35">
      <c r="D8475" s="5"/>
      <c r="J8475" s="12"/>
      <c r="S8475" s="12"/>
      <c r="T8475" s="5"/>
      <c r="V8475" s="5"/>
      <c r="W8475" s="5"/>
    </row>
    <row r="8476" spans="4:23" customFormat="1" x14ac:dyDescent="0.35">
      <c r="D8476" s="5"/>
      <c r="J8476" s="12"/>
      <c r="S8476" s="12"/>
      <c r="T8476" s="5"/>
      <c r="V8476" s="5"/>
      <c r="W8476" s="5"/>
    </row>
    <row r="8477" spans="4:23" customFormat="1" x14ac:dyDescent="0.35">
      <c r="D8477" s="5"/>
      <c r="J8477" s="12"/>
      <c r="S8477" s="12"/>
      <c r="T8477" s="5"/>
      <c r="V8477" s="5"/>
      <c r="W8477" s="5"/>
    </row>
    <row r="8478" spans="4:23" customFormat="1" x14ac:dyDescent="0.35">
      <c r="D8478" s="5"/>
      <c r="J8478" s="12"/>
      <c r="S8478" s="12"/>
      <c r="T8478" s="5"/>
      <c r="V8478" s="5"/>
      <c r="W8478" s="5"/>
    </row>
    <row r="8479" spans="4:23" customFormat="1" x14ac:dyDescent="0.35">
      <c r="D8479" s="5"/>
      <c r="J8479" s="12"/>
      <c r="S8479" s="12"/>
      <c r="T8479" s="5"/>
      <c r="V8479" s="5"/>
      <c r="W8479" s="5"/>
    </row>
    <row r="8480" spans="4:23" customFormat="1" x14ac:dyDescent="0.35">
      <c r="D8480" s="5"/>
      <c r="J8480" s="12"/>
      <c r="S8480" s="12"/>
      <c r="T8480" s="5"/>
      <c r="V8480" s="5"/>
      <c r="W8480" s="5"/>
    </row>
    <row r="8481" spans="4:23" customFormat="1" x14ac:dyDescent="0.35">
      <c r="D8481" s="5"/>
      <c r="J8481" s="12"/>
      <c r="S8481" s="12"/>
      <c r="T8481" s="5"/>
      <c r="V8481" s="5"/>
      <c r="W8481" s="5"/>
    </row>
    <row r="8482" spans="4:23" customFormat="1" x14ac:dyDescent="0.35">
      <c r="D8482" s="5"/>
      <c r="J8482" s="12"/>
      <c r="S8482" s="12"/>
      <c r="T8482" s="5"/>
      <c r="V8482" s="5"/>
      <c r="W8482" s="5"/>
    </row>
    <row r="8483" spans="4:23" customFormat="1" x14ac:dyDescent="0.35">
      <c r="D8483" s="5"/>
      <c r="J8483" s="12"/>
      <c r="S8483" s="12"/>
      <c r="T8483" s="5"/>
      <c r="V8483" s="5"/>
      <c r="W8483" s="5"/>
    </row>
    <row r="8484" spans="4:23" customFormat="1" x14ac:dyDescent="0.35">
      <c r="D8484" s="5"/>
      <c r="J8484" s="12"/>
      <c r="S8484" s="12"/>
      <c r="T8484" s="5"/>
      <c r="V8484" s="5"/>
      <c r="W8484" s="5"/>
    </row>
    <row r="8485" spans="4:23" customFormat="1" x14ac:dyDescent="0.35">
      <c r="D8485" s="5"/>
      <c r="J8485" s="12"/>
      <c r="S8485" s="12"/>
      <c r="T8485" s="5"/>
      <c r="V8485" s="5"/>
      <c r="W8485" s="5"/>
    </row>
    <row r="8486" spans="4:23" customFormat="1" x14ac:dyDescent="0.35">
      <c r="D8486" s="5"/>
      <c r="J8486" s="12"/>
      <c r="S8486" s="12"/>
      <c r="T8486" s="5"/>
      <c r="V8486" s="5"/>
      <c r="W8486" s="5"/>
    </row>
    <row r="8487" spans="4:23" customFormat="1" x14ac:dyDescent="0.35">
      <c r="D8487" s="5"/>
      <c r="J8487" s="12"/>
      <c r="S8487" s="12"/>
      <c r="T8487" s="5"/>
      <c r="V8487" s="5"/>
      <c r="W8487" s="5"/>
    </row>
    <row r="8488" spans="4:23" customFormat="1" x14ac:dyDescent="0.35">
      <c r="D8488" s="5"/>
      <c r="J8488" s="12"/>
      <c r="S8488" s="12"/>
      <c r="T8488" s="5"/>
      <c r="V8488" s="5"/>
      <c r="W8488" s="5"/>
    </row>
    <row r="8489" spans="4:23" customFormat="1" x14ac:dyDescent="0.35">
      <c r="D8489" s="5"/>
      <c r="J8489" s="12"/>
      <c r="S8489" s="12"/>
      <c r="T8489" s="5"/>
      <c r="V8489" s="5"/>
      <c r="W8489" s="5"/>
    </row>
    <row r="8490" spans="4:23" customFormat="1" x14ac:dyDescent="0.35">
      <c r="D8490" s="5"/>
      <c r="J8490" s="12"/>
      <c r="S8490" s="12"/>
      <c r="T8490" s="5"/>
      <c r="V8490" s="5"/>
      <c r="W8490" s="5"/>
    </row>
    <row r="8491" spans="4:23" customFormat="1" x14ac:dyDescent="0.35">
      <c r="D8491" s="5"/>
      <c r="J8491" s="12"/>
      <c r="S8491" s="12"/>
      <c r="T8491" s="5"/>
      <c r="V8491" s="5"/>
      <c r="W8491" s="5"/>
    </row>
    <row r="8492" spans="4:23" customFormat="1" x14ac:dyDescent="0.35">
      <c r="D8492" s="5"/>
      <c r="J8492" s="12"/>
      <c r="S8492" s="12"/>
      <c r="T8492" s="5"/>
      <c r="V8492" s="5"/>
      <c r="W8492" s="5"/>
    </row>
    <row r="8493" spans="4:23" customFormat="1" x14ac:dyDescent="0.35">
      <c r="D8493" s="5"/>
      <c r="J8493" s="12"/>
      <c r="S8493" s="12"/>
      <c r="T8493" s="5"/>
      <c r="V8493" s="5"/>
      <c r="W8493" s="5"/>
    </row>
    <row r="8494" spans="4:23" customFormat="1" x14ac:dyDescent="0.35">
      <c r="D8494" s="5"/>
      <c r="J8494" s="12"/>
      <c r="S8494" s="12"/>
      <c r="T8494" s="5"/>
      <c r="V8494" s="5"/>
      <c r="W8494" s="5"/>
    </row>
    <row r="8495" spans="4:23" customFormat="1" x14ac:dyDescent="0.35">
      <c r="D8495" s="5"/>
      <c r="J8495" s="12"/>
      <c r="S8495" s="12"/>
      <c r="T8495" s="5"/>
      <c r="V8495" s="5"/>
      <c r="W8495" s="5"/>
    </row>
    <row r="8496" spans="4:23" customFormat="1" x14ac:dyDescent="0.35">
      <c r="D8496" s="5"/>
      <c r="J8496" s="12"/>
      <c r="S8496" s="12"/>
      <c r="T8496" s="5"/>
      <c r="V8496" s="5"/>
      <c r="W8496" s="5"/>
    </row>
    <row r="8497" spans="4:23" customFormat="1" x14ac:dyDescent="0.35">
      <c r="D8497" s="5"/>
      <c r="J8497" s="12"/>
      <c r="S8497" s="12"/>
      <c r="T8497" s="5"/>
      <c r="V8497" s="5"/>
      <c r="W8497" s="5"/>
    </row>
    <row r="8498" spans="4:23" customFormat="1" x14ac:dyDescent="0.35">
      <c r="D8498" s="5"/>
      <c r="J8498" s="12"/>
      <c r="S8498" s="12"/>
      <c r="T8498" s="5"/>
      <c r="V8498" s="5"/>
      <c r="W8498" s="5"/>
    </row>
    <row r="8499" spans="4:23" customFormat="1" x14ac:dyDescent="0.35">
      <c r="D8499" s="5"/>
      <c r="J8499" s="12"/>
      <c r="S8499" s="12"/>
      <c r="T8499" s="5"/>
      <c r="V8499" s="5"/>
      <c r="W8499" s="5"/>
    </row>
    <row r="8500" spans="4:23" customFormat="1" x14ac:dyDescent="0.35">
      <c r="D8500" s="5"/>
      <c r="J8500" s="12"/>
      <c r="S8500" s="12"/>
      <c r="T8500" s="5"/>
      <c r="V8500" s="5"/>
      <c r="W8500" s="5"/>
    </row>
    <row r="8501" spans="4:23" customFormat="1" x14ac:dyDescent="0.35">
      <c r="D8501" s="5"/>
      <c r="J8501" s="12"/>
      <c r="S8501" s="12"/>
      <c r="T8501" s="5"/>
      <c r="V8501" s="5"/>
      <c r="W8501" s="5"/>
    </row>
    <row r="8502" spans="4:23" customFormat="1" x14ac:dyDescent="0.35">
      <c r="D8502" s="5"/>
      <c r="J8502" s="12"/>
      <c r="S8502" s="12"/>
      <c r="T8502" s="5"/>
      <c r="V8502" s="5"/>
      <c r="W8502" s="5"/>
    </row>
    <row r="8503" spans="4:23" customFormat="1" x14ac:dyDescent="0.35">
      <c r="D8503" s="5"/>
      <c r="J8503" s="12"/>
      <c r="S8503" s="12"/>
      <c r="T8503" s="5"/>
      <c r="V8503" s="5"/>
      <c r="W8503" s="5"/>
    </row>
    <row r="8504" spans="4:23" customFormat="1" x14ac:dyDescent="0.35">
      <c r="D8504" s="5"/>
      <c r="J8504" s="12"/>
      <c r="S8504" s="12"/>
      <c r="T8504" s="5"/>
      <c r="V8504" s="5"/>
      <c r="W8504" s="5"/>
    </row>
    <row r="8505" spans="4:23" customFormat="1" x14ac:dyDescent="0.35">
      <c r="D8505" s="5"/>
      <c r="J8505" s="12"/>
      <c r="S8505" s="12"/>
      <c r="T8505" s="5"/>
      <c r="V8505" s="5"/>
      <c r="W8505" s="5"/>
    </row>
    <row r="8506" spans="4:23" customFormat="1" x14ac:dyDescent="0.35">
      <c r="D8506" s="5"/>
      <c r="J8506" s="12"/>
      <c r="S8506" s="12"/>
      <c r="T8506" s="5"/>
      <c r="V8506" s="5"/>
      <c r="W8506" s="5"/>
    </row>
    <row r="8507" spans="4:23" customFormat="1" x14ac:dyDescent="0.35">
      <c r="D8507" s="5"/>
      <c r="J8507" s="12"/>
      <c r="S8507" s="12"/>
      <c r="T8507" s="5"/>
      <c r="V8507" s="5"/>
      <c r="W8507" s="5"/>
    </row>
    <row r="8508" spans="4:23" customFormat="1" x14ac:dyDescent="0.35">
      <c r="D8508" s="5"/>
      <c r="J8508" s="12"/>
      <c r="S8508" s="12"/>
      <c r="T8508" s="5"/>
      <c r="V8508" s="5"/>
      <c r="W8508" s="5"/>
    </row>
    <row r="8509" spans="4:23" customFormat="1" x14ac:dyDescent="0.35">
      <c r="D8509" s="5"/>
      <c r="J8509" s="12"/>
      <c r="S8509" s="12"/>
      <c r="T8509" s="5"/>
      <c r="V8509" s="5"/>
      <c r="W8509" s="5"/>
    </row>
    <row r="8510" spans="4:23" customFormat="1" x14ac:dyDescent="0.35">
      <c r="D8510" s="5"/>
      <c r="J8510" s="12"/>
      <c r="S8510" s="12"/>
      <c r="T8510" s="5"/>
      <c r="V8510" s="5"/>
      <c r="W8510" s="5"/>
    </row>
    <row r="8511" spans="4:23" customFormat="1" x14ac:dyDescent="0.35">
      <c r="D8511" s="5"/>
      <c r="J8511" s="12"/>
      <c r="S8511" s="12"/>
      <c r="T8511" s="5"/>
      <c r="V8511" s="5"/>
      <c r="W8511" s="5"/>
    </row>
    <row r="8512" spans="4:23" customFormat="1" x14ac:dyDescent="0.35">
      <c r="D8512" s="5"/>
      <c r="J8512" s="12"/>
      <c r="S8512" s="12"/>
      <c r="T8512" s="5"/>
      <c r="V8512" s="5"/>
      <c r="W8512" s="5"/>
    </row>
    <row r="8513" spans="4:23" customFormat="1" x14ac:dyDescent="0.35">
      <c r="D8513" s="5"/>
      <c r="J8513" s="12"/>
      <c r="S8513" s="12"/>
      <c r="T8513" s="5"/>
      <c r="V8513" s="5"/>
      <c r="W8513" s="5"/>
    </row>
    <row r="8514" spans="4:23" customFormat="1" x14ac:dyDescent="0.35">
      <c r="D8514" s="5"/>
      <c r="J8514" s="12"/>
      <c r="S8514" s="12"/>
      <c r="T8514" s="5"/>
      <c r="V8514" s="5"/>
      <c r="W8514" s="5"/>
    </row>
    <row r="8515" spans="4:23" customFormat="1" x14ac:dyDescent="0.35">
      <c r="D8515" s="5"/>
      <c r="J8515" s="12"/>
      <c r="S8515" s="12"/>
      <c r="T8515" s="5"/>
      <c r="V8515" s="5"/>
      <c r="W8515" s="5"/>
    </row>
    <row r="8516" spans="4:23" customFormat="1" x14ac:dyDescent="0.35">
      <c r="D8516" s="5"/>
      <c r="J8516" s="12"/>
      <c r="S8516" s="12"/>
      <c r="T8516" s="5"/>
      <c r="V8516" s="5"/>
      <c r="W8516" s="5"/>
    </row>
    <row r="8517" spans="4:23" customFormat="1" x14ac:dyDescent="0.35">
      <c r="D8517" s="5"/>
      <c r="J8517" s="12"/>
      <c r="S8517" s="12"/>
      <c r="T8517" s="5"/>
      <c r="V8517" s="5"/>
      <c r="W8517" s="5"/>
    </row>
    <row r="8518" spans="4:23" customFormat="1" x14ac:dyDescent="0.35">
      <c r="D8518" s="5"/>
      <c r="J8518" s="12"/>
      <c r="S8518" s="12"/>
      <c r="T8518" s="5"/>
      <c r="V8518" s="5"/>
      <c r="W8518" s="5"/>
    </row>
    <row r="8519" spans="4:23" customFormat="1" x14ac:dyDescent="0.35">
      <c r="D8519" s="5"/>
      <c r="J8519" s="12"/>
      <c r="S8519" s="12"/>
      <c r="T8519" s="5"/>
      <c r="V8519" s="5"/>
      <c r="W8519" s="5"/>
    </row>
    <row r="8520" spans="4:23" customFormat="1" x14ac:dyDescent="0.35">
      <c r="D8520" s="5"/>
      <c r="J8520" s="12"/>
      <c r="S8520" s="12"/>
      <c r="T8520" s="5"/>
      <c r="V8520" s="5"/>
      <c r="W8520" s="5"/>
    </row>
    <row r="8521" spans="4:23" customFormat="1" x14ac:dyDescent="0.35">
      <c r="D8521" s="5"/>
      <c r="J8521" s="12"/>
      <c r="S8521" s="12"/>
      <c r="T8521" s="5"/>
      <c r="V8521" s="5"/>
      <c r="W8521" s="5"/>
    </row>
    <row r="8522" spans="4:23" customFormat="1" x14ac:dyDescent="0.35">
      <c r="D8522" s="5"/>
      <c r="J8522" s="12"/>
      <c r="S8522" s="12"/>
      <c r="T8522" s="5"/>
      <c r="V8522" s="5"/>
      <c r="W8522" s="5"/>
    </row>
    <row r="8523" spans="4:23" customFormat="1" x14ac:dyDescent="0.35">
      <c r="D8523" s="5"/>
      <c r="J8523" s="12"/>
      <c r="S8523" s="12"/>
      <c r="T8523" s="5"/>
      <c r="V8523" s="5"/>
      <c r="W8523" s="5"/>
    </row>
    <row r="8524" spans="4:23" customFormat="1" x14ac:dyDescent="0.35">
      <c r="D8524" s="5"/>
      <c r="J8524" s="12"/>
      <c r="S8524" s="12"/>
      <c r="T8524" s="5"/>
      <c r="V8524" s="5"/>
      <c r="W8524" s="5"/>
    </row>
    <row r="8525" spans="4:23" customFormat="1" x14ac:dyDescent="0.35">
      <c r="D8525" s="5"/>
      <c r="J8525" s="12"/>
      <c r="S8525" s="12"/>
      <c r="T8525" s="5"/>
      <c r="V8525" s="5"/>
      <c r="W8525" s="5"/>
    </row>
    <row r="8526" spans="4:23" customFormat="1" x14ac:dyDescent="0.35">
      <c r="D8526" s="5"/>
      <c r="J8526" s="12"/>
      <c r="S8526" s="12"/>
      <c r="T8526" s="5"/>
      <c r="V8526" s="5"/>
      <c r="W8526" s="5"/>
    </row>
    <row r="8527" spans="4:23" customFormat="1" x14ac:dyDescent="0.35">
      <c r="D8527" s="5"/>
      <c r="J8527" s="12"/>
      <c r="S8527" s="12"/>
      <c r="T8527" s="5"/>
      <c r="V8527" s="5"/>
      <c r="W8527" s="5"/>
    </row>
    <row r="8528" spans="4:23" customFormat="1" x14ac:dyDescent="0.35">
      <c r="D8528" s="5"/>
      <c r="J8528" s="12"/>
      <c r="S8528" s="12"/>
      <c r="T8528" s="5"/>
      <c r="V8528" s="5"/>
      <c r="W8528" s="5"/>
    </row>
    <row r="8529" spans="4:23" customFormat="1" x14ac:dyDescent="0.35">
      <c r="D8529" s="5"/>
      <c r="J8529" s="12"/>
      <c r="S8529" s="12"/>
      <c r="T8529" s="5"/>
      <c r="V8529" s="5"/>
      <c r="W8529" s="5"/>
    </row>
    <row r="8530" spans="4:23" customFormat="1" x14ac:dyDescent="0.35">
      <c r="D8530" s="5"/>
      <c r="J8530" s="12"/>
      <c r="S8530" s="12"/>
      <c r="T8530" s="5"/>
      <c r="V8530" s="5"/>
      <c r="W8530" s="5"/>
    </row>
    <row r="8531" spans="4:23" customFormat="1" x14ac:dyDescent="0.35">
      <c r="D8531" s="5"/>
      <c r="J8531" s="12"/>
      <c r="S8531" s="12"/>
      <c r="T8531" s="5"/>
      <c r="V8531" s="5"/>
      <c r="W8531" s="5"/>
    </row>
    <row r="8532" spans="4:23" customFormat="1" x14ac:dyDescent="0.35">
      <c r="D8532" s="5"/>
      <c r="J8532" s="12"/>
      <c r="S8532" s="12"/>
      <c r="T8532" s="5"/>
      <c r="V8532" s="5"/>
      <c r="W8532" s="5"/>
    </row>
    <row r="8533" spans="4:23" customFormat="1" x14ac:dyDescent="0.35">
      <c r="D8533" s="5"/>
      <c r="J8533" s="12"/>
      <c r="S8533" s="12"/>
      <c r="T8533" s="5"/>
      <c r="V8533" s="5"/>
      <c r="W8533" s="5"/>
    </row>
    <row r="8534" spans="4:23" customFormat="1" x14ac:dyDescent="0.35">
      <c r="D8534" s="5"/>
      <c r="J8534" s="12"/>
      <c r="S8534" s="12"/>
      <c r="T8534" s="5"/>
      <c r="V8534" s="5"/>
      <c r="W8534" s="5"/>
    </row>
    <row r="8535" spans="4:23" customFormat="1" x14ac:dyDescent="0.35">
      <c r="D8535" s="5"/>
      <c r="J8535" s="12"/>
      <c r="S8535" s="12"/>
      <c r="T8535" s="5"/>
      <c r="V8535" s="5"/>
      <c r="W8535" s="5"/>
    </row>
    <row r="8536" spans="4:23" customFormat="1" x14ac:dyDescent="0.35">
      <c r="D8536" s="5"/>
      <c r="J8536" s="12"/>
      <c r="S8536" s="12"/>
      <c r="T8536" s="5"/>
      <c r="V8536" s="5"/>
      <c r="W8536" s="5"/>
    </row>
    <row r="8537" spans="4:23" customFormat="1" x14ac:dyDescent="0.35">
      <c r="D8537" s="5"/>
      <c r="J8537" s="12"/>
      <c r="S8537" s="12"/>
      <c r="T8537" s="5"/>
      <c r="V8537" s="5"/>
      <c r="W8537" s="5"/>
    </row>
    <row r="8538" spans="4:23" customFormat="1" x14ac:dyDescent="0.35">
      <c r="D8538" s="5"/>
      <c r="J8538" s="12"/>
      <c r="S8538" s="12"/>
      <c r="T8538" s="5"/>
      <c r="V8538" s="5"/>
      <c r="W8538" s="5"/>
    </row>
    <row r="8539" spans="4:23" customFormat="1" x14ac:dyDescent="0.35">
      <c r="D8539" s="5"/>
      <c r="J8539" s="12"/>
      <c r="S8539" s="12"/>
      <c r="T8539" s="5"/>
      <c r="V8539" s="5"/>
      <c r="W8539" s="5"/>
    </row>
    <row r="8540" spans="4:23" customFormat="1" x14ac:dyDescent="0.35">
      <c r="D8540" s="5"/>
      <c r="J8540" s="12"/>
      <c r="S8540" s="12"/>
      <c r="T8540" s="5"/>
      <c r="V8540" s="5"/>
      <c r="W8540" s="5"/>
    </row>
    <row r="8541" spans="4:23" customFormat="1" x14ac:dyDescent="0.35">
      <c r="D8541" s="5"/>
      <c r="J8541" s="12"/>
      <c r="S8541" s="12"/>
      <c r="T8541" s="5"/>
      <c r="V8541" s="5"/>
      <c r="W8541" s="5"/>
    </row>
    <row r="8542" spans="4:23" customFormat="1" x14ac:dyDescent="0.35">
      <c r="D8542" s="5"/>
      <c r="J8542" s="12"/>
      <c r="S8542" s="12"/>
      <c r="T8542" s="5"/>
      <c r="V8542" s="5"/>
      <c r="W8542" s="5"/>
    </row>
    <row r="8543" spans="4:23" customFormat="1" x14ac:dyDescent="0.35">
      <c r="D8543" s="5"/>
      <c r="J8543" s="12"/>
      <c r="S8543" s="12"/>
      <c r="T8543" s="5"/>
      <c r="V8543" s="5"/>
      <c r="W8543" s="5"/>
    </row>
    <row r="8544" spans="4:23" customFormat="1" x14ac:dyDescent="0.35">
      <c r="D8544" s="5"/>
      <c r="J8544" s="12"/>
      <c r="S8544" s="12"/>
      <c r="T8544" s="5"/>
      <c r="V8544" s="5"/>
      <c r="W8544" s="5"/>
    </row>
    <row r="8545" spans="4:23" customFormat="1" x14ac:dyDescent="0.35">
      <c r="D8545" s="5"/>
      <c r="J8545" s="12"/>
      <c r="S8545" s="12"/>
      <c r="T8545" s="5"/>
      <c r="V8545" s="5"/>
      <c r="W8545" s="5"/>
    </row>
    <row r="8546" spans="4:23" customFormat="1" x14ac:dyDescent="0.35">
      <c r="D8546" s="5"/>
      <c r="J8546" s="12"/>
      <c r="S8546" s="12"/>
      <c r="T8546" s="5"/>
      <c r="V8546" s="5"/>
      <c r="W8546" s="5"/>
    </row>
    <row r="8547" spans="4:23" customFormat="1" x14ac:dyDescent="0.35">
      <c r="D8547" s="5"/>
      <c r="J8547" s="12"/>
      <c r="S8547" s="12"/>
      <c r="T8547" s="5"/>
      <c r="V8547" s="5"/>
      <c r="W8547" s="5"/>
    </row>
    <row r="8548" spans="4:23" customFormat="1" x14ac:dyDescent="0.35">
      <c r="D8548" s="5"/>
      <c r="J8548" s="12"/>
      <c r="S8548" s="12"/>
      <c r="T8548" s="5"/>
      <c r="V8548" s="5"/>
      <c r="W8548" s="5"/>
    </row>
    <row r="8549" spans="4:23" customFormat="1" x14ac:dyDescent="0.35">
      <c r="D8549" s="5"/>
      <c r="J8549" s="12"/>
      <c r="S8549" s="12"/>
      <c r="T8549" s="5"/>
      <c r="V8549" s="5"/>
      <c r="W8549" s="5"/>
    </row>
    <row r="8550" spans="4:23" customFormat="1" x14ac:dyDescent="0.35">
      <c r="D8550" s="5"/>
      <c r="J8550" s="12"/>
      <c r="S8550" s="12"/>
      <c r="T8550" s="5"/>
      <c r="V8550" s="5"/>
      <c r="W8550" s="5"/>
    </row>
    <row r="8551" spans="4:23" customFormat="1" x14ac:dyDescent="0.35">
      <c r="D8551" s="5"/>
      <c r="J8551" s="12"/>
      <c r="S8551" s="12"/>
      <c r="T8551" s="5"/>
      <c r="V8551" s="5"/>
      <c r="W8551" s="5"/>
    </row>
    <row r="8552" spans="4:23" customFormat="1" x14ac:dyDescent="0.35">
      <c r="D8552" s="5"/>
      <c r="J8552" s="12"/>
      <c r="S8552" s="12"/>
      <c r="T8552" s="5"/>
      <c r="V8552" s="5"/>
      <c r="W8552" s="5"/>
    </row>
    <row r="8553" spans="4:23" customFormat="1" x14ac:dyDescent="0.35">
      <c r="D8553" s="5"/>
      <c r="J8553" s="12"/>
      <c r="S8553" s="12"/>
      <c r="T8553" s="5"/>
      <c r="V8553" s="5"/>
      <c r="W8553" s="5"/>
    </row>
    <row r="8554" spans="4:23" customFormat="1" x14ac:dyDescent="0.35">
      <c r="D8554" s="5"/>
      <c r="J8554" s="12"/>
      <c r="S8554" s="12"/>
      <c r="T8554" s="5"/>
      <c r="V8554" s="5"/>
      <c r="W8554" s="5"/>
    </row>
    <row r="8555" spans="4:23" customFormat="1" x14ac:dyDescent="0.35">
      <c r="D8555" s="5"/>
      <c r="J8555" s="12"/>
      <c r="S8555" s="12"/>
      <c r="T8555" s="5"/>
      <c r="V8555" s="5"/>
      <c r="W8555" s="5"/>
    </row>
    <row r="8556" spans="4:23" customFormat="1" x14ac:dyDescent="0.35">
      <c r="D8556" s="5"/>
      <c r="J8556" s="12"/>
      <c r="S8556" s="12"/>
      <c r="T8556" s="5"/>
      <c r="V8556" s="5"/>
      <c r="W8556" s="5"/>
    </row>
    <row r="8557" spans="4:23" customFormat="1" x14ac:dyDescent="0.35">
      <c r="D8557" s="5"/>
      <c r="J8557" s="12"/>
      <c r="S8557" s="12"/>
      <c r="T8557" s="5"/>
      <c r="V8557" s="5"/>
      <c r="W8557" s="5"/>
    </row>
    <row r="8558" spans="4:23" customFormat="1" x14ac:dyDescent="0.35">
      <c r="D8558" s="5"/>
      <c r="J8558" s="12"/>
      <c r="S8558" s="12"/>
      <c r="T8558" s="5"/>
      <c r="V8558" s="5"/>
      <c r="W8558" s="5"/>
    </row>
    <row r="8559" spans="4:23" customFormat="1" x14ac:dyDescent="0.35">
      <c r="D8559" s="5"/>
      <c r="J8559" s="12"/>
      <c r="S8559" s="12"/>
      <c r="T8559" s="5"/>
      <c r="V8559" s="5"/>
      <c r="W8559" s="5"/>
    </row>
    <row r="8560" spans="4:23" customFormat="1" x14ac:dyDescent="0.35">
      <c r="D8560" s="5"/>
      <c r="J8560" s="12"/>
      <c r="S8560" s="12"/>
      <c r="T8560" s="5"/>
      <c r="V8560" s="5"/>
      <c r="W8560" s="5"/>
    </row>
    <row r="8561" spans="4:23" customFormat="1" x14ac:dyDescent="0.35">
      <c r="D8561" s="5"/>
      <c r="J8561" s="12"/>
      <c r="S8561" s="12"/>
      <c r="T8561" s="5"/>
      <c r="V8561" s="5"/>
      <c r="W8561" s="5"/>
    </row>
    <row r="8562" spans="4:23" customFormat="1" x14ac:dyDescent="0.35">
      <c r="D8562" s="5"/>
      <c r="J8562" s="12"/>
      <c r="S8562" s="12"/>
      <c r="T8562" s="5"/>
      <c r="V8562" s="5"/>
      <c r="W8562" s="5"/>
    </row>
    <row r="8563" spans="4:23" customFormat="1" x14ac:dyDescent="0.35">
      <c r="D8563" s="5"/>
      <c r="J8563" s="12"/>
      <c r="S8563" s="12"/>
      <c r="T8563" s="5"/>
      <c r="V8563" s="5"/>
      <c r="W8563" s="5"/>
    </row>
    <row r="8564" spans="4:23" customFormat="1" x14ac:dyDescent="0.35">
      <c r="D8564" s="5"/>
      <c r="J8564" s="12"/>
      <c r="S8564" s="12"/>
      <c r="T8564" s="5"/>
      <c r="V8564" s="5"/>
      <c r="W8564" s="5"/>
    </row>
    <row r="8565" spans="4:23" customFormat="1" x14ac:dyDescent="0.35">
      <c r="D8565" s="5"/>
      <c r="J8565" s="12"/>
      <c r="S8565" s="12"/>
      <c r="T8565" s="5"/>
      <c r="V8565" s="5"/>
      <c r="W8565" s="5"/>
    </row>
    <row r="8566" spans="4:23" customFormat="1" x14ac:dyDescent="0.35">
      <c r="D8566" s="5"/>
      <c r="J8566" s="12"/>
      <c r="S8566" s="12"/>
      <c r="T8566" s="5"/>
      <c r="V8566" s="5"/>
      <c r="W8566" s="5"/>
    </row>
    <row r="8567" spans="4:23" customFormat="1" x14ac:dyDescent="0.35">
      <c r="D8567" s="5"/>
      <c r="J8567" s="12"/>
      <c r="S8567" s="12"/>
      <c r="T8567" s="5"/>
      <c r="V8567" s="5"/>
      <c r="W8567" s="5"/>
    </row>
    <row r="8568" spans="4:23" customFormat="1" x14ac:dyDescent="0.35">
      <c r="D8568" s="5"/>
      <c r="J8568" s="12"/>
      <c r="S8568" s="12"/>
      <c r="T8568" s="5"/>
      <c r="V8568" s="5"/>
      <c r="W8568" s="5"/>
    </row>
    <row r="8569" spans="4:23" customFormat="1" x14ac:dyDescent="0.35">
      <c r="D8569" s="5"/>
      <c r="J8569" s="12"/>
      <c r="S8569" s="12"/>
      <c r="T8569" s="5"/>
      <c r="V8569" s="5"/>
      <c r="W8569" s="5"/>
    </row>
    <row r="8570" spans="4:23" customFormat="1" x14ac:dyDescent="0.35">
      <c r="D8570" s="5"/>
      <c r="J8570" s="12"/>
      <c r="S8570" s="12"/>
      <c r="T8570" s="5"/>
      <c r="V8570" s="5"/>
      <c r="W8570" s="5"/>
    </row>
    <row r="8571" spans="4:23" customFormat="1" x14ac:dyDescent="0.35">
      <c r="D8571" s="5"/>
      <c r="J8571" s="12"/>
      <c r="S8571" s="12"/>
      <c r="T8571" s="5"/>
      <c r="V8571" s="5"/>
      <c r="W8571" s="5"/>
    </row>
    <row r="8572" spans="4:23" customFormat="1" x14ac:dyDescent="0.35">
      <c r="D8572" s="5"/>
      <c r="J8572" s="12"/>
      <c r="S8572" s="12"/>
      <c r="T8572" s="5"/>
      <c r="V8572" s="5"/>
      <c r="W8572" s="5"/>
    </row>
    <row r="8573" spans="4:23" customFormat="1" x14ac:dyDescent="0.35">
      <c r="D8573" s="5"/>
      <c r="J8573" s="12"/>
      <c r="S8573" s="12"/>
      <c r="T8573" s="5"/>
      <c r="V8573" s="5"/>
      <c r="W8573" s="5"/>
    </row>
    <row r="8574" spans="4:23" customFormat="1" x14ac:dyDescent="0.35">
      <c r="D8574" s="5"/>
      <c r="J8574" s="12"/>
      <c r="S8574" s="12"/>
      <c r="T8574" s="5"/>
      <c r="V8574" s="5"/>
      <c r="W8574" s="5"/>
    </row>
    <row r="8575" spans="4:23" customFormat="1" x14ac:dyDescent="0.35">
      <c r="D8575" s="5"/>
      <c r="J8575" s="12"/>
      <c r="S8575" s="12"/>
      <c r="T8575" s="5"/>
      <c r="V8575" s="5"/>
      <c r="W8575" s="5"/>
    </row>
    <row r="8576" spans="4:23" customFormat="1" x14ac:dyDescent="0.35">
      <c r="D8576" s="5"/>
      <c r="J8576" s="12"/>
      <c r="S8576" s="12"/>
      <c r="T8576" s="5"/>
      <c r="V8576" s="5"/>
      <c r="W8576" s="5"/>
    </row>
    <row r="8577" spans="4:23" customFormat="1" x14ac:dyDescent="0.35">
      <c r="D8577" s="5"/>
      <c r="J8577" s="12"/>
      <c r="S8577" s="12"/>
      <c r="T8577" s="5"/>
      <c r="V8577" s="5"/>
      <c r="W8577" s="5"/>
    </row>
    <row r="8578" spans="4:23" customFormat="1" x14ac:dyDescent="0.35">
      <c r="D8578" s="5"/>
      <c r="J8578" s="12"/>
      <c r="S8578" s="12"/>
      <c r="T8578" s="5"/>
      <c r="V8578" s="5"/>
      <c r="W8578" s="5"/>
    </row>
    <row r="8579" spans="4:23" customFormat="1" x14ac:dyDescent="0.35">
      <c r="D8579" s="5"/>
      <c r="J8579" s="12"/>
      <c r="S8579" s="12"/>
      <c r="T8579" s="5"/>
      <c r="V8579" s="5"/>
      <c r="W8579" s="5"/>
    </row>
    <row r="8580" spans="4:23" customFormat="1" x14ac:dyDescent="0.35">
      <c r="D8580" s="5"/>
      <c r="J8580" s="12"/>
      <c r="S8580" s="12"/>
      <c r="T8580" s="5"/>
      <c r="V8580" s="5"/>
      <c r="W8580" s="5"/>
    </row>
    <row r="8581" spans="4:23" customFormat="1" x14ac:dyDescent="0.35">
      <c r="D8581" s="5"/>
      <c r="J8581" s="12"/>
      <c r="S8581" s="12"/>
      <c r="T8581" s="5"/>
      <c r="V8581" s="5"/>
      <c r="W8581" s="5"/>
    </row>
    <row r="8582" spans="4:23" customFormat="1" x14ac:dyDescent="0.35">
      <c r="D8582" s="5"/>
      <c r="J8582" s="12"/>
      <c r="S8582" s="12"/>
      <c r="T8582" s="5"/>
      <c r="V8582" s="5"/>
      <c r="W8582" s="5"/>
    </row>
    <row r="8583" spans="4:23" customFormat="1" x14ac:dyDescent="0.35">
      <c r="D8583" s="5"/>
      <c r="J8583" s="12"/>
      <c r="S8583" s="12"/>
      <c r="T8583" s="5"/>
      <c r="V8583" s="5"/>
      <c r="W8583" s="5"/>
    </row>
    <row r="8584" spans="4:23" customFormat="1" x14ac:dyDescent="0.35">
      <c r="D8584" s="5"/>
      <c r="J8584" s="12"/>
      <c r="S8584" s="12"/>
      <c r="T8584" s="5"/>
      <c r="V8584" s="5"/>
      <c r="W8584" s="5"/>
    </row>
    <row r="8585" spans="4:23" customFormat="1" x14ac:dyDescent="0.35">
      <c r="D8585" s="5"/>
      <c r="J8585" s="12"/>
      <c r="S8585" s="12"/>
      <c r="T8585" s="5"/>
      <c r="V8585" s="5"/>
      <c r="W8585" s="5"/>
    </row>
    <row r="8586" spans="4:23" customFormat="1" x14ac:dyDescent="0.35">
      <c r="D8586" s="5"/>
      <c r="J8586" s="12"/>
      <c r="S8586" s="12"/>
      <c r="T8586" s="5"/>
      <c r="V8586" s="5"/>
      <c r="W8586" s="5"/>
    </row>
    <row r="8587" spans="4:23" customFormat="1" x14ac:dyDescent="0.35">
      <c r="D8587" s="5"/>
      <c r="J8587" s="12"/>
      <c r="S8587" s="12"/>
      <c r="T8587" s="5"/>
      <c r="V8587" s="5"/>
      <c r="W8587" s="5"/>
    </row>
    <row r="8588" spans="4:23" customFormat="1" x14ac:dyDescent="0.35">
      <c r="D8588" s="5"/>
      <c r="J8588" s="12"/>
      <c r="S8588" s="12"/>
      <c r="T8588" s="5"/>
      <c r="V8588" s="5"/>
      <c r="W8588" s="5"/>
    </row>
    <row r="8589" spans="4:23" customFormat="1" x14ac:dyDescent="0.35">
      <c r="D8589" s="5"/>
      <c r="J8589" s="12"/>
      <c r="S8589" s="12"/>
      <c r="T8589" s="5"/>
      <c r="V8589" s="5"/>
      <c r="W8589" s="5"/>
    </row>
    <row r="8590" spans="4:23" customFormat="1" x14ac:dyDescent="0.35">
      <c r="D8590" s="5"/>
      <c r="J8590" s="12"/>
      <c r="S8590" s="12"/>
      <c r="T8590" s="5"/>
      <c r="V8590" s="5"/>
      <c r="W8590" s="5"/>
    </row>
    <row r="8591" spans="4:23" customFormat="1" x14ac:dyDescent="0.35">
      <c r="D8591" s="5"/>
      <c r="J8591" s="12"/>
      <c r="S8591" s="12"/>
      <c r="T8591" s="5"/>
      <c r="V8591" s="5"/>
      <c r="W8591" s="5"/>
    </row>
    <row r="8592" spans="4:23" customFormat="1" x14ac:dyDescent="0.35">
      <c r="D8592" s="5"/>
      <c r="J8592" s="12"/>
      <c r="S8592" s="12"/>
      <c r="T8592" s="5"/>
      <c r="V8592" s="5"/>
      <c r="W8592" s="5"/>
    </row>
    <row r="8593" spans="4:23" customFormat="1" x14ac:dyDescent="0.35">
      <c r="D8593" s="5"/>
      <c r="J8593" s="12"/>
      <c r="S8593" s="12"/>
      <c r="T8593" s="5"/>
      <c r="V8593" s="5"/>
      <c r="W8593" s="5"/>
    </row>
    <row r="8594" spans="4:23" customFormat="1" x14ac:dyDescent="0.35">
      <c r="D8594" s="5"/>
      <c r="J8594" s="12"/>
      <c r="S8594" s="12"/>
      <c r="T8594" s="5"/>
      <c r="V8594" s="5"/>
      <c r="W8594" s="5"/>
    </row>
    <row r="8595" spans="4:23" customFormat="1" x14ac:dyDescent="0.35">
      <c r="D8595" s="5"/>
      <c r="J8595" s="12"/>
      <c r="S8595" s="12"/>
      <c r="T8595" s="5"/>
      <c r="V8595" s="5"/>
      <c r="W8595" s="5"/>
    </row>
    <row r="8596" spans="4:23" customFormat="1" x14ac:dyDescent="0.35">
      <c r="D8596" s="5"/>
      <c r="J8596" s="12"/>
      <c r="S8596" s="12"/>
      <c r="T8596" s="5"/>
      <c r="V8596" s="5"/>
      <c r="W8596" s="5"/>
    </row>
    <row r="8597" spans="4:23" customFormat="1" x14ac:dyDescent="0.35">
      <c r="D8597" s="5"/>
      <c r="J8597" s="12"/>
      <c r="S8597" s="12"/>
      <c r="T8597" s="5"/>
      <c r="V8597" s="5"/>
      <c r="W8597" s="5"/>
    </row>
    <row r="8598" spans="4:23" customFormat="1" x14ac:dyDescent="0.35">
      <c r="D8598" s="5"/>
      <c r="J8598" s="12"/>
      <c r="S8598" s="12"/>
      <c r="T8598" s="5"/>
      <c r="V8598" s="5"/>
      <c r="W8598" s="5"/>
    </row>
    <row r="8599" spans="4:23" customFormat="1" x14ac:dyDescent="0.35">
      <c r="D8599" s="5"/>
      <c r="J8599" s="12"/>
      <c r="S8599" s="12"/>
      <c r="T8599" s="5"/>
      <c r="V8599" s="5"/>
      <c r="W8599" s="5"/>
    </row>
    <row r="8600" spans="4:23" customFormat="1" x14ac:dyDescent="0.35">
      <c r="D8600" s="5"/>
      <c r="J8600" s="12"/>
      <c r="S8600" s="12"/>
      <c r="T8600" s="5"/>
      <c r="V8600" s="5"/>
      <c r="W8600" s="5"/>
    </row>
    <row r="8601" spans="4:23" customFormat="1" x14ac:dyDescent="0.35">
      <c r="D8601" s="5"/>
      <c r="J8601" s="12"/>
      <c r="S8601" s="12"/>
      <c r="T8601" s="5"/>
      <c r="V8601" s="5"/>
      <c r="W8601" s="5"/>
    </row>
    <row r="8602" spans="4:23" customFormat="1" x14ac:dyDescent="0.35">
      <c r="D8602" s="5"/>
      <c r="J8602" s="12"/>
      <c r="S8602" s="12"/>
      <c r="T8602" s="5"/>
      <c r="V8602" s="5"/>
      <c r="W8602" s="5"/>
    </row>
    <row r="8603" spans="4:23" customFormat="1" x14ac:dyDescent="0.35">
      <c r="D8603" s="5"/>
      <c r="J8603" s="12"/>
      <c r="S8603" s="12"/>
      <c r="T8603" s="5"/>
      <c r="V8603" s="5"/>
      <c r="W8603" s="5"/>
    </row>
    <row r="8604" spans="4:23" customFormat="1" x14ac:dyDescent="0.35">
      <c r="D8604" s="5"/>
      <c r="J8604" s="12"/>
      <c r="S8604" s="12"/>
      <c r="T8604" s="5"/>
      <c r="V8604" s="5"/>
      <c r="W8604" s="5"/>
    </row>
    <row r="8605" spans="4:23" customFormat="1" x14ac:dyDescent="0.35">
      <c r="D8605" s="5"/>
      <c r="J8605" s="12"/>
      <c r="S8605" s="12"/>
      <c r="T8605" s="5"/>
      <c r="V8605" s="5"/>
      <c r="W8605" s="5"/>
    </row>
    <row r="8606" spans="4:23" customFormat="1" x14ac:dyDescent="0.35">
      <c r="D8606" s="5"/>
      <c r="J8606" s="12"/>
      <c r="S8606" s="12"/>
      <c r="T8606" s="5"/>
      <c r="V8606" s="5"/>
      <c r="W8606" s="5"/>
    </row>
    <row r="8607" spans="4:23" customFormat="1" x14ac:dyDescent="0.35">
      <c r="D8607" s="5"/>
      <c r="J8607" s="12"/>
      <c r="S8607" s="12"/>
      <c r="T8607" s="5"/>
      <c r="V8607" s="5"/>
      <c r="W8607" s="5"/>
    </row>
    <row r="8608" spans="4:23" customFormat="1" x14ac:dyDescent="0.35">
      <c r="D8608" s="5"/>
      <c r="J8608" s="12"/>
      <c r="S8608" s="12"/>
      <c r="T8608" s="5"/>
      <c r="V8608" s="5"/>
      <c r="W8608" s="5"/>
    </row>
    <row r="8609" spans="4:23" customFormat="1" x14ac:dyDescent="0.35">
      <c r="D8609" s="5"/>
      <c r="J8609" s="12"/>
      <c r="S8609" s="12"/>
      <c r="T8609" s="5"/>
      <c r="V8609" s="5"/>
      <c r="W8609" s="5"/>
    </row>
    <row r="8610" spans="4:23" customFormat="1" x14ac:dyDescent="0.35">
      <c r="D8610" s="5"/>
      <c r="J8610" s="12"/>
      <c r="S8610" s="12"/>
      <c r="T8610" s="5"/>
      <c r="V8610" s="5"/>
      <c r="W8610" s="5"/>
    </row>
    <row r="8611" spans="4:23" customFormat="1" x14ac:dyDescent="0.35">
      <c r="D8611" s="5"/>
      <c r="J8611" s="12"/>
      <c r="S8611" s="12"/>
      <c r="T8611" s="5"/>
      <c r="V8611" s="5"/>
      <c r="W8611" s="5"/>
    </row>
    <row r="8612" spans="4:23" customFormat="1" x14ac:dyDescent="0.35">
      <c r="D8612" s="5"/>
      <c r="J8612" s="12"/>
      <c r="S8612" s="12"/>
      <c r="T8612" s="5"/>
      <c r="V8612" s="5"/>
      <c r="W8612" s="5"/>
    </row>
    <row r="8613" spans="4:23" customFormat="1" x14ac:dyDescent="0.35">
      <c r="D8613" s="5"/>
      <c r="J8613" s="12"/>
      <c r="S8613" s="12"/>
      <c r="T8613" s="5"/>
      <c r="V8613" s="5"/>
      <c r="W8613" s="5"/>
    </row>
    <row r="8614" spans="4:23" customFormat="1" x14ac:dyDescent="0.35">
      <c r="D8614" s="5"/>
      <c r="J8614" s="12"/>
      <c r="S8614" s="12"/>
      <c r="T8614" s="5"/>
      <c r="V8614" s="5"/>
      <c r="W8614" s="5"/>
    </row>
    <row r="8615" spans="4:23" customFormat="1" x14ac:dyDescent="0.35">
      <c r="D8615" s="5"/>
      <c r="J8615" s="12"/>
      <c r="S8615" s="12"/>
      <c r="T8615" s="5"/>
      <c r="V8615" s="5"/>
      <c r="W8615" s="5"/>
    </row>
    <row r="8616" spans="4:23" customFormat="1" x14ac:dyDescent="0.35">
      <c r="D8616" s="5"/>
      <c r="J8616" s="12"/>
      <c r="S8616" s="12"/>
      <c r="T8616" s="5"/>
      <c r="V8616" s="5"/>
      <c r="W8616" s="5"/>
    </row>
    <row r="8617" spans="4:23" customFormat="1" x14ac:dyDescent="0.35">
      <c r="D8617" s="5"/>
      <c r="J8617" s="12"/>
      <c r="S8617" s="12"/>
      <c r="T8617" s="5"/>
      <c r="V8617" s="5"/>
      <c r="W8617" s="5"/>
    </row>
    <row r="8618" spans="4:23" customFormat="1" x14ac:dyDescent="0.35">
      <c r="D8618" s="5"/>
      <c r="J8618" s="12"/>
      <c r="S8618" s="12"/>
      <c r="T8618" s="5"/>
      <c r="V8618" s="5"/>
      <c r="W8618" s="5"/>
    </row>
    <row r="8619" spans="4:23" customFormat="1" x14ac:dyDescent="0.35">
      <c r="D8619" s="5"/>
      <c r="J8619" s="12"/>
      <c r="S8619" s="12"/>
      <c r="T8619" s="5"/>
      <c r="V8619" s="5"/>
      <c r="W8619" s="5"/>
    </row>
    <row r="8620" spans="4:23" customFormat="1" x14ac:dyDescent="0.35">
      <c r="D8620" s="5"/>
      <c r="J8620" s="12"/>
      <c r="S8620" s="12"/>
      <c r="T8620" s="5"/>
      <c r="V8620" s="5"/>
      <c r="W8620" s="5"/>
    </row>
    <row r="8621" spans="4:23" customFormat="1" x14ac:dyDescent="0.35">
      <c r="D8621" s="5"/>
      <c r="J8621" s="12"/>
      <c r="S8621" s="12"/>
      <c r="T8621" s="5"/>
      <c r="V8621" s="5"/>
      <c r="W8621" s="5"/>
    </row>
    <row r="8622" spans="4:23" customFormat="1" x14ac:dyDescent="0.35">
      <c r="D8622" s="5"/>
      <c r="J8622" s="12"/>
      <c r="S8622" s="12"/>
      <c r="T8622" s="5"/>
      <c r="V8622" s="5"/>
      <c r="W8622" s="5"/>
    </row>
    <row r="8623" spans="4:23" customFormat="1" x14ac:dyDescent="0.35">
      <c r="D8623" s="5"/>
      <c r="J8623" s="12"/>
      <c r="S8623" s="12"/>
      <c r="T8623" s="5"/>
      <c r="V8623" s="5"/>
      <c r="W8623" s="5"/>
    </row>
    <row r="8624" spans="4:23" customFormat="1" x14ac:dyDescent="0.35">
      <c r="D8624" s="5"/>
      <c r="J8624" s="12"/>
      <c r="S8624" s="12"/>
      <c r="T8624" s="5"/>
      <c r="V8624" s="5"/>
      <c r="W8624" s="5"/>
    </row>
    <row r="8625" spans="4:23" customFormat="1" x14ac:dyDescent="0.35">
      <c r="D8625" s="5"/>
      <c r="J8625" s="12"/>
      <c r="S8625" s="12"/>
      <c r="T8625" s="5"/>
      <c r="V8625" s="5"/>
      <c r="W8625" s="5"/>
    </row>
    <row r="8626" spans="4:23" customFormat="1" x14ac:dyDescent="0.35">
      <c r="D8626" s="5"/>
      <c r="J8626" s="12"/>
      <c r="S8626" s="12"/>
      <c r="T8626" s="5"/>
      <c r="V8626" s="5"/>
      <c r="W8626" s="5"/>
    </row>
    <row r="8627" spans="4:23" customFormat="1" x14ac:dyDescent="0.35">
      <c r="D8627" s="5"/>
      <c r="J8627" s="12"/>
      <c r="S8627" s="12"/>
      <c r="T8627" s="5"/>
      <c r="V8627" s="5"/>
      <c r="W8627" s="5"/>
    </row>
    <row r="8628" spans="4:23" customFormat="1" x14ac:dyDescent="0.35">
      <c r="D8628" s="5"/>
      <c r="J8628" s="12"/>
      <c r="S8628" s="12"/>
      <c r="T8628" s="5"/>
      <c r="V8628" s="5"/>
      <c r="W8628" s="5"/>
    </row>
    <row r="8629" spans="4:23" customFormat="1" x14ac:dyDescent="0.35">
      <c r="D8629" s="5"/>
      <c r="J8629" s="12"/>
      <c r="S8629" s="12"/>
      <c r="T8629" s="5"/>
      <c r="V8629" s="5"/>
      <c r="W8629" s="5"/>
    </row>
    <row r="8630" spans="4:23" customFormat="1" x14ac:dyDescent="0.35">
      <c r="D8630" s="5"/>
      <c r="J8630" s="12"/>
      <c r="S8630" s="12"/>
      <c r="T8630" s="5"/>
      <c r="V8630" s="5"/>
      <c r="W8630" s="5"/>
    </row>
    <row r="8631" spans="4:23" customFormat="1" x14ac:dyDescent="0.35">
      <c r="D8631" s="5"/>
      <c r="J8631" s="12"/>
      <c r="S8631" s="12"/>
      <c r="T8631" s="5"/>
      <c r="V8631" s="5"/>
      <c r="W8631" s="5"/>
    </row>
    <row r="8632" spans="4:23" customFormat="1" x14ac:dyDescent="0.35">
      <c r="D8632" s="5"/>
      <c r="J8632" s="12"/>
      <c r="S8632" s="12"/>
      <c r="T8632" s="5"/>
      <c r="V8632" s="5"/>
      <c r="W8632" s="5"/>
    </row>
    <row r="8633" spans="4:23" customFormat="1" x14ac:dyDescent="0.35">
      <c r="D8633" s="5"/>
      <c r="J8633" s="12"/>
      <c r="S8633" s="12"/>
      <c r="T8633" s="5"/>
      <c r="V8633" s="5"/>
      <c r="W8633" s="5"/>
    </row>
    <row r="8634" spans="4:23" customFormat="1" x14ac:dyDescent="0.35">
      <c r="D8634" s="5"/>
      <c r="J8634" s="12"/>
      <c r="S8634" s="12"/>
      <c r="T8634" s="5"/>
      <c r="V8634" s="5"/>
      <c r="W8634" s="5"/>
    </row>
    <row r="8635" spans="4:23" customFormat="1" x14ac:dyDescent="0.35">
      <c r="D8635" s="5"/>
      <c r="J8635" s="12"/>
      <c r="S8635" s="12"/>
      <c r="T8635" s="5"/>
      <c r="V8635" s="5"/>
      <c r="W8635" s="5"/>
    </row>
    <row r="8636" spans="4:23" customFormat="1" x14ac:dyDescent="0.35">
      <c r="D8636" s="5"/>
      <c r="J8636" s="12"/>
      <c r="S8636" s="12"/>
      <c r="T8636" s="5"/>
      <c r="V8636" s="5"/>
      <c r="W8636" s="5"/>
    </row>
    <row r="8637" spans="4:23" customFormat="1" x14ac:dyDescent="0.35">
      <c r="D8637" s="5"/>
      <c r="J8637" s="12"/>
      <c r="S8637" s="12"/>
      <c r="T8637" s="5"/>
      <c r="V8637" s="5"/>
      <c r="W8637" s="5"/>
    </row>
    <row r="8638" spans="4:23" customFormat="1" x14ac:dyDescent="0.35">
      <c r="D8638" s="5"/>
      <c r="J8638" s="12"/>
      <c r="S8638" s="12"/>
      <c r="T8638" s="5"/>
      <c r="V8638" s="5"/>
      <c r="W8638" s="5"/>
    </row>
    <row r="8639" spans="4:23" customFormat="1" x14ac:dyDescent="0.35">
      <c r="D8639" s="5"/>
      <c r="J8639" s="12"/>
      <c r="S8639" s="12"/>
      <c r="T8639" s="5"/>
      <c r="V8639" s="5"/>
      <c r="W8639" s="5"/>
    </row>
    <row r="8640" spans="4:23" customFormat="1" x14ac:dyDescent="0.35">
      <c r="D8640" s="5"/>
      <c r="J8640" s="12"/>
      <c r="S8640" s="12"/>
      <c r="T8640" s="5"/>
      <c r="V8640" s="5"/>
      <c r="W8640" s="5"/>
    </row>
    <row r="8641" spans="4:23" customFormat="1" x14ac:dyDescent="0.35">
      <c r="D8641" s="5"/>
      <c r="J8641" s="12"/>
      <c r="S8641" s="12"/>
      <c r="T8641" s="5"/>
      <c r="V8641" s="5"/>
      <c r="W8641" s="5"/>
    </row>
    <row r="8642" spans="4:23" customFormat="1" x14ac:dyDescent="0.35">
      <c r="D8642" s="5"/>
      <c r="J8642" s="12"/>
      <c r="S8642" s="12"/>
      <c r="T8642" s="5"/>
      <c r="V8642" s="5"/>
      <c r="W8642" s="5"/>
    </row>
    <row r="8643" spans="4:23" customFormat="1" x14ac:dyDescent="0.35">
      <c r="D8643" s="5"/>
      <c r="J8643" s="12"/>
      <c r="S8643" s="12"/>
      <c r="T8643" s="5"/>
      <c r="V8643" s="5"/>
      <c r="W8643" s="5"/>
    </row>
    <row r="8644" spans="4:23" customFormat="1" x14ac:dyDescent="0.35">
      <c r="D8644" s="5"/>
      <c r="J8644" s="12"/>
      <c r="S8644" s="12"/>
      <c r="T8644" s="5"/>
      <c r="V8644" s="5"/>
      <c r="W8644" s="5"/>
    </row>
    <row r="8645" spans="4:23" customFormat="1" x14ac:dyDescent="0.35">
      <c r="D8645" s="5"/>
      <c r="J8645" s="12"/>
      <c r="S8645" s="12"/>
      <c r="T8645" s="5"/>
      <c r="V8645" s="5"/>
      <c r="W8645" s="5"/>
    </row>
    <row r="8646" spans="4:23" customFormat="1" x14ac:dyDescent="0.35">
      <c r="D8646" s="5"/>
      <c r="J8646" s="12"/>
      <c r="S8646" s="12"/>
      <c r="T8646" s="5"/>
      <c r="V8646" s="5"/>
      <c r="W8646" s="5"/>
    </row>
    <row r="8647" spans="4:23" customFormat="1" x14ac:dyDescent="0.35">
      <c r="D8647" s="5"/>
      <c r="J8647" s="12"/>
      <c r="S8647" s="12"/>
      <c r="T8647" s="5"/>
      <c r="V8647" s="5"/>
      <c r="W8647" s="5"/>
    </row>
    <row r="8648" spans="4:23" customFormat="1" x14ac:dyDescent="0.35">
      <c r="D8648" s="5"/>
      <c r="J8648" s="12"/>
      <c r="S8648" s="12"/>
      <c r="T8648" s="5"/>
      <c r="V8648" s="5"/>
      <c r="W8648" s="5"/>
    </row>
    <row r="8649" spans="4:23" customFormat="1" x14ac:dyDescent="0.35">
      <c r="D8649" s="5"/>
      <c r="J8649" s="12"/>
      <c r="S8649" s="12"/>
      <c r="T8649" s="5"/>
      <c r="V8649" s="5"/>
      <c r="W8649" s="5"/>
    </row>
    <row r="8650" spans="4:23" customFormat="1" x14ac:dyDescent="0.35">
      <c r="D8650" s="5"/>
      <c r="J8650" s="12"/>
      <c r="S8650" s="12"/>
      <c r="T8650" s="5"/>
      <c r="V8650" s="5"/>
      <c r="W8650" s="5"/>
    </row>
    <row r="8651" spans="4:23" customFormat="1" x14ac:dyDescent="0.35">
      <c r="D8651" s="5"/>
      <c r="J8651" s="12"/>
      <c r="S8651" s="12"/>
      <c r="T8651" s="5"/>
      <c r="V8651" s="5"/>
      <c r="W8651" s="5"/>
    </row>
    <row r="8652" spans="4:23" customFormat="1" x14ac:dyDescent="0.35">
      <c r="D8652" s="5"/>
      <c r="J8652" s="12"/>
      <c r="S8652" s="12"/>
      <c r="T8652" s="5"/>
      <c r="V8652" s="5"/>
      <c r="W8652" s="5"/>
    </row>
    <row r="8653" spans="4:23" customFormat="1" x14ac:dyDescent="0.35">
      <c r="D8653" s="5"/>
      <c r="J8653" s="12"/>
      <c r="S8653" s="12"/>
      <c r="T8653" s="5"/>
      <c r="V8653" s="5"/>
      <c r="W8653" s="5"/>
    </row>
    <row r="8654" spans="4:23" customFormat="1" x14ac:dyDescent="0.35">
      <c r="D8654" s="5"/>
      <c r="J8654" s="12"/>
      <c r="S8654" s="12"/>
      <c r="T8654" s="5"/>
      <c r="V8654" s="5"/>
      <c r="W8654" s="5"/>
    </row>
    <row r="8655" spans="4:23" customFormat="1" x14ac:dyDescent="0.35">
      <c r="D8655" s="5"/>
      <c r="J8655" s="12"/>
      <c r="S8655" s="12"/>
      <c r="T8655" s="5"/>
      <c r="V8655" s="5"/>
      <c r="W8655" s="5"/>
    </row>
    <row r="8656" spans="4:23" customFormat="1" x14ac:dyDescent="0.35">
      <c r="D8656" s="5"/>
      <c r="J8656" s="12"/>
      <c r="S8656" s="12"/>
      <c r="T8656" s="5"/>
      <c r="V8656" s="5"/>
      <c r="W8656" s="5"/>
    </row>
    <row r="8657" spans="4:23" customFormat="1" x14ac:dyDescent="0.35">
      <c r="D8657" s="5"/>
      <c r="J8657" s="12"/>
      <c r="S8657" s="12"/>
      <c r="T8657" s="5"/>
      <c r="V8657" s="5"/>
      <c r="W8657" s="5"/>
    </row>
    <row r="8658" spans="4:23" customFormat="1" x14ac:dyDescent="0.35">
      <c r="D8658" s="5"/>
      <c r="J8658" s="12"/>
      <c r="S8658" s="12"/>
      <c r="T8658" s="5"/>
      <c r="V8658" s="5"/>
      <c r="W8658" s="5"/>
    </row>
    <row r="8659" spans="4:23" customFormat="1" x14ac:dyDescent="0.35">
      <c r="D8659" s="5"/>
      <c r="J8659" s="12"/>
      <c r="S8659" s="12"/>
      <c r="T8659" s="5"/>
      <c r="V8659" s="5"/>
      <c r="W8659" s="5"/>
    </row>
    <row r="8660" spans="4:23" customFormat="1" x14ac:dyDescent="0.35">
      <c r="D8660" s="5"/>
      <c r="J8660" s="12"/>
      <c r="S8660" s="12"/>
      <c r="T8660" s="5"/>
      <c r="V8660" s="5"/>
      <c r="W8660" s="5"/>
    </row>
    <row r="8661" spans="4:23" customFormat="1" x14ac:dyDescent="0.35">
      <c r="D8661" s="5"/>
      <c r="J8661" s="12"/>
      <c r="S8661" s="12"/>
      <c r="T8661" s="5"/>
      <c r="V8661" s="5"/>
      <c r="W8661" s="5"/>
    </row>
    <row r="8662" spans="4:23" customFormat="1" x14ac:dyDescent="0.35">
      <c r="D8662" s="5"/>
      <c r="J8662" s="12"/>
      <c r="S8662" s="12"/>
      <c r="T8662" s="5"/>
      <c r="V8662" s="5"/>
      <c r="W8662" s="5"/>
    </row>
    <row r="8663" spans="4:23" customFormat="1" x14ac:dyDescent="0.35">
      <c r="D8663" s="5"/>
      <c r="J8663" s="12"/>
      <c r="S8663" s="12"/>
      <c r="T8663" s="5"/>
      <c r="V8663" s="5"/>
      <c r="W8663" s="5"/>
    </row>
    <row r="8664" spans="4:23" customFormat="1" x14ac:dyDescent="0.35">
      <c r="D8664" s="5"/>
      <c r="J8664" s="12"/>
      <c r="S8664" s="12"/>
      <c r="T8664" s="5"/>
      <c r="V8664" s="5"/>
      <c r="W8664" s="5"/>
    </row>
    <row r="8665" spans="4:23" customFormat="1" x14ac:dyDescent="0.35">
      <c r="D8665" s="5"/>
      <c r="J8665" s="12"/>
      <c r="S8665" s="12"/>
      <c r="T8665" s="5"/>
      <c r="V8665" s="5"/>
      <c r="W8665" s="5"/>
    </row>
    <row r="8666" spans="4:23" customFormat="1" x14ac:dyDescent="0.35">
      <c r="D8666" s="5"/>
      <c r="J8666" s="12"/>
      <c r="S8666" s="12"/>
      <c r="T8666" s="5"/>
      <c r="V8666" s="5"/>
      <c r="W8666" s="5"/>
    </row>
    <row r="8667" spans="4:23" customFormat="1" x14ac:dyDescent="0.35">
      <c r="D8667" s="5"/>
      <c r="J8667" s="12"/>
      <c r="S8667" s="12"/>
      <c r="T8667" s="5"/>
      <c r="V8667" s="5"/>
      <c r="W8667" s="5"/>
    </row>
    <row r="8668" spans="4:23" customFormat="1" x14ac:dyDescent="0.35">
      <c r="D8668" s="5"/>
      <c r="J8668" s="12"/>
      <c r="S8668" s="12"/>
      <c r="T8668" s="5"/>
      <c r="V8668" s="5"/>
      <c r="W8668" s="5"/>
    </row>
    <row r="8669" spans="4:23" customFormat="1" x14ac:dyDescent="0.35">
      <c r="D8669" s="5"/>
      <c r="J8669" s="12"/>
      <c r="S8669" s="12"/>
      <c r="T8669" s="5"/>
      <c r="V8669" s="5"/>
      <c r="W8669" s="5"/>
    </row>
    <row r="8670" spans="4:23" customFormat="1" x14ac:dyDescent="0.35">
      <c r="D8670" s="5"/>
      <c r="J8670" s="12"/>
      <c r="S8670" s="12"/>
      <c r="T8670" s="5"/>
      <c r="V8670" s="5"/>
      <c r="W8670" s="5"/>
    </row>
    <row r="8671" spans="4:23" customFormat="1" x14ac:dyDescent="0.35">
      <c r="D8671" s="5"/>
      <c r="J8671" s="12"/>
      <c r="S8671" s="12"/>
      <c r="T8671" s="5"/>
      <c r="V8671" s="5"/>
      <c r="W8671" s="5"/>
    </row>
    <row r="8672" spans="4:23" customFormat="1" x14ac:dyDescent="0.35">
      <c r="D8672" s="5"/>
      <c r="J8672" s="12"/>
      <c r="S8672" s="12"/>
      <c r="T8672" s="5"/>
      <c r="V8672" s="5"/>
      <c r="W8672" s="5"/>
    </row>
    <row r="8673" spans="4:23" customFormat="1" x14ac:dyDescent="0.35">
      <c r="D8673" s="5"/>
      <c r="J8673" s="12"/>
      <c r="S8673" s="12"/>
      <c r="T8673" s="5"/>
      <c r="V8673" s="5"/>
      <c r="W8673" s="5"/>
    </row>
    <row r="8674" spans="4:23" customFormat="1" x14ac:dyDescent="0.35">
      <c r="D8674" s="5"/>
      <c r="J8674" s="12"/>
      <c r="S8674" s="12"/>
      <c r="T8674" s="5"/>
      <c r="V8674" s="5"/>
      <c r="W8674" s="5"/>
    </row>
    <row r="8675" spans="4:23" customFormat="1" x14ac:dyDescent="0.35">
      <c r="D8675" s="5"/>
      <c r="J8675" s="12"/>
      <c r="S8675" s="12"/>
      <c r="T8675" s="5"/>
      <c r="V8675" s="5"/>
      <c r="W8675" s="5"/>
    </row>
    <row r="8676" spans="4:23" customFormat="1" x14ac:dyDescent="0.35">
      <c r="D8676" s="5"/>
      <c r="J8676" s="12"/>
      <c r="S8676" s="12"/>
      <c r="T8676" s="5"/>
      <c r="V8676" s="5"/>
      <c r="W8676" s="5"/>
    </row>
    <row r="8677" spans="4:23" customFormat="1" x14ac:dyDescent="0.35">
      <c r="D8677" s="5"/>
      <c r="J8677" s="12"/>
      <c r="S8677" s="12"/>
      <c r="T8677" s="5"/>
      <c r="V8677" s="5"/>
      <c r="W8677" s="5"/>
    </row>
    <row r="8678" spans="4:23" customFormat="1" x14ac:dyDescent="0.35">
      <c r="D8678" s="5"/>
      <c r="J8678" s="12"/>
      <c r="S8678" s="12"/>
      <c r="T8678" s="5"/>
      <c r="V8678" s="5"/>
      <c r="W8678" s="5"/>
    </row>
    <row r="8679" spans="4:23" customFormat="1" x14ac:dyDescent="0.35">
      <c r="D8679" s="5"/>
      <c r="J8679" s="12"/>
      <c r="S8679" s="12"/>
      <c r="T8679" s="5"/>
      <c r="V8679" s="5"/>
      <c r="W8679" s="5"/>
    </row>
    <row r="8680" spans="4:23" customFormat="1" x14ac:dyDescent="0.35">
      <c r="D8680" s="5"/>
      <c r="J8680" s="12"/>
      <c r="S8680" s="12"/>
      <c r="T8680" s="5"/>
      <c r="V8680" s="5"/>
      <c r="W8680" s="5"/>
    </row>
    <row r="8681" spans="4:23" customFormat="1" x14ac:dyDescent="0.35">
      <c r="D8681" s="5"/>
      <c r="J8681" s="12"/>
      <c r="S8681" s="12"/>
      <c r="T8681" s="5"/>
      <c r="V8681" s="5"/>
      <c r="W8681" s="5"/>
    </row>
    <row r="8682" spans="4:23" customFormat="1" x14ac:dyDescent="0.35">
      <c r="D8682" s="5"/>
      <c r="J8682" s="12"/>
      <c r="S8682" s="12"/>
      <c r="T8682" s="5"/>
      <c r="V8682" s="5"/>
      <c r="W8682" s="5"/>
    </row>
    <row r="8683" spans="4:23" customFormat="1" x14ac:dyDescent="0.35">
      <c r="D8683" s="5"/>
      <c r="J8683" s="12"/>
      <c r="S8683" s="12"/>
      <c r="T8683" s="5"/>
      <c r="V8683" s="5"/>
      <c r="W8683" s="5"/>
    </row>
    <row r="8684" spans="4:23" customFormat="1" x14ac:dyDescent="0.35">
      <c r="D8684" s="5"/>
      <c r="J8684" s="12"/>
      <c r="S8684" s="12"/>
      <c r="T8684" s="5"/>
      <c r="V8684" s="5"/>
      <c r="W8684" s="5"/>
    </row>
    <row r="8685" spans="4:23" customFormat="1" x14ac:dyDescent="0.35">
      <c r="D8685" s="5"/>
      <c r="J8685" s="12"/>
      <c r="S8685" s="12"/>
      <c r="T8685" s="5"/>
      <c r="V8685" s="5"/>
      <c r="W8685" s="5"/>
    </row>
    <row r="8686" spans="4:23" customFormat="1" x14ac:dyDescent="0.35">
      <c r="D8686" s="5"/>
      <c r="J8686" s="12"/>
      <c r="S8686" s="12"/>
      <c r="T8686" s="5"/>
      <c r="V8686" s="5"/>
      <c r="W8686" s="5"/>
    </row>
    <row r="8687" spans="4:23" customFormat="1" x14ac:dyDescent="0.35">
      <c r="D8687" s="5"/>
      <c r="J8687" s="12"/>
      <c r="S8687" s="12"/>
      <c r="T8687" s="5"/>
      <c r="V8687" s="5"/>
      <c r="W8687" s="5"/>
    </row>
    <row r="8688" spans="4:23" customFormat="1" x14ac:dyDescent="0.35">
      <c r="D8688" s="5"/>
      <c r="J8688" s="12"/>
      <c r="S8688" s="12"/>
      <c r="T8688" s="5"/>
      <c r="V8688" s="5"/>
      <c r="W8688" s="5"/>
    </row>
    <row r="8689" spans="4:23" customFormat="1" x14ac:dyDescent="0.35">
      <c r="D8689" s="5"/>
      <c r="J8689" s="12"/>
      <c r="S8689" s="12"/>
      <c r="T8689" s="5"/>
      <c r="V8689" s="5"/>
      <c r="W8689" s="5"/>
    </row>
    <row r="8690" spans="4:23" customFormat="1" x14ac:dyDescent="0.35">
      <c r="D8690" s="5"/>
      <c r="J8690" s="12"/>
      <c r="S8690" s="12"/>
      <c r="T8690" s="5"/>
      <c r="V8690" s="5"/>
      <c r="W8690" s="5"/>
    </row>
    <row r="8691" spans="4:23" customFormat="1" x14ac:dyDescent="0.35">
      <c r="D8691" s="5"/>
      <c r="J8691" s="12"/>
      <c r="S8691" s="12"/>
      <c r="T8691" s="5"/>
      <c r="V8691" s="5"/>
      <c r="W8691" s="5"/>
    </row>
    <row r="8692" spans="4:23" customFormat="1" x14ac:dyDescent="0.35">
      <c r="D8692" s="5"/>
      <c r="J8692" s="12"/>
      <c r="S8692" s="12"/>
      <c r="T8692" s="5"/>
      <c r="V8692" s="5"/>
      <c r="W8692" s="5"/>
    </row>
    <row r="8693" spans="4:23" customFormat="1" x14ac:dyDescent="0.35">
      <c r="D8693" s="5"/>
      <c r="J8693" s="12"/>
      <c r="S8693" s="12"/>
      <c r="T8693" s="5"/>
      <c r="V8693" s="5"/>
      <c r="W8693" s="5"/>
    </row>
    <row r="8694" spans="4:23" customFormat="1" x14ac:dyDescent="0.35">
      <c r="D8694" s="5"/>
      <c r="J8694" s="12"/>
      <c r="S8694" s="12"/>
      <c r="T8694" s="5"/>
      <c r="V8694" s="5"/>
      <c r="W8694" s="5"/>
    </row>
    <row r="8695" spans="4:23" customFormat="1" x14ac:dyDescent="0.35">
      <c r="D8695" s="5"/>
      <c r="J8695" s="12"/>
      <c r="S8695" s="12"/>
      <c r="T8695" s="5"/>
      <c r="V8695" s="5"/>
      <c r="W8695" s="5"/>
    </row>
    <row r="8696" spans="4:23" customFormat="1" x14ac:dyDescent="0.35">
      <c r="D8696" s="5"/>
      <c r="J8696" s="12"/>
      <c r="S8696" s="12"/>
      <c r="T8696" s="5"/>
      <c r="V8696" s="5"/>
      <c r="W8696" s="5"/>
    </row>
    <row r="8697" spans="4:23" customFormat="1" x14ac:dyDescent="0.35">
      <c r="D8697" s="5"/>
      <c r="J8697" s="12"/>
      <c r="S8697" s="12"/>
      <c r="T8697" s="5"/>
      <c r="V8697" s="5"/>
      <c r="W8697" s="5"/>
    </row>
    <row r="8698" spans="4:23" customFormat="1" x14ac:dyDescent="0.35">
      <c r="D8698" s="5"/>
      <c r="J8698" s="12"/>
      <c r="S8698" s="12"/>
      <c r="T8698" s="5"/>
      <c r="V8698" s="5"/>
      <c r="W8698" s="5"/>
    </row>
    <row r="8699" spans="4:23" customFormat="1" x14ac:dyDescent="0.35">
      <c r="D8699" s="5"/>
      <c r="J8699" s="12"/>
      <c r="S8699" s="12"/>
      <c r="T8699" s="5"/>
      <c r="V8699" s="5"/>
      <c r="W8699" s="5"/>
    </row>
    <row r="8700" spans="4:23" customFormat="1" x14ac:dyDescent="0.35">
      <c r="D8700" s="5"/>
      <c r="J8700" s="12"/>
      <c r="S8700" s="12"/>
      <c r="T8700" s="5"/>
      <c r="V8700" s="5"/>
      <c r="W8700" s="5"/>
    </row>
    <row r="8701" spans="4:23" customFormat="1" x14ac:dyDescent="0.35">
      <c r="D8701" s="5"/>
      <c r="J8701" s="12"/>
      <c r="S8701" s="12"/>
      <c r="T8701" s="5"/>
      <c r="V8701" s="5"/>
      <c r="W8701" s="5"/>
    </row>
    <row r="8702" spans="4:23" customFormat="1" x14ac:dyDescent="0.35">
      <c r="D8702" s="5"/>
      <c r="J8702" s="12"/>
      <c r="S8702" s="12"/>
      <c r="T8702" s="5"/>
      <c r="V8702" s="5"/>
      <c r="W8702" s="5"/>
    </row>
    <row r="8703" spans="4:23" customFormat="1" x14ac:dyDescent="0.35">
      <c r="D8703" s="5"/>
      <c r="J8703" s="12"/>
      <c r="S8703" s="12"/>
      <c r="T8703" s="5"/>
      <c r="V8703" s="5"/>
      <c r="W8703" s="5"/>
    </row>
    <row r="8704" spans="4:23" customFormat="1" x14ac:dyDescent="0.35">
      <c r="D8704" s="5"/>
      <c r="J8704" s="12"/>
      <c r="S8704" s="12"/>
      <c r="T8704" s="5"/>
      <c r="V8704" s="5"/>
      <c r="W8704" s="5"/>
    </row>
    <row r="8705" spans="4:23" customFormat="1" x14ac:dyDescent="0.35">
      <c r="D8705" s="5"/>
      <c r="J8705" s="12"/>
      <c r="S8705" s="12"/>
      <c r="T8705" s="5"/>
      <c r="V8705" s="5"/>
      <c r="W8705" s="5"/>
    </row>
    <row r="8706" spans="4:23" customFormat="1" x14ac:dyDescent="0.35">
      <c r="D8706" s="5"/>
      <c r="J8706" s="12"/>
      <c r="S8706" s="12"/>
      <c r="T8706" s="5"/>
      <c r="V8706" s="5"/>
      <c r="W8706" s="5"/>
    </row>
    <row r="8707" spans="4:23" customFormat="1" x14ac:dyDescent="0.35">
      <c r="D8707" s="5"/>
      <c r="J8707" s="12"/>
      <c r="S8707" s="12"/>
      <c r="T8707" s="5"/>
      <c r="V8707" s="5"/>
      <c r="W8707" s="5"/>
    </row>
    <row r="8708" spans="4:23" customFormat="1" x14ac:dyDescent="0.35">
      <c r="D8708" s="5"/>
      <c r="J8708" s="12"/>
      <c r="S8708" s="12"/>
      <c r="T8708" s="5"/>
      <c r="V8708" s="5"/>
      <c r="W8708" s="5"/>
    </row>
    <row r="8709" spans="4:23" customFormat="1" x14ac:dyDescent="0.35">
      <c r="D8709" s="5"/>
      <c r="J8709" s="12"/>
      <c r="S8709" s="12"/>
      <c r="T8709" s="5"/>
      <c r="V8709" s="5"/>
      <c r="W8709" s="5"/>
    </row>
    <row r="8710" spans="4:23" customFormat="1" x14ac:dyDescent="0.35">
      <c r="D8710" s="5"/>
      <c r="J8710" s="12"/>
      <c r="S8710" s="12"/>
      <c r="T8710" s="5"/>
      <c r="V8710" s="5"/>
      <c r="W8710" s="5"/>
    </row>
    <row r="8711" spans="4:23" customFormat="1" x14ac:dyDescent="0.35">
      <c r="D8711" s="5"/>
      <c r="J8711" s="12"/>
      <c r="S8711" s="12"/>
      <c r="T8711" s="5"/>
      <c r="V8711" s="5"/>
      <c r="W8711" s="5"/>
    </row>
    <row r="8712" spans="4:23" customFormat="1" x14ac:dyDescent="0.35">
      <c r="D8712" s="5"/>
      <c r="J8712" s="12"/>
      <c r="S8712" s="12"/>
      <c r="T8712" s="5"/>
      <c r="V8712" s="5"/>
      <c r="W8712" s="5"/>
    </row>
    <row r="8713" spans="4:23" customFormat="1" x14ac:dyDescent="0.35">
      <c r="D8713" s="5"/>
      <c r="J8713" s="12"/>
      <c r="S8713" s="12"/>
      <c r="T8713" s="5"/>
      <c r="V8713" s="5"/>
      <c r="W8713" s="5"/>
    </row>
    <row r="8714" spans="4:23" customFormat="1" x14ac:dyDescent="0.35">
      <c r="D8714" s="5"/>
      <c r="J8714" s="12"/>
      <c r="S8714" s="12"/>
      <c r="T8714" s="5"/>
      <c r="V8714" s="5"/>
      <c r="W8714" s="5"/>
    </row>
    <row r="8715" spans="4:23" customFormat="1" x14ac:dyDescent="0.35">
      <c r="D8715" s="5"/>
      <c r="J8715" s="12"/>
      <c r="S8715" s="12"/>
      <c r="T8715" s="5"/>
      <c r="V8715" s="5"/>
      <c r="W8715" s="5"/>
    </row>
    <row r="8716" spans="4:23" customFormat="1" x14ac:dyDescent="0.35">
      <c r="D8716" s="5"/>
      <c r="J8716" s="12"/>
      <c r="S8716" s="12"/>
      <c r="T8716" s="5"/>
      <c r="V8716" s="5"/>
      <c r="W8716" s="5"/>
    </row>
    <row r="8717" spans="4:23" customFormat="1" x14ac:dyDescent="0.35">
      <c r="D8717" s="5"/>
      <c r="J8717" s="12"/>
      <c r="S8717" s="12"/>
      <c r="T8717" s="5"/>
      <c r="V8717" s="5"/>
      <c r="W8717" s="5"/>
    </row>
    <row r="8718" spans="4:23" customFormat="1" x14ac:dyDescent="0.35">
      <c r="D8718" s="5"/>
      <c r="J8718" s="12"/>
      <c r="S8718" s="12"/>
      <c r="T8718" s="5"/>
      <c r="V8718" s="5"/>
      <c r="W8718" s="5"/>
    </row>
    <row r="8719" spans="4:23" customFormat="1" x14ac:dyDescent="0.35">
      <c r="D8719" s="5"/>
      <c r="J8719" s="12"/>
      <c r="S8719" s="12"/>
      <c r="T8719" s="5"/>
      <c r="V8719" s="5"/>
      <c r="W8719" s="5"/>
    </row>
    <row r="8720" spans="4:23" customFormat="1" x14ac:dyDescent="0.35">
      <c r="D8720" s="5"/>
      <c r="J8720" s="12"/>
      <c r="S8720" s="12"/>
      <c r="T8720" s="5"/>
      <c r="V8720" s="5"/>
      <c r="W8720" s="5"/>
    </row>
    <row r="8721" spans="4:23" customFormat="1" x14ac:dyDescent="0.35">
      <c r="D8721" s="5"/>
      <c r="J8721" s="12"/>
      <c r="S8721" s="12"/>
      <c r="T8721" s="5"/>
      <c r="V8721" s="5"/>
      <c r="W8721" s="5"/>
    </row>
    <row r="8722" spans="4:23" customFormat="1" x14ac:dyDescent="0.35">
      <c r="D8722" s="5"/>
      <c r="J8722" s="12"/>
      <c r="S8722" s="12"/>
      <c r="T8722" s="5"/>
      <c r="V8722" s="5"/>
      <c r="W8722" s="5"/>
    </row>
    <row r="8723" spans="4:23" customFormat="1" x14ac:dyDescent="0.35">
      <c r="D8723" s="5"/>
      <c r="J8723" s="12"/>
      <c r="S8723" s="12"/>
      <c r="T8723" s="5"/>
      <c r="V8723" s="5"/>
      <c r="W8723" s="5"/>
    </row>
    <row r="8724" spans="4:23" customFormat="1" x14ac:dyDescent="0.35">
      <c r="D8724" s="5"/>
      <c r="J8724" s="12"/>
      <c r="S8724" s="12"/>
      <c r="T8724" s="5"/>
      <c r="V8724" s="5"/>
      <c r="W8724" s="5"/>
    </row>
    <row r="8725" spans="4:23" customFormat="1" x14ac:dyDescent="0.35">
      <c r="D8725" s="5"/>
      <c r="J8725" s="12"/>
      <c r="S8725" s="12"/>
      <c r="T8725" s="5"/>
      <c r="V8725" s="5"/>
      <c r="W8725" s="5"/>
    </row>
    <row r="8726" spans="4:23" customFormat="1" x14ac:dyDescent="0.35">
      <c r="D8726" s="5"/>
      <c r="J8726" s="12"/>
      <c r="S8726" s="12"/>
      <c r="T8726" s="5"/>
      <c r="V8726" s="5"/>
      <c r="W8726" s="5"/>
    </row>
    <row r="8727" spans="4:23" customFormat="1" x14ac:dyDescent="0.35">
      <c r="D8727" s="5"/>
      <c r="J8727" s="12"/>
      <c r="S8727" s="12"/>
      <c r="T8727" s="5"/>
      <c r="V8727" s="5"/>
      <c r="W8727" s="5"/>
    </row>
    <row r="8728" spans="4:23" customFormat="1" x14ac:dyDescent="0.35">
      <c r="D8728" s="5"/>
      <c r="J8728" s="12"/>
      <c r="S8728" s="12"/>
      <c r="T8728" s="5"/>
      <c r="V8728" s="5"/>
      <c r="W8728" s="5"/>
    </row>
    <row r="8729" spans="4:23" customFormat="1" x14ac:dyDescent="0.35">
      <c r="D8729" s="5"/>
      <c r="J8729" s="12"/>
      <c r="S8729" s="12"/>
      <c r="T8729" s="5"/>
      <c r="V8729" s="5"/>
      <c r="W8729" s="5"/>
    </row>
    <row r="8730" spans="4:23" customFormat="1" x14ac:dyDescent="0.35">
      <c r="D8730" s="5"/>
      <c r="J8730" s="12"/>
      <c r="S8730" s="12"/>
      <c r="T8730" s="5"/>
      <c r="V8730" s="5"/>
      <c r="W8730" s="5"/>
    </row>
    <row r="8731" spans="4:23" customFormat="1" x14ac:dyDescent="0.35">
      <c r="D8731" s="5"/>
      <c r="J8731" s="12"/>
      <c r="S8731" s="12"/>
      <c r="T8731" s="5"/>
      <c r="V8731" s="5"/>
      <c r="W8731" s="5"/>
    </row>
    <row r="8732" spans="4:23" customFormat="1" x14ac:dyDescent="0.35">
      <c r="D8732" s="5"/>
      <c r="J8732" s="12"/>
      <c r="S8732" s="12"/>
      <c r="T8732" s="5"/>
      <c r="V8732" s="5"/>
      <c r="W8732" s="5"/>
    </row>
    <row r="8733" spans="4:23" customFormat="1" x14ac:dyDescent="0.35">
      <c r="D8733" s="5"/>
      <c r="J8733" s="12"/>
      <c r="S8733" s="12"/>
      <c r="T8733" s="5"/>
      <c r="V8733" s="5"/>
      <c r="W8733" s="5"/>
    </row>
    <row r="8734" spans="4:23" customFormat="1" x14ac:dyDescent="0.35">
      <c r="D8734" s="5"/>
      <c r="J8734" s="12"/>
      <c r="S8734" s="12"/>
      <c r="T8734" s="5"/>
      <c r="V8734" s="5"/>
      <c r="W8734" s="5"/>
    </row>
    <row r="8735" spans="4:23" customFormat="1" x14ac:dyDescent="0.35">
      <c r="D8735" s="5"/>
      <c r="J8735" s="12"/>
      <c r="S8735" s="12"/>
      <c r="T8735" s="5"/>
      <c r="V8735" s="5"/>
      <c r="W8735" s="5"/>
    </row>
    <row r="8736" spans="4:23" customFormat="1" x14ac:dyDescent="0.35">
      <c r="D8736" s="5"/>
      <c r="J8736" s="12"/>
      <c r="S8736" s="12"/>
      <c r="T8736" s="5"/>
      <c r="V8736" s="5"/>
      <c r="W8736" s="5"/>
    </row>
    <row r="8737" spans="4:23" customFormat="1" x14ac:dyDescent="0.35">
      <c r="D8737" s="5"/>
      <c r="J8737" s="12"/>
      <c r="S8737" s="12"/>
      <c r="T8737" s="5"/>
      <c r="V8737" s="5"/>
      <c r="W8737" s="5"/>
    </row>
    <row r="8738" spans="4:23" customFormat="1" x14ac:dyDescent="0.35">
      <c r="D8738" s="5"/>
      <c r="J8738" s="12"/>
      <c r="S8738" s="12"/>
      <c r="T8738" s="5"/>
      <c r="V8738" s="5"/>
      <c r="W8738" s="5"/>
    </row>
    <row r="8739" spans="4:23" customFormat="1" x14ac:dyDescent="0.35">
      <c r="D8739" s="5"/>
      <c r="J8739" s="12"/>
      <c r="S8739" s="12"/>
      <c r="T8739" s="5"/>
      <c r="V8739" s="5"/>
      <c r="W8739" s="5"/>
    </row>
    <row r="8740" spans="4:23" customFormat="1" x14ac:dyDescent="0.35">
      <c r="D8740" s="5"/>
      <c r="J8740" s="12"/>
      <c r="S8740" s="12"/>
      <c r="T8740" s="5"/>
      <c r="V8740" s="5"/>
      <c r="W8740" s="5"/>
    </row>
    <row r="8741" spans="4:23" customFormat="1" x14ac:dyDescent="0.35">
      <c r="D8741" s="5"/>
      <c r="J8741" s="12"/>
      <c r="S8741" s="12"/>
      <c r="T8741" s="5"/>
      <c r="V8741" s="5"/>
      <c r="W8741" s="5"/>
    </row>
    <row r="8742" spans="4:23" customFormat="1" x14ac:dyDescent="0.35">
      <c r="D8742" s="5"/>
      <c r="J8742" s="12"/>
      <c r="S8742" s="12"/>
      <c r="T8742" s="5"/>
      <c r="V8742" s="5"/>
      <c r="W8742" s="5"/>
    </row>
    <row r="8743" spans="4:23" customFormat="1" x14ac:dyDescent="0.35">
      <c r="D8743" s="5"/>
      <c r="J8743" s="12"/>
      <c r="S8743" s="12"/>
      <c r="T8743" s="5"/>
      <c r="V8743" s="5"/>
      <c r="W8743" s="5"/>
    </row>
    <row r="8744" spans="4:23" customFormat="1" x14ac:dyDescent="0.35">
      <c r="D8744" s="5"/>
      <c r="J8744" s="12"/>
      <c r="S8744" s="12"/>
      <c r="T8744" s="5"/>
      <c r="V8744" s="5"/>
      <c r="W8744" s="5"/>
    </row>
    <row r="8745" spans="4:23" customFormat="1" x14ac:dyDescent="0.35">
      <c r="D8745" s="5"/>
      <c r="J8745" s="12"/>
      <c r="S8745" s="12"/>
      <c r="T8745" s="5"/>
      <c r="V8745" s="5"/>
      <c r="W8745" s="5"/>
    </row>
    <row r="8746" spans="4:23" customFormat="1" x14ac:dyDescent="0.35">
      <c r="D8746" s="5"/>
      <c r="J8746" s="12"/>
      <c r="S8746" s="12"/>
      <c r="T8746" s="5"/>
      <c r="V8746" s="5"/>
      <c r="W8746" s="5"/>
    </row>
    <row r="8747" spans="4:23" customFormat="1" x14ac:dyDescent="0.35">
      <c r="D8747" s="5"/>
      <c r="J8747" s="12"/>
      <c r="S8747" s="12"/>
      <c r="T8747" s="5"/>
      <c r="V8747" s="5"/>
      <c r="W8747" s="5"/>
    </row>
    <row r="8748" spans="4:23" customFormat="1" x14ac:dyDescent="0.35">
      <c r="D8748" s="5"/>
      <c r="J8748" s="12"/>
      <c r="S8748" s="12"/>
      <c r="T8748" s="5"/>
      <c r="V8748" s="5"/>
      <c r="W8748" s="5"/>
    </row>
    <row r="8749" spans="4:23" customFormat="1" x14ac:dyDescent="0.35">
      <c r="D8749" s="5"/>
      <c r="J8749" s="12"/>
      <c r="S8749" s="12"/>
      <c r="T8749" s="5"/>
      <c r="V8749" s="5"/>
      <c r="W8749" s="5"/>
    </row>
    <row r="8750" spans="4:23" customFormat="1" x14ac:dyDescent="0.35">
      <c r="D8750" s="5"/>
      <c r="J8750" s="12"/>
      <c r="S8750" s="12"/>
      <c r="T8750" s="5"/>
      <c r="V8750" s="5"/>
      <c r="W8750" s="5"/>
    </row>
    <row r="8751" spans="4:23" customFormat="1" x14ac:dyDescent="0.35">
      <c r="D8751" s="5"/>
      <c r="J8751" s="12"/>
      <c r="S8751" s="12"/>
      <c r="T8751" s="5"/>
      <c r="V8751" s="5"/>
      <c r="W8751" s="5"/>
    </row>
    <row r="8752" spans="4:23" customFormat="1" x14ac:dyDescent="0.35">
      <c r="D8752" s="5"/>
      <c r="J8752" s="12"/>
      <c r="S8752" s="12"/>
      <c r="T8752" s="5"/>
      <c r="V8752" s="5"/>
      <c r="W8752" s="5"/>
    </row>
    <row r="8753" spans="4:23" customFormat="1" x14ac:dyDescent="0.35">
      <c r="D8753" s="5"/>
      <c r="J8753" s="12"/>
      <c r="S8753" s="12"/>
      <c r="T8753" s="5"/>
      <c r="V8753" s="5"/>
      <c r="W8753" s="5"/>
    </row>
    <row r="8754" spans="4:23" customFormat="1" x14ac:dyDescent="0.35">
      <c r="D8754" s="5"/>
      <c r="J8754" s="12"/>
      <c r="S8754" s="12"/>
      <c r="T8754" s="5"/>
      <c r="V8754" s="5"/>
      <c r="W8754" s="5"/>
    </row>
    <row r="8755" spans="4:23" customFormat="1" x14ac:dyDescent="0.35">
      <c r="D8755" s="5"/>
      <c r="J8755" s="12"/>
      <c r="S8755" s="12"/>
      <c r="T8755" s="5"/>
      <c r="V8755" s="5"/>
      <c r="W8755" s="5"/>
    </row>
    <row r="8756" spans="4:23" customFormat="1" x14ac:dyDescent="0.35">
      <c r="D8756" s="5"/>
      <c r="J8756" s="12"/>
      <c r="S8756" s="12"/>
      <c r="T8756" s="5"/>
      <c r="V8756" s="5"/>
      <c r="W8756" s="5"/>
    </row>
    <row r="8757" spans="4:23" customFormat="1" x14ac:dyDescent="0.35">
      <c r="D8757" s="5"/>
      <c r="J8757" s="12"/>
      <c r="S8757" s="12"/>
      <c r="T8757" s="5"/>
      <c r="V8757" s="5"/>
      <c r="W8757" s="5"/>
    </row>
    <row r="8758" spans="4:23" customFormat="1" x14ac:dyDescent="0.35">
      <c r="D8758" s="5"/>
      <c r="J8758" s="12"/>
      <c r="S8758" s="12"/>
      <c r="T8758" s="5"/>
      <c r="V8758" s="5"/>
      <c r="W8758" s="5"/>
    </row>
    <row r="8759" spans="4:23" customFormat="1" x14ac:dyDescent="0.35">
      <c r="D8759" s="5"/>
      <c r="J8759" s="12"/>
      <c r="S8759" s="12"/>
      <c r="T8759" s="5"/>
      <c r="V8759" s="5"/>
      <c r="W8759" s="5"/>
    </row>
    <row r="8760" spans="4:23" customFormat="1" x14ac:dyDescent="0.35">
      <c r="D8760" s="5"/>
      <c r="J8760" s="12"/>
      <c r="S8760" s="12"/>
      <c r="T8760" s="5"/>
      <c r="V8760" s="5"/>
      <c r="W8760" s="5"/>
    </row>
    <row r="8761" spans="4:23" customFormat="1" x14ac:dyDescent="0.35">
      <c r="D8761" s="5"/>
      <c r="J8761" s="12"/>
      <c r="S8761" s="12"/>
      <c r="T8761" s="5"/>
      <c r="V8761" s="5"/>
      <c r="W8761" s="5"/>
    </row>
    <row r="8762" spans="4:23" customFormat="1" x14ac:dyDescent="0.35">
      <c r="D8762" s="5"/>
      <c r="J8762" s="12"/>
      <c r="S8762" s="12"/>
      <c r="T8762" s="5"/>
      <c r="V8762" s="5"/>
      <c r="W8762" s="5"/>
    </row>
    <row r="8763" spans="4:23" customFormat="1" x14ac:dyDescent="0.35">
      <c r="D8763" s="5"/>
      <c r="J8763" s="12"/>
      <c r="S8763" s="12"/>
      <c r="T8763" s="5"/>
      <c r="V8763" s="5"/>
      <c r="W8763" s="5"/>
    </row>
    <row r="8764" spans="4:23" customFormat="1" x14ac:dyDescent="0.35">
      <c r="D8764" s="5"/>
      <c r="J8764" s="12"/>
      <c r="S8764" s="12"/>
      <c r="T8764" s="5"/>
      <c r="V8764" s="5"/>
      <c r="W8764" s="5"/>
    </row>
    <row r="8765" spans="4:23" customFormat="1" x14ac:dyDescent="0.35">
      <c r="D8765" s="5"/>
      <c r="J8765" s="12"/>
      <c r="S8765" s="12"/>
      <c r="T8765" s="5"/>
      <c r="V8765" s="5"/>
      <c r="W8765" s="5"/>
    </row>
    <row r="8766" spans="4:23" customFormat="1" x14ac:dyDescent="0.35">
      <c r="D8766" s="5"/>
      <c r="J8766" s="12"/>
      <c r="S8766" s="12"/>
      <c r="T8766" s="5"/>
      <c r="V8766" s="5"/>
      <c r="W8766" s="5"/>
    </row>
    <row r="8767" spans="4:23" customFormat="1" x14ac:dyDescent="0.35">
      <c r="D8767" s="5"/>
      <c r="J8767" s="12"/>
      <c r="S8767" s="12"/>
      <c r="T8767" s="5"/>
      <c r="V8767" s="5"/>
      <c r="W8767" s="5"/>
    </row>
    <row r="8768" spans="4:23" customFormat="1" x14ac:dyDescent="0.35">
      <c r="D8768" s="5"/>
      <c r="J8768" s="12"/>
      <c r="S8768" s="12"/>
      <c r="T8768" s="5"/>
      <c r="V8768" s="5"/>
      <c r="W8768" s="5"/>
    </row>
    <row r="8769" spans="4:23" customFormat="1" x14ac:dyDescent="0.35">
      <c r="D8769" s="5"/>
      <c r="J8769" s="12"/>
      <c r="S8769" s="12"/>
      <c r="T8769" s="5"/>
      <c r="V8769" s="5"/>
      <c r="W8769" s="5"/>
    </row>
    <row r="8770" spans="4:23" customFormat="1" x14ac:dyDescent="0.35">
      <c r="D8770" s="5"/>
      <c r="J8770" s="12"/>
      <c r="S8770" s="12"/>
      <c r="T8770" s="5"/>
      <c r="V8770" s="5"/>
      <c r="W8770" s="5"/>
    </row>
    <row r="8771" spans="4:23" customFormat="1" x14ac:dyDescent="0.35">
      <c r="D8771" s="5"/>
      <c r="J8771" s="12"/>
      <c r="S8771" s="12"/>
      <c r="T8771" s="5"/>
      <c r="V8771" s="5"/>
      <c r="W8771" s="5"/>
    </row>
    <row r="8772" spans="4:23" customFormat="1" x14ac:dyDescent="0.35">
      <c r="D8772" s="5"/>
      <c r="J8772" s="12"/>
      <c r="S8772" s="12"/>
      <c r="T8772" s="5"/>
      <c r="V8772" s="5"/>
      <c r="W8772" s="5"/>
    </row>
    <row r="8773" spans="4:23" customFormat="1" x14ac:dyDescent="0.35">
      <c r="D8773" s="5"/>
      <c r="J8773" s="12"/>
      <c r="S8773" s="12"/>
      <c r="T8773" s="5"/>
      <c r="V8773" s="5"/>
      <c r="W8773" s="5"/>
    </row>
    <row r="8774" spans="4:23" customFormat="1" x14ac:dyDescent="0.35">
      <c r="D8774" s="5"/>
      <c r="J8774" s="12"/>
      <c r="S8774" s="12"/>
      <c r="T8774" s="5"/>
      <c r="V8774" s="5"/>
      <c r="W8774" s="5"/>
    </row>
    <row r="8775" spans="4:23" customFormat="1" x14ac:dyDescent="0.35">
      <c r="D8775" s="5"/>
      <c r="J8775" s="12"/>
      <c r="S8775" s="12"/>
      <c r="T8775" s="5"/>
      <c r="V8775" s="5"/>
      <c r="W8775" s="5"/>
    </row>
    <row r="8776" spans="4:23" customFormat="1" x14ac:dyDescent="0.35">
      <c r="D8776" s="5"/>
      <c r="J8776" s="12"/>
      <c r="S8776" s="12"/>
      <c r="T8776" s="5"/>
      <c r="V8776" s="5"/>
      <c r="W8776" s="5"/>
    </row>
    <row r="8777" spans="4:23" customFormat="1" x14ac:dyDescent="0.35">
      <c r="D8777" s="5"/>
      <c r="J8777" s="12"/>
      <c r="S8777" s="12"/>
      <c r="T8777" s="5"/>
      <c r="V8777" s="5"/>
      <c r="W8777" s="5"/>
    </row>
    <row r="8778" spans="4:23" customFormat="1" x14ac:dyDescent="0.35">
      <c r="D8778" s="5"/>
      <c r="J8778" s="12"/>
      <c r="S8778" s="12"/>
      <c r="T8778" s="5"/>
      <c r="V8778" s="5"/>
      <c r="W8778" s="5"/>
    </row>
    <row r="8779" spans="4:23" customFormat="1" x14ac:dyDescent="0.35">
      <c r="D8779" s="5"/>
      <c r="J8779" s="12"/>
      <c r="S8779" s="12"/>
      <c r="T8779" s="5"/>
      <c r="V8779" s="5"/>
      <c r="W8779" s="5"/>
    </row>
    <row r="8780" spans="4:23" customFormat="1" x14ac:dyDescent="0.35">
      <c r="D8780" s="5"/>
      <c r="J8780" s="12"/>
      <c r="S8780" s="12"/>
      <c r="T8780" s="5"/>
      <c r="V8780" s="5"/>
      <c r="W8780" s="5"/>
    </row>
    <row r="8781" spans="4:23" customFormat="1" x14ac:dyDescent="0.35">
      <c r="D8781" s="5"/>
      <c r="J8781" s="12"/>
      <c r="S8781" s="12"/>
      <c r="T8781" s="5"/>
      <c r="V8781" s="5"/>
      <c r="W8781" s="5"/>
    </row>
    <row r="8782" spans="4:23" customFormat="1" x14ac:dyDescent="0.35">
      <c r="D8782" s="5"/>
      <c r="J8782" s="12"/>
      <c r="S8782" s="12"/>
      <c r="T8782" s="5"/>
      <c r="V8782" s="5"/>
      <c r="W8782" s="5"/>
    </row>
    <row r="8783" spans="4:23" customFormat="1" x14ac:dyDescent="0.35">
      <c r="D8783" s="5"/>
      <c r="J8783" s="12"/>
      <c r="S8783" s="12"/>
      <c r="T8783" s="5"/>
      <c r="V8783" s="5"/>
      <c r="W8783" s="5"/>
    </row>
    <row r="8784" spans="4:23" customFormat="1" x14ac:dyDescent="0.35">
      <c r="D8784" s="5"/>
      <c r="J8784" s="12"/>
      <c r="S8784" s="12"/>
      <c r="T8784" s="5"/>
      <c r="V8784" s="5"/>
      <c r="W8784" s="5"/>
    </row>
    <row r="8785" spans="4:23" customFormat="1" x14ac:dyDescent="0.35">
      <c r="D8785" s="5"/>
      <c r="J8785" s="12"/>
      <c r="S8785" s="12"/>
      <c r="T8785" s="5"/>
      <c r="V8785" s="5"/>
      <c r="W8785" s="5"/>
    </row>
    <row r="8786" spans="4:23" customFormat="1" x14ac:dyDescent="0.35">
      <c r="D8786" s="5"/>
      <c r="J8786" s="12"/>
      <c r="S8786" s="12"/>
      <c r="T8786" s="5"/>
      <c r="V8786" s="5"/>
      <c r="W8786" s="5"/>
    </row>
    <row r="8787" spans="4:23" customFormat="1" x14ac:dyDescent="0.35">
      <c r="D8787" s="5"/>
      <c r="J8787" s="12"/>
      <c r="S8787" s="12"/>
      <c r="T8787" s="5"/>
      <c r="V8787" s="5"/>
      <c r="W8787" s="5"/>
    </row>
    <row r="8788" spans="4:23" customFormat="1" x14ac:dyDescent="0.35">
      <c r="D8788" s="5"/>
      <c r="J8788" s="12"/>
      <c r="S8788" s="12"/>
      <c r="T8788" s="5"/>
      <c r="V8788" s="5"/>
      <c r="W8788" s="5"/>
    </row>
    <row r="8789" spans="4:23" customFormat="1" x14ac:dyDescent="0.35">
      <c r="D8789" s="5"/>
      <c r="J8789" s="12"/>
      <c r="S8789" s="12"/>
      <c r="T8789" s="5"/>
      <c r="V8789" s="5"/>
      <c r="W8789" s="5"/>
    </row>
    <row r="8790" spans="4:23" customFormat="1" x14ac:dyDescent="0.35">
      <c r="D8790" s="5"/>
      <c r="J8790" s="12"/>
      <c r="S8790" s="12"/>
      <c r="T8790" s="5"/>
      <c r="V8790" s="5"/>
      <c r="W8790" s="5"/>
    </row>
    <row r="8791" spans="4:23" customFormat="1" x14ac:dyDescent="0.35">
      <c r="D8791" s="5"/>
      <c r="J8791" s="12"/>
      <c r="S8791" s="12"/>
      <c r="T8791" s="5"/>
      <c r="V8791" s="5"/>
      <c r="W8791" s="5"/>
    </row>
    <row r="8792" spans="4:23" customFormat="1" x14ac:dyDescent="0.35">
      <c r="D8792" s="5"/>
      <c r="J8792" s="12"/>
      <c r="S8792" s="12"/>
      <c r="T8792" s="5"/>
      <c r="V8792" s="5"/>
      <c r="W8792" s="5"/>
    </row>
    <row r="8793" spans="4:23" customFormat="1" x14ac:dyDescent="0.35">
      <c r="D8793" s="5"/>
      <c r="J8793" s="12"/>
      <c r="S8793" s="12"/>
      <c r="T8793" s="5"/>
      <c r="V8793" s="5"/>
      <c r="W8793" s="5"/>
    </row>
    <row r="8794" spans="4:23" customFormat="1" x14ac:dyDescent="0.35">
      <c r="D8794" s="5"/>
      <c r="J8794" s="12"/>
      <c r="S8794" s="12"/>
      <c r="T8794" s="5"/>
      <c r="V8794" s="5"/>
      <c r="W8794" s="5"/>
    </row>
    <row r="8795" spans="4:23" customFormat="1" x14ac:dyDescent="0.35">
      <c r="D8795" s="5"/>
      <c r="J8795" s="12"/>
      <c r="S8795" s="12"/>
      <c r="T8795" s="5"/>
      <c r="V8795" s="5"/>
      <c r="W8795" s="5"/>
    </row>
    <row r="8796" spans="4:23" customFormat="1" x14ac:dyDescent="0.35">
      <c r="D8796" s="5"/>
      <c r="J8796" s="12"/>
      <c r="S8796" s="12"/>
      <c r="T8796" s="5"/>
      <c r="V8796" s="5"/>
      <c r="W8796" s="5"/>
    </row>
    <row r="8797" spans="4:23" customFormat="1" x14ac:dyDescent="0.35">
      <c r="D8797" s="5"/>
      <c r="J8797" s="12"/>
      <c r="S8797" s="12"/>
      <c r="T8797" s="5"/>
      <c r="V8797" s="5"/>
      <c r="W8797" s="5"/>
    </row>
    <row r="8798" spans="4:23" customFormat="1" x14ac:dyDescent="0.35">
      <c r="D8798" s="5"/>
      <c r="J8798" s="12"/>
      <c r="S8798" s="12"/>
      <c r="T8798" s="5"/>
      <c r="V8798" s="5"/>
      <c r="W8798" s="5"/>
    </row>
    <row r="8799" spans="4:23" customFormat="1" x14ac:dyDescent="0.35">
      <c r="D8799" s="5"/>
      <c r="J8799" s="12"/>
      <c r="S8799" s="12"/>
      <c r="T8799" s="5"/>
      <c r="V8799" s="5"/>
      <c r="W8799" s="5"/>
    </row>
    <row r="8800" spans="4:23" customFormat="1" x14ac:dyDescent="0.35">
      <c r="D8800" s="5"/>
      <c r="J8800" s="12"/>
      <c r="S8800" s="12"/>
      <c r="T8800" s="5"/>
      <c r="V8800" s="5"/>
      <c r="W8800" s="5"/>
    </row>
    <row r="8801" spans="4:23" customFormat="1" x14ac:dyDescent="0.35">
      <c r="D8801" s="5"/>
      <c r="J8801" s="12"/>
      <c r="S8801" s="12"/>
      <c r="T8801" s="5"/>
      <c r="V8801" s="5"/>
      <c r="W8801" s="5"/>
    </row>
    <row r="8802" spans="4:23" customFormat="1" x14ac:dyDescent="0.35">
      <c r="D8802" s="5"/>
      <c r="J8802" s="12"/>
      <c r="S8802" s="12"/>
      <c r="T8802" s="5"/>
      <c r="V8802" s="5"/>
      <c r="W8802" s="5"/>
    </row>
    <row r="8803" spans="4:23" customFormat="1" x14ac:dyDescent="0.35">
      <c r="D8803" s="5"/>
      <c r="J8803" s="12"/>
      <c r="S8803" s="12"/>
      <c r="T8803" s="5"/>
      <c r="V8803" s="5"/>
      <c r="W8803" s="5"/>
    </row>
    <row r="8804" spans="4:23" customFormat="1" x14ac:dyDescent="0.35">
      <c r="D8804" s="5"/>
      <c r="J8804" s="12"/>
      <c r="S8804" s="12"/>
      <c r="T8804" s="5"/>
      <c r="V8804" s="5"/>
      <c r="W8804" s="5"/>
    </row>
    <row r="8805" spans="4:23" customFormat="1" x14ac:dyDescent="0.35">
      <c r="D8805" s="5"/>
      <c r="J8805" s="12"/>
      <c r="S8805" s="12"/>
      <c r="T8805" s="5"/>
      <c r="V8805" s="5"/>
      <c r="W8805" s="5"/>
    </row>
    <row r="8806" spans="4:23" customFormat="1" x14ac:dyDescent="0.35">
      <c r="D8806" s="5"/>
      <c r="J8806" s="12"/>
      <c r="S8806" s="12"/>
      <c r="T8806" s="5"/>
      <c r="V8806" s="5"/>
      <c r="W8806" s="5"/>
    </row>
    <row r="8807" spans="4:23" customFormat="1" x14ac:dyDescent="0.35">
      <c r="D8807" s="5"/>
      <c r="J8807" s="12"/>
      <c r="S8807" s="12"/>
      <c r="T8807" s="5"/>
      <c r="V8807" s="5"/>
      <c r="W8807" s="5"/>
    </row>
    <row r="8808" spans="4:23" customFormat="1" x14ac:dyDescent="0.35">
      <c r="D8808" s="5"/>
      <c r="J8808" s="12"/>
      <c r="S8808" s="12"/>
      <c r="T8808" s="5"/>
      <c r="V8808" s="5"/>
      <c r="W8808" s="5"/>
    </row>
    <row r="8809" spans="4:23" customFormat="1" x14ac:dyDescent="0.35">
      <c r="D8809" s="5"/>
      <c r="J8809" s="12"/>
      <c r="S8809" s="12"/>
      <c r="T8809" s="5"/>
      <c r="V8809" s="5"/>
      <c r="W8809" s="5"/>
    </row>
    <row r="8810" spans="4:23" customFormat="1" x14ac:dyDescent="0.35">
      <c r="D8810" s="5"/>
      <c r="J8810" s="12"/>
      <c r="S8810" s="12"/>
      <c r="T8810" s="5"/>
      <c r="V8810" s="5"/>
      <c r="W8810" s="5"/>
    </row>
    <row r="8811" spans="4:23" customFormat="1" x14ac:dyDescent="0.35">
      <c r="D8811" s="5"/>
      <c r="J8811" s="12"/>
      <c r="S8811" s="12"/>
      <c r="T8811" s="5"/>
      <c r="V8811" s="5"/>
      <c r="W8811" s="5"/>
    </row>
    <row r="8812" spans="4:23" customFormat="1" x14ac:dyDescent="0.35">
      <c r="D8812" s="5"/>
      <c r="J8812" s="12"/>
      <c r="S8812" s="12"/>
      <c r="T8812" s="5"/>
      <c r="V8812" s="5"/>
      <c r="W8812" s="5"/>
    </row>
    <row r="8813" spans="4:23" customFormat="1" x14ac:dyDescent="0.35">
      <c r="D8813" s="5"/>
      <c r="J8813" s="12"/>
      <c r="S8813" s="12"/>
      <c r="T8813" s="5"/>
      <c r="V8813" s="5"/>
      <c r="W8813" s="5"/>
    </row>
    <row r="8814" spans="4:23" customFormat="1" x14ac:dyDescent="0.35">
      <c r="D8814" s="5"/>
      <c r="J8814" s="12"/>
      <c r="S8814" s="12"/>
      <c r="T8814" s="5"/>
      <c r="V8814" s="5"/>
      <c r="W8814" s="5"/>
    </row>
    <row r="8815" spans="4:23" customFormat="1" x14ac:dyDescent="0.35">
      <c r="D8815" s="5"/>
      <c r="J8815" s="12"/>
      <c r="S8815" s="12"/>
      <c r="T8815" s="5"/>
      <c r="V8815" s="5"/>
      <c r="W8815" s="5"/>
    </row>
    <row r="8816" spans="4:23" customFormat="1" x14ac:dyDescent="0.35">
      <c r="D8816" s="5"/>
      <c r="J8816" s="12"/>
      <c r="S8816" s="12"/>
      <c r="T8816" s="5"/>
      <c r="V8816" s="5"/>
      <c r="W8816" s="5"/>
    </row>
    <row r="8817" spans="4:23" customFormat="1" x14ac:dyDescent="0.35">
      <c r="D8817" s="5"/>
      <c r="J8817" s="12"/>
      <c r="S8817" s="12"/>
      <c r="T8817" s="5"/>
      <c r="V8817" s="5"/>
      <c r="W8817" s="5"/>
    </row>
    <row r="8818" spans="4:23" customFormat="1" x14ac:dyDescent="0.35">
      <c r="D8818" s="5"/>
      <c r="J8818" s="12"/>
      <c r="S8818" s="12"/>
      <c r="T8818" s="5"/>
      <c r="V8818" s="5"/>
      <c r="W8818" s="5"/>
    </row>
    <row r="8819" spans="4:23" customFormat="1" x14ac:dyDescent="0.35">
      <c r="D8819" s="5"/>
      <c r="J8819" s="12"/>
      <c r="S8819" s="12"/>
      <c r="T8819" s="5"/>
      <c r="V8819" s="5"/>
      <c r="W8819" s="5"/>
    </row>
    <row r="8820" spans="4:23" customFormat="1" x14ac:dyDescent="0.35">
      <c r="D8820" s="5"/>
      <c r="J8820" s="12"/>
      <c r="S8820" s="12"/>
      <c r="T8820" s="5"/>
      <c r="V8820" s="5"/>
      <c r="W8820" s="5"/>
    </row>
    <row r="8821" spans="4:23" customFormat="1" x14ac:dyDescent="0.35">
      <c r="D8821" s="5"/>
      <c r="J8821" s="12"/>
      <c r="S8821" s="12"/>
      <c r="T8821" s="5"/>
      <c r="V8821" s="5"/>
      <c r="W8821" s="5"/>
    </row>
    <row r="8822" spans="4:23" customFormat="1" x14ac:dyDescent="0.35">
      <c r="D8822" s="5"/>
      <c r="J8822" s="12"/>
      <c r="S8822" s="12"/>
      <c r="T8822" s="5"/>
      <c r="V8822" s="5"/>
      <c r="W8822" s="5"/>
    </row>
    <row r="8823" spans="4:23" customFormat="1" x14ac:dyDescent="0.35">
      <c r="D8823" s="5"/>
      <c r="J8823" s="12"/>
      <c r="S8823" s="12"/>
      <c r="T8823" s="5"/>
      <c r="V8823" s="5"/>
      <c r="W8823" s="5"/>
    </row>
    <row r="8824" spans="4:23" customFormat="1" x14ac:dyDescent="0.35">
      <c r="D8824" s="5"/>
      <c r="J8824" s="12"/>
      <c r="S8824" s="12"/>
      <c r="T8824" s="5"/>
      <c r="V8824" s="5"/>
      <c r="W8824" s="5"/>
    </row>
    <row r="8825" spans="4:23" customFormat="1" x14ac:dyDescent="0.35">
      <c r="D8825" s="5"/>
      <c r="J8825" s="12"/>
      <c r="S8825" s="12"/>
      <c r="T8825" s="5"/>
      <c r="V8825" s="5"/>
      <c r="W8825" s="5"/>
    </row>
    <row r="8826" spans="4:23" customFormat="1" x14ac:dyDescent="0.35">
      <c r="D8826" s="5"/>
      <c r="J8826" s="12"/>
      <c r="S8826" s="12"/>
      <c r="T8826" s="5"/>
      <c r="V8826" s="5"/>
      <c r="W8826" s="5"/>
    </row>
    <row r="8827" spans="4:23" customFormat="1" x14ac:dyDescent="0.35">
      <c r="D8827" s="5"/>
      <c r="J8827" s="12"/>
      <c r="S8827" s="12"/>
      <c r="T8827" s="5"/>
      <c r="V8827" s="5"/>
      <c r="W8827" s="5"/>
    </row>
    <row r="8828" spans="4:23" customFormat="1" x14ac:dyDescent="0.35">
      <c r="D8828" s="5"/>
      <c r="J8828" s="12"/>
      <c r="S8828" s="12"/>
      <c r="T8828" s="5"/>
      <c r="V8828" s="5"/>
      <c r="W8828" s="5"/>
    </row>
    <row r="8829" spans="4:23" customFormat="1" x14ac:dyDescent="0.35">
      <c r="D8829" s="5"/>
      <c r="J8829" s="12"/>
      <c r="S8829" s="12"/>
      <c r="T8829" s="5"/>
      <c r="V8829" s="5"/>
      <c r="W8829" s="5"/>
    </row>
    <row r="8830" spans="4:23" customFormat="1" x14ac:dyDescent="0.35">
      <c r="D8830" s="5"/>
      <c r="J8830" s="12"/>
      <c r="S8830" s="12"/>
      <c r="T8830" s="5"/>
      <c r="V8830" s="5"/>
      <c r="W8830" s="5"/>
    </row>
    <row r="8831" spans="4:23" customFormat="1" x14ac:dyDescent="0.35">
      <c r="D8831" s="5"/>
      <c r="J8831" s="12"/>
      <c r="S8831" s="12"/>
      <c r="T8831" s="5"/>
      <c r="V8831" s="5"/>
      <c r="W8831" s="5"/>
    </row>
    <row r="8832" spans="4:23" customFormat="1" x14ac:dyDescent="0.35">
      <c r="D8832" s="5"/>
      <c r="J8832" s="12"/>
      <c r="S8832" s="12"/>
      <c r="T8832" s="5"/>
      <c r="V8832" s="5"/>
      <c r="W8832" s="5"/>
    </row>
    <row r="8833" spans="4:23" customFormat="1" x14ac:dyDescent="0.35">
      <c r="D8833" s="5"/>
      <c r="J8833" s="12"/>
      <c r="S8833" s="12"/>
      <c r="T8833" s="5"/>
      <c r="V8833" s="5"/>
      <c r="W8833" s="5"/>
    </row>
    <row r="8834" spans="4:23" customFormat="1" x14ac:dyDescent="0.35">
      <c r="D8834" s="5"/>
      <c r="J8834" s="12"/>
      <c r="S8834" s="12"/>
      <c r="T8834" s="5"/>
      <c r="V8834" s="5"/>
      <c r="W8834" s="5"/>
    </row>
    <row r="8835" spans="4:23" customFormat="1" x14ac:dyDescent="0.35">
      <c r="D8835" s="5"/>
      <c r="J8835" s="12"/>
      <c r="S8835" s="12"/>
      <c r="T8835" s="5"/>
      <c r="V8835" s="5"/>
      <c r="W8835" s="5"/>
    </row>
    <row r="8836" spans="4:23" customFormat="1" x14ac:dyDescent="0.35">
      <c r="D8836" s="5"/>
      <c r="J8836" s="12"/>
      <c r="S8836" s="12"/>
      <c r="T8836" s="5"/>
      <c r="V8836" s="5"/>
      <c r="W8836" s="5"/>
    </row>
    <row r="8837" spans="4:23" customFormat="1" x14ac:dyDescent="0.35">
      <c r="D8837" s="5"/>
      <c r="J8837" s="12"/>
      <c r="S8837" s="12"/>
      <c r="T8837" s="5"/>
      <c r="V8837" s="5"/>
      <c r="W8837" s="5"/>
    </row>
    <row r="8838" spans="4:23" customFormat="1" x14ac:dyDescent="0.35">
      <c r="D8838" s="5"/>
      <c r="J8838" s="12"/>
      <c r="S8838" s="12"/>
      <c r="T8838" s="5"/>
      <c r="V8838" s="5"/>
      <c r="W8838" s="5"/>
    </row>
    <row r="8839" spans="4:23" customFormat="1" x14ac:dyDescent="0.35">
      <c r="D8839" s="5"/>
      <c r="J8839" s="12"/>
      <c r="S8839" s="12"/>
      <c r="T8839" s="5"/>
      <c r="V8839" s="5"/>
      <c r="W8839" s="5"/>
    </row>
    <row r="8840" spans="4:23" customFormat="1" x14ac:dyDescent="0.35">
      <c r="D8840" s="5"/>
      <c r="J8840" s="12"/>
      <c r="S8840" s="12"/>
      <c r="T8840" s="5"/>
      <c r="V8840" s="5"/>
      <c r="W8840" s="5"/>
    </row>
    <row r="8841" spans="4:23" customFormat="1" x14ac:dyDescent="0.35">
      <c r="D8841" s="5"/>
      <c r="J8841" s="12"/>
      <c r="S8841" s="12"/>
      <c r="T8841" s="5"/>
      <c r="V8841" s="5"/>
      <c r="W8841" s="5"/>
    </row>
    <row r="8842" spans="4:23" customFormat="1" x14ac:dyDescent="0.35">
      <c r="D8842" s="5"/>
      <c r="J8842" s="12"/>
      <c r="S8842" s="12"/>
      <c r="T8842" s="5"/>
      <c r="V8842" s="5"/>
      <c r="W8842" s="5"/>
    </row>
    <row r="8843" spans="4:23" customFormat="1" x14ac:dyDescent="0.35">
      <c r="D8843" s="5"/>
      <c r="J8843" s="12"/>
      <c r="S8843" s="12"/>
      <c r="T8843" s="5"/>
      <c r="V8843" s="5"/>
      <c r="W8843" s="5"/>
    </row>
    <row r="8844" spans="4:23" customFormat="1" x14ac:dyDescent="0.35">
      <c r="D8844" s="5"/>
      <c r="J8844" s="12"/>
      <c r="S8844" s="12"/>
      <c r="T8844" s="5"/>
      <c r="V8844" s="5"/>
      <c r="W8844" s="5"/>
    </row>
    <row r="8845" spans="4:23" customFormat="1" x14ac:dyDescent="0.35">
      <c r="D8845" s="5"/>
      <c r="J8845" s="12"/>
      <c r="S8845" s="12"/>
      <c r="T8845" s="5"/>
      <c r="V8845" s="5"/>
      <c r="W8845" s="5"/>
    </row>
    <row r="8846" spans="4:23" customFormat="1" x14ac:dyDescent="0.35">
      <c r="D8846" s="5"/>
      <c r="J8846" s="12"/>
      <c r="S8846" s="12"/>
      <c r="T8846" s="5"/>
      <c r="V8846" s="5"/>
      <c r="W8846" s="5"/>
    </row>
    <row r="8847" spans="4:23" customFormat="1" x14ac:dyDescent="0.35">
      <c r="D8847" s="5"/>
      <c r="J8847" s="12"/>
      <c r="S8847" s="12"/>
      <c r="T8847" s="5"/>
      <c r="V8847" s="5"/>
      <c r="W8847" s="5"/>
    </row>
    <row r="8848" spans="4:23" customFormat="1" x14ac:dyDescent="0.35">
      <c r="D8848" s="5"/>
      <c r="J8848" s="12"/>
      <c r="S8848" s="12"/>
      <c r="T8848" s="5"/>
      <c r="V8848" s="5"/>
      <c r="W8848" s="5"/>
    </row>
    <row r="8849" spans="4:23" customFormat="1" x14ac:dyDescent="0.35">
      <c r="D8849" s="5"/>
      <c r="J8849" s="12"/>
      <c r="S8849" s="12"/>
      <c r="T8849" s="5"/>
      <c r="V8849" s="5"/>
      <c r="W8849" s="5"/>
    </row>
    <row r="8850" spans="4:23" customFormat="1" x14ac:dyDescent="0.35">
      <c r="D8850" s="5"/>
      <c r="J8850" s="12"/>
      <c r="S8850" s="12"/>
      <c r="T8850" s="5"/>
      <c r="V8850" s="5"/>
      <c r="W8850" s="5"/>
    </row>
    <row r="8851" spans="4:23" customFormat="1" x14ac:dyDescent="0.35">
      <c r="D8851" s="5"/>
      <c r="J8851" s="12"/>
      <c r="S8851" s="12"/>
      <c r="T8851" s="5"/>
      <c r="V8851" s="5"/>
      <c r="W8851" s="5"/>
    </row>
    <row r="8852" spans="4:23" customFormat="1" x14ac:dyDescent="0.35">
      <c r="D8852" s="5"/>
      <c r="J8852" s="12"/>
      <c r="S8852" s="12"/>
      <c r="T8852" s="5"/>
      <c r="V8852" s="5"/>
      <c r="W8852" s="5"/>
    </row>
    <row r="8853" spans="4:23" customFormat="1" x14ac:dyDescent="0.35">
      <c r="D8853" s="5"/>
      <c r="J8853" s="12"/>
      <c r="S8853" s="12"/>
      <c r="T8853" s="5"/>
      <c r="V8853" s="5"/>
      <c r="W8853" s="5"/>
    </row>
    <row r="8854" spans="4:23" customFormat="1" x14ac:dyDescent="0.35">
      <c r="D8854" s="5"/>
      <c r="J8854" s="12"/>
      <c r="S8854" s="12"/>
      <c r="T8854" s="5"/>
      <c r="V8854" s="5"/>
      <c r="W8854" s="5"/>
    </row>
    <row r="8855" spans="4:23" customFormat="1" x14ac:dyDescent="0.35">
      <c r="D8855" s="5"/>
      <c r="J8855" s="12"/>
      <c r="S8855" s="12"/>
      <c r="T8855" s="5"/>
      <c r="V8855" s="5"/>
      <c r="W8855" s="5"/>
    </row>
    <row r="8856" spans="4:23" customFormat="1" x14ac:dyDescent="0.35">
      <c r="D8856" s="5"/>
      <c r="J8856" s="12"/>
      <c r="S8856" s="12"/>
      <c r="T8856" s="5"/>
      <c r="V8856" s="5"/>
      <c r="W8856" s="5"/>
    </row>
    <row r="8857" spans="4:23" customFormat="1" x14ac:dyDescent="0.35">
      <c r="D8857" s="5"/>
      <c r="J8857" s="12"/>
      <c r="S8857" s="12"/>
      <c r="T8857" s="5"/>
      <c r="V8857" s="5"/>
      <c r="W8857" s="5"/>
    </row>
    <row r="8858" spans="4:23" customFormat="1" x14ac:dyDescent="0.35">
      <c r="D8858" s="5"/>
      <c r="J8858" s="12"/>
      <c r="S8858" s="12"/>
      <c r="T8858" s="5"/>
      <c r="V8858" s="5"/>
      <c r="W8858" s="5"/>
    </row>
    <row r="8859" spans="4:23" customFormat="1" x14ac:dyDescent="0.35">
      <c r="D8859" s="5"/>
      <c r="J8859" s="12"/>
      <c r="S8859" s="12"/>
      <c r="T8859" s="5"/>
      <c r="V8859" s="5"/>
      <c r="W8859" s="5"/>
    </row>
    <row r="8860" spans="4:23" customFormat="1" x14ac:dyDescent="0.35">
      <c r="D8860" s="5"/>
      <c r="J8860" s="12"/>
      <c r="S8860" s="12"/>
      <c r="T8860" s="5"/>
      <c r="V8860" s="5"/>
      <c r="W8860" s="5"/>
    </row>
    <row r="8861" spans="4:23" customFormat="1" x14ac:dyDescent="0.35">
      <c r="D8861" s="5"/>
      <c r="J8861" s="12"/>
      <c r="S8861" s="12"/>
      <c r="T8861" s="5"/>
      <c r="V8861" s="5"/>
      <c r="W8861" s="5"/>
    </row>
    <row r="8862" spans="4:23" customFormat="1" x14ac:dyDescent="0.35">
      <c r="D8862" s="5"/>
      <c r="J8862" s="12"/>
      <c r="S8862" s="12"/>
      <c r="T8862" s="5"/>
      <c r="V8862" s="5"/>
      <c r="W8862" s="5"/>
    </row>
    <row r="8863" spans="4:23" customFormat="1" x14ac:dyDescent="0.35">
      <c r="D8863" s="5"/>
      <c r="J8863" s="12"/>
      <c r="S8863" s="12"/>
      <c r="T8863" s="5"/>
      <c r="V8863" s="5"/>
      <c r="W8863" s="5"/>
    </row>
    <row r="8864" spans="4:23" customFormat="1" x14ac:dyDescent="0.35">
      <c r="D8864" s="5"/>
      <c r="J8864" s="12"/>
      <c r="S8864" s="12"/>
      <c r="T8864" s="5"/>
      <c r="V8864" s="5"/>
      <c r="W8864" s="5"/>
    </row>
    <row r="8865" spans="4:23" customFormat="1" x14ac:dyDescent="0.35">
      <c r="D8865" s="5"/>
      <c r="J8865" s="12"/>
      <c r="S8865" s="12"/>
      <c r="T8865" s="5"/>
      <c r="V8865" s="5"/>
      <c r="W8865" s="5"/>
    </row>
    <row r="8866" spans="4:23" customFormat="1" x14ac:dyDescent="0.35">
      <c r="D8866" s="5"/>
      <c r="J8866" s="12"/>
      <c r="S8866" s="12"/>
      <c r="T8866" s="5"/>
      <c r="V8866" s="5"/>
      <c r="W8866" s="5"/>
    </row>
    <row r="8867" spans="4:23" customFormat="1" x14ac:dyDescent="0.35">
      <c r="D8867" s="5"/>
      <c r="J8867" s="12"/>
      <c r="S8867" s="12"/>
      <c r="T8867" s="5"/>
      <c r="V8867" s="5"/>
      <c r="W8867" s="5"/>
    </row>
    <row r="8868" spans="4:23" customFormat="1" x14ac:dyDescent="0.35">
      <c r="D8868" s="5"/>
      <c r="J8868" s="12"/>
      <c r="S8868" s="12"/>
      <c r="T8868" s="5"/>
      <c r="V8868" s="5"/>
      <c r="W8868" s="5"/>
    </row>
    <row r="8869" spans="4:23" customFormat="1" x14ac:dyDescent="0.35">
      <c r="D8869" s="5"/>
      <c r="J8869" s="12"/>
      <c r="S8869" s="12"/>
      <c r="T8869" s="5"/>
      <c r="V8869" s="5"/>
      <c r="W8869" s="5"/>
    </row>
    <row r="8870" spans="4:23" customFormat="1" x14ac:dyDescent="0.35">
      <c r="D8870" s="5"/>
      <c r="J8870" s="12"/>
      <c r="S8870" s="12"/>
      <c r="T8870" s="5"/>
      <c r="V8870" s="5"/>
      <c r="W8870" s="5"/>
    </row>
    <row r="8871" spans="4:23" customFormat="1" x14ac:dyDescent="0.35">
      <c r="D8871" s="5"/>
      <c r="J8871" s="12"/>
      <c r="S8871" s="12"/>
      <c r="T8871" s="5"/>
      <c r="V8871" s="5"/>
      <c r="W8871" s="5"/>
    </row>
    <row r="8872" spans="4:23" customFormat="1" x14ac:dyDescent="0.35">
      <c r="D8872" s="5"/>
      <c r="J8872" s="12"/>
      <c r="S8872" s="12"/>
      <c r="T8872" s="5"/>
      <c r="V8872" s="5"/>
      <c r="W8872" s="5"/>
    </row>
    <row r="8873" spans="4:23" customFormat="1" x14ac:dyDescent="0.35">
      <c r="D8873" s="5"/>
      <c r="J8873" s="12"/>
      <c r="S8873" s="12"/>
      <c r="T8873" s="5"/>
      <c r="V8873" s="5"/>
      <c r="W8873" s="5"/>
    </row>
    <row r="8874" spans="4:23" customFormat="1" x14ac:dyDescent="0.35">
      <c r="D8874" s="5"/>
      <c r="J8874" s="12"/>
      <c r="S8874" s="12"/>
      <c r="T8874" s="5"/>
      <c r="V8874" s="5"/>
      <c r="W8874" s="5"/>
    </row>
    <row r="8875" spans="4:23" customFormat="1" x14ac:dyDescent="0.35">
      <c r="D8875" s="5"/>
      <c r="J8875" s="12"/>
      <c r="S8875" s="12"/>
      <c r="T8875" s="5"/>
      <c r="V8875" s="5"/>
      <c r="W8875" s="5"/>
    </row>
    <row r="8876" spans="4:23" customFormat="1" x14ac:dyDescent="0.35">
      <c r="D8876" s="5"/>
      <c r="J8876" s="12"/>
      <c r="S8876" s="12"/>
      <c r="T8876" s="5"/>
      <c r="V8876" s="5"/>
      <c r="W8876" s="5"/>
    </row>
    <row r="8877" spans="4:23" customFormat="1" x14ac:dyDescent="0.35">
      <c r="D8877" s="5"/>
      <c r="J8877" s="12"/>
      <c r="S8877" s="12"/>
      <c r="T8877" s="5"/>
      <c r="V8877" s="5"/>
      <c r="W8877" s="5"/>
    </row>
    <row r="8878" spans="4:23" customFormat="1" x14ac:dyDescent="0.35">
      <c r="D8878" s="5"/>
      <c r="J8878" s="12"/>
      <c r="S8878" s="12"/>
      <c r="T8878" s="5"/>
      <c r="V8878" s="5"/>
      <c r="W8878" s="5"/>
    </row>
    <row r="8879" spans="4:23" customFormat="1" x14ac:dyDescent="0.35">
      <c r="D8879" s="5"/>
      <c r="J8879" s="12"/>
      <c r="S8879" s="12"/>
      <c r="T8879" s="5"/>
      <c r="V8879" s="5"/>
      <c r="W8879" s="5"/>
    </row>
    <row r="8880" spans="4:23" customFormat="1" x14ac:dyDescent="0.35">
      <c r="D8880" s="5"/>
      <c r="J8880" s="12"/>
      <c r="S8880" s="12"/>
      <c r="T8880" s="5"/>
      <c r="V8880" s="5"/>
      <c r="W8880" s="5"/>
    </row>
    <row r="8881" spans="4:23" customFormat="1" x14ac:dyDescent="0.35">
      <c r="D8881" s="5"/>
      <c r="J8881" s="12"/>
      <c r="S8881" s="12"/>
      <c r="T8881" s="5"/>
      <c r="V8881" s="5"/>
      <c r="W8881" s="5"/>
    </row>
    <row r="8882" spans="4:23" customFormat="1" x14ac:dyDescent="0.35">
      <c r="D8882" s="5"/>
      <c r="J8882" s="12"/>
      <c r="S8882" s="12"/>
      <c r="T8882" s="5"/>
      <c r="V8882" s="5"/>
      <c r="W8882" s="5"/>
    </row>
    <row r="8883" spans="4:23" customFormat="1" x14ac:dyDescent="0.35">
      <c r="D8883" s="5"/>
      <c r="J8883" s="12"/>
      <c r="S8883" s="12"/>
      <c r="T8883" s="5"/>
      <c r="V8883" s="5"/>
      <c r="W8883" s="5"/>
    </row>
    <row r="8884" spans="4:23" customFormat="1" x14ac:dyDescent="0.35">
      <c r="D8884" s="5"/>
      <c r="J8884" s="12"/>
      <c r="S8884" s="12"/>
      <c r="T8884" s="5"/>
      <c r="V8884" s="5"/>
      <c r="W8884" s="5"/>
    </row>
    <row r="8885" spans="4:23" customFormat="1" x14ac:dyDescent="0.35">
      <c r="D8885" s="5"/>
      <c r="J8885" s="12"/>
      <c r="S8885" s="12"/>
      <c r="T8885" s="5"/>
      <c r="V8885" s="5"/>
      <c r="W8885" s="5"/>
    </row>
    <row r="8886" spans="4:23" customFormat="1" x14ac:dyDescent="0.35">
      <c r="D8886" s="5"/>
      <c r="J8886" s="12"/>
      <c r="S8886" s="12"/>
      <c r="T8886" s="5"/>
      <c r="V8886" s="5"/>
      <c r="W8886" s="5"/>
    </row>
    <row r="8887" spans="4:23" customFormat="1" x14ac:dyDescent="0.35">
      <c r="D8887" s="5"/>
      <c r="J8887" s="12"/>
      <c r="S8887" s="12"/>
      <c r="T8887" s="5"/>
      <c r="V8887" s="5"/>
      <c r="W8887" s="5"/>
    </row>
    <row r="8888" spans="4:23" customFormat="1" x14ac:dyDescent="0.35">
      <c r="D8888" s="5"/>
      <c r="J8888" s="12"/>
      <c r="S8888" s="12"/>
      <c r="T8888" s="5"/>
      <c r="V8888" s="5"/>
      <c r="W8888" s="5"/>
    </row>
    <row r="8889" spans="4:23" customFormat="1" x14ac:dyDescent="0.35">
      <c r="D8889" s="5"/>
      <c r="J8889" s="12"/>
      <c r="S8889" s="12"/>
      <c r="T8889" s="5"/>
      <c r="V8889" s="5"/>
      <c r="W8889" s="5"/>
    </row>
    <row r="8890" spans="4:23" customFormat="1" x14ac:dyDescent="0.35">
      <c r="D8890" s="5"/>
      <c r="J8890" s="12"/>
      <c r="S8890" s="12"/>
      <c r="T8890" s="5"/>
      <c r="V8890" s="5"/>
      <c r="W8890" s="5"/>
    </row>
    <row r="8891" spans="4:23" customFormat="1" x14ac:dyDescent="0.35">
      <c r="D8891" s="5"/>
      <c r="J8891" s="12"/>
      <c r="S8891" s="12"/>
      <c r="T8891" s="5"/>
      <c r="V8891" s="5"/>
      <c r="W8891" s="5"/>
    </row>
    <row r="8892" spans="4:23" customFormat="1" x14ac:dyDescent="0.35">
      <c r="D8892" s="5"/>
      <c r="J8892" s="12"/>
      <c r="S8892" s="12"/>
      <c r="T8892" s="5"/>
      <c r="V8892" s="5"/>
      <c r="W8892" s="5"/>
    </row>
    <row r="8893" spans="4:23" customFormat="1" x14ac:dyDescent="0.35">
      <c r="D8893" s="5"/>
      <c r="J8893" s="12"/>
      <c r="S8893" s="12"/>
      <c r="T8893" s="5"/>
      <c r="V8893" s="5"/>
      <c r="W8893" s="5"/>
    </row>
    <row r="8894" spans="4:23" customFormat="1" x14ac:dyDescent="0.35">
      <c r="D8894" s="5"/>
      <c r="J8894" s="12"/>
      <c r="S8894" s="12"/>
      <c r="T8894" s="5"/>
      <c r="V8894" s="5"/>
      <c r="W8894" s="5"/>
    </row>
    <row r="8895" spans="4:23" customFormat="1" x14ac:dyDescent="0.35">
      <c r="D8895" s="5"/>
      <c r="J8895" s="12"/>
      <c r="S8895" s="12"/>
      <c r="T8895" s="5"/>
      <c r="V8895" s="5"/>
      <c r="W8895" s="5"/>
    </row>
    <row r="8896" spans="4:23" customFormat="1" x14ac:dyDescent="0.35">
      <c r="D8896" s="5"/>
      <c r="J8896" s="12"/>
      <c r="S8896" s="12"/>
      <c r="T8896" s="5"/>
      <c r="V8896" s="5"/>
      <c r="W8896" s="5"/>
    </row>
    <row r="8897" spans="4:23" customFormat="1" x14ac:dyDescent="0.35">
      <c r="D8897" s="5"/>
      <c r="J8897" s="12"/>
      <c r="S8897" s="12"/>
      <c r="T8897" s="5"/>
      <c r="V8897" s="5"/>
      <c r="W8897" s="5"/>
    </row>
    <row r="8898" spans="4:23" customFormat="1" x14ac:dyDescent="0.35">
      <c r="D8898" s="5"/>
      <c r="J8898" s="12"/>
      <c r="S8898" s="12"/>
      <c r="T8898" s="5"/>
      <c r="V8898" s="5"/>
      <c r="W8898" s="5"/>
    </row>
    <row r="8899" spans="4:23" customFormat="1" x14ac:dyDescent="0.35">
      <c r="D8899" s="5"/>
      <c r="J8899" s="12"/>
      <c r="S8899" s="12"/>
      <c r="T8899" s="5"/>
      <c r="V8899" s="5"/>
      <c r="W8899" s="5"/>
    </row>
    <row r="8900" spans="4:23" customFormat="1" x14ac:dyDescent="0.35">
      <c r="D8900" s="5"/>
      <c r="J8900" s="12"/>
      <c r="S8900" s="12"/>
      <c r="T8900" s="5"/>
      <c r="V8900" s="5"/>
      <c r="W8900" s="5"/>
    </row>
    <row r="8901" spans="4:23" customFormat="1" x14ac:dyDescent="0.35">
      <c r="D8901" s="5"/>
      <c r="J8901" s="12"/>
      <c r="S8901" s="12"/>
      <c r="T8901" s="5"/>
      <c r="V8901" s="5"/>
      <c r="W8901" s="5"/>
    </row>
    <row r="8902" spans="4:23" customFormat="1" x14ac:dyDescent="0.35">
      <c r="D8902" s="5"/>
      <c r="J8902" s="12"/>
      <c r="S8902" s="12"/>
      <c r="T8902" s="5"/>
      <c r="V8902" s="5"/>
      <c r="W8902" s="5"/>
    </row>
    <row r="8903" spans="4:23" customFormat="1" x14ac:dyDescent="0.35">
      <c r="D8903" s="5"/>
      <c r="J8903" s="12"/>
      <c r="S8903" s="12"/>
      <c r="T8903" s="5"/>
      <c r="V8903" s="5"/>
      <c r="W8903" s="5"/>
    </row>
    <row r="8904" spans="4:23" customFormat="1" x14ac:dyDescent="0.35">
      <c r="D8904" s="5"/>
      <c r="J8904" s="12"/>
      <c r="S8904" s="12"/>
      <c r="T8904" s="5"/>
      <c r="V8904" s="5"/>
      <c r="W8904" s="5"/>
    </row>
    <row r="8905" spans="4:23" customFormat="1" x14ac:dyDescent="0.35">
      <c r="D8905" s="5"/>
      <c r="J8905" s="12"/>
      <c r="S8905" s="12"/>
      <c r="T8905" s="5"/>
      <c r="V8905" s="5"/>
      <c r="W8905" s="5"/>
    </row>
    <row r="8906" spans="4:23" customFormat="1" x14ac:dyDescent="0.35">
      <c r="D8906" s="5"/>
      <c r="J8906" s="12"/>
      <c r="S8906" s="12"/>
      <c r="T8906" s="5"/>
      <c r="V8906" s="5"/>
      <c r="W8906" s="5"/>
    </row>
    <row r="8907" spans="4:23" customFormat="1" x14ac:dyDescent="0.35">
      <c r="D8907" s="5"/>
      <c r="J8907" s="12"/>
      <c r="S8907" s="12"/>
      <c r="T8907" s="5"/>
      <c r="V8907" s="5"/>
      <c r="W8907" s="5"/>
    </row>
    <row r="8908" spans="4:23" customFormat="1" x14ac:dyDescent="0.35">
      <c r="D8908" s="5"/>
      <c r="J8908" s="12"/>
      <c r="S8908" s="12"/>
      <c r="T8908" s="5"/>
      <c r="V8908" s="5"/>
      <c r="W8908" s="5"/>
    </row>
    <row r="8909" spans="4:23" customFormat="1" x14ac:dyDescent="0.35">
      <c r="D8909" s="5"/>
      <c r="J8909" s="12"/>
      <c r="S8909" s="12"/>
      <c r="T8909" s="5"/>
      <c r="V8909" s="5"/>
      <c r="W8909" s="5"/>
    </row>
    <row r="8910" spans="4:23" customFormat="1" x14ac:dyDescent="0.35">
      <c r="D8910" s="5"/>
      <c r="J8910" s="12"/>
      <c r="S8910" s="12"/>
      <c r="T8910" s="5"/>
      <c r="V8910" s="5"/>
      <c r="W8910" s="5"/>
    </row>
    <row r="8911" spans="4:23" customFormat="1" x14ac:dyDescent="0.35">
      <c r="D8911" s="5"/>
      <c r="J8911" s="12"/>
      <c r="S8911" s="12"/>
      <c r="T8911" s="5"/>
      <c r="V8911" s="5"/>
      <c r="W8911" s="5"/>
    </row>
    <row r="8912" spans="4:23" customFormat="1" x14ac:dyDescent="0.35">
      <c r="D8912" s="5"/>
      <c r="J8912" s="12"/>
      <c r="S8912" s="12"/>
      <c r="T8912" s="5"/>
      <c r="V8912" s="5"/>
      <c r="W8912" s="5"/>
    </row>
    <row r="8913" spans="4:23" customFormat="1" x14ac:dyDescent="0.35">
      <c r="D8913" s="5"/>
      <c r="J8913" s="12"/>
      <c r="S8913" s="12"/>
      <c r="T8913" s="5"/>
      <c r="V8913" s="5"/>
      <c r="W8913" s="5"/>
    </row>
    <row r="8914" spans="4:23" customFormat="1" x14ac:dyDescent="0.35">
      <c r="D8914" s="5"/>
      <c r="J8914" s="12"/>
      <c r="S8914" s="12"/>
      <c r="T8914" s="5"/>
      <c r="V8914" s="5"/>
      <c r="W8914" s="5"/>
    </row>
    <row r="8915" spans="4:23" customFormat="1" x14ac:dyDescent="0.35">
      <c r="D8915" s="5"/>
      <c r="J8915" s="12"/>
      <c r="S8915" s="12"/>
      <c r="T8915" s="5"/>
      <c r="V8915" s="5"/>
      <c r="W8915" s="5"/>
    </row>
    <row r="8916" spans="4:23" customFormat="1" x14ac:dyDescent="0.35">
      <c r="D8916" s="5"/>
      <c r="J8916" s="12"/>
      <c r="S8916" s="12"/>
      <c r="T8916" s="5"/>
      <c r="V8916" s="5"/>
      <c r="W8916" s="5"/>
    </row>
    <row r="8917" spans="4:23" customFormat="1" x14ac:dyDescent="0.35">
      <c r="D8917" s="5"/>
      <c r="J8917" s="12"/>
      <c r="S8917" s="12"/>
      <c r="T8917" s="5"/>
      <c r="V8917" s="5"/>
      <c r="W8917" s="5"/>
    </row>
    <row r="8918" spans="4:23" customFormat="1" x14ac:dyDescent="0.35">
      <c r="D8918" s="5"/>
      <c r="J8918" s="12"/>
      <c r="S8918" s="12"/>
      <c r="T8918" s="5"/>
      <c r="V8918" s="5"/>
      <c r="W8918" s="5"/>
    </row>
    <row r="8919" spans="4:23" customFormat="1" x14ac:dyDescent="0.35">
      <c r="D8919" s="5"/>
      <c r="J8919" s="12"/>
      <c r="S8919" s="12"/>
      <c r="T8919" s="5"/>
      <c r="V8919" s="5"/>
      <c r="W8919" s="5"/>
    </row>
    <row r="8920" spans="4:23" customFormat="1" x14ac:dyDescent="0.35">
      <c r="D8920" s="5"/>
      <c r="J8920" s="12"/>
      <c r="S8920" s="12"/>
      <c r="T8920" s="5"/>
      <c r="V8920" s="5"/>
      <c r="W8920" s="5"/>
    </row>
    <row r="8921" spans="4:23" customFormat="1" x14ac:dyDescent="0.35">
      <c r="D8921" s="5"/>
      <c r="J8921" s="12"/>
      <c r="S8921" s="12"/>
      <c r="T8921" s="5"/>
      <c r="V8921" s="5"/>
      <c r="W8921" s="5"/>
    </row>
    <row r="8922" spans="4:23" customFormat="1" x14ac:dyDescent="0.35">
      <c r="D8922" s="5"/>
      <c r="J8922" s="12"/>
      <c r="S8922" s="12"/>
      <c r="T8922" s="5"/>
      <c r="V8922" s="5"/>
      <c r="W8922" s="5"/>
    </row>
    <row r="8923" spans="4:23" customFormat="1" x14ac:dyDescent="0.35">
      <c r="D8923" s="5"/>
      <c r="J8923" s="12"/>
      <c r="S8923" s="12"/>
      <c r="T8923" s="5"/>
      <c r="V8923" s="5"/>
      <c r="W8923" s="5"/>
    </row>
    <row r="8924" spans="4:23" customFormat="1" x14ac:dyDescent="0.35">
      <c r="D8924" s="5"/>
      <c r="J8924" s="12"/>
      <c r="S8924" s="12"/>
      <c r="T8924" s="5"/>
      <c r="V8924" s="5"/>
      <c r="W8924" s="5"/>
    </row>
    <row r="8925" spans="4:23" customFormat="1" x14ac:dyDescent="0.35">
      <c r="D8925" s="5"/>
      <c r="J8925" s="12"/>
      <c r="S8925" s="12"/>
      <c r="T8925" s="5"/>
      <c r="V8925" s="5"/>
      <c r="W8925" s="5"/>
    </row>
    <row r="8926" spans="4:23" customFormat="1" x14ac:dyDescent="0.35">
      <c r="D8926" s="5"/>
      <c r="J8926" s="12"/>
      <c r="S8926" s="12"/>
      <c r="T8926" s="5"/>
      <c r="V8926" s="5"/>
      <c r="W8926" s="5"/>
    </row>
    <row r="8927" spans="4:23" customFormat="1" x14ac:dyDescent="0.35">
      <c r="D8927" s="5"/>
      <c r="J8927" s="12"/>
      <c r="S8927" s="12"/>
      <c r="T8927" s="5"/>
      <c r="V8927" s="5"/>
      <c r="W8927" s="5"/>
    </row>
    <row r="8928" spans="4:23" customFormat="1" x14ac:dyDescent="0.35">
      <c r="D8928" s="5"/>
      <c r="J8928" s="12"/>
      <c r="S8928" s="12"/>
      <c r="T8928" s="5"/>
      <c r="V8928" s="5"/>
      <c r="W8928" s="5"/>
    </row>
    <row r="8929" spans="4:23" customFormat="1" x14ac:dyDescent="0.35">
      <c r="D8929" s="5"/>
      <c r="J8929" s="12"/>
      <c r="S8929" s="12"/>
      <c r="T8929" s="5"/>
      <c r="V8929" s="5"/>
      <c r="W8929" s="5"/>
    </row>
    <row r="8930" spans="4:23" customFormat="1" x14ac:dyDescent="0.35">
      <c r="D8930" s="5"/>
      <c r="J8930" s="12"/>
      <c r="S8930" s="12"/>
      <c r="T8930" s="5"/>
      <c r="V8930" s="5"/>
      <c r="W8930" s="5"/>
    </row>
    <row r="8931" spans="4:23" customFormat="1" x14ac:dyDescent="0.35">
      <c r="D8931" s="5"/>
      <c r="J8931" s="12"/>
      <c r="S8931" s="12"/>
      <c r="T8931" s="5"/>
      <c r="V8931" s="5"/>
      <c r="W8931" s="5"/>
    </row>
    <row r="8932" spans="4:23" customFormat="1" x14ac:dyDescent="0.35">
      <c r="D8932" s="5"/>
      <c r="J8932" s="12"/>
      <c r="S8932" s="12"/>
      <c r="T8932" s="5"/>
      <c r="V8932" s="5"/>
      <c r="W8932" s="5"/>
    </row>
    <row r="8933" spans="4:23" customFormat="1" x14ac:dyDescent="0.35">
      <c r="D8933" s="5"/>
      <c r="J8933" s="12"/>
      <c r="S8933" s="12"/>
      <c r="T8933" s="5"/>
      <c r="V8933" s="5"/>
      <c r="W8933" s="5"/>
    </row>
    <row r="8934" spans="4:23" customFormat="1" x14ac:dyDescent="0.35">
      <c r="D8934" s="5"/>
      <c r="J8934" s="12"/>
      <c r="S8934" s="12"/>
      <c r="T8934" s="5"/>
      <c r="V8934" s="5"/>
      <c r="W8934" s="5"/>
    </row>
    <row r="8935" spans="4:23" customFormat="1" x14ac:dyDescent="0.35">
      <c r="D8935" s="5"/>
      <c r="J8935" s="12"/>
      <c r="S8935" s="12"/>
      <c r="T8935" s="5"/>
      <c r="V8935" s="5"/>
      <c r="W8935" s="5"/>
    </row>
    <row r="8936" spans="4:23" customFormat="1" x14ac:dyDescent="0.35">
      <c r="D8936" s="5"/>
      <c r="J8936" s="12"/>
      <c r="S8936" s="12"/>
      <c r="T8936" s="5"/>
      <c r="V8936" s="5"/>
      <c r="W8936" s="5"/>
    </row>
    <row r="8937" spans="4:23" customFormat="1" x14ac:dyDescent="0.35">
      <c r="D8937" s="5"/>
      <c r="J8937" s="12"/>
      <c r="S8937" s="12"/>
      <c r="T8937" s="5"/>
      <c r="V8937" s="5"/>
      <c r="W8937" s="5"/>
    </row>
    <row r="8938" spans="4:23" customFormat="1" x14ac:dyDescent="0.35">
      <c r="D8938" s="5"/>
      <c r="J8938" s="12"/>
      <c r="S8938" s="12"/>
      <c r="T8938" s="5"/>
      <c r="V8938" s="5"/>
      <c r="W8938" s="5"/>
    </row>
    <row r="8939" spans="4:23" customFormat="1" x14ac:dyDescent="0.35">
      <c r="D8939" s="5"/>
      <c r="J8939" s="12"/>
      <c r="S8939" s="12"/>
      <c r="T8939" s="5"/>
      <c r="V8939" s="5"/>
      <c r="W8939" s="5"/>
    </row>
    <row r="8940" spans="4:23" customFormat="1" x14ac:dyDescent="0.35">
      <c r="D8940" s="5"/>
      <c r="J8940" s="12"/>
      <c r="S8940" s="12"/>
      <c r="T8940" s="5"/>
      <c r="V8940" s="5"/>
      <c r="W8940" s="5"/>
    </row>
    <row r="8941" spans="4:23" customFormat="1" x14ac:dyDescent="0.35">
      <c r="D8941" s="5"/>
      <c r="J8941" s="12"/>
      <c r="S8941" s="12"/>
      <c r="T8941" s="5"/>
      <c r="V8941" s="5"/>
      <c r="W8941" s="5"/>
    </row>
    <row r="8942" spans="4:23" customFormat="1" x14ac:dyDescent="0.35">
      <c r="D8942" s="5"/>
      <c r="J8942" s="12"/>
      <c r="S8942" s="12"/>
      <c r="T8942" s="5"/>
      <c r="V8942" s="5"/>
      <c r="W8942" s="5"/>
    </row>
    <row r="8943" spans="4:23" customFormat="1" x14ac:dyDescent="0.35">
      <c r="D8943" s="5"/>
      <c r="J8943" s="12"/>
      <c r="S8943" s="12"/>
      <c r="T8943" s="5"/>
      <c r="V8943" s="5"/>
      <c r="W8943" s="5"/>
    </row>
    <row r="8944" spans="4:23" customFormat="1" x14ac:dyDescent="0.35">
      <c r="D8944" s="5"/>
      <c r="J8944" s="12"/>
      <c r="S8944" s="12"/>
      <c r="T8944" s="5"/>
      <c r="V8944" s="5"/>
      <c r="W8944" s="5"/>
    </row>
    <row r="8945" spans="4:23" customFormat="1" x14ac:dyDescent="0.35">
      <c r="D8945" s="5"/>
      <c r="J8945" s="12"/>
      <c r="S8945" s="12"/>
      <c r="T8945" s="5"/>
      <c r="V8945" s="5"/>
      <c r="W8945" s="5"/>
    </row>
    <row r="8946" spans="4:23" customFormat="1" x14ac:dyDescent="0.35">
      <c r="D8946" s="5"/>
      <c r="J8946" s="12"/>
      <c r="S8946" s="12"/>
      <c r="T8946" s="5"/>
      <c r="V8946" s="5"/>
      <c r="W8946" s="5"/>
    </row>
    <row r="8947" spans="4:23" customFormat="1" x14ac:dyDescent="0.35">
      <c r="D8947" s="5"/>
      <c r="J8947" s="12"/>
      <c r="S8947" s="12"/>
      <c r="T8947" s="5"/>
      <c r="V8947" s="5"/>
      <c r="W8947" s="5"/>
    </row>
    <row r="8948" spans="4:23" customFormat="1" x14ac:dyDescent="0.35">
      <c r="D8948" s="5"/>
      <c r="J8948" s="12"/>
      <c r="S8948" s="12"/>
      <c r="T8948" s="5"/>
      <c r="V8948" s="5"/>
      <c r="W8948" s="5"/>
    </row>
    <row r="8949" spans="4:23" customFormat="1" x14ac:dyDescent="0.35">
      <c r="D8949" s="5"/>
      <c r="J8949" s="12"/>
      <c r="S8949" s="12"/>
      <c r="T8949" s="5"/>
      <c r="V8949" s="5"/>
      <c r="W8949" s="5"/>
    </row>
    <row r="8950" spans="4:23" customFormat="1" x14ac:dyDescent="0.35">
      <c r="D8950" s="5"/>
      <c r="J8950" s="12"/>
      <c r="S8950" s="12"/>
      <c r="T8950" s="5"/>
      <c r="V8950" s="5"/>
      <c r="W8950" s="5"/>
    </row>
    <row r="8951" spans="4:23" customFormat="1" x14ac:dyDescent="0.35">
      <c r="D8951" s="5"/>
      <c r="J8951" s="12"/>
      <c r="S8951" s="12"/>
      <c r="T8951" s="5"/>
      <c r="V8951" s="5"/>
      <c r="W8951" s="5"/>
    </row>
    <row r="8952" spans="4:23" customFormat="1" x14ac:dyDescent="0.35">
      <c r="D8952" s="5"/>
      <c r="J8952" s="12"/>
      <c r="S8952" s="12"/>
      <c r="T8952" s="5"/>
      <c r="V8952" s="5"/>
      <c r="W8952" s="5"/>
    </row>
    <row r="8953" spans="4:23" customFormat="1" x14ac:dyDescent="0.35">
      <c r="D8953" s="5"/>
      <c r="J8953" s="12"/>
      <c r="S8953" s="12"/>
      <c r="T8953" s="5"/>
      <c r="V8953" s="5"/>
      <c r="W8953" s="5"/>
    </row>
    <row r="8954" spans="4:23" customFormat="1" x14ac:dyDescent="0.35">
      <c r="D8954" s="5"/>
      <c r="J8954" s="12"/>
      <c r="S8954" s="12"/>
      <c r="T8954" s="5"/>
      <c r="V8954" s="5"/>
      <c r="W8954" s="5"/>
    </row>
    <row r="8955" spans="4:23" customFormat="1" x14ac:dyDescent="0.35">
      <c r="D8955" s="5"/>
      <c r="J8955" s="12"/>
      <c r="S8955" s="12"/>
      <c r="T8955" s="5"/>
      <c r="V8955" s="5"/>
      <c r="W8955" s="5"/>
    </row>
    <row r="8956" spans="4:23" customFormat="1" x14ac:dyDescent="0.35">
      <c r="D8956" s="5"/>
      <c r="J8956" s="12"/>
      <c r="S8956" s="12"/>
      <c r="T8956" s="5"/>
      <c r="V8956" s="5"/>
      <c r="W8956" s="5"/>
    </row>
    <row r="8957" spans="4:23" customFormat="1" x14ac:dyDescent="0.35">
      <c r="D8957" s="5"/>
      <c r="J8957" s="12"/>
      <c r="S8957" s="12"/>
      <c r="T8957" s="5"/>
      <c r="V8957" s="5"/>
      <c r="W8957" s="5"/>
    </row>
    <row r="8958" spans="4:23" customFormat="1" x14ac:dyDescent="0.35">
      <c r="D8958" s="5"/>
      <c r="J8958" s="12"/>
      <c r="S8958" s="12"/>
      <c r="T8958" s="5"/>
      <c r="V8958" s="5"/>
      <c r="W8958" s="5"/>
    </row>
    <row r="8959" spans="4:23" customFormat="1" x14ac:dyDescent="0.35">
      <c r="D8959" s="5"/>
      <c r="J8959" s="12"/>
      <c r="S8959" s="12"/>
      <c r="T8959" s="5"/>
      <c r="V8959" s="5"/>
      <c r="W8959" s="5"/>
    </row>
    <row r="8960" spans="4:23" customFormat="1" x14ac:dyDescent="0.35">
      <c r="D8960" s="5"/>
      <c r="J8960" s="12"/>
      <c r="S8960" s="12"/>
      <c r="T8960" s="5"/>
      <c r="V8960" s="5"/>
      <c r="W8960" s="5"/>
    </row>
    <row r="8961" spans="4:23" customFormat="1" x14ac:dyDescent="0.35">
      <c r="D8961" s="5"/>
      <c r="J8961" s="12"/>
      <c r="S8961" s="12"/>
      <c r="T8961" s="5"/>
      <c r="V8961" s="5"/>
      <c r="W8961" s="5"/>
    </row>
    <row r="8962" spans="4:23" customFormat="1" x14ac:dyDescent="0.35">
      <c r="D8962" s="5"/>
      <c r="J8962" s="12"/>
      <c r="S8962" s="12"/>
      <c r="T8962" s="5"/>
      <c r="V8962" s="5"/>
      <c r="W8962" s="5"/>
    </row>
    <row r="8963" spans="4:23" customFormat="1" x14ac:dyDescent="0.35">
      <c r="D8963" s="5"/>
      <c r="J8963" s="12"/>
      <c r="S8963" s="12"/>
      <c r="T8963" s="5"/>
      <c r="V8963" s="5"/>
      <c r="W8963" s="5"/>
    </row>
    <row r="8964" spans="4:23" customFormat="1" x14ac:dyDescent="0.35">
      <c r="D8964" s="5"/>
      <c r="J8964" s="12"/>
      <c r="S8964" s="12"/>
      <c r="T8964" s="5"/>
      <c r="V8964" s="5"/>
      <c r="W8964" s="5"/>
    </row>
    <row r="8965" spans="4:23" customFormat="1" x14ac:dyDescent="0.35">
      <c r="D8965" s="5"/>
      <c r="J8965" s="12"/>
      <c r="S8965" s="12"/>
      <c r="T8965" s="5"/>
      <c r="V8965" s="5"/>
      <c r="W8965" s="5"/>
    </row>
    <row r="8966" spans="4:23" customFormat="1" x14ac:dyDescent="0.35">
      <c r="D8966" s="5"/>
      <c r="J8966" s="12"/>
      <c r="S8966" s="12"/>
      <c r="T8966" s="5"/>
      <c r="V8966" s="5"/>
      <c r="W8966" s="5"/>
    </row>
    <row r="8967" spans="4:23" customFormat="1" x14ac:dyDescent="0.35">
      <c r="D8967" s="5"/>
      <c r="J8967" s="12"/>
      <c r="S8967" s="12"/>
      <c r="T8967" s="5"/>
      <c r="V8967" s="5"/>
      <c r="W8967" s="5"/>
    </row>
    <row r="8968" spans="4:23" customFormat="1" x14ac:dyDescent="0.35">
      <c r="D8968" s="5"/>
      <c r="J8968" s="12"/>
      <c r="S8968" s="12"/>
      <c r="T8968" s="5"/>
      <c r="V8968" s="5"/>
      <c r="W8968" s="5"/>
    </row>
    <row r="8969" spans="4:23" customFormat="1" x14ac:dyDescent="0.35">
      <c r="D8969" s="5"/>
      <c r="J8969" s="12"/>
      <c r="S8969" s="12"/>
      <c r="T8969" s="5"/>
      <c r="V8969" s="5"/>
      <c r="W8969" s="5"/>
    </row>
    <row r="8970" spans="4:23" customFormat="1" x14ac:dyDescent="0.35">
      <c r="D8970" s="5"/>
      <c r="J8970" s="12"/>
      <c r="S8970" s="12"/>
      <c r="T8970" s="5"/>
      <c r="V8970" s="5"/>
      <c r="W8970" s="5"/>
    </row>
    <row r="8971" spans="4:23" customFormat="1" x14ac:dyDescent="0.35">
      <c r="D8971" s="5"/>
      <c r="J8971" s="12"/>
      <c r="S8971" s="12"/>
      <c r="T8971" s="5"/>
      <c r="V8971" s="5"/>
      <c r="W8971" s="5"/>
    </row>
    <row r="8972" spans="4:23" customFormat="1" x14ac:dyDescent="0.35">
      <c r="D8972" s="5"/>
      <c r="J8972" s="12"/>
      <c r="S8972" s="12"/>
      <c r="T8972" s="5"/>
      <c r="V8972" s="5"/>
      <c r="W8972" s="5"/>
    </row>
    <row r="8973" spans="4:23" customFormat="1" x14ac:dyDescent="0.35">
      <c r="D8973" s="5"/>
      <c r="J8973" s="12"/>
      <c r="S8973" s="12"/>
      <c r="T8973" s="5"/>
      <c r="V8973" s="5"/>
      <c r="W8973" s="5"/>
    </row>
    <row r="8974" spans="4:23" customFormat="1" x14ac:dyDescent="0.35">
      <c r="D8974" s="5"/>
      <c r="J8974" s="12"/>
      <c r="S8974" s="12"/>
      <c r="T8974" s="5"/>
      <c r="V8974" s="5"/>
      <c r="W8974" s="5"/>
    </row>
    <row r="8975" spans="4:23" customFormat="1" x14ac:dyDescent="0.35">
      <c r="D8975" s="5"/>
      <c r="J8975" s="12"/>
      <c r="S8975" s="12"/>
      <c r="T8975" s="5"/>
      <c r="V8975" s="5"/>
      <c r="W8975" s="5"/>
    </row>
    <row r="8976" spans="4:23" customFormat="1" x14ac:dyDescent="0.35">
      <c r="D8976" s="5"/>
      <c r="J8976" s="12"/>
      <c r="S8976" s="12"/>
      <c r="T8976" s="5"/>
      <c r="V8976" s="5"/>
      <c r="W8976" s="5"/>
    </row>
    <row r="8977" spans="4:23" customFormat="1" x14ac:dyDescent="0.35">
      <c r="D8977" s="5"/>
      <c r="J8977" s="12"/>
      <c r="S8977" s="12"/>
      <c r="T8977" s="5"/>
      <c r="V8977" s="5"/>
      <c r="W8977" s="5"/>
    </row>
    <row r="8978" spans="4:23" customFormat="1" x14ac:dyDescent="0.35">
      <c r="D8978" s="5"/>
      <c r="J8978" s="12"/>
      <c r="S8978" s="12"/>
      <c r="T8978" s="5"/>
      <c r="V8978" s="5"/>
      <c r="W8978" s="5"/>
    </row>
    <row r="8979" spans="4:23" customFormat="1" x14ac:dyDescent="0.35">
      <c r="D8979" s="5"/>
      <c r="J8979" s="12"/>
      <c r="S8979" s="12"/>
      <c r="T8979" s="5"/>
      <c r="V8979" s="5"/>
      <c r="W8979" s="5"/>
    </row>
    <row r="8980" spans="4:23" customFormat="1" x14ac:dyDescent="0.35">
      <c r="D8980" s="5"/>
      <c r="J8980" s="12"/>
      <c r="S8980" s="12"/>
      <c r="T8980" s="5"/>
      <c r="V8980" s="5"/>
      <c r="W8980" s="5"/>
    </row>
    <row r="8981" spans="4:23" customFormat="1" x14ac:dyDescent="0.35">
      <c r="D8981" s="5"/>
      <c r="J8981" s="12"/>
      <c r="S8981" s="12"/>
      <c r="T8981" s="5"/>
      <c r="V8981" s="5"/>
      <c r="W8981" s="5"/>
    </row>
    <row r="8982" spans="4:23" customFormat="1" x14ac:dyDescent="0.35">
      <c r="D8982" s="5"/>
      <c r="J8982" s="12"/>
      <c r="S8982" s="12"/>
      <c r="T8982" s="5"/>
      <c r="V8982" s="5"/>
      <c r="W8982" s="5"/>
    </row>
    <row r="8983" spans="4:23" customFormat="1" x14ac:dyDescent="0.35">
      <c r="D8983" s="5"/>
      <c r="J8983" s="12"/>
      <c r="S8983" s="12"/>
      <c r="T8983" s="5"/>
      <c r="V8983" s="5"/>
      <c r="W8983" s="5"/>
    </row>
    <row r="8984" spans="4:23" customFormat="1" x14ac:dyDescent="0.35">
      <c r="D8984" s="5"/>
      <c r="J8984" s="12"/>
      <c r="S8984" s="12"/>
      <c r="T8984" s="5"/>
      <c r="V8984" s="5"/>
      <c r="W8984" s="5"/>
    </row>
    <row r="8985" spans="4:23" customFormat="1" x14ac:dyDescent="0.35">
      <c r="D8985" s="5"/>
      <c r="J8985" s="12"/>
      <c r="S8985" s="12"/>
      <c r="T8985" s="5"/>
      <c r="V8985" s="5"/>
      <c r="W8985" s="5"/>
    </row>
    <row r="8986" spans="4:23" customFormat="1" x14ac:dyDescent="0.35">
      <c r="D8986" s="5"/>
      <c r="J8986" s="12"/>
      <c r="S8986" s="12"/>
      <c r="T8986" s="5"/>
      <c r="V8986" s="5"/>
      <c r="W8986" s="5"/>
    </row>
    <row r="8987" spans="4:23" customFormat="1" x14ac:dyDescent="0.35">
      <c r="D8987" s="5"/>
      <c r="J8987" s="12"/>
      <c r="S8987" s="12"/>
      <c r="T8987" s="5"/>
      <c r="V8987" s="5"/>
      <c r="W8987" s="5"/>
    </row>
    <row r="8988" spans="4:23" customFormat="1" x14ac:dyDescent="0.35">
      <c r="D8988" s="5"/>
      <c r="J8988" s="12"/>
      <c r="S8988" s="12"/>
      <c r="T8988" s="5"/>
      <c r="V8988" s="5"/>
      <c r="W8988" s="5"/>
    </row>
    <row r="8989" spans="4:23" customFormat="1" x14ac:dyDescent="0.35">
      <c r="D8989" s="5"/>
      <c r="J8989" s="12"/>
      <c r="S8989" s="12"/>
      <c r="T8989" s="5"/>
      <c r="V8989" s="5"/>
      <c r="W8989" s="5"/>
    </row>
    <row r="8990" spans="4:23" customFormat="1" x14ac:dyDescent="0.35">
      <c r="D8990" s="5"/>
      <c r="J8990" s="12"/>
      <c r="S8990" s="12"/>
      <c r="T8990" s="5"/>
      <c r="V8990" s="5"/>
      <c r="W8990" s="5"/>
    </row>
    <row r="8991" spans="4:23" customFormat="1" x14ac:dyDescent="0.35">
      <c r="D8991" s="5"/>
      <c r="J8991" s="12"/>
      <c r="S8991" s="12"/>
      <c r="T8991" s="5"/>
      <c r="V8991" s="5"/>
      <c r="W8991" s="5"/>
    </row>
    <row r="8992" spans="4:23" customFormat="1" x14ac:dyDescent="0.35">
      <c r="D8992" s="5"/>
      <c r="J8992" s="12"/>
      <c r="S8992" s="12"/>
      <c r="T8992" s="5"/>
      <c r="V8992" s="5"/>
      <c r="W8992" s="5"/>
    </row>
    <row r="8993" spans="4:23" customFormat="1" x14ac:dyDescent="0.35">
      <c r="D8993" s="5"/>
      <c r="J8993" s="12"/>
      <c r="S8993" s="12"/>
      <c r="T8993" s="5"/>
      <c r="V8993" s="5"/>
      <c r="W8993" s="5"/>
    </row>
    <row r="8994" spans="4:23" customFormat="1" x14ac:dyDescent="0.35">
      <c r="D8994" s="5"/>
      <c r="J8994" s="12"/>
      <c r="S8994" s="12"/>
      <c r="T8994" s="5"/>
      <c r="V8994" s="5"/>
      <c r="W8994" s="5"/>
    </row>
    <row r="8995" spans="4:23" customFormat="1" x14ac:dyDescent="0.35">
      <c r="D8995" s="5"/>
      <c r="J8995" s="12"/>
      <c r="S8995" s="12"/>
      <c r="T8995" s="5"/>
      <c r="V8995" s="5"/>
      <c r="W8995" s="5"/>
    </row>
    <row r="8996" spans="4:23" customFormat="1" x14ac:dyDescent="0.35">
      <c r="D8996" s="5"/>
      <c r="J8996" s="12"/>
      <c r="S8996" s="12"/>
      <c r="T8996" s="5"/>
      <c r="V8996" s="5"/>
      <c r="W8996" s="5"/>
    </row>
    <row r="8997" spans="4:23" customFormat="1" x14ac:dyDescent="0.35">
      <c r="D8997" s="5"/>
      <c r="J8997" s="12"/>
      <c r="S8997" s="12"/>
      <c r="T8997" s="5"/>
      <c r="V8997" s="5"/>
      <c r="W8997" s="5"/>
    </row>
    <row r="8998" spans="4:23" customFormat="1" x14ac:dyDescent="0.35">
      <c r="D8998" s="5"/>
      <c r="J8998" s="12"/>
      <c r="S8998" s="12"/>
      <c r="T8998" s="5"/>
      <c r="V8998" s="5"/>
      <c r="W8998" s="5"/>
    </row>
    <row r="8999" spans="4:23" customFormat="1" x14ac:dyDescent="0.35">
      <c r="D8999" s="5"/>
      <c r="J8999" s="12"/>
      <c r="S8999" s="12"/>
      <c r="T8999" s="5"/>
      <c r="V8999" s="5"/>
      <c r="W8999" s="5"/>
    </row>
    <row r="9000" spans="4:23" customFormat="1" x14ac:dyDescent="0.35">
      <c r="D9000" s="5"/>
      <c r="J9000" s="12"/>
      <c r="S9000" s="12"/>
      <c r="T9000" s="5"/>
      <c r="V9000" s="5"/>
      <c r="W9000" s="5"/>
    </row>
    <row r="9001" spans="4:23" customFormat="1" x14ac:dyDescent="0.35">
      <c r="D9001" s="5"/>
      <c r="J9001" s="12"/>
      <c r="S9001" s="12"/>
      <c r="T9001" s="5"/>
      <c r="V9001" s="5"/>
      <c r="W9001" s="5"/>
    </row>
    <row r="9002" spans="4:23" customFormat="1" x14ac:dyDescent="0.35">
      <c r="D9002" s="5"/>
      <c r="J9002" s="12"/>
      <c r="S9002" s="12"/>
      <c r="T9002" s="5"/>
      <c r="V9002" s="5"/>
      <c r="W9002" s="5"/>
    </row>
    <row r="9003" spans="4:23" customFormat="1" x14ac:dyDescent="0.35">
      <c r="D9003" s="5"/>
      <c r="J9003" s="12"/>
      <c r="S9003" s="12"/>
      <c r="T9003" s="5"/>
      <c r="V9003" s="5"/>
      <c r="W9003" s="5"/>
    </row>
    <row r="9004" spans="4:23" customFormat="1" x14ac:dyDescent="0.35">
      <c r="D9004" s="5"/>
      <c r="J9004" s="12"/>
      <c r="S9004" s="12"/>
      <c r="T9004" s="5"/>
      <c r="V9004" s="5"/>
      <c r="W9004" s="5"/>
    </row>
    <row r="9005" spans="4:23" customFormat="1" x14ac:dyDescent="0.35">
      <c r="D9005" s="5"/>
      <c r="J9005" s="12"/>
      <c r="S9005" s="12"/>
      <c r="T9005" s="5"/>
      <c r="V9005" s="5"/>
      <c r="W9005" s="5"/>
    </row>
    <row r="9006" spans="4:23" customFormat="1" x14ac:dyDescent="0.35">
      <c r="D9006" s="5"/>
      <c r="J9006" s="12"/>
      <c r="S9006" s="12"/>
      <c r="T9006" s="5"/>
      <c r="V9006" s="5"/>
      <c r="W9006" s="5"/>
    </row>
    <row r="9007" spans="4:23" customFormat="1" x14ac:dyDescent="0.35">
      <c r="D9007" s="5"/>
      <c r="J9007" s="12"/>
      <c r="S9007" s="12"/>
      <c r="T9007" s="5"/>
      <c r="V9007" s="5"/>
      <c r="W9007" s="5"/>
    </row>
    <row r="9008" spans="4:23" customFormat="1" x14ac:dyDescent="0.35">
      <c r="D9008" s="5"/>
      <c r="J9008" s="12"/>
      <c r="S9008" s="12"/>
      <c r="T9008" s="5"/>
      <c r="V9008" s="5"/>
      <c r="W9008" s="5"/>
    </row>
    <row r="9009" spans="4:23" customFormat="1" x14ac:dyDescent="0.35">
      <c r="D9009" s="5"/>
      <c r="J9009" s="12"/>
      <c r="S9009" s="12"/>
      <c r="T9009" s="5"/>
      <c r="V9009" s="5"/>
      <c r="W9009" s="5"/>
    </row>
    <row r="9010" spans="4:23" customFormat="1" x14ac:dyDescent="0.35">
      <c r="D9010" s="5"/>
      <c r="J9010" s="12"/>
      <c r="S9010" s="12"/>
      <c r="T9010" s="5"/>
      <c r="V9010" s="5"/>
      <c r="W9010" s="5"/>
    </row>
    <row r="9011" spans="4:23" customFormat="1" x14ac:dyDescent="0.35">
      <c r="D9011" s="5"/>
      <c r="J9011" s="12"/>
      <c r="S9011" s="12"/>
      <c r="T9011" s="5"/>
      <c r="V9011" s="5"/>
      <c r="W9011" s="5"/>
    </row>
    <row r="9012" spans="4:23" customFormat="1" x14ac:dyDescent="0.35">
      <c r="D9012" s="5"/>
      <c r="J9012" s="12"/>
      <c r="S9012" s="12"/>
      <c r="T9012" s="5"/>
      <c r="V9012" s="5"/>
      <c r="W9012" s="5"/>
    </row>
    <row r="9013" spans="4:23" customFormat="1" x14ac:dyDescent="0.35">
      <c r="D9013" s="5"/>
      <c r="J9013" s="12"/>
      <c r="S9013" s="12"/>
      <c r="T9013" s="5"/>
      <c r="V9013" s="5"/>
      <c r="W9013" s="5"/>
    </row>
    <row r="9014" spans="4:23" customFormat="1" x14ac:dyDescent="0.35">
      <c r="D9014" s="5"/>
      <c r="J9014" s="12"/>
      <c r="S9014" s="12"/>
      <c r="T9014" s="5"/>
      <c r="V9014" s="5"/>
      <c r="W9014" s="5"/>
    </row>
    <row r="9015" spans="4:23" customFormat="1" x14ac:dyDescent="0.35">
      <c r="D9015" s="5"/>
      <c r="J9015" s="12"/>
      <c r="S9015" s="12"/>
      <c r="T9015" s="5"/>
      <c r="V9015" s="5"/>
      <c r="W9015" s="5"/>
    </row>
    <row r="9016" spans="4:23" customFormat="1" x14ac:dyDescent="0.35">
      <c r="D9016" s="5"/>
      <c r="J9016" s="12"/>
      <c r="S9016" s="12"/>
      <c r="T9016" s="5"/>
      <c r="V9016" s="5"/>
      <c r="W9016" s="5"/>
    </row>
    <row r="9017" spans="4:23" customFormat="1" x14ac:dyDescent="0.35">
      <c r="D9017" s="5"/>
      <c r="J9017" s="12"/>
      <c r="S9017" s="12"/>
      <c r="T9017" s="5"/>
      <c r="V9017" s="5"/>
      <c r="W9017" s="5"/>
    </row>
    <row r="9018" spans="4:23" customFormat="1" x14ac:dyDescent="0.35">
      <c r="D9018" s="5"/>
      <c r="J9018" s="12"/>
      <c r="S9018" s="12"/>
      <c r="T9018" s="5"/>
      <c r="V9018" s="5"/>
      <c r="W9018" s="5"/>
    </row>
    <row r="9019" spans="4:23" customFormat="1" x14ac:dyDescent="0.35">
      <c r="D9019" s="5"/>
      <c r="J9019" s="12"/>
      <c r="S9019" s="12"/>
      <c r="T9019" s="5"/>
      <c r="V9019" s="5"/>
      <c r="W9019" s="5"/>
    </row>
    <row r="9020" spans="4:23" customFormat="1" x14ac:dyDescent="0.35">
      <c r="D9020" s="5"/>
      <c r="J9020" s="12"/>
      <c r="S9020" s="12"/>
      <c r="T9020" s="5"/>
      <c r="V9020" s="5"/>
      <c r="W9020" s="5"/>
    </row>
    <row r="9021" spans="4:23" customFormat="1" x14ac:dyDescent="0.35">
      <c r="D9021" s="5"/>
      <c r="J9021" s="12"/>
      <c r="S9021" s="12"/>
      <c r="T9021" s="5"/>
      <c r="V9021" s="5"/>
      <c r="W9021" s="5"/>
    </row>
    <row r="9022" spans="4:23" customFormat="1" x14ac:dyDescent="0.35">
      <c r="D9022" s="5"/>
      <c r="J9022" s="12"/>
      <c r="S9022" s="12"/>
      <c r="T9022" s="5"/>
      <c r="V9022" s="5"/>
      <c r="W9022" s="5"/>
    </row>
    <row r="9023" spans="4:23" customFormat="1" x14ac:dyDescent="0.35">
      <c r="D9023" s="5"/>
      <c r="J9023" s="12"/>
      <c r="S9023" s="12"/>
      <c r="T9023" s="5"/>
      <c r="V9023" s="5"/>
      <c r="W9023" s="5"/>
    </row>
    <row r="9024" spans="4:23" customFormat="1" x14ac:dyDescent="0.35">
      <c r="D9024" s="5"/>
      <c r="J9024" s="12"/>
      <c r="S9024" s="12"/>
      <c r="T9024" s="5"/>
      <c r="V9024" s="5"/>
      <c r="W9024" s="5"/>
    </row>
    <row r="9025" spans="4:23" customFormat="1" x14ac:dyDescent="0.35">
      <c r="D9025" s="5"/>
      <c r="J9025" s="12"/>
      <c r="S9025" s="12"/>
      <c r="T9025" s="5"/>
      <c r="V9025" s="5"/>
      <c r="W9025" s="5"/>
    </row>
    <row r="9026" spans="4:23" customFormat="1" x14ac:dyDescent="0.35">
      <c r="D9026" s="5"/>
      <c r="J9026" s="12"/>
      <c r="S9026" s="12"/>
      <c r="T9026" s="5"/>
      <c r="V9026" s="5"/>
      <c r="W9026" s="5"/>
    </row>
    <row r="9027" spans="4:23" customFormat="1" x14ac:dyDescent="0.35">
      <c r="D9027" s="5"/>
      <c r="J9027" s="12"/>
      <c r="S9027" s="12"/>
      <c r="T9027" s="5"/>
      <c r="V9027" s="5"/>
      <c r="W9027" s="5"/>
    </row>
    <row r="9028" spans="4:23" customFormat="1" x14ac:dyDescent="0.35">
      <c r="D9028" s="5"/>
      <c r="J9028" s="12"/>
      <c r="S9028" s="12"/>
      <c r="T9028" s="5"/>
      <c r="V9028" s="5"/>
      <c r="W9028" s="5"/>
    </row>
    <row r="9029" spans="4:23" customFormat="1" x14ac:dyDescent="0.35">
      <c r="D9029" s="5"/>
      <c r="J9029" s="12"/>
      <c r="S9029" s="12"/>
      <c r="T9029" s="5"/>
      <c r="V9029" s="5"/>
      <c r="W9029" s="5"/>
    </row>
    <row r="9030" spans="4:23" customFormat="1" x14ac:dyDescent="0.35">
      <c r="D9030" s="5"/>
      <c r="J9030" s="12"/>
      <c r="S9030" s="12"/>
      <c r="T9030" s="5"/>
      <c r="V9030" s="5"/>
      <c r="W9030" s="5"/>
    </row>
    <row r="9031" spans="4:23" customFormat="1" x14ac:dyDescent="0.35">
      <c r="D9031" s="5"/>
      <c r="J9031" s="12"/>
      <c r="S9031" s="12"/>
      <c r="T9031" s="5"/>
      <c r="V9031" s="5"/>
      <c r="W9031" s="5"/>
    </row>
    <row r="9032" spans="4:23" customFormat="1" x14ac:dyDescent="0.35">
      <c r="D9032" s="5"/>
      <c r="J9032" s="12"/>
      <c r="S9032" s="12"/>
      <c r="T9032" s="5"/>
      <c r="V9032" s="5"/>
      <c r="W9032" s="5"/>
    </row>
    <row r="9033" spans="4:23" customFormat="1" x14ac:dyDescent="0.35">
      <c r="D9033" s="5"/>
      <c r="J9033" s="12"/>
      <c r="S9033" s="12"/>
      <c r="T9033" s="5"/>
      <c r="V9033" s="5"/>
      <c r="W9033" s="5"/>
    </row>
    <row r="9034" spans="4:23" customFormat="1" x14ac:dyDescent="0.35">
      <c r="D9034" s="5"/>
      <c r="J9034" s="12"/>
      <c r="S9034" s="12"/>
      <c r="T9034" s="5"/>
      <c r="V9034" s="5"/>
      <c r="W9034" s="5"/>
    </row>
    <row r="9035" spans="4:23" customFormat="1" x14ac:dyDescent="0.35">
      <c r="D9035" s="5"/>
      <c r="J9035" s="12"/>
      <c r="S9035" s="12"/>
      <c r="T9035" s="5"/>
      <c r="V9035" s="5"/>
      <c r="W9035" s="5"/>
    </row>
    <row r="9036" spans="4:23" customFormat="1" x14ac:dyDescent="0.35">
      <c r="D9036" s="5"/>
      <c r="J9036" s="12"/>
      <c r="S9036" s="12"/>
      <c r="T9036" s="5"/>
      <c r="V9036" s="5"/>
      <c r="W9036" s="5"/>
    </row>
    <row r="9037" spans="4:23" customFormat="1" x14ac:dyDescent="0.35">
      <c r="D9037" s="5"/>
      <c r="J9037" s="12"/>
      <c r="S9037" s="12"/>
      <c r="T9037" s="5"/>
      <c r="V9037" s="5"/>
      <c r="W9037" s="5"/>
    </row>
    <row r="9038" spans="4:23" customFormat="1" x14ac:dyDescent="0.35">
      <c r="D9038" s="5"/>
      <c r="J9038" s="12"/>
      <c r="S9038" s="12"/>
      <c r="T9038" s="5"/>
      <c r="V9038" s="5"/>
      <c r="W9038" s="5"/>
    </row>
    <row r="9039" spans="4:23" customFormat="1" x14ac:dyDescent="0.35">
      <c r="D9039" s="5"/>
      <c r="J9039" s="12"/>
      <c r="S9039" s="12"/>
      <c r="T9039" s="5"/>
      <c r="V9039" s="5"/>
      <c r="W9039" s="5"/>
    </row>
    <row r="9040" spans="4:23" customFormat="1" x14ac:dyDescent="0.35">
      <c r="D9040" s="5"/>
      <c r="J9040" s="12"/>
      <c r="S9040" s="12"/>
      <c r="T9040" s="5"/>
      <c r="V9040" s="5"/>
      <c r="W9040" s="5"/>
    </row>
    <row r="9041" spans="4:23" customFormat="1" x14ac:dyDescent="0.35">
      <c r="D9041" s="5"/>
      <c r="J9041" s="12"/>
      <c r="S9041" s="12"/>
      <c r="T9041" s="5"/>
      <c r="V9041" s="5"/>
      <c r="W9041" s="5"/>
    </row>
    <row r="9042" spans="4:23" customFormat="1" x14ac:dyDescent="0.35">
      <c r="D9042" s="5"/>
      <c r="J9042" s="12"/>
      <c r="S9042" s="12"/>
      <c r="T9042" s="5"/>
      <c r="V9042" s="5"/>
      <c r="W9042" s="5"/>
    </row>
    <row r="9043" spans="4:23" customFormat="1" x14ac:dyDescent="0.35">
      <c r="D9043" s="5"/>
      <c r="J9043" s="12"/>
      <c r="S9043" s="12"/>
      <c r="T9043" s="5"/>
      <c r="V9043" s="5"/>
      <c r="W9043" s="5"/>
    </row>
    <row r="9044" spans="4:23" customFormat="1" x14ac:dyDescent="0.35">
      <c r="D9044" s="5"/>
      <c r="J9044" s="12"/>
      <c r="S9044" s="12"/>
      <c r="T9044" s="5"/>
      <c r="V9044" s="5"/>
      <c r="W9044" s="5"/>
    </row>
    <row r="9045" spans="4:23" customFormat="1" x14ac:dyDescent="0.35">
      <c r="D9045" s="5"/>
      <c r="J9045" s="12"/>
      <c r="S9045" s="12"/>
      <c r="T9045" s="5"/>
      <c r="V9045" s="5"/>
      <c r="W9045" s="5"/>
    </row>
    <row r="9046" spans="4:23" customFormat="1" x14ac:dyDescent="0.35">
      <c r="D9046" s="5"/>
      <c r="J9046" s="12"/>
      <c r="S9046" s="12"/>
      <c r="T9046" s="5"/>
      <c r="V9046" s="5"/>
      <c r="W9046" s="5"/>
    </row>
    <row r="9047" spans="4:23" customFormat="1" x14ac:dyDescent="0.35">
      <c r="D9047" s="5"/>
      <c r="J9047" s="12"/>
      <c r="S9047" s="12"/>
      <c r="T9047" s="5"/>
      <c r="V9047" s="5"/>
      <c r="W9047" s="5"/>
    </row>
    <row r="9048" spans="4:23" customFormat="1" x14ac:dyDescent="0.35">
      <c r="D9048" s="5"/>
      <c r="J9048" s="12"/>
      <c r="S9048" s="12"/>
      <c r="T9048" s="5"/>
      <c r="V9048" s="5"/>
      <c r="W9048" s="5"/>
    </row>
    <row r="9049" spans="4:23" customFormat="1" x14ac:dyDescent="0.35">
      <c r="D9049" s="5"/>
      <c r="J9049" s="12"/>
      <c r="S9049" s="12"/>
      <c r="T9049" s="5"/>
      <c r="V9049" s="5"/>
      <c r="W9049" s="5"/>
    </row>
    <row r="9050" spans="4:23" customFormat="1" x14ac:dyDescent="0.35">
      <c r="D9050" s="5"/>
      <c r="J9050" s="12"/>
      <c r="S9050" s="12"/>
      <c r="T9050" s="5"/>
      <c r="V9050" s="5"/>
      <c r="W9050" s="5"/>
    </row>
    <row r="9051" spans="4:23" customFormat="1" x14ac:dyDescent="0.35">
      <c r="D9051" s="5"/>
      <c r="J9051" s="12"/>
      <c r="S9051" s="12"/>
      <c r="T9051" s="5"/>
      <c r="V9051" s="5"/>
      <c r="W9051" s="5"/>
    </row>
    <row r="9052" spans="4:23" customFormat="1" x14ac:dyDescent="0.35">
      <c r="D9052" s="5"/>
      <c r="J9052" s="12"/>
      <c r="S9052" s="12"/>
      <c r="T9052" s="5"/>
      <c r="V9052" s="5"/>
      <c r="W9052" s="5"/>
    </row>
    <row r="9053" spans="4:23" customFormat="1" x14ac:dyDescent="0.35">
      <c r="D9053" s="5"/>
      <c r="J9053" s="12"/>
      <c r="S9053" s="12"/>
      <c r="T9053" s="5"/>
      <c r="V9053" s="5"/>
      <c r="W9053" s="5"/>
    </row>
    <row r="9054" spans="4:23" customFormat="1" x14ac:dyDescent="0.35">
      <c r="D9054" s="5"/>
      <c r="J9054" s="12"/>
      <c r="S9054" s="12"/>
      <c r="T9054" s="5"/>
      <c r="V9054" s="5"/>
      <c r="W9054" s="5"/>
    </row>
    <row r="9055" spans="4:23" customFormat="1" x14ac:dyDescent="0.35">
      <c r="D9055" s="5"/>
      <c r="J9055" s="12"/>
      <c r="S9055" s="12"/>
      <c r="T9055" s="5"/>
      <c r="V9055" s="5"/>
      <c r="W9055" s="5"/>
    </row>
    <row r="9056" spans="4:23" customFormat="1" x14ac:dyDescent="0.35">
      <c r="D9056" s="5"/>
      <c r="J9056" s="12"/>
      <c r="S9056" s="12"/>
      <c r="T9056" s="5"/>
      <c r="V9056" s="5"/>
      <c r="W9056" s="5"/>
    </row>
    <row r="9057" spans="4:23" customFormat="1" x14ac:dyDescent="0.35">
      <c r="D9057" s="5"/>
      <c r="J9057" s="12"/>
      <c r="S9057" s="12"/>
      <c r="T9057" s="5"/>
      <c r="V9057" s="5"/>
      <c r="W9057" s="5"/>
    </row>
    <row r="9058" spans="4:23" customFormat="1" x14ac:dyDescent="0.35">
      <c r="D9058" s="5"/>
      <c r="J9058" s="12"/>
      <c r="S9058" s="12"/>
      <c r="T9058" s="5"/>
      <c r="V9058" s="5"/>
      <c r="W9058" s="5"/>
    </row>
    <row r="9059" spans="4:23" customFormat="1" x14ac:dyDescent="0.35">
      <c r="D9059" s="5"/>
      <c r="J9059" s="12"/>
      <c r="S9059" s="12"/>
      <c r="T9059" s="5"/>
      <c r="V9059" s="5"/>
      <c r="W9059" s="5"/>
    </row>
    <row r="9060" spans="4:23" customFormat="1" x14ac:dyDescent="0.35">
      <c r="D9060" s="5"/>
      <c r="J9060" s="12"/>
      <c r="S9060" s="12"/>
      <c r="T9060" s="5"/>
      <c r="V9060" s="5"/>
      <c r="W9060" s="5"/>
    </row>
    <row r="9061" spans="4:23" customFormat="1" x14ac:dyDescent="0.35">
      <c r="D9061" s="5"/>
      <c r="J9061" s="12"/>
      <c r="S9061" s="12"/>
      <c r="T9061" s="5"/>
      <c r="V9061" s="5"/>
      <c r="W9061" s="5"/>
    </row>
    <row r="9062" spans="4:23" customFormat="1" x14ac:dyDescent="0.35">
      <c r="D9062" s="5"/>
      <c r="J9062" s="12"/>
      <c r="S9062" s="12"/>
      <c r="T9062" s="5"/>
      <c r="V9062" s="5"/>
      <c r="W9062" s="5"/>
    </row>
    <row r="9063" spans="4:23" customFormat="1" x14ac:dyDescent="0.35">
      <c r="D9063" s="5"/>
      <c r="J9063" s="12"/>
      <c r="S9063" s="12"/>
      <c r="T9063" s="5"/>
      <c r="V9063" s="5"/>
      <c r="W9063" s="5"/>
    </row>
    <row r="9064" spans="4:23" customFormat="1" x14ac:dyDescent="0.35">
      <c r="D9064" s="5"/>
      <c r="J9064" s="12"/>
      <c r="S9064" s="12"/>
      <c r="T9064" s="5"/>
      <c r="V9064" s="5"/>
      <c r="W9064" s="5"/>
    </row>
    <row r="9065" spans="4:23" customFormat="1" x14ac:dyDescent="0.35">
      <c r="D9065" s="5"/>
      <c r="J9065" s="12"/>
      <c r="S9065" s="12"/>
      <c r="T9065" s="5"/>
      <c r="V9065" s="5"/>
      <c r="W9065" s="5"/>
    </row>
    <row r="9066" spans="4:23" customFormat="1" x14ac:dyDescent="0.35">
      <c r="D9066" s="5"/>
      <c r="J9066" s="12"/>
      <c r="S9066" s="12"/>
      <c r="T9066" s="5"/>
      <c r="V9066" s="5"/>
      <c r="W9066" s="5"/>
    </row>
    <row r="9067" spans="4:23" customFormat="1" x14ac:dyDescent="0.35">
      <c r="D9067" s="5"/>
      <c r="J9067" s="12"/>
      <c r="S9067" s="12"/>
      <c r="T9067" s="5"/>
      <c r="V9067" s="5"/>
      <c r="W9067" s="5"/>
    </row>
    <row r="9068" spans="4:23" customFormat="1" x14ac:dyDescent="0.35">
      <c r="D9068" s="5"/>
      <c r="J9068" s="12"/>
      <c r="S9068" s="12"/>
      <c r="T9068" s="5"/>
      <c r="V9068" s="5"/>
      <c r="W9068" s="5"/>
    </row>
    <row r="9069" spans="4:23" customFormat="1" x14ac:dyDescent="0.35">
      <c r="D9069" s="5"/>
      <c r="J9069" s="12"/>
      <c r="S9069" s="12"/>
      <c r="T9069" s="5"/>
      <c r="V9069" s="5"/>
      <c r="W9069" s="5"/>
    </row>
    <row r="9070" spans="4:23" customFormat="1" x14ac:dyDescent="0.35">
      <c r="D9070" s="5"/>
      <c r="J9070" s="12"/>
      <c r="S9070" s="12"/>
      <c r="T9070" s="5"/>
      <c r="V9070" s="5"/>
      <c r="W9070" s="5"/>
    </row>
    <row r="9071" spans="4:23" customFormat="1" x14ac:dyDescent="0.35">
      <c r="D9071" s="5"/>
      <c r="J9071" s="12"/>
      <c r="S9071" s="12"/>
      <c r="T9071" s="5"/>
      <c r="V9071" s="5"/>
      <c r="W9071" s="5"/>
    </row>
    <row r="9072" spans="4:23" customFormat="1" x14ac:dyDescent="0.35">
      <c r="D9072" s="5"/>
      <c r="J9072" s="12"/>
      <c r="S9072" s="12"/>
      <c r="T9072" s="5"/>
      <c r="V9072" s="5"/>
      <c r="W9072" s="5"/>
    </row>
    <row r="9073" spans="4:23" customFormat="1" x14ac:dyDescent="0.35">
      <c r="D9073" s="5"/>
      <c r="J9073" s="12"/>
      <c r="S9073" s="12"/>
      <c r="T9073" s="5"/>
      <c r="V9073" s="5"/>
      <c r="W9073" s="5"/>
    </row>
    <row r="9074" spans="4:23" customFormat="1" x14ac:dyDescent="0.35">
      <c r="D9074" s="5"/>
      <c r="J9074" s="12"/>
      <c r="S9074" s="12"/>
      <c r="T9074" s="5"/>
      <c r="V9074" s="5"/>
      <c r="W9074" s="5"/>
    </row>
    <row r="9075" spans="4:23" customFormat="1" x14ac:dyDescent="0.35">
      <c r="D9075" s="5"/>
      <c r="J9075" s="12"/>
      <c r="S9075" s="12"/>
      <c r="T9075" s="5"/>
      <c r="V9075" s="5"/>
      <c r="W9075" s="5"/>
    </row>
    <row r="9076" spans="4:23" customFormat="1" x14ac:dyDescent="0.35">
      <c r="D9076" s="5"/>
      <c r="J9076" s="12"/>
      <c r="S9076" s="12"/>
      <c r="T9076" s="5"/>
      <c r="V9076" s="5"/>
      <c r="W9076" s="5"/>
    </row>
    <row r="9077" spans="4:23" customFormat="1" x14ac:dyDescent="0.35">
      <c r="D9077" s="5"/>
      <c r="J9077" s="12"/>
      <c r="S9077" s="12"/>
      <c r="T9077" s="5"/>
      <c r="V9077" s="5"/>
      <c r="W9077" s="5"/>
    </row>
    <row r="9078" spans="4:23" customFormat="1" x14ac:dyDescent="0.35">
      <c r="D9078" s="5"/>
      <c r="J9078" s="12"/>
      <c r="S9078" s="12"/>
      <c r="T9078" s="5"/>
      <c r="V9078" s="5"/>
      <c r="W9078" s="5"/>
    </row>
    <row r="9079" spans="4:23" customFormat="1" x14ac:dyDescent="0.35">
      <c r="D9079" s="5"/>
      <c r="J9079" s="12"/>
      <c r="S9079" s="12"/>
      <c r="T9079" s="5"/>
      <c r="V9079" s="5"/>
      <c r="W9079" s="5"/>
    </row>
    <row r="9080" spans="4:23" customFormat="1" x14ac:dyDescent="0.35">
      <c r="D9080" s="5"/>
      <c r="J9080" s="12"/>
      <c r="S9080" s="12"/>
      <c r="T9080" s="5"/>
      <c r="V9080" s="5"/>
      <c r="W9080" s="5"/>
    </row>
    <row r="9081" spans="4:23" customFormat="1" x14ac:dyDescent="0.35">
      <c r="D9081" s="5"/>
      <c r="J9081" s="12"/>
      <c r="S9081" s="12"/>
      <c r="T9081" s="5"/>
      <c r="V9081" s="5"/>
      <c r="W9081" s="5"/>
    </row>
    <row r="9082" spans="4:23" customFormat="1" x14ac:dyDescent="0.35">
      <c r="D9082" s="5"/>
      <c r="J9082" s="12"/>
      <c r="S9082" s="12"/>
      <c r="T9082" s="5"/>
      <c r="V9082" s="5"/>
      <c r="W9082" s="5"/>
    </row>
    <row r="9083" spans="4:23" customFormat="1" x14ac:dyDescent="0.35">
      <c r="D9083" s="5"/>
      <c r="J9083" s="12"/>
      <c r="S9083" s="12"/>
      <c r="T9083" s="5"/>
      <c r="V9083" s="5"/>
      <c r="W9083" s="5"/>
    </row>
    <row r="9084" spans="4:23" customFormat="1" x14ac:dyDescent="0.35">
      <c r="D9084" s="5"/>
      <c r="J9084" s="12"/>
      <c r="S9084" s="12"/>
      <c r="T9084" s="5"/>
      <c r="V9084" s="5"/>
      <c r="W9084" s="5"/>
    </row>
    <row r="9085" spans="4:23" customFormat="1" x14ac:dyDescent="0.35">
      <c r="D9085" s="5"/>
      <c r="J9085" s="12"/>
      <c r="S9085" s="12"/>
      <c r="T9085" s="5"/>
      <c r="V9085" s="5"/>
      <c r="W9085" s="5"/>
    </row>
    <row r="9086" spans="4:23" customFormat="1" x14ac:dyDescent="0.35">
      <c r="D9086" s="5"/>
      <c r="J9086" s="12"/>
      <c r="S9086" s="12"/>
      <c r="T9086" s="5"/>
      <c r="V9086" s="5"/>
      <c r="W9086" s="5"/>
    </row>
    <row r="9087" spans="4:23" customFormat="1" x14ac:dyDescent="0.35">
      <c r="D9087" s="5"/>
      <c r="J9087" s="12"/>
      <c r="S9087" s="12"/>
      <c r="T9087" s="5"/>
      <c r="V9087" s="5"/>
      <c r="W9087" s="5"/>
    </row>
    <row r="9088" spans="4:23" customFormat="1" x14ac:dyDescent="0.35">
      <c r="D9088" s="5"/>
      <c r="J9088" s="12"/>
      <c r="S9088" s="12"/>
      <c r="T9088" s="5"/>
      <c r="V9088" s="5"/>
      <c r="W9088" s="5"/>
    </row>
    <row r="9089" spans="4:23" customFormat="1" x14ac:dyDescent="0.35">
      <c r="D9089" s="5"/>
      <c r="J9089" s="12"/>
      <c r="S9089" s="12"/>
      <c r="T9089" s="5"/>
      <c r="V9089" s="5"/>
      <c r="W9089" s="5"/>
    </row>
    <row r="9090" spans="4:23" customFormat="1" x14ac:dyDescent="0.35">
      <c r="D9090" s="5"/>
      <c r="J9090" s="12"/>
      <c r="S9090" s="12"/>
      <c r="T9090" s="5"/>
      <c r="V9090" s="5"/>
      <c r="W9090" s="5"/>
    </row>
    <row r="9091" spans="4:23" customFormat="1" x14ac:dyDescent="0.35">
      <c r="D9091" s="5"/>
      <c r="J9091" s="12"/>
      <c r="S9091" s="12"/>
      <c r="T9091" s="5"/>
      <c r="V9091" s="5"/>
      <c r="W9091" s="5"/>
    </row>
    <row r="9092" spans="4:23" customFormat="1" x14ac:dyDescent="0.35">
      <c r="D9092" s="5"/>
      <c r="J9092" s="12"/>
      <c r="S9092" s="12"/>
      <c r="T9092" s="5"/>
      <c r="V9092" s="5"/>
      <c r="W9092" s="5"/>
    </row>
    <row r="9093" spans="4:23" customFormat="1" x14ac:dyDescent="0.35">
      <c r="D9093" s="5"/>
      <c r="J9093" s="12"/>
      <c r="S9093" s="12"/>
      <c r="T9093" s="5"/>
      <c r="V9093" s="5"/>
      <c r="W9093" s="5"/>
    </row>
    <row r="9094" spans="4:23" customFormat="1" x14ac:dyDescent="0.35">
      <c r="D9094" s="5"/>
      <c r="J9094" s="12"/>
      <c r="S9094" s="12"/>
      <c r="T9094" s="5"/>
      <c r="V9094" s="5"/>
      <c r="W9094" s="5"/>
    </row>
    <row r="9095" spans="4:23" customFormat="1" x14ac:dyDescent="0.35">
      <c r="D9095" s="5"/>
      <c r="J9095" s="12"/>
      <c r="S9095" s="12"/>
      <c r="T9095" s="5"/>
      <c r="V9095" s="5"/>
      <c r="W9095" s="5"/>
    </row>
    <row r="9096" spans="4:23" customFormat="1" x14ac:dyDescent="0.35">
      <c r="D9096" s="5"/>
      <c r="J9096" s="12"/>
      <c r="S9096" s="12"/>
      <c r="T9096" s="5"/>
      <c r="V9096" s="5"/>
      <c r="W9096" s="5"/>
    </row>
    <row r="9097" spans="4:23" customFormat="1" x14ac:dyDescent="0.35">
      <c r="D9097" s="5"/>
      <c r="J9097" s="12"/>
      <c r="S9097" s="12"/>
      <c r="T9097" s="5"/>
      <c r="V9097" s="5"/>
      <c r="W9097" s="5"/>
    </row>
    <row r="9098" spans="4:23" customFormat="1" x14ac:dyDescent="0.35">
      <c r="D9098" s="5"/>
      <c r="J9098" s="12"/>
      <c r="S9098" s="12"/>
      <c r="T9098" s="5"/>
      <c r="V9098" s="5"/>
      <c r="W9098" s="5"/>
    </row>
    <row r="9099" spans="4:23" customFormat="1" x14ac:dyDescent="0.35">
      <c r="D9099" s="5"/>
      <c r="J9099" s="12"/>
      <c r="S9099" s="12"/>
      <c r="T9099" s="5"/>
      <c r="V9099" s="5"/>
      <c r="W9099" s="5"/>
    </row>
    <row r="9100" spans="4:23" customFormat="1" x14ac:dyDescent="0.35">
      <c r="D9100" s="5"/>
      <c r="J9100" s="12"/>
      <c r="S9100" s="12"/>
      <c r="T9100" s="5"/>
      <c r="V9100" s="5"/>
      <c r="W9100" s="5"/>
    </row>
    <row r="9101" spans="4:23" customFormat="1" x14ac:dyDescent="0.35">
      <c r="D9101" s="5"/>
      <c r="J9101" s="12"/>
      <c r="S9101" s="12"/>
      <c r="T9101" s="5"/>
      <c r="V9101" s="5"/>
      <c r="W9101" s="5"/>
    </row>
    <row r="9102" spans="4:23" customFormat="1" x14ac:dyDescent="0.35">
      <c r="D9102" s="5"/>
      <c r="J9102" s="12"/>
      <c r="S9102" s="12"/>
      <c r="T9102" s="5"/>
      <c r="V9102" s="5"/>
      <c r="W9102" s="5"/>
    </row>
    <row r="9103" spans="4:23" customFormat="1" x14ac:dyDescent="0.35">
      <c r="D9103" s="5"/>
      <c r="J9103" s="12"/>
      <c r="S9103" s="12"/>
      <c r="T9103" s="5"/>
      <c r="V9103" s="5"/>
      <c r="W9103" s="5"/>
    </row>
    <row r="9104" spans="4:23" customFormat="1" x14ac:dyDescent="0.35">
      <c r="D9104" s="5"/>
      <c r="J9104" s="12"/>
      <c r="S9104" s="12"/>
      <c r="T9104" s="5"/>
      <c r="V9104" s="5"/>
      <c r="W9104" s="5"/>
    </row>
    <row r="9105" spans="4:23" customFormat="1" x14ac:dyDescent="0.35">
      <c r="D9105" s="5"/>
      <c r="J9105" s="12"/>
      <c r="S9105" s="12"/>
      <c r="T9105" s="5"/>
      <c r="V9105" s="5"/>
      <c r="W9105" s="5"/>
    </row>
    <row r="9106" spans="4:23" customFormat="1" x14ac:dyDescent="0.35">
      <c r="D9106" s="5"/>
      <c r="J9106" s="12"/>
      <c r="S9106" s="12"/>
      <c r="T9106" s="5"/>
      <c r="V9106" s="5"/>
      <c r="W9106" s="5"/>
    </row>
    <row r="9107" spans="4:23" customFormat="1" x14ac:dyDescent="0.35">
      <c r="D9107" s="5"/>
      <c r="J9107" s="12"/>
      <c r="S9107" s="12"/>
      <c r="T9107" s="5"/>
      <c r="V9107" s="5"/>
      <c r="W9107" s="5"/>
    </row>
    <row r="9108" spans="4:23" customFormat="1" x14ac:dyDescent="0.35">
      <c r="D9108" s="5"/>
      <c r="J9108" s="12"/>
      <c r="S9108" s="12"/>
      <c r="T9108" s="5"/>
      <c r="V9108" s="5"/>
      <c r="W9108" s="5"/>
    </row>
    <row r="9109" spans="4:23" customFormat="1" x14ac:dyDescent="0.35">
      <c r="D9109" s="5"/>
      <c r="J9109" s="12"/>
      <c r="S9109" s="12"/>
      <c r="T9109" s="5"/>
      <c r="V9109" s="5"/>
      <c r="W9109" s="5"/>
    </row>
    <row r="9110" spans="4:23" customFormat="1" x14ac:dyDescent="0.35">
      <c r="D9110" s="5"/>
      <c r="J9110" s="12"/>
      <c r="S9110" s="12"/>
      <c r="T9110" s="5"/>
      <c r="V9110" s="5"/>
      <c r="W9110" s="5"/>
    </row>
    <row r="9111" spans="4:23" customFormat="1" x14ac:dyDescent="0.35">
      <c r="D9111" s="5"/>
      <c r="J9111" s="12"/>
      <c r="S9111" s="12"/>
      <c r="T9111" s="5"/>
      <c r="V9111" s="5"/>
      <c r="W9111" s="5"/>
    </row>
    <row r="9112" spans="4:23" customFormat="1" x14ac:dyDescent="0.35">
      <c r="D9112" s="5"/>
      <c r="J9112" s="12"/>
      <c r="S9112" s="12"/>
      <c r="T9112" s="5"/>
      <c r="V9112" s="5"/>
      <c r="W9112" s="5"/>
    </row>
    <row r="9113" spans="4:23" customFormat="1" x14ac:dyDescent="0.35">
      <c r="D9113" s="5"/>
      <c r="J9113" s="12"/>
      <c r="S9113" s="12"/>
      <c r="T9113" s="5"/>
      <c r="V9113" s="5"/>
      <c r="W9113" s="5"/>
    </row>
    <row r="9114" spans="4:23" customFormat="1" x14ac:dyDescent="0.35">
      <c r="D9114" s="5"/>
      <c r="J9114" s="12"/>
      <c r="S9114" s="12"/>
      <c r="T9114" s="5"/>
      <c r="V9114" s="5"/>
      <c r="W9114" s="5"/>
    </row>
    <row r="9115" spans="4:23" customFormat="1" x14ac:dyDescent="0.35">
      <c r="D9115" s="5"/>
      <c r="J9115" s="12"/>
      <c r="S9115" s="12"/>
      <c r="T9115" s="5"/>
      <c r="V9115" s="5"/>
      <c r="W9115" s="5"/>
    </row>
    <row r="9116" spans="4:23" customFormat="1" x14ac:dyDescent="0.35">
      <c r="D9116" s="5"/>
      <c r="J9116" s="12"/>
      <c r="S9116" s="12"/>
      <c r="T9116" s="5"/>
      <c r="V9116" s="5"/>
      <c r="W9116" s="5"/>
    </row>
    <row r="9117" spans="4:23" customFormat="1" x14ac:dyDescent="0.35">
      <c r="D9117" s="5"/>
      <c r="J9117" s="12"/>
      <c r="S9117" s="12"/>
      <c r="T9117" s="5"/>
      <c r="V9117" s="5"/>
      <c r="W9117" s="5"/>
    </row>
    <row r="9118" spans="4:23" customFormat="1" x14ac:dyDescent="0.35">
      <c r="D9118" s="5"/>
      <c r="J9118" s="12"/>
      <c r="S9118" s="12"/>
      <c r="T9118" s="5"/>
      <c r="V9118" s="5"/>
      <c r="W9118" s="5"/>
    </row>
    <row r="9119" spans="4:23" customFormat="1" x14ac:dyDescent="0.35">
      <c r="D9119" s="5"/>
      <c r="J9119" s="12"/>
      <c r="S9119" s="12"/>
      <c r="T9119" s="5"/>
      <c r="V9119" s="5"/>
      <c r="W9119" s="5"/>
    </row>
    <row r="9120" spans="4:23" customFormat="1" x14ac:dyDescent="0.35">
      <c r="D9120" s="5"/>
      <c r="J9120" s="12"/>
      <c r="S9120" s="12"/>
      <c r="T9120" s="5"/>
      <c r="V9120" s="5"/>
      <c r="W9120" s="5"/>
    </row>
    <row r="9121" spans="4:23" customFormat="1" x14ac:dyDescent="0.35">
      <c r="D9121" s="5"/>
      <c r="J9121" s="12"/>
      <c r="S9121" s="12"/>
      <c r="T9121" s="5"/>
      <c r="V9121" s="5"/>
      <c r="W9121" s="5"/>
    </row>
    <row r="9122" spans="4:23" customFormat="1" x14ac:dyDescent="0.35">
      <c r="D9122" s="5"/>
      <c r="J9122" s="12"/>
      <c r="S9122" s="12"/>
      <c r="T9122" s="5"/>
      <c r="V9122" s="5"/>
      <c r="W9122" s="5"/>
    </row>
    <row r="9123" spans="4:23" customFormat="1" x14ac:dyDescent="0.35">
      <c r="D9123" s="5"/>
      <c r="J9123" s="12"/>
      <c r="S9123" s="12"/>
      <c r="T9123" s="5"/>
      <c r="V9123" s="5"/>
      <c r="W9123" s="5"/>
    </row>
    <row r="9124" spans="4:23" customFormat="1" x14ac:dyDescent="0.35">
      <c r="D9124" s="5"/>
      <c r="J9124" s="12"/>
      <c r="S9124" s="12"/>
      <c r="T9124" s="5"/>
      <c r="V9124" s="5"/>
      <c r="W9124" s="5"/>
    </row>
    <row r="9125" spans="4:23" customFormat="1" x14ac:dyDescent="0.35">
      <c r="D9125" s="5"/>
      <c r="J9125" s="12"/>
      <c r="S9125" s="12"/>
      <c r="T9125" s="5"/>
      <c r="V9125" s="5"/>
      <c r="W9125" s="5"/>
    </row>
    <row r="9126" spans="4:23" customFormat="1" x14ac:dyDescent="0.35">
      <c r="D9126" s="5"/>
      <c r="J9126" s="12"/>
      <c r="S9126" s="12"/>
      <c r="T9126" s="5"/>
      <c r="V9126" s="5"/>
      <c r="W9126" s="5"/>
    </row>
    <row r="9127" spans="4:23" customFormat="1" x14ac:dyDescent="0.35">
      <c r="D9127" s="5"/>
      <c r="J9127" s="12"/>
      <c r="S9127" s="12"/>
      <c r="T9127" s="5"/>
      <c r="V9127" s="5"/>
      <c r="W9127" s="5"/>
    </row>
    <row r="9128" spans="4:23" customFormat="1" x14ac:dyDescent="0.35">
      <c r="D9128" s="5"/>
      <c r="J9128" s="12"/>
      <c r="S9128" s="12"/>
      <c r="T9128" s="5"/>
      <c r="V9128" s="5"/>
      <c r="W9128" s="5"/>
    </row>
    <row r="9129" spans="4:23" customFormat="1" x14ac:dyDescent="0.35">
      <c r="D9129" s="5"/>
      <c r="J9129" s="12"/>
      <c r="S9129" s="12"/>
      <c r="T9129" s="5"/>
      <c r="V9129" s="5"/>
      <c r="W9129" s="5"/>
    </row>
    <row r="9130" spans="4:23" customFormat="1" x14ac:dyDescent="0.35">
      <c r="D9130" s="5"/>
      <c r="J9130" s="12"/>
      <c r="S9130" s="12"/>
      <c r="T9130" s="5"/>
      <c r="V9130" s="5"/>
      <c r="W9130" s="5"/>
    </row>
    <row r="9131" spans="4:23" customFormat="1" x14ac:dyDescent="0.35">
      <c r="D9131" s="5"/>
      <c r="J9131" s="12"/>
      <c r="S9131" s="12"/>
      <c r="T9131" s="5"/>
      <c r="V9131" s="5"/>
      <c r="W9131" s="5"/>
    </row>
    <row r="9132" spans="4:23" customFormat="1" x14ac:dyDescent="0.35">
      <c r="D9132" s="5"/>
      <c r="J9132" s="12"/>
      <c r="S9132" s="12"/>
      <c r="T9132" s="5"/>
      <c r="V9132" s="5"/>
      <c r="W9132" s="5"/>
    </row>
    <row r="9133" spans="4:23" customFormat="1" x14ac:dyDescent="0.35">
      <c r="D9133" s="5"/>
      <c r="J9133" s="12"/>
      <c r="S9133" s="12"/>
      <c r="T9133" s="5"/>
      <c r="V9133" s="5"/>
      <c r="W9133" s="5"/>
    </row>
    <row r="9134" spans="4:23" customFormat="1" x14ac:dyDescent="0.35">
      <c r="D9134" s="5"/>
      <c r="J9134" s="12"/>
      <c r="S9134" s="12"/>
      <c r="T9134" s="5"/>
      <c r="V9134" s="5"/>
      <c r="W9134" s="5"/>
    </row>
    <row r="9135" spans="4:23" customFormat="1" x14ac:dyDescent="0.35">
      <c r="D9135" s="5"/>
      <c r="J9135" s="12"/>
      <c r="S9135" s="12"/>
      <c r="T9135" s="5"/>
      <c r="V9135" s="5"/>
      <c r="W9135" s="5"/>
    </row>
    <row r="9136" spans="4:23" customFormat="1" x14ac:dyDescent="0.35">
      <c r="D9136" s="5"/>
      <c r="J9136" s="12"/>
      <c r="S9136" s="12"/>
      <c r="T9136" s="5"/>
      <c r="V9136" s="5"/>
      <c r="W9136" s="5"/>
    </row>
    <row r="9137" spans="4:23" customFormat="1" x14ac:dyDescent="0.35">
      <c r="D9137" s="5"/>
      <c r="J9137" s="12"/>
      <c r="S9137" s="12"/>
      <c r="T9137" s="5"/>
      <c r="V9137" s="5"/>
      <c r="W9137" s="5"/>
    </row>
    <row r="9138" spans="4:23" customFormat="1" x14ac:dyDescent="0.35">
      <c r="D9138" s="5"/>
      <c r="J9138" s="12"/>
      <c r="S9138" s="12"/>
      <c r="T9138" s="5"/>
      <c r="V9138" s="5"/>
      <c r="W9138" s="5"/>
    </row>
    <row r="9139" spans="4:23" customFormat="1" x14ac:dyDescent="0.35">
      <c r="D9139" s="5"/>
      <c r="J9139" s="12"/>
      <c r="S9139" s="12"/>
      <c r="T9139" s="5"/>
      <c r="V9139" s="5"/>
      <c r="W9139" s="5"/>
    </row>
    <row r="9140" spans="4:23" customFormat="1" x14ac:dyDescent="0.35">
      <c r="D9140" s="5"/>
      <c r="J9140" s="12"/>
      <c r="S9140" s="12"/>
      <c r="T9140" s="5"/>
      <c r="V9140" s="5"/>
      <c r="W9140" s="5"/>
    </row>
    <row r="9141" spans="4:23" customFormat="1" x14ac:dyDescent="0.35">
      <c r="D9141" s="5"/>
      <c r="J9141" s="12"/>
      <c r="S9141" s="12"/>
      <c r="T9141" s="5"/>
      <c r="V9141" s="5"/>
      <c r="W9141" s="5"/>
    </row>
    <row r="9142" spans="4:23" customFormat="1" x14ac:dyDescent="0.35">
      <c r="D9142" s="5"/>
      <c r="J9142" s="12"/>
      <c r="S9142" s="12"/>
      <c r="T9142" s="5"/>
      <c r="V9142" s="5"/>
      <c r="W9142" s="5"/>
    </row>
    <row r="9143" spans="4:23" customFormat="1" x14ac:dyDescent="0.35">
      <c r="D9143" s="5"/>
      <c r="J9143" s="12"/>
      <c r="S9143" s="12"/>
      <c r="T9143" s="5"/>
      <c r="V9143" s="5"/>
      <c r="W9143" s="5"/>
    </row>
    <row r="9144" spans="4:23" customFormat="1" x14ac:dyDescent="0.35">
      <c r="D9144" s="5"/>
      <c r="J9144" s="12"/>
      <c r="S9144" s="12"/>
      <c r="T9144" s="5"/>
      <c r="V9144" s="5"/>
      <c r="W9144" s="5"/>
    </row>
    <row r="9145" spans="4:23" customFormat="1" x14ac:dyDescent="0.35">
      <c r="D9145" s="5"/>
      <c r="J9145" s="12"/>
      <c r="S9145" s="12"/>
      <c r="T9145" s="5"/>
      <c r="V9145" s="5"/>
      <c r="W9145" s="5"/>
    </row>
    <row r="9146" spans="4:23" customFormat="1" x14ac:dyDescent="0.35">
      <c r="D9146" s="5"/>
      <c r="J9146" s="12"/>
      <c r="S9146" s="12"/>
      <c r="T9146" s="5"/>
      <c r="V9146" s="5"/>
      <c r="W9146" s="5"/>
    </row>
    <row r="9147" spans="4:23" customFormat="1" x14ac:dyDescent="0.35">
      <c r="D9147" s="5"/>
      <c r="J9147" s="12"/>
      <c r="S9147" s="12"/>
      <c r="T9147" s="5"/>
      <c r="V9147" s="5"/>
      <c r="W9147" s="5"/>
    </row>
    <row r="9148" spans="4:23" customFormat="1" x14ac:dyDescent="0.35">
      <c r="D9148" s="5"/>
      <c r="J9148" s="12"/>
      <c r="S9148" s="12"/>
      <c r="T9148" s="5"/>
      <c r="V9148" s="5"/>
      <c r="W9148" s="5"/>
    </row>
    <row r="9149" spans="4:23" customFormat="1" x14ac:dyDescent="0.35">
      <c r="D9149" s="5"/>
      <c r="J9149" s="12"/>
      <c r="S9149" s="12"/>
      <c r="T9149" s="5"/>
      <c r="V9149" s="5"/>
      <c r="W9149" s="5"/>
    </row>
    <row r="9150" spans="4:23" customFormat="1" x14ac:dyDescent="0.35">
      <c r="D9150" s="5"/>
      <c r="J9150" s="12"/>
      <c r="S9150" s="12"/>
      <c r="T9150" s="5"/>
      <c r="V9150" s="5"/>
      <c r="W9150" s="5"/>
    </row>
    <row r="9151" spans="4:23" customFormat="1" x14ac:dyDescent="0.35">
      <c r="D9151" s="5"/>
      <c r="J9151" s="12"/>
      <c r="S9151" s="12"/>
      <c r="T9151" s="5"/>
      <c r="V9151" s="5"/>
      <c r="W9151" s="5"/>
    </row>
    <row r="9152" spans="4:23" customFormat="1" x14ac:dyDescent="0.35">
      <c r="D9152" s="5"/>
      <c r="J9152" s="12"/>
      <c r="S9152" s="12"/>
      <c r="T9152" s="5"/>
      <c r="V9152" s="5"/>
      <c r="W9152" s="5"/>
    </row>
    <row r="9153" spans="4:23" customFormat="1" x14ac:dyDescent="0.35">
      <c r="D9153" s="5"/>
      <c r="J9153" s="12"/>
      <c r="S9153" s="12"/>
      <c r="T9153" s="5"/>
      <c r="V9153" s="5"/>
      <c r="W9153" s="5"/>
    </row>
    <row r="9154" spans="4:23" customFormat="1" x14ac:dyDescent="0.35">
      <c r="D9154" s="5"/>
      <c r="J9154" s="12"/>
      <c r="S9154" s="12"/>
      <c r="T9154" s="5"/>
      <c r="V9154" s="5"/>
      <c r="W9154" s="5"/>
    </row>
    <row r="9155" spans="4:23" customFormat="1" x14ac:dyDescent="0.35">
      <c r="D9155" s="5"/>
      <c r="J9155" s="12"/>
      <c r="S9155" s="12"/>
      <c r="T9155" s="5"/>
      <c r="V9155" s="5"/>
      <c r="W9155" s="5"/>
    </row>
    <row r="9156" spans="4:23" customFormat="1" x14ac:dyDescent="0.35">
      <c r="D9156" s="5"/>
      <c r="J9156" s="12"/>
      <c r="S9156" s="12"/>
      <c r="T9156" s="5"/>
      <c r="V9156" s="5"/>
      <c r="W9156" s="5"/>
    </row>
    <row r="9157" spans="4:23" customFormat="1" x14ac:dyDescent="0.35">
      <c r="D9157" s="5"/>
      <c r="J9157" s="12"/>
      <c r="S9157" s="12"/>
      <c r="T9157" s="5"/>
      <c r="V9157" s="5"/>
      <c r="W9157" s="5"/>
    </row>
    <row r="9158" spans="4:23" customFormat="1" x14ac:dyDescent="0.35">
      <c r="D9158" s="5"/>
      <c r="J9158" s="12"/>
      <c r="S9158" s="12"/>
      <c r="T9158" s="5"/>
      <c r="V9158" s="5"/>
      <c r="W9158" s="5"/>
    </row>
    <row r="9159" spans="4:23" customFormat="1" x14ac:dyDescent="0.35">
      <c r="D9159" s="5"/>
      <c r="J9159" s="12"/>
      <c r="S9159" s="12"/>
      <c r="T9159" s="5"/>
      <c r="V9159" s="5"/>
      <c r="W9159" s="5"/>
    </row>
    <row r="9160" spans="4:23" customFormat="1" x14ac:dyDescent="0.35">
      <c r="D9160" s="5"/>
      <c r="J9160" s="12"/>
      <c r="S9160" s="12"/>
      <c r="T9160" s="5"/>
      <c r="V9160" s="5"/>
      <c r="W9160" s="5"/>
    </row>
    <row r="9161" spans="4:23" customFormat="1" x14ac:dyDescent="0.35">
      <c r="D9161" s="5"/>
      <c r="J9161" s="12"/>
      <c r="S9161" s="12"/>
      <c r="T9161" s="5"/>
      <c r="V9161" s="5"/>
      <c r="W9161" s="5"/>
    </row>
    <row r="9162" spans="4:23" customFormat="1" x14ac:dyDescent="0.35">
      <c r="D9162" s="5"/>
      <c r="J9162" s="12"/>
      <c r="S9162" s="12"/>
      <c r="T9162" s="5"/>
      <c r="V9162" s="5"/>
      <c r="W9162" s="5"/>
    </row>
    <row r="9163" spans="4:23" customFormat="1" x14ac:dyDescent="0.35">
      <c r="D9163" s="5"/>
      <c r="J9163" s="12"/>
      <c r="S9163" s="12"/>
      <c r="T9163" s="5"/>
      <c r="V9163" s="5"/>
      <c r="W9163" s="5"/>
    </row>
    <row r="9164" spans="4:23" customFormat="1" x14ac:dyDescent="0.35">
      <c r="D9164" s="5"/>
      <c r="J9164" s="12"/>
      <c r="S9164" s="12"/>
      <c r="T9164" s="5"/>
      <c r="V9164" s="5"/>
      <c r="W9164" s="5"/>
    </row>
    <row r="9165" spans="4:23" customFormat="1" x14ac:dyDescent="0.35">
      <c r="D9165" s="5"/>
      <c r="J9165" s="12"/>
      <c r="S9165" s="12"/>
      <c r="T9165" s="5"/>
      <c r="V9165" s="5"/>
      <c r="W9165" s="5"/>
    </row>
    <row r="9166" spans="4:23" customFormat="1" x14ac:dyDescent="0.35">
      <c r="D9166" s="5"/>
      <c r="J9166" s="12"/>
      <c r="S9166" s="12"/>
      <c r="T9166" s="5"/>
      <c r="V9166" s="5"/>
      <c r="W9166" s="5"/>
    </row>
    <row r="9167" spans="4:23" customFormat="1" x14ac:dyDescent="0.35">
      <c r="D9167" s="5"/>
      <c r="J9167" s="12"/>
      <c r="S9167" s="12"/>
      <c r="T9167" s="5"/>
      <c r="V9167" s="5"/>
      <c r="W9167" s="5"/>
    </row>
    <row r="9168" spans="4:23" customFormat="1" x14ac:dyDescent="0.35">
      <c r="D9168" s="5"/>
      <c r="J9168" s="12"/>
      <c r="S9168" s="12"/>
      <c r="T9168" s="5"/>
      <c r="V9168" s="5"/>
      <c r="W9168" s="5"/>
    </row>
    <row r="9169" spans="4:23" customFormat="1" x14ac:dyDescent="0.35">
      <c r="D9169" s="5"/>
      <c r="J9169" s="12"/>
      <c r="S9169" s="12"/>
      <c r="T9169" s="5"/>
      <c r="V9169" s="5"/>
      <c r="W9169" s="5"/>
    </row>
    <row r="9170" spans="4:23" customFormat="1" x14ac:dyDescent="0.35">
      <c r="D9170" s="5"/>
      <c r="J9170" s="12"/>
      <c r="S9170" s="12"/>
      <c r="T9170" s="5"/>
      <c r="V9170" s="5"/>
      <c r="W9170" s="5"/>
    </row>
    <row r="9171" spans="4:23" customFormat="1" x14ac:dyDescent="0.35">
      <c r="D9171" s="5"/>
      <c r="J9171" s="12"/>
      <c r="S9171" s="12"/>
      <c r="T9171" s="5"/>
      <c r="V9171" s="5"/>
      <c r="W9171" s="5"/>
    </row>
    <row r="9172" spans="4:23" customFormat="1" x14ac:dyDescent="0.35">
      <c r="D9172" s="5"/>
      <c r="J9172" s="12"/>
      <c r="S9172" s="12"/>
      <c r="T9172" s="5"/>
      <c r="V9172" s="5"/>
      <c r="W9172" s="5"/>
    </row>
    <row r="9173" spans="4:23" customFormat="1" x14ac:dyDescent="0.35">
      <c r="D9173" s="5"/>
      <c r="J9173" s="12"/>
      <c r="S9173" s="12"/>
      <c r="T9173" s="5"/>
      <c r="V9173" s="5"/>
      <c r="W9173" s="5"/>
    </row>
    <row r="9174" spans="4:23" customFormat="1" x14ac:dyDescent="0.35">
      <c r="D9174" s="5"/>
      <c r="J9174" s="12"/>
      <c r="S9174" s="12"/>
      <c r="T9174" s="5"/>
      <c r="V9174" s="5"/>
      <c r="W9174" s="5"/>
    </row>
    <row r="9175" spans="4:23" customFormat="1" x14ac:dyDescent="0.35">
      <c r="D9175" s="5"/>
      <c r="J9175" s="12"/>
      <c r="S9175" s="12"/>
      <c r="T9175" s="5"/>
      <c r="V9175" s="5"/>
      <c r="W9175" s="5"/>
    </row>
    <row r="9176" spans="4:23" customFormat="1" x14ac:dyDescent="0.35">
      <c r="D9176" s="5"/>
      <c r="J9176" s="12"/>
      <c r="S9176" s="12"/>
      <c r="T9176" s="5"/>
      <c r="V9176" s="5"/>
      <c r="W9176" s="5"/>
    </row>
    <row r="9177" spans="4:23" customFormat="1" x14ac:dyDescent="0.35">
      <c r="D9177" s="5"/>
      <c r="J9177" s="12"/>
      <c r="S9177" s="12"/>
      <c r="T9177" s="5"/>
      <c r="V9177" s="5"/>
      <c r="W9177" s="5"/>
    </row>
    <row r="9178" spans="4:23" customFormat="1" x14ac:dyDescent="0.35">
      <c r="D9178" s="5"/>
      <c r="J9178" s="12"/>
      <c r="S9178" s="12"/>
      <c r="T9178" s="5"/>
      <c r="V9178" s="5"/>
      <c r="W9178" s="5"/>
    </row>
    <row r="9179" spans="4:23" customFormat="1" x14ac:dyDescent="0.35">
      <c r="D9179" s="5"/>
      <c r="J9179" s="12"/>
      <c r="S9179" s="12"/>
      <c r="T9179" s="5"/>
      <c r="V9179" s="5"/>
      <c r="W9179" s="5"/>
    </row>
    <row r="9180" spans="4:23" customFormat="1" x14ac:dyDescent="0.35">
      <c r="D9180" s="5"/>
      <c r="J9180" s="12"/>
      <c r="S9180" s="12"/>
      <c r="T9180" s="5"/>
      <c r="V9180" s="5"/>
      <c r="W9180" s="5"/>
    </row>
    <row r="9181" spans="4:23" customFormat="1" x14ac:dyDescent="0.35">
      <c r="D9181" s="5"/>
      <c r="J9181" s="12"/>
      <c r="S9181" s="12"/>
      <c r="T9181" s="5"/>
      <c r="V9181" s="5"/>
      <c r="W9181" s="5"/>
    </row>
    <row r="9182" spans="4:23" customFormat="1" x14ac:dyDescent="0.35">
      <c r="D9182" s="5"/>
      <c r="J9182" s="12"/>
      <c r="S9182" s="12"/>
      <c r="T9182" s="5"/>
      <c r="V9182" s="5"/>
      <c r="W9182" s="5"/>
    </row>
    <row r="9183" spans="4:23" customFormat="1" x14ac:dyDescent="0.35">
      <c r="D9183" s="5"/>
      <c r="J9183" s="12"/>
      <c r="S9183" s="12"/>
      <c r="T9183" s="5"/>
      <c r="V9183" s="5"/>
      <c r="W9183" s="5"/>
    </row>
    <row r="9184" spans="4:23" customFormat="1" x14ac:dyDescent="0.35">
      <c r="D9184" s="5"/>
      <c r="J9184" s="12"/>
      <c r="S9184" s="12"/>
      <c r="T9184" s="5"/>
      <c r="V9184" s="5"/>
      <c r="W9184" s="5"/>
    </row>
    <row r="9185" spans="4:23" customFormat="1" x14ac:dyDescent="0.35">
      <c r="D9185" s="5"/>
      <c r="J9185" s="12"/>
      <c r="S9185" s="12"/>
      <c r="T9185" s="5"/>
      <c r="V9185" s="5"/>
      <c r="W9185" s="5"/>
    </row>
    <row r="9186" spans="4:23" customFormat="1" x14ac:dyDescent="0.35">
      <c r="D9186" s="5"/>
      <c r="J9186" s="12"/>
      <c r="S9186" s="12"/>
      <c r="T9186" s="5"/>
      <c r="V9186" s="5"/>
      <c r="W9186" s="5"/>
    </row>
    <row r="9187" spans="4:23" customFormat="1" x14ac:dyDescent="0.35">
      <c r="D9187" s="5"/>
      <c r="J9187" s="12"/>
      <c r="S9187" s="12"/>
      <c r="T9187" s="5"/>
      <c r="V9187" s="5"/>
      <c r="W9187" s="5"/>
    </row>
    <row r="9188" spans="4:23" customFormat="1" x14ac:dyDescent="0.35">
      <c r="D9188" s="5"/>
      <c r="J9188" s="12"/>
      <c r="S9188" s="12"/>
      <c r="T9188" s="5"/>
      <c r="V9188" s="5"/>
      <c r="W9188" s="5"/>
    </row>
    <row r="9189" spans="4:23" customFormat="1" x14ac:dyDescent="0.35">
      <c r="D9189" s="5"/>
      <c r="J9189" s="12"/>
      <c r="S9189" s="12"/>
      <c r="T9189" s="5"/>
      <c r="V9189" s="5"/>
      <c r="W9189" s="5"/>
    </row>
    <row r="9190" spans="4:23" customFormat="1" x14ac:dyDescent="0.35">
      <c r="D9190" s="5"/>
      <c r="J9190" s="12"/>
      <c r="S9190" s="12"/>
      <c r="T9190" s="5"/>
      <c r="V9190" s="5"/>
      <c r="W9190" s="5"/>
    </row>
    <row r="9191" spans="4:23" customFormat="1" x14ac:dyDescent="0.35">
      <c r="D9191" s="5"/>
      <c r="J9191" s="12"/>
      <c r="S9191" s="12"/>
      <c r="T9191" s="5"/>
      <c r="V9191" s="5"/>
      <c r="W9191" s="5"/>
    </row>
    <row r="9192" spans="4:23" customFormat="1" x14ac:dyDescent="0.35">
      <c r="D9192" s="5"/>
      <c r="J9192" s="12"/>
      <c r="S9192" s="12"/>
      <c r="T9192" s="5"/>
      <c r="V9192" s="5"/>
      <c r="W9192" s="5"/>
    </row>
    <row r="9193" spans="4:23" customFormat="1" x14ac:dyDescent="0.35">
      <c r="D9193" s="5"/>
      <c r="J9193" s="12"/>
      <c r="S9193" s="12"/>
      <c r="T9193" s="5"/>
      <c r="V9193" s="5"/>
      <c r="W9193" s="5"/>
    </row>
    <row r="9194" spans="4:23" customFormat="1" x14ac:dyDescent="0.35">
      <c r="D9194" s="5"/>
      <c r="J9194" s="12"/>
      <c r="S9194" s="12"/>
      <c r="T9194" s="5"/>
      <c r="V9194" s="5"/>
      <c r="W9194" s="5"/>
    </row>
    <row r="9195" spans="4:23" customFormat="1" x14ac:dyDescent="0.35">
      <c r="D9195" s="5"/>
      <c r="J9195" s="12"/>
      <c r="S9195" s="12"/>
      <c r="T9195" s="5"/>
      <c r="V9195" s="5"/>
      <c r="W9195" s="5"/>
    </row>
    <row r="9196" spans="4:23" customFormat="1" x14ac:dyDescent="0.35">
      <c r="D9196" s="5"/>
      <c r="J9196" s="12"/>
      <c r="S9196" s="12"/>
      <c r="T9196" s="5"/>
      <c r="V9196" s="5"/>
      <c r="W9196" s="5"/>
    </row>
    <row r="9197" spans="4:23" customFormat="1" x14ac:dyDescent="0.35">
      <c r="D9197" s="5"/>
      <c r="J9197" s="12"/>
      <c r="S9197" s="12"/>
      <c r="T9197" s="5"/>
      <c r="V9197" s="5"/>
      <c r="W9197" s="5"/>
    </row>
    <row r="9198" spans="4:23" customFormat="1" x14ac:dyDescent="0.35">
      <c r="D9198" s="5"/>
      <c r="J9198" s="12"/>
      <c r="S9198" s="12"/>
      <c r="T9198" s="5"/>
      <c r="V9198" s="5"/>
      <c r="W9198" s="5"/>
    </row>
    <row r="9199" spans="4:23" customFormat="1" x14ac:dyDescent="0.35">
      <c r="D9199" s="5"/>
      <c r="J9199" s="12"/>
      <c r="S9199" s="12"/>
      <c r="T9199" s="5"/>
      <c r="V9199" s="5"/>
      <c r="W9199" s="5"/>
    </row>
    <row r="9200" spans="4:23" customFormat="1" x14ac:dyDescent="0.35">
      <c r="D9200" s="5"/>
      <c r="J9200" s="12"/>
      <c r="S9200" s="12"/>
      <c r="T9200" s="5"/>
      <c r="V9200" s="5"/>
      <c r="W9200" s="5"/>
    </row>
    <row r="9201" spans="4:23" customFormat="1" x14ac:dyDescent="0.35">
      <c r="D9201" s="5"/>
      <c r="J9201" s="12"/>
      <c r="S9201" s="12"/>
      <c r="T9201" s="5"/>
      <c r="V9201" s="5"/>
      <c r="W9201" s="5"/>
    </row>
    <row r="9202" spans="4:23" customFormat="1" x14ac:dyDescent="0.35">
      <c r="D9202" s="5"/>
      <c r="J9202" s="12"/>
      <c r="S9202" s="12"/>
      <c r="T9202" s="5"/>
      <c r="V9202" s="5"/>
      <c r="W9202" s="5"/>
    </row>
    <row r="9203" spans="4:23" customFormat="1" x14ac:dyDescent="0.35">
      <c r="D9203" s="5"/>
      <c r="J9203" s="12"/>
      <c r="S9203" s="12"/>
      <c r="T9203" s="5"/>
      <c r="V9203" s="5"/>
      <c r="W9203" s="5"/>
    </row>
    <row r="9204" spans="4:23" customFormat="1" x14ac:dyDescent="0.35">
      <c r="D9204" s="5"/>
      <c r="J9204" s="12"/>
      <c r="S9204" s="12"/>
      <c r="T9204" s="5"/>
      <c r="V9204" s="5"/>
      <c r="W9204" s="5"/>
    </row>
    <row r="9205" spans="4:23" customFormat="1" x14ac:dyDescent="0.35">
      <c r="D9205" s="5"/>
      <c r="J9205" s="12"/>
      <c r="S9205" s="12"/>
      <c r="T9205" s="5"/>
      <c r="V9205" s="5"/>
      <c r="W9205" s="5"/>
    </row>
    <row r="9206" spans="4:23" customFormat="1" x14ac:dyDescent="0.35">
      <c r="D9206" s="5"/>
      <c r="J9206" s="12"/>
      <c r="S9206" s="12"/>
      <c r="T9206" s="5"/>
      <c r="V9206" s="5"/>
      <c r="W9206" s="5"/>
    </row>
    <row r="9207" spans="4:23" customFormat="1" x14ac:dyDescent="0.35">
      <c r="D9207" s="5"/>
      <c r="J9207" s="12"/>
      <c r="S9207" s="12"/>
      <c r="T9207" s="5"/>
      <c r="V9207" s="5"/>
      <c r="W9207" s="5"/>
    </row>
    <row r="9208" spans="4:23" customFormat="1" x14ac:dyDescent="0.35">
      <c r="D9208" s="5"/>
      <c r="J9208" s="12"/>
      <c r="S9208" s="12"/>
      <c r="T9208" s="5"/>
      <c r="V9208" s="5"/>
      <c r="W9208" s="5"/>
    </row>
    <row r="9209" spans="4:23" customFormat="1" x14ac:dyDescent="0.35">
      <c r="D9209" s="5"/>
      <c r="J9209" s="12"/>
      <c r="S9209" s="12"/>
      <c r="T9209" s="5"/>
      <c r="V9209" s="5"/>
      <c r="W9209" s="5"/>
    </row>
    <row r="9210" spans="4:23" customFormat="1" x14ac:dyDescent="0.35">
      <c r="D9210" s="5"/>
      <c r="J9210" s="12"/>
      <c r="S9210" s="12"/>
      <c r="T9210" s="5"/>
      <c r="V9210" s="5"/>
      <c r="W9210" s="5"/>
    </row>
    <row r="9211" spans="4:23" customFormat="1" x14ac:dyDescent="0.35">
      <c r="D9211" s="5"/>
      <c r="J9211" s="12"/>
      <c r="S9211" s="12"/>
      <c r="T9211" s="5"/>
      <c r="V9211" s="5"/>
      <c r="W9211" s="5"/>
    </row>
    <row r="9212" spans="4:23" customFormat="1" x14ac:dyDescent="0.35">
      <c r="D9212" s="5"/>
      <c r="J9212" s="12"/>
      <c r="S9212" s="12"/>
      <c r="T9212" s="5"/>
      <c r="V9212" s="5"/>
      <c r="W9212" s="5"/>
    </row>
    <row r="9213" spans="4:23" customFormat="1" x14ac:dyDescent="0.35">
      <c r="D9213" s="5"/>
      <c r="J9213" s="12"/>
      <c r="S9213" s="12"/>
      <c r="T9213" s="5"/>
      <c r="V9213" s="5"/>
      <c r="W9213" s="5"/>
    </row>
    <row r="9214" spans="4:23" customFormat="1" x14ac:dyDescent="0.35">
      <c r="D9214" s="5"/>
      <c r="J9214" s="12"/>
      <c r="S9214" s="12"/>
      <c r="T9214" s="5"/>
      <c r="V9214" s="5"/>
      <c r="W9214" s="5"/>
    </row>
    <row r="9215" spans="4:23" customFormat="1" x14ac:dyDescent="0.35">
      <c r="D9215" s="5"/>
      <c r="J9215" s="12"/>
      <c r="S9215" s="12"/>
      <c r="T9215" s="5"/>
      <c r="V9215" s="5"/>
      <c r="W9215" s="5"/>
    </row>
    <row r="9216" spans="4:23" customFormat="1" x14ac:dyDescent="0.35">
      <c r="D9216" s="5"/>
      <c r="J9216" s="12"/>
      <c r="S9216" s="12"/>
      <c r="T9216" s="5"/>
      <c r="V9216" s="5"/>
      <c r="W9216" s="5"/>
    </row>
    <row r="9217" spans="4:23" customFormat="1" x14ac:dyDescent="0.35">
      <c r="D9217" s="5"/>
      <c r="J9217" s="12"/>
      <c r="S9217" s="12"/>
      <c r="T9217" s="5"/>
      <c r="V9217" s="5"/>
      <c r="W9217" s="5"/>
    </row>
    <row r="9218" spans="4:23" customFormat="1" x14ac:dyDescent="0.35">
      <c r="D9218" s="5"/>
      <c r="J9218" s="12"/>
      <c r="S9218" s="12"/>
      <c r="T9218" s="5"/>
      <c r="V9218" s="5"/>
      <c r="W9218" s="5"/>
    </row>
    <row r="9219" spans="4:23" customFormat="1" x14ac:dyDescent="0.35">
      <c r="D9219" s="5"/>
      <c r="J9219" s="12"/>
      <c r="S9219" s="12"/>
      <c r="T9219" s="5"/>
      <c r="V9219" s="5"/>
      <c r="W9219" s="5"/>
    </row>
    <row r="9220" spans="4:23" customFormat="1" x14ac:dyDescent="0.35">
      <c r="D9220" s="5"/>
      <c r="J9220" s="12"/>
      <c r="S9220" s="12"/>
      <c r="T9220" s="5"/>
      <c r="V9220" s="5"/>
      <c r="W9220" s="5"/>
    </row>
    <row r="9221" spans="4:23" customFormat="1" x14ac:dyDescent="0.35">
      <c r="D9221" s="5"/>
      <c r="J9221" s="12"/>
      <c r="S9221" s="12"/>
      <c r="T9221" s="5"/>
      <c r="V9221" s="5"/>
      <c r="W9221" s="5"/>
    </row>
    <row r="9222" spans="4:23" customFormat="1" x14ac:dyDescent="0.35">
      <c r="D9222" s="5"/>
      <c r="J9222" s="12"/>
      <c r="S9222" s="12"/>
      <c r="T9222" s="5"/>
      <c r="V9222" s="5"/>
      <c r="W9222" s="5"/>
    </row>
    <row r="9223" spans="4:23" customFormat="1" x14ac:dyDescent="0.35">
      <c r="D9223" s="5"/>
      <c r="J9223" s="12"/>
      <c r="S9223" s="12"/>
      <c r="T9223" s="5"/>
      <c r="V9223" s="5"/>
      <c r="W9223" s="5"/>
    </row>
    <row r="9224" spans="4:23" customFormat="1" x14ac:dyDescent="0.35">
      <c r="D9224" s="5"/>
      <c r="J9224" s="12"/>
      <c r="S9224" s="12"/>
      <c r="T9224" s="5"/>
      <c r="V9224" s="5"/>
      <c r="W9224" s="5"/>
    </row>
    <row r="9225" spans="4:23" customFormat="1" x14ac:dyDescent="0.35">
      <c r="D9225" s="5"/>
      <c r="J9225" s="12"/>
      <c r="S9225" s="12"/>
      <c r="T9225" s="5"/>
      <c r="V9225" s="5"/>
      <c r="W9225" s="5"/>
    </row>
    <row r="9226" spans="4:23" customFormat="1" x14ac:dyDescent="0.35">
      <c r="D9226" s="5"/>
      <c r="J9226" s="12"/>
      <c r="S9226" s="12"/>
      <c r="T9226" s="5"/>
      <c r="V9226" s="5"/>
      <c r="W9226" s="5"/>
    </row>
    <row r="9227" spans="4:23" customFormat="1" x14ac:dyDescent="0.35">
      <c r="D9227" s="5"/>
      <c r="J9227" s="12"/>
      <c r="S9227" s="12"/>
      <c r="T9227" s="5"/>
      <c r="V9227" s="5"/>
      <c r="W9227" s="5"/>
    </row>
    <row r="9228" spans="4:23" customFormat="1" x14ac:dyDescent="0.35">
      <c r="D9228" s="5"/>
      <c r="J9228" s="12"/>
      <c r="S9228" s="12"/>
      <c r="T9228" s="5"/>
      <c r="V9228" s="5"/>
      <c r="W9228" s="5"/>
    </row>
    <row r="9229" spans="4:23" customFormat="1" x14ac:dyDescent="0.35">
      <c r="D9229" s="5"/>
      <c r="J9229" s="12"/>
      <c r="S9229" s="12"/>
      <c r="T9229" s="5"/>
      <c r="V9229" s="5"/>
      <c r="W9229" s="5"/>
    </row>
    <row r="9230" spans="4:23" customFormat="1" x14ac:dyDescent="0.35">
      <c r="D9230" s="5"/>
      <c r="J9230" s="12"/>
      <c r="S9230" s="12"/>
      <c r="T9230" s="5"/>
      <c r="V9230" s="5"/>
      <c r="W9230" s="5"/>
    </row>
    <row r="9231" spans="4:23" customFormat="1" x14ac:dyDescent="0.35">
      <c r="D9231" s="5"/>
      <c r="J9231" s="12"/>
      <c r="S9231" s="12"/>
      <c r="T9231" s="5"/>
      <c r="V9231" s="5"/>
      <c r="W9231" s="5"/>
    </row>
    <row r="9232" spans="4:23" customFormat="1" x14ac:dyDescent="0.35">
      <c r="D9232" s="5"/>
      <c r="J9232" s="12"/>
      <c r="S9232" s="12"/>
      <c r="T9232" s="5"/>
      <c r="V9232" s="5"/>
      <c r="W9232" s="5"/>
    </row>
    <row r="9233" spans="4:23" customFormat="1" x14ac:dyDescent="0.35">
      <c r="D9233" s="5"/>
      <c r="J9233" s="12"/>
      <c r="S9233" s="12"/>
      <c r="T9233" s="5"/>
      <c r="V9233" s="5"/>
      <c r="W9233" s="5"/>
    </row>
    <row r="9234" spans="4:23" customFormat="1" x14ac:dyDescent="0.35">
      <c r="D9234" s="5"/>
      <c r="J9234" s="12"/>
      <c r="S9234" s="12"/>
      <c r="T9234" s="5"/>
      <c r="V9234" s="5"/>
      <c r="W9234" s="5"/>
    </row>
    <row r="9235" spans="4:23" customFormat="1" x14ac:dyDescent="0.35">
      <c r="D9235" s="5"/>
      <c r="J9235" s="12"/>
      <c r="S9235" s="12"/>
      <c r="T9235" s="5"/>
      <c r="V9235" s="5"/>
      <c r="W9235" s="5"/>
    </row>
    <row r="9236" spans="4:23" customFormat="1" x14ac:dyDescent="0.35">
      <c r="D9236" s="5"/>
      <c r="J9236" s="12"/>
      <c r="S9236" s="12"/>
      <c r="T9236" s="5"/>
      <c r="V9236" s="5"/>
      <c r="W9236" s="5"/>
    </row>
    <row r="9237" spans="4:23" customFormat="1" x14ac:dyDescent="0.35">
      <c r="D9237" s="5"/>
      <c r="J9237" s="12"/>
      <c r="S9237" s="12"/>
      <c r="T9237" s="5"/>
      <c r="V9237" s="5"/>
      <c r="W9237" s="5"/>
    </row>
    <row r="9238" spans="4:23" customFormat="1" x14ac:dyDescent="0.35">
      <c r="D9238" s="5"/>
      <c r="J9238" s="12"/>
      <c r="S9238" s="12"/>
      <c r="T9238" s="5"/>
      <c r="V9238" s="5"/>
      <c r="W9238" s="5"/>
    </row>
    <row r="9239" spans="4:23" customFormat="1" x14ac:dyDescent="0.35">
      <c r="D9239" s="5"/>
      <c r="J9239" s="12"/>
      <c r="S9239" s="12"/>
      <c r="T9239" s="5"/>
      <c r="V9239" s="5"/>
      <c r="W9239" s="5"/>
    </row>
    <row r="9240" spans="4:23" customFormat="1" x14ac:dyDescent="0.35">
      <c r="D9240" s="5"/>
      <c r="J9240" s="12"/>
      <c r="S9240" s="12"/>
      <c r="T9240" s="5"/>
      <c r="V9240" s="5"/>
      <c r="W9240" s="5"/>
    </row>
    <row r="9241" spans="4:23" customFormat="1" x14ac:dyDescent="0.35">
      <c r="D9241" s="5"/>
      <c r="J9241" s="12"/>
      <c r="S9241" s="12"/>
      <c r="T9241" s="5"/>
      <c r="V9241" s="5"/>
      <c r="W9241" s="5"/>
    </row>
    <row r="9242" spans="4:23" customFormat="1" x14ac:dyDescent="0.35">
      <c r="D9242" s="5"/>
      <c r="J9242" s="12"/>
      <c r="S9242" s="12"/>
      <c r="T9242" s="5"/>
      <c r="V9242" s="5"/>
      <c r="W9242" s="5"/>
    </row>
    <row r="9243" spans="4:23" customFormat="1" x14ac:dyDescent="0.35">
      <c r="D9243" s="5"/>
      <c r="J9243" s="12"/>
      <c r="S9243" s="12"/>
      <c r="T9243" s="5"/>
      <c r="V9243" s="5"/>
      <c r="W9243" s="5"/>
    </row>
    <row r="9244" spans="4:23" customFormat="1" x14ac:dyDescent="0.35">
      <c r="D9244" s="5"/>
      <c r="J9244" s="12"/>
      <c r="S9244" s="12"/>
      <c r="T9244" s="5"/>
      <c r="V9244" s="5"/>
      <c r="W9244" s="5"/>
    </row>
    <row r="9245" spans="4:23" customFormat="1" x14ac:dyDescent="0.35">
      <c r="D9245" s="5"/>
      <c r="J9245" s="12"/>
      <c r="S9245" s="12"/>
      <c r="T9245" s="5"/>
      <c r="V9245" s="5"/>
      <c r="W9245" s="5"/>
    </row>
    <row r="9246" spans="4:23" customFormat="1" x14ac:dyDescent="0.35">
      <c r="D9246" s="5"/>
      <c r="J9246" s="12"/>
      <c r="S9246" s="12"/>
      <c r="T9246" s="5"/>
      <c r="V9246" s="5"/>
      <c r="W9246" s="5"/>
    </row>
    <row r="9247" spans="4:23" customFormat="1" x14ac:dyDescent="0.35">
      <c r="D9247" s="5"/>
      <c r="J9247" s="12"/>
      <c r="S9247" s="12"/>
      <c r="T9247" s="5"/>
      <c r="V9247" s="5"/>
      <c r="W9247" s="5"/>
    </row>
    <row r="9248" spans="4:23" customFormat="1" x14ac:dyDescent="0.35">
      <c r="D9248" s="5"/>
      <c r="J9248" s="12"/>
      <c r="S9248" s="12"/>
      <c r="T9248" s="5"/>
      <c r="V9248" s="5"/>
      <c r="W9248" s="5"/>
    </row>
    <row r="9249" spans="4:23" customFormat="1" x14ac:dyDescent="0.35">
      <c r="D9249" s="5"/>
      <c r="J9249" s="12"/>
      <c r="S9249" s="12"/>
      <c r="T9249" s="5"/>
      <c r="V9249" s="5"/>
      <c r="W9249" s="5"/>
    </row>
    <row r="9250" spans="4:23" customFormat="1" x14ac:dyDescent="0.35">
      <c r="D9250" s="5"/>
      <c r="J9250" s="12"/>
      <c r="S9250" s="12"/>
      <c r="T9250" s="5"/>
      <c r="V9250" s="5"/>
      <c r="W9250" s="5"/>
    </row>
    <row r="9251" spans="4:23" customFormat="1" x14ac:dyDescent="0.35">
      <c r="D9251" s="5"/>
      <c r="J9251" s="12"/>
      <c r="S9251" s="12"/>
      <c r="T9251" s="5"/>
      <c r="V9251" s="5"/>
      <c r="W9251" s="5"/>
    </row>
    <row r="9252" spans="4:23" customFormat="1" x14ac:dyDescent="0.35">
      <c r="D9252" s="5"/>
      <c r="J9252" s="12"/>
      <c r="S9252" s="12"/>
      <c r="T9252" s="5"/>
      <c r="V9252" s="5"/>
      <c r="W9252" s="5"/>
    </row>
    <row r="9253" spans="4:23" customFormat="1" x14ac:dyDescent="0.35">
      <c r="D9253" s="5"/>
      <c r="J9253" s="12"/>
      <c r="S9253" s="12"/>
      <c r="T9253" s="5"/>
      <c r="V9253" s="5"/>
      <c r="W9253" s="5"/>
    </row>
    <row r="9254" spans="4:23" customFormat="1" x14ac:dyDescent="0.35">
      <c r="D9254" s="5"/>
      <c r="J9254" s="12"/>
      <c r="S9254" s="12"/>
      <c r="T9254" s="5"/>
      <c r="V9254" s="5"/>
      <c r="W9254" s="5"/>
    </row>
    <row r="9255" spans="4:23" customFormat="1" x14ac:dyDescent="0.35">
      <c r="D9255" s="5"/>
      <c r="J9255" s="12"/>
      <c r="S9255" s="12"/>
      <c r="T9255" s="5"/>
      <c r="V9255" s="5"/>
      <c r="W9255" s="5"/>
    </row>
    <row r="9256" spans="4:23" customFormat="1" x14ac:dyDescent="0.35">
      <c r="D9256" s="5"/>
      <c r="J9256" s="12"/>
      <c r="S9256" s="12"/>
      <c r="T9256" s="5"/>
      <c r="V9256" s="5"/>
      <c r="W9256" s="5"/>
    </row>
    <row r="9257" spans="4:23" customFormat="1" x14ac:dyDescent="0.35">
      <c r="D9257" s="5"/>
      <c r="J9257" s="12"/>
      <c r="S9257" s="12"/>
      <c r="T9257" s="5"/>
      <c r="V9257" s="5"/>
      <c r="W9257" s="5"/>
    </row>
    <row r="9258" spans="4:23" customFormat="1" x14ac:dyDescent="0.35">
      <c r="D9258" s="5"/>
      <c r="J9258" s="12"/>
      <c r="S9258" s="12"/>
      <c r="T9258" s="5"/>
      <c r="V9258" s="5"/>
      <c r="W9258" s="5"/>
    </row>
    <row r="9259" spans="4:23" customFormat="1" x14ac:dyDescent="0.35">
      <c r="D9259" s="5"/>
      <c r="J9259" s="12"/>
      <c r="S9259" s="12"/>
      <c r="T9259" s="5"/>
      <c r="V9259" s="5"/>
      <c r="W9259" s="5"/>
    </row>
    <row r="9260" spans="4:23" customFormat="1" x14ac:dyDescent="0.35">
      <c r="D9260" s="5"/>
      <c r="J9260" s="12"/>
      <c r="S9260" s="12"/>
      <c r="T9260" s="5"/>
      <c r="V9260" s="5"/>
      <c r="W9260" s="5"/>
    </row>
    <row r="9261" spans="4:23" customFormat="1" x14ac:dyDescent="0.35">
      <c r="D9261" s="5"/>
      <c r="J9261" s="12"/>
      <c r="S9261" s="12"/>
      <c r="T9261" s="5"/>
      <c r="V9261" s="5"/>
      <c r="W9261" s="5"/>
    </row>
    <row r="9262" spans="4:23" customFormat="1" x14ac:dyDescent="0.35">
      <c r="D9262" s="5"/>
      <c r="J9262" s="12"/>
      <c r="S9262" s="12"/>
      <c r="T9262" s="5"/>
      <c r="V9262" s="5"/>
      <c r="W9262" s="5"/>
    </row>
    <row r="9263" spans="4:23" customFormat="1" x14ac:dyDescent="0.35">
      <c r="D9263" s="5"/>
      <c r="J9263" s="12"/>
      <c r="S9263" s="12"/>
      <c r="T9263" s="5"/>
      <c r="V9263" s="5"/>
      <c r="W9263" s="5"/>
    </row>
    <row r="9264" spans="4:23" customFormat="1" x14ac:dyDescent="0.35">
      <c r="D9264" s="5"/>
      <c r="J9264" s="12"/>
      <c r="S9264" s="12"/>
      <c r="T9264" s="5"/>
      <c r="V9264" s="5"/>
      <c r="W9264" s="5"/>
    </row>
    <row r="9265" spans="4:23" customFormat="1" x14ac:dyDescent="0.35">
      <c r="D9265" s="5"/>
      <c r="J9265" s="12"/>
      <c r="S9265" s="12"/>
      <c r="T9265" s="5"/>
      <c r="V9265" s="5"/>
      <c r="W9265" s="5"/>
    </row>
    <row r="9266" spans="4:23" customFormat="1" x14ac:dyDescent="0.35">
      <c r="D9266" s="5"/>
      <c r="J9266" s="12"/>
      <c r="S9266" s="12"/>
      <c r="T9266" s="5"/>
      <c r="V9266" s="5"/>
      <c r="W9266" s="5"/>
    </row>
    <row r="9267" spans="4:23" customFormat="1" x14ac:dyDescent="0.35">
      <c r="D9267" s="5"/>
      <c r="J9267" s="12"/>
      <c r="S9267" s="12"/>
      <c r="T9267" s="5"/>
      <c r="V9267" s="5"/>
      <c r="W9267" s="5"/>
    </row>
    <row r="9268" spans="4:23" customFormat="1" x14ac:dyDescent="0.35">
      <c r="D9268" s="5"/>
      <c r="J9268" s="12"/>
      <c r="S9268" s="12"/>
      <c r="T9268" s="5"/>
      <c r="V9268" s="5"/>
      <c r="W9268" s="5"/>
    </row>
    <row r="9269" spans="4:23" customFormat="1" x14ac:dyDescent="0.35">
      <c r="D9269" s="5"/>
      <c r="J9269" s="12"/>
      <c r="S9269" s="12"/>
      <c r="T9269" s="5"/>
      <c r="V9269" s="5"/>
      <c r="W9269" s="5"/>
    </row>
    <row r="9270" spans="4:23" customFormat="1" x14ac:dyDescent="0.35">
      <c r="D9270" s="5"/>
      <c r="J9270" s="12"/>
      <c r="S9270" s="12"/>
      <c r="T9270" s="5"/>
      <c r="V9270" s="5"/>
      <c r="W9270" s="5"/>
    </row>
    <row r="9271" spans="4:23" customFormat="1" x14ac:dyDescent="0.35">
      <c r="D9271" s="5"/>
      <c r="J9271" s="12"/>
      <c r="S9271" s="12"/>
      <c r="T9271" s="5"/>
      <c r="V9271" s="5"/>
      <c r="W9271" s="5"/>
    </row>
    <row r="9272" spans="4:23" customFormat="1" x14ac:dyDescent="0.35">
      <c r="D9272" s="5"/>
      <c r="J9272" s="12"/>
      <c r="S9272" s="12"/>
      <c r="T9272" s="5"/>
      <c r="V9272" s="5"/>
      <c r="W9272" s="5"/>
    </row>
    <row r="9273" spans="4:23" customFormat="1" x14ac:dyDescent="0.35">
      <c r="D9273" s="5"/>
      <c r="J9273" s="12"/>
      <c r="S9273" s="12"/>
      <c r="T9273" s="5"/>
      <c r="V9273" s="5"/>
      <c r="W9273" s="5"/>
    </row>
    <row r="9274" spans="4:23" customFormat="1" x14ac:dyDescent="0.35">
      <c r="D9274" s="5"/>
      <c r="J9274" s="12"/>
      <c r="S9274" s="12"/>
      <c r="T9274" s="5"/>
      <c r="V9274" s="5"/>
      <c r="W9274" s="5"/>
    </row>
    <row r="9275" spans="4:23" customFormat="1" x14ac:dyDescent="0.35">
      <c r="D9275" s="5"/>
      <c r="J9275" s="12"/>
      <c r="S9275" s="12"/>
      <c r="T9275" s="5"/>
      <c r="V9275" s="5"/>
      <c r="W9275" s="5"/>
    </row>
    <row r="9276" spans="4:23" customFormat="1" x14ac:dyDescent="0.35">
      <c r="D9276" s="5"/>
      <c r="J9276" s="12"/>
      <c r="S9276" s="12"/>
      <c r="T9276" s="5"/>
      <c r="V9276" s="5"/>
      <c r="W9276" s="5"/>
    </row>
    <row r="9277" spans="4:23" customFormat="1" x14ac:dyDescent="0.35">
      <c r="D9277" s="5"/>
      <c r="J9277" s="12"/>
      <c r="S9277" s="12"/>
      <c r="T9277" s="5"/>
      <c r="V9277" s="5"/>
      <c r="W9277" s="5"/>
    </row>
    <row r="9278" spans="4:23" customFormat="1" x14ac:dyDescent="0.35">
      <c r="D9278" s="5"/>
      <c r="J9278" s="12"/>
      <c r="S9278" s="12"/>
      <c r="T9278" s="5"/>
      <c r="V9278" s="5"/>
      <c r="W9278" s="5"/>
    </row>
    <row r="9279" spans="4:23" customFormat="1" x14ac:dyDescent="0.35">
      <c r="D9279" s="5"/>
      <c r="J9279" s="12"/>
      <c r="S9279" s="12"/>
      <c r="T9279" s="5"/>
      <c r="V9279" s="5"/>
      <c r="W9279" s="5"/>
    </row>
    <row r="9280" spans="4:23" customFormat="1" x14ac:dyDescent="0.35">
      <c r="D9280" s="5"/>
      <c r="J9280" s="12"/>
      <c r="S9280" s="12"/>
      <c r="T9280" s="5"/>
      <c r="V9280" s="5"/>
      <c r="W9280" s="5"/>
    </row>
    <row r="9281" spans="4:23" customFormat="1" x14ac:dyDescent="0.35">
      <c r="D9281" s="5"/>
      <c r="J9281" s="12"/>
      <c r="S9281" s="12"/>
      <c r="T9281" s="5"/>
      <c r="V9281" s="5"/>
      <c r="W9281" s="5"/>
    </row>
    <row r="9282" spans="4:23" customFormat="1" x14ac:dyDescent="0.35">
      <c r="D9282" s="5"/>
      <c r="J9282" s="12"/>
      <c r="S9282" s="12"/>
      <c r="T9282" s="5"/>
      <c r="V9282" s="5"/>
      <c r="W9282" s="5"/>
    </row>
    <row r="9283" spans="4:23" customFormat="1" x14ac:dyDescent="0.35">
      <c r="D9283" s="5"/>
      <c r="J9283" s="12"/>
      <c r="S9283" s="12"/>
      <c r="T9283" s="5"/>
      <c r="V9283" s="5"/>
      <c r="W9283" s="5"/>
    </row>
    <row r="9284" spans="4:23" customFormat="1" x14ac:dyDescent="0.35">
      <c r="D9284" s="5"/>
      <c r="J9284" s="12"/>
      <c r="S9284" s="12"/>
      <c r="T9284" s="5"/>
      <c r="V9284" s="5"/>
      <c r="W9284" s="5"/>
    </row>
    <row r="9285" spans="4:23" customFormat="1" x14ac:dyDescent="0.35">
      <c r="D9285" s="5"/>
      <c r="J9285" s="12"/>
      <c r="S9285" s="12"/>
      <c r="T9285" s="5"/>
      <c r="V9285" s="5"/>
      <c r="W9285" s="5"/>
    </row>
    <row r="9286" spans="4:23" customFormat="1" x14ac:dyDescent="0.35">
      <c r="D9286" s="5"/>
      <c r="J9286" s="12"/>
      <c r="S9286" s="12"/>
      <c r="T9286" s="5"/>
      <c r="V9286" s="5"/>
      <c r="W9286" s="5"/>
    </row>
    <row r="9287" spans="4:23" customFormat="1" x14ac:dyDescent="0.35">
      <c r="D9287" s="5"/>
      <c r="J9287" s="12"/>
      <c r="S9287" s="12"/>
      <c r="T9287" s="5"/>
      <c r="V9287" s="5"/>
      <c r="W9287" s="5"/>
    </row>
    <row r="9288" spans="4:23" customFormat="1" x14ac:dyDescent="0.35">
      <c r="D9288" s="5"/>
      <c r="J9288" s="12"/>
      <c r="S9288" s="12"/>
      <c r="T9288" s="5"/>
      <c r="V9288" s="5"/>
      <c r="W9288" s="5"/>
    </row>
    <row r="9289" spans="4:23" customFormat="1" x14ac:dyDescent="0.35">
      <c r="D9289" s="5"/>
      <c r="J9289" s="12"/>
      <c r="S9289" s="12"/>
      <c r="T9289" s="5"/>
      <c r="V9289" s="5"/>
      <c r="W9289" s="5"/>
    </row>
    <row r="9290" spans="4:23" customFormat="1" x14ac:dyDescent="0.35">
      <c r="D9290" s="5"/>
      <c r="J9290" s="12"/>
      <c r="S9290" s="12"/>
      <c r="T9290" s="5"/>
      <c r="V9290" s="5"/>
      <c r="W9290" s="5"/>
    </row>
    <row r="9291" spans="4:23" customFormat="1" x14ac:dyDescent="0.35">
      <c r="D9291" s="5"/>
      <c r="J9291" s="12"/>
      <c r="S9291" s="12"/>
      <c r="T9291" s="5"/>
      <c r="V9291" s="5"/>
      <c r="W9291" s="5"/>
    </row>
    <row r="9292" spans="4:23" customFormat="1" x14ac:dyDescent="0.35">
      <c r="D9292" s="5"/>
      <c r="J9292" s="12"/>
      <c r="S9292" s="12"/>
      <c r="T9292" s="5"/>
      <c r="V9292" s="5"/>
      <c r="W9292" s="5"/>
    </row>
    <row r="9293" spans="4:23" customFormat="1" x14ac:dyDescent="0.35">
      <c r="D9293" s="5"/>
      <c r="J9293" s="12"/>
      <c r="S9293" s="12"/>
      <c r="T9293" s="5"/>
      <c r="V9293" s="5"/>
      <c r="W9293" s="5"/>
    </row>
    <row r="9294" spans="4:23" customFormat="1" x14ac:dyDescent="0.35">
      <c r="D9294" s="5"/>
      <c r="J9294" s="12"/>
      <c r="S9294" s="12"/>
      <c r="T9294" s="5"/>
      <c r="V9294" s="5"/>
      <c r="W9294" s="5"/>
    </row>
    <row r="9295" spans="4:23" customFormat="1" x14ac:dyDescent="0.35">
      <c r="D9295" s="5"/>
      <c r="J9295" s="12"/>
      <c r="S9295" s="12"/>
      <c r="T9295" s="5"/>
      <c r="V9295" s="5"/>
      <c r="W9295" s="5"/>
    </row>
    <row r="9296" spans="4:23" customFormat="1" x14ac:dyDescent="0.35">
      <c r="D9296" s="5"/>
      <c r="J9296" s="12"/>
      <c r="S9296" s="12"/>
      <c r="T9296" s="5"/>
      <c r="V9296" s="5"/>
      <c r="W9296" s="5"/>
    </row>
    <row r="9297" spans="4:23" customFormat="1" x14ac:dyDescent="0.35">
      <c r="D9297" s="5"/>
      <c r="J9297" s="12"/>
      <c r="S9297" s="12"/>
      <c r="T9297" s="5"/>
      <c r="V9297" s="5"/>
      <c r="W9297" s="5"/>
    </row>
    <row r="9298" spans="4:23" customFormat="1" x14ac:dyDescent="0.35">
      <c r="D9298" s="5"/>
      <c r="J9298" s="12"/>
      <c r="S9298" s="12"/>
      <c r="T9298" s="5"/>
      <c r="V9298" s="5"/>
      <c r="W9298" s="5"/>
    </row>
    <row r="9299" spans="4:23" customFormat="1" x14ac:dyDescent="0.35">
      <c r="D9299" s="5"/>
      <c r="J9299" s="12"/>
      <c r="S9299" s="12"/>
      <c r="T9299" s="5"/>
      <c r="V9299" s="5"/>
      <c r="W9299" s="5"/>
    </row>
    <row r="9300" spans="4:23" customFormat="1" x14ac:dyDescent="0.35">
      <c r="D9300" s="5"/>
      <c r="J9300" s="12"/>
      <c r="S9300" s="12"/>
      <c r="T9300" s="5"/>
      <c r="V9300" s="5"/>
      <c r="W9300" s="5"/>
    </row>
    <row r="9301" spans="4:23" customFormat="1" x14ac:dyDescent="0.35">
      <c r="D9301" s="5"/>
      <c r="J9301" s="12"/>
      <c r="S9301" s="12"/>
      <c r="T9301" s="5"/>
      <c r="V9301" s="5"/>
      <c r="W9301" s="5"/>
    </row>
    <row r="9302" spans="4:23" customFormat="1" x14ac:dyDescent="0.35">
      <c r="D9302" s="5"/>
      <c r="J9302" s="12"/>
      <c r="S9302" s="12"/>
      <c r="T9302" s="5"/>
      <c r="V9302" s="5"/>
      <c r="W9302" s="5"/>
    </row>
    <row r="9303" spans="4:23" customFormat="1" x14ac:dyDescent="0.35">
      <c r="D9303" s="5"/>
      <c r="J9303" s="12"/>
      <c r="S9303" s="12"/>
      <c r="T9303" s="5"/>
      <c r="V9303" s="5"/>
      <c r="W9303" s="5"/>
    </row>
    <row r="9304" spans="4:23" customFormat="1" x14ac:dyDescent="0.35">
      <c r="D9304" s="5"/>
      <c r="J9304" s="12"/>
      <c r="S9304" s="12"/>
      <c r="T9304" s="5"/>
      <c r="V9304" s="5"/>
      <c r="W9304" s="5"/>
    </row>
    <row r="9305" spans="4:23" customFormat="1" x14ac:dyDescent="0.35">
      <c r="D9305" s="5"/>
      <c r="J9305" s="12"/>
      <c r="S9305" s="12"/>
      <c r="T9305" s="5"/>
      <c r="V9305" s="5"/>
      <c r="W9305" s="5"/>
    </row>
    <row r="9306" spans="4:23" customFormat="1" x14ac:dyDescent="0.35">
      <c r="D9306" s="5"/>
      <c r="J9306" s="12"/>
      <c r="S9306" s="12"/>
      <c r="T9306" s="5"/>
      <c r="V9306" s="5"/>
      <c r="W9306" s="5"/>
    </row>
    <row r="9307" spans="4:23" customFormat="1" x14ac:dyDescent="0.35">
      <c r="D9307" s="5"/>
      <c r="J9307" s="12"/>
      <c r="S9307" s="12"/>
      <c r="T9307" s="5"/>
      <c r="V9307" s="5"/>
      <c r="W9307" s="5"/>
    </row>
    <row r="9308" spans="4:23" customFormat="1" x14ac:dyDescent="0.35">
      <c r="D9308" s="5"/>
      <c r="J9308" s="12"/>
      <c r="S9308" s="12"/>
      <c r="T9308" s="5"/>
      <c r="V9308" s="5"/>
      <c r="W9308" s="5"/>
    </row>
    <row r="9309" spans="4:23" customFormat="1" x14ac:dyDescent="0.35">
      <c r="D9309" s="5"/>
      <c r="J9309" s="12"/>
      <c r="S9309" s="12"/>
      <c r="T9309" s="5"/>
      <c r="V9309" s="5"/>
      <c r="W9309" s="5"/>
    </row>
    <row r="9310" spans="4:23" customFormat="1" x14ac:dyDescent="0.35">
      <c r="D9310" s="5"/>
      <c r="J9310" s="12"/>
      <c r="S9310" s="12"/>
      <c r="T9310" s="5"/>
      <c r="V9310" s="5"/>
      <c r="W9310" s="5"/>
    </row>
    <row r="9311" spans="4:23" customFormat="1" x14ac:dyDescent="0.35">
      <c r="D9311" s="5"/>
      <c r="J9311" s="12"/>
      <c r="S9311" s="12"/>
      <c r="T9311" s="5"/>
      <c r="V9311" s="5"/>
      <c r="W9311" s="5"/>
    </row>
    <row r="9312" spans="4:23" customFormat="1" x14ac:dyDescent="0.35">
      <c r="D9312" s="5"/>
      <c r="J9312" s="12"/>
      <c r="S9312" s="12"/>
      <c r="T9312" s="5"/>
      <c r="V9312" s="5"/>
      <c r="W9312" s="5"/>
    </row>
    <row r="9313" spans="4:23" customFormat="1" x14ac:dyDescent="0.35">
      <c r="D9313" s="5"/>
      <c r="J9313" s="12"/>
      <c r="S9313" s="12"/>
      <c r="T9313" s="5"/>
      <c r="V9313" s="5"/>
      <c r="W9313" s="5"/>
    </row>
    <row r="9314" spans="4:23" customFormat="1" x14ac:dyDescent="0.35">
      <c r="D9314" s="5"/>
      <c r="J9314" s="12"/>
      <c r="S9314" s="12"/>
      <c r="T9314" s="5"/>
      <c r="V9314" s="5"/>
      <c r="W9314" s="5"/>
    </row>
    <row r="9315" spans="4:23" customFormat="1" x14ac:dyDescent="0.35">
      <c r="D9315" s="5"/>
      <c r="J9315" s="12"/>
      <c r="S9315" s="12"/>
      <c r="T9315" s="5"/>
      <c r="V9315" s="5"/>
      <c r="W9315" s="5"/>
    </row>
    <row r="9316" spans="4:23" customFormat="1" x14ac:dyDescent="0.35">
      <c r="D9316" s="5"/>
      <c r="J9316" s="12"/>
      <c r="S9316" s="12"/>
      <c r="T9316" s="5"/>
      <c r="V9316" s="5"/>
      <c r="W9316" s="5"/>
    </row>
    <row r="9317" spans="4:23" customFormat="1" x14ac:dyDescent="0.35">
      <c r="D9317" s="5"/>
      <c r="J9317" s="12"/>
      <c r="S9317" s="12"/>
      <c r="T9317" s="5"/>
      <c r="V9317" s="5"/>
      <c r="W9317" s="5"/>
    </row>
    <row r="9318" spans="4:23" customFormat="1" x14ac:dyDescent="0.35">
      <c r="D9318" s="5"/>
      <c r="J9318" s="12"/>
      <c r="S9318" s="12"/>
      <c r="T9318" s="5"/>
      <c r="V9318" s="5"/>
      <c r="W9318" s="5"/>
    </row>
    <row r="9319" spans="4:23" customFormat="1" x14ac:dyDescent="0.35">
      <c r="D9319" s="5"/>
      <c r="J9319" s="12"/>
      <c r="S9319" s="12"/>
      <c r="T9319" s="5"/>
      <c r="V9319" s="5"/>
      <c r="W9319" s="5"/>
    </row>
    <row r="9320" spans="4:23" customFormat="1" x14ac:dyDescent="0.35">
      <c r="D9320" s="5"/>
      <c r="J9320" s="12"/>
      <c r="S9320" s="12"/>
      <c r="T9320" s="5"/>
      <c r="V9320" s="5"/>
      <c r="W9320" s="5"/>
    </row>
    <row r="9321" spans="4:23" customFormat="1" x14ac:dyDescent="0.35">
      <c r="D9321" s="5"/>
      <c r="J9321" s="12"/>
      <c r="S9321" s="12"/>
      <c r="T9321" s="5"/>
      <c r="V9321" s="5"/>
      <c r="W9321" s="5"/>
    </row>
    <row r="9322" spans="4:23" customFormat="1" x14ac:dyDescent="0.35">
      <c r="D9322" s="5"/>
      <c r="J9322" s="12"/>
      <c r="S9322" s="12"/>
      <c r="T9322" s="5"/>
      <c r="V9322" s="5"/>
      <c r="W9322" s="5"/>
    </row>
    <row r="9323" spans="4:23" customFormat="1" x14ac:dyDescent="0.35">
      <c r="D9323" s="5"/>
      <c r="J9323" s="12"/>
      <c r="S9323" s="12"/>
      <c r="T9323" s="5"/>
      <c r="V9323" s="5"/>
      <c r="W9323" s="5"/>
    </row>
    <row r="9324" spans="4:23" customFormat="1" x14ac:dyDescent="0.35">
      <c r="D9324" s="5"/>
      <c r="J9324" s="12"/>
      <c r="S9324" s="12"/>
      <c r="T9324" s="5"/>
      <c r="V9324" s="5"/>
      <c r="W9324" s="5"/>
    </row>
    <row r="9325" spans="4:23" customFormat="1" x14ac:dyDescent="0.35">
      <c r="D9325" s="5"/>
      <c r="J9325" s="12"/>
      <c r="S9325" s="12"/>
      <c r="T9325" s="5"/>
      <c r="V9325" s="5"/>
      <c r="W9325" s="5"/>
    </row>
    <row r="9326" spans="4:23" customFormat="1" x14ac:dyDescent="0.35">
      <c r="D9326" s="5"/>
      <c r="J9326" s="12"/>
      <c r="S9326" s="12"/>
      <c r="T9326" s="5"/>
      <c r="V9326" s="5"/>
      <c r="W9326" s="5"/>
    </row>
    <row r="9327" spans="4:23" customFormat="1" x14ac:dyDescent="0.35">
      <c r="D9327" s="5"/>
      <c r="J9327" s="12"/>
      <c r="S9327" s="12"/>
      <c r="T9327" s="5"/>
      <c r="V9327" s="5"/>
      <c r="W9327" s="5"/>
    </row>
    <row r="9328" spans="4:23" customFormat="1" x14ac:dyDescent="0.35">
      <c r="D9328" s="5"/>
      <c r="J9328" s="12"/>
      <c r="S9328" s="12"/>
      <c r="T9328" s="5"/>
      <c r="V9328" s="5"/>
      <c r="W9328" s="5"/>
    </row>
    <row r="9329" spans="4:23" customFormat="1" x14ac:dyDescent="0.35">
      <c r="D9329" s="5"/>
      <c r="J9329" s="12"/>
      <c r="S9329" s="12"/>
      <c r="T9329" s="5"/>
      <c r="V9329" s="5"/>
      <c r="W9329" s="5"/>
    </row>
    <row r="9330" spans="4:23" customFormat="1" x14ac:dyDescent="0.35">
      <c r="D9330" s="5"/>
      <c r="J9330" s="12"/>
      <c r="S9330" s="12"/>
      <c r="T9330" s="5"/>
      <c r="V9330" s="5"/>
      <c r="W9330" s="5"/>
    </row>
    <row r="9331" spans="4:23" customFormat="1" x14ac:dyDescent="0.35">
      <c r="D9331" s="5"/>
      <c r="J9331" s="12"/>
      <c r="S9331" s="12"/>
      <c r="T9331" s="5"/>
      <c r="V9331" s="5"/>
      <c r="W9331" s="5"/>
    </row>
    <row r="9332" spans="4:23" customFormat="1" x14ac:dyDescent="0.35">
      <c r="D9332" s="5"/>
      <c r="J9332" s="12"/>
      <c r="S9332" s="12"/>
      <c r="T9332" s="5"/>
      <c r="V9332" s="5"/>
      <c r="W9332" s="5"/>
    </row>
    <row r="9333" spans="4:23" customFormat="1" x14ac:dyDescent="0.35">
      <c r="D9333" s="5"/>
      <c r="J9333" s="12"/>
      <c r="S9333" s="12"/>
      <c r="T9333" s="5"/>
      <c r="V9333" s="5"/>
      <c r="W9333" s="5"/>
    </row>
    <row r="9334" spans="4:23" customFormat="1" x14ac:dyDescent="0.35">
      <c r="D9334" s="5"/>
      <c r="J9334" s="12"/>
      <c r="S9334" s="12"/>
      <c r="T9334" s="5"/>
      <c r="V9334" s="5"/>
      <c r="W9334" s="5"/>
    </row>
    <row r="9335" spans="4:23" customFormat="1" x14ac:dyDescent="0.35">
      <c r="D9335" s="5"/>
      <c r="J9335" s="12"/>
      <c r="S9335" s="12"/>
      <c r="T9335" s="5"/>
      <c r="V9335" s="5"/>
      <c r="W9335" s="5"/>
    </row>
    <row r="9336" spans="4:23" customFormat="1" x14ac:dyDescent="0.35">
      <c r="D9336" s="5"/>
      <c r="J9336" s="12"/>
      <c r="S9336" s="12"/>
      <c r="T9336" s="5"/>
      <c r="V9336" s="5"/>
      <c r="W9336" s="5"/>
    </row>
    <row r="9337" spans="4:23" customFormat="1" x14ac:dyDescent="0.35">
      <c r="D9337" s="5"/>
      <c r="J9337" s="12"/>
      <c r="S9337" s="12"/>
      <c r="T9337" s="5"/>
      <c r="V9337" s="5"/>
      <c r="W9337" s="5"/>
    </row>
    <row r="9338" spans="4:23" customFormat="1" x14ac:dyDescent="0.35">
      <c r="D9338" s="5"/>
      <c r="J9338" s="12"/>
      <c r="S9338" s="12"/>
      <c r="T9338" s="5"/>
      <c r="V9338" s="5"/>
      <c r="W9338" s="5"/>
    </row>
    <row r="9339" spans="4:23" customFormat="1" x14ac:dyDescent="0.35">
      <c r="D9339" s="5"/>
      <c r="J9339" s="12"/>
      <c r="S9339" s="12"/>
      <c r="T9339" s="5"/>
      <c r="V9339" s="5"/>
      <c r="W9339" s="5"/>
    </row>
    <row r="9340" spans="4:23" customFormat="1" x14ac:dyDescent="0.35">
      <c r="D9340" s="5"/>
      <c r="J9340" s="12"/>
      <c r="S9340" s="12"/>
      <c r="T9340" s="5"/>
      <c r="V9340" s="5"/>
      <c r="W9340" s="5"/>
    </row>
    <row r="9341" spans="4:23" customFormat="1" x14ac:dyDescent="0.35">
      <c r="D9341" s="5"/>
      <c r="J9341" s="12"/>
      <c r="S9341" s="12"/>
      <c r="T9341" s="5"/>
      <c r="V9341" s="5"/>
      <c r="W9341" s="5"/>
    </row>
    <row r="9342" spans="4:23" customFormat="1" x14ac:dyDescent="0.35">
      <c r="D9342" s="5"/>
      <c r="J9342" s="12"/>
      <c r="S9342" s="12"/>
      <c r="T9342" s="5"/>
      <c r="V9342" s="5"/>
      <c r="W9342" s="5"/>
    </row>
    <row r="9343" spans="4:23" customFormat="1" x14ac:dyDescent="0.35">
      <c r="D9343" s="5"/>
      <c r="J9343" s="12"/>
      <c r="S9343" s="12"/>
      <c r="T9343" s="5"/>
      <c r="V9343" s="5"/>
      <c r="W9343" s="5"/>
    </row>
    <row r="9344" spans="4:23" customFormat="1" x14ac:dyDescent="0.35">
      <c r="D9344" s="5"/>
      <c r="J9344" s="12"/>
      <c r="S9344" s="12"/>
      <c r="T9344" s="5"/>
      <c r="V9344" s="5"/>
      <c r="W9344" s="5"/>
    </row>
    <row r="9345" spans="4:23" customFormat="1" x14ac:dyDescent="0.35">
      <c r="D9345" s="5"/>
      <c r="J9345" s="12"/>
      <c r="S9345" s="12"/>
      <c r="T9345" s="5"/>
      <c r="V9345" s="5"/>
      <c r="W9345" s="5"/>
    </row>
    <row r="9346" spans="4:23" customFormat="1" x14ac:dyDescent="0.35">
      <c r="D9346" s="5"/>
      <c r="J9346" s="12"/>
      <c r="S9346" s="12"/>
      <c r="T9346" s="5"/>
      <c r="V9346" s="5"/>
      <c r="W9346" s="5"/>
    </row>
    <row r="9347" spans="4:23" customFormat="1" x14ac:dyDescent="0.35">
      <c r="D9347" s="5"/>
      <c r="J9347" s="12"/>
      <c r="S9347" s="12"/>
      <c r="T9347" s="5"/>
      <c r="V9347" s="5"/>
      <c r="W9347" s="5"/>
    </row>
    <row r="9348" spans="4:23" customFormat="1" x14ac:dyDescent="0.35">
      <c r="D9348" s="5"/>
      <c r="J9348" s="12"/>
      <c r="S9348" s="12"/>
      <c r="T9348" s="5"/>
      <c r="V9348" s="5"/>
      <c r="W9348" s="5"/>
    </row>
    <row r="9349" spans="4:23" customFormat="1" x14ac:dyDescent="0.35">
      <c r="D9349" s="5"/>
      <c r="J9349" s="12"/>
      <c r="S9349" s="12"/>
      <c r="T9349" s="5"/>
      <c r="V9349" s="5"/>
      <c r="W9349" s="5"/>
    </row>
    <row r="9350" spans="4:23" customFormat="1" x14ac:dyDescent="0.35">
      <c r="D9350" s="5"/>
      <c r="J9350" s="12"/>
      <c r="S9350" s="12"/>
      <c r="T9350" s="5"/>
      <c r="V9350" s="5"/>
      <c r="W9350" s="5"/>
    </row>
    <row r="9351" spans="4:23" customFormat="1" x14ac:dyDescent="0.35">
      <c r="D9351" s="5"/>
      <c r="J9351" s="12"/>
      <c r="S9351" s="12"/>
      <c r="T9351" s="5"/>
      <c r="V9351" s="5"/>
      <c r="W9351" s="5"/>
    </row>
    <row r="9352" spans="4:23" customFormat="1" x14ac:dyDescent="0.35">
      <c r="D9352" s="5"/>
      <c r="J9352" s="12"/>
      <c r="S9352" s="12"/>
      <c r="T9352" s="5"/>
      <c r="V9352" s="5"/>
      <c r="W9352" s="5"/>
    </row>
    <row r="9353" spans="4:23" customFormat="1" x14ac:dyDescent="0.35">
      <c r="D9353" s="5"/>
      <c r="J9353" s="12"/>
      <c r="S9353" s="12"/>
      <c r="T9353" s="5"/>
      <c r="V9353" s="5"/>
      <c r="W9353" s="5"/>
    </row>
    <row r="9354" spans="4:23" customFormat="1" x14ac:dyDescent="0.35">
      <c r="D9354" s="5"/>
      <c r="J9354" s="12"/>
      <c r="S9354" s="12"/>
      <c r="T9354" s="5"/>
      <c r="V9354" s="5"/>
      <c r="W9354" s="5"/>
    </row>
    <row r="9355" spans="4:23" customFormat="1" x14ac:dyDescent="0.35">
      <c r="D9355" s="5"/>
      <c r="J9355" s="12"/>
      <c r="S9355" s="12"/>
      <c r="T9355" s="5"/>
      <c r="V9355" s="5"/>
      <c r="W9355" s="5"/>
    </row>
    <row r="9356" spans="4:23" customFormat="1" x14ac:dyDescent="0.35">
      <c r="D9356" s="5"/>
      <c r="J9356" s="12"/>
      <c r="S9356" s="12"/>
      <c r="T9356" s="5"/>
      <c r="V9356" s="5"/>
      <c r="W9356" s="5"/>
    </row>
    <row r="9357" spans="4:23" customFormat="1" x14ac:dyDescent="0.35">
      <c r="D9357" s="5"/>
      <c r="J9357" s="12"/>
      <c r="S9357" s="12"/>
      <c r="T9357" s="5"/>
      <c r="V9357" s="5"/>
      <c r="W9357" s="5"/>
    </row>
    <row r="9358" spans="4:23" customFormat="1" x14ac:dyDescent="0.35">
      <c r="D9358" s="5"/>
      <c r="J9358" s="12"/>
      <c r="S9358" s="12"/>
      <c r="T9358" s="5"/>
      <c r="V9358" s="5"/>
      <c r="W9358" s="5"/>
    </row>
    <row r="9359" spans="4:23" customFormat="1" x14ac:dyDescent="0.35">
      <c r="D9359" s="5"/>
      <c r="J9359" s="12"/>
      <c r="S9359" s="12"/>
      <c r="T9359" s="5"/>
      <c r="V9359" s="5"/>
      <c r="W9359" s="5"/>
    </row>
    <row r="9360" spans="4:23" customFormat="1" x14ac:dyDescent="0.35">
      <c r="D9360" s="5"/>
      <c r="J9360" s="12"/>
      <c r="S9360" s="12"/>
      <c r="T9360" s="5"/>
      <c r="V9360" s="5"/>
      <c r="W9360" s="5"/>
    </row>
    <row r="9361" spans="4:23" customFormat="1" x14ac:dyDescent="0.35">
      <c r="D9361" s="5"/>
      <c r="J9361" s="12"/>
      <c r="S9361" s="12"/>
      <c r="T9361" s="5"/>
      <c r="V9361" s="5"/>
      <c r="W9361" s="5"/>
    </row>
    <row r="9362" spans="4:23" customFormat="1" x14ac:dyDescent="0.35">
      <c r="D9362" s="5"/>
      <c r="J9362" s="12"/>
      <c r="S9362" s="12"/>
      <c r="T9362" s="5"/>
      <c r="V9362" s="5"/>
      <c r="W9362" s="5"/>
    </row>
    <row r="9363" spans="4:23" customFormat="1" x14ac:dyDescent="0.35">
      <c r="D9363" s="5"/>
      <c r="J9363" s="12"/>
      <c r="S9363" s="12"/>
      <c r="T9363" s="5"/>
      <c r="V9363" s="5"/>
      <c r="W9363" s="5"/>
    </row>
    <row r="9364" spans="4:23" customFormat="1" x14ac:dyDescent="0.35">
      <c r="D9364" s="5"/>
      <c r="J9364" s="12"/>
      <c r="S9364" s="12"/>
      <c r="T9364" s="5"/>
      <c r="V9364" s="5"/>
      <c r="W9364" s="5"/>
    </row>
    <row r="9365" spans="4:23" customFormat="1" x14ac:dyDescent="0.35">
      <c r="D9365" s="5"/>
      <c r="J9365" s="12"/>
      <c r="S9365" s="12"/>
      <c r="T9365" s="5"/>
      <c r="V9365" s="5"/>
      <c r="W9365" s="5"/>
    </row>
    <row r="9366" spans="4:23" customFormat="1" x14ac:dyDescent="0.35">
      <c r="D9366" s="5"/>
      <c r="J9366" s="12"/>
      <c r="S9366" s="12"/>
      <c r="T9366" s="5"/>
      <c r="V9366" s="5"/>
      <c r="W9366" s="5"/>
    </row>
    <row r="9367" spans="4:23" customFormat="1" x14ac:dyDescent="0.35">
      <c r="D9367" s="5"/>
      <c r="J9367" s="12"/>
      <c r="S9367" s="12"/>
      <c r="T9367" s="5"/>
      <c r="V9367" s="5"/>
      <c r="W9367" s="5"/>
    </row>
    <row r="9368" spans="4:23" customFormat="1" x14ac:dyDescent="0.35">
      <c r="D9368" s="5"/>
      <c r="J9368" s="12"/>
      <c r="S9368" s="12"/>
      <c r="T9368" s="5"/>
      <c r="V9368" s="5"/>
      <c r="W9368" s="5"/>
    </row>
    <row r="9369" spans="4:23" customFormat="1" x14ac:dyDescent="0.35">
      <c r="D9369" s="5"/>
      <c r="J9369" s="12"/>
      <c r="S9369" s="12"/>
      <c r="T9369" s="5"/>
      <c r="V9369" s="5"/>
      <c r="W9369" s="5"/>
    </row>
    <row r="9370" spans="4:23" customFormat="1" x14ac:dyDescent="0.35">
      <c r="D9370" s="5"/>
      <c r="J9370" s="12"/>
      <c r="S9370" s="12"/>
      <c r="T9370" s="5"/>
      <c r="V9370" s="5"/>
      <c r="W9370" s="5"/>
    </row>
    <row r="9371" spans="4:23" customFormat="1" x14ac:dyDescent="0.35">
      <c r="D9371" s="5"/>
      <c r="J9371" s="12"/>
      <c r="S9371" s="12"/>
      <c r="T9371" s="5"/>
      <c r="V9371" s="5"/>
      <c r="W9371" s="5"/>
    </row>
    <row r="9372" spans="4:23" customFormat="1" x14ac:dyDescent="0.35">
      <c r="D9372" s="5"/>
      <c r="J9372" s="12"/>
      <c r="S9372" s="12"/>
      <c r="T9372" s="5"/>
      <c r="V9372" s="5"/>
      <c r="W9372" s="5"/>
    </row>
    <row r="9373" spans="4:23" customFormat="1" x14ac:dyDescent="0.35">
      <c r="D9373" s="5"/>
      <c r="J9373" s="12"/>
      <c r="S9373" s="12"/>
      <c r="T9373" s="5"/>
      <c r="V9373" s="5"/>
      <c r="W9373" s="5"/>
    </row>
    <row r="9374" spans="4:23" customFormat="1" x14ac:dyDescent="0.35">
      <c r="D9374" s="5"/>
      <c r="J9374" s="12"/>
      <c r="S9374" s="12"/>
      <c r="T9374" s="5"/>
      <c r="V9374" s="5"/>
      <c r="W9374" s="5"/>
    </row>
    <row r="9375" spans="4:23" customFormat="1" x14ac:dyDescent="0.35">
      <c r="D9375" s="5"/>
      <c r="J9375" s="12"/>
      <c r="S9375" s="12"/>
      <c r="T9375" s="5"/>
      <c r="V9375" s="5"/>
      <c r="W9375" s="5"/>
    </row>
    <row r="9376" spans="4:23" customFormat="1" x14ac:dyDescent="0.35">
      <c r="D9376" s="5"/>
      <c r="J9376" s="12"/>
      <c r="S9376" s="12"/>
      <c r="T9376" s="5"/>
      <c r="V9376" s="5"/>
      <c r="W9376" s="5"/>
    </row>
    <row r="9377" spans="4:23" customFormat="1" x14ac:dyDescent="0.35">
      <c r="D9377" s="5"/>
      <c r="J9377" s="12"/>
      <c r="S9377" s="12"/>
      <c r="T9377" s="5"/>
      <c r="V9377" s="5"/>
      <c r="W9377" s="5"/>
    </row>
    <row r="9378" spans="4:23" customFormat="1" x14ac:dyDescent="0.35">
      <c r="D9378" s="5"/>
      <c r="J9378" s="12"/>
      <c r="S9378" s="12"/>
      <c r="T9378" s="5"/>
      <c r="V9378" s="5"/>
      <c r="W9378" s="5"/>
    </row>
    <row r="9379" spans="4:23" customFormat="1" x14ac:dyDescent="0.35">
      <c r="D9379" s="5"/>
      <c r="J9379" s="12"/>
      <c r="S9379" s="12"/>
      <c r="T9379" s="5"/>
      <c r="V9379" s="5"/>
      <c r="W9379" s="5"/>
    </row>
    <row r="9380" spans="4:23" customFormat="1" x14ac:dyDescent="0.35">
      <c r="D9380" s="5"/>
      <c r="J9380" s="12"/>
      <c r="S9380" s="12"/>
      <c r="T9380" s="5"/>
      <c r="V9380" s="5"/>
      <c r="W9380" s="5"/>
    </row>
    <row r="9381" spans="4:23" customFormat="1" x14ac:dyDescent="0.35">
      <c r="D9381" s="5"/>
      <c r="J9381" s="12"/>
      <c r="S9381" s="12"/>
      <c r="T9381" s="5"/>
      <c r="V9381" s="5"/>
      <c r="W9381" s="5"/>
    </row>
    <row r="9382" spans="4:23" customFormat="1" x14ac:dyDescent="0.35">
      <c r="D9382" s="5"/>
      <c r="J9382" s="12"/>
      <c r="S9382" s="12"/>
      <c r="T9382" s="5"/>
      <c r="V9382" s="5"/>
      <c r="W9382" s="5"/>
    </row>
    <row r="9383" spans="4:23" customFormat="1" x14ac:dyDescent="0.35">
      <c r="D9383" s="5"/>
      <c r="J9383" s="12"/>
      <c r="S9383" s="12"/>
      <c r="T9383" s="5"/>
      <c r="V9383" s="5"/>
      <c r="W9383" s="5"/>
    </row>
    <row r="9384" spans="4:23" customFormat="1" x14ac:dyDescent="0.35">
      <c r="D9384" s="5"/>
      <c r="J9384" s="12"/>
      <c r="S9384" s="12"/>
      <c r="T9384" s="5"/>
      <c r="V9384" s="5"/>
      <c r="W9384" s="5"/>
    </row>
    <row r="9385" spans="4:23" customFormat="1" x14ac:dyDescent="0.35">
      <c r="D9385" s="5"/>
      <c r="J9385" s="12"/>
      <c r="S9385" s="12"/>
      <c r="T9385" s="5"/>
      <c r="V9385" s="5"/>
      <c r="W9385" s="5"/>
    </row>
    <row r="9386" spans="4:23" customFormat="1" x14ac:dyDescent="0.35">
      <c r="D9386" s="5"/>
      <c r="J9386" s="12"/>
      <c r="S9386" s="12"/>
      <c r="T9386" s="5"/>
      <c r="V9386" s="5"/>
      <c r="W9386" s="5"/>
    </row>
    <row r="9387" spans="4:23" customFormat="1" x14ac:dyDescent="0.35">
      <c r="D9387" s="5"/>
      <c r="J9387" s="12"/>
      <c r="S9387" s="12"/>
      <c r="T9387" s="5"/>
      <c r="V9387" s="5"/>
      <c r="W9387" s="5"/>
    </row>
    <row r="9388" spans="4:23" customFormat="1" x14ac:dyDescent="0.35">
      <c r="D9388" s="5"/>
      <c r="J9388" s="12"/>
      <c r="S9388" s="12"/>
      <c r="T9388" s="5"/>
      <c r="V9388" s="5"/>
      <c r="W9388" s="5"/>
    </row>
    <row r="9389" spans="4:23" customFormat="1" x14ac:dyDescent="0.35">
      <c r="D9389" s="5"/>
      <c r="J9389" s="12"/>
      <c r="S9389" s="12"/>
      <c r="T9389" s="5"/>
      <c r="V9389" s="5"/>
      <c r="W9389" s="5"/>
    </row>
    <row r="9390" spans="4:23" customFormat="1" x14ac:dyDescent="0.35">
      <c r="D9390" s="5"/>
      <c r="J9390" s="12"/>
      <c r="S9390" s="12"/>
      <c r="T9390" s="5"/>
      <c r="V9390" s="5"/>
      <c r="W9390" s="5"/>
    </row>
    <row r="9391" spans="4:23" customFormat="1" x14ac:dyDescent="0.35">
      <c r="D9391" s="5"/>
      <c r="J9391" s="12"/>
      <c r="S9391" s="12"/>
      <c r="T9391" s="5"/>
      <c r="V9391" s="5"/>
      <c r="W9391" s="5"/>
    </row>
    <row r="9392" spans="4:23" customFormat="1" x14ac:dyDescent="0.35">
      <c r="D9392" s="5"/>
      <c r="J9392" s="12"/>
      <c r="S9392" s="12"/>
      <c r="T9392" s="5"/>
      <c r="V9392" s="5"/>
      <c r="W9392" s="5"/>
    </row>
    <row r="9393" spans="4:23" customFormat="1" x14ac:dyDescent="0.35">
      <c r="D9393" s="5"/>
      <c r="J9393" s="12"/>
      <c r="S9393" s="12"/>
      <c r="T9393" s="5"/>
      <c r="V9393" s="5"/>
      <c r="W9393" s="5"/>
    </row>
    <row r="9394" spans="4:23" customFormat="1" x14ac:dyDescent="0.35">
      <c r="D9394" s="5"/>
      <c r="J9394" s="12"/>
      <c r="S9394" s="12"/>
      <c r="T9394" s="5"/>
      <c r="V9394" s="5"/>
      <c r="W9394" s="5"/>
    </row>
    <row r="9395" spans="4:23" customFormat="1" x14ac:dyDescent="0.35">
      <c r="D9395" s="5"/>
      <c r="J9395" s="12"/>
      <c r="S9395" s="12"/>
      <c r="T9395" s="5"/>
      <c r="V9395" s="5"/>
      <c r="W9395" s="5"/>
    </row>
    <row r="9396" spans="4:23" customFormat="1" x14ac:dyDescent="0.35">
      <c r="D9396" s="5"/>
      <c r="J9396" s="12"/>
      <c r="S9396" s="12"/>
      <c r="T9396" s="5"/>
      <c r="V9396" s="5"/>
      <c r="W9396" s="5"/>
    </row>
    <row r="9397" spans="4:23" customFormat="1" x14ac:dyDescent="0.35">
      <c r="D9397" s="5"/>
      <c r="J9397" s="12"/>
      <c r="S9397" s="12"/>
      <c r="T9397" s="5"/>
      <c r="V9397" s="5"/>
      <c r="W9397" s="5"/>
    </row>
    <row r="9398" spans="4:23" customFormat="1" x14ac:dyDescent="0.35">
      <c r="D9398" s="5"/>
      <c r="J9398" s="12"/>
      <c r="S9398" s="12"/>
      <c r="T9398" s="5"/>
      <c r="V9398" s="5"/>
      <c r="W9398" s="5"/>
    </row>
    <row r="9399" spans="4:23" customFormat="1" x14ac:dyDescent="0.35">
      <c r="D9399" s="5"/>
      <c r="J9399" s="12"/>
      <c r="S9399" s="12"/>
      <c r="T9399" s="5"/>
      <c r="V9399" s="5"/>
      <c r="W9399" s="5"/>
    </row>
    <row r="9400" spans="4:23" customFormat="1" x14ac:dyDescent="0.35">
      <c r="D9400" s="5"/>
      <c r="J9400" s="12"/>
      <c r="S9400" s="12"/>
      <c r="T9400" s="5"/>
      <c r="V9400" s="5"/>
      <c r="W9400" s="5"/>
    </row>
    <row r="9401" spans="4:23" customFormat="1" x14ac:dyDescent="0.35">
      <c r="D9401" s="5"/>
      <c r="J9401" s="12"/>
      <c r="S9401" s="12"/>
      <c r="T9401" s="5"/>
      <c r="V9401" s="5"/>
      <c r="W9401" s="5"/>
    </row>
    <row r="9402" spans="4:23" customFormat="1" x14ac:dyDescent="0.35">
      <c r="D9402" s="5"/>
      <c r="J9402" s="12"/>
      <c r="S9402" s="12"/>
      <c r="T9402" s="5"/>
      <c r="V9402" s="5"/>
      <c r="W9402" s="5"/>
    </row>
    <row r="9403" spans="4:23" customFormat="1" x14ac:dyDescent="0.35">
      <c r="D9403" s="5"/>
      <c r="J9403" s="12"/>
      <c r="S9403" s="12"/>
      <c r="T9403" s="5"/>
      <c r="V9403" s="5"/>
      <c r="W9403" s="5"/>
    </row>
    <row r="9404" spans="4:23" customFormat="1" x14ac:dyDescent="0.35">
      <c r="D9404" s="5"/>
      <c r="J9404" s="12"/>
      <c r="S9404" s="12"/>
      <c r="T9404" s="5"/>
      <c r="V9404" s="5"/>
      <c r="W9404" s="5"/>
    </row>
    <row r="9405" spans="4:23" customFormat="1" x14ac:dyDescent="0.35">
      <c r="D9405" s="5"/>
      <c r="J9405" s="12"/>
      <c r="S9405" s="12"/>
      <c r="T9405" s="5"/>
      <c r="V9405" s="5"/>
      <c r="W9405" s="5"/>
    </row>
    <row r="9406" spans="4:23" customFormat="1" x14ac:dyDescent="0.35">
      <c r="D9406" s="5"/>
      <c r="J9406" s="12"/>
      <c r="S9406" s="12"/>
      <c r="T9406" s="5"/>
      <c r="V9406" s="5"/>
      <c r="W9406" s="5"/>
    </row>
    <row r="9407" spans="4:23" customFormat="1" x14ac:dyDescent="0.35">
      <c r="D9407" s="5"/>
      <c r="J9407" s="12"/>
      <c r="S9407" s="12"/>
      <c r="T9407" s="5"/>
      <c r="V9407" s="5"/>
      <c r="W9407" s="5"/>
    </row>
    <row r="9408" spans="4:23" customFormat="1" x14ac:dyDescent="0.35">
      <c r="D9408" s="5"/>
      <c r="J9408" s="12"/>
      <c r="S9408" s="12"/>
      <c r="T9408" s="5"/>
      <c r="V9408" s="5"/>
      <c r="W9408" s="5"/>
    </row>
    <row r="9409" spans="4:23" customFormat="1" x14ac:dyDescent="0.35">
      <c r="D9409" s="5"/>
      <c r="J9409" s="12"/>
      <c r="S9409" s="12"/>
      <c r="T9409" s="5"/>
      <c r="V9409" s="5"/>
      <c r="W9409" s="5"/>
    </row>
    <row r="9410" spans="4:23" customFormat="1" x14ac:dyDescent="0.35">
      <c r="D9410" s="5"/>
      <c r="J9410" s="12"/>
      <c r="S9410" s="12"/>
      <c r="T9410" s="5"/>
      <c r="V9410" s="5"/>
      <c r="W9410" s="5"/>
    </row>
    <row r="9411" spans="4:23" customFormat="1" x14ac:dyDescent="0.35">
      <c r="D9411" s="5"/>
      <c r="J9411" s="12"/>
      <c r="S9411" s="12"/>
      <c r="T9411" s="5"/>
      <c r="V9411" s="5"/>
      <c r="W9411" s="5"/>
    </row>
    <row r="9412" spans="4:23" customFormat="1" x14ac:dyDescent="0.35">
      <c r="D9412" s="5"/>
      <c r="J9412" s="12"/>
      <c r="S9412" s="12"/>
      <c r="T9412" s="5"/>
      <c r="V9412" s="5"/>
      <c r="W9412" s="5"/>
    </row>
    <row r="9413" spans="4:23" customFormat="1" x14ac:dyDescent="0.35">
      <c r="D9413" s="5"/>
      <c r="J9413" s="12"/>
      <c r="S9413" s="12"/>
      <c r="T9413" s="5"/>
      <c r="V9413" s="5"/>
      <c r="W9413" s="5"/>
    </row>
    <row r="9414" spans="4:23" customFormat="1" x14ac:dyDescent="0.35">
      <c r="D9414" s="5"/>
      <c r="J9414" s="12"/>
      <c r="S9414" s="12"/>
      <c r="T9414" s="5"/>
      <c r="V9414" s="5"/>
      <c r="W9414" s="5"/>
    </row>
    <row r="9415" spans="4:23" customFormat="1" x14ac:dyDescent="0.35">
      <c r="D9415" s="5"/>
      <c r="J9415" s="12"/>
      <c r="S9415" s="12"/>
      <c r="T9415" s="5"/>
      <c r="V9415" s="5"/>
      <c r="W9415" s="5"/>
    </row>
    <row r="9416" spans="4:23" customFormat="1" x14ac:dyDescent="0.35">
      <c r="D9416" s="5"/>
      <c r="J9416" s="12"/>
      <c r="S9416" s="12"/>
      <c r="T9416" s="5"/>
      <c r="V9416" s="5"/>
      <c r="W9416" s="5"/>
    </row>
    <row r="9417" spans="4:23" customFormat="1" x14ac:dyDescent="0.35">
      <c r="D9417" s="5"/>
      <c r="J9417" s="12"/>
      <c r="S9417" s="12"/>
      <c r="T9417" s="5"/>
      <c r="V9417" s="5"/>
      <c r="W9417" s="5"/>
    </row>
    <row r="9418" spans="4:23" customFormat="1" x14ac:dyDescent="0.35">
      <c r="D9418" s="5"/>
      <c r="J9418" s="12"/>
      <c r="S9418" s="12"/>
      <c r="T9418" s="5"/>
      <c r="V9418" s="5"/>
      <c r="W9418" s="5"/>
    </row>
    <row r="9419" spans="4:23" customFormat="1" x14ac:dyDescent="0.35">
      <c r="D9419" s="5"/>
      <c r="J9419" s="12"/>
      <c r="S9419" s="12"/>
      <c r="T9419" s="5"/>
      <c r="V9419" s="5"/>
      <c r="W9419" s="5"/>
    </row>
    <row r="9420" spans="4:23" customFormat="1" x14ac:dyDescent="0.35">
      <c r="D9420" s="5"/>
      <c r="J9420" s="12"/>
      <c r="S9420" s="12"/>
      <c r="T9420" s="5"/>
      <c r="V9420" s="5"/>
      <c r="W9420" s="5"/>
    </row>
    <row r="9421" spans="4:23" customFormat="1" x14ac:dyDescent="0.35">
      <c r="D9421" s="5"/>
      <c r="J9421" s="12"/>
      <c r="S9421" s="12"/>
      <c r="T9421" s="5"/>
      <c r="V9421" s="5"/>
      <c r="W9421" s="5"/>
    </row>
    <row r="9422" spans="4:23" customFormat="1" x14ac:dyDescent="0.35">
      <c r="D9422" s="5"/>
      <c r="J9422" s="12"/>
      <c r="S9422" s="12"/>
      <c r="T9422" s="5"/>
      <c r="V9422" s="5"/>
      <c r="W9422" s="5"/>
    </row>
    <row r="9423" spans="4:23" customFormat="1" x14ac:dyDescent="0.35">
      <c r="D9423" s="5"/>
      <c r="J9423" s="12"/>
      <c r="S9423" s="12"/>
      <c r="T9423" s="5"/>
      <c r="V9423" s="5"/>
      <c r="W9423" s="5"/>
    </row>
    <row r="9424" spans="4:23" customFormat="1" x14ac:dyDescent="0.35">
      <c r="D9424" s="5"/>
      <c r="J9424" s="12"/>
      <c r="S9424" s="12"/>
      <c r="T9424" s="5"/>
      <c r="V9424" s="5"/>
      <c r="W9424" s="5"/>
    </row>
    <row r="9425" spans="4:23" customFormat="1" x14ac:dyDescent="0.35">
      <c r="D9425" s="5"/>
      <c r="J9425" s="12"/>
      <c r="S9425" s="12"/>
      <c r="T9425" s="5"/>
      <c r="V9425" s="5"/>
      <c r="W9425" s="5"/>
    </row>
    <row r="9426" spans="4:23" customFormat="1" x14ac:dyDescent="0.35">
      <c r="D9426" s="5"/>
      <c r="J9426" s="12"/>
      <c r="S9426" s="12"/>
      <c r="T9426" s="5"/>
      <c r="V9426" s="5"/>
      <c r="W9426" s="5"/>
    </row>
    <row r="9427" spans="4:23" customFormat="1" x14ac:dyDescent="0.35">
      <c r="D9427" s="5"/>
      <c r="J9427" s="12"/>
      <c r="S9427" s="12"/>
      <c r="T9427" s="5"/>
      <c r="V9427" s="5"/>
      <c r="W9427" s="5"/>
    </row>
    <row r="9428" spans="4:23" customFormat="1" x14ac:dyDescent="0.35">
      <c r="D9428" s="5"/>
      <c r="J9428" s="12"/>
      <c r="S9428" s="12"/>
      <c r="T9428" s="5"/>
      <c r="V9428" s="5"/>
      <c r="W9428" s="5"/>
    </row>
    <row r="9429" spans="4:23" customFormat="1" x14ac:dyDescent="0.35">
      <c r="D9429" s="5"/>
      <c r="J9429" s="12"/>
      <c r="S9429" s="12"/>
      <c r="T9429" s="5"/>
      <c r="V9429" s="5"/>
      <c r="W9429" s="5"/>
    </row>
    <row r="9430" spans="4:23" customFormat="1" x14ac:dyDescent="0.35">
      <c r="D9430" s="5"/>
      <c r="J9430" s="12"/>
      <c r="S9430" s="12"/>
      <c r="T9430" s="5"/>
      <c r="V9430" s="5"/>
      <c r="W9430" s="5"/>
    </row>
    <row r="9431" spans="4:23" customFormat="1" x14ac:dyDescent="0.35">
      <c r="D9431" s="5"/>
      <c r="J9431" s="12"/>
      <c r="S9431" s="12"/>
      <c r="T9431" s="5"/>
      <c r="V9431" s="5"/>
      <c r="W9431" s="5"/>
    </row>
    <row r="9432" spans="4:23" customFormat="1" x14ac:dyDescent="0.35">
      <c r="D9432" s="5"/>
      <c r="J9432" s="12"/>
      <c r="S9432" s="12"/>
      <c r="T9432" s="5"/>
      <c r="V9432" s="5"/>
      <c r="W9432" s="5"/>
    </row>
    <row r="9433" spans="4:23" customFormat="1" x14ac:dyDescent="0.35">
      <c r="D9433" s="5"/>
      <c r="J9433" s="12"/>
      <c r="S9433" s="12"/>
      <c r="T9433" s="5"/>
      <c r="V9433" s="5"/>
      <c r="W9433" s="5"/>
    </row>
    <row r="9434" spans="4:23" customFormat="1" x14ac:dyDescent="0.35">
      <c r="D9434" s="5"/>
      <c r="J9434" s="12"/>
      <c r="S9434" s="12"/>
      <c r="T9434" s="5"/>
      <c r="V9434" s="5"/>
      <c r="W9434" s="5"/>
    </row>
    <row r="9435" spans="4:23" customFormat="1" x14ac:dyDescent="0.35">
      <c r="D9435" s="5"/>
      <c r="J9435" s="12"/>
      <c r="S9435" s="12"/>
      <c r="T9435" s="5"/>
      <c r="V9435" s="5"/>
      <c r="W9435" s="5"/>
    </row>
    <row r="9436" spans="4:23" customFormat="1" x14ac:dyDescent="0.35">
      <c r="D9436" s="5"/>
      <c r="J9436" s="12"/>
      <c r="S9436" s="12"/>
      <c r="T9436" s="5"/>
      <c r="V9436" s="5"/>
      <c r="W9436" s="5"/>
    </row>
    <row r="9437" spans="4:23" customFormat="1" x14ac:dyDescent="0.35">
      <c r="D9437" s="5"/>
      <c r="J9437" s="12"/>
      <c r="S9437" s="12"/>
      <c r="T9437" s="5"/>
      <c r="V9437" s="5"/>
      <c r="W9437" s="5"/>
    </row>
    <row r="9438" spans="4:23" customFormat="1" x14ac:dyDescent="0.35">
      <c r="D9438" s="5"/>
      <c r="J9438" s="12"/>
      <c r="S9438" s="12"/>
      <c r="T9438" s="5"/>
      <c r="V9438" s="5"/>
      <c r="W9438" s="5"/>
    </row>
    <row r="9439" spans="4:23" customFormat="1" x14ac:dyDescent="0.35">
      <c r="D9439" s="5"/>
      <c r="J9439" s="12"/>
      <c r="S9439" s="12"/>
      <c r="T9439" s="5"/>
      <c r="V9439" s="5"/>
      <c r="W9439" s="5"/>
    </row>
    <row r="9440" spans="4:23" customFormat="1" x14ac:dyDescent="0.35">
      <c r="D9440" s="5"/>
      <c r="J9440" s="12"/>
      <c r="S9440" s="12"/>
      <c r="T9440" s="5"/>
      <c r="V9440" s="5"/>
      <c r="W9440" s="5"/>
    </row>
    <row r="9441" spans="4:23" customFormat="1" x14ac:dyDescent="0.35">
      <c r="D9441" s="5"/>
      <c r="J9441" s="12"/>
      <c r="S9441" s="12"/>
      <c r="T9441" s="5"/>
      <c r="V9441" s="5"/>
      <c r="W9441" s="5"/>
    </row>
    <row r="9442" spans="4:23" customFormat="1" x14ac:dyDescent="0.35">
      <c r="D9442" s="5"/>
      <c r="J9442" s="12"/>
      <c r="S9442" s="12"/>
      <c r="T9442" s="5"/>
      <c r="V9442" s="5"/>
      <c r="W9442" s="5"/>
    </row>
    <row r="9443" spans="4:23" customFormat="1" x14ac:dyDescent="0.35">
      <c r="D9443" s="5"/>
      <c r="J9443" s="12"/>
      <c r="S9443" s="12"/>
      <c r="T9443" s="5"/>
      <c r="V9443" s="5"/>
      <c r="W9443" s="5"/>
    </row>
    <row r="9444" spans="4:23" customFormat="1" x14ac:dyDescent="0.35">
      <c r="D9444" s="5"/>
      <c r="J9444" s="12"/>
      <c r="S9444" s="12"/>
      <c r="T9444" s="5"/>
      <c r="V9444" s="5"/>
      <c r="W9444" s="5"/>
    </row>
    <row r="9445" spans="4:23" customFormat="1" x14ac:dyDescent="0.35">
      <c r="D9445" s="5"/>
      <c r="J9445" s="12"/>
      <c r="S9445" s="12"/>
      <c r="T9445" s="5"/>
      <c r="V9445" s="5"/>
      <c r="W9445" s="5"/>
    </row>
    <row r="9446" spans="4:23" customFormat="1" x14ac:dyDescent="0.35">
      <c r="D9446" s="5"/>
      <c r="J9446" s="12"/>
      <c r="S9446" s="12"/>
      <c r="T9446" s="5"/>
      <c r="V9446" s="5"/>
      <c r="W9446" s="5"/>
    </row>
    <row r="9447" spans="4:23" customFormat="1" x14ac:dyDescent="0.35">
      <c r="D9447" s="5"/>
      <c r="J9447" s="12"/>
      <c r="S9447" s="12"/>
      <c r="T9447" s="5"/>
      <c r="V9447" s="5"/>
      <c r="W9447" s="5"/>
    </row>
    <row r="9448" spans="4:23" customFormat="1" x14ac:dyDescent="0.35">
      <c r="D9448" s="5"/>
      <c r="J9448" s="12"/>
      <c r="S9448" s="12"/>
      <c r="T9448" s="5"/>
      <c r="V9448" s="5"/>
      <c r="W9448" s="5"/>
    </row>
    <row r="9449" spans="4:23" customFormat="1" x14ac:dyDescent="0.35">
      <c r="D9449" s="5"/>
      <c r="J9449" s="12"/>
      <c r="S9449" s="12"/>
      <c r="T9449" s="5"/>
      <c r="V9449" s="5"/>
      <c r="W9449" s="5"/>
    </row>
    <row r="9450" spans="4:23" customFormat="1" x14ac:dyDescent="0.35">
      <c r="D9450" s="5"/>
      <c r="J9450" s="12"/>
      <c r="S9450" s="12"/>
      <c r="T9450" s="5"/>
      <c r="V9450" s="5"/>
      <c r="W9450" s="5"/>
    </row>
    <row r="9451" spans="4:23" customFormat="1" x14ac:dyDescent="0.35">
      <c r="D9451" s="5"/>
      <c r="J9451" s="12"/>
      <c r="S9451" s="12"/>
      <c r="T9451" s="5"/>
      <c r="V9451" s="5"/>
      <c r="W9451" s="5"/>
    </row>
    <row r="9452" spans="4:23" customFormat="1" x14ac:dyDescent="0.35">
      <c r="D9452" s="5"/>
      <c r="J9452" s="12"/>
      <c r="S9452" s="12"/>
      <c r="T9452" s="5"/>
      <c r="V9452" s="5"/>
      <c r="W9452" s="5"/>
    </row>
    <row r="9453" spans="4:23" customFormat="1" x14ac:dyDescent="0.35">
      <c r="D9453" s="5"/>
      <c r="J9453" s="12"/>
      <c r="S9453" s="12"/>
      <c r="T9453" s="5"/>
      <c r="V9453" s="5"/>
      <c r="W9453" s="5"/>
    </row>
    <row r="9454" spans="4:23" customFormat="1" x14ac:dyDescent="0.35">
      <c r="D9454" s="5"/>
      <c r="J9454" s="12"/>
      <c r="S9454" s="12"/>
      <c r="T9454" s="5"/>
      <c r="V9454" s="5"/>
      <c r="W9454" s="5"/>
    </row>
    <row r="9455" spans="4:23" customFormat="1" x14ac:dyDescent="0.35">
      <c r="D9455" s="5"/>
      <c r="J9455" s="12"/>
      <c r="S9455" s="12"/>
      <c r="T9455" s="5"/>
      <c r="V9455" s="5"/>
      <c r="W9455" s="5"/>
    </row>
    <row r="9456" spans="4:23" customFormat="1" x14ac:dyDescent="0.35">
      <c r="D9456" s="5"/>
      <c r="J9456" s="12"/>
      <c r="S9456" s="12"/>
      <c r="T9456" s="5"/>
      <c r="V9456" s="5"/>
      <c r="W9456" s="5"/>
    </row>
    <row r="9457" spans="4:23" customFormat="1" x14ac:dyDescent="0.35">
      <c r="D9457" s="5"/>
      <c r="J9457" s="12"/>
      <c r="S9457" s="12"/>
      <c r="T9457" s="5"/>
      <c r="V9457" s="5"/>
      <c r="W9457" s="5"/>
    </row>
    <row r="9458" spans="4:23" customFormat="1" x14ac:dyDescent="0.35">
      <c r="D9458" s="5"/>
      <c r="J9458" s="12"/>
      <c r="S9458" s="12"/>
      <c r="T9458" s="5"/>
      <c r="V9458" s="5"/>
      <c r="W9458" s="5"/>
    </row>
    <row r="9459" spans="4:23" customFormat="1" x14ac:dyDescent="0.35">
      <c r="D9459" s="5"/>
      <c r="J9459" s="12"/>
      <c r="S9459" s="12"/>
      <c r="T9459" s="5"/>
      <c r="V9459" s="5"/>
      <c r="W9459" s="5"/>
    </row>
    <row r="9460" spans="4:23" customFormat="1" x14ac:dyDescent="0.35">
      <c r="D9460" s="5"/>
      <c r="J9460" s="12"/>
      <c r="S9460" s="12"/>
      <c r="T9460" s="5"/>
      <c r="V9460" s="5"/>
      <c r="W9460" s="5"/>
    </row>
    <row r="9461" spans="4:23" customFormat="1" x14ac:dyDescent="0.35">
      <c r="D9461" s="5"/>
      <c r="J9461" s="12"/>
      <c r="S9461" s="12"/>
      <c r="T9461" s="5"/>
      <c r="V9461" s="5"/>
      <c r="W9461" s="5"/>
    </row>
    <row r="9462" spans="4:23" customFormat="1" x14ac:dyDescent="0.35">
      <c r="D9462" s="5"/>
      <c r="J9462" s="12"/>
      <c r="S9462" s="12"/>
      <c r="T9462" s="5"/>
      <c r="V9462" s="5"/>
      <c r="W9462" s="5"/>
    </row>
    <row r="9463" spans="4:23" customFormat="1" x14ac:dyDescent="0.35">
      <c r="D9463" s="5"/>
      <c r="J9463" s="12"/>
      <c r="S9463" s="12"/>
      <c r="T9463" s="5"/>
      <c r="V9463" s="5"/>
      <c r="W9463" s="5"/>
    </row>
    <row r="9464" spans="4:23" customFormat="1" x14ac:dyDescent="0.35">
      <c r="D9464" s="5"/>
      <c r="J9464" s="12"/>
      <c r="S9464" s="12"/>
      <c r="T9464" s="5"/>
      <c r="V9464" s="5"/>
      <c r="W9464" s="5"/>
    </row>
    <row r="9465" spans="4:23" customFormat="1" x14ac:dyDescent="0.35">
      <c r="D9465" s="5"/>
      <c r="J9465" s="12"/>
      <c r="S9465" s="12"/>
      <c r="T9465" s="5"/>
      <c r="V9465" s="5"/>
      <c r="W9465" s="5"/>
    </row>
    <row r="9466" spans="4:23" customFormat="1" x14ac:dyDescent="0.35">
      <c r="D9466" s="5"/>
      <c r="J9466" s="12"/>
      <c r="S9466" s="12"/>
      <c r="T9466" s="5"/>
      <c r="V9466" s="5"/>
      <c r="W9466" s="5"/>
    </row>
    <row r="9467" spans="4:23" customFormat="1" x14ac:dyDescent="0.35">
      <c r="D9467" s="5"/>
      <c r="J9467" s="12"/>
      <c r="S9467" s="12"/>
      <c r="T9467" s="5"/>
      <c r="V9467" s="5"/>
      <c r="W9467" s="5"/>
    </row>
    <row r="9468" spans="4:23" customFormat="1" x14ac:dyDescent="0.35">
      <c r="D9468" s="5"/>
      <c r="J9468" s="12"/>
      <c r="S9468" s="12"/>
      <c r="T9468" s="5"/>
      <c r="V9468" s="5"/>
      <c r="W9468" s="5"/>
    </row>
    <row r="9469" spans="4:23" customFormat="1" x14ac:dyDescent="0.35">
      <c r="D9469" s="5"/>
      <c r="J9469" s="12"/>
      <c r="S9469" s="12"/>
      <c r="T9469" s="5"/>
      <c r="V9469" s="5"/>
      <c r="W9469" s="5"/>
    </row>
    <row r="9470" spans="4:23" customFormat="1" x14ac:dyDescent="0.35">
      <c r="D9470" s="5"/>
      <c r="J9470" s="12"/>
      <c r="S9470" s="12"/>
      <c r="T9470" s="5"/>
      <c r="V9470" s="5"/>
      <c r="W9470" s="5"/>
    </row>
    <row r="9471" spans="4:23" customFormat="1" x14ac:dyDescent="0.35">
      <c r="D9471" s="5"/>
      <c r="J9471" s="12"/>
      <c r="S9471" s="12"/>
      <c r="T9471" s="5"/>
      <c r="V9471" s="5"/>
      <c r="W9471" s="5"/>
    </row>
    <row r="9472" spans="4:23" customFormat="1" x14ac:dyDescent="0.35">
      <c r="D9472" s="5"/>
      <c r="J9472" s="12"/>
      <c r="S9472" s="12"/>
      <c r="T9472" s="5"/>
      <c r="V9472" s="5"/>
      <c r="W9472" s="5"/>
    </row>
    <row r="9473" spans="4:23" customFormat="1" x14ac:dyDescent="0.35">
      <c r="D9473" s="5"/>
      <c r="J9473" s="12"/>
      <c r="S9473" s="12"/>
      <c r="T9473" s="5"/>
      <c r="V9473" s="5"/>
      <c r="W9473" s="5"/>
    </row>
    <row r="9474" spans="4:23" customFormat="1" x14ac:dyDescent="0.35">
      <c r="D9474" s="5"/>
      <c r="J9474" s="12"/>
      <c r="S9474" s="12"/>
      <c r="T9474" s="5"/>
      <c r="V9474" s="5"/>
      <c r="W9474" s="5"/>
    </row>
    <row r="9475" spans="4:23" customFormat="1" x14ac:dyDescent="0.35">
      <c r="D9475" s="5"/>
      <c r="J9475" s="12"/>
      <c r="S9475" s="12"/>
      <c r="T9475" s="5"/>
      <c r="V9475" s="5"/>
      <c r="W9475" s="5"/>
    </row>
    <row r="9476" spans="4:23" customFormat="1" x14ac:dyDescent="0.35">
      <c r="D9476" s="5"/>
      <c r="J9476" s="12"/>
      <c r="S9476" s="12"/>
      <c r="T9476" s="5"/>
      <c r="V9476" s="5"/>
      <c r="W9476" s="5"/>
    </row>
    <row r="9477" spans="4:23" customFormat="1" x14ac:dyDescent="0.35">
      <c r="D9477" s="5"/>
      <c r="J9477" s="12"/>
      <c r="S9477" s="12"/>
      <c r="T9477" s="5"/>
      <c r="V9477" s="5"/>
      <c r="W9477" s="5"/>
    </row>
    <row r="9478" spans="4:23" customFormat="1" x14ac:dyDescent="0.35">
      <c r="D9478" s="5"/>
      <c r="J9478" s="12"/>
      <c r="S9478" s="12"/>
      <c r="T9478" s="5"/>
      <c r="V9478" s="5"/>
      <c r="W9478" s="5"/>
    </row>
    <row r="9479" spans="4:23" customFormat="1" x14ac:dyDescent="0.35">
      <c r="D9479" s="5"/>
      <c r="J9479" s="12"/>
      <c r="S9479" s="12"/>
      <c r="T9479" s="5"/>
      <c r="V9479" s="5"/>
      <c r="W9479" s="5"/>
    </row>
    <row r="9480" spans="4:23" customFormat="1" x14ac:dyDescent="0.35">
      <c r="D9480" s="5"/>
      <c r="J9480" s="12"/>
      <c r="S9480" s="12"/>
      <c r="T9480" s="5"/>
      <c r="V9480" s="5"/>
      <c r="W9480" s="5"/>
    </row>
    <row r="9481" spans="4:23" customFormat="1" x14ac:dyDescent="0.35">
      <c r="D9481" s="5"/>
      <c r="J9481" s="12"/>
      <c r="S9481" s="12"/>
      <c r="T9481" s="5"/>
      <c r="V9481" s="5"/>
      <c r="W9481" s="5"/>
    </row>
    <row r="9482" spans="4:23" customFormat="1" x14ac:dyDescent="0.35">
      <c r="D9482" s="5"/>
      <c r="J9482" s="12"/>
      <c r="S9482" s="12"/>
      <c r="T9482" s="5"/>
      <c r="V9482" s="5"/>
      <c r="W9482" s="5"/>
    </row>
    <row r="9483" spans="4:23" customFormat="1" x14ac:dyDescent="0.35">
      <c r="D9483" s="5"/>
      <c r="J9483" s="12"/>
      <c r="S9483" s="12"/>
      <c r="T9483" s="5"/>
      <c r="V9483" s="5"/>
      <c r="W9483" s="5"/>
    </row>
    <row r="9484" spans="4:23" customFormat="1" x14ac:dyDescent="0.35">
      <c r="D9484" s="5"/>
      <c r="J9484" s="12"/>
      <c r="S9484" s="12"/>
      <c r="T9484" s="5"/>
      <c r="V9484" s="5"/>
      <c r="W9484" s="5"/>
    </row>
    <row r="9485" spans="4:23" customFormat="1" x14ac:dyDescent="0.35">
      <c r="D9485" s="5"/>
      <c r="J9485" s="12"/>
      <c r="S9485" s="12"/>
      <c r="T9485" s="5"/>
      <c r="V9485" s="5"/>
      <c r="W9485" s="5"/>
    </row>
    <row r="9486" spans="4:23" customFormat="1" x14ac:dyDescent="0.35">
      <c r="D9486" s="5"/>
      <c r="J9486" s="12"/>
      <c r="S9486" s="12"/>
      <c r="T9486" s="5"/>
      <c r="V9486" s="5"/>
      <c r="W9486" s="5"/>
    </row>
    <row r="9487" spans="4:23" customFormat="1" x14ac:dyDescent="0.35">
      <c r="D9487" s="5"/>
      <c r="J9487" s="12"/>
      <c r="S9487" s="12"/>
      <c r="T9487" s="5"/>
      <c r="V9487" s="5"/>
      <c r="W9487" s="5"/>
    </row>
    <row r="9488" spans="4:23" customFormat="1" x14ac:dyDescent="0.35">
      <c r="D9488" s="5"/>
      <c r="J9488" s="12"/>
      <c r="S9488" s="12"/>
      <c r="T9488" s="5"/>
      <c r="V9488" s="5"/>
      <c r="W9488" s="5"/>
    </row>
    <row r="9489" spans="4:23" customFormat="1" x14ac:dyDescent="0.35">
      <c r="D9489" s="5"/>
      <c r="J9489" s="12"/>
      <c r="S9489" s="12"/>
      <c r="T9489" s="5"/>
      <c r="V9489" s="5"/>
      <c r="W9489" s="5"/>
    </row>
    <row r="9490" spans="4:23" customFormat="1" x14ac:dyDescent="0.35">
      <c r="D9490" s="5"/>
      <c r="J9490" s="12"/>
      <c r="S9490" s="12"/>
      <c r="T9490" s="5"/>
      <c r="V9490" s="5"/>
      <c r="W9490" s="5"/>
    </row>
    <row r="9491" spans="4:23" customFormat="1" x14ac:dyDescent="0.35">
      <c r="D9491" s="5"/>
      <c r="J9491" s="12"/>
      <c r="S9491" s="12"/>
      <c r="T9491" s="5"/>
      <c r="V9491" s="5"/>
      <c r="W9491" s="5"/>
    </row>
    <row r="9492" spans="4:23" customFormat="1" x14ac:dyDescent="0.35">
      <c r="D9492" s="5"/>
      <c r="J9492" s="12"/>
      <c r="S9492" s="12"/>
      <c r="T9492" s="5"/>
      <c r="V9492" s="5"/>
      <c r="W9492" s="5"/>
    </row>
    <row r="9493" spans="4:23" customFormat="1" x14ac:dyDescent="0.35">
      <c r="D9493" s="5"/>
      <c r="J9493" s="12"/>
      <c r="S9493" s="12"/>
      <c r="T9493" s="5"/>
      <c r="V9493" s="5"/>
      <c r="W9493" s="5"/>
    </row>
    <row r="9494" spans="4:23" customFormat="1" x14ac:dyDescent="0.35">
      <c r="D9494" s="5"/>
      <c r="J9494" s="12"/>
      <c r="S9494" s="12"/>
      <c r="T9494" s="5"/>
      <c r="V9494" s="5"/>
      <c r="W9494" s="5"/>
    </row>
    <row r="9495" spans="4:23" customFormat="1" x14ac:dyDescent="0.35">
      <c r="D9495" s="5"/>
      <c r="J9495" s="12"/>
      <c r="S9495" s="12"/>
      <c r="T9495" s="5"/>
      <c r="V9495" s="5"/>
      <c r="W9495" s="5"/>
    </row>
    <row r="9496" spans="4:23" customFormat="1" x14ac:dyDescent="0.35">
      <c r="D9496" s="5"/>
      <c r="J9496" s="12"/>
      <c r="S9496" s="12"/>
      <c r="T9496" s="5"/>
      <c r="V9496" s="5"/>
      <c r="W9496" s="5"/>
    </row>
    <row r="9497" spans="4:23" customFormat="1" x14ac:dyDescent="0.35">
      <c r="D9497" s="5"/>
      <c r="J9497" s="12"/>
      <c r="S9497" s="12"/>
      <c r="T9497" s="5"/>
      <c r="V9497" s="5"/>
      <c r="W9497" s="5"/>
    </row>
    <row r="9498" spans="4:23" customFormat="1" x14ac:dyDescent="0.35">
      <c r="D9498" s="5"/>
      <c r="J9498" s="12"/>
      <c r="S9498" s="12"/>
      <c r="T9498" s="5"/>
      <c r="V9498" s="5"/>
      <c r="W9498" s="5"/>
    </row>
    <row r="9499" spans="4:23" customFormat="1" x14ac:dyDescent="0.35">
      <c r="D9499" s="5"/>
      <c r="J9499" s="12"/>
      <c r="S9499" s="12"/>
      <c r="T9499" s="5"/>
      <c r="V9499" s="5"/>
      <c r="W9499" s="5"/>
    </row>
    <row r="9500" spans="4:23" customFormat="1" x14ac:dyDescent="0.35">
      <c r="D9500" s="5"/>
      <c r="J9500" s="12"/>
      <c r="S9500" s="12"/>
      <c r="T9500" s="5"/>
      <c r="V9500" s="5"/>
      <c r="W9500" s="5"/>
    </row>
    <row r="9501" spans="4:23" customFormat="1" x14ac:dyDescent="0.35">
      <c r="D9501" s="5"/>
      <c r="J9501" s="12"/>
      <c r="S9501" s="12"/>
      <c r="T9501" s="5"/>
      <c r="V9501" s="5"/>
      <c r="W9501" s="5"/>
    </row>
    <row r="9502" spans="4:23" customFormat="1" x14ac:dyDescent="0.35">
      <c r="D9502" s="5"/>
      <c r="J9502" s="12"/>
      <c r="S9502" s="12"/>
      <c r="T9502" s="5"/>
      <c r="V9502" s="5"/>
      <c r="W9502" s="5"/>
    </row>
    <row r="9503" spans="4:23" customFormat="1" x14ac:dyDescent="0.35">
      <c r="D9503" s="5"/>
      <c r="J9503" s="12"/>
      <c r="S9503" s="12"/>
      <c r="T9503" s="5"/>
      <c r="V9503" s="5"/>
      <c r="W9503" s="5"/>
    </row>
    <row r="9504" spans="4:23" customFormat="1" x14ac:dyDescent="0.35">
      <c r="D9504" s="5"/>
      <c r="J9504" s="12"/>
      <c r="S9504" s="12"/>
      <c r="T9504" s="5"/>
      <c r="V9504" s="5"/>
      <c r="W9504" s="5"/>
    </row>
    <row r="9505" spans="4:23" customFormat="1" x14ac:dyDescent="0.35">
      <c r="D9505" s="5"/>
      <c r="J9505" s="12"/>
      <c r="S9505" s="12"/>
      <c r="T9505" s="5"/>
      <c r="V9505" s="5"/>
      <c r="W9505" s="5"/>
    </row>
    <row r="9506" spans="4:23" customFormat="1" x14ac:dyDescent="0.35">
      <c r="D9506" s="5"/>
      <c r="J9506" s="12"/>
      <c r="S9506" s="12"/>
      <c r="T9506" s="5"/>
      <c r="V9506" s="5"/>
      <c r="W9506" s="5"/>
    </row>
    <row r="9507" spans="4:23" customFormat="1" x14ac:dyDescent="0.35">
      <c r="D9507" s="5"/>
      <c r="J9507" s="12"/>
      <c r="S9507" s="12"/>
      <c r="T9507" s="5"/>
      <c r="V9507" s="5"/>
      <c r="W9507" s="5"/>
    </row>
    <row r="9508" spans="4:23" customFormat="1" x14ac:dyDescent="0.35">
      <c r="D9508" s="5"/>
      <c r="J9508" s="12"/>
      <c r="S9508" s="12"/>
      <c r="T9508" s="5"/>
      <c r="V9508" s="5"/>
      <c r="W9508" s="5"/>
    </row>
    <row r="9509" spans="4:23" customFormat="1" x14ac:dyDescent="0.35">
      <c r="D9509" s="5"/>
      <c r="J9509" s="12"/>
      <c r="S9509" s="12"/>
      <c r="T9509" s="5"/>
      <c r="V9509" s="5"/>
      <c r="W9509" s="5"/>
    </row>
    <row r="9510" spans="4:23" customFormat="1" x14ac:dyDescent="0.35">
      <c r="D9510" s="5"/>
      <c r="J9510" s="12"/>
      <c r="S9510" s="12"/>
      <c r="T9510" s="5"/>
      <c r="V9510" s="5"/>
      <c r="W9510" s="5"/>
    </row>
    <row r="9511" spans="4:23" customFormat="1" x14ac:dyDescent="0.35">
      <c r="D9511" s="5"/>
      <c r="J9511" s="12"/>
      <c r="S9511" s="12"/>
      <c r="T9511" s="5"/>
      <c r="V9511" s="5"/>
      <c r="W9511" s="5"/>
    </row>
    <row r="9512" spans="4:23" customFormat="1" x14ac:dyDescent="0.35">
      <c r="D9512" s="5"/>
      <c r="J9512" s="12"/>
      <c r="S9512" s="12"/>
      <c r="T9512" s="5"/>
      <c r="V9512" s="5"/>
      <c r="W9512" s="5"/>
    </row>
    <row r="9513" spans="4:23" customFormat="1" x14ac:dyDescent="0.35">
      <c r="D9513" s="5"/>
      <c r="J9513" s="12"/>
      <c r="S9513" s="12"/>
      <c r="T9513" s="5"/>
      <c r="V9513" s="5"/>
      <c r="W9513" s="5"/>
    </row>
    <row r="9514" spans="4:23" customFormat="1" x14ac:dyDescent="0.35">
      <c r="D9514" s="5"/>
      <c r="J9514" s="12"/>
      <c r="S9514" s="12"/>
      <c r="T9514" s="5"/>
      <c r="V9514" s="5"/>
      <c r="W9514" s="5"/>
    </row>
    <row r="9515" spans="4:23" customFormat="1" x14ac:dyDescent="0.35">
      <c r="D9515" s="5"/>
      <c r="J9515" s="12"/>
      <c r="S9515" s="12"/>
      <c r="T9515" s="5"/>
      <c r="V9515" s="5"/>
      <c r="W9515" s="5"/>
    </row>
    <row r="9516" spans="4:23" customFormat="1" x14ac:dyDescent="0.35">
      <c r="D9516" s="5"/>
      <c r="J9516" s="12"/>
      <c r="S9516" s="12"/>
      <c r="T9516" s="5"/>
      <c r="V9516" s="5"/>
      <c r="W9516" s="5"/>
    </row>
    <row r="9517" spans="4:23" customFormat="1" x14ac:dyDescent="0.35">
      <c r="D9517" s="5"/>
      <c r="J9517" s="12"/>
      <c r="S9517" s="12"/>
      <c r="T9517" s="5"/>
      <c r="V9517" s="5"/>
      <c r="W9517" s="5"/>
    </row>
    <row r="9518" spans="4:23" customFormat="1" x14ac:dyDescent="0.35">
      <c r="D9518" s="5"/>
      <c r="J9518" s="12"/>
      <c r="S9518" s="12"/>
      <c r="T9518" s="5"/>
      <c r="V9518" s="5"/>
      <c r="W9518" s="5"/>
    </row>
    <row r="9519" spans="4:23" customFormat="1" x14ac:dyDescent="0.35">
      <c r="D9519" s="5"/>
      <c r="J9519" s="12"/>
      <c r="S9519" s="12"/>
      <c r="T9519" s="5"/>
      <c r="V9519" s="5"/>
      <c r="W9519" s="5"/>
    </row>
    <row r="9520" spans="4:23" customFormat="1" x14ac:dyDescent="0.35">
      <c r="D9520" s="5"/>
      <c r="J9520" s="12"/>
      <c r="S9520" s="12"/>
      <c r="T9520" s="5"/>
      <c r="V9520" s="5"/>
      <c r="W9520" s="5"/>
    </row>
    <row r="9521" spans="4:23" customFormat="1" x14ac:dyDescent="0.35">
      <c r="D9521" s="5"/>
      <c r="J9521" s="12"/>
      <c r="S9521" s="12"/>
      <c r="T9521" s="5"/>
      <c r="V9521" s="5"/>
      <c r="W9521" s="5"/>
    </row>
    <row r="9522" spans="4:23" customFormat="1" x14ac:dyDescent="0.35">
      <c r="D9522" s="5"/>
      <c r="J9522" s="12"/>
      <c r="S9522" s="12"/>
      <c r="T9522" s="5"/>
      <c r="V9522" s="5"/>
      <c r="W9522" s="5"/>
    </row>
    <row r="9523" spans="4:23" customFormat="1" x14ac:dyDescent="0.35">
      <c r="D9523" s="5"/>
      <c r="J9523" s="12"/>
      <c r="S9523" s="12"/>
      <c r="T9523" s="5"/>
      <c r="V9523" s="5"/>
      <c r="W9523" s="5"/>
    </row>
    <row r="9524" spans="4:23" customFormat="1" x14ac:dyDescent="0.35">
      <c r="D9524" s="5"/>
      <c r="J9524" s="12"/>
      <c r="S9524" s="12"/>
      <c r="T9524" s="5"/>
      <c r="V9524" s="5"/>
      <c r="W9524" s="5"/>
    </row>
    <row r="9525" spans="4:23" customFormat="1" x14ac:dyDescent="0.35">
      <c r="D9525" s="5"/>
      <c r="J9525" s="12"/>
      <c r="S9525" s="12"/>
      <c r="T9525" s="5"/>
      <c r="V9525" s="5"/>
      <c r="W9525" s="5"/>
    </row>
    <row r="9526" spans="4:23" customFormat="1" x14ac:dyDescent="0.35">
      <c r="D9526" s="5"/>
      <c r="J9526" s="12"/>
      <c r="S9526" s="12"/>
      <c r="T9526" s="5"/>
      <c r="V9526" s="5"/>
      <c r="W9526" s="5"/>
    </row>
    <row r="9527" spans="4:23" customFormat="1" x14ac:dyDescent="0.35">
      <c r="D9527" s="5"/>
      <c r="J9527" s="12"/>
      <c r="S9527" s="12"/>
      <c r="T9527" s="5"/>
      <c r="V9527" s="5"/>
      <c r="W9527" s="5"/>
    </row>
    <row r="9528" spans="4:23" customFormat="1" x14ac:dyDescent="0.35">
      <c r="D9528" s="5"/>
      <c r="J9528" s="12"/>
      <c r="S9528" s="12"/>
      <c r="T9528" s="5"/>
      <c r="V9528" s="5"/>
      <c r="W9528" s="5"/>
    </row>
    <row r="9529" spans="4:23" customFormat="1" x14ac:dyDescent="0.35">
      <c r="D9529" s="5"/>
      <c r="J9529" s="12"/>
      <c r="S9529" s="12"/>
      <c r="T9529" s="5"/>
      <c r="V9529" s="5"/>
      <c r="W9529" s="5"/>
    </row>
    <row r="9530" spans="4:23" customFormat="1" x14ac:dyDescent="0.35">
      <c r="D9530" s="5"/>
      <c r="J9530" s="12"/>
      <c r="S9530" s="12"/>
      <c r="T9530" s="5"/>
      <c r="V9530" s="5"/>
      <c r="W9530" s="5"/>
    </row>
    <row r="9531" spans="4:23" customFormat="1" x14ac:dyDescent="0.35">
      <c r="D9531" s="5"/>
      <c r="J9531" s="12"/>
      <c r="S9531" s="12"/>
      <c r="T9531" s="5"/>
      <c r="V9531" s="5"/>
      <c r="W9531" s="5"/>
    </row>
    <row r="9532" spans="4:23" customFormat="1" x14ac:dyDescent="0.35">
      <c r="D9532" s="5"/>
      <c r="J9532" s="12"/>
      <c r="S9532" s="12"/>
      <c r="T9532" s="5"/>
      <c r="V9532" s="5"/>
      <c r="W9532" s="5"/>
    </row>
    <row r="9533" spans="4:23" customFormat="1" x14ac:dyDescent="0.35">
      <c r="D9533" s="5"/>
      <c r="J9533" s="12"/>
      <c r="S9533" s="12"/>
      <c r="T9533" s="5"/>
      <c r="V9533" s="5"/>
      <c r="W9533" s="5"/>
    </row>
    <row r="9534" spans="4:23" customFormat="1" x14ac:dyDescent="0.35">
      <c r="D9534" s="5"/>
      <c r="J9534" s="12"/>
      <c r="S9534" s="12"/>
      <c r="T9534" s="5"/>
      <c r="V9534" s="5"/>
      <c r="W9534" s="5"/>
    </row>
    <row r="9535" spans="4:23" customFormat="1" x14ac:dyDescent="0.35">
      <c r="D9535" s="5"/>
      <c r="J9535" s="12"/>
      <c r="S9535" s="12"/>
      <c r="T9535" s="5"/>
      <c r="V9535" s="5"/>
      <c r="W9535" s="5"/>
    </row>
    <row r="9536" spans="4:23" customFormat="1" x14ac:dyDescent="0.35">
      <c r="D9536" s="5"/>
      <c r="J9536" s="12"/>
      <c r="S9536" s="12"/>
      <c r="T9536" s="5"/>
      <c r="V9536" s="5"/>
      <c r="W9536" s="5"/>
    </row>
    <row r="9537" spans="4:23" customFormat="1" x14ac:dyDescent="0.35">
      <c r="D9537" s="5"/>
      <c r="J9537" s="12"/>
      <c r="S9537" s="12"/>
      <c r="T9537" s="5"/>
      <c r="V9537" s="5"/>
      <c r="W9537" s="5"/>
    </row>
    <row r="9538" spans="4:23" customFormat="1" x14ac:dyDescent="0.35">
      <c r="D9538" s="5"/>
      <c r="J9538" s="12"/>
      <c r="S9538" s="12"/>
      <c r="T9538" s="5"/>
      <c r="V9538" s="5"/>
      <c r="W9538" s="5"/>
    </row>
    <row r="9539" spans="4:23" customFormat="1" x14ac:dyDescent="0.35">
      <c r="D9539" s="5"/>
      <c r="J9539" s="12"/>
      <c r="S9539" s="12"/>
      <c r="T9539" s="5"/>
      <c r="V9539" s="5"/>
      <c r="W9539" s="5"/>
    </row>
    <row r="9540" spans="4:23" customFormat="1" x14ac:dyDescent="0.35">
      <c r="D9540" s="5"/>
      <c r="J9540" s="12"/>
      <c r="S9540" s="12"/>
      <c r="T9540" s="5"/>
      <c r="V9540" s="5"/>
      <c r="W9540" s="5"/>
    </row>
    <row r="9541" spans="4:23" customFormat="1" x14ac:dyDescent="0.35">
      <c r="D9541" s="5"/>
      <c r="J9541" s="12"/>
      <c r="S9541" s="12"/>
      <c r="T9541" s="5"/>
      <c r="V9541" s="5"/>
      <c r="W9541" s="5"/>
    </row>
    <row r="9542" spans="4:23" customFormat="1" x14ac:dyDescent="0.35">
      <c r="D9542" s="5"/>
      <c r="J9542" s="12"/>
      <c r="S9542" s="12"/>
      <c r="T9542" s="5"/>
      <c r="V9542" s="5"/>
      <c r="W9542" s="5"/>
    </row>
    <row r="9543" spans="4:23" customFormat="1" x14ac:dyDescent="0.35">
      <c r="D9543" s="5"/>
      <c r="J9543" s="12"/>
      <c r="S9543" s="12"/>
      <c r="T9543" s="5"/>
      <c r="V9543" s="5"/>
      <c r="W9543" s="5"/>
    </row>
    <row r="9544" spans="4:23" customFormat="1" x14ac:dyDescent="0.35">
      <c r="D9544" s="5"/>
      <c r="J9544" s="12"/>
      <c r="S9544" s="12"/>
      <c r="T9544" s="5"/>
      <c r="V9544" s="5"/>
      <c r="W9544" s="5"/>
    </row>
    <row r="9545" spans="4:23" customFormat="1" x14ac:dyDescent="0.35">
      <c r="D9545" s="5"/>
      <c r="J9545" s="12"/>
      <c r="S9545" s="12"/>
      <c r="T9545" s="5"/>
      <c r="V9545" s="5"/>
      <c r="W9545" s="5"/>
    </row>
    <row r="9546" spans="4:23" customFormat="1" x14ac:dyDescent="0.35">
      <c r="D9546" s="5"/>
      <c r="J9546" s="12"/>
      <c r="S9546" s="12"/>
      <c r="T9546" s="5"/>
      <c r="V9546" s="5"/>
      <c r="W9546" s="5"/>
    </row>
    <row r="9547" spans="4:23" customFormat="1" x14ac:dyDescent="0.35">
      <c r="D9547" s="5"/>
      <c r="J9547" s="12"/>
      <c r="S9547" s="12"/>
      <c r="T9547" s="5"/>
      <c r="V9547" s="5"/>
      <c r="W9547" s="5"/>
    </row>
    <row r="9548" spans="4:23" customFormat="1" x14ac:dyDescent="0.35">
      <c r="D9548" s="5"/>
      <c r="J9548" s="12"/>
      <c r="S9548" s="12"/>
      <c r="T9548" s="5"/>
      <c r="V9548" s="5"/>
      <c r="W9548" s="5"/>
    </row>
    <row r="9549" spans="4:23" customFormat="1" x14ac:dyDescent="0.35">
      <c r="D9549" s="5"/>
      <c r="J9549" s="12"/>
      <c r="S9549" s="12"/>
      <c r="T9549" s="5"/>
      <c r="V9549" s="5"/>
      <c r="W9549" s="5"/>
    </row>
    <row r="9550" spans="4:23" customFormat="1" x14ac:dyDescent="0.35">
      <c r="D9550" s="5"/>
      <c r="J9550" s="12"/>
      <c r="S9550" s="12"/>
      <c r="T9550" s="5"/>
      <c r="V9550" s="5"/>
      <c r="W9550" s="5"/>
    </row>
    <row r="9551" spans="4:23" customFormat="1" x14ac:dyDescent="0.35">
      <c r="D9551" s="5"/>
      <c r="J9551" s="12"/>
      <c r="S9551" s="12"/>
      <c r="T9551" s="5"/>
      <c r="V9551" s="5"/>
      <c r="W9551" s="5"/>
    </row>
    <row r="9552" spans="4:23" customFormat="1" x14ac:dyDescent="0.35">
      <c r="D9552" s="5"/>
      <c r="J9552" s="12"/>
      <c r="S9552" s="12"/>
      <c r="T9552" s="5"/>
      <c r="V9552" s="5"/>
      <c r="W9552" s="5"/>
    </row>
    <row r="9553" spans="4:23" customFormat="1" x14ac:dyDescent="0.35">
      <c r="D9553" s="5"/>
      <c r="J9553" s="12"/>
      <c r="S9553" s="12"/>
      <c r="T9553" s="5"/>
      <c r="V9553" s="5"/>
      <c r="W9553" s="5"/>
    </row>
    <row r="9554" spans="4:23" customFormat="1" x14ac:dyDescent="0.35">
      <c r="D9554" s="5"/>
      <c r="J9554" s="12"/>
      <c r="S9554" s="12"/>
      <c r="T9554" s="5"/>
      <c r="V9554" s="5"/>
      <c r="W9554" s="5"/>
    </row>
    <row r="9555" spans="4:23" customFormat="1" x14ac:dyDescent="0.35">
      <c r="D9555" s="5"/>
      <c r="J9555" s="12"/>
      <c r="S9555" s="12"/>
      <c r="T9555" s="5"/>
      <c r="V9555" s="5"/>
      <c r="W9555" s="5"/>
    </row>
    <row r="9556" spans="4:23" customFormat="1" x14ac:dyDescent="0.35">
      <c r="D9556" s="5"/>
      <c r="J9556" s="12"/>
      <c r="S9556" s="12"/>
      <c r="T9556" s="5"/>
      <c r="V9556" s="5"/>
      <c r="W9556" s="5"/>
    </row>
    <row r="9557" spans="4:23" customFormat="1" x14ac:dyDescent="0.35">
      <c r="D9557" s="5"/>
      <c r="J9557" s="12"/>
      <c r="S9557" s="12"/>
      <c r="T9557" s="5"/>
      <c r="V9557" s="5"/>
      <c r="W9557" s="5"/>
    </row>
    <row r="9558" spans="4:23" customFormat="1" x14ac:dyDescent="0.35">
      <c r="D9558" s="5"/>
      <c r="J9558" s="12"/>
      <c r="S9558" s="12"/>
      <c r="T9558" s="5"/>
      <c r="V9558" s="5"/>
      <c r="W9558" s="5"/>
    </row>
    <row r="9559" spans="4:23" customFormat="1" x14ac:dyDescent="0.35">
      <c r="D9559" s="5"/>
      <c r="J9559" s="12"/>
      <c r="S9559" s="12"/>
      <c r="T9559" s="5"/>
      <c r="V9559" s="5"/>
      <c r="W9559" s="5"/>
    </row>
    <row r="9560" spans="4:23" customFormat="1" x14ac:dyDescent="0.35">
      <c r="D9560" s="5"/>
      <c r="J9560" s="12"/>
      <c r="S9560" s="12"/>
      <c r="T9560" s="5"/>
      <c r="V9560" s="5"/>
      <c r="W9560" s="5"/>
    </row>
    <row r="9561" spans="4:23" customFormat="1" x14ac:dyDescent="0.35">
      <c r="D9561" s="5"/>
      <c r="J9561" s="12"/>
      <c r="S9561" s="12"/>
      <c r="T9561" s="5"/>
      <c r="V9561" s="5"/>
      <c r="W9561" s="5"/>
    </row>
    <row r="9562" spans="4:23" customFormat="1" x14ac:dyDescent="0.35">
      <c r="D9562" s="5"/>
      <c r="J9562" s="12"/>
      <c r="S9562" s="12"/>
      <c r="T9562" s="5"/>
      <c r="V9562" s="5"/>
      <c r="W9562" s="5"/>
    </row>
    <row r="9563" spans="4:23" customFormat="1" x14ac:dyDescent="0.35">
      <c r="D9563" s="5"/>
      <c r="J9563" s="12"/>
      <c r="S9563" s="12"/>
      <c r="T9563" s="5"/>
      <c r="V9563" s="5"/>
      <c r="W9563" s="5"/>
    </row>
    <row r="9564" spans="4:23" customFormat="1" x14ac:dyDescent="0.35">
      <c r="D9564" s="5"/>
      <c r="J9564" s="12"/>
      <c r="S9564" s="12"/>
      <c r="T9564" s="5"/>
      <c r="V9564" s="5"/>
      <c r="W9564" s="5"/>
    </row>
    <row r="9565" spans="4:23" customFormat="1" x14ac:dyDescent="0.35">
      <c r="D9565" s="5"/>
      <c r="J9565" s="12"/>
      <c r="S9565" s="12"/>
      <c r="T9565" s="5"/>
      <c r="V9565" s="5"/>
      <c r="W9565" s="5"/>
    </row>
    <row r="9566" spans="4:23" customFormat="1" x14ac:dyDescent="0.35">
      <c r="D9566" s="5"/>
      <c r="J9566" s="12"/>
      <c r="S9566" s="12"/>
      <c r="T9566" s="5"/>
      <c r="V9566" s="5"/>
      <c r="W9566" s="5"/>
    </row>
    <row r="9567" spans="4:23" customFormat="1" x14ac:dyDescent="0.35">
      <c r="D9567" s="5"/>
      <c r="J9567" s="12"/>
      <c r="S9567" s="12"/>
      <c r="T9567" s="5"/>
      <c r="V9567" s="5"/>
      <c r="W9567" s="5"/>
    </row>
    <row r="9568" spans="4:23" customFormat="1" x14ac:dyDescent="0.35">
      <c r="D9568" s="5"/>
      <c r="J9568" s="12"/>
      <c r="S9568" s="12"/>
      <c r="T9568" s="5"/>
      <c r="V9568" s="5"/>
      <c r="W9568" s="5"/>
    </row>
    <row r="9569" spans="4:23" customFormat="1" x14ac:dyDescent="0.35">
      <c r="D9569" s="5"/>
      <c r="J9569" s="12"/>
      <c r="S9569" s="12"/>
      <c r="T9569" s="5"/>
      <c r="V9569" s="5"/>
      <c r="W9569" s="5"/>
    </row>
    <row r="9570" spans="4:23" customFormat="1" x14ac:dyDescent="0.35">
      <c r="D9570" s="5"/>
      <c r="J9570" s="12"/>
      <c r="S9570" s="12"/>
      <c r="T9570" s="5"/>
      <c r="V9570" s="5"/>
      <c r="W9570" s="5"/>
    </row>
    <row r="9571" spans="4:23" customFormat="1" x14ac:dyDescent="0.35">
      <c r="D9571" s="5"/>
      <c r="J9571" s="12"/>
      <c r="S9571" s="12"/>
      <c r="T9571" s="5"/>
      <c r="V9571" s="5"/>
      <c r="W9571" s="5"/>
    </row>
    <row r="9572" spans="4:23" customFormat="1" x14ac:dyDescent="0.35">
      <c r="D9572" s="5"/>
      <c r="J9572" s="12"/>
      <c r="S9572" s="12"/>
      <c r="T9572" s="5"/>
      <c r="V9572" s="5"/>
      <c r="W9572" s="5"/>
    </row>
    <row r="9573" spans="4:23" customFormat="1" x14ac:dyDescent="0.35">
      <c r="D9573" s="5"/>
      <c r="J9573" s="12"/>
      <c r="S9573" s="12"/>
      <c r="T9573" s="5"/>
      <c r="V9573" s="5"/>
      <c r="W9573" s="5"/>
    </row>
    <row r="9574" spans="4:23" customFormat="1" x14ac:dyDescent="0.35">
      <c r="D9574" s="5"/>
      <c r="J9574" s="12"/>
      <c r="S9574" s="12"/>
      <c r="T9574" s="5"/>
      <c r="V9574" s="5"/>
      <c r="W9574" s="5"/>
    </row>
    <row r="9575" spans="4:23" customFormat="1" x14ac:dyDescent="0.35">
      <c r="D9575" s="5"/>
      <c r="J9575" s="12"/>
      <c r="S9575" s="12"/>
      <c r="T9575" s="5"/>
      <c r="V9575" s="5"/>
      <c r="W9575" s="5"/>
    </row>
    <row r="9576" spans="4:23" customFormat="1" x14ac:dyDescent="0.35">
      <c r="D9576" s="5"/>
      <c r="J9576" s="12"/>
      <c r="S9576" s="12"/>
      <c r="T9576" s="5"/>
      <c r="V9576" s="5"/>
      <c r="W9576" s="5"/>
    </row>
    <row r="9577" spans="4:23" customFormat="1" x14ac:dyDescent="0.35">
      <c r="D9577" s="5"/>
      <c r="J9577" s="12"/>
      <c r="S9577" s="12"/>
      <c r="T9577" s="5"/>
      <c r="V9577" s="5"/>
      <c r="W9577" s="5"/>
    </row>
    <row r="9578" spans="4:23" customFormat="1" x14ac:dyDescent="0.35">
      <c r="D9578" s="5"/>
      <c r="J9578" s="12"/>
      <c r="S9578" s="12"/>
      <c r="T9578" s="5"/>
      <c r="V9578" s="5"/>
      <c r="W9578" s="5"/>
    </row>
    <row r="9579" spans="4:23" customFormat="1" x14ac:dyDescent="0.35">
      <c r="D9579" s="5"/>
      <c r="J9579" s="12"/>
      <c r="S9579" s="12"/>
      <c r="T9579" s="5"/>
      <c r="V9579" s="5"/>
      <c r="W9579" s="5"/>
    </row>
    <row r="9580" spans="4:23" customFormat="1" x14ac:dyDescent="0.35">
      <c r="D9580" s="5"/>
      <c r="J9580" s="12"/>
      <c r="S9580" s="12"/>
      <c r="T9580" s="5"/>
      <c r="V9580" s="5"/>
      <c r="W9580" s="5"/>
    </row>
    <row r="9581" spans="4:23" customFormat="1" x14ac:dyDescent="0.35">
      <c r="D9581" s="5"/>
      <c r="J9581" s="12"/>
      <c r="S9581" s="12"/>
      <c r="T9581" s="5"/>
      <c r="V9581" s="5"/>
      <c r="W9581" s="5"/>
    </row>
    <row r="9582" spans="4:23" customFormat="1" x14ac:dyDescent="0.35">
      <c r="D9582" s="5"/>
      <c r="J9582" s="12"/>
      <c r="S9582" s="12"/>
      <c r="T9582" s="5"/>
      <c r="V9582" s="5"/>
      <c r="W9582" s="5"/>
    </row>
    <row r="9583" spans="4:23" customFormat="1" x14ac:dyDescent="0.35">
      <c r="D9583" s="5"/>
      <c r="J9583" s="12"/>
      <c r="S9583" s="12"/>
      <c r="T9583" s="5"/>
      <c r="V9583" s="5"/>
      <c r="W9583" s="5"/>
    </row>
    <row r="9584" spans="4:23" customFormat="1" x14ac:dyDescent="0.35">
      <c r="D9584" s="5"/>
      <c r="J9584" s="12"/>
      <c r="S9584" s="12"/>
      <c r="T9584" s="5"/>
      <c r="V9584" s="5"/>
      <c r="W9584" s="5"/>
    </row>
    <row r="9585" spans="4:23" customFormat="1" x14ac:dyDescent="0.35">
      <c r="D9585" s="5"/>
      <c r="J9585" s="12"/>
      <c r="S9585" s="12"/>
      <c r="T9585" s="5"/>
      <c r="V9585" s="5"/>
      <c r="W9585" s="5"/>
    </row>
    <row r="9586" spans="4:23" customFormat="1" x14ac:dyDescent="0.35">
      <c r="D9586" s="5"/>
      <c r="J9586" s="12"/>
      <c r="S9586" s="12"/>
      <c r="T9586" s="5"/>
      <c r="V9586" s="5"/>
      <c r="W9586" s="5"/>
    </row>
    <row r="9587" spans="4:23" customFormat="1" x14ac:dyDescent="0.35">
      <c r="D9587" s="5"/>
      <c r="J9587" s="12"/>
      <c r="S9587" s="12"/>
      <c r="T9587" s="5"/>
      <c r="V9587" s="5"/>
      <c r="W9587" s="5"/>
    </row>
    <row r="9588" spans="4:23" customFormat="1" x14ac:dyDescent="0.35">
      <c r="D9588" s="5"/>
      <c r="J9588" s="12"/>
      <c r="S9588" s="12"/>
      <c r="T9588" s="5"/>
      <c r="V9588" s="5"/>
      <c r="W9588" s="5"/>
    </row>
    <row r="9589" spans="4:23" customFormat="1" x14ac:dyDescent="0.35">
      <c r="D9589" s="5"/>
      <c r="J9589" s="12"/>
      <c r="S9589" s="12"/>
      <c r="T9589" s="5"/>
      <c r="V9589" s="5"/>
      <c r="W9589" s="5"/>
    </row>
    <row r="9590" spans="4:23" customFormat="1" x14ac:dyDescent="0.35">
      <c r="D9590" s="5"/>
      <c r="J9590" s="12"/>
      <c r="S9590" s="12"/>
      <c r="T9590" s="5"/>
      <c r="V9590" s="5"/>
      <c r="W9590" s="5"/>
    </row>
    <row r="9591" spans="4:23" customFormat="1" x14ac:dyDescent="0.35">
      <c r="D9591" s="5"/>
      <c r="J9591" s="12"/>
      <c r="S9591" s="12"/>
      <c r="T9591" s="5"/>
      <c r="V9591" s="5"/>
      <c r="W9591" s="5"/>
    </row>
    <row r="9592" spans="4:23" customFormat="1" x14ac:dyDescent="0.35">
      <c r="D9592" s="5"/>
      <c r="J9592" s="12"/>
      <c r="S9592" s="12"/>
      <c r="T9592" s="5"/>
      <c r="V9592" s="5"/>
      <c r="W9592" s="5"/>
    </row>
    <row r="9593" spans="4:23" customFormat="1" x14ac:dyDescent="0.35">
      <c r="D9593" s="5"/>
      <c r="J9593" s="12"/>
      <c r="S9593" s="12"/>
      <c r="T9593" s="5"/>
      <c r="V9593" s="5"/>
      <c r="W9593" s="5"/>
    </row>
    <row r="9594" spans="4:23" customFormat="1" x14ac:dyDescent="0.35">
      <c r="D9594" s="5"/>
      <c r="J9594" s="12"/>
      <c r="S9594" s="12"/>
      <c r="T9594" s="5"/>
      <c r="V9594" s="5"/>
      <c r="W9594" s="5"/>
    </row>
    <row r="9595" spans="4:23" customFormat="1" x14ac:dyDescent="0.35">
      <c r="D9595" s="5"/>
      <c r="J9595" s="12"/>
      <c r="S9595" s="12"/>
      <c r="T9595" s="5"/>
      <c r="V9595" s="5"/>
      <c r="W9595" s="5"/>
    </row>
    <row r="9596" spans="4:23" customFormat="1" x14ac:dyDescent="0.35">
      <c r="D9596" s="5"/>
      <c r="J9596" s="12"/>
      <c r="S9596" s="12"/>
      <c r="T9596" s="5"/>
      <c r="V9596" s="5"/>
      <c r="W9596" s="5"/>
    </row>
    <row r="9597" spans="4:23" customFormat="1" x14ac:dyDescent="0.35">
      <c r="D9597" s="5"/>
      <c r="J9597" s="12"/>
      <c r="S9597" s="12"/>
      <c r="T9597" s="5"/>
      <c r="V9597" s="5"/>
      <c r="W9597" s="5"/>
    </row>
    <row r="9598" spans="4:23" customFormat="1" x14ac:dyDescent="0.35">
      <c r="D9598" s="5"/>
      <c r="J9598" s="12"/>
      <c r="S9598" s="12"/>
      <c r="T9598" s="5"/>
      <c r="V9598" s="5"/>
      <c r="W9598" s="5"/>
    </row>
    <row r="9599" spans="4:23" customFormat="1" x14ac:dyDescent="0.35">
      <c r="D9599" s="5"/>
      <c r="J9599" s="12"/>
      <c r="S9599" s="12"/>
      <c r="T9599" s="5"/>
      <c r="V9599" s="5"/>
      <c r="W9599" s="5"/>
    </row>
    <row r="9600" spans="4:23" customFormat="1" x14ac:dyDescent="0.35">
      <c r="D9600" s="5"/>
      <c r="J9600" s="12"/>
      <c r="S9600" s="12"/>
      <c r="T9600" s="5"/>
      <c r="V9600" s="5"/>
      <c r="W9600" s="5"/>
    </row>
    <row r="9601" spans="4:23" customFormat="1" x14ac:dyDescent="0.35">
      <c r="D9601" s="5"/>
      <c r="J9601" s="12"/>
      <c r="S9601" s="12"/>
      <c r="T9601" s="5"/>
      <c r="V9601" s="5"/>
      <c r="W9601" s="5"/>
    </row>
    <row r="9602" spans="4:23" customFormat="1" x14ac:dyDescent="0.35">
      <c r="D9602" s="5"/>
      <c r="J9602" s="12"/>
      <c r="S9602" s="12"/>
      <c r="T9602" s="5"/>
      <c r="V9602" s="5"/>
      <c r="W9602" s="5"/>
    </row>
    <row r="9603" spans="4:23" customFormat="1" x14ac:dyDescent="0.35">
      <c r="D9603" s="5"/>
      <c r="J9603" s="12"/>
      <c r="S9603" s="12"/>
      <c r="T9603" s="5"/>
      <c r="V9603" s="5"/>
      <c r="W9603" s="5"/>
    </row>
    <row r="9604" spans="4:23" customFormat="1" x14ac:dyDescent="0.35">
      <c r="D9604" s="5"/>
      <c r="J9604" s="12"/>
      <c r="S9604" s="12"/>
      <c r="T9604" s="5"/>
      <c r="V9604" s="5"/>
      <c r="W9604" s="5"/>
    </row>
    <row r="9605" spans="4:23" customFormat="1" x14ac:dyDescent="0.35">
      <c r="D9605" s="5"/>
      <c r="J9605" s="12"/>
      <c r="S9605" s="12"/>
      <c r="T9605" s="5"/>
      <c r="V9605" s="5"/>
      <c r="W9605" s="5"/>
    </row>
    <row r="9606" spans="4:23" customFormat="1" x14ac:dyDescent="0.35">
      <c r="D9606" s="5"/>
      <c r="J9606" s="12"/>
      <c r="S9606" s="12"/>
      <c r="T9606" s="5"/>
      <c r="V9606" s="5"/>
      <c r="W9606" s="5"/>
    </row>
    <row r="9607" spans="4:23" customFormat="1" x14ac:dyDescent="0.35">
      <c r="D9607" s="5"/>
      <c r="J9607" s="12"/>
      <c r="S9607" s="12"/>
      <c r="T9607" s="5"/>
      <c r="V9607" s="5"/>
      <c r="W9607" s="5"/>
    </row>
    <row r="9608" spans="4:23" customFormat="1" x14ac:dyDescent="0.35">
      <c r="D9608" s="5"/>
      <c r="J9608" s="12"/>
      <c r="S9608" s="12"/>
      <c r="T9608" s="5"/>
      <c r="V9608" s="5"/>
      <c r="W9608" s="5"/>
    </row>
    <row r="9609" spans="4:23" customFormat="1" x14ac:dyDescent="0.35">
      <c r="D9609" s="5"/>
      <c r="J9609" s="12"/>
      <c r="S9609" s="12"/>
      <c r="T9609" s="5"/>
      <c r="V9609" s="5"/>
      <c r="W9609" s="5"/>
    </row>
    <row r="9610" spans="4:23" customFormat="1" x14ac:dyDescent="0.35">
      <c r="D9610" s="5"/>
      <c r="J9610" s="12"/>
      <c r="S9610" s="12"/>
      <c r="T9610" s="5"/>
      <c r="V9610" s="5"/>
      <c r="W9610" s="5"/>
    </row>
    <row r="9611" spans="4:23" customFormat="1" x14ac:dyDescent="0.35">
      <c r="D9611" s="5"/>
      <c r="J9611" s="12"/>
      <c r="S9611" s="12"/>
      <c r="T9611" s="5"/>
      <c r="V9611" s="5"/>
      <c r="W9611" s="5"/>
    </row>
    <row r="9612" spans="4:23" customFormat="1" x14ac:dyDescent="0.35">
      <c r="D9612" s="5"/>
      <c r="J9612" s="12"/>
      <c r="S9612" s="12"/>
      <c r="T9612" s="5"/>
      <c r="V9612" s="5"/>
      <c r="W9612" s="5"/>
    </row>
    <row r="9613" spans="4:23" customFormat="1" x14ac:dyDescent="0.35">
      <c r="D9613" s="5"/>
      <c r="J9613" s="12"/>
      <c r="S9613" s="12"/>
      <c r="T9613" s="5"/>
      <c r="V9613" s="5"/>
      <c r="W9613" s="5"/>
    </row>
    <row r="9614" spans="4:23" customFormat="1" x14ac:dyDescent="0.35">
      <c r="D9614" s="5"/>
      <c r="J9614" s="12"/>
      <c r="S9614" s="12"/>
      <c r="T9614" s="5"/>
      <c r="V9614" s="5"/>
      <c r="W9614" s="5"/>
    </row>
    <row r="9615" spans="4:23" customFormat="1" x14ac:dyDescent="0.35">
      <c r="D9615" s="5"/>
      <c r="J9615" s="12"/>
      <c r="S9615" s="12"/>
      <c r="T9615" s="5"/>
      <c r="V9615" s="5"/>
      <c r="W9615" s="5"/>
    </row>
    <row r="9616" spans="4:23" customFormat="1" x14ac:dyDescent="0.35">
      <c r="D9616" s="5"/>
      <c r="J9616" s="12"/>
      <c r="S9616" s="12"/>
      <c r="T9616" s="5"/>
      <c r="V9616" s="5"/>
      <c r="W9616" s="5"/>
    </row>
    <row r="9617" spans="4:23" customFormat="1" x14ac:dyDescent="0.35">
      <c r="D9617" s="5"/>
      <c r="J9617" s="12"/>
      <c r="S9617" s="12"/>
      <c r="T9617" s="5"/>
      <c r="V9617" s="5"/>
      <c r="W9617" s="5"/>
    </row>
    <row r="9618" spans="4:23" customFormat="1" x14ac:dyDescent="0.35">
      <c r="D9618" s="5"/>
      <c r="J9618" s="12"/>
      <c r="S9618" s="12"/>
      <c r="T9618" s="5"/>
      <c r="V9618" s="5"/>
      <c r="W9618" s="5"/>
    </row>
    <row r="9619" spans="4:23" customFormat="1" x14ac:dyDescent="0.35">
      <c r="D9619" s="5"/>
      <c r="J9619" s="12"/>
      <c r="S9619" s="12"/>
      <c r="T9619" s="5"/>
      <c r="V9619" s="5"/>
      <c r="W9619" s="5"/>
    </row>
    <row r="9620" spans="4:23" customFormat="1" x14ac:dyDescent="0.35">
      <c r="D9620" s="5"/>
      <c r="J9620" s="12"/>
      <c r="S9620" s="12"/>
      <c r="T9620" s="5"/>
      <c r="V9620" s="5"/>
      <c r="W9620" s="5"/>
    </row>
    <row r="9621" spans="4:23" customFormat="1" x14ac:dyDescent="0.35">
      <c r="D9621" s="5"/>
      <c r="J9621" s="12"/>
      <c r="S9621" s="12"/>
      <c r="T9621" s="5"/>
      <c r="V9621" s="5"/>
      <c r="W9621" s="5"/>
    </row>
    <row r="9622" spans="4:23" customFormat="1" x14ac:dyDescent="0.35">
      <c r="D9622" s="5"/>
      <c r="J9622" s="12"/>
      <c r="S9622" s="12"/>
      <c r="T9622" s="5"/>
      <c r="V9622" s="5"/>
      <c r="W9622" s="5"/>
    </row>
    <row r="9623" spans="4:23" customFormat="1" x14ac:dyDescent="0.35">
      <c r="D9623" s="5"/>
      <c r="J9623" s="12"/>
      <c r="S9623" s="12"/>
      <c r="T9623" s="5"/>
      <c r="V9623" s="5"/>
      <c r="W9623" s="5"/>
    </row>
    <row r="9624" spans="4:23" customFormat="1" x14ac:dyDescent="0.35">
      <c r="D9624" s="5"/>
      <c r="J9624" s="12"/>
      <c r="S9624" s="12"/>
      <c r="T9624" s="5"/>
      <c r="V9624" s="5"/>
      <c r="W9624" s="5"/>
    </row>
    <row r="9625" spans="4:23" customFormat="1" x14ac:dyDescent="0.35">
      <c r="D9625" s="5"/>
      <c r="J9625" s="12"/>
      <c r="S9625" s="12"/>
      <c r="T9625" s="5"/>
      <c r="V9625" s="5"/>
      <c r="W9625" s="5"/>
    </row>
    <row r="9626" spans="4:23" customFormat="1" x14ac:dyDescent="0.35">
      <c r="D9626" s="5"/>
      <c r="J9626" s="12"/>
      <c r="S9626" s="12"/>
      <c r="T9626" s="5"/>
      <c r="V9626" s="5"/>
      <c r="W9626" s="5"/>
    </row>
    <row r="9627" spans="4:23" customFormat="1" x14ac:dyDescent="0.35">
      <c r="D9627" s="5"/>
      <c r="J9627" s="12"/>
      <c r="S9627" s="12"/>
      <c r="T9627" s="5"/>
      <c r="V9627" s="5"/>
      <c r="W9627" s="5"/>
    </row>
    <row r="9628" spans="4:23" customFormat="1" x14ac:dyDescent="0.35">
      <c r="D9628" s="5"/>
      <c r="J9628" s="12"/>
      <c r="S9628" s="12"/>
      <c r="T9628" s="5"/>
      <c r="V9628" s="5"/>
      <c r="W9628" s="5"/>
    </row>
    <row r="9629" spans="4:23" customFormat="1" x14ac:dyDescent="0.35">
      <c r="D9629" s="5"/>
      <c r="J9629" s="12"/>
      <c r="S9629" s="12"/>
      <c r="T9629" s="5"/>
      <c r="V9629" s="5"/>
      <c r="W9629" s="5"/>
    </row>
    <row r="9630" spans="4:23" customFormat="1" x14ac:dyDescent="0.35">
      <c r="D9630" s="5"/>
      <c r="J9630" s="12"/>
      <c r="S9630" s="12"/>
      <c r="T9630" s="5"/>
      <c r="V9630" s="5"/>
      <c r="W9630" s="5"/>
    </row>
    <row r="9631" spans="4:23" customFormat="1" x14ac:dyDescent="0.35">
      <c r="D9631" s="5"/>
      <c r="J9631" s="12"/>
      <c r="S9631" s="12"/>
      <c r="T9631" s="5"/>
      <c r="V9631" s="5"/>
      <c r="W9631" s="5"/>
    </row>
    <row r="9632" spans="4:23" customFormat="1" x14ac:dyDescent="0.35">
      <c r="D9632" s="5"/>
      <c r="J9632" s="12"/>
      <c r="S9632" s="12"/>
      <c r="T9632" s="5"/>
      <c r="V9632" s="5"/>
      <c r="W9632" s="5"/>
    </row>
    <row r="9633" spans="4:23" customFormat="1" x14ac:dyDescent="0.35">
      <c r="D9633" s="5"/>
      <c r="J9633" s="12"/>
      <c r="S9633" s="12"/>
      <c r="T9633" s="5"/>
      <c r="V9633" s="5"/>
      <c r="W9633" s="5"/>
    </row>
    <row r="9634" spans="4:23" customFormat="1" x14ac:dyDescent="0.35">
      <c r="D9634" s="5"/>
      <c r="J9634" s="12"/>
      <c r="S9634" s="12"/>
      <c r="T9634" s="5"/>
      <c r="V9634" s="5"/>
      <c r="W9634" s="5"/>
    </row>
    <row r="9635" spans="4:23" customFormat="1" x14ac:dyDescent="0.35">
      <c r="D9635" s="5"/>
      <c r="J9635" s="12"/>
      <c r="S9635" s="12"/>
      <c r="T9635" s="5"/>
      <c r="V9635" s="5"/>
      <c r="W9635" s="5"/>
    </row>
    <row r="9636" spans="4:23" customFormat="1" x14ac:dyDescent="0.35">
      <c r="D9636" s="5"/>
      <c r="J9636" s="12"/>
      <c r="S9636" s="12"/>
      <c r="T9636" s="5"/>
      <c r="V9636" s="5"/>
      <c r="W9636" s="5"/>
    </row>
    <row r="9637" spans="4:23" customFormat="1" x14ac:dyDescent="0.35">
      <c r="D9637" s="5"/>
      <c r="J9637" s="12"/>
      <c r="S9637" s="12"/>
      <c r="T9637" s="5"/>
      <c r="V9637" s="5"/>
      <c r="W9637" s="5"/>
    </row>
    <row r="9638" spans="4:23" customFormat="1" x14ac:dyDescent="0.35">
      <c r="D9638" s="5"/>
      <c r="J9638" s="12"/>
      <c r="S9638" s="12"/>
      <c r="T9638" s="5"/>
      <c r="V9638" s="5"/>
      <c r="W9638" s="5"/>
    </row>
    <row r="9639" spans="4:23" customFormat="1" x14ac:dyDescent="0.35">
      <c r="D9639" s="5"/>
      <c r="J9639" s="12"/>
      <c r="S9639" s="12"/>
      <c r="T9639" s="5"/>
      <c r="V9639" s="5"/>
      <c r="W9639" s="5"/>
    </row>
    <row r="9640" spans="4:23" customFormat="1" x14ac:dyDescent="0.35">
      <c r="D9640" s="5"/>
      <c r="J9640" s="12"/>
      <c r="S9640" s="12"/>
      <c r="T9640" s="5"/>
      <c r="V9640" s="5"/>
      <c r="W9640" s="5"/>
    </row>
    <row r="9641" spans="4:23" customFormat="1" x14ac:dyDescent="0.35">
      <c r="D9641" s="5"/>
      <c r="J9641" s="12"/>
      <c r="S9641" s="12"/>
      <c r="T9641" s="5"/>
      <c r="V9641" s="5"/>
      <c r="W9641" s="5"/>
    </row>
    <row r="9642" spans="4:23" customFormat="1" x14ac:dyDescent="0.35">
      <c r="D9642" s="5"/>
      <c r="J9642" s="12"/>
      <c r="S9642" s="12"/>
      <c r="T9642" s="5"/>
      <c r="V9642" s="5"/>
      <c r="W9642" s="5"/>
    </row>
    <row r="9643" spans="4:23" customFormat="1" x14ac:dyDescent="0.35">
      <c r="D9643" s="5"/>
      <c r="J9643" s="12"/>
      <c r="S9643" s="12"/>
      <c r="T9643" s="5"/>
      <c r="V9643" s="5"/>
      <c r="W9643" s="5"/>
    </row>
    <row r="9644" spans="4:23" customFormat="1" x14ac:dyDescent="0.35">
      <c r="D9644" s="5"/>
      <c r="J9644" s="12"/>
      <c r="S9644" s="12"/>
      <c r="T9644" s="5"/>
      <c r="V9644" s="5"/>
      <c r="W9644" s="5"/>
    </row>
    <row r="9645" spans="4:23" customFormat="1" x14ac:dyDescent="0.35">
      <c r="D9645" s="5"/>
      <c r="J9645" s="12"/>
      <c r="S9645" s="12"/>
      <c r="T9645" s="5"/>
      <c r="V9645" s="5"/>
      <c r="W9645" s="5"/>
    </row>
    <row r="9646" spans="4:23" customFormat="1" x14ac:dyDescent="0.35">
      <c r="D9646" s="5"/>
      <c r="J9646" s="12"/>
      <c r="S9646" s="12"/>
      <c r="T9646" s="5"/>
      <c r="V9646" s="5"/>
      <c r="W9646" s="5"/>
    </row>
    <row r="9647" spans="4:23" customFormat="1" x14ac:dyDescent="0.35">
      <c r="D9647" s="5"/>
      <c r="J9647" s="12"/>
      <c r="S9647" s="12"/>
      <c r="T9647" s="5"/>
      <c r="V9647" s="5"/>
      <c r="W9647" s="5"/>
    </row>
    <row r="9648" spans="4:23" customFormat="1" x14ac:dyDescent="0.35">
      <c r="D9648" s="5"/>
      <c r="J9648" s="12"/>
      <c r="S9648" s="12"/>
      <c r="T9648" s="5"/>
      <c r="V9648" s="5"/>
      <c r="W9648" s="5"/>
    </row>
    <row r="9649" spans="4:23" customFormat="1" x14ac:dyDescent="0.35">
      <c r="D9649" s="5"/>
      <c r="J9649" s="12"/>
      <c r="S9649" s="12"/>
      <c r="T9649" s="5"/>
      <c r="V9649" s="5"/>
      <c r="W9649" s="5"/>
    </row>
    <row r="9650" spans="4:23" customFormat="1" x14ac:dyDescent="0.35">
      <c r="D9650" s="5"/>
      <c r="J9650" s="12"/>
      <c r="S9650" s="12"/>
      <c r="T9650" s="5"/>
      <c r="V9650" s="5"/>
      <c r="W9650" s="5"/>
    </row>
    <row r="9651" spans="4:23" customFormat="1" x14ac:dyDescent="0.35">
      <c r="D9651" s="5"/>
      <c r="J9651" s="12"/>
      <c r="S9651" s="12"/>
      <c r="T9651" s="5"/>
      <c r="V9651" s="5"/>
      <c r="W9651" s="5"/>
    </row>
    <row r="9652" spans="4:23" customFormat="1" x14ac:dyDescent="0.35">
      <c r="D9652" s="5"/>
      <c r="J9652" s="12"/>
      <c r="S9652" s="12"/>
      <c r="T9652" s="5"/>
      <c r="V9652" s="5"/>
      <c r="W9652" s="5"/>
    </row>
    <row r="9653" spans="4:23" customFormat="1" x14ac:dyDescent="0.35">
      <c r="D9653" s="5"/>
      <c r="J9653" s="12"/>
      <c r="S9653" s="12"/>
      <c r="T9653" s="5"/>
      <c r="V9653" s="5"/>
      <c r="W9653" s="5"/>
    </row>
    <row r="9654" spans="4:23" customFormat="1" x14ac:dyDescent="0.35">
      <c r="D9654" s="5"/>
      <c r="J9654" s="12"/>
      <c r="S9654" s="12"/>
      <c r="T9654" s="5"/>
      <c r="V9654" s="5"/>
      <c r="W9654" s="5"/>
    </row>
    <row r="9655" spans="4:23" customFormat="1" x14ac:dyDescent="0.35">
      <c r="D9655" s="5"/>
      <c r="J9655" s="12"/>
      <c r="S9655" s="12"/>
      <c r="T9655" s="5"/>
      <c r="V9655" s="5"/>
      <c r="W9655" s="5"/>
    </row>
    <row r="9656" spans="4:23" customFormat="1" x14ac:dyDescent="0.35">
      <c r="D9656" s="5"/>
      <c r="J9656" s="12"/>
      <c r="S9656" s="12"/>
      <c r="T9656" s="5"/>
      <c r="V9656" s="5"/>
      <c r="W9656" s="5"/>
    </row>
    <row r="9657" spans="4:23" customFormat="1" x14ac:dyDescent="0.35">
      <c r="D9657" s="5"/>
      <c r="J9657" s="12"/>
      <c r="S9657" s="12"/>
      <c r="T9657" s="5"/>
      <c r="V9657" s="5"/>
      <c r="W9657" s="5"/>
    </row>
    <row r="9658" spans="4:23" customFormat="1" x14ac:dyDescent="0.35">
      <c r="D9658" s="5"/>
      <c r="J9658" s="12"/>
      <c r="S9658" s="12"/>
      <c r="T9658" s="5"/>
      <c r="V9658" s="5"/>
      <c r="W9658" s="5"/>
    </row>
    <row r="9659" spans="4:23" customFormat="1" x14ac:dyDescent="0.35">
      <c r="D9659" s="5"/>
      <c r="J9659" s="12"/>
      <c r="S9659" s="12"/>
      <c r="T9659" s="5"/>
      <c r="V9659" s="5"/>
      <c r="W9659" s="5"/>
    </row>
    <row r="9660" spans="4:23" customFormat="1" x14ac:dyDescent="0.35">
      <c r="D9660" s="5"/>
      <c r="J9660" s="12"/>
      <c r="S9660" s="12"/>
      <c r="T9660" s="5"/>
      <c r="V9660" s="5"/>
      <c r="W9660" s="5"/>
    </row>
    <row r="9661" spans="4:23" customFormat="1" x14ac:dyDescent="0.35">
      <c r="D9661" s="5"/>
      <c r="J9661" s="12"/>
      <c r="S9661" s="12"/>
      <c r="T9661" s="5"/>
      <c r="V9661" s="5"/>
      <c r="W9661" s="5"/>
    </row>
    <row r="9662" spans="4:23" customFormat="1" x14ac:dyDescent="0.35">
      <c r="D9662" s="5"/>
      <c r="J9662" s="12"/>
      <c r="S9662" s="12"/>
      <c r="T9662" s="5"/>
      <c r="V9662" s="5"/>
      <c r="W9662" s="5"/>
    </row>
    <row r="9663" spans="4:23" customFormat="1" x14ac:dyDescent="0.35">
      <c r="D9663" s="5"/>
      <c r="J9663" s="12"/>
      <c r="S9663" s="12"/>
      <c r="T9663" s="5"/>
      <c r="V9663" s="5"/>
      <c r="W9663" s="5"/>
    </row>
    <row r="9664" spans="4:23" customFormat="1" x14ac:dyDescent="0.35">
      <c r="D9664" s="5"/>
      <c r="J9664" s="12"/>
      <c r="S9664" s="12"/>
      <c r="T9664" s="5"/>
      <c r="V9664" s="5"/>
      <c r="W9664" s="5"/>
    </row>
    <row r="9665" spans="4:23" customFormat="1" x14ac:dyDescent="0.35">
      <c r="D9665" s="5"/>
      <c r="J9665" s="12"/>
      <c r="S9665" s="12"/>
      <c r="T9665" s="5"/>
      <c r="V9665" s="5"/>
      <c r="W9665" s="5"/>
    </row>
    <row r="9666" spans="4:23" customFormat="1" x14ac:dyDescent="0.35">
      <c r="D9666" s="5"/>
      <c r="J9666" s="12"/>
      <c r="S9666" s="12"/>
      <c r="T9666" s="5"/>
      <c r="V9666" s="5"/>
      <c r="W9666" s="5"/>
    </row>
    <row r="9667" spans="4:23" customFormat="1" x14ac:dyDescent="0.35">
      <c r="D9667" s="5"/>
      <c r="J9667" s="12"/>
      <c r="S9667" s="12"/>
      <c r="T9667" s="5"/>
      <c r="V9667" s="5"/>
      <c r="W9667" s="5"/>
    </row>
    <row r="9668" spans="4:23" customFormat="1" x14ac:dyDescent="0.35">
      <c r="D9668" s="5"/>
      <c r="J9668" s="12"/>
      <c r="S9668" s="12"/>
      <c r="T9668" s="5"/>
      <c r="V9668" s="5"/>
      <c r="W9668" s="5"/>
    </row>
    <row r="9669" spans="4:23" customFormat="1" x14ac:dyDescent="0.35">
      <c r="D9669" s="5"/>
      <c r="J9669" s="12"/>
      <c r="S9669" s="12"/>
      <c r="T9669" s="5"/>
      <c r="V9669" s="5"/>
      <c r="W9669" s="5"/>
    </row>
    <row r="9670" spans="4:23" customFormat="1" x14ac:dyDescent="0.35">
      <c r="D9670" s="5"/>
      <c r="J9670" s="12"/>
      <c r="S9670" s="12"/>
      <c r="T9670" s="5"/>
      <c r="V9670" s="5"/>
      <c r="W9670" s="5"/>
    </row>
    <row r="9671" spans="4:23" customFormat="1" x14ac:dyDescent="0.35">
      <c r="D9671" s="5"/>
      <c r="J9671" s="12"/>
      <c r="S9671" s="12"/>
      <c r="T9671" s="5"/>
      <c r="V9671" s="5"/>
      <c r="W9671" s="5"/>
    </row>
    <row r="9672" spans="4:23" customFormat="1" x14ac:dyDescent="0.35">
      <c r="D9672" s="5"/>
      <c r="J9672" s="12"/>
      <c r="S9672" s="12"/>
      <c r="T9672" s="5"/>
      <c r="V9672" s="5"/>
      <c r="W9672" s="5"/>
    </row>
    <row r="9673" spans="4:23" customFormat="1" x14ac:dyDescent="0.35">
      <c r="D9673" s="5"/>
      <c r="J9673" s="12"/>
      <c r="S9673" s="12"/>
      <c r="T9673" s="5"/>
      <c r="V9673" s="5"/>
      <c r="W9673" s="5"/>
    </row>
    <row r="9674" spans="4:23" customFormat="1" x14ac:dyDescent="0.35">
      <c r="D9674" s="5"/>
      <c r="J9674" s="12"/>
      <c r="S9674" s="12"/>
      <c r="T9674" s="5"/>
      <c r="V9674" s="5"/>
      <c r="W9674" s="5"/>
    </row>
    <row r="9675" spans="4:23" customFormat="1" x14ac:dyDescent="0.35">
      <c r="D9675" s="5"/>
      <c r="J9675" s="12"/>
      <c r="S9675" s="12"/>
      <c r="T9675" s="5"/>
      <c r="V9675" s="5"/>
      <c r="W9675" s="5"/>
    </row>
    <row r="9676" spans="4:23" customFormat="1" x14ac:dyDescent="0.35">
      <c r="D9676" s="5"/>
      <c r="J9676" s="12"/>
      <c r="S9676" s="12"/>
      <c r="T9676" s="5"/>
      <c r="V9676" s="5"/>
      <c r="W9676" s="5"/>
    </row>
    <row r="9677" spans="4:23" customFormat="1" x14ac:dyDescent="0.35">
      <c r="D9677" s="5"/>
      <c r="J9677" s="12"/>
      <c r="S9677" s="12"/>
      <c r="T9677" s="5"/>
      <c r="V9677" s="5"/>
      <c r="W9677" s="5"/>
    </row>
    <row r="9678" spans="4:23" customFormat="1" x14ac:dyDescent="0.35">
      <c r="D9678" s="5"/>
      <c r="J9678" s="12"/>
      <c r="S9678" s="12"/>
      <c r="T9678" s="5"/>
      <c r="V9678" s="5"/>
      <c r="W9678" s="5"/>
    </row>
    <row r="9679" spans="4:23" customFormat="1" x14ac:dyDescent="0.35">
      <c r="D9679" s="5"/>
      <c r="J9679" s="12"/>
      <c r="S9679" s="12"/>
      <c r="T9679" s="5"/>
      <c r="V9679" s="5"/>
      <c r="W9679" s="5"/>
    </row>
    <row r="9680" spans="4:23" customFormat="1" x14ac:dyDescent="0.35">
      <c r="D9680" s="5"/>
      <c r="J9680" s="12"/>
      <c r="S9680" s="12"/>
      <c r="T9680" s="5"/>
      <c r="V9680" s="5"/>
      <c r="W9680" s="5"/>
    </row>
    <row r="9681" spans="4:23" customFormat="1" x14ac:dyDescent="0.35">
      <c r="D9681" s="5"/>
      <c r="J9681" s="12"/>
      <c r="S9681" s="12"/>
      <c r="T9681" s="5"/>
      <c r="V9681" s="5"/>
      <c r="W9681" s="5"/>
    </row>
    <row r="9682" spans="4:23" customFormat="1" x14ac:dyDescent="0.35">
      <c r="D9682" s="5"/>
      <c r="J9682" s="12"/>
      <c r="S9682" s="12"/>
      <c r="T9682" s="5"/>
      <c r="V9682" s="5"/>
      <c r="W9682" s="5"/>
    </row>
    <row r="9683" spans="4:23" customFormat="1" x14ac:dyDescent="0.35">
      <c r="D9683" s="5"/>
      <c r="J9683" s="12"/>
      <c r="S9683" s="12"/>
      <c r="T9683" s="5"/>
      <c r="V9683" s="5"/>
      <c r="W9683" s="5"/>
    </row>
    <row r="9684" spans="4:23" customFormat="1" x14ac:dyDescent="0.35">
      <c r="D9684" s="5"/>
      <c r="J9684" s="12"/>
      <c r="S9684" s="12"/>
      <c r="T9684" s="5"/>
      <c r="V9684" s="5"/>
      <c r="W9684" s="5"/>
    </row>
    <row r="9685" spans="4:23" customFormat="1" x14ac:dyDescent="0.35">
      <c r="D9685" s="5"/>
      <c r="J9685" s="12"/>
      <c r="S9685" s="12"/>
      <c r="T9685" s="5"/>
      <c r="V9685" s="5"/>
      <c r="W9685" s="5"/>
    </row>
    <row r="9686" spans="4:23" customFormat="1" x14ac:dyDescent="0.35">
      <c r="D9686" s="5"/>
      <c r="J9686" s="12"/>
      <c r="S9686" s="12"/>
      <c r="T9686" s="5"/>
      <c r="V9686" s="5"/>
      <c r="W9686" s="5"/>
    </row>
    <row r="9687" spans="4:23" customFormat="1" x14ac:dyDescent="0.35">
      <c r="D9687" s="5"/>
      <c r="J9687" s="12"/>
      <c r="S9687" s="12"/>
      <c r="T9687" s="5"/>
      <c r="V9687" s="5"/>
      <c r="W9687" s="5"/>
    </row>
    <row r="9688" spans="4:23" customFormat="1" x14ac:dyDescent="0.35">
      <c r="D9688" s="5"/>
      <c r="J9688" s="12"/>
      <c r="S9688" s="12"/>
      <c r="T9688" s="5"/>
      <c r="V9688" s="5"/>
      <c r="W9688" s="5"/>
    </row>
    <row r="9689" spans="4:23" customFormat="1" x14ac:dyDescent="0.35">
      <c r="D9689" s="5"/>
      <c r="J9689" s="12"/>
      <c r="S9689" s="12"/>
      <c r="T9689" s="5"/>
      <c r="V9689" s="5"/>
      <c r="W9689" s="5"/>
    </row>
    <row r="9690" spans="4:23" customFormat="1" x14ac:dyDescent="0.35">
      <c r="D9690" s="5"/>
      <c r="J9690" s="12"/>
      <c r="S9690" s="12"/>
      <c r="T9690" s="5"/>
      <c r="V9690" s="5"/>
      <c r="W9690" s="5"/>
    </row>
    <row r="9691" spans="4:23" customFormat="1" x14ac:dyDescent="0.35">
      <c r="D9691" s="5"/>
      <c r="J9691" s="12"/>
      <c r="S9691" s="12"/>
      <c r="T9691" s="5"/>
      <c r="V9691" s="5"/>
      <c r="W9691" s="5"/>
    </row>
    <row r="9692" spans="4:23" customFormat="1" x14ac:dyDescent="0.35">
      <c r="D9692" s="5"/>
      <c r="J9692" s="12"/>
      <c r="S9692" s="12"/>
      <c r="T9692" s="5"/>
      <c r="V9692" s="5"/>
      <c r="W9692" s="5"/>
    </row>
    <row r="9693" spans="4:23" customFormat="1" x14ac:dyDescent="0.35">
      <c r="D9693" s="5"/>
      <c r="J9693" s="12"/>
      <c r="S9693" s="12"/>
      <c r="T9693" s="5"/>
      <c r="V9693" s="5"/>
      <c r="W9693" s="5"/>
    </row>
    <row r="9694" spans="4:23" customFormat="1" x14ac:dyDescent="0.35">
      <c r="D9694" s="5"/>
      <c r="J9694" s="12"/>
      <c r="S9694" s="12"/>
      <c r="T9694" s="5"/>
      <c r="V9694" s="5"/>
      <c r="W9694" s="5"/>
    </row>
    <row r="9695" spans="4:23" customFormat="1" x14ac:dyDescent="0.35">
      <c r="D9695" s="5"/>
      <c r="J9695" s="12"/>
      <c r="S9695" s="12"/>
      <c r="T9695" s="5"/>
      <c r="V9695" s="5"/>
      <c r="W9695" s="5"/>
    </row>
    <row r="9696" spans="4:23" customFormat="1" x14ac:dyDescent="0.35">
      <c r="D9696" s="5"/>
      <c r="J9696" s="12"/>
      <c r="S9696" s="12"/>
      <c r="T9696" s="5"/>
      <c r="V9696" s="5"/>
      <c r="W9696" s="5"/>
    </row>
    <row r="9697" spans="4:23" customFormat="1" x14ac:dyDescent="0.35">
      <c r="D9697" s="5"/>
      <c r="J9697" s="12"/>
      <c r="S9697" s="12"/>
      <c r="T9697" s="5"/>
      <c r="V9697" s="5"/>
      <c r="W9697" s="5"/>
    </row>
    <row r="9698" spans="4:23" customFormat="1" x14ac:dyDescent="0.35">
      <c r="D9698" s="5"/>
      <c r="J9698" s="12"/>
      <c r="S9698" s="12"/>
      <c r="T9698" s="5"/>
      <c r="V9698" s="5"/>
      <c r="W9698" s="5"/>
    </row>
    <row r="9699" spans="4:23" customFormat="1" x14ac:dyDescent="0.35">
      <c r="D9699" s="5"/>
      <c r="J9699" s="12"/>
      <c r="S9699" s="12"/>
      <c r="T9699" s="5"/>
      <c r="V9699" s="5"/>
      <c r="W9699" s="5"/>
    </row>
    <row r="9700" spans="4:23" customFormat="1" x14ac:dyDescent="0.35">
      <c r="D9700" s="5"/>
      <c r="J9700" s="12"/>
      <c r="S9700" s="12"/>
      <c r="T9700" s="5"/>
      <c r="V9700" s="5"/>
      <c r="W9700" s="5"/>
    </row>
    <row r="9701" spans="4:23" customFormat="1" x14ac:dyDescent="0.35">
      <c r="D9701" s="5"/>
      <c r="J9701" s="12"/>
      <c r="S9701" s="12"/>
      <c r="T9701" s="5"/>
      <c r="V9701" s="5"/>
      <c r="W9701" s="5"/>
    </row>
    <row r="9702" spans="4:23" customFormat="1" x14ac:dyDescent="0.35">
      <c r="D9702" s="5"/>
      <c r="J9702" s="12"/>
      <c r="S9702" s="12"/>
      <c r="T9702" s="5"/>
      <c r="V9702" s="5"/>
      <c r="W9702" s="5"/>
    </row>
    <row r="9703" spans="4:23" customFormat="1" x14ac:dyDescent="0.35">
      <c r="D9703" s="5"/>
      <c r="J9703" s="12"/>
      <c r="S9703" s="12"/>
      <c r="T9703" s="5"/>
      <c r="V9703" s="5"/>
      <c r="W9703" s="5"/>
    </row>
    <row r="9704" spans="4:23" customFormat="1" x14ac:dyDescent="0.35">
      <c r="D9704" s="5"/>
      <c r="J9704" s="12"/>
      <c r="S9704" s="12"/>
      <c r="T9704" s="5"/>
      <c r="V9704" s="5"/>
      <c r="W9704" s="5"/>
    </row>
    <row r="9705" spans="4:23" customFormat="1" x14ac:dyDescent="0.35">
      <c r="D9705" s="5"/>
      <c r="J9705" s="12"/>
      <c r="S9705" s="12"/>
      <c r="T9705" s="5"/>
      <c r="V9705" s="5"/>
      <c r="W9705" s="5"/>
    </row>
    <row r="9706" spans="4:23" customFormat="1" x14ac:dyDescent="0.35">
      <c r="D9706" s="5"/>
      <c r="J9706" s="12"/>
      <c r="S9706" s="12"/>
      <c r="T9706" s="5"/>
      <c r="V9706" s="5"/>
      <c r="W9706" s="5"/>
    </row>
    <row r="9707" spans="4:23" customFormat="1" x14ac:dyDescent="0.35">
      <c r="D9707" s="5"/>
      <c r="J9707" s="12"/>
      <c r="S9707" s="12"/>
      <c r="T9707" s="5"/>
      <c r="V9707" s="5"/>
      <c r="W9707" s="5"/>
    </row>
    <row r="9708" spans="4:23" customFormat="1" x14ac:dyDescent="0.35">
      <c r="D9708" s="5"/>
      <c r="J9708" s="12"/>
      <c r="S9708" s="12"/>
      <c r="T9708" s="5"/>
      <c r="V9708" s="5"/>
      <c r="W9708" s="5"/>
    </row>
    <row r="9709" spans="4:23" customFormat="1" x14ac:dyDescent="0.35">
      <c r="D9709" s="5"/>
      <c r="J9709" s="12"/>
      <c r="S9709" s="12"/>
      <c r="T9709" s="5"/>
      <c r="V9709" s="5"/>
      <c r="W9709" s="5"/>
    </row>
    <row r="9710" spans="4:23" customFormat="1" x14ac:dyDescent="0.35">
      <c r="D9710" s="5"/>
      <c r="J9710" s="12"/>
      <c r="S9710" s="12"/>
      <c r="T9710" s="5"/>
      <c r="V9710" s="5"/>
      <c r="W9710" s="5"/>
    </row>
    <row r="9711" spans="4:23" customFormat="1" x14ac:dyDescent="0.35">
      <c r="D9711" s="5"/>
      <c r="J9711" s="12"/>
      <c r="S9711" s="12"/>
      <c r="T9711" s="5"/>
      <c r="V9711" s="5"/>
      <c r="W9711" s="5"/>
    </row>
    <row r="9712" spans="4:23" customFormat="1" x14ac:dyDescent="0.35">
      <c r="D9712" s="5"/>
      <c r="J9712" s="12"/>
      <c r="S9712" s="12"/>
      <c r="T9712" s="5"/>
      <c r="V9712" s="5"/>
      <c r="W9712" s="5"/>
    </row>
    <row r="9713" spans="4:23" customFormat="1" x14ac:dyDescent="0.35">
      <c r="D9713" s="5"/>
      <c r="J9713" s="12"/>
      <c r="S9713" s="12"/>
      <c r="T9713" s="5"/>
      <c r="V9713" s="5"/>
      <c r="W9713" s="5"/>
    </row>
    <row r="9714" spans="4:23" customFormat="1" x14ac:dyDescent="0.35">
      <c r="D9714" s="5"/>
      <c r="J9714" s="12"/>
      <c r="S9714" s="12"/>
      <c r="T9714" s="5"/>
      <c r="V9714" s="5"/>
      <c r="W9714" s="5"/>
    </row>
    <row r="9715" spans="4:23" customFormat="1" x14ac:dyDescent="0.35">
      <c r="D9715" s="5"/>
      <c r="J9715" s="12"/>
      <c r="S9715" s="12"/>
      <c r="T9715" s="5"/>
      <c r="V9715" s="5"/>
      <c r="W9715" s="5"/>
    </row>
    <row r="9716" spans="4:23" customFormat="1" x14ac:dyDescent="0.35">
      <c r="D9716" s="5"/>
      <c r="J9716" s="12"/>
      <c r="S9716" s="12"/>
      <c r="T9716" s="5"/>
      <c r="V9716" s="5"/>
      <c r="W9716" s="5"/>
    </row>
    <row r="9717" spans="4:23" customFormat="1" x14ac:dyDescent="0.35">
      <c r="D9717" s="5"/>
      <c r="J9717" s="12"/>
      <c r="S9717" s="12"/>
      <c r="T9717" s="5"/>
      <c r="V9717" s="5"/>
      <c r="W9717" s="5"/>
    </row>
    <row r="9718" spans="4:23" customFormat="1" x14ac:dyDescent="0.35">
      <c r="D9718" s="5"/>
      <c r="J9718" s="12"/>
      <c r="S9718" s="12"/>
      <c r="T9718" s="5"/>
      <c r="V9718" s="5"/>
      <c r="W9718" s="5"/>
    </row>
    <row r="9719" spans="4:23" customFormat="1" x14ac:dyDescent="0.35">
      <c r="D9719" s="5"/>
      <c r="J9719" s="12"/>
      <c r="S9719" s="12"/>
      <c r="T9719" s="5"/>
      <c r="V9719" s="5"/>
      <c r="W9719" s="5"/>
    </row>
    <row r="9720" spans="4:23" customFormat="1" x14ac:dyDescent="0.35">
      <c r="D9720" s="5"/>
      <c r="J9720" s="12"/>
      <c r="S9720" s="12"/>
      <c r="T9720" s="5"/>
      <c r="V9720" s="5"/>
      <c r="W9720" s="5"/>
    </row>
    <row r="9721" spans="4:23" customFormat="1" x14ac:dyDescent="0.35">
      <c r="D9721" s="5"/>
      <c r="J9721" s="12"/>
      <c r="S9721" s="12"/>
      <c r="T9721" s="5"/>
      <c r="V9721" s="5"/>
      <c r="W9721" s="5"/>
    </row>
    <row r="9722" spans="4:23" customFormat="1" x14ac:dyDescent="0.35">
      <c r="D9722" s="5"/>
      <c r="J9722" s="12"/>
      <c r="S9722" s="12"/>
      <c r="T9722" s="5"/>
      <c r="V9722" s="5"/>
      <c r="W9722" s="5"/>
    </row>
    <row r="9723" spans="4:23" customFormat="1" x14ac:dyDescent="0.35">
      <c r="D9723" s="5"/>
      <c r="J9723" s="12"/>
      <c r="S9723" s="12"/>
      <c r="T9723" s="5"/>
      <c r="V9723" s="5"/>
      <c r="W9723" s="5"/>
    </row>
    <row r="9724" spans="4:23" customFormat="1" x14ac:dyDescent="0.35">
      <c r="D9724" s="5"/>
      <c r="J9724" s="12"/>
      <c r="S9724" s="12"/>
      <c r="T9724" s="5"/>
      <c r="V9724" s="5"/>
      <c r="W9724" s="5"/>
    </row>
    <row r="9725" spans="4:23" customFormat="1" x14ac:dyDescent="0.35">
      <c r="D9725" s="5"/>
      <c r="J9725" s="12"/>
      <c r="S9725" s="12"/>
      <c r="T9725" s="5"/>
      <c r="V9725" s="5"/>
      <c r="W9725" s="5"/>
    </row>
    <row r="9726" spans="4:23" customFormat="1" x14ac:dyDescent="0.35">
      <c r="D9726" s="5"/>
      <c r="J9726" s="12"/>
      <c r="S9726" s="12"/>
      <c r="T9726" s="5"/>
      <c r="V9726" s="5"/>
      <c r="W9726" s="5"/>
    </row>
    <row r="9727" spans="4:23" customFormat="1" x14ac:dyDescent="0.35">
      <c r="D9727" s="5"/>
      <c r="J9727" s="12"/>
      <c r="S9727" s="12"/>
      <c r="T9727" s="5"/>
      <c r="V9727" s="5"/>
      <c r="W9727" s="5"/>
    </row>
    <row r="9728" spans="4:23" customFormat="1" x14ac:dyDescent="0.35">
      <c r="D9728" s="5"/>
      <c r="J9728" s="12"/>
      <c r="S9728" s="12"/>
      <c r="T9728" s="5"/>
      <c r="V9728" s="5"/>
      <c r="W9728" s="5"/>
    </row>
    <row r="9729" spans="4:23" customFormat="1" x14ac:dyDescent="0.35">
      <c r="D9729" s="5"/>
      <c r="J9729" s="12"/>
      <c r="S9729" s="12"/>
      <c r="T9729" s="5"/>
      <c r="V9729" s="5"/>
      <c r="W9729" s="5"/>
    </row>
    <row r="9730" spans="4:23" customFormat="1" x14ac:dyDescent="0.35">
      <c r="D9730" s="5"/>
      <c r="J9730" s="12"/>
      <c r="S9730" s="12"/>
      <c r="T9730" s="5"/>
      <c r="V9730" s="5"/>
      <c r="W9730" s="5"/>
    </row>
    <row r="9731" spans="4:23" customFormat="1" x14ac:dyDescent="0.35">
      <c r="D9731" s="5"/>
      <c r="J9731" s="12"/>
      <c r="S9731" s="12"/>
      <c r="T9731" s="5"/>
      <c r="V9731" s="5"/>
      <c r="W9731" s="5"/>
    </row>
    <row r="9732" spans="4:23" customFormat="1" x14ac:dyDescent="0.35">
      <c r="D9732" s="5"/>
      <c r="J9732" s="12"/>
      <c r="S9732" s="12"/>
      <c r="T9732" s="5"/>
      <c r="V9732" s="5"/>
      <c r="W9732" s="5"/>
    </row>
    <row r="9733" spans="4:23" customFormat="1" x14ac:dyDescent="0.35">
      <c r="D9733" s="5"/>
      <c r="J9733" s="12"/>
      <c r="S9733" s="12"/>
      <c r="T9733" s="5"/>
      <c r="V9733" s="5"/>
      <c r="W9733" s="5"/>
    </row>
    <row r="9734" spans="4:23" customFormat="1" x14ac:dyDescent="0.35">
      <c r="D9734" s="5"/>
      <c r="J9734" s="12"/>
      <c r="S9734" s="12"/>
      <c r="T9734" s="5"/>
      <c r="V9734" s="5"/>
      <c r="W9734" s="5"/>
    </row>
    <row r="9735" spans="4:23" customFormat="1" x14ac:dyDescent="0.35">
      <c r="D9735" s="5"/>
      <c r="J9735" s="12"/>
      <c r="S9735" s="12"/>
      <c r="T9735" s="5"/>
      <c r="V9735" s="5"/>
      <c r="W9735" s="5"/>
    </row>
    <row r="9736" spans="4:23" customFormat="1" x14ac:dyDescent="0.35">
      <c r="D9736" s="5"/>
      <c r="J9736" s="12"/>
      <c r="S9736" s="12"/>
      <c r="T9736" s="5"/>
      <c r="V9736" s="5"/>
      <c r="W9736" s="5"/>
    </row>
    <row r="9737" spans="4:23" customFormat="1" x14ac:dyDescent="0.35">
      <c r="D9737" s="5"/>
      <c r="J9737" s="12"/>
      <c r="S9737" s="12"/>
      <c r="T9737" s="5"/>
      <c r="V9737" s="5"/>
      <c r="W9737" s="5"/>
    </row>
    <row r="9738" spans="4:23" customFormat="1" x14ac:dyDescent="0.35">
      <c r="D9738" s="5"/>
      <c r="J9738" s="12"/>
      <c r="S9738" s="12"/>
      <c r="T9738" s="5"/>
      <c r="V9738" s="5"/>
      <c r="W9738" s="5"/>
    </row>
    <row r="9739" spans="4:23" customFormat="1" x14ac:dyDescent="0.35">
      <c r="D9739" s="5"/>
      <c r="J9739" s="12"/>
      <c r="S9739" s="12"/>
      <c r="T9739" s="5"/>
      <c r="V9739" s="5"/>
      <c r="W9739" s="5"/>
    </row>
    <row r="9740" spans="4:23" customFormat="1" x14ac:dyDescent="0.35">
      <c r="D9740" s="5"/>
      <c r="J9740" s="12"/>
      <c r="S9740" s="12"/>
      <c r="T9740" s="5"/>
      <c r="V9740" s="5"/>
      <c r="W9740" s="5"/>
    </row>
    <row r="9741" spans="4:23" customFormat="1" x14ac:dyDescent="0.35">
      <c r="D9741" s="5"/>
      <c r="J9741" s="12"/>
      <c r="S9741" s="12"/>
      <c r="T9741" s="5"/>
      <c r="V9741" s="5"/>
      <c r="W9741" s="5"/>
    </row>
    <row r="9742" spans="4:23" customFormat="1" x14ac:dyDescent="0.35">
      <c r="D9742" s="5"/>
      <c r="J9742" s="12"/>
      <c r="S9742" s="12"/>
      <c r="T9742" s="5"/>
      <c r="V9742" s="5"/>
      <c r="W9742" s="5"/>
    </row>
    <row r="9743" spans="4:23" customFormat="1" x14ac:dyDescent="0.35">
      <c r="D9743" s="5"/>
      <c r="J9743" s="12"/>
      <c r="S9743" s="12"/>
      <c r="T9743" s="5"/>
      <c r="V9743" s="5"/>
      <c r="W9743" s="5"/>
    </row>
    <row r="9744" spans="4:23" customFormat="1" x14ac:dyDescent="0.35">
      <c r="D9744" s="5"/>
      <c r="J9744" s="12"/>
      <c r="S9744" s="12"/>
      <c r="T9744" s="5"/>
      <c r="V9744" s="5"/>
      <c r="W9744" s="5"/>
    </row>
    <row r="9745" spans="4:23" customFormat="1" x14ac:dyDescent="0.35">
      <c r="D9745" s="5"/>
      <c r="J9745" s="12"/>
      <c r="S9745" s="12"/>
      <c r="T9745" s="5"/>
      <c r="V9745" s="5"/>
      <c r="W9745" s="5"/>
    </row>
    <row r="9746" spans="4:23" customFormat="1" x14ac:dyDescent="0.35">
      <c r="D9746" s="5"/>
      <c r="J9746" s="12"/>
      <c r="S9746" s="12"/>
      <c r="T9746" s="5"/>
      <c r="V9746" s="5"/>
      <c r="W9746" s="5"/>
    </row>
    <row r="9747" spans="4:23" customFormat="1" x14ac:dyDescent="0.35">
      <c r="D9747" s="5"/>
      <c r="J9747" s="12"/>
      <c r="S9747" s="12"/>
      <c r="T9747" s="5"/>
      <c r="V9747" s="5"/>
      <c r="W9747" s="5"/>
    </row>
    <row r="9748" spans="4:23" customFormat="1" x14ac:dyDescent="0.35">
      <c r="D9748" s="5"/>
      <c r="J9748" s="12"/>
      <c r="S9748" s="12"/>
      <c r="T9748" s="5"/>
      <c r="V9748" s="5"/>
      <c r="W9748" s="5"/>
    </row>
    <row r="9749" spans="4:23" customFormat="1" x14ac:dyDescent="0.35">
      <c r="D9749" s="5"/>
      <c r="J9749" s="12"/>
      <c r="S9749" s="12"/>
      <c r="T9749" s="5"/>
      <c r="V9749" s="5"/>
      <c r="W9749" s="5"/>
    </row>
    <row r="9750" spans="4:23" customFormat="1" x14ac:dyDescent="0.35">
      <c r="D9750" s="5"/>
      <c r="J9750" s="12"/>
      <c r="S9750" s="12"/>
      <c r="T9750" s="5"/>
      <c r="V9750" s="5"/>
      <c r="W9750" s="5"/>
    </row>
    <row r="9751" spans="4:23" customFormat="1" x14ac:dyDescent="0.35">
      <c r="D9751" s="5"/>
      <c r="J9751" s="12"/>
      <c r="S9751" s="12"/>
      <c r="T9751" s="5"/>
      <c r="V9751" s="5"/>
      <c r="W9751" s="5"/>
    </row>
    <row r="9752" spans="4:23" customFormat="1" x14ac:dyDescent="0.35">
      <c r="D9752" s="5"/>
      <c r="J9752" s="12"/>
      <c r="S9752" s="12"/>
      <c r="T9752" s="5"/>
      <c r="V9752" s="5"/>
      <c r="W9752" s="5"/>
    </row>
    <row r="9753" spans="4:23" customFormat="1" x14ac:dyDescent="0.35">
      <c r="D9753" s="5"/>
      <c r="J9753" s="12"/>
      <c r="S9753" s="12"/>
      <c r="T9753" s="5"/>
      <c r="V9753" s="5"/>
      <c r="W9753" s="5"/>
    </row>
    <row r="9754" spans="4:23" customFormat="1" x14ac:dyDescent="0.35">
      <c r="D9754" s="5"/>
      <c r="J9754" s="12"/>
      <c r="S9754" s="12"/>
      <c r="T9754" s="5"/>
      <c r="V9754" s="5"/>
      <c r="W9754" s="5"/>
    </row>
    <row r="9755" spans="4:23" customFormat="1" x14ac:dyDescent="0.35">
      <c r="D9755" s="5"/>
      <c r="J9755" s="12"/>
      <c r="S9755" s="12"/>
      <c r="T9755" s="5"/>
      <c r="V9755" s="5"/>
      <c r="W9755" s="5"/>
    </row>
    <row r="9756" spans="4:23" customFormat="1" x14ac:dyDescent="0.35">
      <c r="D9756" s="5"/>
      <c r="J9756" s="12"/>
      <c r="S9756" s="12"/>
      <c r="T9756" s="5"/>
      <c r="V9756" s="5"/>
      <c r="W9756" s="5"/>
    </row>
    <row r="9757" spans="4:23" customFormat="1" x14ac:dyDescent="0.35">
      <c r="D9757" s="5"/>
      <c r="J9757" s="12"/>
      <c r="S9757" s="12"/>
      <c r="T9757" s="5"/>
      <c r="V9757" s="5"/>
      <c r="W9757" s="5"/>
    </row>
    <row r="9758" spans="4:23" customFormat="1" x14ac:dyDescent="0.35">
      <c r="D9758" s="5"/>
      <c r="J9758" s="12"/>
      <c r="S9758" s="12"/>
      <c r="T9758" s="5"/>
      <c r="V9758" s="5"/>
      <c r="W9758" s="5"/>
    </row>
    <row r="9759" spans="4:23" customFormat="1" x14ac:dyDescent="0.35">
      <c r="D9759" s="5"/>
      <c r="J9759" s="12"/>
      <c r="S9759" s="12"/>
      <c r="T9759" s="5"/>
      <c r="V9759" s="5"/>
      <c r="W9759" s="5"/>
    </row>
    <row r="9760" spans="4:23" customFormat="1" x14ac:dyDescent="0.35">
      <c r="D9760" s="5"/>
      <c r="J9760" s="12"/>
      <c r="S9760" s="12"/>
      <c r="T9760" s="5"/>
      <c r="V9760" s="5"/>
      <c r="W9760" s="5"/>
    </row>
    <row r="9761" spans="4:23" customFormat="1" x14ac:dyDescent="0.35">
      <c r="D9761" s="5"/>
      <c r="J9761" s="12"/>
      <c r="S9761" s="12"/>
      <c r="T9761" s="5"/>
      <c r="V9761" s="5"/>
      <c r="W9761" s="5"/>
    </row>
    <row r="9762" spans="4:23" customFormat="1" x14ac:dyDescent="0.35">
      <c r="D9762" s="5"/>
      <c r="J9762" s="12"/>
      <c r="S9762" s="12"/>
      <c r="T9762" s="5"/>
      <c r="V9762" s="5"/>
      <c r="W9762" s="5"/>
    </row>
    <row r="9763" spans="4:23" customFormat="1" x14ac:dyDescent="0.35">
      <c r="D9763" s="5"/>
      <c r="J9763" s="12"/>
      <c r="S9763" s="12"/>
      <c r="T9763" s="5"/>
      <c r="V9763" s="5"/>
      <c r="W9763" s="5"/>
    </row>
    <row r="9764" spans="4:23" customFormat="1" x14ac:dyDescent="0.35">
      <c r="D9764" s="5"/>
      <c r="J9764" s="12"/>
      <c r="S9764" s="12"/>
      <c r="T9764" s="5"/>
      <c r="V9764" s="5"/>
      <c r="W9764" s="5"/>
    </row>
    <row r="9765" spans="4:23" customFormat="1" x14ac:dyDescent="0.35">
      <c r="D9765" s="5"/>
      <c r="J9765" s="12"/>
      <c r="S9765" s="12"/>
      <c r="T9765" s="5"/>
      <c r="V9765" s="5"/>
      <c r="W9765" s="5"/>
    </row>
    <row r="9766" spans="4:23" customFormat="1" x14ac:dyDescent="0.35">
      <c r="D9766" s="5"/>
      <c r="J9766" s="12"/>
      <c r="S9766" s="12"/>
      <c r="T9766" s="5"/>
      <c r="V9766" s="5"/>
      <c r="W9766" s="5"/>
    </row>
    <row r="9767" spans="4:23" customFormat="1" x14ac:dyDescent="0.35">
      <c r="D9767" s="5"/>
      <c r="J9767" s="12"/>
      <c r="S9767" s="12"/>
      <c r="T9767" s="5"/>
      <c r="V9767" s="5"/>
      <c r="W9767" s="5"/>
    </row>
    <row r="9768" spans="4:23" customFormat="1" x14ac:dyDescent="0.35">
      <c r="D9768" s="5"/>
      <c r="J9768" s="12"/>
      <c r="S9768" s="12"/>
      <c r="T9768" s="5"/>
      <c r="V9768" s="5"/>
      <c r="W9768" s="5"/>
    </row>
    <row r="9769" spans="4:23" customFormat="1" x14ac:dyDescent="0.35">
      <c r="D9769" s="5"/>
      <c r="J9769" s="12"/>
      <c r="S9769" s="12"/>
      <c r="T9769" s="5"/>
      <c r="V9769" s="5"/>
      <c r="W9769" s="5"/>
    </row>
    <row r="9770" spans="4:23" customFormat="1" x14ac:dyDescent="0.35">
      <c r="D9770" s="5"/>
      <c r="J9770" s="12"/>
      <c r="S9770" s="12"/>
      <c r="T9770" s="5"/>
      <c r="V9770" s="5"/>
      <c r="W9770" s="5"/>
    </row>
    <row r="9771" spans="4:23" customFormat="1" x14ac:dyDescent="0.35">
      <c r="D9771" s="5"/>
      <c r="J9771" s="12"/>
      <c r="S9771" s="12"/>
      <c r="T9771" s="5"/>
      <c r="V9771" s="5"/>
      <c r="W9771" s="5"/>
    </row>
    <row r="9772" spans="4:23" customFormat="1" x14ac:dyDescent="0.35">
      <c r="D9772" s="5"/>
      <c r="J9772" s="12"/>
      <c r="S9772" s="12"/>
      <c r="T9772" s="5"/>
      <c r="V9772" s="5"/>
      <c r="W9772" s="5"/>
    </row>
    <row r="9773" spans="4:23" customFormat="1" x14ac:dyDescent="0.35">
      <c r="D9773" s="5"/>
      <c r="J9773" s="12"/>
      <c r="S9773" s="12"/>
      <c r="T9773" s="5"/>
      <c r="V9773" s="5"/>
      <c r="W9773" s="5"/>
    </row>
    <row r="9774" spans="4:23" customFormat="1" x14ac:dyDescent="0.35">
      <c r="D9774" s="5"/>
      <c r="J9774" s="12"/>
      <c r="S9774" s="12"/>
      <c r="T9774" s="5"/>
      <c r="V9774" s="5"/>
      <c r="W9774" s="5"/>
    </row>
    <row r="9775" spans="4:23" customFormat="1" x14ac:dyDescent="0.35">
      <c r="D9775" s="5"/>
      <c r="J9775" s="12"/>
      <c r="S9775" s="12"/>
      <c r="T9775" s="5"/>
      <c r="V9775" s="5"/>
      <c r="W9775" s="5"/>
    </row>
    <row r="9776" spans="4:23" customFormat="1" x14ac:dyDescent="0.35">
      <c r="D9776" s="5"/>
      <c r="J9776" s="12"/>
      <c r="S9776" s="12"/>
      <c r="T9776" s="5"/>
      <c r="V9776" s="5"/>
      <c r="W9776" s="5"/>
    </row>
    <row r="9777" spans="4:23" customFormat="1" x14ac:dyDescent="0.35">
      <c r="D9777" s="5"/>
      <c r="J9777" s="12"/>
      <c r="S9777" s="12"/>
      <c r="T9777" s="5"/>
      <c r="V9777" s="5"/>
      <c r="W9777" s="5"/>
    </row>
    <row r="9778" spans="4:23" customFormat="1" x14ac:dyDescent="0.35">
      <c r="D9778" s="5"/>
      <c r="J9778" s="12"/>
      <c r="S9778" s="12"/>
      <c r="T9778" s="5"/>
      <c r="V9778" s="5"/>
      <c r="W9778" s="5"/>
    </row>
    <row r="9779" spans="4:23" customFormat="1" x14ac:dyDescent="0.35">
      <c r="D9779" s="5"/>
      <c r="J9779" s="12"/>
      <c r="S9779" s="12"/>
      <c r="T9779" s="5"/>
      <c r="V9779" s="5"/>
      <c r="W9779" s="5"/>
    </row>
    <row r="9780" spans="4:23" customFormat="1" x14ac:dyDescent="0.35">
      <c r="D9780" s="5"/>
      <c r="J9780" s="12"/>
      <c r="S9780" s="12"/>
      <c r="T9780" s="5"/>
      <c r="V9780" s="5"/>
      <c r="W9780" s="5"/>
    </row>
    <row r="9781" spans="4:23" customFormat="1" x14ac:dyDescent="0.35">
      <c r="D9781" s="5"/>
      <c r="J9781" s="12"/>
      <c r="S9781" s="12"/>
      <c r="T9781" s="5"/>
      <c r="V9781" s="5"/>
      <c r="W9781" s="5"/>
    </row>
    <row r="9782" spans="4:23" customFormat="1" x14ac:dyDescent="0.35">
      <c r="D9782" s="5"/>
      <c r="J9782" s="12"/>
      <c r="S9782" s="12"/>
      <c r="T9782" s="5"/>
      <c r="V9782" s="5"/>
      <c r="W9782" s="5"/>
    </row>
    <row r="9783" spans="4:23" customFormat="1" x14ac:dyDescent="0.35">
      <c r="D9783" s="5"/>
      <c r="J9783" s="12"/>
      <c r="S9783" s="12"/>
      <c r="T9783" s="5"/>
      <c r="V9783" s="5"/>
      <c r="W9783" s="5"/>
    </row>
    <row r="9784" spans="4:23" customFormat="1" x14ac:dyDescent="0.35">
      <c r="D9784" s="5"/>
      <c r="J9784" s="12"/>
      <c r="S9784" s="12"/>
      <c r="T9784" s="5"/>
      <c r="V9784" s="5"/>
      <c r="W9784" s="5"/>
    </row>
    <row r="9785" spans="4:23" customFormat="1" x14ac:dyDescent="0.35">
      <c r="D9785" s="5"/>
      <c r="J9785" s="12"/>
      <c r="S9785" s="12"/>
      <c r="T9785" s="5"/>
      <c r="V9785" s="5"/>
      <c r="W9785" s="5"/>
    </row>
    <row r="9786" spans="4:23" customFormat="1" x14ac:dyDescent="0.35">
      <c r="D9786" s="5"/>
      <c r="J9786" s="12"/>
      <c r="S9786" s="12"/>
      <c r="T9786" s="5"/>
      <c r="V9786" s="5"/>
      <c r="W9786" s="5"/>
    </row>
    <row r="9787" spans="4:23" customFormat="1" x14ac:dyDescent="0.35">
      <c r="D9787" s="5"/>
      <c r="J9787" s="12"/>
      <c r="S9787" s="12"/>
      <c r="T9787" s="5"/>
      <c r="V9787" s="5"/>
      <c r="W9787" s="5"/>
    </row>
    <row r="9788" spans="4:23" customFormat="1" x14ac:dyDescent="0.35">
      <c r="D9788" s="5"/>
      <c r="J9788" s="12"/>
      <c r="S9788" s="12"/>
      <c r="T9788" s="5"/>
      <c r="V9788" s="5"/>
      <c r="W9788" s="5"/>
    </row>
    <row r="9789" spans="4:23" customFormat="1" x14ac:dyDescent="0.35">
      <c r="D9789" s="5"/>
      <c r="J9789" s="12"/>
      <c r="S9789" s="12"/>
      <c r="T9789" s="5"/>
      <c r="V9789" s="5"/>
      <c r="W9789" s="5"/>
    </row>
    <row r="9790" spans="4:23" customFormat="1" x14ac:dyDescent="0.35">
      <c r="D9790" s="5"/>
      <c r="J9790" s="12"/>
      <c r="S9790" s="12"/>
      <c r="T9790" s="5"/>
      <c r="V9790" s="5"/>
      <c r="W9790" s="5"/>
    </row>
    <row r="9791" spans="4:23" customFormat="1" x14ac:dyDescent="0.35">
      <c r="D9791" s="5"/>
      <c r="J9791" s="12"/>
      <c r="S9791" s="12"/>
      <c r="T9791" s="5"/>
      <c r="V9791" s="5"/>
      <c r="W9791" s="5"/>
    </row>
    <row r="9792" spans="4:23" customFormat="1" x14ac:dyDescent="0.35">
      <c r="D9792" s="5"/>
      <c r="J9792" s="12"/>
      <c r="S9792" s="12"/>
      <c r="T9792" s="5"/>
      <c r="V9792" s="5"/>
      <c r="W9792" s="5"/>
    </row>
    <row r="9793" spans="4:23" customFormat="1" x14ac:dyDescent="0.35">
      <c r="D9793" s="5"/>
      <c r="J9793" s="12"/>
      <c r="S9793" s="12"/>
      <c r="T9793" s="5"/>
      <c r="V9793" s="5"/>
      <c r="W9793" s="5"/>
    </row>
    <row r="9794" spans="4:23" customFormat="1" x14ac:dyDescent="0.35">
      <c r="D9794" s="5"/>
      <c r="J9794" s="12"/>
      <c r="S9794" s="12"/>
      <c r="T9794" s="5"/>
      <c r="V9794" s="5"/>
      <c r="W9794" s="5"/>
    </row>
    <row r="9795" spans="4:23" customFormat="1" x14ac:dyDescent="0.35">
      <c r="D9795" s="5"/>
      <c r="J9795" s="12"/>
      <c r="S9795" s="12"/>
      <c r="T9795" s="5"/>
      <c r="V9795" s="5"/>
      <c r="W9795" s="5"/>
    </row>
    <row r="9796" spans="4:23" customFormat="1" x14ac:dyDescent="0.35">
      <c r="D9796" s="5"/>
      <c r="J9796" s="12"/>
      <c r="S9796" s="12"/>
      <c r="T9796" s="5"/>
      <c r="V9796" s="5"/>
      <c r="W9796" s="5"/>
    </row>
    <row r="9797" spans="4:23" customFormat="1" x14ac:dyDescent="0.35">
      <c r="D9797" s="5"/>
      <c r="J9797" s="12"/>
      <c r="S9797" s="12"/>
      <c r="T9797" s="5"/>
      <c r="V9797" s="5"/>
      <c r="W9797" s="5"/>
    </row>
    <row r="9798" spans="4:23" customFormat="1" x14ac:dyDescent="0.35">
      <c r="D9798" s="5"/>
      <c r="J9798" s="12"/>
      <c r="S9798" s="12"/>
      <c r="T9798" s="5"/>
      <c r="V9798" s="5"/>
      <c r="W9798" s="5"/>
    </row>
    <row r="9799" spans="4:23" customFormat="1" x14ac:dyDescent="0.35">
      <c r="D9799" s="5"/>
      <c r="J9799" s="12"/>
      <c r="S9799" s="12"/>
      <c r="T9799" s="5"/>
      <c r="V9799" s="5"/>
      <c r="W9799" s="5"/>
    </row>
    <row r="9800" spans="4:23" customFormat="1" x14ac:dyDescent="0.35">
      <c r="D9800" s="5"/>
      <c r="J9800" s="12"/>
      <c r="S9800" s="12"/>
      <c r="T9800" s="5"/>
      <c r="V9800" s="5"/>
      <c r="W9800" s="5"/>
    </row>
    <row r="9801" spans="4:23" customFormat="1" x14ac:dyDescent="0.35">
      <c r="D9801" s="5"/>
      <c r="J9801" s="12"/>
      <c r="S9801" s="12"/>
      <c r="T9801" s="5"/>
      <c r="V9801" s="5"/>
      <c r="W9801" s="5"/>
    </row>
    <row r="9802" spans="4:23" customFormat="1" x14ac:dyDescent="0.35">
      <c r="D9802" s="5"/>
      <c r="J9802" s="12"/>
      <c r="S9802" s="12"/>
      <c r="T9802" s="5"/>
      <c r="V9802" s="5"/>
      <c r="W9802" s="5"/>
    </row>
    <row r="9803" spans="4:23" customFormat="1" x14ac:dyDescent="0.35">
      <c r="D9803" s="5"/>
      <c r="J9803" s="12"/>
      <c r="S9803" s="12"/>
      <c r="T9803" s="5"/>
      <c r="V9803" s="5"/>
      <c r="W9803" s="5"/>
    </row>
    <row r="9804" spans="4:23" customFormat="1" x14ac:dyDescent="0.35">
      <c r="D9804" s="5"/>
      <c r="J9804" s="12"/>
      <c r="S9804" s="12"/>
      <c r="T9804" s="5"/>
      <c r="V9804" s="5"/>
      <c r="W9804" s="5"/>
    </row>
    <row r="9805" spans="4:23" customFormat="1" x14ac:dyDescent="0.35">
      <c r="D9805" s="5"/>
      <c r="J9805" s="12"/>
      <c r="S9805" s="12"/>
      <c r="T9805" s="5"/>
      <c r="V9805" s="5"/>
      <c r="W9805" s="5"/>
    </row>
    <row r="9806" spans="4:23" customFormat="1" x14ac:dyDescent="0.35">
      <c r="D9806" s="5"/>
      <c r="J9806" s="12"/>
      <c r="S9806" s="12"/>
      <c r="T9806" s="5"/>
      <c r="V9806" s="5"/>
      <c r="W9806" s="5"/>
    </row>
    <row r="9807" spans="4:23" customFormat="1" x14ac:dyDescent="0.35">
      <c r="D9807" s="5"/>
      <c r="J9807" s="12"/>
      <c r="S9807" s="12"/>
      <c r="T9807" s="5"/>
      <c r="V9807" s="5"/>
      <c r="W9807" s="5"/>
    </row>
    <row r="9808" spans="4:23" customFormat="1" x14ac:dyDescent="0.35">
      <c r="D9808" s="5"/>
      <c r="J9808" s="12"/>
      <c r="S9808" s="12"/>
      <c r="T9808" s="5"/>
      <c r="V9808" s="5"/>
      <c r="W9808" s="5"/>
    </row>
    <row r="9809" spans="4:23" customFormat="1" x14ac:dyDescent="0.35">
      <c r="D9809" s="5"/>
      <c r="J9809" s="12"/>
      <c r="S9809" s="12"/>
      <c r="T9809" s="5"/>
      <c r="V9809" s="5"/>
      <c r="W9809" s="5"/>
    </row>
    <row r="9810" spans="4:23" customFormat="1" x14ac:dyDescent="0.35">
      <c r="D9810" s="5"/>
      <c r="J9810" s="12"/>
      <c r="S9810" s="12"/>
      <c r="T9810" s="5"/>
      <c r="V9810" s="5"/>
      <c r="W9810" s="5"/>
    </row>
    <row r="9811" spans="4:23" customFormat="1" x14ac:dyDescent="0.35">
      <c r="D9811" s="5"/>
      <c r="J9811" s="12"/>
      <c r="S9811" s="12"/>
      <c r="T9811" s="5"/>
      <c r="V9811" s="5"/>
      <c r="W9811" s="5"/>
    </row>
    <row r="9812" spans="4:23" customFormat="1" x14ac:dyDescent="0.35">
      <c r="D9812" s="5"/>
      <c r="J9812" s="12"/>
      <c r="S9812" s="12"/>
      <c r="T9812" s="5"/>
      <c r="V9812" s="5"/>
      <c r="W9812" s="5"/>
    </row>
    <row r="9813" spans="4:23" customFormat="1" x14ac:dyDescent="0.35">
      <c r="D9813" s="5"/>
      <c r="J9813" s="12"/>
      <c r="S9813" s="12"/>
      <c r="T9813" s="5"/>
      <c r="V9813" s="5"/>
      <c r="W9813" s="5"/>
    </row>
    <row r="9814" spans="4:23" customFormat="1" x14ac:dyDescent="0.35">
      <c r="D9814" s="5"/>
      <c r="J9814" s="12"/>
      <c r="S9814" s="12"/>
      <c r="T9814" s="5"/>
      <c r="V9814" s="5"/>
      <c r="W9814" s="5"/>
    </row>
    <row r="9815" spans="4:23" customFormat="1" x14ac:dyDescent="0.35">
      <c r="D9815" s="5"/>
      <c r="J9815" s="12"/>
      <c r="S9815" s="12"/>
      <c r="T9815" s="5"/>
      <c r="V9815" s="5"/>
      <c r="W9815" s="5"/>
    </row>
    <row r="9816" spans="4:23" customFormat="1" x14ac:dyDescent="0.35">
      <c r="D9816" s="5"/>
      <c r="J9816" s="12"/>
      <c r="S9816" s="12"/>
      <c r="T9816" s="5"/>
      <c r="V9816" s="5"/>
      <c r="W9816" s="5"/>
    </row>
    <row r="9817" spans="4:23" customFormat="1" x14ac:dyDescent="0.35">
      <c r="D9817" s="5"/>
      <c r="J9817" s="12"/>
      <c r="S9817" s="12"/>
      <c r="T9817" s="5"/>
      <c r="V9817" s="5"/>
      <c r="W9817" s="5"/>
    </row>
    <row r="9818" spans="4:23" customFormat="1" x14ac:dyDescent="0.35">
      <c r="D9818" s="5"/>
      <c r="J9818" s="12"/>
      <c r="S9818" s="12"/>
      <c r="T9818" s="5"/>
      <c r="V9818" s="5"/>
      <c r="W9818" s="5"/>
    </row>
    <row r="9819" spans="4:23" customFormat="1" x14ac:dyDescent="0.35">
      <c r="D9819" s="5"/>
      <c r="J9819" s="12"/>
      <c r="S9819" s="12"/>
      <c r="T9819" s="5"/>
      <c r="V9819" s="5"/>
      <c r="W9819" s="5"/>
    </row>
    <row r="9820" spans="4:23" customFormat="1" x14ac:dyDescent="0.35">
      <c r="D9820" s="5"/>
      <c r="J9820" s="12"/>
      <c r="S9820" s="12"/>
      <c r="T9820" s="5"/>
      <c r="V9820" s="5"/>
      <c r="W9820" s="5"/>
    </row>
    <row r="9821" spans="4:23" customFormat="1" x14ac:dyDescent="0.35">
      <c r="D9821" s="5"/>
      <c r="J9821" s="12"/>
      <c r="S9821" s="12"/>
      <c r="T9821" s="5"/>
      <c r="V9821" s="5"/>
      <c r="W9821" s="5"/>
    </row>
    <row r="9822" spans="4:23" customFormat="1" x14ac:dyDescent="0.35">
      <c r="D9822" s="5"/>
      <c r="J9822" s="12"/>
      <c r="S9822" s="12"/>
      <c r="T9822" s="5"/>
      <c r="V9822" s="5"/>
      <c r="W9822" s="5"/>
    </row>
    <row r="9823" spans="4:23" customFormat="1" x14ac:dyDescent="0.35">
      <c r="D9823" s="5"/>
      <c r="J9823" s="12"/>
      <c r="S9823" s="12"/>
      <c r="T9823" s="5"/>
      <c r="V9823" s="5"/>
      <c r="W9823" s="5"/>
    </row>
    <row r="9824" spans="4:23" customFormat="1" x14ac:dyDescent="0.35">
      <c r="D9824" s="5"/>
      <c r="J9824" s="12"/>
      <c r="S9824" s="12"/>
      <c r="T9824" s="5"/>
      <c r="V9824" s="5"/>
      <c r="W9824" s="5"/>
    </row>
    <row r="9825" spans="4:23" customFormat="1" x14ac:dyDescent="0.35">
      <c r="D9825" s="5"/>
      <c r="J9825" s="12"/>
      <c r="S9825" s="12"/>
      <c r="T9825" s="5"/>
      <c r="V9825" s="5"/>
      <c r="W9825" s="5"/>
    </row>
    <row r="9826" spans="4:23" customFormat="1" x14ac:dyDescent="0.35">
      <c r="D9826" s="5"/>
      <c r="J9826" s="12"/>
      <c r="S9826" s="12"/>
      <c r="T9826" s="5"/>
      <c r="V9826" s="5"/>
      <c r="W9826" s="5"/>
    </row>
    <row r="9827" spans="4:23" customFormat="1" x14ac:dyDescent="0.35">
      <c r="D9827" s="5"/>
      <c r="J9827" s="12"/>
      <c r="S9827" s="12"/>
      <c r="T9827" s="5"/>
      <c r="V9827" s="5"/>
      <c r="W9827" s="5"/>
    </row>
    <row r="9828" spans="4:23" customFormat="1" x14ac:dyDescent="0.35">
      <c r="D9828" s="5"/>
      <c r="J9828" s="12"/>
      <c r="S9828" s="12"/>
      <c r="T9828" s="5"/>
      <c r="V9828" s="5"/>
      <c r="W9828" s="5"/>
    </row>
    <row r="9829" spans="4:23" customFormat="1" x14ac:dyDescent="0.35">
      <c r="D9829" s="5"/>
      <c r="J9829" s="12"/>
      <c r="S9829" s="12"/>
      <c r="T9829" s="5"/>
      <c r="V9829" s="5"/>
      <c r="W9829" s="5"/>
    </row>
    <row r="9830" spans="4:23" customFormat="1" x14ac:dyDescent="0.35">
      <c r="D9830" s="5"/>
      <c r="J9830" s="12"/>
      <c r="S9830" s="12"/>
      <c r="T9830" s="5"/>
      <c r="V9830" s="5"/>
      <c r="W9830" s="5"/>
    </row>
    <row r="9831" spans="4:23" customFormat="1" x14ac:dyDescent="0.35">
      <c r="D9831" s="5"/>
      <c r="J9831" s="12"/>
      <c r="S9831" s="12"/>
      <c r="T9831" s="5"/>
      <c r="V9831" s="5"/>
      <c r="W9831" s="5"/>
    </row>
    <row r="9832" spans="4:23" customFormat="1" x14ac:dyDescent="0.35">
      <c r="D9832" s="5"/>
      <c r="J9832" s="12"/>
      <c r="S9832" s="12"/>
      <c r="T9832" s="5"/>
      <c r="V9832" s="5"/>
      <c r="W9832" s="5"/>
    </row>
    <row r="9833" spans="4:23" customFormat="1" x14ac:dyDescent="0.35">
      <c r="D9833" s="5"/>
      <c r="J9833" s="12"/>
      <c r="S9833" s="12"/>
      <c r="T9833" s="5"/>
      <c r="V9833" s="5"/>
      <c r="W9833" s="5"/>
    </row>
    <row r="9834" spans="4:23" customFormat="1" x14ac:dyDescent="0.35">
      <c r="D9834" s="5"/>
      <c r="J9834" s="12"/>
      <c r="S9834" s="12"/>
      <c r="T9834" s="5"/>
      <c r="V9834" s="5"/>
      <c r="W9834" s="5"/>
    </row>
    <row r="9835" spans="4:23" customFormat="1" x14ac:dyDescent="0.35">
      <c r="D9835" s="5"/>
      <c r="J9835" s="12"/>
      <c r="S9835" s="12"/>
      <c r="T9835" s="5"/>
      <c r="V9835" s="5"/>
      <c r="W9835" s="5"/>
    </row>
    <row r="9836" spans="4:23" customFormat="1" x14ac:dyDescent="0.35">
      <c r="D9836" s="5"/>
      <c r="J9836" s="12"/>
      <c r="S9836" s="12"/>
      <c r="T9836" s="5"/>
      <c r="V9836" s="5"/>
      <c r="W9836" s="5"/>
    </row>
    <row r="9837" spans="4:23" customFormat="1" x14ac:dyDescent="0.35">
      <c r="D9837" s="5"/>
      <c r="J9837" s="12"/>
      <c r="S9837" s="12"/>
      <c r="T9837" s="5"/>
      <c r="V9837" s="5"/>
      <c r="W9837" s="5"/>
    </row>
    <row r="9838" spans="4:23" customFormat="1" x14ac:dyDescent="0.35">
      <c r="D9838" s="5"/>
      <c r="J9838" s="12"/>
      <c r="S9838" s="12"/>
      <c r="T9838" s="5"/>
      <c r="V9838" s="5"/>
      <c r="W9838" s="5"/>
    </row>
    <row r="9839" spans="4:23" customFormat="1" x14ac:dyDescent="0.35">
      <c r="D9839" s="5"/>
      <c r="J9839" s="12"/>
      <c r="S9839" s="12"/>
      <c r="T9839" s="5"/>
      <c r="V9839" s="5"/>
      <c r="W9839" s="5"/>
    </row>
    <row r="9840" spans="4:23" customFormat="1" x14ac:dyDescent="0.35">
      <c r="D9840" s="5"/>
      <c r="J9840" s="12"/>
      <c r="S9840" s="12"/>
      <c r="T9840" s="5"/>
      <c r="V9840" s="5"/>
      <c r="W9840" s="5"/>
    </row>
    <row r="9841" spans="4:23" customFormat="1" x14ac:dyDescent="0.35">
      <c r="D9841" s="5"/>
      <c r="J9841" s="12"/>
      <c r="S9841" s="12"/>
      <c r="T9841" s="5"/>
      <c r="V9841" s="5"/>
      <c r="W9841" s="5"/>
    </row>
    <row r="9842" spans="4:23" customFormat="1" x14ac:dyDescent="0.35">
      <c r="D9842" s="5"/>
      <c r="J9842" s="12"/>
      <c r="S9842" s="12"/>
      <c r="T9842" s="5"/>
      <c r="V9842" s="5"/>
      <c r="W9842" s="5"/>
    </row>
    <row r="9843" spans="4:23" customFormat="1" x14ac:dyDescent="0.35">
      <c r="D9843" s="5"/>
      <c r="J9843" s="12"/>
      <c r="S9843" s="12"/>
      <c r="T9843" s="5"/>
      <c r="V9843" s="5"/>
      <c r="W9843" s="5"/>
    </row>
    <row r="9844" spans="4:23" customFormat="1" x14ac:dyDescent="0.35">
      <c r="D9844" s="5"/>
      <c r="J9844" s="12"/>
      <c r="S9844" s="12"/>
      <c r="T9844" s="5"/>
      <c r="V9844" s="5"/>
      <c r="W9844" s="5"/>
    </row>
    <row r="9845" spans="4:23" customFormat="1" x14ac:dyDescent="0.35">
      <c r="D9845" s="5"/>
      <c r="J9845" s="12"/>
      <c r="S9845" s="12"/>
      <c r="T9845" s="5"/>
      <c r="V9845" s="5"/>
      <c r="W9845" s="5"/>
    </row>
    <row r="9846" spans="4:23" customFormat="1" x14ac:dyDescent="0.35">
      <c r="D9846" s="5"/>
      <c r="J9846" s="12"/>
      <c r="S9846" s="12"/>
      <c r="T9846" s="5"/>
      <c r="V9846" s="5"/>
      <c r="W9846" s="5"/>
    </row>
    <row r="9847" spans="4:23" customFormat="1" x14ac:dyDescent="0.35">
      <c r="D9847" s="5"/>
      <c r="J9847" s="12"/>
      <c r="S9847" s="12"/>
      <c r="T9847" s="5"/>
      <c r="V9847" s="5"/>
      <c r="W9847" s="5"/>
    </row>
    <row r="9848" spans="4:23" customFormat="1" x14ac:dyDescent="0.35">
      <c r="D9848" s="5"/>
      <c r="J9848" s="12"/>
      <c r="S9848" s="12"/>
      <c r="T9848" s="5"/>
      <c r="V9848" s="5"/>
      <c r="W9848" s="5"/>
    </row>
    <row r="9849" spans="4:23" customFormat="1" x14ac:dyDescent="0.35">
      <c r="D9849" s="5"/>
      <c r="J9849" s="12"/>
      <c r="S9849" s="12"/>
      <c r="T9849" s="5"/>
      <c r="V9849" s="5"/>
      <c r="W9849" s="5"/>
    </row>
    <row r="9850" spans="4:23" customFormat="1" x14ac:dyDescent="0.35">
      <c r="D9850" s="5"/>
      <c r="J9850" s="12"/>
      <c r="S9850" s="12"/>
      <c r="T9850" s="5"/>
      <c r="V9850" s="5"/>
      <c r="W9850" s="5"/>
    </row>
    <row r="9851" spans="4:23" customFormat="1" x14ac:dyDescent="0.35">
      <c r="D9851" s="5"/>
      <c r="J9851" s="12"/>
      <c r="S9851" s="12"/>
      <c r="T9851" s="5"/>
      <c r="V9851" s="5"/>
      <c r="W9851" s="5"/>
    </row>
    <row r="9852" spans="4:23" customFormat="1" x14ac:dyDescent="0.35">
      <c r="D9852" s="5"/>
      <c r="J9852" s="12"/>
      <c r="S9852" s="12"/>
      <c r="T9852" s="5"/>
      <c r="V9852" s="5"/>
      <c r="W9852" s="5"/>
    </row>
    <row r="9853" spans="4:23" customFormat="1" x14ac:dyDescent="0.35">
      <c r="D9853" s="5"/>
      <c r="J9853" s="12"/>
      <c r="S9853" s="12"/>
      <c r="T9853" s="5"/>
      <c r="V9853" s="5"/>
      <c r="W9853" s="5"/>
    </row>
    <row r="9854" spans="4:23" customFormat="1" x14ac:dyDescent="0.35">
      <c r="D9854" s="5"/>
      <c r="J9854" s="12"/>
      <c r="S9854" s="12"/>
      <c r="T9854" s="5"/>
      <c r="V9854" s="5"/>
      <c r="W9854" s="5"/>
    </row>
    <row r="9855" spans="4:23" customFormat="1" x14ac:dyDescent="0.35">
      <c r="D9855" s="5"/>
      <c r="J9855" s="12"/>
      <c r="S9855" s="12"/>
      <c r="T9855" s="5"/>
      <c r="V9855" s="5"/>
      <c r="W9855" s="5"/>
    </row>
    <row r="9856" spans="4:23" customFormat="1" x14ac:dyDescent="0.35">
      <c r="D9856" s="5"/>
      <c r="J9856" s="12"/>
      <c r="S9856" s="12"/>
      <c r="T9856" s="5"/>
      <c r="V9856" s="5"/>
      <c r="W9856" s="5"/>
    </row>
    <row r="9857" spans="4:23" customFormat="1" x14ac:dyDescent="0.35">
      <c r="D9857" s="5"/>
      <c r="J9857" s="12"/>
      <c r="S9857" s="12"/>
      <c r="T9857" s="5"/>
      <c r="V9857" s="5"/>
      <c r="W9857" s="5"/>
    </row>
    <row r="9858" spans="4:23" customFormat="1" x14ac:dyDescent="0.35">
      <c r="D9858" s="5"/>
      <c r="J9858" s="12"/>
      <c r="S9858" s="12"/>
      <c r="T9858" s="5"/>
      <c r="V9858" s="5"/>
      <c r="W9858" s="5"/>
    </row>
    <row r="9859" spans="4:23" customFormat="1" x14ac:dyDescent="0.35">
      <c r="D9859" s="5"/>
      <c r="J9859" s="12"/>
      <c r="S9859" s="12"/>
      <c r="T9859" s="5"/>
      <c r="V9859" s="5"/>
      <c r="W9859" s="5"/>
    </row>
    <row r="9860" spans="4:23" customFormat="1" x14ac:dyDescent="0.35">
      <c r="D9860" s="5"/>
      <c r="J9860" s="12"/>
      <c r="S9860" s="12"/>
      <c r="T9860" s="5"/>
      <c r="V9860" s="5"/>
      <c r="W9860" s="5"/>
    </row>
    <row r="9861" spans="4:23" customFormat="1" x14ac:dyDescent="0.35">
      <c r="D9861" s="5"/>
      <c r="J9861" s="12"/>
      <c r="S9861" s="12"/>
      <c r="T9861" s="5"/>
      <c r="V9861" s="5"/>
      <c r="W9861" s="5"/>
    </row>
    <row r="9862" spans="4:23" customFormat="1" x14ac:dyDescent="0.35">
      <c r="D9862" s="5"/>
      <c r="J9862" s="12"/>
      <c r="S9862" s="12"/>
      <c r="T9862" s="5"/>
      <c r="V9862" s="5"/>
      <c r="W9862" s="5"/>
    </row>
    <row r="9863" spans="4:23" customFormat="1" x14ac:dyDescent="0.35">
      <c r="D9863" s="5"/>
      <c r="J9863" s="12"/>
      <c r="S9863" s="12"/>
      <c r="T9863" s="5"/>
      <c r="V9863" s="5"/>
      <c r="W9863" s="5"/>
    </row>
    <row r="9864" spans="4:23" customFormat="1" x14ac:dyDescent="0.35">
      <c r="D9864" s="5"/>
      <c r="J9864" s="12"/>
      <c r="S9864" s="12"/>
      <c r="T9864" s="5"/>
      <c r="V9864" s="5"/>
      <c r="W9864" s="5"/>
    </row>
    <row r="9865" spans="4:23" customFormat="1" x14ac:dyDescent="0.35">
      <c r="D9865" s="5"/>
      <c r="J9865" s="12"/>
      <c r="S9865" s="12"/>
      <c r="T9865" s="5"/>
      <c r="V9865" s="5"/>
      <c r="W9865" s="5"/>
    </row>
    <row r="9866" spans="4:23" customFormat="1" x14ac:dyDescent="0.35">
      <c r="D9866" s="5"/>
      <c r="J9866" s="12"/>
      <c r="S9866" s="12"/>
      <c r="T9866" s="5"/>
      <c r="V9866" s="5"/>
      <c r="W9866" s="5"/>
    </row>
    <row r="9867" spans="4:23" customFormat="1" x14ac:dyDescent="0.35">
      <c r="D9867" s="5"/>
      <c r="J9867" s="12"/>
      <c r="S9867" s="12"/>
      <c r="T9867" s="5"/>
      <c r="V9867" s="5"/>
      <c r="W9867" s="5"/>
    </row>
    <row r="9868" spans="4:23" customFormat="1" x14ac:dyDescent="0.35">
      <c r="D9868" s="5"/>
      <c r="J9868" s="12"/>
      <c r="S9868" s="12"/>
      <c r="T9868" s="5"/>
      <c r="V9868" s="5"/>
      <c r="W9868" s="5"/>
    </row>
    <row r="9869" spans="4:23" customFormat="1" x14ac:dyDescent="0.35">
      <c r="D9869" s="5"/>
      <c r="J9869" s="12"/>
      <c r="S9869" s="12"/>
      <c r="T9869" s="5"/>
      <c r="V9869" s="5"/>
      <c r="W9869" s="5"/>
    </row>
    <row r="9870" spans="4:23" customFormat="1" x14ac:dyDescent="0.35">
      <c r="D9870" s="5"/>
      <c r="J9870" s="12"/>
      <c r="S9870" s="12"/>
      <c r="T9870" s="5"/>
      <c r="V9870" s="5"/>
      <c r="W9870" s="5"/>
    </row>
    <row r="9871" spans="4:23" customFormat="1" x14ac:dyDescent="0.35">
      <c r="D9871" s="5"/>
      <c r="J9871" s="12"/>
      <c r="S9871" s="12"/>
      <c r="T9871" s="5"/>
      <c r="V9871" s="5"/>
      <c r="W9871" s="5"/>
    </row>
    <row r="9872" spans="4:23" customFormat="1" x14ac:dyDescent="0.35">
      <c r="D9872" s="5"/>
      <c r="J9872" s="12"/>
      <c r="S9872" s="12"/>
      <c r="T9872" s="5"/>
      <c r="V9872" s="5"/>
      <c r="W9872" s="5"/>
    </row>
    <row r="9873" spans="4:23" customFormat="1" x14ac:dyDescent="0.35">
      <c r="D9873" s="5"/>
      <c r="J9873" s="12"/>
      <c r="S9873" s="12"/>
      <c r="T9873" s="5"/>
      <c r="V9873" s="5"/>
      <c r="W9873" s="5"/>
    </row>
    <row r="9874" spans="4:23" customFormat="1" x14ac:dyDescent="0.35">
      <c r="D9874" s="5"/>
      <c r="J9874" s="12"/>
      <c r="S9874" s="12"/>
      <c r="T9874" s="5"/>
      <c r="V9874" s="5"/>
      <c r="W9874" s="5"/>
    </row>
    <row r="9875" spans="4:23" customFormat="1" x14ac:dyDescent="0.35">
      <c r="D9875" s="5"/>
      <c r="J9875" s="12"/>
      <c r="S9875" s="12"/>
      <c r="T9875" s="5"/>
      <c r="V9875" s="5"/>
      <c r="W9875" s="5"/>
    </row>
    <row r="9876" spans="4:23" customFormat="1" x14ac:dyDescent="0.35">
      <c r="D9876" s="5"/>
      <c r="J9876" s="12"/>
      <c r="S9876" s="12"/>
      <c r="T9876" s="5"/>
      <c r="V9876" s="5"/>
      <c r="W9876" s="5"/>
    </row>
    <row r="9877" spans="4:23" customFormat="1" x14ac:dyDescent="0.35">
      <c r="D9877" s="5"/>
      <c r="J9877" s="12"/>
      <c r="S9877" s="12"/>
      <c r="T9877" s="5"/>
      <c r="V9877" s="5"/>
      <c r="W9877" s="5"/>
    </row>
    <row r="9878" spans="4:23" customFormat="1" x14ac:dyDescent="0.35">
      <c r="D9878" s="5"/>
      <c r="J9878" s="12"/>
      <c r="S9878" s="12"/>
      <c r="T9878" s="5"/>
      <c r="V9878" s="5"/>
      <c r="W9878" s="5"/>
    </row>
    <row r="9879" spans="4:23" customFormat="1" x14ac:dyDescent="0.35">
      <c r="D9879" s="5"/>
      <c r="J9879" s="12"/>
      <c r="S9879" s="12"/>
      <c r="T9879" s="5"/>
      <c r="V9879" s="5"/>
      <c r="W9879" s="5"/>
    </row>
    <row r="9880" spans="4:23" customFormat="1" x14ac:dyDescent="0.35">
      <c r="D9880" s="5"/>
      <c r="J9880" s="12"/>
      <c r="S9880" s="12"/>
      <c r="T9880" s="5"/>
      <c r="V9880" s="5"/>
      <c r="W9880" s="5"/>
    </row>
    <row r="9881" spans="4:23" customFormat="1" x14ac:dyDescent="0.35">
      <c r="D9881" s="5"/>
      <c r="J9881" s="12"/>
      <c r="S9881" s="12"/>
      <c r="T9881" s="5"/>
      <c r="V9881" s="5"/>
      <c r="W9881" s="5"/>
    </row>
    <row r="9882" spans="4:23" customFormat="1" x14ac:dyDescent="0.35">
      <c r="D9882" s="5"/>
      <c r="J9882" s="12"/>
      <c r="S9882" s="12"/>
      <c r="T9882" s="5"/>
      <c r="V9882" s="5"/>
      <c r="W9882" s="5"/>
    </row>
    <row r="9883" spans="4:23" customFormat="1" x14ac:dyDescent="0.35">
      <c r="D9883" s="5"/>
      <c r="J9883" s="12"/>
      <c r="S9883" s="12"/>
      <c r="T9883" s="5"/>
      <c r="V9883" s="5"/>
      <c r="W9883" s="5"/>
    </row>
    <row r="9884" spans="4:23" customFormat="1" x14ac:dyDescent="0.35">
      <c r="D9884" s="5"/>
      <c r="J9884" s="12"/>
      <c r="S9884" s="12"/>
      <c r="T9884" s="5"/>
      <c r="V9884" s="5"/>
      <c r="W9884" s="5"/>
    </row>
    <row r="9885" spans="4:23" customFormat="1" x14ac:dyDescent="0.35">
      <c r="D9885" s="5"/>
      <c r="J9885" s="12"/>
      <c r="S9885" s="12"/>
      <c r="T9885" s="5"/>
      <c r="V9885" s="5"/>
      <c r="W9885" s="5"/>
    </row>
    <row r="9886" spans="4:23" customFormat="1" x14ac:dyDescent="0.35">
      <c r="D9886" s="5"/>
      <c r="J9886" s="12"/>
      <c r="S9886" s="12"/>
      <c r="T9886" s="5"/>
      <c r="V9886" s="5"/>
      <c r="W9886" s="5"/>
    </row>
    <row r="9887" spans="4:23" customFormat="1" x14ac:dyDescent="0.35">
      <c r="D9887" s="5"/>
      <c r="J9887" s="12"/>
      <c r="S9887" s="12"/>
      <c r="T9887" s="5"/>
      <c r="V9887" s="5"/>
      <c r="W9887" s="5"/>
    </row>
    <row r="9888" spans="4:23" customFormat="1" x14ac:dyDescent="0.35">
      <c r="D9888" s="5"/>
      <c r="J9888" s="12"/>
      <c r="S9888" s="12"/>
      <c r="T9888" s="5"/>
      <c r="V9888" s="5"/>
      <c r="W9888" s="5"/>
    </row>
    <row r="9889" spans="4:23" customFormat="1" x14ac:dyDescent="0.35">
      <c r="D9889" s="5"/>
      <c r="J9889" s="12"/>
      <c r="S9889" s="12"/>
      <c r="T9889" s="5"/>
      <c r="V9889" s="5"/>
      <c r="W9889" s="5"/>
    </row>
    <row r="9890" spans="4:23" customFormat="1" x14ac:dyDescent="0.35">
      <c r="D9890" s="5"/>
      <c r="J9890" s="12"/>
      <c r="S9890" s="12"/>
      <c r="T9890" s="5"/>
      <c r="V9890" s="5"/>
      <c r="W9890" s="5"/>
    </row>
    <row r="9891" spans="4:23" customFormat="1" x14ac:dyDescent="0.35">
      <c r="D9891" s="5"/>
      <c r="J9891" s="12"/>
      <c r="S9891" s="12"/>
      <c r="T9891" s="5"/>
      <c r="V9891" s="5"/>
      <c r="W9891" s="5"/>
    </row>
    <row r="9892" spans="4:23" customFormat="1" x14ac:dyDescent="0.35">
      <c r="D9892" s="5"/>
      <c r="J9892" s="12"/>
      <c r="S9892" s="12"/>
      <c r="T9892" s="5"/>
      <c r="V9892" s="5"/>
      <c r="W9892" s="5"/>
    </row>
    <row r="9893" spans="4:23" customFormat="1" x14ac:dyDescent="0.35">
      <c r="D9893" s="5"/>
      <c r="J9893" s="12"/>
      <c r="S9893" s="12"/>
      <c r="T9893" s="5"/>
      <c r="V9893" s="5"/>
      <c r="W9893" s="5"/>
    </row>
    <row r="9894" spans="4:23" customFormat="1" x14ac:dyDescent="0.35">
      <c r="D9894" s="5"/>
      <c r="J9894" s="12"/>
      <c r="S9894" s="12"/>
      <c r="T9894" s="5"/>
      <c r="V9894" s="5"/>
      <c r="W9894" s="5"/>
    </row>
    <row r="9895" spans="4:23" customFormat="1" x14ac:dyDescent="0.35">
      <c r="D9895" s="5"/>
      <c r="J9895" s="12"/>
      <c r="S9895" s="12"/>
      <c r="T9895" s="5"/>
      <c r="V9895" s="5"/>
      <c r="W9895" s="5"/>
    </row>
    <row r="9896" spans="4:23" customFormat="1" x14ac:dyDescent="0.35">
      <c r="D9896" s="5"/>
      <c r="J9896" s="12"/>
      <c r="S9896" s="12"/>
      <c r="T9896" s="5"/>
      <c r="V9896" s="5"/>
      <c r="W9896" s="5"/>
    </row>
    <row r="9897" spans="4:23" customFormat="1" x14ac:dyDescent="0.35">
      <c r="D9897" s="5"/>
      <c r="J9897" s="12"/>
      <c r="S9897" s="12"/>
      <c r="T9897" s="5"/>
      <c r="V9897" s="5"/>
      <c r="W9897" s="5"/>
    </row>
    <row r="9898" spans="4:23" customFormat="1" x14ac:dyDescent="0.35">
      <c r="D9898" s="5"/>
      <c r="J9898" s="12"/>
      <c r="S9898" s="12"/>
      <c r="T9898" s="5"/>
      <c r="V9898" s="5"/>
      <c r="W9898" s="5"/>
    </row>
    <row r="9899" spans="4:23" customFormat="1" x14ac:dyDescent="0.35">
      <c r="D9899" s="5"/>
      <c r="J9899" s="12"/>
      <c r="S9899" s="12"/>
      <c r="T9899" s="5"/>
      <c r="V9899" s="5"/>
      <c r="W9899" s="5"/>
    </row>
    <row r="9900" spans="4:23" customFormat="1" x14ac:dyDescent="0.35">
      <c r="D9900" s="5"/>
      <c r="J9900" s="12"/>
      <c r="S9900" s="12"/>
      <c r="T9900" s="5"/>
      <c r="V9900" s="5"/>
      <c r="W9900" s="5"/>
    </row>
    <row r="9901" spans="4:23" customFormat="1" x14ac:dyDescent="0.35">
      <c r="D9901" s="5"/>
      <c r="J9901" s="12"/>
      <c r="S9901" s="12"/>
      <c r="T9901" s="5"/>
      <c r="V9901" s="5"/>
      <c r="W9901" s="5"/>
    </row>
    <row r="9902" spans="4:23" customFormat="1" x14ac:dyDescent="0.35">
      <c r="D9902" s="5"/>
      <c r="J9902" s="12"/>
      <c r="S9902" s="12"/>
      <c r="T9902" s="5"/>
      <c r="V9902" s="5"/>
      <c r="W9902" s="5"/>
    </row>
    <row r="9903" spans="4:23" customFormat="1" x14ac:dyDescent="0.35">
      <c r="D9903" s="5"/>
      <c r="J9903" s="12"/>
      <c r="S9903" s="12"/>
      <c r="T9903" s="5"/>
      <c r="V9903" s="5"/>
      <c r="W9903" s="5"/>
    </row>
    <row r="9904" spans="4:23" customFormat="1" x14ac:dyDescent="0.35">
      <c r="D9904" s="5"/>
      <c r="J9904" s="12"/>
      <c r="S9904" s="12"/>
      <c r="T9904" s="5"/>
      <c r="V9904" s="5"/>
      <c r="W9904" s="5"/>
    </row>
    <row r="9905" spans="4:23" customFormat="1" x14ac:dyDescent="0.35">
      <c r="D9905" s="5"/>
      <c r="J9905" s="12"/>
      <c r="S9905" s="12"/>
      <c r="T9905" s="5"/>
      <c r="V9905" s="5"/>
      <c r="W9905" s="5"/>
    </row>
    <row r="9906" spans="4:23" customFormat="1" x14ac:dyDescent="0.35">
      <c r="D9906" s="5"/>
      <c r="J9906" s="12"/>
      <c r="S9906" s="12"/>
      <c r="T9906" s="5"/>
      <c r="V9906" s="5"/>
      <c r="W9906" s="5"/>
    </row>
    <row r="9907" spans="4:23" customFormat="1" x14ac:dyDescent="0.35">
      <c r="D9907" s="5"/>
      <c r="J9907" s="12"/>
      <c r="S9907" s="12"/>
      <c r="T9907" s="5"/>
      <c r="V9907" s="5"/>
      <c r="W9907" s="5"/>
    </row>
    <row r="9908" spans="4:23" customFormat="1" x14ac:dyDescent="0.35">
      <c r="D9908" s="5"/>
      <c r="J9908" s="12"/>
      <c r="S9908" s="12"/>
      <c r="T9908" s="5"/>
      <c r="V9908" s="5"/>
      <c r="W9908" s="5"/>
    </row>
    <row r="9909" spans="4:23" customFormat="1" x14ac:dyDescent="0.35">
      <c r="D9909" s="5"/>
      <c r="J9909" s="12"/>
      <c r="S9909" s="12"/>
      <c r="T9909" s="5"/>
      <c r="V9909" s="5"/>
      <c r="W9909" s="5"/>
    </row>
    <row r="9910" spans="4:23" customFormat="1" x14ac:dyDescent="0.35">
      <c r="D9910" s="5"/>
      <c r="J9910" s="12"/>
      <c r="S9910" s="12"/>
      <c r="T9910" s="5"/>
      <c r="V9910" s="5"/>
      <c r="W9910" s="5"/>
    </row>
    <row r="9911" spans="4:23" customFormat="1" x14ac:dyDescent="0.35">
      <c r="D9911" s="5"/>
      <c r="J9911" s="12"/>
      <c r="S9911" s="12"/>
      <c r="T9911" s="5"/>
      <c r="V9911" s="5"/>
      <c r="W9911" s="5"/>
    </row>
    <row r="9912" spans="4:23" customFormat="1" x14ac:dyDescent="0.35">
      <c r="D9912" s="5"/>
      <c r="J9912" s="12"/>
      <c r="S9912" s="12"/>
      <c r="T9912" s="5"/>
      <c r="V9912" s="5"/>
      <c r="W9912" s="5"/>
    </row>
    <row r="9913" spans="4:23" customFormat="1" x14ac:dyDescent="0.35">
      <c r="D9913" s="5"/>
      <c r="J9913" s="12"/>
      <c r="S9913" s="12"/>
      <c r="T9913" s="5"/>
      <c r="V9913" s="5"/>
      <c r="W9913" s="5"/>
    </row>
    <row r="9914" spans="4:23" customFormat="1" x14ac:dyDescent="0.35">
      <c r="D9914" s="5"/>
      <c r="J9914" s="12"/>
      <c r="S9914" s="12"/>
      <c r="T9914" s="5"/>
      <c r="V9914" s="5"/>
      <c r="W9914" s="5"/>
    </row>
    <row r="9915" spans="4:23" customFormat="1" x14ac:dyDescent="0.35">
      <c r="D9915" s="5"/>
      <c r="J9915" s="12"/>
      <c r="S9915" s="12"/>
      <c r="T9915" s="5"/>
      <c r="V9915" s="5"/>
      <c r="W9915" s="5"/>
    </row>
    <row r="9916" spans="4:23" customFormat="1" x14ac:dyDescent="0.35">
      <c r="D9916" s="5"/>
      <c r="J9916" s="12"/>
      <c r="S9916" s="12"/>
      <c r="T9916" s="5"/>
      <c r="V9916" s="5"/>
      <c r="W9916" s="5"/>
    </row>
    <row r="9917" spans="4:23" customFormat="1" x14ac:dyDescent="0.35">
      <c r="D9917" s="5"/>
      <c r="J9917" s="12"/>
      <c r="S9917" s="12"/>
      <c r="T9917" s="5"/>
      <c r="V9917" s="5"/>
      <c r="W9917" s="5"/>
    </row>
    <row r="9918" spans="4:23" customFormat="1" x14ac:dyDescent="0.35">
      <c r="D9918" s="5"/>
      <c r="J9918" s="12"/>
      <c r="S9918" s="12"/>
      <c r="T9918" s="5"/>
      <c r="V9918" s="5"/>
      <c r="W9918" s="5"/>
    </row>
    <row r="9919" spans="4:23" customFormat="1" x14ac:dyDescent="0.35">
      <c r="D9919" s="5"/>
      <c r="J9919" s="12"/>
      <c r="S9919" s="12"/>
      <c r="T9919" s="5"/>
      <c r="V9919" s="5"/>
      <c r="W9919" s="5"/>
    </row>
    <row r="9920" spans="4:23" customFormat="1" x14ac:dyDescent="0.35">
      <c r="D9920" s="5"/>
      <c r="J9920" s="12"/>
      <c r="S9920" s="12"/>
      <c r="T9920" s="5"/>
      <c r="V9920" s="5"/>
      <c r="W9920" s="5"/>
    </row>
    <row r="9921" spans="4:23" customFormat="1" x14ac:dyDescent="0.35">
      <c r="D9921" s="5"/>
      <c r="J9921" s="12"/>
      <c r="S9921" s="12"/>
      <c r="T9921" s="5"/>
      <c r="V9921" s="5"/>
      <c r="W9921" s="5"/>
    </row>
    <row r="9922" spans="4:23" customFormat="1" x14ac:dyDescent="0.35">
      <c r="D9922" s="5"/>
      <c r="J9922" s="12"/>
      <c r="S9922" s="12"/>
      <c r="T9922" s="5"/>
      <c r="V9922" s="5"/>
      <c r="W9922" s="5"/>
    </row>
    <row r="9923" spans="4:23" customFormat="1" x14ac:dyDescent="0.35">
      <c r="D9923" s="5"/>
      <c r="J9923" s="12"/>
      <c r="S9923" s="12"/>
      <c r="T9923" s="5"/>
      <c r="V9923" s="5"/>
      <c r="W9923" s="5"/>
    </row>
    <row r="9924" spans="4:23" customFormat="1" x14ac:dyDescent="0.35">
      <c r="D9924" s="5"/>
      <c r="J9924" s="12"/>
      <c r="S9924" s="12"/>
      <c r="T9924" s="5"/>
      <c r="V9924" s="5"/>
      <c r="W9924" s="5"/>
    </row>
    <row r="9925" spans="4:23" customFormat="1" x14ac:dyDescent="0.35">
      <c r="D9925" s="5"/>
      <c r="J9925" s="12"/>
      <c r="S9925" s="12"/>
      <c r="T9925" s="5"/>
      <c r="V9925" s="5"/>
      <c r="W9925" s="5"/>
    </row>
    <row r="9926" spans="4:23" customFormat="1" x14ac:dyDescent="0.35">
      <c r="D9926" s="5"/>
      <c r="J9926" s="12"/>
      <c r="S9926" s="12"/>
      <c r="T9926" s="5"/>
      <c r="V9926" s="5"/>
      <c r="W9926" s="5"/>
    </row>
    <row r="9927" spans="4:23" customFormat="1" x14ac:dyDescent="0.35">
      <c r="D9927" s="5"/>
      <c r="J9927" s="12"/>
      <c r="S9927" s="12"/>
      <c r="T9927" s="5"/>
      <c r="V9927" s="5"/>
      <c r="W9927" s="5"/>
    </row>
    <row r="9928" spans="4:23" customFormat="1" x14ac:dyDescent="0.35">
      <c r="D9928" s="5"/>
      <c r="J9928" s="12"/>
      <c r="S9928" s="12"/>
      <c r="T9928" s="5"/>
      <c r="V9928" s="5"/>
      <c r="W9928" s="5"/>
    </row>
    <row r="9929" spans="4:23" customFormat="1" x14ac:dyDescent="0.35">
      <c r="D9929" s="5"/>
      <c r="J9929" s="12"/>
      <c r="S9929" s="12"/>
      <c r="T9929" s="5"/>
      <c r="V9929" s="5"/>
      <c r="W9929" s="5"/>
    </row>
    <row r="9930" spans="4:23" customFormat="1" x14ac:dyDescent="0.35">
      <c r="D9930" s="5"/>
      <c r="J9930" s="12"/>
      <c r="S9930" s="12"/>
      <c r="T9930" s="5"/>
      <c r="V9930" s="5"/>
      <c r="W9930" s="5"/>
    </row>
    <row r="9931" spans="4:23" customFormat="1" x14ac:dyDescent="0.35">
      <c r="D9931" s="5"/>
      <c r="J9931" s="12"/>
      <c r="S9931" s="12"/>
      <c r="T9931" s="5"/>
      <c r="V9931" s="5"/>
      <c r="W9931" s="5"/>
    </row>
    <row r="9932" spans="4:23" customFormat="1" x14ac:dyDescent="0.35">
      <c r="D9932" s="5"/>
      <c r="J9932" s="12"/>
      <c r="S9932" s="12"/>
      <c r="T9932" s="5"/>
      <c r="V9932" s="5"/>
      <c r="W9932" s="5"/>
    </row>
    <row r="9933" spans="4:23" customFormat="1" x14ac:dyDescent="0.35">
      <c r="D9933" s="5"/>
      <c r="J9933" s="12"/>
      <c r="S9933" s="12"/>
      <c r="T9933" s="5"/>
      <c r="V9933" s="5"/>
      <c r="W9933" s="5"/>
    </row>
    <row r="9934" spans="4:23" customFormat="1" x14ac:dyDescent="0.35">
      <c r="D9934" s="5"/>
      <c r="J9934" s="12"/>
      <c r="S9934" s="12"/>
      <c r="T9934" s="5"/>
      <c r="V9934" s="5"/>
      <c r="W9934" s="5"/>
    </row>
    <row r="9935" spans="4:23" customFormat="1" x14ac:dyDescent="0.35">
      <c r="D9935" s="5"/>
      <c r="J9935" s="12"/>
      <c r="S9935" s="12"/>
      <c r="T9935" s="5"/>
      <c r="V9935" s="5"/>
      <c r="W9935" s="5"/>
    </row>
    <row r="9936" spans="4:23" customFormat="1" x14ac:dyDescent="0.35">
      <c r="D9936" s="5"/>
      <c r="J9936" s="12"/>
      <c r="S9936" s="12"/>
      <c r="T9936" s="5"/>
      <c r="V9936" s="5"/>
      <c r="W9936" s="5"/>
    </row>
    <row r="9937" spans="4:23" customFormat="1" x14ac:dyDescent="0.35">
      <c r="D9937" s="5"/>
      <c r="J9937" s="12"/>
      <c r="S9937" s="12"/>
      <c r="T9937" s="5"/>
      <c r="V9937" s="5"/>
      <c r="W9937" s="5"/>
    </row>
    <row r="9938" spans="4:23" customFormat="1" x14ac:dyDescent="0.35">
      <c r="D9938" s="5"/>
      <c r="J9938" s="12"/>
      <c r="S9938" s="12"/>
      <c r="T9938" s="5"/>
      <c r="V9938" s="5"/>
      <c r="W9938" s="5"/>
    </row>
    <row r="9939" spans="4:23" customFormat="1" x14ac:dyDescent="0.35">
      <c r="D9939" s="5"/>
      <c r="J9939" s="12"/>
      <c r="S9939" s="12"/>
      <c r="T9939" s="5"/>
      <c r="V9939" s="5"/>
      <c r="W9939" s="5"/>
    </row>
    <row r="9940" spans="4:23" customFormat="1" x14ac:dyDescent="0.35">
      <c r="D9940" s="5"/>
      <c r="J9940" s="12"/>
      <c r="S9940" s="12"/>
      <c r="T9940" s="5"/>
      <c r="V9940" s="5"/>
      <c r="W9940" s="5"/>
    </row>
    <row r="9941" spans="4:23" customFormat="1" x14ac:dyDescent="0.35">
      <c r="D9941" s="5"/>
      <c r="J9941" s="12"/>
      <c r="S9941" s="12"/>
      <c r="T9941" s="5"/>
      <c r="V9941" s="5"/>
      <c r="W9941" s="5"/>
    </row>
    <row r="9942" spans="4:23" customFormat="1" x14ac:dyDescent="0.35">
      <c r="D9942" s="5"/>
      <c r="J9942" s="12"/>
      <c r="S9942" s="12"/>
      <c r="T9942" s="5"/>
      <c r="V9942" s="5"/>
      <c r="W9942" s="5"/>
    </row>
    <row r="9943" spans="4:23" customFormat="1" x14ac:dyDescent="0.35">
      <c r="D9943" s="5"/>
      <c r="J9943" s="12"/>
      <c r="S9943" s="12"/>
      <c r="T9943" s="5"/>
      <c r="V9943" s="5"/>
      <c r="W9943" s="5"/>
    </row>
    <row r="9944" spans="4:23" customFormat="1" x14ac:dyDescent="0.35">
      <c r="D9944" s="5"/>
      <c r="J9944" s="12"/>
      <c r="S9944" s="12"/>
      <c r="T9944" s="5"/>
      <c r="V9944" s="5"/>
      <c r="W9944" s="5"/>
    </row>
    <row r="9945" spans="4:23" customFormat="1" x14ac:dyDescent="0.35">
      <c r="D9945" s="5"/>
      <c r="J9945" s="12"/>
      <c r="S9945" s="12"/>
      <c r="T9945" s="5"/>
      <c r="V9945" s="5"/>
      <c r="W9945" s="5"/>
    </row>
    <row r="9946" spans="4:23" customFormat="1" x14ac:dyDescent="0.35">
      <c r="D9946" s="5"/>
      <c r="J9946" s="12"/>
      <c r="S9946" s="12"/>
      <c r="T9946" s="5"/>
      <c r="V9946" s="5"/>
      <c r="W9946" s="5"/>
    </row>
    <row r="9947" spans="4:23" customFormat="1" x14ac:dyDescent="0.35">
      <c r="D9947" s="5"/>
      <c r="J9947" s="12"/>
      <c r="S9947" s="12"/>
      <c r="T9947" s="5"/>
      <c r="V9947" s="5"/>
      <c r="W9947" s="5"/>
    </row>
    <row r="9948" spans="4:23" customFormat="1" x14ac:dyDescent="0.35">
      <c r="D9948" s="5"/>
      <c r="J9948" s="12"/>
      <c r="S9948" s="12"/>
      <c r="T9948" s="5"/>
      <c r="V9948" s="5"/>
      <c r="W9948" s="5"/>
    </row>
    <row r="9949" spans="4:23" customFormat="1" x14ac:dyDescent="0.35">
      <c r="D9949" s="5"/>
      <c r="J9949" s="12"/>
      <c r="S9949" s="12"/>
      <c r="T9949" s="5"/>
      <c r="V9949" s="5"/>
      <c r="W9949" s="5"/>
    </row>
    <row r="9950" spans="4:23" customFormat="1" x14ac:dyDescent="0.35">
      <c r="D9950" s="5"/>
      <c r="J9950" s="12"/>
      <c r="S9950" s="12"/>
      <c r="T9950" s="5"/>
      <c r="V9950" s="5"/>
      <c r="W9950" s="5"/>
    </row>
    <row r="9951" spans="4:23" customFormat="1" x14ac:dyDescent="0.35">
      <c r="D9951" s="5"/>
      <c r="J9951" s="12"/>
      <c r="S9951" s="12"/>
      <c r="T9951" s="5"/>
      <c r="V9951" s="5"/>
      <c r="W9951" s="5"/>
    </row>
    <row r="9952" spans="4:23" customFormat="1" x14ac:dyDescent="0.35">
      <c r="D9952" s="5"/>
      <c r="J9952" s="12"/>
      <c r="S9952" s="12"/>
      <c r="T9952" s="5"/>
      <c r="V9952" s="5"/>
      <c r="W9952" s="5"/>
    </row>
    <row r="9953" spans="4:23" customFormat="1" x14ac:dyDescent="0.35">
      <c r="D9953" s="5"/>
      <c r="J9953" s="12"/>
      <c r="S9953" s="12"/>
      <c r="T9953" s="5"/>
      <c r="V9953" s="5"/>
      <c r="W9953" s="5"/>
    </row>
    <row r="9954" spans="4:23" customFormat="1" x14ac:dyDescent="0.35">
      <c r="D9954" s="5"/>
      <c r="J9954" s="12"/>
      <c r="S9954" s="12"/>
      <c r="T9954" s="5"/>
      <c r="V9954" s="5"/>
      <c r="W9954" s="5"/>
    </row>
    <row r="9955" spans="4:23" customFormat="1" x14ac:dyDescent="0.35">
      <c r="D9955" s="5"/>
      <c r="J9955" s="12"/>
      <c r="S9955" s="12"/>
      <c r="T9955" s="5"/>
      <c r="V9955" s="5"/>
      <c r="W9955" s="5"/>
    </row>
    <row r="9956" spans="4:23" customFormat="1" x14ac:dyDescent="0.35">
      <c r="D9956" s="5"/>
      <c r="J9956" s="12"/>
      <c r="S9956" s="12"/>
      <c r="T9956" s="5"/>
      <c r="V9956" s="5"/>
      <c r="W9956" s="5"/>
    </row>
    <row r="9957" spans="4:23" customFormat="1" x14ac:dyDescent="0.35">
      <c r="D9957" s="5"/>
      <c r="J9957" s="12"/>
      <c r="S9957" s="12"/>
      <c r="T9957" s="5"/>
      <c r="V9957" s="5"/>
      <c r="W9957" s="5"/>
    </row>
    <row r="9958" spans="4:23" customFormat="1" x14ac:dyDescent="0.35">
      <c r="D9958" s="5"/>
      <c r="J9958" s="12"/>
      <c r="S9958" s="12"/>
      <c r="T9958" s="5"/>
      <c r="V9958" s="5"/>
      <c r="W9958" s="5"/>
    </row>
    <row r="9959" spans="4:23" customFormat="1" x14ac:dyDescent="0.35">
      <c r="D9959" s="5"/>
      <c r="J9959" s="12"/>
      <c r="S9959" s="12"/>
      <c r="T9959" s="5"/>
      <c r="V9959" s="5"/>
      <c r="W9959" s="5"/>
    </row>
    <row r="9960" spans="4:23" customFormat="1" x14ac:dyDescent="0.35">
      <c r="D9960" s="5"/>
      <c r="J9960" s="12"/>
      <c r="S9960" s="12"/>
      <c r="T9960" s="5"/>
      <c r="V9960" s="5"/>
      <c r="W9960" s="5"/>
    </row>
    <row r="9961" spans="4:23" customFormat="1" x14ac:dyDescent="0.35">
      <c r="D9961" s="5"/>
      <c r="J9961" s="12"/>
      <c r="S9961" s="12"/>
      <c r="T9961" s="5"/>
      <c r="V9961" s="5"/>
      <c r="W9961" s="5"/>
    </row>
    <row r="9962" spans="4:23" customFormat="1" x14ac:dyDescent="0.35">
      <c r="D9962" s="5"/>
      <c r="J9962" s="12"/>
      <c r="S9962" s="12"/>
      <c r="T9962" s="5"/>
      <c r="V9962" s="5"/>
      <c r="W9962" s="5"/>
    </row>
    <row r="9963" spans="4:23" customFormat="1" x14ac:dyDescent="0.35">
      <c r="D9963" s="5"/>
      <c r="J9963" s="12"/>
      <c r="S9963" s="12"/>
      <c r="T9963" s="5"/>
      <c r="V9963" s="5"/>
      <c r="W9963" s="5"/>
    </row>
    <row r="9964" spans="4:23" customFormat="1" x14ac:dyDescent="0.35">
      <c r="D9964" s="5"/>
      <c r="J9964" s="12"/>
      <c r="S9964" s="12"/>
      <c r="T9964" s="5"/>
      <c r="V9964" s="5"/>
      <c r="W9964" s="5"/>
    </row>
    <row r="9965" spans="4:23" customFormat="1" x14ac:dyDescent="0.35">
      <c r="D9965" s="5"/>
      <c r="J9965" s="12"/>
      <c r="S9965" s="12"/>
      <c r="T9965" s="5"/>
      <c r="V9965" s="5"/>
      <c r="W9965" s="5"/>
    </row>
    <row r="9966" spans="4:23" customFormat="1" x14ac:dyDescent="0.35">
      <c r="D9966" s="5"/>
      <c r="J9966" s="12"/>
      <c r="S9966" s="12"/>
      <c r="T9966" s="5"/>
      <c r="V9966" s="5"/>
      <c r="W9966" s="5"/>
    </row>
    <row r="9967" spans="4:23" customFormat="1" x14ac:dyDescent="0.35">
      <c r="D9967" s="5"/>
      <c r="J9967" s="12"/>
      <c r="S9967" s="12"/>
      <c r="T9967" s="5"/>
      <c r="V9967" s="5"/>
      <c r="W9967" s="5"/>
    </row>
    <row r="9968" spans="4:23" customFormat="1" x14ac:dyDescent="0.35">
      <c r="D9968" s="5"/>
      <c r="J9968" s="12"/>
      <c r="S9968" s="12"/>
      <c r="T9968" s="5"/>
      <c r="V9968" s="5"/>
      <c r="W9968" s="5"/>
    </row>
    <row r="9969" spans="4:23" customFormat="1" x14ac:dyDescent="0.35">
      <c r="D9969" s="5"/>
      <c r="J9969" s="12"/>
      <c r="S9969" s="12"/>
      <c r="T9969" s="5"/>
      <c r="V9969" s="5"/>
      <c r="W9969" s="5"/>
    </row>
    <row r="9970" spans="4:23" customFormat="1" x14ac:dyDescent="0.35">
      <c r="D9970" s="5"/>
      <c r="J9970" s="12"/>
      <c r="S9970" s="12"/>
      <c r="T9970" s="5"/>
      <c r="V9970" s="5"/>
      <c r="W9970" s="5"/>
    </row>
    <row r="9971" spans="4:23" customFormat="1" x14ac:dyDescent="0.35">
      <c r="D9971" s="5"/>
      <c r="J9971" s="12"/>
      <c r="S9971" s="12"/>
      <c r="T9971" s="5"/>
      <c r="V9971" s="5"/>
      <c r="W9971" s="5"/>
    </row>
    <row r="9972" spans="4:23" customFormat="1" x14ac:dyDescent="0.35">
      <c r="D9972" s="5"/>
      <c r="J9972" s="12"/>
      <c r="S9972" s="12"/>
      <c r="T9972" s="5"/>
      <c r="V9972" s="5"/>
      <c r="W9972" s="5"/>
    </row>
    <row r="9973" spans="4:23" customFormat="1" x14ac:dyDescent="0.35">
      <c r="D9973" s="5"/>
      <c r="J9973" s="12"/>
      <c r="S9973" s="12"/>
      <c r="T9973" s="5"/>
      <c r="V9973" s="5"/>
      <c r="W9973" s="5"/>
    </row>
    <row r="9974" spans="4:23" customFormat="1" x14ac:dyDescent="0.35">
      <c r="D9974" s="5"/>
      <c r="J9974" s="12"/>
      <c r="S9974" s="12"/>
      <c r="T9974" s="5"/>
      <c r="V9974" s="5"/>
      <c r="W9974" s="5"/>
    </row>
    <row r="9975" spans="4:23" customFormat="1" x14ac:dyDescent="0.35">
      <c r="D9975" s="5"/>
      <c r="J9975" s="12"/>
      <c r="S9975" s="12"/>
      <c r="T9975" s="5"/>
      <c r="V9975" s="5"/>
      <c r="W9975" s="5"/>
    </row>
    <row r="9976" spans="4:23" customFormat="1" x14ac:dyDescent="0.35">
      <c r="D9976" s="5"/>
      <c r="J9976" s="12"/>
      <c r="S9976" s="12"/>
      <c r="T9976" s="5"/>
      <c r="V9976" s="5"/>
      <c r="W9976" s="5"/>
    </row>
    <row r="9977" spans="4:23" customFormat="1" x14ac:dyDescent="0.35">
      <c r="D9977" s="5"/>
      <c r="J9977" s="12"/>
      <c r="S9977" s="12"/>
      <c r="T9977" s="5"/>
      <c r="V9977" s="5"/>
      <c r="W9977" s="5"/>
    </row>
    <row r="9978" spans="4:23" customFormat="1" x14ac:dyDescent="0.35">
      <c r="D9978" s="5"/>
      <c r="J9978" s="12"/>
      <c r="S9978" s="12"/>
      <c r="T9978" s="5"/>
      <c r="V9978" s="5"/>
      <c r="W9978" s="5"/>
    </row>
    <row r="9979" spans="4:23" customFormat="1" x14ac:dyDescent="0.35">
      <c r="D9979" s="5"/>
      <c r="J9979" s="12"/>
      <c r="S9979" s="12"/>
      <c r="T9979" s="5"/>
      <c r="V9979" s="5"/>
      <c r="W9979" s="5"/>
    </row>
    <row r="9980" spans="4:23" customFormat="1" x14ac:dyDescent="0.35">
      <c r="D9980" s="5"/>
      <c r="J9980" s="12"/>
      <c r="S9980" s="12"/>
      <c r="T9980" s="5"/>
      <c r="V9980" s="5"/>
      <c r="W9980" s="5"/>
    </row>
    <row r="9981" spans="4:23" customFormat="1" x14ac:dyDescent="0.35">
      <c r="D9981" s="5"/>
      <c r="J9981" s="12"/>
      <c r="S9981" s="12"/>
      <c r="T9981" s="5"/>
      <c r="V9981" s="5"/>
      <c r="W9981" s="5"/>
    </row>
    <row r="9982" spans="4:23" customFormat="1" x14ac:dyDescent="0.35">
      <c r="D9982" s="5"/>
      <c r="J9982" s="12"/>
      <c r="S9982" s="12"/>
      <c r="T9982" s="5"/>
      <c r="V9982" s="5"/>
      <c r="W9982" s="5"/>
    </row>
    <row r="9983" spans="4:23" customFormat="1" x14ac:dyDescent="0.35">
      <c r="D9983" s="5"/>
      <c r="J9983" s="12"/>
      <c r="S9983" s="12"/>
      <c r="T9983" s="5"/>
      <c r="V9983" s="5"/>
      <c r="W9983" s="5"/>
    </row>
    <row r="9984" spans="4:23" customFormat="1" x14ac:dyDescent="0.35">
      <c r="D9984" s="5"/>
      <c r="J9984" s="12"/>
      <c r="S9984" s="12"/>
      <c r="T9984" s="5"/>
      <c r="V9984" s="5"/>
      <c r="W9984" s="5"/>
    </row>
    <row r="9985" spans="4:23" customFormat="1" x14ac:dyDescent="0.35">
      <c r="D9985" s="5"/>
      <c r="J9985" s="12"/>
      <c r="S9985" s="12"/>
      <c r="T9985" s="5"/>
      <c r="V9985" s="5"/>
      <c r="W9985" s="5"/>
    </row>
    <row r="9986" spans="4:23" customFormat="1" x14ac:dyDescent="0.35">
      <c r="D9986" s="5"/>
      <c r="J9986" s="12"/>
      <c r="S9986" s="12"/>
      <c r="T9986" s="5"/>
      <c r="V9986" s="5"/>
      <c r="W9986" s="5"/>
    </row>
    <row r="9987" spans="4:23" customFormat="1" x14ac:dyDescent="0.35">
      <c r="D9987" s="5"/>
      <c r="J9987" s="12"/>
      <c r="S9987" s="12"/>
      <c r="T9987" s="5"/>
      <c r="V9987" s="5"/>
      <c r="W9987" s="5"/>
    </row>
    <row r="9988" spans="4:23" customFormat="1" x14ac:dyDescent="0.35">
      <c r="D9988" s="5"/>
      <c r="J9988" s="12"/>
      <c r="S9988" s="12"/>
      <c r="T9988" s="5"/>
      <c r="V9988" s="5"/>
      <c r="W9988" s="5"/>
    </row>
    <row r="9989" spans="4:23" customFormat="1" x14ac:dyDescent="0.35">
      <c r="D9989" s="5"/>
      <c r="J9989" s="12"/>
      <c r="S9989" s="12"/>
      <c r="T9989" s="5"/>
      <c r="V9989" s="5"/>
      <c r="W9989" s="5"/>
    </row>
    <row r="9990" spans="4:23" customFormat="1" x14ac:dyDescent="0.35">
      <c r="D9990" s="5"/>
      <c r="J9990" s="12"/>
      <c r="S9990" s="12"/>
      <c r="T9990" s="5"/>
      <c r="V9990" s="5"/>
      <c r="W9990" s="5"/>
    </row>
    <row r="9991" spans="4:23" customFormat="1" x14ac:dyDescent="0.35">
      <c r="D9991" s="5"/>
      <c r="J9991" s="12"/>
      <c r="S9991" s="12"/>
      <c r="T9991" s="5"/>
      <c r="V9991" s="5"/>
      <c r="W9991" s="5"/>
    </row>
    <row r="9992" spans="4:23" customFormat="1" x14ac:dyDescent="0.35">
      <c r="D9992" s="5"/>
      <c r="J9992" s="12"/>
      <c r="S9992" s="12"/>
      <c r="T9992" s="5"/>
      <c r="V9992" s="5"/>
      <c r="W9992" s="5"/>
    </row>
    <row r="9993" spans="4:23" customFormat="1" x14ac:dyDescent="0.35">
      <c r="D9993" s="5"/>
      <c r="J9993" s="12"/>
      <c r="S9993" s="12"/>
      <c r="T9993" s="5"/>
      <c r="V9993" s="5"/>
      <c r="W9993" s="5"/>
    </row>
    <row r="9994" spans="4:23" customFormat="1" x14ac:dyDescent="0.35">
      <c r="D9994" s="5"/>
      <c r="J9994" s="12"/>
      <c r="S9994" s="12"/>
      <c r="T9994" s="5"/>
      <c r="V9994" s="5"/>
      <c r="W9994" s="5"/>
    </row>
    <row r="9995" spans="4:23" customFormat="1" x14ac:dyDescent="0.35">
      <c r="D9995" s="5"/>
      <c r="J9995" s="12"/>
      <c r="S9995" s="12"/>
      <c r="T9995" s="5"/>
      <c r="V9995" s="5"/>
      <c r="W9995" s="5"/>
    </row>
    <row r="9996" spans="4:23" customFormat="1" x14ac:dyDescent="0.35">
      <c r="D9996" s="5"/>
      <c r="J9996" s="12"/>
      <c r="S9996" s="12"/>
      <c r="T9996" s="5"/>
      <c r="V9996" s="5"/>
      <c r="W9996" s="5"/>
    </row>
    <row r="9997" spans="4:23" customFormat="1" x14ac:dyDescent="0.35">
      <c r="D9997" s="5"/>
      <c r="J9997" s="12"/>
      <c r="S9997" s="12"/>
      <c r="T9997" s="5"/>
      <c r="V9997" s="5"/>
      <c r="W9997" s="5"/>
    </row>
    <row r="9998" spans="4:23" customFormat="1" x14ac:dyDescent="0.35">
      <c r="D9998" s="5"/>
      <c r="J9998" s="12"/>
      <c r="S9998" s="12"/>
      <c r="T9998" s="5"/>
      <c r="V9998" s="5"/>
      <c r="W9998" s="5"/>
    </row>
    <row r="9999" spans="4:23" customFormat="1" x14ac:dyDescent="0.35">
      <c r="D9999" s="5"/>
      <c r="J9999" s="12"/>
      <c r="S9999" s="12"/>
      <c r="T9999" s="5"/>
      <c r="V9999" s="5"/>
      <c r="W9999" s="5"/>
    </row>
    <row r="10000" spans="4:23" customFormat="1" x14ac:dyDescent="0.35">
      <c r="D10000" s="5"/>
      <c r="J10000" s="12"/>
      <c r="S10000" s="12"/>
      <c r="T10000" s="5"/>
      <c r="V10000" s="5"/>
      <c r="W10000" s="5"/>
    </row>
    <row r="10001" spans="4:23" customFormat="1" x14ac:dyDescent="0.35">
      <c r="D10001" s="5"/>
      <c r="J10001" s="12"/>
      <c r="S10001" s="12"/>
      <c r="T10001" s="5"/>
      <c r="V10001" s="5"/>
      <c r="W10001" s="5"/>
    </row>
    <row r="10002" spans="4:23" customFormat="1" x14ac:dyDescent="0.35">
      <c r="D10002" s="5"/>
      <c r="J10002" s="12"/>
      <c r="S10002" s="12"/>
      <c r="T10002" s="5"/>
      <c r="V10002" s="5"/>
      <c r="W10002" s="5"/>
    </row>
    <row r="10003" spans="4:23" customFormat="1" x14ac:dyDescent="0.35">
      <c r="D10003" s="5"/>
      <c r="J10003" s="12"/>
      <c r="S10003" s="12"/>
      <c r="T10003" s="5"/>
      <c r="V10003" s="5"/>
      <c r="W10003" s="5"/>
    </row>
    <row r="10004" spans="4:23" customFormat="1" x14ac:dyDescent="0.35">
      <c r="D10004" s="5"/>
      <c r="J10004" s="12"/>
      <c r="S10004" s="12"/>
      <c r="T10004" s="5"/>
      <c r="V10004" s="5"/>
      <c r="W10004" s="5"/>
    </row>
    <row r="10005" spans="4:23" customFormat="1" x14ac:dyDescent="0.35">
      <c r="D10005" s="5"/>
      <c r="J10005" s="12"/>
      <c r="S10005" s="12"/>
      <c r="T10005" s="5"/>
      <c r="V10005" s="5"/>
      <c r="W10005" s="5"/>
    </row>
    <row r="10006" spans="4:23" customFormat="1" x14ac:dyDescent="0.35">
      <c r="D10006" s="5"/>
      <c r="J10006" s="12"/>
      <c r="S10006" s="12"/>
      <c r="T10006" s="5"/>
      <c r="V10006" s="5"/>
      <c r="W10006" s="5"/>
    </row>
    <row r="10007" spans="4:23" customFormat="1" x14ac:dyDescent="0.35">
      <c r="D10007" s="5"/>
      <c r="J10007" s="12"/>
      <c r="S10007" s="12"/>
      <c r="T10007" s="5"/>
      <c r="V10007" s="5"/>
      <c r="W10007" s="5"/>
    </row>
    <row r="10008" spans="4:23" customFormat="1" x14ac:dyDescent="0.35">
      <c r="D10008" s="5"/>
      <c r="J10008" s="12"/>
      <c r="S10008" s="12"/>
      <c r="T10008" s="5"/>
      <c r="V10008" s="5"/>
      <c r="W10008" s="5"/>
    </row>
    <row r="10009" spans="4:23" customFormat="1" x14ac:dyDescent="0.35">
      <c r="D10009" s="5"/>
      <c r="J10009" s="12"/>
      <c r="S10009" s="12"/>
      <c r="T10009" s="5"/>
      <c r="V10009" s="5"/>
      <c r="W10009" s="5"/>
    </row>
    <row r="10010" spans="4:23" customFormat="1" x14ac:dyDescent="0.35">
      <c r="D10010" s="5"/>
      <c r="J10010" s="12"/>
      <c r="S10010" s="12"/>
      <c r="T10010" s="5"/>
      <c r="V10010" s="5"/>
      <c r="W10010" s="5"/>
    </row>
    <row r="10011" spans="4:23" customFormat="1" x14ac:dyDescent="0.35">
      <c r="D10011" s="5"/>
      <c r="J10011" s="12"/>
      <c r="S10011" s="12"/>
      <c r="T10011" s="5"/>
      <c r="V10011" s="5"/>
      <c r="W10011" s="5"/>
    </row>
    <row r="10012" spans="4:23" customFormat="1" x14ac:dyDescent="0.35">
      <c r="D10012" s="5"/>
      <c r="J10012" s="12"/>
      <c r="S10012" s="12"/>
      <c r="T10012" s="5"/>
      <c r="V10012" s="5"/>
      <c r="W10012" s="5"/>
    </row>
    <row r="10013" spans="4:23" customFormat="1" x14ac:dyDescent="0.35">
      <c r="D10013" s="5"/>
      <c r="J10013" s="12"/>
      <c r="S10013" s="12"/>
      <c r="T10013" s="5"/>
      <c r="V10013" s="5"/>
      <c r="W10013" s="5"/>
    </row>
    <row r="10014" spans="4:23" customFormat="1" x14ac:dyDescent="0.35">
      <c r="D10014" s="5"/>
      <c r="J10014" s="12"/>
      <c r="S10014" s="12"/>
      <c r="T10014" s="5"/>
      <c r="V10014" s="5"/>
      <c r="W10014" s="5"/>
    </row>
    <row r="10015" spans="4:23" customFormat="1" x14ac:dyDescent="0.35">
      <c r="D10015" s="5"/>
      <c r="J10015" s="12"/>
      <c r="S10015" s="12"/>
      <c r="T10015" s="5"/>
      <c r="V10015" s="5"/>
      <c r="W10015" s="5"/>
    </row>
    <row r="10016" spans="4:23" customFormat="1" x14ac:dyDescent="0.35">
      <c r="D10016" s="5"/>
      <c r="J10016" s="12"/>
      <c r="S10016" s="12"/>
      <c r="T10016" s="5"/>
      <c r="V10016" s="5"/>
      <c r="W10016" s="5"/>
    </row>
    <row r="10017" spans="4:23" customFormat="1" x14ac:dyDescent="0.35">
      <c r="D10017" s="5"/>
      <c r="J10017" s="12"/>
      <c r="S10017" s="12"/>
      <c r="T10017" s="5"/>
      <c r="V10017" s="5"/>
      <c r="W10017" s="5"/>
    </row>
    <row r="10018" spans="4:23" customFormat="1" x14ac:dyDescent="0.35">
      <c r="D10018" s="5"/>
      <c r="J10018" s="12"/>
      <c r="S10018" s="12"/>
      <c r="T10018" s="5"/>
      <c r="V10018" s="5"/>
      <c r="W10018" s="5"/>
    </row>
    <row r="10019" spans="4:23" customFormat="1" x14ac:dyDescent="0.35">
      <c r="D10019" s="5"/>
      <c r="J10019" s="12"/>
      <c r="S10019" s="12"/>
      <c r="T10019" s="5"/>
      <c r="V10019" s="5"/>
      <c r="W10019" s="5"/>
    </row>
    <row r="10020" spans="4:23" customFormat="1" x14ac:dyDescent="0.35">
      <c r="D10020" s="5"/>
      <c r="J10020" s="12"/>
      <c r="S10020" s="12"/>
      <c r="T10020" s="5"/>
      <c r="V10020" s="5"/>
      <c r="W10020" s="5"/>
    </row>
    <row r="10021" spans="4:23" customFormat="1" x14ac:dyDescent="0.35">
      <c r="D10021" s="5"/>
      <c r="J10021" s="12"/>
      <c r="S10021" s="12"/>
      <c r="T10021" s="5"/>
      <c r="V10021" s="5"/>
      <c r="W10021" s="5"/>
    </row>
    <row r="10022" spans="4:23" customFormat="1" x14ac:dyDescent="0.35">
      <c r="D10022" s="5"/>
      <c r="J10022" s="12"/>
      <c r="S10022" s="12"/>
      <c r="T10022" s="5"/>
      <c r="V10022" s="5"/>
      <c r="W10022" s="5"/>
    </row>
    <row r="10023" spans="4:23" customFormat="1" x14ac:dyDescent="0.35">
      <c r="D10023" s="5"/>
      <c r="J10023" s="12"/>
      <c r="S10023" s="12"/>
      <c r="T10023" s="5"/>
      <c r="V10023" s="5"/>
      <c r="W10023" s="5"/>
    </row>
    <row r="10024" spans="4:23" customFormat="1" x14ac:dyDescent="0.35">
      <c r="D10024" s="5"/>
      <c r="J10024" s="12"/>
      <c r="S10024" s="12"/>
      <c r="T10024" s="5"/>
      <c r="V10024" s="5"/>
      <c r="W10024" s="5"/>
    </row>
    <row r="10025" spans="4:23" customFormat="1" x14ac:dyDescent="0.35">
      <c r="D10025" s="5"/>
      <c r="J10025" s="12"/>
      <c r="S10025" s="12"/>
      <c r="T10025" s="5"/>
      <c r="V10025" s="5"/>
      <c r="W10025" s="5"/>
    </row>
    <row r="10026" spans="4:23" customFormat="1" x14ac:dyDescent="0.35">
      <c r="D10026" s="5"/>
      <c r="J10026" s="12"/>
      <c r="S10026" s="12"/>
      <c r="T10026" s="5"/>
      <c r="V10026" s="5"/>
      <c r="W10026" s="5"/>
    </row>
    <row r="10027" spans="4:23" customFormat="1" x14ac:dyDescent="0.35">
      <c r="D10027" s="5"/>
      <c r="J10027" s="12"/>
      <c r="S10027" s="12"/>
      <c r="T10027" s="5"/>
      <c r="V10027" s="5"/>
      <c r="W10027" s="5"/>
    </row>
    <row r="10028" spans="4:23" customFormat="1" x14ac:dyDescent="0.35">
      <c r="D10028" s="5"/>
      <c r="J10028" s="12"/>
      <c r="S10028" s="12"/>
      <c r="T10028" s="5"/>
      <c r="V10028" s="5"/>
      <c r="W10028" s="5"/>
    </row>
    <row r="10029" spans="4:23" customFormat="1" x14ac:dyDescent="0.35">
      <c r="D10029" s="5"/>
      <c r="J10029" s="12"/>
      <c r="S10029" s="12"/>
      <c r="T10029" s="5"/>
      <c r="V10029" s="5"/>
      <c r="W10029" s="5"/>
    </row>
    <row r="10030" spans="4:23" customFormat="1" x14ac:dyDescent="0.35">
      <c r="D10030" s="5"/>
      <c r="J10030" s="12"/>
      <c r="S10030" s="12"/>
      <c r="T10030" s="5"/>
      <c r="V10030" s="5"/>
      <c r="W10030" s="5"/>
    </row>
    <row r="10031" spans="4:23" customFormat="1" x14ac:dyDescent="0.35">
      <c r="D10031" s="5"/>
      <c r="J10031" s="12"/>
      <c r="S10031" s="12"/>
      <c r="T10031" s="5"/>
      <c r="V10031" s="5"/>
      <c r="W10031" s="5"/>
    </row>
    <row r="10032" spans="4:23" customFormat="1" x14ac:dyDescent="0.35">
      <c r="D10032" s="5"/>
      <c r="J10032" s="12"/>
      <c r="S10032" s="12"/>
      <c r="T10032" s="5"/>
      <c r="V10032" s="5"/>
      <c r="W10032" s="5"/>
    </row>
    <row r="10033" spans="4:23" customFormat="1" x14ac:dyDescent="0.35">
      <c r="D10033" s="5"/>
      <c r="J10033" s="12"/>
      <c r="S10033" s="12"/>
      <c r="T10033" s="5"/>
      <c r="V10033" s="5"/>
      <c r="W10033" s="5"/>
    </row>
    <row r="10034" spans="4:23" customFormat="1" x14ac:dyDescent="0.35">
      <c r="D10034" s="5"/>
      <c r="J10034" s="12"/>
      <c r="S10034" s="12"/>
      <c r="T10034" s="5"/>
      <c r="V10034" s="5"/>
      <c r="W10034" s="5"/>
    </row>
    <row r="10035" spans="4:23" customFormat="1" x14ac:dyDescent="0.35">
      <c r="D10035" s="5"/>
      <c r="J10035" s="12"/>
      <c r="S10035" s="12"/>
      <c r="T10035" s="5"/>
      <c r="V10035" s="5"/>
      <c r="W10035" s="5"/>
    </row>
    <row r="10036" spans="4:23" customFormat="1" x14ac:dyDescent="0.35">
      <c r="D10036" s="5"/>
      <c r="J10036" s="12"/>
      <c r="S10036" s="12"/>
      <c r="T10036" s="5"/>
      <c r="V10036" s="5"/>
      <c r="W10036" s="5"/>
    </row>
    <row r="10037" spans="4:23" customFormat="1" x14ac:dyDescent="0.35">
      <c r="D10037" s="5"/>
      <c r="J10037" s="12"/>
      <c r="S10037" s="12"/>
      <c r="T10037" s="5"/>
      <c r="V10037" s="5"/>
      <c r="W10037" s="5"/>
    </row>
    <row r="10038" spans="4:23" customFormat="1" x14ac:dyDescent="0.35">
      <c r="D10038" s="5"/>
      <c r="J10038" s="12"/>
      <c r="S10038" s="12"/>
      <c r="T10038" s="5"/>
      <c r="V10038" s="5"/>
      <c r="W10038" s="5"/>
    </row>
    <row r="10039" spans="4:23" customFormat="1" x14ac:dyDescent="0.35">
      <c r="D10039" s="5"/>
      <c r="J10039" s="12"/>
      <c r="S10039" s="12"/>
      <c r="T10039" s="5"/>
      <c r="V10039" s="5"/>
      <c r="W10039" s="5"/>
    </row>
    <row r="10040" spans="4:23" customFormat="1" x14ac:dyDescent="0.35">
      <c r="D10040" s="5"/>
      <c r="J10040" s="12"/>
      <c r="S10040" s="12"/>
      <c r="T10040" s="5"/>
      <c r="V10040" s="5"/>
      <c r="W10040" s="5"/>
    </row>
    <row r="10041" spans="4:23" customFormat="1" x14ac:dyDescent="0.35">
      <c r="D10041" s="5"/>
      <c r="J10041" s="12"/>
      <c r="S10041" s="12"/>
      <c r="T10041" s="5"/>
      <c r="V10041" s="5"/>
      <c r="W10041" s="5"/>
    </row>
    <row r="10042" spans="4:23" customFormat="1" x14ac:dyDescent="0.35">
      <c r="D10042" s="5"/>
      <c r="J10042" s="12"/>
      <c r="S10042" s="12"/>
      <c r="T10042" s="5"/>
      <c r="V10042" s="5"/>
      <c r="W10042" s="5"/>
    </row>
    <row r="10043" spans="4:23" customFormat="1" x14ac:dyDescent="0.35">
      <c r="D10043" s="5"/>
      <c r="J10043" s="12"/>
      <c r="S10043" s="12"/>
      <c r="T10043" s="5"/>
      <c r="V10043" s="5"/>
      <c r="W10043" s="5"/>
    </row>
    <row r="10044" spans="4:23" customFormat="1" x14ac:dyDescent="0.35">
      <c r="D10044" s="5"/>
      <c r="J10044" s="12"/>
      <c r="S10044" s="12"/>
      <c r="T10044" s="5"/>
      <c r="V10044" s="5"/>
      <c r="W10044" s="5"/>
    </row>
    <row r="10045" spans="4:23" customFormat="1" x14ac:dyDescent="0.35">
      <c r="D10045" s="5"/>
      <c r="J10045" s="12"/>
      <c r="S10045" s="12"/>
      <c r="T10045" s="5"/>
      <c r="V10045" s="5"/>
      <c r="W10045" s="5"/>
    </row>
    <row r="10046" spans="4:23" customFormat="1" x14ac:dyDescent="0.35">
      <c r="D10046" s="5"/>
      <c r="J10046" s="12"/>
      <c r="S10046" s="12"/>
      <c r="T10046" s="5"/>
      <c r="V10046" s="5"/>
      <c r="W10046" s="5"/>
    </row>
    <row r="10047" spans="4:23" customFormat="1" x14ac:dyDescent="0.35">
      <c r="D10047" s="5"/>
      <c r="J10047" s="12"/>
      <c r="S10047" s="12"/>
      <c r="T10047" s="5"/>
      <c r="V10047" s="5"/>
      <c r="W10047" s="5"/>
    </row>
    <row r="10048" spans="4:23" customFormat="1" x14ac:dyDescent="0.35">
      <c r="D10048" s="5"/>
      <c r="J10048" s="12"/>
      <c r="S10048" s="12"/>
      <c r="T10048" s="5"/>
      <c r="V10048" s="5"/>
      <c r="W10048" s="5"/>
    </row>
    <row r="10049" spans="4:23" customFormat="1" x14ac:dyDescent="0.35">
      <c r="D10049" s="5"/>
      <c r="J10049" s="12"/>
      <c r="S10049" s="12"/>
      <c r="T10049" s="5"/>
      <c r="V10049" s="5"/>
      <c r="W10049" s="5"/>
    </row>
    <row r="10050" spans="4:23" customFormat="1" x14ac:dyDescent="0.35">
      <c r="D10050" s="5"/>
      <c r="J10050" s="12"/>
      <c r="S10050" s="12"/>
      <c r="T10050" s="5"/>
      <c r="V10050" s="5"/>
      <c r="W10050" s="5"/>
    </row>
    <row r="10051" spans="4:23" customFormat="1" x14ac:dyDescent="0.35">
      <c r="D10051" s="5"/>
      <c r="J10051" s="12"/>
      <c r="S10051" s="12"/>
      <c r="T10051" s="5"/>
      <c r="V10051" s="5"/>
      <c r="W10051" s="5"/>
    </row>
    <row r="10052" spans="4:23" customFormat="1" x14ac:dyDescent="0.35">
      <c r="D10052" s="5"/>
      <c r="J10052" s="12"/>
      <c r="S10052" s="12"/>
      <c r="T10052" s="5"/>
      <c r="V10052" s="5"/>
      <c r="W10052" s="5"/>
    </row>
    <row r="10053" spans="4:23" customFormat="1" x14ac:dyDescent="0.35">
      <c r="D10053" s="5"/>
      <c r="J10053" s="12"/>
      <c r="S10053" s="12"/>
      <c r="T10053" s="5"/>
      <c r="V10053" s="5"/>
      <c r="W10053" s="5"/>
    </row>
    <row r="10054" spans="4:23" customFormat="1" x14ac:dyDescent="0.35">
      <c r="D10054" s="5"/>
      <c r="J10054" s="12"/>
      <c r="S10054" s="12"/>
      <c r="T10054" s="5"/>
      <c r="V10054" s="5"/>
      <c r="W10054" s="5"/>
    </row>
    <row r="10055" spans="4:23" customFormat="1" x14ac:dyDescent="0.35">
      <c r="D10055" s="5"/>
      <c r="J10055" s="12"/>
      <c r="S10055" s="12"/>
      <c r="T10055" s="5"/>
      <c r="V10055" s="5"/>
      <c r="W10055" s="5"/>
    </row>
    <row r="10056" spans="4:23" customFormat="1" x14ac:dyDescent="0.35">
      <c r="D10056" s="5"/>
      <c r="J10056" s="12"/>
      <c r="S10056" s="12"/>
      <c r="T10056" s="5"/>
      <c r="V10056" s="5"/>
      <c r="W10056" s="5"/>
    </row>
    <row r="10057" spans="4:23" customFormat="1" x14ac:dyDescent="0.35">
      <c r="D10057" s="5"/>
      <c r="J10057" s="12"/>
      <c r="S10057" s="12"/>
      <c r="T10057" s="5"/>
      <c r="V10057" s="5"/>
      <c r="W10057" s="5"/>
    </row>
    <row r="10058" spans="4:23" customFormat="1" x14ac:dyDescent="0.35">
      <c r="D10058" s="5"/>
      <c r="J10058" s="12"/>
      <c r="S10058" s="12"/>
      <c r="T10058" s="5"/>
      <c r="V10058" s="5"/>
      <c r="W10058" s="5"/>
    </row>
    <row r="10059" spans="4:23" customFormat="1" x14ac:dyDescent="0.35">
      <c r="D10059" s="5"/>
      <c r="J10059" s="12"/>
      <c r="S10059" s="12"/>
      <c r="T10059" s="5"/>
      <c r="V10059" s="5"/>
      <c r="W10059" s="5"/>
    </row>
    <row r="10060" spans="4:23" customFormat="1" x14ac:dyDescent="0.35">
      <c r="D10060" s="5"/>
      <c r="J10060" s="12"/>
      <c r="S10060" s="12"/>
      <c r="T10060" s="5"/>
      <c r="V10060" s="5"/>
      <c r="W10060" s="5"/>
    </row>
    <row r="10061" spans="4:23" customFormat="1" x14ac:dyDescent="0.35">
      <c r="D10061" s="5"/>
      <c r="J10061" s="12"/>
      <c r="S10061" s="12"/>
      <c r="T10061" s="5"/>
      <c r="V10061" s="5"/>
      <c r="W10061" s="5"/>
    </row>
    <row r="10062" spans="4:23" customFormat="1" x14ac:dyDescent="0.35">
      <c r="D10062" s="5"/>
      <c r="J10062" s="12"/>
      <c r="S10062" s="12"/>
      <c r="T10062" s="5"/>
      <c r="V10062" s="5"/>
      <c r="W10062" s="5"/>
    </row>
    <row r="10063" spans="4:23" customFormat="1" x14ac:dyDescent="0.35">
      <c r="D10063" s="5"/>
      <c r="J10063" s="12"/>
      <c r="S10063" s="12"/>
      <c r="T10063" s="5"/>
      <c r="V10063" s="5"/>
      <c r="W10063" s="5"/>
    </row>
    <row r="10064" spans="4:23" customFormat="1" x14ac:dyDescent="0.35">
      <c r="D10064" s="5"/>
      <c r="J10064" s="12"/>
      <c r="S10064" s="12"/>
      <c r="T10064" s="5"/>
      <c r="V10064" s="5"/>
      <c r="W10064" s="5"/>
    </row>
    <row r="10065" spans="4:23" customFormat="1" x14ac:dyDescent="0.35">
      <c r="D10065" s="5"/>
      <c r="J10065" s="12"/>
      <c r="S10065" s="12"/>
      <c r="T10065" s="5"/>
      <c r="V10065" s="5"/>
      <c r="W10065" s="5"/>
    </row>
    <row r="10066" spans="4:23" customFormat="1" x14ac:dyDescent="0.35">
      <c r="D10066" s="5"/>
      <c r="J10066" s="12"/>
      <c r="S10066" s="12"/>
      <c r="T10066" s="5"/>
      <c r="V10066" s="5"/>
      <c r="W10066" s="5"/>
    </row>
    <row r="10067" spans="4:23" customFormat="1" x14ac:dyDescent="0.35">
      <c r="D10067" s="5"/>
      <c r="J10067" s="12"/>
      <c r="S10067" s="12"/>
      <c r="T10067" s="5"/>
      <c r="V10067" s="5"/>
      <c r="W10067" s="5"/>
    </row>
    <row r="10068" spans="4:23" customFormat="1" x14ac:dyDescent="0.35">
      <c r="D10068" s="5"/>
      <c r="J10068" s="12"/>
      <c r="S10068" s="12"/>
      <c r="T10068" s="5"/>
      <c r="V10068" s="5"/>
      <c r="W10068" s="5"/>
    </row>
    <row r="10069" spans="4:23" customFormat="1" x14ac:dyDescent="0.35">
      <c r="D10069" s="5"/>
      <c r="J10069" s="12"/>
      <c r="S10069" s="12"/>
      <c r="T10069" s="5"/>
      <c r="V10069" s="5"/>
      <c r="W10069" s="5"/>
    </row>
    <row r="10070" spans="4:23" customFormat="1" x14ac:dyDescent="0.35">
      <c r="D10070" s="5"/>
      <c r="J10070" s="12"/>
      <c r="S10070" s="12"/>
      <c r="T10070" s="5"/>
      <c r="V10070" s="5"/>
      <c r="W10070" s="5"/>
    </row>
    <row r="10071" spans="4:23" customFormat="1" x14ac:dyDescent="0.35">
      <c r="D10071" s="5"/>
      <c r="J10071" s="12"/>
      <c r="S10071" s="12"/>
      <c r="T10071" s="5"/>
      <c r="V10071" s="5"/>
      <c r="W10071" s="5"/>
    </row>
    <row r="10072" spans="4:23" customFormat="1" x14ac:dyDescent="0.35">
      <c r="D10072" s="5"/>
      <c r="J10072" s="12"/>
      <c r="S10072" s="12"/>
      <c r="T10072" s="5"/>
      <c r="V10072" s="5"/>
      <c r="W10072" s="5"/>
    </row>
    <row r="10073" spans="4:23" customFormat="1" x14ac:dyDescent="0.35">
      <c r="D10073" s="5"/>
      <c r="J10073" s="12"/>
      <c r="S10073" s="12"/>
      <c r="T10073" s="5"/>
      <c r="V10073" s="5"/>
      <c r="W10073" s="5"/>
    </row>
    <row r="10074" spans="4:23" customFormat="1" x14ac:dyDescent="0.35">
      <c r="D10074" s="5"/>
      <c r="J10074" s="12"/>
      <c r="S10074" s="12"/>
      <c r="T10074" s="5"/>
      <c r="V10074" s="5"/>
      <c r="W10074" s="5"/>
    </row>
    <row r="10075" spans="4:23" customFormat="1" x14ac:dyDescent="0.35">
      <c r="D10075" s="5"/>
      <c r="J10075" s="12"/>
      <c r="S10075" s="12"/>
      <c r="T10075" s="5"/>
      <c r="V10075" s="5"/>
      <c r="W10075" s="5"/>
    </row>
    <row r="10076" spans="4:23" customFormat="1" x14ac:dyDescent="0.35">
      <c r="D10076" s="5"/>
      <c r="J10076" s="12"/>
      <c r="S10076" s="12"/>
      <c r="T10076" s="5"/>
      <c r="V10076" s="5"/>
      <c r="W10076" s="5"/>
    </row>
    <row r="10077" spans="4:23" customFormat="1" x14ac:dyDescent="0.35">
      <c r="D10077" s="5"/>
      <c r="J10077" s="12"/>
      <c r="S10077" s="12"/>
      <c r="T10077" s="5"/>
      <c r="V10077" s="5"/>
      <c r="W10077" s="5"/>
    </row>
    <row r="10078" spans="4:23" customFormat="1" x14ac:dyDescent="0.35">
      <c r="D10078" s="5"/>
      <c r="J10078" s="12"/>
      <c r="S10078" s="12"/>
      <c r="T10078" s="5"/>
      <c r="V10078" s="5"/>
      <c r="W10078" s="5"/>
    </row>
    <row r="10079" spans="4:23" customFormat="1" x14ac:dyDescent="0.35">
      <c r="D10079" s="5"/>
      <c r="J10079" s="12"/>
      <c r="S10079" s="12"/>
      <c r="T10079" s="5"/>
      <c r="V10079" s="5"/>
      <c r="W10079" s="5"/>
    </row>
    <row r="10080" spans="4:23" customFormat="1" x14ac:dyDescent="0.35">
      <c r="D10080" s="5"/>
      <c r="J10080" s="12"/>
      <c r="S10080" s="12"/>
      <c r="T10080" s="5"/>
      <c r="V10080" s="5"/>
      <c r="W10080" s="5"/>
    </row>
    <row r="10081" spans="4:23" customFormat="1" x14ac:dyDescent="0.35">
      <c r="D10081" s="5"/>
      <c r="J10081" s="12"/>
      <c r="S10081" s="12"/>
      <c r="T10081" s="5"/>
      <c r="V10081" s="5"/>
      <c r="W10081" s="5"/>
    </row>
    <row r="10082" spans="4:23" customFormat="1" x14ac:dyDescent="0.35">
      <c r="D10082" s="5"/>
      <c r="J10082" s="12"/>
      <c r="S10082" s="12"/>
      <c r="T10082" s="5"/>
      <c r="V10082" s="5"/>
      <c r="W10082" s="5"/>
    </row>
    <row r="10083" spans="4:23" customFormat="1" x14ac:dyDescent="0.35">
      <c r="D10083" s="5"/>
      <c r="J10083" s="12"/>
      <c r="S10083" s="12"/>
      <c r="T10083" s="5"/>
      <c r="V10083" s="5"/>
      <c r="W10083" s="5"/>
    </row>
    <row r="10084" spans="4:23" customFormat="1" x14ac:dyDescent="0.35">
      <c r="D10084" s="5"/>
      <c r="J10084" s="12"/>
      <c r="S10084" s="12"/>
      <c r="T10084" s="5"/>
      <c r="V10084" s="5"/>
      <c r="W10084" s="5"/>
    </row>
    <row r="10085" spans="4:23" customFormat="1" x14ac:dyDescent="0.35">
      <c r="D10085" s="5"/>
      <c r="J10085" s="12"/>
      <c r="S10085" s="12"/>
      <c r="T10085" s="5"/>
      <c r="V10085" s="5"/>
      <c r="W10085" s="5"/>
    </row>
    <row r="10086" spans="4:23" customFormat="1" x14ac:dyDescent="0.35">
      <c r="D10086" s="5"/>
      <c r="J10086" s="12"/>
      <c r="S10086" s="12"/>
      <c r="T10086" s="5"/>
      <c r="V10086" s="5"/>
      <c r="W10086" s="5"/>
    </row>
    <row r="10087" spans="4:23" customFormat="1" x14ac:dyDescent="0.35">
      <c r="D10087" s="5"/>
      <c r="J10087" s="12"/>
      <c r="S10087" s="12"/>
      <c r="T10087" s="5"/>
      <c r="V10087" s="5"/>
      <c r="W10087" s="5"/>
    </row>
    <row r="10088" spans="4:23" customFormat="1" x14ac:dyDescent="0.35">
      <c r="D10088" s="5"/>
      <c r="J10088" s="12"/>
      <c r="S10088" s="12"/>
      <c r="T10088" s="5"/>
      <c r="V10088" s="5"/>
      <c r="W10088" s="5"/>
    </row>
    <row r="10089" spans="4:23" customFormat="1" x14ac:dyDescent="0.35">
      <c r="D10089" s="5"/>
      <c r="J10089" s="12"/>
      <c r="S10089" s="12"/>
      <c r="T10089" s="5"/>
      <c r="V10089" s="5"/>
      <c r="W10089" s="5"/>
    </row>
    <row r="10090" spans="4:23" customFormat="1" x14ac:dyDescent="0.35">
      <c r="D10090" s="5"/>
      <c r="J10090" s="12"/>
      <c r="S10090" s="12"/>
      <c r="T10090" s="5"/>
      <c r="V10090" s="5"/>
      <c r="W10090" s="5"/>
    </row>
    <row r="10091" spans="4:23" customFormat="1" x14ac:dyDescent="0.35">
      <c r="D10091" s="5"/>
      <c r="J10091" s="12"/>
      <c r="S10091" s="12"/>
      <c r="T10091" s="5"/>
      <c r="V10091" s="5"/>
      <c r="W10091" s="5"/>
    </row>
    <row r="10092" spans="4:23" customFormat="1" x14ac:dyDescent="0.35">
      <c r="D10092" s="5"/>
      <c r="J10092" s="12"/>
      <c r="S10092" s="12"/>
      <c r="T10092" s="5"/>
      <c r="V10092" s="5"/>
      <c r="W10092" s="5"/>
    </row>
    <row r="10093" spans="4:23" customFormat="1" x14ac:dyDescent="0.35">
      <c r="D10093" s="5"/>
      <c r="J10093" s="12"/>
      <c r="S10093" s="12"/>
      <c r="T10093" s="5"/>
      <c r="V10093" s="5"/>
      <c r="W10093" s="5"/>
    </row>
    <row r="10094" spans="4:23" customFormat="1" x14ac:dyDescent="0.35">
      <c r="D10094" s="5"/>
      <c r="J10094" s="12"/>
      <c r="S10094" s="12"/>
      <c r="T10094" s="5"/>
      <c r="V10094" s="5"/>
      <c r="W10094" s="5"/>
    </row>
    <row r="10095" spans="4:23" customFormat="1" x14ac:dyDescent="0.35">
      <c r="D10095" s="5"/>
      <c r="J10095" s="12"/>
      <c r="S10095" s="12"/>
      <c r="T10095" s="5"/>
      <c r="V10095" s="5"/>
      <c r="W10095" s="5"/>
    </row>
    <row r="10096" spans="4:23" customFormat="1" x14ac:dyDescent="0.35">
      <c r="D10096" s="5"/>
      <c r="J10096" s="12"/>
      <c r="S10096" s="12"/>
      <c r="T10096" s="5"/>
      <c r="V10096" s="5"/>
      <c r="W10096" s="5"/>
    </row>
    <row r="10097" spans="4:23" customFormat="1" x14ac:dyDescent="0.35">
      <c r="D10097" s="5"/>
      <c r="J10097" s="12"/>
      <c r="S10097" s="12"/>
      <c r="T10097" s="5"/>
      <c r="V10097" s="5"/>
      <c r="W10097" s="5"/>
    </row>
    <row r="10098" spans="4:23" customFormat="1" x14ac:dyDescent="0.35">
      <c r="D10098" s="5"/>
      <c r="J10098" s="12"/>
      <c r="S10098" s="12"/>
      <c r="T10098" s="5"/>
      <c r="V10098" s="5"/>
      <c r="W10098" s="5"/>
    </row>
    <row r="10099" spans="4:23" customFormat="1" x14ac:dyDescent="0.35">
      <c r="D10099" s="5"/>
      <c r="J10099" s="12"/>
      <c r="S10099" s="12"/>
      <c r="T10099" s="5"/>
      <c r="V10099" s="5"/>
      <c r="W10099" s="5"/>
    </row>
    <row r="10100" spans="4:23" customFormat="1" x14ac:dyDescent="0.35">
      <c r="D10100" s="5"/>
      <c r="J10100" s="12"/>
      <c r="S10100" s="12"/>
      <c r="T10100" s="5"/>
      <c r="V10100" s="5"/>
      <c r="W10100" s="5"/>
    </row>
    <row r="10101" spans="4:23" customFormat="1" x14ac:dyDescent="0.35">
      <c r="D10101" s="5"/>
      <c r="J10101" s="12"/>
      <c r="S10101" s="12"/>
      <c r="T10101" s="5"/>
      <c r="V10101" s="5"/>
      <c r="W10101" s="5"/>
    </row>
    <row r="10102" spans="4:23" customFormat="1" x14ac:dyDescent="0.35">
      <c r="D10102" s="5"/>
      <c r="J10102" s="12"/>
      <c r="S10102" s="12"/>
      <c r="T10102" s="5"/>
      <c r="V10102" s="5"/>
      <c r="W10102" s="5"/>
    </row>
    <row r="10103" spans="4:23" customFormat="1" x14ac:dyDescent="0.35">
      <c r="D10103" s="5"/>
      <c r="J10103" s="12"/>
      <c r="S10103" s="12"/>
      <c r="T10103" s="5"/>
      <c r="V10103" s="5"/>
      <c r="W10103" s="5"/>
    </row>
    <row r="10104" spans="4:23" customFormat="1" x14ac:dyDescent="0.35">
      <c r="D10104" s="5"/>
      <c r="J10104" s="12"/>
      <c r="S10104" s="12"/>
      <c r="T10104" s="5"/>
      <c r="V10104" s="5"/>
      <c r="W10104" s="5"/>
    </row>
    <row r="10105" spans="4:23" customFormat="1" x14ac:dyDescent="0.35">
      <c r="D10105" s="5"/>
      <c r="J10105" s="12"/>
      <c r="S10105" s="12"/>
      <c r="T10105" s="5"/>
      <c r="V10105" s="5"/>
      <c r="W10105" s="5"/>
    </row>
    <row r="10106" spans="4:23" customFormat="1" x14ac:dyDescent="0.35">
      <c r="D10106" s="5"/>
      <c r="J10106" s="12"/>
      <c r="S10106" s="12"/>
      <c r="T10106" s="5"/>
      <c r="V10106" s="5"/>
      <c r="W10106" s="5"/>
    </row>
    <row r="10107" spans="4:23" customFormat="1" x14ac:dyDescent="0.35">
      <c r="D10107" s="5"/>
      <c r="J10107" s="12"/>
      <c r="S10107" s="12"/>
      <c r="T10107" s="5"/>
      <c r="V10107" s="5"/>
      <c r="W10107" s="5"/>
    </row>
    <row r="10108" spans="4:23" customFormat="1" x14ac:dyDescent="0.35">
      <c r="D10108" s="5"/>
      <c r="J10108" s="12"/>
      <c r="S10108" s="12"/>
      <c r="T10108" s="5"/>
      <c r="V10108" s="5"/>
      <c r="W10108" s="5"/>
    </row>
    <row r="10109" spans="4:23" customFormat="1" x14ac:dyDescent="0.35">
      <c r="D10109" s="5"/>
      <c r="J10109" s="12"/>
      <c r="S10109" s="12"/>
      <c r="T10109" s="5"/>
      <c r="V10109" s="5"/>
      <c r="W10109" s="5"/>
    </row>
    <row r="10110" spans="4:23" customFormat="1" x14ac:dyDescent="0.35">
      <c r="D10110" s="5"/>
      <c r="J10110" s="12"/>
      <c r="S10110" s="12"/>
      <c r="T10110" s="5"/>
      <c r="V10110" s="5"/>
      <c r="W10110" s="5"/>
    </row>
    <row r="10111" spans="4:23" customFormat="1" x14ac:dyDescent="0.35">
      <c r="D10111" s="5"/>
      <c r="J10111" s="12"/>
      <c r="S10111" s="12"/>
      <c r="T10111" s="5"/>
      <c r="V10111" s="5"/>
      <c r="W10111" s="5"/>
    </row>
    <row r="10112" spans="4:23" customFormat="1" x14ac:dyDescent="0.35">
      <c r="D10112" s="5"/>
      <c r="J10112" s="12"/>
      <c r="S10112" s="12"/>
      <c r="T10112" s="5"/>
      <c r="V10112" s="5"/>
      <c r="W10112" s="5"/>
    </row>
    <row r="10113" spans="4:23" customFormat="1" x14ac:dyDescent="0.35">
      <c r="D10113" s="5"/>
      <c r="J10113" s="12"/>
      <c r="S10113" s="12"/>
      <c r="T10113" s="5"/>
      <c r="V10113" s="5"/>
      <c r="W10113" s="5"/>
    </row>
    <row r="10114" spans="4:23" customFormat="1" x14ac:dyDescent="0.35">
      <c r="D10114" s="5"/>
      <c r="J10114" s="12"/>
      <c r="S10114" s="12"/>
      <c r="T10114" s="5"/>
      <c r="V10114" s="5"/>
      <c r="W10114" s="5"/>
    </row>
    <row r="10115" spans="4:23" customFormat="1" x14ac:dyDescent="0.35">
      <c r="D10115" s="5"/>
      <c r="J10115" s="12"/>
      <c r="S10115" s="12"/>
      <c r="T10115" s="5"/>
      <c r="V10115" s="5"/>
      <c r="W10115" s="5"/>
    </row>
    <row r="10116" spans="4:23" customFormat="1" x14ac:dyDescent="0.35">
      <c r="D10116" s="5"/>
      <c r="J10116" s="12"/>
      <c r="S10116" s="12"/>
      <c r="T10116" s="5"/>
      <c r="V10116" s="5"/>
      <c r="W10116" s="5"/>
    </row>
    <row r="10117" spans="4:23" customFormat="1" x14ac:dyDescent="0.35">
      <c r="D10117" s="5"/>
      <c r="J10117" s="12"/>
      <c r="S10117" s="12"/>
      <c r="T10117" s="5"/>
      <c r="V10117" s="5"/>
      <c r="W10117" s="5"/>
    </row>
    <row r="10118" spans="4:23" customFormat="1" x14ac:dyDescent="0.35">
      <c r="D10118" s="5"/>
      <c r="J10118" s="12"/>
      <c r="S10118" s="12"/>
      <c r="T10118" s="5"/>
      <c r="V10118" s="5"/>
      <c r="W10118" s="5"/>
    </row>
    <row r="10119" spans="4:23" customFormat="1" x14ac:dyDescent="0.35">
      <c r="D10119" s="5"/>
      <c r="J10119" s="12"/>
      <c r="S10119" s="12"/>
      <c r="T10119" s="5"/>
      <c r="V10119" s="5"/>
      <c r="W10119" s="5"/>
    </row>
    <row r="10120" spans="4:23" customFormat="1" x14ac:dyDescent="0.35">
      <c r="D10120" s="5"/>
      <c r="J10120" s="12"/>
      <c r="S10120" s="12"/>
      <c r="T10120" s="5"/>
      <c r="V10120" s="5"/>
      <c r="W10120" s="5"/>
    </row>
    <row r="10121" spans="4:23" customFormat="1" x14ac:dyDescent="0.35">
      <c r="D10121" s="5"/>
      <c r="J10121" s="12"/>
      <c r="S10121" s="12"/>
      <c r="T10121" s="5"/>
      <c r="V10121" s="5"/>
      <c r="W10121" s="5"/>
    </row>
    <row r="10122" spans="4:23" customFormat="1" x14ac:dyDescent="0.35">
      <c r="D10122" s="5"/>
      <c r="J10122" s="12"/>
      <c r="S10122" s="12"/>
      <c r="T10122" s="5"/>
      <c r="V10122" s="5"/>
      <c r="W10122" s="5"/>
    </row>
    <row r="10123" spans="4:23" customFormat="1" x14ac:dyDescent="0.35">
      <c r="D10123" s="5"/>
      <c r="J10123" s="12"/>
      <c r="S10123" s="12"/>
      <c r="T10123" s="5"/>
      <c r="V10123" s="5"/>
      <c r="W10123" s="5"/>
    </row>
    <row r="10124" spans="4:23" customFormat="1" x14ac:dyDescent="0.35">
      <c r="D10124" s="5"/>
      <c r="J10124" s="12"/>
      <c r="S10124" s="12"/>
      <c r="T10124" s="5"/>
      <c r="V10124" s="5"/>
      <c r="W10124" s="5"/>
    </row>
    <row r="10125" spans="4:23" customFormat="1" x14ac:dyDescent="0.35">
      <c r="D10125" s="5"/>
      <c r="J10125" s="12"/>
      <c r="S10125" s="12"/>
      <c r="T10125" s="5"/>
      <c r="V10125" s="5"/>
      <c r="W10125" s="5"/>
    </row>
    <row r="10126" spans="4:23" customFormat="1" x14ac:dyDescent="0.35">
      <c r="D10126" s="5"/>
      <c r="J10126" s="12"/>
      <c r="S10126" s="12"/>
      <c r="T10126" s="5"/>
      <c r="V10126" s="5"/>
      <c r="W10126" s="5"/>
    </row>
    <row r="10127" spans="4:23" customFormat="1" x14ac:dyDescent="0.35">
      <c r="D10127" s="5"/>
      <c r="J10127" s="12"/>
      <c r="S10127" s="12"/>
      <c r="T10127" s="5"/>
      <c r="V10127" s="5"/>
      <c r="W10127" s="5"/>
    </row>
    <row r="10128" spans="4:23" customFormat="1" x14ac:dyDescent="0.35">
      <c r="D10128" s="5"/>
      <c r="J10128" s="12"/>
      <c r="S10128" s="12"/>
      <c r="T10128" s="5"/>
      <c r="V10128" s="5"/>
      <c r="W10128" s="5"/>
    </row>
    <row r="10129" spans="4:23" customFormat="1" x14ac:dyDescent="0.35">
      <c r="D10129" s="5"/>
      <c r="J10129" s="12"/>
      <c r="S10129" s="12"/>
      <c r="T10129" s="5"/>
      <c r="V10129" s="5"/>
      <c r="W10129" s="5"/>
    </row>
    <row r="10130" spans="4:23" customFormat="1" x14ac:dyDescent="0.35">
      <c r="D10130" s="5"/>
      <c r="J10130" s="12"/>
      <c r="S10130" s="12"/>
      <c r="T10130" s="5"/>
      <c r="V10130" s="5"/>
      <c r="W10130" s="5"/>
    </row>
    <row r="10131" spans="4:23" customFormat="1" x14ac:dyDescent="0.35">
      <c r="D10131" s="5"/>
      <c r="J10131" s="12"/>
      <c r="S10131" s="12"/>
      <c r="T10131" s="5"/>
      <c r="V10131" s="5"/>
      <c r="W10131" s="5"/>
    </row>
    <row r="10132" spans="4:23" customFormat="1" x14ac:dyDescent="0.35">
      <c r="D10132" s="5"/>
      <c r="J10132" s="12"/>
      <c r="S10132" s="12"/>
      <c r="T10132" s="5"/>
      <c r="V10132" s="5"/>
      <c r="W10132" s="5"/>
    </row>
    <row r="10133" spans="4:23" customFormat="1" x14ac:dyDescent="0.35">
      <c r="D10133" s="5"/>
      <c r="J10133" s="12"/>
      <c r="S10133" s="12"/>
      <c r="T10133" s="5"/>
      <c r="V10133" s="5"/>
      <c r="W10133" s="5"/>
    </row>
    <row r="10134" spans="4:23" customFormat="1" x14ac:dyDescent="0.35">
      <c r="D10134" s="5"/>
      <c r="J10134" s="12"/>
      <c r="S10134" s="12"/>
      <c r="T10134" s="5"/>
      <c r="V10134" s="5"/>
      <c r="W10134" s="5"/>
    </row>
    <row r="10135" spans="4:23" customFormat="1" x14ac:dyDescent="0.35">
      <c r="D10135" s="5"/>
      <c r="J10135" s="12"/>
      <c r="S10135" s="12"/>
      <c r="T10135" s="5"/>
      <c r="V10135" s="5"/>
      <c r="W10135" s="5"/>
    </row>
    <row r="10136" spans="4:23" customFormat="1" x14ac:dyDescent="0.35">
      <c r="D10136" s="5"/>
      <c r="J10136" s="12"/>
      <c r="S10136" s="12"/>
      <c r="T10136" s="5"/>
      <c r="V10136" s="5"/>
      <c r="W10136" s="5"/>
    </row>
    <row r="10137" spans="4:23" customFormat="1" x14ac:dyDescent="0.35">
      <c r="D10137" s="5"/>
      <c r="J10137" s="12"/>
      <c r="S10137" s="12"/>
      <c r="T10137" s="5"/>
      <c r="V10137" s="5"/>
      <c r="W10137" s="5"/>
    </row>
    <row r="10138" spans="4:23" customFormat="1" x14ac:dyDescent="0.35">
      <c r="D10138" s="5"/>
      <c r="J10138" s="12"/>
      <c r="S10138" s="12"/>
      <c r="T10138" s="5"/>
      <c r="V10138" s="5"/>
      <c r="W10138" s="5"/>
    </row>
    <row r="10139" spans="4:23" customFormat="1" x14ac:dyDescent="0.35">
      <c r="D10139" s="5"/>
      <c r="J10139" s="12"/>
      <c r="S10139" s="12"/>
      <c r="T10139" s="5"/>
      <c r="V10139" s="5"/>
      <c r="W10139" s="5"/>
    </row>
    <row r="10140" spans="4:23" customFormat="1" x14ac:dyDescent="0.35">
      <c r="D10140" s="5"/>
      <c r="J10140" s="12"/>
      <c r="S10140" s="12"/>
      <c r="T10140" s="5"/>
      <c r="V10140" s="5"/>
      <c r="W10140" s="5"/>
    </row>
    <row r="10141" spans="4:23" customFormat="1" x14ac:dyDescent="0.35">
      <c r="D10141" s="5"/>
      <c r="J10141" s="12"/>
      <c r="S10141" s="12"/>
      <c r="T10141" s="5"/>
      <c r="V10141" s="5"/>
      <c r="W10141" s="5"/>
    </row>
    <row r="10142" spans="4:23" customFormat="1" x14ac:dyDescent="0.35">
      <c r="D10142" s="5"/>
      <c r="J10142" s="12"/>
      <c r="S10142" s="12"/>
      <c r="T10142" s="5"/>
      <c r="V10142" s="5"/>
      <c r="W10142" s="5"/>
    </row>
    <row r="10143" spans="4:23" customFormat="1" x14ac:dyDescent="0.35">
      <c r="D10143" s="5"/>
      <c r="J10143" s="12"/>
      <c r="S10143" s="12"/>
      <c r="T10143" s="5"/>
      <c r="V10143" s="5"/>
      <c r="W10143" s="5"/>
    </row>
    <row r="10144" spans="4:23" customFormat="1" x14ac:dyDescent="0.35">
      <c r="D10144" s="5"/>
      <c r="J10144" s="12"/>
      <c r="S10144" s="12"/>
      <c r="T10144" s="5"/>
      <c r="V10144" s="5"/>
      <c r="W10144" s="5"/>
    </row>
    <row r="10145" spans="4:23" customFormat="1" x14ac:dyDescent="0.35">
      <c r="D10145" s="5"/>
      <c r="J10145" s="12"/>
      <c r="S10145" s="12"/>
      <c r="T10145" s="5"/>
      <c r="V10145" s="5"/>
      <c r="W10145" s="5"/>
    </row>
    <row r="10146" spans="4:23" customFormat="1" x14ac:dyDescent="0.35">
      <c r="D10146" s="5"/>
      <c r="J10146" s="12"/>
      <c r="S10146" s="12"/>
      <c r="T10146" s="5"/>
      <c r="V10146" s="5"/>
      <c r="W10146" s="5"/>
    </row>
    <row r="10147" spans="4:23" customFormat="1" x14ac:dyDescent="0.35">
      <c r="D10147" s="5"/>
      <c r="J10147" s="12"/>
      <c r="S10147" s="12"/>
      <c r="T10147" s="5"/>
      <c r="V10147" s="5"/>
      <c r="W10147" s="5"/>
    </row>
    <row r="10148" spans="4:23" customFormat="1" x14ac:dyDescent="0.35">
      <c r="D10148" s="5"/>
      <c r="J10148" s="12"/>
      <c r="S10148" s="12"/>
      <c r="T10148" s="5"/>
      <c r="V10148" s="5"/>
      <c r="W10148" s="5"/>
    </row>
    <row r="10149" spans="4:23" customFormat="1" x14ac:dyDescent="0.35">
      <c r="D10149" s="5"/>
      <c r="J10149" s="12"/>
      <c r="S10149" s="12"/>
      <c r="T10149" s="5"/>
      <c r="V10149" s="5"/>
      <c r="W10149" s="5"/>
    </row>
    <row r="10150" spans="4:23" customFormat="1" x14ac:dyDescent="0.35">
      <c r="D10150" s="5"/>
      <c r="J10150" s="12"/>
      <c r="S10150" s="12"/>
      <c r="T10150" s="5"/>
      <c r="V10150" s="5"/>
      <c r="W10150" s="5"/>
    </row>
    <row r="10151" spans="4:23" customFormat="1" x14ac:dyDescent="0.35">
      <c r="D10151" s="5"/>
      <c r="J10151" s="12"/>
      <c r="S10151" s="12"/>
      <c r="T10151" s="5"/>
      <c r="V10151" s="5"/>
      <c r="W10151" s="5"/>
    </row>
    <row r="10152" spans="4:23" customFormat="1" x14ac:dyDescent="0.35">
      <c r="D10152" s="5"/>
      <c r="J10152" s="12"/>
      <c r="S10152" s="12"/>
      <c r="T10152" s="5"/>
      <c r="V10152" s="5"/>
      <c r="W10152" s="5"/>
    </row>
    <row r="10153" spans="4:23" customFormat="1" x14ac:dyDescent="0.35">
      <c r="D10153" s="5"/>
      <c r="J10153" s="12"/>
      <c r="S10153" s="12"/>
      <c r="T10153" s="5"/>
      <c r="V10153" s="5"/>
      <c r="W10153" s="5"/>
    </row>
    <row r="10154" spans="4:23" customFormat="1" x14ac:dyDescent="0.35">
      <c r="D10154" s="5"/>
      <c r="J10154" s="12"/>
      <c r="S10154" s="12"/>
      <c r="T10154" s="5"/>
      <c r="V10154" s="5"/>
      <c r="W10154" s="5"/>
    </row>
    <row r="10155" spans="4:23" customFormat="1" x14ac:dyDescent="0.35">
      <c r="D10155" s="5"/>
      <c r="J10155" s="12"/>
      <c r="S10155" s="12"/>
      <c r="T10155" s="5"/>
      <c r="V10155" s="5"/>
      <c r="W10155" s="5"/>
    </row>
    <row r="10156" spans="4:23" customFormat="1" x14ac:dyDescent="0.35">
      <c r="D10156" s="5"/>
      <c r="J10156" s="12"/>
      <c r="S10156" s="12"/>
      <c r="T10156" s="5"/>
      <c r="V10156" s="5"/>
      <c r="W10156" s="5"/>
    </row>
    <row r="10157" spans="4:23" customFormat="1" x14ac:dyDescent="0.35">
      <c r="D10157" s="5"/>
      <c r="J10157" s="12"/>
      <c r="S10157" s="12"/>
      <c r="T10157" s="5"/>
      <c r="V10157" s="5"/>
      <c r="W10157" s="5"/>
    </row>
    <row r="10158" spans="4:23" customFormat="1" x14ac:dyDescent="0.35">
      <c r="D10158" s="5"/>
      <c r="J10158" s="12"/>
      <c r="S10158" s="12"/>
      <c r="T10158" s="5"/>
      <c r="V10158" s="5"/>
      <c r="W10158" s="5"/>
    </row>
    <row r="10159" spans="4:23" customFormat="1" x14ac:dyDescent="0.35">
      <c r="D10159" s="5"/>
      <c r="J10159" s="12"/>
      <c r="S10159" s="12"/>
      <c r="T10159" s="5"/>
      <c r="V10159" s="5"/>
      <c r="W10159" s="5"/>
    </row>
    <row r="10160" spans="4:23" customFormat="1" x14ac:dyDescent="0.35">
      <c r="D10160" s="5"/>
      <c r="J10160" s="12"/>
      <c r="S10160" s="12"/>
      <c r="T10160" s="5"/>
      <c r="V10160" s="5"/>
      <c r="W10160" s="5"/>
    </row>
    <row r="10161" spans="4:23" customFormat="1" x14ac:dyDescent="0.35">
      <c r="D10161" s="5"/>
      <c r="J10161" s="12"/>
      <c r="S10161" s="12"/>
      <c r="T10161" s="5"/>
      <c r="V10161" s="5"/>
      <c r="W10161" s="5"/>
    </row>
    <row r="10162" spans="4:23" customFormat="1" x14ac:dyDescent="0.35">
      <c r="D10162" s="5"/>
      <c r="J10162" s="12"/>
      <c r="S10162" s="12"/>
      <c r="T10162" s="5"/>
      <c r="V10162" s="5"/>
      <c r="W10162" s="5"/>
    </row>
    <row r="10163" spans="4:23" customFormat="1" x14ac:dyDescent="0.35">
      <c r="D10163" s="5"/>
      <c r="J10163" s="12"/>
      <c r="S10163" s="12"/>
      <c r="T10163" s="5"/>
      <c r="V10163" s="5"/>
      <c r="W10163" s="5"/>
    </row>
    <row r="10164" spans="4:23" customFormat="1" x14ac:dyDescent="0.35">
      <c r="D10164" s="5"/>
      <c r="J10164" s="12"/>
      <c r="S10164" s="12"/>
      <c r="T10164" s="5"/>
      <c r="V10164" s="5"/>
      <c r="W10164" s="5"/>
    </row>
    <row r="10165" spans="4:23" customFormat="1" x14ac:dyDescent="0.35">
      <c r="D10165" s="5"/>
      <c r="J10165" s="12"/>
      <c r="S10165" s="12"/>
      <c r="T10165" s="5"/>
      <c r="V10165" s="5"/>
      <c r="W10165" s="5"/>
    </row>
    <row r="10166" spans="4:23" customFormat="1" x14ac:dyDescent="0.35">
      <c r="D10166" s="5"/>
      <c r="J10166" s="12"/>
      <c r="S10166" s="12"/>
      <c r="T10166" s="5"/>
      <c r="V10166" s="5"/>
      <c r="W10166" s="5"/>
    </row>
    <row r="10167" spans="4:23" customFormat="1" x14ac:dyDescent="0.35">
      <c r="D10167" s="5"/>
      <c r="J10167" s="12"/>
      <c r="S10167" s="12"/>
      <c r="T10167" s="5"/>
      <c r="V10167" s="5"/>
      <c r="W10167" s="5"/>
    </row>
    <row r="10168" spans="4:23" customFormat="1" x14ac:dyDescent="0.35">
      <c r="D10168" s="5"/>
      <c r="J10168" s="12"/>
      <c r="S10168" s="12"/>
      <c r="T10168" s="5"/>
      <c r="V10168" s="5"/>
      <c r="W10168" s="5"/>
    </row>
    <row r="10169" spans="4:23" customFormat="1" x14ac:dyDescent="0.35">
      <c r="D10169" s="5"/>
      <c r="J10169" s="12"/>
      <c r="S10169" s="12"/>
      <c r="T10169" s="5"/>
      <c r="V10169" s="5"/>
      <c r="W10169" s="5"/>
    </row>
    <row r="10170" spans="4:23" customFormat="1" x14ac:dyDescent="0.35">
      <c r="D10170" s="5"/>
      <c r="J10170" s="12"/>
      <c r="S10170" s="12"/>
      <c r="T10170" s="5"/>
      <c r="V10170" s="5"/>
      <c r="W10170" s="5"/>
    </row>
    <row r="10171" spans="4:23" customFormat="1" x14ac:dyDescent="0.35">
      <c r="D10171" s="5"/>
      <c r="J10171" s="12"/>
      <c r="S10171" s="12"/>
      <c r="T10171" s="5"/>
      <c r="V10171" s="5"/>
      <c r="W10171" s="5"/>
    </row>
    <row r="10172" spans="4:23" customFormat="1" x14ac:dyDescent="0.35">
      <c r="D10172" s="5"/>
      <c r="J10172" s="12"/>
      <c r="S10172" s="12"/>
      <c r="T10172" s="5"/>
      <c r="V10172" s="5"/>
      <c r="W10172" s="5"/>
    </row>
    <row r="10173" spans="4:23" customFormat="1" x14ac:dyDescent="0.35">
      <c r="D10173" s="5"/>
      <c r="J10173" s="12"/>
      <c r="S10173" s="12"/>
      <c r="T10173" s="5"/>
      <c r="V10173" s="5"/>
      <c r="W10173" s="5"/>
    </row>
    <row r="10174" spans="4:23" customFormat="1" x14ac:dyDescent="0.35">
      <c r="D10174" s="5"/>
      <c r="J10174" s="12"/>
      <c r="S10174" s="12"/>
      <c r="T10174" s="5"/>
      <c r="V10174" s="5"/>
      <c r="W10174" s="5"/>
    </row>
    <row r="10175" spans="4:23" customFormat="1" x14ac:dyDescent="0.35">
      <c r="D10175" s="5"/>
      <c r="J10175" s="12"/>
      <c r="S10175" s="12"/>
      <c r="T10175" s="5"/>
      <c r="V10175" s="5"/>
      <c r="W10175" s="5"/>
    </row>
    <row r="10176" spans="4:23" customFormat="1" x14ac:dyDescent="0.35">
      <c r="D10176" s="5"/>
      <c r="J10176" s="12"/>
      <c r="S10176" s="12"/>
      <c r="T10176" s="5"/>
      <c r="V10176" s="5"/>
      <c r="W10176" s="5"/>
    </row>
    <row r="10177" spans="4:23" customFormat="1" x14ac:dyDescent="0.35">
      <c r="D10177" s="5"/>
      <c r="J10177" s="12"/>
      <c r="S10177" s="12"/>
      <c r="T10177" s="5"/>
      <c r="V10177" s="5"/>
      <c r="W10177" s="5"/>
    </row>
    <row r="10178" spans="4:23" customFormat="1" x14ac:dyDescent="0.35">
      <c r="D10178" s="5"/>
      <c r="J10178" s="12"/>
      <c r="S10178" s="12"/>
      <c r="T10178" s="5"/>
      <c r="V10178" s="5"/>
      <c r="W10178" s="5"/>
    </row>
    <row r="10179" spans="4:23" customFormat="1" x14ac:dyDescent="0.35">
      <c r="D10179" s="5"/>
      <c r="J10179" s="12"/>
      <c r="S10179" s="12"/>
      <c r="T10179" s="5"/>
      <c r="V10179" s="5"/>
      <c r="W10179" s="5"/>
    </row>
    <row r="10180" spans="4:23" customFormat="1" x14ac:dyDescent="0.35">
      <c r="D10180" s="5"/>
      <c r="J10180" s="12"/>
      <c r="S10180" s="12"/>
      <c r="T10180" s="5"/>
      <c r="V10180" s="5"/>
      <c r="W10180" s="5"/>
    </row>
    <row r="10181" spans="4:23" customFormat="1" x14ac:dyDescent="0.35">
      <c r="D10181" s="5"/>
      <c r="J10181" s="12"/>
      <c r="S10181" s="12"/>
      <c r="T10181" s="5"/>
      <c r="V10181" s="5"/>
      <c r="W10181" s="5"/>
    </row>
    <row r="10182" spans="4:23" customFormat="1" x14ac:dyDescent="0.35">
      <c r="D10182" s="5"/>
      <c r="J10182" s="12"/>
      <c r="S10182" s="12"/>
      <c r="T10182" s="5"/>
      <c r="V10182" s="5"/>
      <c r="W10182" s="5"/>
    </row>
    <row r="10183" spans="4:23" customFormat="1" x14ac:dyDescent="0.35">
      <c r="D10183" s="5"/>
      <c r="J10183" s="12"/>
      <c r="S10183" s="12"/>
      <c r="T10183" s="5"/>
      <c r="V10183" s="5"/>
      <c r="W10183" s="5"/>
    </row>
    <row r="10184" spans="4:23" customFormat="1" x14ac:dyDescent="0.35">
      <c r="D10184" s="5"/>
      <c r="J10184" s="12"/>
      <c r="S10184" s="12"/>
      <c r="T10184" s="5"/>
      <c r="V10184" s="5"/>
      <c r="W10184" s="5"/>
    </row>
    <row r="10185" spans="4:23" customFormat="1" x14ac:dyDescent="0.35">
      <c r="D10185" s="5"/>
      <c r="J10185" s="12"/>
      <c r="S10185" s="12"/>
      <c r="T10185" s="5"/>
      <c r="V10185" s="5"/>
      <c r="W10185" s="5"/>
    </row>
    <row r="10186" spans="4:23" customFormat="1" x14ac:dyDescent="0.35">
      <c r="D10186" s="5"/>
      <c r="J10186" s="12"/>
      <c r="S10186" s="12"/>
      <c r="T10186" s="5"/>
      <c r="V10186" s="5"/>
      <c r="W10186" s="5"/>
    </row>
    <row r="10187" spans="4:23" customFormat="1" x14ac:dyDescent="0.35">
      <c r="D10187" s="5"/>
      <c r="J10187" s="12"/>
      <c r="S10187" s="12"/>
      <c r="T10187" s="5"/>
      <c r="V10187" s="5"/>
      <c r="W10187" s="5"/>
    </row>
    <row r="10188" spans="4:23" customFormat="1" x14ac:dyDescent="0.35">
      <c r="D10188" s="5"/>
      <c r="J10188" s="12"/>
      <c r="S10188" s="12"/>
      <c r="T10188" s="5"/>
      <c r="V10188" s="5"/>
      <c r="W10188" s="5"/>
    </row>
    <row r="10189" spans="4:23" customFormat="1" x14ac:dyDescent="0.35">
      <c r="D10189" s="5"/>
      <c r="J10189" s="12"/>
      <c r="S10189" s="12"/>
      <c r="T10189" s="5"/>
      <c r="V10189" s="5"/>
      <c r="W10189" s="5"/>
    </row>
    <row r="10190" spans="4:23" customFormat="1" x14ac:dyDescent="0.35">
      <c r="D10190" s="5"/>
      <c r="J10190" s="12"/>
      <c r="S10190" s="12"/>
      <c r="T10190" s="5"/>
      <c r="V10190" s="5"/>
      <c r="W10190" s="5"/>
    </row>
    <row r="10191" spans="4:23" customFormat="1" x14ac:dyDescent="0.35">
      <c r="D10191" s="5"/>
      <c r="J10191" s="12"/>
      <c r="S10191" s="12"/>
      <c r="T10191" s="5"/>
      <c r="V10191" s="5"/>
      <c r="W10191" s="5"/>
    </row>
    <row r="10192" spans="4:23" customFormat="1" x14ac:dyDescent="0.35">
      <c r="D10192" s="5"/>
      <c r="J10192" s="12"/>
      <c r="S10192" s="12"/>
      <c r="T10192" s="5"/>
      <c r="V10192" s="5"/>
      <c r="W10192" s="5"/>
    </row>
    <row r="10193" spans="4:23" customFormat="1" x14ac:dyDescent="0.35">
      <c r="D10193" s="5"/>
      <c r="J10193" s="12"/>
      <c r="S10193" s="12"/>
      <c r="T10193" s="5"/>
      <c r="V10193" s="5"/>
      <c r="W10193" s="5"/>
    </row>
    <row r="10194" spans="4:23" customFormat="1" x14ac:dyDescent="0.35">
      <c r="D10194" s="5"/>
      <c r="J10194" s="12"/>
      <c r="S10194" s="12"/>
      <c r="T10194" s="5"/>
      <c r="V10194" s="5"/>
      <c r="W10194" s="5"/>
    </row>
    <row r="10195" spans="4:23" customFormat="1" x14ac:dyDescent="0.35">
      <c r="D10195" s="5"/>
      <c r="J10195" s="12"/>
      <c r="S10195" s="12"/>
      <c r="T10195" s="5"/>
      <c r="V10195" s="5"/>
      <c r="W10195" s="5"/>
    </row>
    <row r="10196" spans="4:23" customFormat="1" x14ac:dyDescent="0.35">
      <c r="D10196" s="5"/>
      <c r="J10196" s="12"/>
      <c r="S10196" s="12"/>
      <c r="T10196" s="5"/>
      <c r="V10196" s="5"/>
      <c r="W10196" s="5"/>
    </row>
    <row r="10197" spans="4:23" customFormat="1" x14ac:dyDescent="0.35">
      <c r="D10197" s="5"/>
      <c r="J10197" s="12"/>
      <c r="S10197" s="12"/>
      <c r="T10197" s="5"/>
      <c r="V10197" s="5"/>
      <c r="W10197" s="5"/>
    </row>
    <row r="10198" spans="4:23" customFormat="1" x14ac:dyDescent="0.35">
      <c r="D10198" s="5"/>
      <c r="J10198" s="12"/>
      <c r="S10198" s="12"/>
      <c r="T10198" s="5"/>
      <c r="V10198" s="5"/>
      <c r="W10198" s="5"/>
    </row>
    <row r="10199" spans="4:23" customFormat="1" x14ac:dyDescent="0.35">
      <c r="D10199" s="5"/>
      <c r="J10199" s="12"/>
      <c r="S10199" s="12"/>
      <c r="T10199" s="5"/>
      <c r="V10199" s="5"/>
      <c r="W10199" s="5"/>
    </row>
    <row r="10200" spans="4:23" customFormat="1" x14ac:dyDescent="0.35">
      <c r="D10200" s="5"/>
      <c r="J10200" s="12"/>
      <c r="S10200" s="12"/>
      <c r="T10200" s="5"/>
      <c r="V10200" s="5"/>
      <c r="W10200" s="5"/>
    </row>
    <row r="10201" spans="4:23" customFormat="1" x14ac:dyDescent="0.35">
      <c r="D10201" s="5"/>
      <c r="J10201" s="12"/>
      <c r="S10201" s="12"/>
      <c r="T10201" s="5"/>
      <c r="V10201" s="5"/>
      <c r="W10201" s="5"/>
    </row>
    <row r="10202" spans="4:23" customFormat="1" x14ac:dyDescent="0.35">
      <c r="D10202" s="5"/>
      <c r="J10202" s="12"/>
      <c r="S10202" s="12"/>
      <c r="T10202" s="5"/>
      <c r="V10202" s="5"/>
      <c r="W10202" s="5"/>
    </row>
    <row r="10203" spans="4:23" customFormat="1" x14ac:dyDescent="0.35">
      <c r="D10203" s="5"/>
      <c r="J10203" s="12"/>
      <c r="S10203" s="12"/>
      <c r="T10203" s="5"/>
      <c r="V10203" s="5"/>
      <c r="W10203" s="5"/>
    </row>
    <row r="10204" spans="4:23" customFormat="1" x14ac:dyDescent="0.35">
      <c r="D10204" s="5"/>
      <c r="J10204" s="12"/>
      <c r="S10204" s="12"/>
      <c r="T10204" s="5"/>
      <c r="V10204" s="5"/>
      <c r="W10204" s="5"/>
    </row>
    <row r="10205" spans="4:23" customFormat="1" x14ac:dyDescent="0.35">
      <c r="D10205" s="5"/>
      <c r="J10205" s="12"/>
      <c r="S10205" s="12"/>
      <c r="T10205" s="5"/>
      <c r="V10205" s="5"/>
      <c r="W10205" s="5"/>
    </row>
    <row r="10206" spans="4:23" customFormat="1" x14ac:dyDescent="0.35">
      <c r="D10206" s="5"/>
      <c r="J10206" s="12"/>
      <c r="S10206" s="12"/>
      <c r="T10206" s="5"/>
      <c r="V10206" s="5"/>
      <c r="W10206" s="5"/>
    </row>
    <row r="10207" spans="4:23" customFormat="1" x14ac:dyDescent="0.35">
      <c r="D10207" s="5"/>
      <c r="J10207" s="12"/>
      <c r="S10207" s="12"/>
      <c r="T10207" s="5"/>
      <c r="V10207" s="5"/>
      <c r="W10207" s="5"/>
    </row>
    <row r="10208" spans="4:23" customFormat="1" x14ac:dyDescent="0.35">
      <c r="D10208" s="5"/>
      <c r="J10208" s="12"/>
      <c r="S10208" s="12"/>
      <c r="T10208" s="5"/>
      <c r="V10208" s="5"/>
      <c r="W10208" s="5"/>
    </row>
    <row r="10209" spans="4:23" customFormat="1" x14ac:dyDescent="0.35">
      <c r="D10209" s="5"/>
      <c r="J10209" s="12"/>
      <c r="S10209" s="12"/>
      <c r="T10209" s="5"/>
      <c r="V10209" s="5"/>
      <c r="W10209" s="5"/>
    </row>
    <row r="10210" spans="4:23" customFormat="1" x14ac:dyDescent="0.35">
      <c r="D10210" s="5"/>
      <c r="J10210" s="12"/>
      <c r="S10210" s="12"/>
      <c r="T10210" s="5"/>
      <c r="V10210" s="5"/>
      <c r="W10210" s="5"/>
    </row>
    <row r="10211" spans="4:23" customFormat="1" x14ac:dyDescent="0.35">
      <c r="D10211" s="5"/>
      <c r="J10211" s="12"/>
      <c r="S10211" s="12"/>
      <c r="T10211" s="5"/>
      <c r="V10211" s="5"/>
      <c r="W10211" s="5"/>
    </row>
    <row r="10212" spans="4:23" customFormat="1" x14ac:dyDescent="0.35">
      <c r="D10212" s="5"/>
      <c r="J10212" s="12"/>
      <c r="S10212" s="12"/>
      <c r="T10212" s="5"/>
      <c r="V10212" s="5"/>
      <c r="W10212" s="5"/>
    </row>
    <row r="10213" spans="4:23" customFormat="1" x14ac:dyDescent="0.35">
      <c r="D10213" s="5"/>
      <c r="J10213" s="12"/>
      <c r="S10213" s="12"/>
      <c r="T10213" s="5"/>
      <c r="V10213" s="5"/>
      <c r="W10213" s="5"/>
    </row>
    <row r="10214" spans="4:23" customFormat="1" x14ac:dyDescent="0.35">
      <c r="D10214" s="5"/>
      <c r="J10214" s="12"/>
      <c r="S10214" s="12"/>
      <c r="T10214" s="5"/>
      <c r="V10214" s="5"/>
      <c r="W10214" s="5"/>
    </row>
    <row r="10215" spans="4:23" customFormat="1" x14ac:dyDescent="0.35">
      <c r="D10215" s="5"/>
      <c r="J10215" s="12"/>
      <c r="S10215" s="12"/>
      <c r="T10215" s="5"/>
      <c r="V10215" s="5"/>
      <c r="W10215" s="5"/>
    </row>
    <row r="10216" spans="4:23" customFormat="1" x14ac:dyDescent="0.35">
      <c r="D10216" s="5"/>
      <c r="J10216" s="12"/>
      <c r="S10216" s="12"/>
      <c r="T10216" s="5"/>
      <c r="V10216" s="5"/>
      <c r="W10216" s="5"/>
    </row>
    <row r="10217" spans="4:23" customFormat="1" x14ac:dyDescent="0.35">
      <c r="D10217" s="5"/>
      <c r="J10217" s="12"/>
      <c r="S10217" s="12"/>
      <c r="T10217" s="5"/>
      <c r="V10217" s="5"/>
      <c r="W10217" s="5"/>
    </row>
    <row r="10218" spans="4:23" customFormat="1" x14ac:dyDescent="0.35">
      <c r="D10218" s="5"/>
      <c r="J10218" s="12"/>
      <c r="S10218" s="12"/>
      <c r="T10218" s="5"/>
      <c r="V10218" s="5"/>
      <c r="W10218" s="5"/>
    </row>
    <row r="10219" spans="4:23" customFormat="1" x14ac:dyDescent="0.35">
      <c r="D10219" s="5"/>
      <c r="J10219" s="12"/>
      <c r="S10219" s="12"/>
      <c r="T10219" s="5"/>
      <c r="V10219" s="5"/>
      <c r="W10219" s="5"/>
    </row>
    <row r="10220" spans="4:23" customFormat="1" x14ac:dyDescent="0.35">
      <c r="D10220" s="5"/>
      <c r="J10220" s="12"/>
      <c r="S10220" s="12"/>
      <c r="T10220" s="5"/>
      <c r="V10220" s="5"/>
      <c r="W10220" s="5"/>
    </row>
    <row r="10221" spans="4:23" customFormat="1" x14ac:dyDescent="0.35">
      <c r="D10221" s="5"/>
      <c r="J10221" s="12"/>
      <c r="S10221" s="12"/>
      <c r="T10221" s="5"/>
      <c r="V10221" s="5"/>
      <c r="W10221" s="5"/>
    </row>
    <row r="10222" spans="4:23" customFormat="1" x14ac:dyDescent="0.35">
      <c r="D10222" s="5"/>
      <c r="J10222" s="12"/>
      <c r="S10222" s="12"/>
      <c r="T10222" s="5"/>
      <c r="V10222" s="5"/>
      <c r="W10222" s="5"/>
    </row>
    <row r="10223" spans="4:23" customFormat="1" x14ac:dyDescent="0.35">
      <c r="D10223" s="5"/>
      <c r="J10223" s="12"/>
      <c r="S10223" s="12"/>
      <c r="T10223" s="5"/>
      <c r="V10223" s="5"/>
      <c r="W10223" s="5"/>
    </row>
    <row r="10224" spans="4:23" customFormat="1" x14ac:dyDescent="0.35">
      <c r="D10224" s="5"/>
      <c r="J10224" s="12"/>
      <c r="S10224" s="12"/>
      <c r="T10224" s="5"/>
      <c r="V10224" s="5"/>
      <c r="W10224" s="5"/>
    </row>
    <row r="10225" spans="4:23" customFormat="1" x14ac:dyDescent="0.35">
      <c r="D10225" s="5"/>
      <c r="J10225" s="12"/>
      <c r="S10225" s="12"/>
      <c r="T10225" s="5"/>
      <c r="V10225" s="5"/>
      <c r="W10225" s="5"/>
    </row>
    <row r="10226" spans="4:23" customFormat="1" x14ac:dyDescent="0.35">
      <c r="D10226" s="5"/>
      <c r="J10226" s="12"/>
      <c r="S10226" s="12"/>
      <c r="T10226" s="5"/>
      <c r="V10226" s="5"/>
      <c r="W10226" s="5"/>
    </row>
    <row r="10227" spans="4:23" customFormat="1" x14ac:dyDescent="0.35">
      <c r="D10227" s="5"/>
      <c r="J10227" s="12"/>
      <c r="S10227" s="12"/>
      <c r="T10227" s="5"/>
      <c r="V10227" s="5"/>
      <c r="W10227" s="5"/>
    </row>
    <row r="10228" spans="4:23" customFormat="1" x14ac:dyDescent="0.35">
      <c r="D10228" s="5"/>
      <c r="J10228" s="12"/>
      <c r="S10228" s="12"/>
      <c r="T10228" s="5"/>
      <c r="V10228" s="5"/>
      <c r="W10228" s="5"/>
    </row>
    <row r="10229" spans="4:23" customFormat="1" x14ac:dyDescent="0.35">
      <c r="D10229" s="5"/>
      <c r="J10229" s="12"/>
      <c r="S10229" s="12"/>
      <c r="T10229" s="5"/>
      <c r="V10229" s="5"/>
      <c r="W10229" s="5"/>
    </row>
    <row r="10230" spans="4:23" customFormat="1" x14ac:dyDescent="0.35">
      <c r="D10230" s="5"/>
      <c r="J10230" s="12"/>
      <c r="S10230" s="12"/>
      <c r="T10230" s="5"/>
      <c r="V10230" s="5"/>
      <c r="W10230" s="5"/>
    </row>
    <row r="10231" spans="4:23" customFormat="1" x14ac:dyDescent="0.35">
      <c r="D10231" s="5"/>
      <c r="J10231" s="12"/>
      <c r="S10231" s="12"/>
      <c r="T10231" s="5"/>
      <c r="V10231" s="5"/>
      <c r="W10231" s="5"/>
    </row>
    <row r="10232" spans="4:23" customFormat="1" x14ac:dyDescent="0.35">
      <c r="D10232" s="5"/>
      <c r="J10232" s="12"/>
      <c r="S10232" s="12"/>
      <c r="T10232" s="5"/>
      <c r="V10232" s="5"/>
      <c r="W10232" s="5"/>
    </row>
    <row r="10233" spans="4:23" customFormat="1" x14ac:dyDescent="0.35">
      <c r="D10233" s="5"/>
      <c r="J10233" s="12"/>
      <c r="S10233" s="12"/>
      <c r="T10233" s="5"/>
      <c r="V10233" s="5"/>
      <c r="W10233" s="5"/>
    </row>
    <row r="10234" spans="4:23" customFormat="1" x14ac:dyDescent="0.35">
      <c r="D10234" s="5"/>
      <c r="J10234" s="12"/>
      <c r="S10234" s="12"/>
      <c r="T10234" s="5"/>
      <c r="V10234" s="5"/>
      <c r="W10234" s="5"/>
    </row>
    <row r="10235" spans="4:23" customFormat="1" x14ac:dyDescent="0.35">
      <c r="D10235" s="5"/>
      <c r="J10235" s="12"/>
      <c r="S10235" s="12"/>
      <c r="T10235" s="5"/>
      <c r="V10235" s="5"/>
      <c r="W10235" s="5"/>
    </row>
    <row r="10236" spans="4:23" customFormat="1" x14ac:dyDescent="0.35">
      <c r="D10236" s="5"/>
      <c r="J10236" s="12"/>
      <c r="S10236" s="12"/>
      <c r="T10236" s="5"/>
      <c r="V10236" s="5"/>
      <c r="W10236" s="5"/>
    </row>
    <row r="10237" spans="4:23" customFormat="1" x14ac:dyDescent="0.35">
      <c r="D10237" s="5"/>
      <c r="J10237" s="12"/>
      <c r="S10237" s="12"/>
      <c r="T10237" s="5"/>
      <c r="V10237" s="5"/>
      <c r="W10237" s="5"/>
    </row>
    <row r="10238" spans="4:23" customFormat="1" x14ac:dyDescent="0.35">
      <c r="D10238" s="5"/>
      <c r="J10238" s="12"/>
      <c r="S10238" s="12"/>
      <c r="T10238" s="5"/>
      <c r="V10238" s="5"/>
      <c r="W10238" s="5"/>
    </row>
    <row r="10239" spans="4:23" customFormat="1" x14ac:dyDescent="0.35">
      <c r="D10239" s="5"/>
      <c r="J10239" s="12"/>
      <c r="S10239" s="12"/>
      <c r="T10239" s="5"/>
      <c r="V10239" s="5"/>
      <c r="W10239" s="5"/>
    </row>
    <row r="10240" spans="4:23" customFormat="1" x14ac:dyDescent="0.35">
      <c r="D10240" s="5"/>
      <c r="J10240" s="12"/>
      <c r="S10240" s="12"/>
      <c r="T10240" s="5"/>
      <c r="V10240" s="5"/>
      <c r="W10240" s="5"/>
    </row>
    <row r="10241" spans="4:23" customFormat="1" x14ac:dyDescent="0.35">
      <c r="D10241" s="5"/>
      <c r="J10241" s="12"/>
      <c r="S10241" s="12"/>
      <c r="T10241" s="5"/>
      <c r="V10241" s="5"/>
      <c r="W10241" s="5"/>
    </row>
    <row r="10242" spans="4:23" customFormat="1" x14ac:dyDescent="0.35">
      <c r="D10242" s="5"/>
      <c r="J10242" s="12"/>
      <c r="S10242" s="12"/>
      <c r="T10242" s="5"/>
      <c r="V10242" s="5"/>
      <c r="W10242" s="5"/>
    </row>
    <row r="10243" spans="4:23" customFormat="1" x14ac:dyDescent="0.35">
      <c r="D10243" s="5"/>
      <c r="J10243" s="12"/>
      <c r="S10243" s="12"/>
      <c r="T10243" s="5"/>
      <c r="V10243" s="5"/>
      <c r="W10243" s="5"/>
    </row>
    <row r="10244" spans="4:23" customFormat="1" x14ac:dyDescent="0.35">
      <c r="D10244" s="5"/>
      <c r="J10244" s="12"/>
      <c r="S10244" s="12"/>
      <c r="T10244" s="5"/>
      <c r="V10244" s="5"/>
      <c r="W10244" s="5"/>
    </row>
    <row r="10245" spans="4:23" customFormat="1" x14ac:dyDescent="0.35">
      <c r="D10245" s="5"/>
      <c r="J10245" s="12"/>
      <c r="S10245" s="12"/>
      <c r="T10245" s="5"/>
      <c r="V10245" s="5"/>
      <c r="W10245" s="5"/>
    </row>
    <row r="10246" spans="4:23" customFormat="1" x14ac:dyDescent="0.35">
      <c r="D10246" s="5"/>
      <c r="J10246" s="12"/>
      <c r="S10246" s="12"/>
      <c r="T10246" s="5"/>
      <c r="V10246" s="5"/>
      <c r="W10246" s="5"/>
    </row>
    <row r="10247" spans="4:23" customFormat="1" x14ac:dyDescent="0.35">
      <c r="D10247" s="5"/>
      <c r="J10247" s="12"/>
      <c r="S10247" s="12"/>
      <c r="T10247" s="5"/>
      <c r="V10247" s="5"/>
      <c r="W10247" s="5"/>
    </row>
    <row r="10248" spans="4:23" customFormat="1" x14ac:dyDescent="0.35">
      <c r="D10248" s="5"/>
      <c r="J10248" s="12"/>
      <c r="S10248" s="12"/>
      <c r="T10248" s="5"/>
      <c r="V10248" s="5"/>
      <c r="W10248" s="5"/>
    </row>
    <row r="10249" spans="4:23" customFormat="1" x14ac:dyDescent="0.35">
      <c r="D10249" s="5"/>
      <c r="J10249" s="12"/>
      <c r="S10249" s="12"/>
      <c r="T10249" s="5"/>
      <c r="V10249" s="5"/>
      <c r="W10249" s="5"/>
    </row>
    <row r="10250" spans="4:23" customFormat="1" x14ac:dyDescent="0.35">
      <c r="D10250" s="5"/>
      <c r="J10250" s="12"/>
      <c r="S10250" s="12"/>
      <c r="T10250" s="5"/>
      <c r="V10250" s="5"/>
      <c r="W10250" s="5"/>
    </row>
    <row r="10251" spans="4:23" customFormat="1" x14ac:dyDescent="0.35">
      <c r="D10251" s="5"/>
      <c r="J10251" s="12"/>
      <c r="S10251" s="12"/>
      <c r="T10251" s="5"/>
      <c r="V10251" s="5"/>
      <c r="W10251" s="5"/>
    </row>
    <row r="10252" spans="4:23" customFormat="1" x14ac:dyDescent="0.35">
      <c r="D10252" s="5"/>
      <c r="J10252" s="12"/>
      <c r="S10252" s="12"/>
      <c r="T10252" s="5"/>
      <c r="V10252" s="5"/>
      <c r="W10252" s="5"/>
    </row>
    <row r="10253" spans="4:23" customFormat="1" x14ac:dyDescent="0.35">
      <c r="D10253" s="5"/>
      <c r="J10253" s="12"/>
      <c r="S10253" s="12"/>
      <c r="T10253" s="5"/>
      <c r="V10253" s="5"/>
      <c r="W10253" s="5"/>
    </row>
    <row r="10254" spans="4:23" customFormat="1" x14ac:dyDescent="0.35">
      <c r="D10254" s="5"/>
      <c r="J10254" s="12"/>
      <c r="S10254" s="12"/>
      <c r="T10254" s="5"/>
      <c r="V10254" s="5"/>
      <c r="W10254" s="5"/>
    </row>
    <row r="10255" spans="4:23" customFormat="1" x14ac:dyDescent="0.35">
      <c r="D10255" s="5"/>
      <c r="J10255" s="12"/>
      <c r="S10255" s="12"/>
      <c r="T10255" s="5"/>
      <c r="V10255" s="5"/>
      <c r="W10255" s="5"/>
    </row>
    <row r="10256" spans="4:23" customFormat="1" x14ac:dyDescent="0.35">
      <c r="D10256" s="5"/>
      <c r="J10256" s="12"/>
      <c r="S10256" s="12"/>
      <c r="T10256" s="5"/>
      <c r="V10256" s="5"/>
      <c r="W10256" s="5"/>
    </row>
    <row r="10257" spans="4:23" customFormat="1" x14ac:dyDescent="0.35">
      <c r="D10257" s="5"/>
      <c r="J10257" s="12"/>
      <c r="S10257" s="12"/>
      <c r="T10257" s="5"/>
      <c r="V10257" s="5"/>
      <c r="W10257" s="5"/>
    </row>
    <row r="10258" spans="4:23" customFormat="1" x14ac:dyDescent="0.35">
      <c r="D10258" s="5"/>
      <c r="J10258" s="12"/>
      <c r="S10258" s="12"/>
      <c r="T10258" s="5"/>
      <c r="V10258" s="5"/>
      <c r="W10258" s="5"/>
    </row>
    <row r="10259" spans="4:23" customFormat="1" x14ac:dyDescent="0.35">
      <c r="D10259" s="5"/>
      <c r="J10259" s="12"/>
      <c r="S10259" s="12"/>
      <c r="T10259" s="5"/>
      <c r="V10259" s="5"/>
      <c r="W10259" s="5"/>
    </row>
    <row r="10260" spans="4:23" customFormat="1" x14ac:dyDescent="0.35">
      <c r="D10260" s="5"/>
      <c r="J10260" s="12"/>
      <c r="S10260" s="12"/>
      <c r="T10260" s="5"/>
      <c r="V10260" s="5"/>
      <c r="W10260" s="5"/>
    </row>
    <row r="10261" spans="4:23" customFormat="1" x14ac:dyDescent="0.35">
      <c r="D10261" s="5"/>
      <c r="J10261" s="12"/>
      <c r="S10261" s="12"/>
      <c r="T10261" s="5"/>
      <c r="V10261" s="5"/>
      <c r="W10261" s="5"/>
    </row>
    <row r="10262" spans="4:23" customFormat="1" x14ac:dyDescent="0.35">
      <c r="D10262" s="5"/>
      <c r="J10262" s="12"/>
      <c r="S10262" s="12"/>
      <c r="T10262" s="5"/>
      <c r="V10262" s="5"/>
      <c r="W10262" s="5"/>
    </row>
    <row r="10263" spans="4:23" customFormat="1" x14ac:dyDescent="0.35">
      <c r="D10263" s="5"/>
      <c r="J10263" s="12"/>
      <c r="S10263" s="12"/>
      <c r="T10263" s="5"/>
      <c r="V10263" s="5"/>
      <c r="W10263" s="5"/>
    </row>
    <row r="10264" spans="4:23" customFormat="1" x14ac:dyDescent="0.35">
      <c r="D10264" s="5"/>
      <c r="J10264" s="12"/>
      <c r="S10264" s="12"/>
      <c r="T10264" s="5"/>
      <c r="V10264" s="5"/>
      <c r="W10264" s="5"/>
    </row>
    <row r="10265" spans="4:23" customFormat="1" x14ac:dyDescent="0.35">
      <c r="D10265" s="5"/>
      <c r="J10265" s="12"/>
      <c r="S10265" s="12"/>
      <c r="T10265" s="5"/>
      <c r="V10265" s="5"/>
      <c r="W10265" s="5"/>
    </row>
    <row r="10266" spans="4:23" customFormat="1" x14ac:dyDescent="0.35">
      <c r="D10266" s="5"/>
      <c r="J10266" s="12"/>
      <c r="S10266" s="12"/>
      <c r="T10266" s="5"/>
      <c r="V10266" s="5"/>
      <c r="W10266" s="5"/>
    </row>
    <row r="10267" spans="4:23" customFormat="1" x14ac:dyDescent="0.35">
      <c r="D10267" s="5"/>
      <c r="J10267" s="12"/>
      <c r="S10267" s="12"/>
      <c r="T10267" s="5"/>
      <c r="V10267" s="5"/>
      <c r="W10267" s="5"/>
    </row>
    <row r="10268" spans="4:23" customFormat="1" x14ac:dyDescent="0.35">
      <c r="D10268" s="5"/>
      <c r="J10268" s="12"/>
      <c r="S10268" s="12"/>
      <c r="T10268" s="5"/>
      <c r="V10268" s="5"/>
      <c r="W10268" s="5"/>
    </row>
    <row r="10269" spans="4:23" customFormat="1" x14ac:dyDescent="0.35">
      <c r="D10269" s="5"/>
      <c r="J10269" s="12"/>
      <c r="S10269" s="12"/>
      <c r="T10269" s="5"/>
      <c r="V10269" s="5"/>
      <c r="W10269" s="5"/>
    </row>
    <row r="10270" spans="4:23" customFormat="1" x14ac:dyDescent="0.35">
      <c r="D10270" s="5"/>
      <c r="J10270" s="12"/>
      <c r="S10270" s="12"/>
      <c r="T10270" s="5"/>
      <c r="V10270" s="5"/>
      <c r="W10270" s="5"/>
    </row>
    <row r="10271" spans="4:23" customFormat="1" x14ac:dyDescent="0.35">
      <c r="D10271" s="5"/>
      <c r="J10271" s="12"/>
      <c r="S10271" s="12"/>
      <c r="T10271" s="5"/>
      <c r="V10271" s="5"/>
      <c r="W10271" s="5"/>
    </row>
    <row r="10272" spans="4:23" customFormat="1" x14ac:dyDescent="0.35">
      <c r="D10272" s="5"/>
      <c r="J10272" s="12"/>
      <c r="S10272" s="12"/>
      <c r="T10272" s="5"/>
      <c r="V10272" s="5"/>
      <c r="W10272" s="5"/>
    </row>
    <row r="10273" spans="4:23" customFormat="1" x14ac:dyDescent="0.35">
      <c r="D10273" s="5"/>
      <c r="J10273" s="12"/>
      <c r="S10273" s="12"/>
      <c r="T10273" s="5"/>
      <c r="V10273" s="5"/>
      <c r="W10273" s="5"/>
    </row>
    <row r="10274" spans="4:23" customFormat="1" x14ac:dyDescent="0.35">
      <c r="D10274" s="5"/>
      <c r="J10274" s="12"/>
      <c r="S10274" s="12"/>
      <c r="T10274" s="5"/>
      <c r="V10274" s="5"/>
      <c r="W10274" s="5"/>
    </row>
    <row r="10275" spans="4:23" customFormat="1" x14ac:dyDescent="0.35">
      <c r="D10275" s="5"/>
      <c r="J10275" s="12"/>
      <c r="S10275" s="12"/>
      <c r="T10275" s="5"/>
      <c r="V10275" s="5"/>
      <c r="W10275" s="5"/>
    </row>
    <row r="10276" spans="4:23" customFormat="1" x14ac:dyDescent="0.35">
      <c r="D10276" s="5"/>
      <c r="J10276" s="12"/>
      <c r="S10276" s="12"/>
      <c r="T10276" s="5"/>
      <c r="V10276" s="5"/>
      <c r="W10276" s="5"/>
    </row>
    <row r="10277" spans="4:23" customFormat="1" x14ac:dyDescent="0.35">
      <c r="D10277" s="5"/>
      <c r="J10277" s="12"/>
      <c r="S10277" s="12"/>
      <c r="T10277" s="5"/>
      <c r="V10277" s="5"/>
      <c r="W10277" s="5"/>
    </row>
    <row r="10278" spans="4:23" customFormat="1" x14ac:dyDescent="0.35">
      <c r="D10278" s="5"/>
      <c r="J10278" s="12"/>
      <c r="S10278" s="12"/>
      <c r="T10278" s="5"/>
      <c r="V10278" s="5"/>
      <c r="W10278" s="5"/>
    </row>
    <row r="10279" spans="4:23" customFormat="1" x14ac:dyDescent="0.35">
      <c r="D10279" s="5"/>
      <c r="J10279" s="12"/>
      <c r="S10279" s="12"/>
      <c r="T10279" s="5"/>
      <c r="V10279" s="5"/>
      <c r="W10279" s="5"/>
    </row>
    <row r="10280" spans="4:23" customFormat="1" x14ac:dyDescent="0.35">
      <c r="D10280" s="5"/>
      <c r="J10280" s="12"/>
      <c r="S10280" s="12"/>
      <c r="T10280" s="5"/>
      <c r="V10280" s="5"/>
      <c r="W10280" s="5"/>
    </row>
    <row r="10281" spans="4:23" customFormat="1" x14ac:dyDescent="0.35">
      <c r="D10281" s="5"/>
      <c r="J10281" s="12"/>
      <c r="S10281" s="12"/>
      <c r="T10281" s="5"/>
      <c r="V10281" s="5"/>
      <c r="W10281" s="5"/>
    </row>
    <row r="10282" spans="4:23" customFormat="1" x14ac:dyDescent="0.35">
      <c r="D10282" s="5"/>
      <c r="J10282" s="12"/>
      <c r="S10282" s="12"/>
      <c r="T10282" s="5"/>
      <c r="V10282" s="5"/>
      <c r="W10282" s="5"/>
    </row>
    <row r="10283" spans="4:23" customFormat="1" x14ac:dyDescent="0.35">
      <c r="D10283" s="5"/>
      <c r="J10283" s="12"/>
      <c r="S10283" s="12"/>
      <c r="T10283" s="5"/>
      <c r="V10283" s="5"/>
      <c r="W10283" s="5"/>
    </row>
    <row r="10284" spans="4:23" customFormat="1" x14ac:dyDescent="0.35">
      <c r="D10284" s="5"/>
      <c r="J10284" s="12"/>
      <c r="S10284" s="12"/>
      <c r="T10284" s="5"/>
      <c r="V10284" s="5"/>
      <c r="W10284" s="5"/>
    </row>
    <row r="10285" spans="4:23" customFormat="1" x14ac:dyDescent="0.35">
      <c r="D10285" s="5"/>
      <c r="J10285" s="12"/>
      <c r="S10285" s="12"/>
      <c r="T10285" s="5"/>
      <c r="V10285" s="5"/>
      <c r="W10285" s="5"/>
    </row>
    <row r="10286" spans="4:23" customFormat="1" x14ac:dyDescent="0.35">
      <c r="D10286" s="5"/>
      <c r="J10286" s="12"/>
      <c r="S10286" s="12"/>
      <c r="T10286" s="5"/>
      <c r="V10286" s="5"/>
      <c r="W10286" s="5"/>
    </row>
    <row r="10287" spans="4:23" customFormat="1" x14ac:dyDescent="0.35">
      <c r="D10287" s="5"/>
      <c r="J10287" s="12"/>
      <c r="S10287" s="12"/>
      <c r="T10287" s="5"/>
      <c r="V10287" s="5"/>
      <c r="W10287" s="5"/>
    </row>
    <row r="10288" spans="4:23" customFormat="1" x14ac:dyDescent="0.35">
      <c r="D10288" s="5"/>
      <c r="J10288" s="12"/>
      <c r="S10288" s="12"/>
      <c r="T10288" s="5"/>
      <c r="V10288" s="5"/>
      <c r="W10288" s="5"/>
    </row>
    <row r="10289" spans="4:23" customFormat="1" x14ac:dyDescent="0.35">
      <c r="D10289" s="5"/>
      <c r="J10289" s="12"/>
      <c r="S10289" s="12"/>
      <c r="T10289" s="5"/>
      <c r="V10289" s="5"/>
      <c r="W10289" s="5"/>
    </row>
    <row r="10290" spans="4:23" customFormat="1" x14ac:dyDescent="0.35">
      <c r="D10290" s="5"/>
      <c r="J10290" s="12"/>
      <c r="S10290" s="12"/>
      <c r="T10290" s="5"/>
      <c r="V10290" s="5"/>
      <c r="W10290" s="5"/>
    </row>
    <row r="10291" spans="4:23" customFormat="1" x14ac:dyDescent="0.35">
      <c r="D10291" s="5"/>
      <c r="J10291" s="12"/>
      <c r="S10291" s="12"/>
      <c r="T10291" s="5"/>
      <c r="V10291" s="5"/>
      <c r="W10291" s="5"/>
    </row>
    <row r="10292" spans="4:23" customFormat="1" x14ac:dyDescent="0.35">
      <c r="D10292" s="5"/>
      <c r="J10292" s="12"/>
      <c r="S10292" s="12"/>
      <c r="T10292" s="5"/>
      <c r="V10292" s="5"/>
      <c r="W10292" s="5"/>
    </row>
    <row r="10293" spans="4:23" customFormat="1" x14ac:dyDescent="0.35">
      <c r="D10293" s="5"/>
      <c r="J10293" s="12"/>
      <c r="S10293" s="12"/>
      <c r="T10293" s="5"/>
      <c r="V10293" s="5"/>
      <c r="W10293" s="5"/>
    </row>
    <row r="10294" spans="4:23" customFormat="1" x14ac:dyDescent="0.35">
      <c r="D10294" s="5"/>
      <c r="J10294" s="12"/>
      <c r="S10294" s="12"/>
      <c r="T10294" s="5"/>
      <c r="V10294" s="5"/>
      <c r="W10294" s="5"/>
    </row>
    <row r="10295" spans="4:23" customFormat="1" x14ac:dyDescent="0.35">
      <c r="D10295" s="5"/>
      <c r="J10295" s="12"/>
      <c r="S10295" s="12"/>
      <c r="T10295" s="5"/>
      <c r="V10295" s="5"/>
      <c r="W10295" s="5"/>
    </row>
    <row r="10296" spans="4:23" customFormat="1" x14ac:dyDescent="0.35">
      <c r="D10296" s="5"/>
      <c r="J10296" s="12"/>
      <c r="S10296" s="12"/>
      <c r="T10296" s="5"/>
      <c r="V10296" s="5"/>
      <c r="W10296" s="5"/>
    </row>
    <row r="10297" spans="4:23" customFormat="1" x14ac:dyDescent="0.35">
      <c r="D10297" s="5"/>
      <c r="J10297" s="12"/>
      <c r="S10297" s="12"/>
      <c r="T10297" s="5"/>
      <c r="V10297" s="5"/>
      <c r="W10297" s="5"/>
    </row>
    <row r="10298" spans="4:23" customFormat="1" x14ac:dyDescent="0.35">
      <c r="D10298" s="5"/>
      <c r="J10298" s="12"/>
      <c r="S10298" s="12"/>
      <c r="T10298" s="5"/>
      <c r="V10298" s="5"/>
      <c r="W10298" s="5"/>
    </row>
    <row r="10299" spans="4:23" customFormat="1" x14ac:dyDescent="0.35">
      <c r="D10299" s="5"/>
      <c r="J10299" s="12"/>
      <c r="S10299" s="12"/>
      <c r="T10299" s="5"/>
      <c r="V10299" s="5"/>
      <c r="W10299" s="5"/>
    </row>
    <row r="10300" spans="4:23" customFormat="1" x14ac:dyDescent="0.35">
      <c r="D10300" s="5"/>
      <c r="J10300" s="12"/>
      <c r="S10300" s="12"/>
      <c r="T10300" s="5"/>
      <c r="V10300" s="5"/>
      <c r="W10300" s="5"/>
    </row>
    <row r="10301" spans="4:23" customFormat="1" x14ac:dyDescent="0.35">
      <c r="D10301" s="5"/>
      <c r="J10301" s="12"/>
      <c r="S10301" s="12"/>
      <c r="T10301" s="5"/>
      <c r="V10301" s="5"/>
      <c r="W10301" s="5"/>
    </row>
    <row r="10302" spans="4:23" customFormat="1" x14ac:dyDescent="0.35">
      <c r="D10302" s="5"/>
      <c r="J10302" s="12"/>
      <c r="S10302" s="12"/>
      <c r="T10302" s="5"/>
      <c r="V10302" s="5"/>
      <c r="W10302" s="5"/>
    </row>
    <row r="10303" spans="4:23" customFormat="1" x14ac:dyDescent="0.35">
      <c r="D10303" s="5"/>
      <c r="J10303" s="12"/>
      <c r="S10303" s="12"/>
      <c r="T10303" s="5"/>
      <c r="V10303" s="5"/>
      <c r="W10303" s="5"/>
    </row>
    <row r="10304" spans="4:23" customFormat="1" x14ac:dyDescent="0.35">
      <c r="D10304" s="5"/>
      <c r="J10304" s="12"/>
      <c r="S10304" s="12"/>
      <c r="T10304" s="5"/>
      <c r="V10304" s="5"/>
      <c r="W10304" s="5"/>
    </row>
    <row r="10305" spans="4:23" customFormat="1" x14ac:dyDescent="0.35">
      <c r="D10305" s="5"/>
      <c r="J10305" s="12"/>
      <c r="S10305" s="12"/>
      <c r="T10305" s="5"/>
      <c r="V10305" s="5"/>
      <c r="W10305" s="5"/>
    </row>
    <row r="10306" spans="4:23" customFormat="1" x14ac:dyDescent="0.35">
      <c r="D10306" s="5"/>
      <c r="J10306" s="12"/>
      <c r="S10306" s="12"/>
      <c r="T10306" s="5"/>
      <c r="V10306" s="5"/>
      <c r="W10306" s="5"/>
    </row>
    <row r="10307" spans="4:23" customFormat="1" x14ac:dyDescent="0.35">
      <c r="D10307" s="5"/>
      <c r="J10307" s="12"/>
      <c r="S10307" s="12"/>
      <c r="T10307" s="5"/>
      <c r="V10307" s="5"/>
      <c r="W10307" s="5"/>
    </row>
    <row r="10308" spans="4:23" customFormat="1" x14ac:dyDescent="0.35">
      <c r="D10308" s="5"/>
      <c r="J10308" s="12"/>
      <c r="S10308" s="12"/>
      <c r="T10308" s="5"/>
      <c r="V10308" s="5"/>
      <c r="W10308" s="5"/>
    </row>
    <row r="10309" spans="4:23" customFormat="1" x14ac:dyDescent="0.35">
      <c r="D10309" s="5"/>
      <c r="J10309" s="12"/>
      <c r="S10309" s="12"/>
      <c r="T10309" s="5"/>
      <c r="V10309" s="5"/>
      <c r="W10309" s="5"/>
    </row>
    <row r="10310" spans="4:23" customFormat="1" x14ac:dyDescent="0.35">
      <c r="D10310" s="5"/>
      <c r="J10310" s="12"/>
      <c r="S10310" s="12"/>
      <c r="T10310" s="5"/>
      <c r="V10310" s="5"/>
      <c r="W10310" s="5"/>
    </row>
    <row r="10311" spans="4:23" customFormat="1" x14ac:dyDescent="0.35">
      <c r="D10311" s="5"/>
      <c r="J10311" s="12"/>
      <c r="S10311" s="12"/>
      <c r="T10311" s="5"/>
      <c r="V10311" s="5"/>
      <c r="W10311" s="5"/>
    </row>
    <row r="10312" spans="4:23" customFormat="1" x14ac:dyDescent="0.35">
      <c r="D10312" s="5"/>
      <c r="J10312" s="12"/>
      <c r="S10312" s="12"/>
      <c r="T10312" s="5"/>
      <c r="V10312" s="5"/>
      <c r="W10312" s="5"/>
    </row>
    <row r="10313" spans="4:23" customFormat="1" x14ac:dyDescent="0.35">
      <c r="D10313" s="5"/>
      <c r="J10313" s="12"/>
      <c r="S10313" s="12"/>
      <c r="T10313" s="5"/>
      <c r="V10313" s="5"/>
      <c r="W10313" s="5"/>
    </row>
    <row r="10314" spans="4:23" customFormat="1" x14ac:dyDescent="0.35">
      <c r="D10314" s="5"/>
      <c r="J10314" s="12"/>
      <c r="S10314" s="12"/>
      <c r="T10314" s="5"/>
      <c r="V10314" s="5"/>
      <c r="W10314" s="5"/>
    </row>
    <row r="10315" spans="4:23" customFormat="1" x14ac:dyDescent="0.35">
      <c r="D10315" s="5"/>
      <c r="J10315" s="12"/>
      <c r="S10315" s="12"/>
      <c r="T10315" s="5"/>
      <c r="V10315" s="5"/>
      <c r="W10315" s="5"/>
    </row>
    <row r="10316" spans="4:23" customFormat="1" x14ac:dyDescent="0.35">
      <c r="D10316" s="5"/>
      <c r="J10316" s="12"/>
      <c r="S10316" s="12"/>
      <c r="T10316" s="5"/>
      <c r="V10316" s="5"/>
      <c r="W10316" s="5"/>
    </row>
    <row r="10317" spans="4:23" customFormat="1" x14ac:dyDescent="0.35">
      <c r="D10317" s="5"/>
      <c r="J10317" s="12"/>
      <c r="S10317" s="12"/>
      <c r="T10317" s="5"/>
      <c r="V10317" s="5"/>
      <c r="W10317" s="5"/>
    </row>
    <row r="10318" spans="4:23" customFormat="1" x14ac:dyDescent="0.35">
      <c r="D10318" s="5"/>
      <c r="J10318" s="12"/>
      <c r="S10318" s="12"/>
      <c r="T10318" s="5"/>
      <c r="V10318" s="5"/>
      <c r="W10318" s="5"/>
    </row>
    <row r="10319" spans="4:23" customFormat="1" x14ac:dyDescent="0.35">
      <c r="D10319" s="5"/>
      <c r="J10319" s="12"/>
      <c r="S10319" s="12"/>
      <c r="T10319" s="5"/>
      <c r="V10319" s="5"/>
      <c r="W10319" s="5"/>
    </row>
    <row r="10320" spans="4:23" customFormat="1" x14ac:dyDescent="0.35">
      <c r="D10320" s="5"/>
      <c r="J10320" s="12"/>
      <c r="S10320" s="12"/>
      <c r="T10320" s="5"/>
      <c r="V10320" s="5"/>
      <c r="W10320" s="5"/>
    </row>
    <row r="10321" spans="4:23" customFormat="1" x14ac:dyDescent="0.35">
      <c r="D10321" s="5"/>
      <c r="J10321" s="12"/>
      <c r="S10321" s="12"/>
      <c r="T10321" s="5"/>
      <c r="V10321" s="5"/>
      <c r="W10321" s="5"/>
    </row>
    <row r="10322" spans="4:23" customFormat="1" x14ac:dyDescent="0.35">
      <c r="D10322" s="5"/>
      <c r="J10322" s="12"/>
      <c r="S10322" s="12"/>
      <c r="T10322" s="5"/>
      <c r="V10322" s="5"/>
      <c r="W10322" s="5"/>
    </row>
    <row r="10323" spans="4:23" customFormat="1" x14ac:dyDescent="0.35">
      <c r="D10323" s="5"/>
      <c r="J10323" s="12"/>
      <c r="S10323" s="12"/>
      <c r="T10323" s="5"/>
      <c r="V10323" s="5"/>
      <c r="W10323" s="5"/>
    </row>
    <row r="10324" spans="4:23" customFormat="1" x14ac:dyDescent="0.35">
      <c r="D10324" s="5"/>
      <c r="J10324" s="12"/>
      <c r="S10324" s="12"/>
      <c r="T10324" s="5"/>
      <c r="V10324" s="5"/>
      <c r="W10324" s="5"/>
    </row>
    <row r="10325" spans="4:23" customFormat="1" x14ac:dyDescent="0.35">
      <c r="D10325" s="5"/>
      <c r="J10325" s="12"/>
      <c r="S10325" s="12"/>
      <c r="T10325" s="5"/>
      <c r="V10325" s="5"/>
      <c r="W10325" s="5"/>
    </row>
    <row r="10326" spans="4:23" customFormat="1" x14ac:dyDescent="0.35">
      <c r="D10326" s="5"/>
      <c r="J10326" s="12"/>
      <c r="S10326" s="12"/>
      <c r="T10326" s="5"/>
      <c r="V10326" s="5"/>
      <c r="W10326" s="5"/>
    </row>
    <row r="10327" spans="4:23" customFormat="1" x14ac:dyDescent="0.35">
      <c r="D10327" s="5"/>
      <c r="J10327" s="12"/>
      <c r="S10327" s="12"/>
      <c r="T10327" s="5"/>
      <c r="V10327" s="5"/>
      <c r="W10327" s="5"/>
    </row>
    <row r="10328" spans="4:23" customFormat="1" x14ac:dyDescent="0.35">
      <c r="D10328" s="5"/>
      <c r="J10328" s="12"/>
      <c r="S10328" s="12"/>
      <c r="T10328" s="5"/>
      <c r="V10328" s="5"/>
      <c r="W10328" s="5"/>
    </row>
    <row r="10329" spans="4:23" customFormat="1" x14ac:dyDescent="0.35">
      <c r="D10329" s="5"/>
      <c r="J10329" s="12"/>
      <c r="S10329" s="12"/>
      <c r="T10329" s="5"/>
      <c r="V10329" s="5"/>
      <c r="W10329" s="5"/>
    </row>
    <row r="10330" spans="4:23" customFormat="1" x14ac:dyDescent="0.35">
      <c r="D10330" s="5"/>
      <c r="J10330" s="12"/>
      <c r="S10330" s="12"/>
      <c r="T10330" s="5"/>
      <c r="V10330" s="5"/>
      <c r="W10330" s="5"/>
    </row>
    <row r="10331" spans="4:23" customFormat="1" x14ac:dyDescent="0.35">
      <c r="D10331" s="5"/>
      <c r="J10331" s="12"/>
      <c r="S10331" s="12"/>
      <c r="T10331" s="5"/>
      <c r="V10331" s="5"/>
      <c r="W10331" s="5"/>
    </row>
    <row r="10332" spans="4:23" customFormat="1" x14ac:dyDescent="0.35">
      <c r="D10332" s="5"/>
      <c r="J10332" s="12"/>
      <c r="S10332" s="12"/>
      <c r="T10332" s="5"/>
      <c r="V10332" s="5"/>
      <c r="W10332" s="5"/>
    </row>
    <row r="10333" spans="4:23" customFormat="1" x14ac:dyDescent="0.35">
      <c r="D10333" s="5"/>
      <c r="J10333" s="12"/>
      <c r="S10333" s="12"/>
      <c r="T10333" s="5"/>
      <c r="V10333" s="5"/>
      <c r="W10333" s="5"/>
    </row>
    <row r="10334" spans="4:23" customFormat="1" x14ac:dyDescent="0.35">
      <c r="D10334" s="5"/>
      <c r="J10334" s="12"/>
      <c r="S10334" s="12"/>
      <c r="T10334" s="5"/>
      <c r="V10334" s="5"/>
      <c r="W10334" s="5"/>
    </row>
    <row r="10335" spans="4:23" customFormat="1" x14ac:dyDescent="0.35">
      <c r="D10335" s="5"/>
      <c r="J10335" s="12"/>
      <c r="S10335" s="12"/>
      <c r="T10335" s="5"/>
      <c r="V10335" s="5"/>
      <c r="W10335" s="5"/>
    </row>
    <row r="10336" spans="4:23" customFormat="1" x14ac:dyDescent="0.35">
      <c r="D10336" s="5"/>
      <c r="J10336" s="12"/>
      <c r="S10336" s="12"/>
      <c r="T10336" s="5"/>
      <c r="V10336" s="5"/>
      <c r="W10336" s="5"/>
    </row>
    <row r="10337" spans="4:23" customFormat="1" x14ac:dyDescent="0.35">
      <c r="D10337" s="5"/>
      <c r="J10337" s="12"/>
      <c r="S10337" s="12"/>
      <c r="T10337" s="5"/>
      <c r="V10337" s="5"/>
      <c r="W10337" s="5"/>
    </row>
    <row r="10338" spans="4:23" customFormat="1" x14ac:dyDescent="0.35">
      <c r="D10338" s="5"/>
      <c r="J10338" s="12"/>
      <c r="S10338" s="12"/>
      <c r="T10338" s="5"/>
      <c r="V10338" s="5"/>
      <c r="W10338" s="5"/>
    </row>
    <row r="10339" spans="4:23" customFormat="1" x14ac:dyDescent="0.35">
      <c r="D10339" s="5"/>
      <c r="J10339" s="12"/>
      <c r="S10339" s="12"/>
      <c r="T10339" s="5"/>
      <c r="V10339" s="5"/>
      <c r="W10339" s="5"/>
    </row>
    <row r="10340" spans="4:23" customFormat="1" x14ac:dyDescent="0.35">
      <c r="D10340" s="5"/>
      <c r="J10340" s="12"/>
      <c r="S10340" s="12"/>
      <c r="T10340" s="5"/>
      <c r="V10340" s="5"/>
      <c r="W10340" s="5"/>
    </row>
    <row r="10341" spans="4:23" customFormat="1" x14ac:dyDescent="0.35">
      <c r="D10341" s="5"/>
      <c r="J10341" s="12"/>
      <c r="S10341" s="12"/>
      <c r="T10341" s="5"/>
      <c r="V10341" s="5"/>
      <c r="W10341" s="5"/>
    </row>
    <row r="10342" spans="4:23" customFormat="1" x14ac:dyDescent="0.35">
      <c r="D10342" s="5"/>
      <c r="J10342" s="12"/>
      <c r="S10342" s="12"/>
      <c r="T10342" s="5"/>
      <c r="V10342" s="5"/>
      <c r="W10342" s="5"/>
    </row>
    <row r="10343" spans="4:23" customFormat="1" x14ac:dyDescent="0.35">
      <c r="D10343" s="5"/>
      <c r="J10343" s="12"/>
      <c r="S10343" s="12"/>
      <c r="T10343" s="5"/>
      <c r="V10343" s="5"/>
      <c r="W10343" s="5"/>
    </row>
    <row r="10344" spans="4:23" customFormat="1" x14ac:dyDescent="0.35">
      <c r="D10344" s="5"/>
      <c r="J10344" s="12"/>
      <c r="S10344" s="12"/>
      <c r="T10344" s="5"/>
      <c r="V10344" s="5"/>
      <c r="W10344" s="5"/>
    </row>
    <row r="10345" spans="4:23" customFormat="1" x14ac:dyDescent="0.35">
      <c r="D10345" s="5"/>
      <c r="J10345" s="12"/>
      <c r="S10345" s="12"/>
      <c r="T10345" s="5"/>
      <c r="V10345" s="5"/>
      <c r="W10345" s="5"/>
    </row>
    <row r="10346" spans="4:23" customFormat="1" x14ac:dyDescent="0.35">
      <c r="D10346" s="5"/>
      <c r="J10346" s="12"/>
      <c r="S10346" s="12"/>
      <c r="T10346" s="5"/>
      <c r="V10346" s="5"/>
      <c r="W10346" s="5"/>
    </row>
    <row r="10347" spans="4:23" customFormat="1" x14ac:dyDescent="0.35">
      <c r="D10347" s="5"/>
      <c r="J10347" s="12"/>
      <c r="S10347" s="12"/>
      <c r="T10347" s="5"/>
      <c r="V10347" s="5"/>
      <c r="W10347" s="5"/>
    </row>
    <row r="10348" spans="4:23" customFormat="1" x14ac:dyDescent="0.35">
      <c r="D10348" s="5"/>
      <c r="J10348" s="12"/>
      <c r="S10348" s="12"/>
      <c r="T10348" s="5"/>
      <c r="V10348" s="5"/>
      <c r="W10348" s="5"/>
    </row>
    <row r="10349" spans="4:23" customFormat="1" x14ac:dyDescent="0.35">
      <c r="D10349" s="5"/>
      <c r="J10349" s="12"/>
      <c r="S10349" s="12"/>
      <c r="T10349" s="5"/>
      <c r="V10349" s="5"/>
      <c r="W10349" s="5"/>
    </row>
    <row r="10350" spans="4:23" customFormat="1" x14ac:dyDescent="0.35">
      <c r="D10350" s="5"/>
      <c r="J10350" s="12"/>
      <c r="S10350" s="12"/>
      <c r="T10350" s="5"/>
      <c r="V10350" s="5"/>
      <c r="W10350" s="5"/>
    </row>
    <row r="10351" spans="4:23" customFormat="1" x14ac:dyDescent="0.35">
      <c r="D10351" s="5"/>
      <c r="J10351" s="12"/>
      <c r="S10351" s="12"/>
      <c r="T10351" s="5"/>
      <c r="V10351" s="5"/>
      <c r="W10351" s="5"/>
    </row>
    <row r="10352" spans="4:23" customFormat="1" x14ac:dyDescent="0.35">
      <c r="D10352" s="5"/>
      <c r="J10352" s="12"/>
      <c r="S10352" s="12"/>
      <c r="T10352" s="5"/>
      <c r="V10352" s="5"/>
      <c r="W10352" s="5"/>
    </row>
    <row r="10353" spans="4:23" customFormat="1" x14ac:dyDescent="0.35">
      <c r="D10353" s="5"/>
      <c r="J10353" s="12"/>
      <c r="S10353" s="12"/>
      <c r="T10353" s="5"/>
      <c r="V10353" s="5"/>
      <c r="W10353" s="5"/>
    </row>
    <row r="10354" spans="4:23" customFormat="1" x14ac:dyDescent="0.35">
      <c r="D10354" s="5"/>
      <c r="J10354" s="12"/>
      <c r="S10354" s="12"/>
      <c r="T10354" s="5"/>
      <c r="V10354" s="5"/>
      <c r="W10354" s="5"/>
    </row>
    <row r="10355" spans="4:23" customFormat="1" x14ac:dyDescent="0.35">
      <c r="D10355" s="5"/>
      <c r="J10355" s="12"/>
      <c r="S10355" s="12"/>
      <c r="T10355" s="5"/>
      <c r="V10355" s="5"/>
      <c r="W10355" s="5"/>
    </row>
    <row r="10356" spans="4:23" customFormat="1" x14ac:dyDescent="0.35">
      <c r="D10356" s="5"/>
      <c r="J10356" s="12"/>
      <c r="S10356" s="12"/>
      <c r="T10356" s="5"/>
      <c r="V10356" s="5"/>
      <c r="W10356" s="5"/>
    </row>
    <row r="10357" spans="4:23" customFormat="1" x14ac:dyDescent="0.35">
      <c r="D10357" s="5"/>
      <c r="J10357" s="12"/>
      <c r="S10357" s="12"/>
      <c r="T10357" s="5"/>
      <c r="V10357" s="5"/>
      <c r="W10357" s="5"/>
    </row>
    <row r="10358" spans="4:23" customFormat="1" x14ac:dyDescent="0.35">
      <c r="D10358" s="5"/>
      <c r="J10358" s="12"/>
      <c r="S10358" s="12"/>
      <c r="T10358" s="5"/>
      <c r="V10358" s="5"/>
      <c r="W10358" s="5"/>
    </row>
    <row r="10359" spans="4:23" customFormat="1" x14ac:dyDescent="0.35">
      <c r="D10359" s="5"/>
      <c r="J10359" s="12"/>
      <c r="S10359" s="12"/>
      <c r="T10359" s="5"/>
      <c r="V10359" s="5"/>
      <c r="W10359" s="5"/>
    </row>
    <row r="10360" spans="4:23" customFormat="1" x14ac:dyDescent="0.35">
      <c r="D10360" s="5"/>
      <c r="J10360" s="12"/>
      <c r="S10360" s="12"/>
      <c r="T10360" s="5"/>
      <c r="V10360" s="5"/>
      <c r="W10360" s="5"/>
    </row>
    <row r="10361" spans="4:23" customFormat="1" x14ac:dyDescent="0.35">
      <c r="D10361" s="5"/>
      <c r="J10361" s="12"/>
      <c r="S10361" s="12"/>
      <c r="T10361" s="5"/>
      <c r="V10361" s="5"/>
      <c r="W10361" s="5"/>
    </row>
    <row r="10362" spans="4:23" customFormat="1" x14ac:dyDescent="0.35">
      <c r="D10362" s="5"/>
      <c r="J10362" s="12"/>
      <c r="S10362" s="12"/>
      <c r="T10362" s="5"/>
      <c r="V10362" s="5"/>
      <c r="W10362" s="5"/>
    </row>
    <row r="10363" spans="4:23" customFormat="1" x14ac:dyDescent="0.35">
      <c r="D10363" s="5"/>
      <c r="J10363" s="12"/>
      <c r="S10363" s="12"/>
      <c r="T10363" s="5"/>
      <c r="V10363" s="5"/>
      <c r="W10363" s="5"/>
    </row>
    <row r="10364" spans="4:23" customFormat="1" x14ac:dyDescent="0.35">
      <c r="D10364" s="5"/>
      <c r="J10364" s="12"/>
      <c r="S10364" s="12"/>
      <c r="T10364" s="5"/>
      <c r="V10364" s="5"/>
      <c r="W10364" s="5"/>
    </row>
    <row r="10365" spans="4:23" customFormat="1" x14ac:dyDescent="0.35">
      <c r="D10365" s="5"/>
      <c r="J10365" s="12"/>
      <c r="S10365" s="12"/>
      <c r="T10365" s="5"/>
      <c r="V10365" s="5"/>
      <c r="W10365" s="5"/>
    </row>
    <row r="10366" spans="4:23" customFormat="1" x14ac:dyDescent="0.35">
      <c r="D10366" s="5"/>
      <c r="J10366" s="12"/>
      <c r="S10366" s="12"/>
      <c r="T10366" s="5"/>
      <c r="V10366" s="5"/>
      <c r="W10366" s="5"/>
    </row>
    <row r="10367" spans="4:23" customFormat="1" x14ac:dyDescent="0.35">
      <c r="D10367" s="5"/>
      <c r="J10367" s="12"/>
      <c r="S10367" s="12"/>
      <c r="T10367" s="5"/>
      <c r="V10367" s="5"/>
      <c r="W10367" s="5"/>
    </row>
    <row r="10368" spans="4:23" customFormat="1" x14ac:dyDescent="0.35">
      <c r="D10368" s="5"/>
      <c r="J10368" s="12"/>
      <c r="S10368" s="12"/>
      <c r="T10368" s="5"/>
      <c r="V10368" s="5"/>
      <c r="W10368" s="5"/>
    </row>
    <row r="10369" spans="4:23" customFormat="1" x14ac:dyDescent="0.35">
      <c r="D10369" s="5"/>
      <c r="J10369" s="12"/>
      <c r="S10369" s="12"/>
      <c r="T10369" s="5"/>
      <c r="V10369" s="5"/>
      <c r="W10369" s="5"/>
    </row>
    <row r="10370" spans="4:23" customFormat="1" x14ac:dyDescent="0.35">
      <c r="D10370" s="5"/>
      <c r="J10370" s="12"/>
      <c r="S10370" s="12"/>
      <c r="T10370" s="5"/>
      <c r="V10370" s="5"/>
      <c r="W10370" s="5"/>
    </row>
    <row r="10371" spans="4:23" customFormat="1" x14ac:dyDescent="0.35">
      <c r="D10371" s="5"/>
      <c r="J10371" s="12"/>
      <c r="S10371" s="12"/>
      <c r="T10371" s="5"/>
      <c r="V10371" s="5"/>
      <c r="W10371" s="5"/>
    </row>
    <row r="10372" spans="4:23" customFormat="1" x14ac:dyDescent="0.35">
      <c r="D10372" s="5"/>
      <c r="J10372" s="12"/>
      <c r="S10372" s="12"/>
      <c r="T10372" s="5"/>
      <c r="V10372" s="5"/>
      <c r="W10372" s="5"/>
    </row>
    <row r="10373" spans="4:23" customFormat="1" x14ac:dyDescent="0.35">
      <c r="D10373" s="5"/>
      <c r="J10373" s="12"/>
      <c r="S10373" s="12"/>
      <c r="T10373" s="5"/>
      <c r="V10373" s="5"/>
      <c r="W10373" s="5"/>
    </row>
    <row r="10374" spans="4:23" customFormat="1" x14ac:dyDescent="0.35">
      <c r="D10374" s="5"/>
      <c r="J10374" s="12"/>
      <c r="S10374" s="12"/>
      <c r="T10374" s="5"/>
      <c r="V10374" s="5"/>
      <c r="W10374" s="5"/>
    </row>
    <row r="10375" spans="4:23" customFormat="1" x14ac:dyDescent="0.35">
      <c r="D10375" s="5"/>
      <c r="J10375" s="12"/>
      <c r="S10375" s="12"/>
      <c r="T10375" s="5"/>
      <c r="V10375" s="5"/>
      <c r="W10375" s="5"/>
    </row>
    <row r="10376" spans="4:23" customFormat="1" x14ac:dyDescent="0.35">
      <c r="D10376" s="5"/>
      <c r="J10376" s="12"/>
      <c r="S10376" s="12"/>
      <c r="T10376" s="5"/>
      <c r="V10376" s="5"/>
      <c r="W10376" s="5"/>
    </row>
    <row r="10377" spans="4:23" customFormat="1" x14ac:dyDescent="0.35">
      <c r="D10377" s="5"/>
      <c r="J10377" s="12"/>
      <c r="S10377" s="12"/>
      <c r="T10377" s="5"/>
      <c r="V10377" s="5"/>
      <c r="W10377" s="5"/>
    </row>
    <row r="10378" spans="4:23" customFormat="1" x14ac:dyDescent="0.35">
      <c r="D10378" s="5"/>
      <c r="J10378" s="12"/>
      <c r="S10378" s="12"/>
      <c r="T10378" s="5"/>
      <c r="V10378" s="5"/>
      <c r="W10378" s="5"/>
    </row>
    <row r="10379" spans="4:23" customFormat="1" x14ac:dyDescent="0.35">
      <c r="D10379" s="5"/>
      <c r="J10379" s="12"/>
      <c r="S10379" s="12"/>
      <c r="T10379" s="5"/>
      <c r="V10379" s="5"/>
      <c r="W10379" s="5"/>
    </row>
    <row r="10380" spans="4:23" customFormat="1" x14ac:dyDescent="0.35">
      <c r="D10380" s="5"/>
      <c r="J10380" s="12"/>
      <c r="S10380" s="12"/>
      <c r="T10380" s="5"/>
      <c r="V10380" s="5"/>
      <c r="W10380" s="5"/>
    </row>
    <row r="10381" spans="4:23" customFormat="1" x14ac:dyDescent="0.35">
      <c r="D10381" s="5"/>
      <c r="J10381" s="12"/>
      <c r="S10381" s="12"/>
      <c r="T10381" s="5"/>
      <c r="V10381" s="5"/>
      <c r="W10381" s="5"/>
    </row>
    <row r="10382" spans="4:23" customFormat="1" x14ac:dyDescent="0.35">
      <c r="D10382" s="5"/>
      <c r="J10382" s="12"/>
      <c r="S10382" s="12"/>
      <c r="T10382" s="5"/>
      <c r="V10382" s="5"/>
      <c r="W10382" s="5"/>
    </row>
    <row r="10383" spans="4:23" customFormat="1" x14ac:dyDescent="0.35">
      <c r="D10383" s="5"/>
      <c r="J10383" s="12"/>
      <c r="S10383" s="12"/>
      <c r="T10383" s="5"/>
      <c r="V10383" s="5"/>
      <c r="W10383" s="5"/>
    </row>
    <row r="10384" spans="4:23" customFormat="1" x14ac:dyDescent="0.35">
      <c r="D10384" s="5"/>
      <c r="J10384" s="12"/>
      <c r="S10384" s="12"/>
      <c r="T10384" s="5"/>
      <c r="V10384" s="5"/>
      <c r="W10384" s="5"/>
    </row>
    <row r="10385" spans="4:23" customFormat="1" x14ac:dyDescent="0.35">
      <c r="D10385" s="5"/>
      <c r="J10385" s="12"/>
      <c r="S10385" s="12"/>
      <c r="T10385" s="5"/>
      <c r="V10385" s="5"/>
      <c r="W10385" s="5"/>
    </row>
    <row r="10386" spans="4:23" customFormat="1" x14ac:dyDescent="0.35">
      <c r="D10386" s="5"/>
      <c r="J10386" s="12"/>
      <c r="S10386" s="12"/>
      <c r="T10386" s="5"/>
      <c r="V10386" s="5"/>
      <c r="W10386" s="5"/>
    </row>
    <row r="10387" spans="4:23" customFormat="1" x14ac:dyDescent="0.35">
      <c r="D10387" s="5"/>
      <c r="J10387" s="12"/>
      <c r="S10387" s="12"/>
      <c r="T10387" s="5"/>
      <c r="V10387" s="5"/>
      <c r="W10387" s="5"/>
    </row>
    <row r="10388" spans="4:23" customFormat="1" x14ac:dyDescent="0.35">
      <c r="D10388" s="5"/>
      <c r="J10388" s="12"/>
      <c r="S10388" s="12"/>
      <c r="T10388" s="5"/>
      <c r="V10388" s="5"/>
      <c r="W10388" s="5"/>
    </row>
    <row r="10389" spans="4:23" customFormat="1" x14ac:dyDescent="0.35">
      <c r="D10389" s="5"/>
      <c r="J10389" s="12"/>
      <c r="S10389" s="12"/>
      <c r="T10389" s="5"/>
      <c r="V10389" s="5"/>
      <c r="W10389" s="5"/>
    </row>
    <row r="10390" spans="4:23" customFormat="1" x14ac:dyDescent="0.35">
      <c r="D10390" s="5"/>
      <c r="J10390" s="12"/>
      <c r="S10390" s="12"/>
      <c r="T10390" s="5"/>
      <c r="V10390" s="5"/>
      <c r="W10390" s="5"/>
    </row>
    <row r="10391" spans="4:23" customFormat="1" x14ac:dyDescent="0.35">
      <c r="D10391" s="5"/>
      <c r="J10391" s="12"/>
      <c r="S10391" s="12"/>
      <c r="T10391" s="5"/>
      <c r="V10391" s="5"/>
      <c r="W10391" s="5"/>
    </row>
    <row r="10392" spans="4:23" customFormat="1" x14ac:dyDescent="0.35">
      <c r="D10392" s="5"/>
      <c r="J10392" s="12"/>
      <c r="S10392" s="12"/>
      <c r="T10392" s="5"/>
      <c r="V10392" s="5"/>
      <c r="W10392" s="5"/>
    </row>
    <row r="10393" spans="4:23" customFormat="1" x14ac:dyDescent="0.35">
      <c r="D10393" s="5"/>
      <c r="J10393" s="12"/>
      <c r="S10393" s="12"/>
      <c r="T10393" s="5"/>
      <c r="V10393" s="5"/>
      <c r="W10393" s="5"/>
    </row>
    <row r="10394" spans="4:23" customFormat="1" x14ac:dyDescent="0.35">
      <c r="D10394" s="5"/>
      <c r="J10394" s="12"/>
      <c r="S10394" s="12"/>
      <c r="T10394" s="5"/>
      <c r="V10394" s="5"/>
      <c r="W10394" s="5"/>
    </row>
    <row r="10395" spans="4:23" customFormat="1" x14ac:dyDescent="0.35">
      <c r="D10395" s="5"/>
      <c r="J10395" s="12"/>
      <c r="S10395" s="12"/>
      <c r="T10395" s="5"/>
      <c r="V10395" s="5"/>
      <c r="W10395" s="5"/>
    </row>
    <row r="10396" spans="4:23" customFormat="1" x14ac:dyDescent="0.35">
      <c r="D10396" s="5"/>
      <c r="J10396" s="12"/>
      <c r="S10396" s="12"/>
      <c r="T10396" s="5"/>
      <c r="V10396" s="5"/>
      <c r="W10396" s="5"/>
    </row>
    <row r="10397" spans="4:23" customFormat="1" x14ac:dyDescent="0.35">
      <c r="D10397" s="5"/>
      <c r="J10397" s="12"/>
      <c r="S10397" s="12"/>
      <c r="T10397" s="5"/>
      <c r="V10397" s="5"/>
      <c r="W10397" s="5"/>
    </row>
    <row r="10398" spans="4:23" customFormat="1" x14ac:dyDescent="0.35">
      <c r="D10398" s="5"/>
      <c r="J10398" s="12"/>
      <c r="S10398" s="12"/>
      <c r="T10398" s="5"/>
      <c r="V10398" s="5"/>
      <c r="W10398" s="5"/>
    </row>
    <row r="10399" spans="4:23" customFormat="1" x14ac:dyDescent="0.35">
      <c r="D10399" s="5"/>
      <c r="J10399" s="12"/>
      <c r="S10399" s="12"/>
      <c r="T10399" s="5"/>
      <c r="V10399" s="5"/>
      <c r="W10399" s="5"/>
    </row>
    <row r="10400" spans="4:23" customFormat="1" x14ac:dyDescent="0.35">
      <c r="D10400" s="5"/>
      <c r="J10400" s="12"/>
      <c r="S10400" s="12"/>
      <c r="T10400" s="5"/>
      <c r="V10400" s="5"/>
      <c r="W10400" s="5"/>
    </row>
    <row r="10401" spans="4:23" customFormat="1" x14ac:dyDescent="0.35">
      <c r="D10401" s="5"/>
      <c r="J10401" s="12"/>
      <c r="S10401" s="12"/>
      <c r="T10401" s="5"/>
      <c r="V10401" s="5"/>
      <c r="W10401" s="5"/>
    </row>
    <row r="10402" spans="4:23" customFormat="1" x14ac:dyDescent="0.35">
      <c r="D10402" s="5"/>
      <c r="J10402" s="12"/>
      <c r="S10402" s="12"/>
      <c r="T10402" s="5"/>
      <c r="V10402" s="5"/>
      <c r="W10402" s="5"/>
    </row>
    <row r="10403" spans="4:23" customFormat="1" x14ac:dyDescent="0.35">
      <c r="D10403" s="5"/>
      <c r="J10403" s="12"/>
      <c r="S10403" s="12"/>
      <c r="T10403" s="5"/>
      <c r="V10403" s="5"/>
      <c r="W10403" s="5"/>
    </row>
    <row r="10404" spans="4:23" customFormat="1" x14ac:dyDescent="0.35">
      <c r="D10404" s="5"/>
      <c r="J10404" s="12"/>
      <c r="S10404" s="12"/>
      <c r="T10404" s="5"/>
      <c r="V10404" s="5"/>
      <c r="W10404" s="5"/>
    </row>
    <row r="10405" spans="4:23" customFormat="1" x14ac:dyDescent="0.35">
      <c r="D10405" s="5"/>
      <c r="J10405" s="12"/>
      <c r="S10405" s="12"/>
      <c r="T10405" s="5"/>
      <c r="V10405" s="5"/>
      <c r="W10405" s="5"/>
    </row>
    <row r="10406" spans="4:23" customFormat="1" x14ac:dyDescent="0.35">
      <c r="D10406" s="5"/>
      <c r="J10406" s="12"/>
      <c r="S10406" s="12"/>
      <c r="T10406" s="5"/>
      <c r="V10406" s="5"/>
      <c r="W10406" s="5"/>
    </row>
    <row r="10407" spans="4:23" customFormat="1" x14ac:dyDescent="0.35">
      <c r="D10407" s="5"/>
      <c r="J10407" s="12"/>
      <c r="S10407" s="12"/>
      <c r="T10407" s="5"/>
      <c r="V10407" s="5"/>
      <c r="W10407" s="5"/>
    </row>
    <row r="10408" spans="4:23" customFormat="1" x14ac:dyDescent="0.35">
      <c r="D10408" s="5"/>
      <c r="J10408" s="12"/>
      <c r="S10408" s="12"/>
      <c r="T10408" s="5"/>
      <c r="V10408" s="5"/>
      <c r="W10408" s="5"/>
    </row>
    <row r="10409" spans="4:23" customFormat="1" x14ac:dyDescent="0.35">
      <c r="D10409" s="5"/>
      <c r="J10409" s="12"/>
      <c r="S10409" s="12"/>
      <c r="T10409" s="5"/>
      <c r="V10409" s="5"/>
      <c r="W10409" s="5"/>
    </row>
    <row r="10410" spans="4:23" customFormat="1" x14ac:dyDescent="0.35">
      <c r="D10410" s="5"/>
      <c r="J10410" s="12"/>
      <c r="S10410" s="12"/>
      <c r="T10410" s="5"/>
      <c r="V10410" s="5"/>
      <c r="W10410" s="5"/>
    </row>
    <row r="10411" spans="4:23" customFormat="1" x14ac:dyDescent="0.35">
      <c r="D10411" s="5"/>
      <c r="J10411" s="12"/>
      <c r="S10411" s="12"/>
      <c r="T10411" s="5"/>
      <c r="V10411" s="5"/>
      <c r="W10411" s="5"/>
    </row>
    <row r="10412" spans="4:23" customFormat="1" x14ac:dyDescent="0.35">
      <c r="D10412" s="5"/>
      <c r="J10412" s="12"/>
      <c r="S10412" s="12"/>
      <c r="T10412" s="5"/>
      <c r="V10412" s="5"/>
      <c r="W10412" s="5"/>
    </row>
    <row r="10413" spans="4:23" customFormat="1" x14ac:dyDescent="0.35">
      <c r="D10413" s="5"/>
      <c r="J10413" s="12"/>
      <c r="S10413" s="12"/>
      <c r="T10413" s="5"/>
      <c r="V10413" s="5"/>
      <c r="W10413" s="5"/>
    </row>
    <row r="10414" spans="4:23" customFormat="1" x14ac:dyDescent="0.35">
      <c r="D10414" s="5"/>
      <c r="J10414" s="12"/>
      <c r="S10414" s="12"/>
      <c r="T10414" s="5"/>
      <c r="V10414" s="5"/>
      <c r="W10414" s="5"/>
    </row>
    <row r="10415" spans="4:23" customFormat="1" x14ac:dyDescent="0.35">
      <c r="D10415" s="5"/>
      <c r="J10415" s="12"/>
      <c r="S10415" s="12"/>
      <c r="T10415" s="5"/>
      <c r="V10415" s="5"/>
      <c r="W10415" s="5"/>
    </row>
    <row r="10416" spans="4:23" customFormat="1" x14ac:dyDescent="0.35">
      <c r="D10416" s="5"/>
      <c r="J10416" s="12"/>
      <c r="S10416" s="12"/>
      <c r="T10416" s="5"/>
      <c r="V10416" s="5"/>
      <c r="W10416" s="5"/>
    </row>
    <row r="10417" spans="4:23" customFormat="1" x14ac:dyDescent="0.35">
      <c r="D10417" s="5"/>
      <c r="J10417" s="12"/>
      <c r="S10417" s="12"/>
      <c r="T10417" s="5"/>
      <c r="V10417" s="5"/>
      <c r="W10417" s="5"/>
    </row>
    <row r="10418" spans="4:23" customFormat="1" x14ac:dyDescent="0.35">
      <c r="D10418" s="5"/>
      <c r="J10418" s="12"/>
      <c r="S10418" s="12"/>
      <c r="T10418" s="5"/>
      <c r="V10418" s="5"/>
      <c r="W10418" s="5"/>
    </row>
    <row r="10419" spans="4:23" customFormat="1" x14ac:dyDescent="0.35">
      <c r="D10419" s="5"/>
      <c r="J10419" s="12"/>
      <c r="S10419" s="12"/>
      <c r="T10419" s="5"/>
      <c r="V10419" s="5"/>
      <c r="W10419" s="5"/>
    </row>
    <row r="10420" spans="4:23" customFormat="1" x14ac:dyDescent="0.35">
      <c r="D10420" s="5"/>
      <c r="J10420" s="12"/>
      <c r="S10420" s="12"/>
      <c r="T10420" s="5"/>
      <c r="V10420" s="5"/>
      <c r="W10420" s="5"/>
    </row>
    <row r="10421" spans="4:23" customFormat="1" x14ac:dyDescent="0.35">
      <c r="D10421" s="5"/>
      <c r="J10421" s="12"/>
      <c r="S10421" s="12"/>
      <c r="T10421" s="5"/>
      <c r="V10421" s="5"/>
      <c r="W10421" s="5"/>
    </row>
    <row r="10422" spans="4:23" customFormat="1" x14ac:dyDescent="0.35">
      <c r="D10422" s="5"/>
      <c r="J10422" s="12"/>
      <c r="S10422" s="12"/>
      <c r="T10422" s="5"/>
      <c r="V10422" s="5"/>
      <c r="W10422" s="5"/>
    </row>
    <row r="10423" spans="4:23" customFormat="1" x14ac:dyDescent="0.35">
      <c r="D10423" s="5"/>
      <c r="J10423" s="12"/>
      <c r="S10423" s="12"/>
      <c r="T10423" s="5"/>
      <c r="V10423" s="5"/>
      <c r="W10423" s="5"/>
    </row>
    <row r="10424" spans="4:23" customFormat="1" x14ac:dyDescent="0.35">
      <c r="D10424" s="5"/>
      <c r="J10424" s="12"/>
      <c r="S10424" s="12"/>
      <c r="T10424" s="5"/>
      <c r="V10424" s="5"/>
      <c r="W10424" s="5"/>
    </row>
    <row r="10425" spans="4:23" customFormat="1" x14ac:dyDescent="0.35">
      <c r="D10425" s="5"/>
      <c r="J10425" s="12"/>
      <c r="S10425" s="12"/>
      <c r="T10425" s="5"/>
      <c r="V10425" s="5"/>
      <c r="W10425" s="5"/>
    </row>
    <row r="10426" spans="4:23" customFormat="1" x14ac:dyDescent="0.35">
      <c r="D10426" s="5"/>
      <c r="J10426" s="12"/>
      <c r="S10426" s="12"/>
      <c r="T10426" s="5"/>
      <c r="V10426" s="5"/>
      <c r="W10426" s="5"/>
    </row>
    <row r="10427" spans="4:23" customFormat="1" x14ac:dyDescent="0.35">
      <c r="D10427" s="5"/>
      <c r="J10427" s="12"/>
      <c r="S10427" s="12"/>
      <c r="T10427" s="5"/>
      <c r="V10427" s="5"/>
      <c r="W10427" s="5"/>
    </row>
    <row r="10428" spans="4:23" customFormat="1" x14ac:dyDescent="0.35">
      <c r="D10428" s="5"/>
      <c r="J10428" s="12"/>
      <c r="S10428" s="12"/>
      <c r="T10428" s="5"/>
      <c r="V10428" s="5"/>
      <c r="W10428" s="5"/>
    </row>
    <row r="10429" spans="4:23" customFormat="1" x14ac:dyDescent="0.35">
      <c r="D10429" s="5"/>
      <c r="J10429" s="12"/>
      <c r="S10429" s="12"/>
      <c r="T10429" s="5"/>
      <c r="V10429" s="5"/>
      <c r="W10429" s="5"/>
    </row>
    <row r="10430" spans="4:23" customFormat="1" x14ac:dyDescent="0.35">
      <c r="D10430" s="5"/>
      <c r="J10430" s="12"/>
      <c r="S10430" s="12"/>
      <c r="T10430" s="5"/>
      <c r="V10430" s="5"/>
      <c r="W10430" s="5"/>
    </row>
    <row r="10431" spans="4:23" customFormat="1" x14ac:dyDescent="0.35">
      <c r="D10431" s="5"/>
      <c r="J10431" s="12"/>
      <c r="S10431" s="12"/>
      <c r="T10431" s="5"/>
      <c r="V10431" s="5"/>
      <c r="W10431" s="5"/>
    </row>
    <row r="10432" spans="4:23" customFormat="1" x14ac:dyDescent="0.35">
      <c r="D10432" s="5"/>
      <c r="J10432" s="12"/>
      <c r="S10432" s="12"/>
      <c r="T10432" s="5"/>
      <c r="V10432" s="5"/>
      <c r="W10432" s="5"/>
    </row>
    <row r="10433" spans="4:23" customFormat="1" x14ac:dyDescent="0.35">
      <c r="D10433" s="5"/>
      <c r="J10433" s="12"/>
      <c r="S10433" s="12"/>
      <c r="T10433" s="5"/>
      <c r="V10433" s="5"/>
      <c r="W10433" s="5"/>
    </row>
    <row r="10434" spans="4:23" customFormat="1" x14ac:dyDescent="0.35">
      <c r="D10434" s="5"/>
      <c r="J10434" s="12"/>
      <c r="S10434" s="12"/>
      <c r="T10434" s="5"/>
      <c r="V10434" s="5"/>
      <c r="W10434" s="5"/>
    </row>
    <row r="10435" spans="4:23" customFormat="1" x14ac:dyDescent="0.35">
      <c r="D10435" s="5"/>
      <c r="J10435" s="12"/>
      <c r="S10435" s="12"/>
      <c r="T10435" s="5"/>
      <c r="V10435" s="5"/>
      <c r="W10435" s="5"/>
    </row>
    <row r="10436" spans="4:23" customFormat="1" x14ac:dyDescent="0.35">
      <c r="D10436" s="5"/>
      <c r="J10436" s="12"/>
      <c r="S10436" s="12"/>
      <c r="T10436" s="5"/>
      <c r="V10436" s="5"/>
      <c r="W10436" s="5"/>
    </row>
    <row r="10437" spans="4:23" customFormat="1" x14ac:dyDescent="0.35">
      <c r="D10437" s="5"/>
      <c r="J10437" s="12"/>
      <c r="S10437" s="12"/>
      <c r="T10437" s="5"/>
      <c r="V10437" s="5"/>
      <c r="W10437" s="5"/>
    </row>
    <row r="10438" spans="4:23" customFormat="1" x14ac:dyDescent="0.35">
      <c r="D10438" s="5"/>
      <c r="J10438" s="12"/>
      <c r="S10438" s="12"/>
      <c r="T10438" s="5"/>
      <c r="V10438" s="5"/>
      <c r="W10438" s="5"/>
    </row>
    <row r="10439" spans="4:23" customFormat="1" x14ac:dyDescent="0.35">
      <c r="D10439" s="5"/>
      <c r="J10439" s="12"/>
      <c r="S10439" s="12"/>
      <c r="T10439" s="5"/>
      <c r="V10439" s="5"/>
      <c r="W10439" s="5"/>
    </row>
    <row r="10440" spans="4:23" customFormat="1" x14ac:dyDescent="0.35">
      <c r="D10440" s="5"/>
      <c r="J10440" s="12"/>
      <c r="S10440" s="12"/>
      <c r="T10440" s="5"/>
      <c r="V10440" s="5"/>
      <c r="W10440" s="5"/>
    </row>
    <row r="10441" spans="4:23" customFormat="1" x14ac:dyDescent="0.35">
      <c r="D10441" s="5"/>
      <c r="J10441" s="12"/>
      <c r="S10441" s="12"/>
      <c r="T10441" s="5"/>
      <c r="V10441" s="5"/>
      <c r="W10441" s="5"/>
    </row>
    <row r="10442" spans="4:23" customFormat="1" x14ac:dyDescent="0.35">
      <c r="D10442" s="5"/>
      <c r="J10442" s="12"/>
      <c r="S10442" s="12"/>
      <c r="T10442" s="5"/>
      <c r="V10442" s="5"/>
      <c r="W10442" s="5"/>
    </row>
    <row r="10443" spans="4:23" customFormat="1" x14ac:dyDescent="0.35">
      <c r="D10443" s="5"/>
      <c r="J10443" s="12"/>
      <c r="S10443" s="12"/>
      <c r="T10443" s="5"/>
      <c r="V10443" s="5"/>
      <c r="W10443" s="5"/>
    </row>
    <row r="10444" spans="4:23" customFormat="1" x14ac:dyDescent="0.35">
      <c r="D10444" s="5"/>
      <c r="J10444" s="12"/>
      <c r="S10444" s="12"/>
      <c r="T10444" s="5"/>
      <c r="V10444" s="5"/>
      <c r="W10444" s="5"/>
    </row>
    <row r="10445" spans="4:23" customFormat="1" x14ac:dyDescent="0.35">
      <c r="D10445" s="5"/>
      <c r="J10445" s="12"/>
      <c r="S10445" s="12"/>
      <c r="T10445" s="5"/>
      <c r="V10445" s="5"/>
      <c r="W10445" s="5"/>
    </row>
    <row r="10446" spans="4:23" customFormat="1" x14ac:dyDescent="0.35">
      <c r="D10446" s="5"/>
      <c r="J10446" s="12"/>
      <c r="S10446" s="12"/>
      <c r="T10446" s="5"/>
      <c r="V10446" s="5"/>
      <c r="W10446" s="5"/>
    </row>
    <row r="10447" spans="4:23" customFormat="1" x14ac:dyDescent="0.35">
      <c r="D10447" s="5"/>
      <c r="J10447" s="12"/>
      <c r="S10447" s="12"/>
      <c r="T10447" s="5"/>
      <c r="V10447" s="5"/>
      <c r="W10447" s="5"/>
    </row>
    <row r="10448" spans="4:23" customFormat="1" x14ac:dyDescent="0.35">
      <c r="D10448" s="5"/>
      <c r="J10448" s="12"/>
      <c r="S10448" s="12"/>
      <c r="T10448" s="5"/>
      <c r="V10448" s="5"/>
      <c r="W10448" s="5"/>
    </row>
    <row r="10449" spans="4:23" customFormat="1" x14ac:dyDescent="0.35">
      <c r="D10449" s="5"/>
      <c r="J10449" s="12"/>
      <c r="S10449" s="12"/>
      <c r="T10449" s="5"/>
      <c r="V10449" s="5"/>
      <c r="W10449" s="5"/>
    </row>
    <row r="10450" spans="4:23" customFormat="1" x14ac:dyDescent="0.35">
      <c r="D10450" s="5"/>
      <c r="J10450" s="12"/>
      <c r="S10450" s="12"/>
      <c r="T10450" s="5"/>
      <c r="V10450" s="5"/>
      <c r="W10450" s="5"/>
    </row>
    <row r="10451" spans="4:23" customFormat="1" x14ac:dyDescent="0.35">
      <c r="D10451" s="5"/>
      <c r="J10451" s="12"/>
      <c r="S10451" s="12"/>
      <c r="T10451" s="5"/>
      <c r="V10451" s="5"/>
      <c r="W10451" s="5"/>
    </row>
    <row r="10452" spans="4:23" customFormat="1" x14ac:dyDescent="0.35">
      <c r="D10452" s="5"/>
      <c r="J10452" s="12"/>
      <c r="S10452" s="12"/>
      <c r="T10452" s="5"/>
      <c r="V10452" s="5"/>
      <c r="W10452" s="5"/>
    </row>
    <row r="10453" spans="4:23" customFormat="1" x14ac:dyDescent="0.35">
      <c r="D10453" s="5"/>
      <c r="J10453" s="12"/>
      <c r="S10453" s="12"/>
      <c r="T10453" s="5"/>
      <c r="V10453" s="5"/>
      <c r="W10453" s="5"/>
    </row>
    <row r="10454" spans="4:23" customFormat="1" x14ac:dyDescent="0.35">
      <c r="D10454" s="5"/>
      <c r="J10454" s="12"/>
      <c r="S10454" s="12"/>
      <c r="T10454" s="5"/>
      <c r="V10454" s="5"/>
      <c r="W10454" s="5"/>
    </row>
    <row r="10455" spans="4:23" customFormat="1" x14ac:dyDescent="0.35">
      <c r="D10455" s="5"/>
      <c r="J10455" s="12"/>
      <c r="S10455" s="12"/>
      <c r="T10455" s="5"/>
      <c r="V10455" s="5"/>
      <c r="W10455" s="5"/>
    </row>
    <row r="10456" spans="4:23" customFormat="1" x14ac:dyDescent="0.35">
      <c r="D10456" s="5"/>
      <c r="J10456" s="12"/>
      <c r="S10456" s="12"/>
      <c r="T10456" s="5"/>
      <c r="V10456" s="5"/>
      <c r="W10456" s="5"/>
    </row>
    <row r="10457" spans="4:23" customFormat="1" x14ac:dyDescent="0.35">
      <c r="D10457" s="5"/>
      <c r="J10457" s="12"/>
      <c r="S10457" s="12"/>
      <c r="T10457" s="5"/>
      <c r="V10457" s="5"/>
      <c r="W10457" s="5"/>
    </row>
    <row r="10458" spans="4:23" customFormat="1" x14ac:dyDescent="0.35">
      <c r="D10458" s="5"/>
      <c r="J10458" s="12"/>
      <c r="S10458" s="12"/>
      <c r="T10458" s="5"/>
      <c r="V10458" s="5"/>
      <c r="W10458" s="5"/>
    </row>
    <row r="10459" spans="4:23" customFormat="1" x14ac:dyDescent="0.35">
      <c r="D10459" s="5"/>
      <c r="J10459" s="12"/>
      <c r="S10459" s="12"/>
      <c r="T10459" s="5"/>
      <c r="V10459" s="5"/>
      <c r="W10459" s="5"/>
    </row>
    <row r="10460" spans="4:23" customFormat="1" x14ac:dyDescent="0.35">
      <c r="D10460" s="5"/>
      <c r="J10460" s="12"/>
      <c r="S10460" s="12"/>
      <c r="T10460" s="5"/>
      <c r="V10460" s="5"/>
      <c r="W10460" s="5"/>
    </row>
    <row r="10461" spans="4:23" customFormat="1" x14ac:dyDescent="0.35">
      <c r="D10461" s="5"/>
      <c r="J10461" s="12"/>
      <c r="S10461" s="12"/>
      <c r="T10461" s="5"/>
      <c r="V10461" s="5"/>
      <c r="W10461" s="5"/>
    </row>
    <row r="10462" spans="4:23" customFormat="1" x14ac:dyDescent="0.35">
      <c r="D10462" s="5"/>
      <c r="J10462" s="12"/>
      <c r="S10462" s="12"/>
      <c r="T10462" s="5"/>
      <c r="V10462" s="5"/>
      <c r="W10462" s="5"/>
    </row>
    <row r="10463" spans="4:23" customFormat="1" x14ac:dyDescent="0.35">
      <c r="D10463" s="5"/>
      <c r="J10463" s="12"/>
      <c r="S10463" s="12"/>
      <c r="T10463" s="5"/>
      <c r="V10463" s="5"/>
      <c r="W10463" s="5"/>
    </row>
    <row r="10464" spans="4:23" customFormat="1" x14ac:dyDescent="0.35">
      <c r="D10464" s="5"/>
      <c r="J10464" s="12"/>
      <c r="S10464" s="12"/>
      <c r="T10464" s="5"/>
      <c r="V10464" s="5"/>
      <c r="W10464" s="5"/>
    </row>
    <row r="10465" spans="4:23" customFormat="1" x14ac:dyDescent="0.35">
      <c r="D10465" s="5"/>
      <c r="J10465" s="12"/>
      <c r="S10465" s="12"/>
      <c r="T10465" s="5"/>
      <c r="V10465" s="5"/>
      <c r="W10465" s="5"/>
    </row>
    <row r="10466" spans="4:23" customFormat="1" x14ac:dyDescent="0.35">
      <c r="D10466" s="5"/>
      <c r="J10466" s="12"/>
      <c r="S10466" s="12"/>
      <c r="T10466" s="5"/>
      <c r="V10466" s="5"/>
      <c r="W10466" s="5"/>
    </row>
    <row r="10467" spans="4:23" customFormat="1" x14ac:dyDescent="0.35">
      <c r="D10467" s="5"/>
      <c r="J10467" s="12"/>
      <c r="S10467" s="12"/>
      <c r="T10467" s="5"/>
      <c r="V10467" s="5"/>
      <c r="W10467" s="5"/>
    </row>
    <row r="10468" spans="4:23" customFormat="1" x14ac:dyDescent="0.35">
      <c r="D10468" s="5"/>
      <c r="J10468" s="12"/>
      <c r="S10468" s="12"/>
      <c r="T10468" s="5"/>
      <c r="V10468" s="5"/>
      <c r="W10468" s="5"/>
    </row>
    <row r="10469" spans="4:23" customFormat="1" x14ac:dyDescent="0.35">
      <c r="D10469" s="5"/>
      <c r="J10469" s="12"/>
      <c r="S10469" s="12"/>
      <c r="T10469" s="5"/>
      <c r="V10469" s="5"/>
      <c r="W10469" s="5"/>
    </row>
    <row r="10470" spans="4:23" customFormat="1" x14ac:dyDescent="0.35">
      <c r="D10470" s="5"/>
      <c r="J10470" s="12"/>
      <c r="S10470" s="12"/>
      <c r="T10470" s="5"/>
      <c r="V10470" s="5"/>
      <c r="W10470" s="5"/>
    </row>
    <row r="10471" spans="4:23" customFormat="1" x14ac:dyDescent="0.35">
      <c r="D10471" s="5"/>
      <c r="J10471" s="12"/>
      <c r="S10471" s="12"/>
      <c r="T10471" s="5"/>
      <c r="V10471" s="5"/>
      <c r="W10471" s="5"/>
    </row>
    <row r="10472" spans="4:23" customFormat="1" x14ac:dyDescent="0.35">
      <c r="D10472" s="5"/>
      <c r="J10472" s="12"/>
      <c r="S10472" s="12"/>
      <c r="T10472" s="5"/>
      <c r="V10472" s="5"/>
      <c r="W10472" s="5"/>
    </row>
    <row r="10473" spans="4:23" customFormat="1" x14ac:dyDescent="0.35">
      <c r="D10473" s="5"/>
      <c r="J10473" s="12"/>
      <c r="S10473" s="12"/>
      <c r="T10473" s="5"/>
      <c r="V10473" s="5"/>
      <c r="W10473" s="5"/>
    </row>
    <row r="10474" spans="4:23" customFormat="1" x14ac:dyDescent="0.35">
      <c r="D10474" s="5"/>
      <c r="J10474" s="12"/>
      <c r="S10474" s="12"/>
      <c r="T10474" s="5"/>
      <c r="V10474" s="5"/>
      <c r="W10474" s="5"/>
    </row>
    <row r="10475" spans="4:23" customFormat="1" x14ac:dyDescent="0.35">
      <c r="D10475" s="5"/>
      <c r="J10475" s="12"/>
      <c r="S10475" s="12"/>
      <c r="T10475" s="5"/>
      <c r="V10475" s="5"/>
      <c r="W10475" s="5"/>
    </row>
    <row r="10476" spans="4:23" customFormat="1" x14ac:dyDescent="0.35">
      <c r="D10476" s="5"/>
      <c r="J10476" s="12"/>
      <c r="S10476" s="12"/>
      <c r="T10476" s="5"/>
      <c r="V10476" s="5"/>
      <c r="W10476" s="5"/>
    </row>
    <row r="10477" spans="4:23" customFormat="1" x14ac:dyDescent="0.35">
      <c r="D10477" s="5"/>
      <c r="J10477" s="12"/>
      <c r="S10477" s="12"/>
      <c r="T10477" s="5"/>
      <c r="V10477" s="5"/>
      <c r="W10477" s="5"/>
    </row>
    <row r="10478" spans="4:23" customFormat="1" x14ac:dyDescent="0.35">
      <c r="D10478" s="5"/>
      <c r="J10478" s="12"/>
      <c r="S10478" s="12"/>
      <c r="T10478" s="5"/>
      <c r="V10478" s="5"/>
      <c r="W10478" s="5"/>
    </row>
    <row r="10479" spans="4:23" customFormat="1" x14ac:dyDescent="0.35">
      <c r="D10479" s="5"/>
      <c r="J10479" s="12"/>
      <c r="S10479" s="12"/>
      <c r="T10479" s="5"/>
      <c r="V10479" s="5"/>
      <c r="W10479" s="5"/>
    </row>
    <row r="10480" spans="4:23" customFormat="1" x14ac:dyDescent="0.35">
      <c r="D10480" s="5"/>
      <c r="J10480" s="12"/>
      <c r="S10480" s="12"/>
      <c r="T10480" s="5"/>
      <c r="V10480" s="5"/>
      <c r="W10480" s="5"/>
    </row>
    <row r="10481" spans="4:23" customFormat="1" x14ac:dyDescent="0.35">
      <c r="D10481" s="5"/>
      <c r="J10481" s="12"/>
      <c r="S10481" s="12"/>
      <c r="T10481" s="5"/>
      <c r="V10481" s="5"/>
      <c r="W10481" s="5"/>
    </row>
    <row r="10482" spans="4:23" customFormat="1" x14ac:dyDescent="0.35">
      <c r="D10482" s="5"/>
      <c r="J10482" s="12"/>
      <c r="S10482" s="12"/>
      <c r="T10482" s="5"/>
      <c r="V10482" s="5"/>
      <c r="W10482" s="5"/>
    </row>
    <row r="10483" spans="4:23" customFormat="1" x14ac:dyDescent="0.35">
      <c r="D10483" s="5"/>
      <c r="J10483" s="12"/>
      <c r="S10483" s="12"/>
      <c r="T10483" s="5"/>
      <c r="V10483" s="5"/>
      <c r="W10483" s="5"/>
    </row>
    <row r="10484" spans="4:23" customFormat="1" x14ac:dyDescent="0.35">
      <c r="D10484" s="5"/>
      <c r="J10484" s="12"/>
      <c r="S10484" s="12"/>
      <c r="T10484" s="5"/>
      <c r="V10484" s="5"/>
      <c r="W10484" s="5"/>
    </row>
    <row r="10485" spans="4:23" customFormat="1" x14ac:dyDescent="0.35">
      <c r="D10485" s="5"/>
      <c r="J10485" s="12"/>
      <c r="S10485" s="12"/>
      <c r="T10485" s="5"/>
      <c r="V10485" s="5"/>
      <c r="W10485" s="5"/>
    </row>
    <row r="10486" spans="4:23" customFormat="1" x14ac:dyDescent="0.35">
      <c r="D10486" s="5"/>
      <c r="J10486" s="12"/>
      <c r="S10486" s="12"/>
      <c r="T10486" s="5"/>
      <c r="V10486" s="5"/>
      <c r="W10486" s="5"/>
    </row>
    <row r="10487" spans="4:23" customFormat="1" x14ac:dyDescent="0.35">
      <c r="D10487" s="5"/>
      <c r="J10487" s="12"/>
      <c r="S10487" s="12"/>
      <c r="T10487" s="5"/>
      <c r="V10487" s="5"/>
      <c r="W10487" s="5"/>
    </row>
    <row r="10488" spans="4:23" customFormat="1" x14ac:dyDescent="0.35">
      <c r="D10488" s="5"/>
      <c r="J10488" s="12"/>
      <c r="S10488" s="12"/>
      <c r="T10488" s="5"/>
      <c r="V10488" s="5"/>
      <c r="W10488" s="5"/>
    </row>
    <row r="10489" spans="4:23" customFormat="1" x14ac:dyDescent="0.35">
      <c r="D10489" s="5"/>
      <c r="J10489" s="12"/>
      <c r="S10489" s="12"/>
      <c r="T10489" s="5"/>
      <c r="V10489" s="5"/>
      <c r="W10489" s="5"/>
    </row>
    <row r="10490" spans="4:23" customFormat="1" x14ac:dyDescent="0.35">
      <c r="D10490" s="5"/>
      <c r="J10490" s="12"/>
      <c r="S10490" s="12"/>
      <c r="T10490" s="5"/>
      <c r="V10490" s="5"/>
      <c r="W10490" s="5"/>
    </row>
    <row r="10491" spans="4:23" customFormat="1" x14ac:dyDescent="0.35">
      <c r="D10491" s="5"/>
      <c r="J10491" s="12"/>
      <c r="S10491" s="12"/>
      <c r="T10491" s="5"/>
      <c r="V10491" s="5"/>
      <c r="W10491" s="5"/>
    </row>
    <row r="10492" spans="4:23" customFormat="1" x14ac:dyDescent="0.35">
      <c r="D10492" s="5"/>
      <c r="J10492" s="12"/>
      <c r="S10492" s="12"/>
      <c r="T10492" s="5"/>
      <c r="V10492" s="5"/>
      <c r="W10492" s="5"/>
    </row>
    <row r="10493" spans="4:23" customFormat="1" x14ac:dyDescent="0.35">
      <c r="D10493" s="5"/>
      <c r="J10493" s="12"/>
      <c r="S10493" s="12"/>
      <c r="T10493" s="5"/>
      <c r="V10493" s="5"/>
      <c r="W10493" s="5"/>
    </row>
    <row r="10494" spans="4:23" customFormat="1" x14ac:dyDescent="0.35">
      <c r="D10494" s="5"/>
      <c r="J10494" s="12"/>
      <c r="S10494" s="12"/>
      <c r="T10494" s="5"/>
      <c r="V10494" s="5"/>
      <c r="W10494" s="5"/>
    </row>
    <row r="10495" spans="4:23" customFormat="1" x14ac:dyDescent="0.35">
      <c r="D10495" s="5"/>
      <c r="J10495" s="12"/>
      <c r="S10495" s="12"/>
      <c r="T10495" s="5"/>
      <c r="V10495" s="5"/>
      <c r="W10495" s="5"/>
    </row>
    <row r="10496" spans="4:23" customFormat="1" x14ac:dyDescent="0.35">
      <c r="D10496" s="5"/>
      <c r="J10496" s="12"/>
      <c r="S10496" s="12"/>
      <c r="T10496" s="5"/>
      <c r="V10496" s="5"/>
      <c r="W10496" s="5"/>
    </row>
    <row r="10497" spans="4:23" customFormat="1" x14ac:dyDescent="0.35">
      <c r="D10497" s="5"/>
      <c r="J10497" s="12"/>
      <c r="S10497" s="12"/>
      <c r="T10497" s="5"/>
      <c r="V10497" s="5"/>
      <c r="W10497" s="5"/>
    </row>
    <row r="10498" spans="4:23" customFormat="1" x14ac:dyDescent="0.35">
      <c r="D10498" s="5"/>
      <c r="J10498" s="12"/>
      <c r="S10498" s="12"/>
      <c r="T10498" s="5"/>
      <c r="V10498" s="5"/>
      <c r="W10498" s="5"/>
    </row>
    <row r="10499" spans="4:23" customFormat="1" x14ac:dyDescent="0.35">
      <c r="D10499" s="5"/>
      <c r="J10499" s="12"/>
      <c r="S10499" s="12"/>
      <c r="T10499" s="5"/>
      <c r="V10499" s="5"/>
      <c r="W10499" s="5"/>
    </row>
    <row r="10500" spans="4:23" customFormat="1" x14ac:dyDescent="0.35">
      <c r="D10500" s="5"/>
      <c r="J10500" s="12"/>
      <c r="S10500" s="12"/>
      <c r="T10500" s="5"/>
      <c r="V10500" s="5"/>
      <c r="W10500" s="5"/>
    </row>
    <row r="10501" spans="4:23" customFormat="1" x14ac:dyDescent="0.35">
      <c r="D10501" s="5"/>
      <c r="J10501" s="12"/>
      <c r="S10501" s="12"/>
      <c r="T10501" s="5"/>
      <c r="V10501" s="5"/>
      <c r="W10501" s="5"/>
    </row>
    <row r="10502" spans="4:23" customFormat="1" x14ac:dyDescent="0.35">
      <c r="D10502" s="5"/>
      <c r="J10502" s="12"/>
      <c r="S10502" s="12"/>
      <c r="T10502" s="5"/>
      <c r="V10502" s="5"/>
      <c r="W10502" s="5"/>
    </row>
    <row r="10503" spans="4:23" customFormat="1" x14ac:dyDescent="0.35">
      <c r="D10503" s="5"/>
      <c r="J10503" s="12"/>
      <c r="S10503" s="12"/>
      <c r="T10503" s="5"/>
      <c r="V10503" s="5"/>
      <c r="W10503" s="5"/>
    </row>
    <row r="10504" spans="4:23" customFormat="1" x14ac:dyDescent="0.35">
      <c r="D10504" s="5"/>
      <c r="J10504" s="12"/>
      <c r="S10504" s="12"/>
      <c r="T10504" s="5"/>
      <c r="V10504" s="5"/>
      <c r="W10504" s="5"/>
    </row>
    <row r="10505" spans="4:23" customFormat="1" x14ac:dyDescent="0.35">
      <c r="D10505" s="5"/>
      <c r="J10505" s="12"/>
      <c r="S10505" s="12"/>
      <c r="T10505" s="5"/>
      <c r="V10505" s="5"/>
      <c r="W10505" s="5"/>
    </row>
    <row r="10506" spans="4:23" customFormat="1" x14ac:dyDescent="0.35">
      <c r="D10506" s="5"/>
      <c r="J10506" s="12"/>
      <c r="S10506" s="12"/>
      <c r="T10506" s="5"/>
      <c r="V10506" s="5"/>
      <c r="W10506" s="5"/>
    </row>
    <row r="10507" spans="4:23" customFormat="1" x14ac:dyDescent="0.35">
      <c r="D10507" s="5"/>
      <c r="J10507" s="12"/>
      <c r="S10507" s="12"/>
      <c r="T10507" s="5"/>
      <c r="V10507" s="5"/>
      <c r="W10507" s="5"/>
    </row>
    <row r="10508" spans="4:23" customFormat="1" x14ac:dyDescent="0.35">
      <c r="D10508" s="5"/>
      <c r="J10508" s="12"/>
      <c r="S10508" s="12"/>
      <c r="T10508" s="5"/>
      <c r="V10508" s="5"/>
      <c r="W10508" s="5"/>
    </row>
    <row r="10509" spans="4:23" customFormat="1" x14ac:dyDescent="0.35">
      <c r="D10509" s="5"/>
      <c r="J10509" s="12"/>
      <c r="S10509" s="12"/>
      <c r="T10509" s="5"/>
      <c r="V10509" s="5"/>
      <c r="W10509" s="5"/>
    </row>
    <row r="10510" spans="4:23" customFormat="1" x14ac:dyDescent="0.35">
      <c r="D10510" s="5"/>
      <c r="J10510" s="12"/>
      <c r="S10510" s="12"/>
      <c r="T10510" s="5"/>
      <c r="V10510" s="5"/>
      <c r="W10510" s="5"/>
    </row>
    <row r="10511" spans="4:23" customFormat="1" x14ac:dyDescent="0.35">
      <c r="D10511" s="5"/>
      <c r="J10511" s="12"/>
      <c r="S10511" s="12"/>
      <c r="T10511" s="5"/>
      <c r="V10511" s="5"/>
      <c r="W10511" s="5"/>
    </row>
    <row r="10512" spans="4:23" customFormat="1" x14ac:dyDescent="0.35">
      <c r="D10512" s="5"/>
      <c r="J10512" s="12"/>
      <c r="S10512" s="12"/>
      <c r="T10512" s="5"/>
      <c r="V10512" s="5"/>
      <c r="W10512" s="5"/>
    </row>
    <row r="10513" spans="4:23" customFormat="1" x14ac:dyDescent="0.35">
      <c r="D10513" s="5"/>
      <c r="J10513" s="12"/>
      <c r="S10513" s="12"/>
      <c r="T10513" s="5"/>
      <c r="V10513" s="5"/>
      <c r="W10513" s="5"/>
    </row>
    <row r="10514" spans="4:23" customFormat="1" x14ac:dyDescent="0.35">
      <c r="D10514" s="5"/>
      <c r="J10514" s="12"/>
      <c r="S10514" s="12"/>
      <c r="T10514" s="5"/>
      <c r="V10514" s="5"/>
      <c r="W10514" s="5"/>
    </row>
    <row r="10515" spans="4:23" customFormat="1" x14ac:dyDescent="0.35">
      <c r="D10515" s="5"/>
      <c r="J10515" s="12"/>
      <c r="S10515" s="12"/>
      <c r="T10515" s="5"/>
      <c r="V10515" s="5"/>
      <c r="W10515" s="5"/>
    </row>
    <row r="10516" spans="4:23" customFormat="1" x14ac:dyDescent="0.35">
      <c r="D10516" s="5"/>
      <c r="J10516" s="12"/>
      <c r="S10516" s="12"/>
      <c r="T10516" s="5"/>
      <c r="V10516" s="5"/>
      <c r="W10516" s="5"/>
    </row>
    <row r="10517" spans="4:23" customFormat="1" x14ac:dyDescent="0.35">
      <c r="D10517" s="5"/>
      <c r="J10517" s="12"/>
      <c r="S10517" s="12"/>
      <c r="T10517" s="5"/>
      <c r="V10517" s="5"/>
      <c r="W10517" s="5"/>
    </row>
    <row r="10518" spans="4:23" customFormat="1" x14ac:dyDescent="0.35">
      <c r="D10518" s="5"/>
      <c r="J10518" s="12"/>
      <c r="S10518" s="12"/>
      <c r="T10518" s="5"/>
      <c r="V10518" s="5"/>
      <c r="W10518" s="5"/>
    </row>
    <row r="10519" spans="4:23" customFormat="1" x14ac:dyDescent="0.35">
      <c r="D10519" s="5"/>
      <c r="J10519" s="12"/>
      <c r="S10519" s="12"/>
      <c r="T10519" s="5"/>
      <c r="V10519" s="5"/>
      <c r="W10519" s="5"/>
    </row>
    <row r="10520" spans="4:23" customFormat="1" x14ac:dyDescent="0.35">
      <c r="D10520" s="5"/>
      <c r="J10520" s="12"/>
      <c r="S10520" s="12"/>
      <c r="T10520" s="5"/>
      <c r="V10520" s="5"/>
      <c r="W10520" s="5"/>
    </row>
    <row r="10521" spans="4:23" customFormat="1" x14ac:dyDescent="0.35">
      <c r="D10521" s="5"/>
      <c r="J10521" s="12"/>
      <c r="S10521" s="12"/>
      <c r="T10521" s="5"/>
      <c r="V10521" s="5"/>
      <c r="W10521" s="5"/>
    </row>
    <row r="10522" spans="4:23" customFormat="1" x14ac:dyDescent="0.35">
      <c r="D10522" s="5"/>
      <c r="J10522" s="12"/>
      <c r="S10522" s="12"/>
      <c r="T10522" s="5"/>
      <c r="V10522" s="5"/>
      <c r="W10522" s="5"/>
    </row>
    <row r="10523" spans="4:23" customFormat="1" x14ac:dyDescent="0.35">
      <c r="D10523" s="5"/>
      <c r="J10523" s="12"/>
      <c r="S10523" s="12"/>
      <c r="T10523" s="5"/>
      <c r="V10523" s="5"/>
      <c r="W10523" s="5"/>
    </row>
    <row r="10524" spans="4:23" customFormat="1" x14ac:dyDescent="0.35">
      <c r="D10524" s="5"/>
      <c r="J10524" s="12"/>
      <c r="S10524" s="12"/>
      <c r="T10524" s="5"/>
      <c r="V10524" s="5"/>
      <c r="W10524" s="5"/>
    </row>
    <row r="10525" spans="4:23" customFormat="1" x14ac:dyDescent="0.35">
      <c r="D10525" s="5"/>
      <c r="J10525" s="12"/>
      <c r="S10525" s="12"/>
      <c r="T10525" s="5"/>
      <c r="V10525" s="5"/>
      <c r="W10525" s="5"/>
    </row>
    <row r="10526" spans="4:23" customFormat="1" x14ac:dyDescent="0.35">
      <c r="D10526" s="5"/>
      <c r="J10526" s="12"/>
      <c r="S10526" s="12"/>
      <c r="T10526" s="5"/>
      <c r="V10526" s="5"/>
      <c r="W10526" s="5"/>
    </row>
    <row r="10527" spans="4:23" customFormat="1" x14ac:dyDescent="0.35">
      <c r="D10527" s="5"/>
      <c r="J10527" s="12"/>
      <c r="S10527" s="12"/>
      <c r="T10527" s="5"/>
      <c r="V10527" s="5"/>
      <c r="W10527" s="5"/>
    </row>
    <row r="10528" spans="4:23" customFormat="1" x14ac:dyDescent="0.35">
      <c r="D10528" s="5"/>
      <c r="J10528" s="12"/>
      <c r="S10528" s="12"/>
      <c r="T10528" s="5"/>
      <c r="V10528" s="5"/>
      <c r="W10528" s="5"/>
    </row>
    <row r="10529" spans="4:23" customFormat="1" x14ac:dyDescent="0.35">
      <c r="D10529" s="5"/>
      <c r="J10529" s="12"/>
      <c r="S10529" s="12"/>
      <c r="T10529" s="5"/>
      <c r="V10529" s="5"/>
      <c r="W10529" s="5"/>
    </row>
    <row r="10530" spans="4:23" customFormat="1" x14ac:dyDescent="0.35">
      <c r="D10530" s="5"/>
      <c r="J10530" s="12"/>
      <c r="S10530" s="12"/>
      <c r="T10530" s="5"/>
      <c r="V10530" s="5"/>
      <c r="W10530" s="5"/>
    </row>
    <row r="10531" spans="4:23" customFormat="1" x14ac:dyDescent="0.35">
      <c r="D10531" s="5"/>
      <c r="J10531" s="12"/>
      <c r="S10531" s="12"/>
      <c r="T10531" s="5"/>
      <c r="V10531" s="5"/>
      <c r="W10531" s="5"/>
    </row>
    <row r="10532" spans="4:23" customFormat="1" x14ac:dyDescent="0.35">
      <c r="D10532" s="5"/>
      <c r="J10532" s="12"/>
      <c r="S10532" s="12"/>
      <c r="T10532" s="5"/>
      <c r="V10532" s="5"/>
      <c r="W10532" s="5"/>
    </row>
    <row r="10533" spans="4:23" customFormat="1" x14ac:dyDescent="0.35">
      <c r="D10533" s="5"/>
      <c r="J10533" s="12"/>
      <c r="S10533" s="12"/>
      <c r="T10533" s="5"/>
      <c r="V10533" s="5"/>
      <c r="W10533" s="5"/>
    </row>
    <row r="10534" spans="4:23" customFormat="1" x14ac:dyDescent="0.35">
      <c r="D10534" s="5"/>
      <c r="J10534" s="12"/>
      <c r="S10534" s="12"/>
      <c r="T10534" s="5"/>
      <c r="V10534" s="5"/>
      <c r="W10534" s="5"/>
    </row>
    <row r="10535" spans="4:23" customFormat="1" x14ac:dyDescent="0.35">
      <c r="D10535" s="5"/>
      <c r="J10535" s="12"/>
      <c r="S10535" s="12"/>
      <c r="T10535" s="5"/>
      <c r="V10535" s="5"/>
      <c r="W10535" s="5"/>
    </row>
    <row r="10536" spans="4:23" customFormat="1" x14ac:dyDescent="0.35">
      <c r="D10536" s="5"/>
      <c r="J10536" s="12"/>
      <c r="S10536" s="12"/>
      <c r="T10536" s="5"/>
      <c r="V10536" s="5"/>
      <c r="W10536" s="5"/>
    </row>
    <row r="10537" spans="4:23" customFormat="1" x14ac:dyDescent="0.35">
      <c r="D10537" s="5"/>
      <c r="J10537" s="12"/>
      <c r="S10537" s="12"/>
      <c r="T10537" s="5"/>
      <c r="V10537" s="5"/>
      <c r="W10537" s="5"/>
    </row>
    <row r="10538" spans="4:23" customFormat="1" x14ac:dyDescent="0.35">
      <c r="D10538" s="5"/>
      <c r="J10538" s="12"/>
      <c r="S10538" s="12"/>
      <c r="T10538" s="5"/>
      <c r="V10538" s="5"/>
      <c r="W10538" s="5"/>
    </row>
    <row r="10539" spans="4:23" customFormat="1" x14ac:dyDescent="0.35">
      <c r="D10539" s="5"/>
      <c r="J10539" s="12"/>
      <c r="S10539" s="12"/>
      <c r="T10539" s="5"/>
      <c r="V10539" s="5"/>
      <c r="W10539" s="5"/>
    </row>
    <row r="10540" spans="4:23" customFormat="1" x14ac:dyDescent="0.35">
      <c r="D10540" s="5"/>
      <c r="J10540" s="12"/>
      <c r="S10540" s="12"/>
      <c r="T10540" s="5"/>
      <c r="V10540" s="5"/>
      <c r="W10540" s="5"/>
    </row>
    <row r="10541" spans="4:23" customFormat="1" x14ac:dyDescent="0.35">
      <c r="D10541" s="5"/>
      <c r="J10541" s="12"/>
      <c r="S10541" s="12"/>
      <c r="T10541" s="5"/>
      <c r="V10541" s="5"/>
      <c r="W10541" s="5"/>
    </row>
    <row r="10542" spans="4:23" customFormat="1" x14ac:dyDescent="0.35">
      <c r="D10542" s="5"/>
      <c r="J10542" s="12"/>
      <c r="S10542" s="12"/>
      <c r="T10542" s="5"/>
      <c r="V10542" s="5"/>
      <c r="W10542" s="5"/>
    </row>
    <row r="10543" spans="4:23" customFormat="1" x14ac:dyDescent="0.35">
      <c r="D10543" s="5"/>
      <c r="J10543" s="12"/>
      <c r="S10543" s="12"/>
      <c r="T10543" s="5"/>
      <c r="V10543" s="5"/>
      <c r="W10543" s="5"/>
    </row>
    <row r="10544" spans="4:23" customFormat="1" x14ac:dyDescent="0.35">
      <c r="D10544" s="5"/>
      <c r="J10544" s="12"/>
      <c r="S10544" s="12"/>
      <c r="T10544" s="5"/>
      <c r="V10544" s="5"/>
      <c r="W10544" s="5"/>
    </row>
    <row r="10545" spans="4:23" customFormat="1" x14ac:dyDescent="0.35">
      <c r="D10545" s="5"/>
      <c r="J10545" s="12"/>
      <c r="S10545" s="12"/>
      <c r="T10545" s="5"/>
      <c r="V10545" s="5"/>
      <c r="W10545" s="5"/>
    </row>
    <row r="10546" spans="4:23" customFormat="1" x14ac:dyDescent="0.35">
      <c r="D10546" s="5"/>
      <c r="J10546" s="12"/>
      <c r="S10546" s="12"/>
      <c r="T10546" s="5"/>
      <c r="V10546" s="5"/>
      <c r="W10546" s="5"/>
    </row>
    <row r="10547" spans="4:23" customFormat="1" x14ac:dyDescent="0.35">
      <c r="D10547" s="5"/>
      <c r="J10547" s="12"/>
      <c r="S10547" s="12"/>
      <c r="T10547" s="5"/>
      <c r="V10547" s="5"/>
      <c r="W10547" s="5"/>
    </row>
    <row r="10548" spans="4:23" customFormat="1" x14ac:dyDescent="0.35">
      <c r="D10548" s="5"/>
      <c r="J10548" s="12"/>
      <c r="S10548" s="12"/>
      <c r="T10548" s="5"/>
      <c r="V10548" s="5"/>
      <c r="W10548" s="5"/>
    </row>
    <row r="10549" spans="4:23" customFormat="1" x14ac:dyDescent="0.35">
      <c r="D10549" s="5"/>
      <c r="J10549" s="12"/>
      <c r="S10549" s="12"/>
      <c r="T10549" s="5"/>
      <c r="V10549" s="5"/>
      <c r="W10549" s="5"/>
    </row>
    <row r="10550" spans="4:23" customFormat="1" x14ac:dyDescent="0.35">
      <c r="D10550" s="5"/>
      <c r="J10550" s="12"/>
      <c r="S10550" s="12"/>
      <c r="T10550" s="5"/>
      <c r="V10550" s="5"/>
      <c r="W10550" s="5"/>
    </row>
    <row r="10551" spans="4:23" customFormat="1" x14ac:dyDescent="0.35">
      <c r="D10551" s="5"/>
      <c r="J10551" s="12"/>
      <c r="S10551" s="12"/>
      <c r="T10551" s="5"/>
      <c r="V10551" s="5"/>
      <c r="W10551" s="5"/>
    </row>
    <row r="10552" spans="4:23" customFormat="1" x14ac:dyDescent="0.35">
      <c r="D10552" s="5"/>
      <c r="J10552" s="12"/>
      <c r="S10552" s="12"/>
      <c r="T10552" s="5"/>
      <c r="V10552" s="5"/>
      <c r="W10552" s="5"/>
    </row>
    <row r="10553" spans="4:23" customFormat="1" x14ac:dyDescent="0.35">
      <c r="D10553" s="5"/>
      <c r="J10553" s="12"/>
      <c r="S10553" s="12"/>
      <c r="T10553" s="5"/>
      <c r="V10553" s="5"/>
      <c r="W10553" s="5"/>
    </row>
    <row r="10554" spans="4:23" customFormat="1" x14ac:dyDescent="0.35">
      <c r="D10554" s="5"/>
      <c r="J10554" s="12"/>
      <c r="S10554" s="12"/>
      <c r="T10554" s="5"/>
      <c r="V10554" s="5"/>
      <c r="W10554" s="5"/>
    </row>
    <row r="10555" spans="4:23" customFormat="1" x14ac:dyDescent="0.35">
      <c r="D10555" s="5"/>
      <c r="J10555" s="12"/>
      <c r="S10555" s="12"/>
      <c r="T10555" s="5"/>
      <c r="V10555" s="5"/>
      <c r="W10555" s="5"/>
    </row>
    <row r="10556" spans="4:23" customFormat="1" x14ac:dyDescent="0.35">
      <c r="D10556" s="5"/>
      <c r="J10556" s="12"/>
      <c r="S10556" s="12"/>
      <c r="T10556" s="5"/>
      <c r="V10556" s="5"/>
      <c r="W10556" s="5"/>
    </row>
    <row r="10557" spans="4:23" customFormat="1" x14ac:dyDescent="0.35">
      <c r="D10557" s="5"/>
      <c r="J10557" s="12"/>
      <c r="S10557" s="12"/>
      <c r="T10557" s="5"/>
      <c r="V10557" s="5"/>
      <c r="W10557" s="5"/>
    </row>
    <row r="10558" spans="4:23" customFormat="1" x14ac:dyDescent="0.35">
      <c r="D10558" s="5"/>
      <c r="J10558" s="12"/>
      <c r="S10558" s="12"/>
      <c r="T10558" s="5"/>
      <c r="V10558" s="5"/>
      <c r="W10558" s="5"/>
    </row>
    <row r="10559" spans="4:23" customFormat="1" x14ac:dyDescent="0.35">
      <c r="D10559" s="5"/>
      <c r="J10559" s="12"/>
      <c r="S10559" s="12"/>
      <c r="T10559" s="5"/>
      <c r="V10559" s="5"/>
      <c r="W10559" s="5"/>
    </row>
    <row r="10560" spans="4:23" customFormat="1" x14ac:dyDescent="0.35">
      <c r="D10560" s="5"/>
      <c r="J10560" s="12"/>
      <c r="S10560" s="12"/>
      <c r="T10560" s="5"/>
      <c r="V10560" s="5"/>
      <c r="W10560" s="5"/>
    </row>
    <row r="10561" spans="4:23" customFormat="1" x14ac:dyDescent="0.35">
      <c r="D10561" s="5"/>
      <c r="J10561" s="12"/>
      <c r="S10561" s="12"/>
      <c r="T10561" s="5"/>
      <c r="V10561" s="5"/>
      <c r="W10561" s="5"/>
    </row>
    <row r="10562" spans="4:23" customFormat="1" x14ac:dyDescent="0.35">
      <c r="D10562" s="5"/>
      <c r="J10562" s="12"/>
      <c r="S10562" s="12"/>
      <c r="T10562" s="5"/>
      <c r="V10562" s="5"/>
      <c r="W10562" s="5"/>
    </row>
    <row r="10563" spans="4:23" customFormat="1" x14ac:dyDescent="0.35">
      <c r="D10563" s="5"/>
      <c r="J10563" s="12"/>
      <c r="S10563" s="12"/>
      <c r="T10563" s="5"/>
      <c r="V10563" s="5"/>
      <c r="W10563" s="5"/>
    </row>
    <row r="10564" spans="4:23" customFormat="1" x14ac:dyDescent="0.35">
      <c r="D10564" s="5"/>
      <c r="J10564" s="12"/>
      <c r="S10564" s="12"/>
      <c r="T10564" s="5"/>
      <c r="V10564" s="5"/>
      <c r="W10564" s="5"/>
    </row>
    <row r="10565" spans="4:23" customFormat="1" x14ac:dyDescent="0.35">
      <c r="D10565" s="5"/>
      <c r="J10565" s="12"/>
      <c r="S10565" s="12"/>
      <c r="T10565" s="5"/>
      <c r="V10565" s="5"/>
      <c r="W10565" s="5"/>
    </row>
    <row r="10566" spans="4:23" customFormat="1" x14ac:dyDescent="0.35">
      <c r="D10566" s="5"/>
      <c r="J10566" s="12"/>
      <c r="S10566" s="12"/>
      <c r="T10566" s="5"/>
      <c r="V10566" s="5"/>
      <c r="W10566" s="5"/>
    </row>
    <row r="10567" spans="4:23" customFormat="1" x14ac:dyDescent="0.35">
      <c r="D10567" s="5"/>
      <c r="J10567" s="12"/>
      <c r="S10567" s="12"/>
      <c r="T10567" s="5"/>
      <c r="V10567" s="5"/>
      <c r="W10567" s="5"/>
    </row>
    <row r="10568" spans="4:23" customFormat="1" x14ac:dyDescent="0.35">
      <c r="D10568" s="5"/>
      <c r="J10568" s="12"/>
      <c r="S10568" s="12"/>
      <c r="T10568" s="5"/>
      <c r="V10568" s="5"/>
      <c r="W10568" s="5"/>
    </row>
    <row r="10569" spans="4:23" customFormat="1" x14ac:dyDescent="0.35">
      <c r="D10569" s="5"/>
      <c r="J10569" s="12"/>
      <c r="S10569" s="12"/>
      <c r="T10569" s="5"/>
      <c r="V10569" s="5"/>
      <c r="W10569" s="5"/>
    </row>
    <row r="10570" spans="4:23" customFormat="1" x14ac:dyDescent="0.35">
      <c r="D10570" s="5"/>
      <c r="J10570" s="12"/>
      <c r="S10570" s="12"/>
      <c r="T10570" s="5"/>
      <c r="V10570" s="5"/>
      <c r="W10570" s="5"/>
    </row>
    <row r="10571" spans="4:23" customFormat="1" x14ac:dyDescent="0.35">
      <c r="D10571" s="5"/>
      <c r="J10571" s="12"/>
      <c r="S10571" s="12"/>
      <c r="T10571" s="5"/>
      <c r="V10571" s="5"/>
      <c r="W10571" s="5"/>
    </row>
    <row r="10572" spans="4:23" customFormat="1" x14ac:dyDescent="0.35">
      <c r="D10572" s="5"/>
      <c r="J10572" s="12"/>
      <c r="S10572" s="12"/>
      <c r="T10572" s="5"/>
      <c r="V10572" s="5"/>
      <c r="W10572" s="5"/>
    </row>
    <row r="10573" spans="4:23" customFormat="1" x14ac:dyDescent="0.35">
      <c r="D10573" s="5"/>
      <c r="J10573" s="12"/>
      <c r="S10573" s="12"/>
      <c r="T10573" s="5"/>
      <c r="V10573" s="5"/>
      <c r="W10573" s="5"/>
    </row>
    <row r="10574" spans="4:23" customFormat="1" x14ac:dyDescent="0.35">
      <c r="D10574" s="5"/>
      <c r="J10574" s="12"/>
      <c r="S10574" s="12"/>
      <c r="T10574" s="5"/>
      <c r="V10574" s="5"/>
      <c r="W10574" s="5"/>
    </row>
    <row r="10575" spans="4:23" customFormat="1" x14ac:dyDescent="0.35">
      <c r="D10575" s="5"/>
      <c r="J10575" s="12"/>
      <c r="S10575" s="12"/>
      <c r="T10575" s="5"/>
      <c r="V10575" s="5"/>
      <c r="W10575" s="5"/>
    </row>
    <row r="10576" spans="4:23" customFormat="1" x14ac:dyDescent="0.35">
      <c r="D10576" s="5"/>
      <c r="J10576" s="12"/>
      <c r="S10576" s="12"/>
      <c r="T10576" s="5"/>
      <c r="V10576" s="5"/>
      <c r="W10576" s="5"/>
    </row>
    <row r="10577" spans="4:23" customFormat="1" x14ac:dyDescent="0.35">
      <c r="D10577" s="5"/>
      <c r="J10577" s="12"/>
      <c r="S10577" s="12"/>
      <c r="T10577" s="5"/>
      <c r="V10577" s="5"/>
      <c r="W10577" s="5"/>
    </row>
    <row r="10578" spans="4:23" customFormat="1" x14ac:dyDescent="0.35">
      <c r="D10578" s="5"/>
      <c r="J10578" s="12"/>
      <c r="S10578" s="12"/>
      <c r="T10578" s="5"/>
      <c r="V10578" s="5"/>
      <c r="W10578" s="5"/>
    </row>
    <row r="10579" spans="4:23" customFormat="1" x14ac:dyDescent="0.35">
      <c r="D10579" s="5"/>
      <c r="J10579" s="12"/>
      <c r="S10579" s="12"/>
      <c r="T10579" s="5"/>
      <c r="V10579" s="5"/>
      <c r="W10579" s="5"/>
    </row>
    <row r="10580" spans="4:23" customFormat="1" x14ac:dyDescent="0.35">
      <c r="D10580" s="5"/>
      <c r="J10580" s="12"/>
      <c r="S10580" s="12"/>
      <c r="T10580" s="5"/>
      <c r="V10580" s="5"/>
      <c r="W10580" s="5"/>
    </row>
    <row r="10581" spans="4:23" customFormat="1" x14ac:dyDescent="0.35">
      <c r="D10581" s="5"/>
      <c r="J10581" s="12"/>
      <c r="S10581" s="12"/>
      <c r="T10581" s="5"/>
      <c r="V10581" s="5"/>
      <c r="W10581" s="5"/>
    </row>
    <row r="10582" spans="4:23" customFormat="1" x14ac:dyDescent="0.35">
      <c r="D10582" s="5"/>
      <c r="J10582" s="12"/>
      <c r="S10582" s="12"/>
      <c r="T10582" s="5"/>
      <c r="V10582" s="5"/>
      <c r="W10582" s="5"/>
    </row>
    <row r="10583" spans="4:23" customFormat="1" x14ac:dyDescent="0.35">
      <c r="D10583" s="5"/>
      <c r="J10583" s="12"/>
      <c r="S10583" s="12"/>
      <c r="T10583" s="5"/>
      <c r="V10583" s="5"/>
      <c r="W10583" s="5"/>
    </row>
    <row r="10584" spans="4:23" customFormat="1" x14ac:dyDescent="0.35">
      <c r="D10584" s="5"/>
      <c r="J10584" s="12"/>
      <c r="S10584" s="12"/>
      <c r="T10584" s="5"/>
      <c r="V10584" s="5"/>
      <c r="W10584" s="5"/>
    </row>
    <row r="10585" spans="4:23" customFormat="1" x14ac:dyDescent="0.35">
      <c r="D10585" s="5"/>
      <c r="J10585" s="12"/>
      <c r="S10585" s="12"/>
      <c r="T10585" s="5"/>
      <c r="V10585" s="5"/>
      <c r="W10585" s="5"/>
    </row>
    <row r="10586" spans="4:23" customFormat="1" x14ac:dyDescent="0.35">
      <c r="D10586" s="5"/>
      <c r="J10586" s="12"/>
      <c r="S10586" s="12"/>
      <c r="T10586" s="5"/>
      <c r="V10586" s="5"/>
      <c r="W10586" s="5"/>
    </row>
    <row r="10587" spans="4:23" customFormat="1" x14ac:dyDescent="0.35">
      <c r="D10587" s="5"/>
      <c r="J10587" s="12"/>
      <c r="S10587" s="12"/>
      <c r="T10587" s="5"/>
      <c r="V10587" s="5"/>
      <c r="W10587" s="5"/>
    </row>
    <row r="10588" spans="4:23" customFormat="1" x14ac:dyDescent="0.35">
      <c r="D10588" s="5"/>
      <c r="J10588" s="12"/>
      <c r="S10588" s="12"/>
      <c r="T10588" s="5"/>
      <c r="V10588" s="5"/>
      <c r="W10588" s="5"/>
    </row>
    <row r="10589" spans="4:23" customFormat="1" x14ac:dyDescent="0.35">
      <c r="D10589" s="5"/>
      <c r="J10589" s="12"/>
      <c r="S10589" s="12"/>
      <c r="T10589" s="5"/>
      <c r="V10589" s="5"/>
      <c r="W10589" s="5"/>
    </row>
    <row r="10590" spans="4:23" customFormat="1" x14ac:dyDescent="0.35">
      <c r="D10590" s="5"/>
      <c r="J10590" s="12"/>
      <c r="S10590" s="12"/>
      <c r="T10590" s="5"/>
      <c r="V10590" s="5"/>
      <c r="W10590" s="5"/>
    </row>
    <row r="10591" spans="4:23" customFormat="1" x14ac:dyDescent="0.35">
      <c r="D10591" s="5"/>
      <c r="J10591" s="12"/>
      <c r="S10591" s="12"/>
      <c r="T10591" s="5"/>
      <c r="V10591" s="5"/>
      <c r="W10591" s="5"/>
    </row>
    <row r="10592" spans="4:23" customFormat="1" x14ac:dyDescent="0.35">
      <c r="D10592" s="5"/>
      <c r="J10592" s="12"/>
      <c r="S10592" s="12"/>
      <c r="T10592" s="5"/>
      <c r="V10592" s="5"/>
      <c r="W10592" s="5"/>
    </row>
    <row r="10593" spans="4:23" customFormat="1" x14ac:dyDescent="0.35">
      <c r="D10593" s="5"/>
      <c r="J10593" s="12"/>
      <c r="S10593" s="12"/>
      <c r="T10593" s="5"/>
      <c r="V10593" s="5"/>
      <c r="W10593" s="5"/>
    </row>
    <row r="10594" spans="4:23" customFormat="1" x14ac:dyDescent="0.35">
      <c r="D10594" s="5"/>
      <c r="J10594" s="12"/>
      <c r="S10594" s="12"/>
      <c r="T10594" s="5"/>
      <c r="V10594" s="5"/>
      <c r="W10594" s="5"/>
    </row>
    <row r="10595" spans="4:23" customFormat="1" x14ac:dyDescent="0.35">
      <c r="D10595" s="5"/>
      <c r="J10595" s="12"/>
      <c r="S10595" s="12"/>
      <c r="T10595" s="5"/>
      <c r="V10595" s="5"/>
      <c r="W10595" s="5"/>
    </row>
    <row r="10596" spans="4:23" customFormat="1" x14ac:dyDescent="0.35">
      <c r="D10596" s="5"/>
      <c r="J10596" s="12"/>
      <c r="S10596" s="12"/>
      <c r="T10596" s="5"/>
      <c r="V10596" s="5"/>
      <c r="W10596" s="5"/>
    </row>
    <row r="10597" spans="4:23" customFormat="1" x14ac:dyDescent="0.35">
      <c r="D10597" s="5"/>
      <c r="J10597" s="12"/>
      <c r="S10597" s="12"/>
      <c r="T10597" s="5"/>
      <c r="V10597" s="5"/>
      <c r="W10597" s="5"/>
    </row>
    <row r="10598" spans="4:23" customFormat="1" x14ac:dyDescent="0.35">
      <c r="D10598" s="5"/>
      <c r="J10598" s="12"/>
      <c r="S10598" s="12"/>
      <c r="T10598" s="5"/>
      <c r="V10598" s="5"/>
      <c r="W10598" s="5"/>
    </row>
    <row r="10599" spans="4:23" customFormat="1" x14ac:dyDescent="0.35">
      <c r="D10599" s="5"/>
      <c r="J10599" s="12"/>
      <c r="S10599" s="12"/>
      <c r="T10599" s="5"/>
      <c r="V10599" s="5"/>
      <c r="W10599" s="5"/>
    </row>
    <row r="10600" spans="4:23" customFormat="1" x14ac:dyDescent="0.35">
      <c r="D10600" s="5"/>
      <c r="J10600" s="12"/>
      <c r="S10600" s="12"/>
      <c r="T10600" s="5"/>
      <c r="V10600" s="5"/>
      <c r="W10600" s="5"/>
    </row>
    <row r="10601" spans="4:23" customFormat="1" x14ac:dyDescent="0.35">
      <c r="D10601" s="5"/>
      <c r="J10601" s="12"/>
      <c r="S10601" s="12"/>
      <c r="T10601" s="5"/>
      <c r="V10601" s="5"/>
      <c r="W10601" s="5"/>
    </row>
    <row r="10602" spans="4:23" customFormat="1" x14ac:dyDescent="0.35">
      <c r="D10602" s="5"/>
      <c r="J10602" s="12"/>
      <c r="S10602" s="12"/>
      <c r="T10602" s="5"/>
      <c r="V10602" s="5"/>
      <c r="W10602" s="5"/>
    </row>
    <row r="10603" spans="4:23" customFormat="1" x14ac:dyDescent="0.35">
      <c r="D10603" s="5"/>
      <c r="J10603" s="12"/>
      <c r="S10603" s="12"/>
      <c r="T10603" s="5"/>
      <c r="V10603" s="5"/>
      <c r="W10603" s="5"/>
    </row>
    <row r="10604" spans="4:23" customFormat="1" x14ac:dyDescent="0.35">
      <c r="D10604" s="5"/>
      <c r="J10604" s="12"/>
      <c r="S10604" s="12"/>
      <c r="T10604" s="5"/>
      <c r="V10604" s="5"/>
      <c r="W10604" s="5"/>
    </row>
    <row r="10605" spans="4:23" customFormat="1" x14ac:dyDescent="0.35">
      <c r="D10605" s="5"/>
      <c r="J10605" s="12"/>
      <c r="S10605" s="12"/>
      <c r="T10605" s="5"/>
      <c r="V10605" s="5"/>
      <c r="W10605" s="5"/>
    </row>
    <row r="10606" spans="4:23" customFormat="1" x14ac:dyDescent="0.35">
      <c r="D10606" s="5"/>
      <c r="J10606" s="12"/>
      <c r="S10606" s="12"/>
      <c r="T10606" s="5"/>
      <c r="V10606" s="5"/>
      <c r="W10606" s="5"/>
    </row>
    <row r="10607" spans="4:23" customFormat="1" x14ac:dyDescent="0.35">
      <c r="D10607" s="5"/>
      <c r="J10607" s="12"/>
      <c r="S10607" s="12"/>
      <c r="T10607" s="5"/>
      <c r="V10607" s="5"/>
      <c r="W10607" s="5"/>
    </row>
    <row r="10608" spans="4:23" customFormat="1" x14ac:dyDescent="0.35">
      <c r="D10608" s="5"/>
      <c r="J10608" s="12"/>
      <c r="S10608" s="12"/>
      <c r="T10608" s="5"/>
      <c r="V10608" s="5"/>
      <c r="W10608" s="5"/>
    </row>
    <row r="10609" spans="4:23" customFormat="1" x14ac:dyDescent="0.35">
      <c r="D10609" s="5"/>
      <c r="J10609" s="12"/>
      <c r="S10609" s="12"/>
      <c r="T10609" s="5"/>
      <c r="V10609" s="5"/>
      <c r="W10609" s="5"/>
    </row>
    <row r="10610" spans="4:23" customFormat="1" x14ac:dyDescent="0.35">
      <c r="D10610" s="5"/>
      <c r="J10610" s="12"/>
      <c r="S10610" s="12"/>
      <c r="T10610" s="5"/>
      <c r="V10610" s="5"/>
      <c r="W10610" s="5"/>
    </row>
    <row r="10611" spans="4:23" customFormat="1" x14ac:dyDescent="0.35">
      <c r="D10611" s="5"/>
      <c r="J10611" s="12"/>
      <c r="S10611" s="12"/>
      <c r="T10611" s="5"/>
      <c r="V10611" s="5"/>
      <c r="W10611" s="5"/>
    </row>
    <row r="10612" spans="4:23" customFormat="1" x14ac:dyDescent="0.35">
      <c r="D10612" s="5"/>
      <c r="J10612" s="12"/>
      <c r="S10612" s="12"/>
      <c r="T10612" s="5"/>
      <c r="V10612" s="5"/>
      <c r="W10612" s="5"/>
    </row>
    <row r="10613" spans="4:23" customFormat="1" x14ac:dyDescent="0.35">
      <c r="D10613" s="5"/>
      <c r="J10613" s="12"/>
      <c r="S10613" s="12"/>
      <c r="T10613" s="5"/>
      <c r="V10613" s="5"/>
      <c r="W10613" s="5"/>
    </row>
    <row r="10614" spans="4:23" customFormat="1" x14ac:dyDescent="0.35">
      <c r="D10614" s="5"/>
      <c r="J10614" s="12"/>
      <c r="S10614" s="12"/>
      <c r="T10614" s="5"/>
      <c r="V10614" s="5"/>
      <c r="W10614" s="5"/>
    </row>
    <row r="10615" spans="4:23" customFormat="1" x14ac:dyDescent="0.35">
      <c r="D10615" s="5"/>
      <c r="J10615" s="12"/>
      <c r="S10615" s="12"/>
      <c r="T10615" s="5"/>
      <c r="V10615" s="5"/>
      <c r="W10615" s="5"/>
    </row>
    <row r="10616" spans="4:23" customFormat="1" x14ac:dyDescent="0.35">
      <c r="D10616" s="5"/>
      <c r="J10616" s="12"/>
      <c r="S10616" s="12"/>
      <c r="T10616" s="5"/>
      <c r="V10616" s="5"/>
      <c r="W10616" s="5"/>
    </row>
    <row r="10617" spans="4:23" customFormat="1" x14ac:dyDescent="0.35">
      <c r="D10617" s="5"/>
      <c r="J10617" s="12"/>
      <c r="S10617" s="12"/>
      <c r="T10617" s="5"/>
      <c r="V10617" s="5"/>
      <c r="W10617" s="5"/>
    </row>
    <row r="10618" spans="4:23" customFormat="1" x14ac:dyDescent="0.35">
      <c r="D10618" s="5"/>
      <c r="J10618" s="12"/>
      <c r="S10618" s="12"/>
      <c r="T10618" s="5"/>
      <c r="V10618" s="5"/>
      <c r="W10618" s="5"/>
    </row>
    <row r="10619" spans="4:23" customFormat="1" x14ac:dyDescent="0.35">
      <c r="D10619" s="5"/>
      <c r="J10619" s="12"/>
      <c r="S10619" s="12"/>
      <c r="T10619" s="5"/>
      <c r="V10619" s="5"/>
      <c r="W10619" s="5"/>
    </row>
    <row r="10620" spans="4:23" customFormat="1" x14ac:dyDescent="0.35">
      <c r="D10620" s="5"/>
      <c r="J10620" s="12"/>
      <c r="S10620" s="12"/>
      <c r="T10620" s="5"/>
      <c r="V10620" s="5"/>
      <c r="W10620" s="5"/>
    </row>
    <row r="10621" spans="4:23" customFormat="1" x14ac:dyDescent="0.35">
      <c r="D10621" s="5"/>
      <c r="J10621" s="12"/>
      <c r="S10621" s="12"/>
      <c r="T10621" s="5"/>
      <c r="V10621" s="5"/>
      <c r="W10621" s="5"/>
    </row>
    <row r="10622" spans="4:23" customFormat="1" x14ac:dyDescent="0.35">
      <c r="D10622" s="5"/>
      <c r="J10622" s="12"/>
      <c r="S10622" s="12"/>
      <c r="T10622" s="5"/>
      <c r="V10622" s="5"/>
      <c r="W10622" s="5"/>
    </row>
    <row r="10623" spans="4:23" customFormat="1" x14ac:dyDescent="0.35">
      <c r="D10623" s="5"/>
      <c r="J10623" s="12"/>
      <c r="S10623" s="12"/>
      <c r="T10623" s="5"/>
      <c r="V10623" s="5"/>
      <c r="W10623" s="5"/>
    </row>
    <row r="10624" spans="4:23" customFormat="1" x14ac:dyDescent="0.35">
      <c r="D10624" s="5"/>
      <c r="J10624" s="12"/>
      <c r="S10624" s="12"/>
      <c r="T10624" s="5"/>
      <c r="V10624" s="5"/>
      <c r="W10624" s="5"/>
    </row>
    <row r="10625" spans="4:23" customFormat="1" x14ac:dyDescent="0.35">
      <c r="D10625" s="5"/>
      <c r="J10625" s="12"/>
      <c r="S10625" s="12"/>
      <c r="T10625" s="5"/>
      <c r="V10625" s="5"/>
      <c r="W10625" s="5"/>
    </row>
    <row r="10626" spans="4:23" customFormat="1" x14ac:dyDescent="0.35">
      <c r="D10626" s="5"/>
      <c r="J10626" s="12"/>
      <c r="S10626" s="12"/>
      <c r="T10626" s="5"/>
      <c r="V10626" s="5"/>
      <c r="W10626" s="5"/>
    </row>
    <row r="10627" spans="4:23" customFormat="1" x14ac:dyDescent="0.35">
      <c r="D10627" s="5"/>
      <c r="J10627" s="12"/>
      <c r="S10627" s="12"/>
      <c r="T10627" s="5"/>
      <c r="V10627" s="5"/>
      <c r="W10627" s="5"/>
    </row>
    <row r="10628" spans="4:23" customFormat="1" x14ac:dyDescent="0.35">
      <c r="D10628" s="5"/>
      <c r="J10628" s="12"/>
      <c r="S10628" s="12"/>
      <c r="T10628" s="5"/>
      <c r="V10628" s="5"/>
      <c r="W10628" s="5"/>
    </row>
    <row r="10629" spans="4:23" customFormat="1" x14ac:dyDescent="0.35">
      <c r="D10629" s="5"/>
      <c r="J10629" s="12"/>
      <c r="S10629" s="12"/>
      <c r="T10629" s="5"/>
      <c r="V10629" s="5"/>
      <c r="W10629" s="5"/>
    </row>
    <row r="10630" spans="4:23" customFormat="1" x14ac:dyDescent="0.35">
      <c r="D10630" s="5"/>
      <c r="J10630" s="12"/>
      <c r="S10630" s="12"/>
      <c r="T10630" s="5"/>
      <c r="V10630" s="5"/>
      <c r="W10630" s="5"/>
    </row>
    <row r="10631" spans="4:23" customFormat="1" x14ac:dyDescent="0.35">
      <c r="D10631" s="5"/>
      <c r="J10631" s="12"/>
      <c r="S10631" s="12"/>
      <c r="T10631" s="5"/>
      <c r="V10631" s="5"/>
      <c r="W10631" s="5"/>
    </row>
    <row r="10632" spans="4:23" customFormat="1" x14ac:dyDescent="0.35">
      <c r="D10632" s="5"/>
      <c r="J10632" s="12"/>
      <c r="S10632" s="12"/>
      <c r="T10632" s="5"/>
      <c r="V10632" s="5"/>
      <c r="W10632" s="5"/>
    </row>
    <row r="10633" spans="4:23" customFormat="1" x14ac:dyDescent="0.35">
      <c r="D10633" s="5"/>
      <c r="J10633" s="12"/>
      <c r="S10633" s="12"/>
      <c r="T10633" s="5"/>
      <c r="V10633" s="5"/>
      <c r="W10633" s="5"/>
    </row>
    <row r="10634" spans="4:23" customFormat="1" x14ac:dyDescent="0.35">
      <c r="D10634" s="5"/>
      <c r="J10634" s="12"/>
      <c r="S10634" s="12"/>
      <c r="T10634" s="5"/>
      <c r="V10634" s="5"/>
      <c r="W10634" s="5"/>
    </row>
    <row r="10635" spans="4:23" customFormat="1" x14ac:dyDescent="0.35">
      <c r="D10635" s="5"/>
      <c r="J10635" s="12"/>
      <c r="S10635" s="12"/>
      <c r="T10635" s="5"/>
      <c r="V10635" s="5"/>
      <c r="W10635" s="5"/>
    </row>
    <row r="10636" spans="4:23" customFormat="1" x14ac:dyDescent="0.35">
      <c r="D10636" s="5"/>
      <c r="J10636" s="12"/>
      <c r="S10636" s="12"/>
      <c r="T10636" s="5"/>
      <c r="V10636" s="5"/>
      <c r="W10636" s="5"/>
    </row>
    <row r="10637" spans="4:23" customFormat="1" x14ac:dyDescent="0.35">
      <c r="D10637" s="5"/>
      <c r="J10637" s="12"/>
      <c r="S10637" s="12"/>
      <c r="T10637" s="5"/>
      <c r="V10637" s="5"/>
      <c r="W10637" s="5"/>
    </row>
    <row r="10638" spans="4:23" customFormat="1" x14ac:dyDescent="0.35">
      <c r="D10638" s="5"/>
      <c r="J10638" s="12"/>
      <c r="S10638" s="12"/>
      <c r="T10638" s="5"/>
      <c r="V10638" s="5"/>
      <c r="W10638" s="5"/>
    </row>
    <row r="10639" spans="4:23" customFormat="1" x14ac:dyDescent="0.35">
      <c r="D10639" s="5"/>
      <c r="J10639" s="12"/>
      <c r="S10639" s="12"/>
      <c r="T10639" s="5"/>
      <c r="V10639" s="5"/>
      <c r="W10639" s="5"/>
    </row>
    <row r="10640" spans="4:23" customFormat="1" x14ac:dyDescent="0.35">
      <c r="D10640" s="5"/>
      <c r="J10640" s="12"/>
      <c r="S10640" s="12"/>
      <c r="T10640" s="5"/>
      <c r="V10640" s="5"/>
      <c r="W10640" s="5"/>
    </row>
    <row r="10641" spans="4:23" customFormat="1" x14ac:dyDescent="0.35">
      <c r="D10641" s="5"/>
      <c r="J10641" s="12"/>
      <c r="S10641" s="12"/>
      <c r="T10641" s="5"/>
      <c r="V10641" s="5"/>
      <c r="W10641" s="5"/>
    </row>
    <row r="10642" spans="4:23" customFormat="1" x14ac:dyDescent="0.35">
      <c r="D10642" s="5"/>
      <c r="J10642" s="12"/>
      <c r="S10642" s="12"/>
      <c r="T10642" s="5"/>
      <c r="V10642" s="5"/>
      <c r="W10642" s="5"/>
    </row>
    <row r="10643" spans="4:23" customFormat="1" x14ac:dyDescent="0.35">
      <c r="D10643" s="5"/>
      <c r="J10643" s="12"/>
      <c r="S10643" s="12"/>
      <c r="T10643" s="5"/>
      <c r="V10643" s="5"/>
      <c r="W10643" s="5"/>
    </row>
    <row r="10644" spans="4:23" customFormat="1" x14ac:dyDescent="0.35">
      <c r="D10644" s="5"/>
      <c r="J10644" s="12"/>
      <c r="S10644" s="12"/>
      <c r="T10644" s="5"/>
      <c r="V10644" s="5"/>
      <c r="W10644" s="5"/>
    </row>
    <row r="10645" spans="4:23" customFormat="1" x14ac:dyDescent="0.35">
      <c r="D10645" s="5"/>
      <c r="J10645" s="12"/>
      <c r="S10645" s="12"/>
      <c r="T10645" s="5"/>
      <c r="V10645" s="5"/>
      <c r="W10645" s="5"/>
    </row>
    <row r="10646" spans="4:23" customFormat="1" x14ac:dyDescent="0.35">
      <c r="D10646" s="5"/>
      <c r="J10646" s="12"/>
      <c r="S10646" s="12"/>
      <c r="T10646" s="5"/>
      <c r="V10646" s="5"/>
      <c r="W10646" s="5"/>
    </row>
    <row r="10647" spans="4:23" customFormat="1" x14ac:dyDescent="0.35">
      <c r="D10647" s="5"/>
      <c r="J10647" s="12"/>
      <c r="S10647" s="12"/>
      <c r="T10647" s="5"/>
      <c r="V10647" s="5"/>
      <c r="W10647" s="5"/>
    </row>
    <row r="10648" spans="4:23" customFormat="1" x14ac:dyDescent="0.35">
      <c r="D10648" s="5"/>
      <c r="J10648" s="12"/>
      <c r="S10648" s="12"/>
      <c r="T10648" s="5"/>
      <c r="V10648" s="5"/>
      <c r="W10648" s="5"/>
    </row>
    <row r="10649" spans="4:23" customFormat="1" x14ac:dyDescent="0.35">
      <c r="D10649" s="5"/>
      <c r="J10649" s="12"/>
      <c r="S10649" s="12"/>
      <c r="T10649" s="5"/>
      <c r="V10649" s="5"/>
      <c r="W10649" s="5"/>
    </row>
    <row r="10650" spans="4:23" customFormat="1" x14ac:dyDescent="0.35">
      <c r="D10650" s="5"/>
      <c r="J10650" s="12"/>
      <c r="S10650" s="12"/>
      <c r="T10650" s="5"/>
      <c r="V10650" s="5"/>
      <c r="W10650" s="5"/>
    </row>
    <row r="10651" spans="4:23" customFormat="1" x14ac:dyDescent="0.35">
      <c r="D10651" s="5"/>
      <c r="J10651" s="12"/>
      <c r="S10651" s="12"/>
      <c r="T10651" s="5"/>
      <c r="V10651" s="5"/>
      <c r="W10651" s="5"/>
    </row>
    <row r="10652" spans="4:23" customFormat="1" x14ac:dyDescent="0.35">
      <c r="D10652" s="5"/>
      <c r="J10652" s="12"/>
      <c r="S10652" s="12"/>
      <c r="T10652" s="5"/>
      <c r="V10652" s="5"/>
      <c r="W10652" s="5"/>
    </row>
    <row r="10653" spans="4:23" customFormat="1" x14ac:dyDescent="0.35">
      <c r="D10653" s="5"/>
      <c r="J10653" s="12"/>
      <c r="S10653" s="12"/>
      <c r="T10653" s="5"/>
      <c r="V10653" s="5"/>
      <c r="W10653" s="5"/>
    </row>
    <row r="10654" spans="4:23" customFormat="1" x14ac:dyDescent="0.35">
      <c r="D10654" s="5"/>
      <c r="J10654" s="12"/>
      <c r="S10654" s="12"/>
      <c r="T10654" s="5"/>
      <c r="V10654" s="5"/>
      <c r="W10654" s="5"/>
    </row>
    <row r="10655" spans="4:23" customFormat="1" x14ac:dyDescent="0.35">
      <c r="D10655" s="5"/>
      <c r="J10655" s="12"/>
      <c r="S10655" s="12"/>
      <c r="T10655" s="5"/>
      <c r="V10655" s="5"/>
      <c r="W10655" s="5"/>
    </row>
    <row r="10656" spans="4:23" customFormat="1" x14ac:dyDescent="0.35">
      <c r="D10656" s="5"/>
      <c r="J10656" s="12"/>
      <c r="S10656" s="12"/>
      <c r="T10656" s="5"/>
      <c r="V10656" s="5"/>
      <c r="W10656" s="5"/>
    </row>
    <row r="10657" spans="4:23" customFormat="1" x14ac:dyDescent="0.35">
      <c r="D10657" s="5"/>
      <c r="J10657" s="12"/>
      <c r="S10657" s="12"/>
      <c r="T10657" s="5"/>
      <c r="V10657" s="5"/>
      <c r="W10657" s="5"/>
    </row>
    <row r="10658" spans="4:23" customFormat="1" x14ac:dyDescent="0.35">
      <c r="D10658" s="5"/>
      <c r="J10658" s="12"/>
      <c r="S10658" s="12"/>
      <c r="T10658" s="5"/>
      <c r="V10658" s="5"/>
      <c r="W10658" s="5"/>
    </row>
    <row r="10659" spans="4:23" customFormat="1" x14ac:dyDescent="0.35">
      <c r="D10659" s="5"/>
      <c r="J10659" s="12"/>
      <c r="S10659" s="12"/>
      <c r="T10659" s="5"/>
      <c r="V10659" s="5"/>
      <c r="W10659" s="5"/>
    </row>
    <row r="10660" spans="4:23" customFormat="1" x14ac:dyDescent="0.35">
      <c r="D10660" s="5"/>
      <c r="J10660" s="12"/>
      <c r="S10660" s="12"/>
      <c r="T10660" s="5"/>
      <c r="V10660" s="5"/>
      <c r="W10660" s="5"/>
    </row>
    <row r="10661" spans="4:23" customFormat="1" x14ac:dyDescent="0.35">
      <c r="D10661" s="5"/>
      <c r="J10661" s="12"/>
      <c r="S10661" s="12"/>
      <c r="T10661" s="5"/>
      <c r="V10661" s="5"/>
      <c r="W10661" s="5"/>
    </row>
    <row r="10662" spans="4:23" customFormat="1" x14ac:dyDescent="0.35">
      <c r="D10662" s="5"/>
      <c r="J10662" s="12"/>
      <c r="S10662" s="12"/>
      <c r="T10662" s="5"/>
      <c r="V10662" s="5"/>
      <c r="W10662" s="5"/>
    </row>
    <row r="10663" spans="4:23" customFormat="1" x14ac:dyDescent="0.35">
      <c r="D10663" s="5"/>
      <c r="J10663" s="12"/>
      <c r="S10663" s="12"/>
      <c r="T10663" s="5"/>
      <c r="V10663" s="5"/>
      <c r="W10663" s="5"/>
    </row>
    <row r="10664" spans="4:23" customFormat="1" x14ac:dyDescent="0.35">
      <c r="D10664" s="5"/>
      <c r="J10664" s="12"/>
      <c r="S10664" s="12"/>
      <c r="T10664" s="5"/>
      <c r="V10664" s="5"/>
      <c r="W10664" s="5"/>
    </row>
    <row r="10665" spans="4:23" customFormat="1" x14ac:dyDescent="0.35">
      <c r="D10665" s="5"/>
      <c r="J10665" s="12"/>
      <c r="S10665" s="12"/>
      <c r="T10665" s="5"/>
      <c r="V10665" s="5"/>
      <c r="W10665" s="5"/>
    </row>
    <row r="10666" spans="4:23" customFormat="1" x14ac:dyDescent="0.35">
      <c r="D10666" s="5"/>
      <c r="J10666" s="12"/>
      <c r="S10666" s="12"/>
      <c r="T10666" s="5"/>
      <c r="V10666" s="5"/>
      <c r="W10666" s="5"/>
    </row>
    <row r="10667" spans="4:23" customFormat="1" x14ac:dyDescent="0.35">
      <c r="D10667" s="5"/>
      <c r="J10667" s="12"/>
      <c r="S10667" s="12"/>
      <c r="T10667" s="5"/>
      <c r="V10667" s="5"/>
      <c r="W10667" s="5"/>
    </row>
    <row r="10668" spans="4:23" customFormat="1" x14ac:dyDescent="0.35">
      <c r="D10668" s="5"/>
      <c r="J10668" s="12"/>
      <c r="S10668" s="12"/>
      <c r="T10668" s="5"/>
      <c r="V10668" s="5"/>
      <c r="W10668" s="5"/>
    </row>
    <row r="10669" spans="4:23" customFormat="1" x14ac:dyDescent="0.35">
      <c r="D10669" s="5"/>
      <c r="J10669" s="12"/>
      <c r="S10669" s="12"/>
      <c r="T10669" s="5"/>
      <c r="V10669" s="5"/>
      <c r="W10669" s="5"/>
    </row>
    <row r="10670" spans="4:23" customFormat="1" x14ac:dyDescent="0.35">
      <c r="D10670" s="5"/>
      <c r="J10670" s="12"/>
      <c r="S10670" s="12"/>
      <c r="T10670" s="5"/>
      <c r="V10670" s="5"/>
      <c r="W10670" s="5"/>
    </row>
    <row r="10671" spans="4:23" customFormat="1" x14ac:dyDescent="0.35">
      <c r="D10671" s="5"/>
      <c r="J10671" s="12"/>
      <c r="S10671" s="12"/>
      <c r="T10671" s="5"/>
      <c r="V10671" s="5"/>
      <c r="W10671" s="5"/>
    </row>
    <row r="10672" spans="4:23" customFormat="1" x14ac:dyDescent="0.35">
      <c r="D10672" s="5"/>
      <c r="J10672" s="12"/>
      <c r="S10672" s="12"/>
      <c r="T10672" s="5"/>
      <c r="V10672" s="5"/>
      <c r="W10672" s="5"/>
    </row>
    <row r="10673" spans="4:23" customFormat="1" x14ac:dyDescent="0.35">
      <c r="D10673" s="5"/>
      <c r="J10673" s="12"/>
      <c r="S10673" s="12"/>
      <c r="T10673" s="5"/>
      <c r="V10673" s="5"/>
      <c r="W10673" s="5"/>
    </row>
    <row r="10674" spans="4:23" customFormat="1" x14ac:dyDescent="0.35">
      <c r="D10674" s="5"/>
      <c r="J10674" s="12"/>
      <c r="S10674" s="12"/>
      <c r="T10674" s="5"/>
      <c r="V10674" s="5"/>
      <c r="W10674" s="5"/>
    </row>
    <row r="10675" spans="4:23" customFormat="1" x14ac:dyDescent="0.35">
      <c r="D10675" s="5"/>
      <c r="J10675" s="12"/>
      <c r="S10675" s="12"/>
      <c r="T10675" s="5"/>
      <c r="V10675" s="5"/>
      <c r="W10675" s="5"/>
    </row>
    <row r="10676" spans="4:23" customFormat="1" x14ac:dyDescent="0.35">
      <c r="D10676" s="5"/>
      <c r="J10676" s="12"/>
      <c r="S10676" s="12"/>
      <c r="T10676" s="5"/>
      <c r="V10676" s="5"/>
      <c r="W10676" s="5"/>
    </row>
    <row r="10677" spans="4:23" customFormat="1" x14ac:dyDescent="0.35">
      <c r="D10677" s="5"/>
      <c r="J10677" s="12"/>
      <c r="S10677" s="12"/>
      <c r="T10677" s="5"/>
      <c r="V10677" s="5"/>
      <c r="W10677" s="5"/>
    </row>
    <row r="10678" spans="4:23" customFormat="1" x14ac:dyDescent="0.35">
      <c r="D10678" s="5"/>
      <c r="J10678" s="12"/>
      <c r="S10678" s="12"/>
      <c r="T10678" s="5"/>
      <c r="V10678" s="5"/>
      <c r="W10678" s="5"/>
    </row>
    <row r="10679" spans="4:23" customFormat="1" x14ac:dyDescent="0.35">
      <c r="D10679" s="5"/>
      <c r="J10679" s="12"/>
      <c r="S10679" s="12"/>
      <c r="T10679" s="5"/>
      <c r="V10679" s="5"/>
      <c r="W10679" s="5"/>
    </row>
    <row r="10680" spans="4:23" customFormat="1" x14ac:dyDescent="0.35">
      <c r="D10680" s="5"/>
      <c r="J10680" s="12"/>
      <c r="S10680" s="12"/>
      <c r="T10680" s="5"/>
      <c r="V10680" s="5"/>
      <c r="W10680" s="5"/>
    </row>
    <row r="10681" spans="4:23" customFormat="1" x14ac:dyDescent="0.35">
      <c r="D10681" s="5"/>
      <c r="J10681" s="12"/>
      <c r="S10681" s="12"/>
      <c r="T10681" s="5"/>
      <c r="V10681" s="5"/>
      <c r="W10681" s="5"/>
    </row>
    <row r="10682" spans="4:23" customFormat="1" x14ac:dyDescent="0.35">
      <c r="D10682" s="5"/>
      <c r="J10682" s="12"/>
      <c r="S10682" s="12"/>
      <c r="T10682" s="5"/>
      <c r="V10682" s="5"/>
      <c r="W10682" s="5"/>
    </row>
    <row r="10683" spans="4:23" customFormat="1" x14ac:dyDescent="0.35">
      <c r="D10683" s="5"/>
      <c r="J10683" s="12"/>
      <c r="S10683" s="12"/>
      <c r="T10683" s="5"/>
      <c r="V10683" s="5"/>
      <c r="W10683" s="5"/>
    </row>
    <row r="10684" spans="4:23" customFormat="1" x14ac:dyDescent="0.35">
      <c r="D10684" s="5"/>
      <c r="J10684" s="12"/>
      <c r="S10684" s="12"/>
      <c r="T10684" s="5"/>
      <c r="V10684" s="5"/>
      <c r="W10684" s="5"/>
    </row>
    <row r="10685" spans="4:23" customFormat="1" x14ac:dyDescent="0.35">
      <c r="D10685" s="5"/>
      <c r="J10685" s="12"/>
      <c r="S10685" s="12"/>
      <c r="T10685" s="5"/>
      <c r="V10685" s="5"/>
      <c r="W10685" s="5"/>
    </row>
    <row r="10686" spans="4:23" customFormat="1" x14ac:dyDescent="0.35">
      <c r="D10686" s="5"/>
      <c r="J10686" s="12"/>
      <c r="S10686" s="12"/>
      <c r="T10686" s="5"/>
      <c r="V10686" s="5"/>
      <c r="W10686" s="5"/>
    </row>
    <row r="10687" spans="4:23" customFormat="1" x14ac:dyDescent="0.35">
      <c r="D10687" s="5"/>
      <c r="J10687" s="12"/>
      <c r="S10687" s="12"/>
      <c r="T10687" s="5"/>
      <c r="V10687" s="5"/>
      <c r="W10687" s="5"/>
    </row>
    <row r="10688" spans="4:23" customFormat="1" x14ac:dyDescent="0.35">
      <c r="D10688" s="5"/>
      <c r="J10688" s="12"/>
      <c r="S10688" s="12"/>
      <c r="T10688" s="5"/>
      <c r="V10688" s="5"/>
      <c r="W10688" s="5"/>
    </row>
    <row r="10689" spans="4:23" customFormat="1" x14ac:dyDescent="0.35">
      <c r="D10689" s="5"/>
      <c r="J10689" s="12"/>
      <c r="S10689" s="12"/>
      <c r="T10689" s="5"/>
      <c r="V10689" s="5"/>
      <c r="W10689" s="5"/>
    </row>
    <row r="10690" spans="4:23" customFormat="1" x14ac:dyDescent="0.35">
      <c r="D10690" s="5"/>
      <c r="J10690" s="12"/>
      <c r="S10690" s="12"/>
      <c r="T10690" s="5"/>
      <c r="V10690" s="5"/>
      <c r="W10690" s="5"/>
    </row>
    <row r="10691" spans="4:23" customFormat="1" x14ac:dyDescent="0.35">
      <c r="D10691" s="5"/>
      <c r="J10691" s="12"/>
      <c r="S10691" s="12"/>
      <c r="T10691" s="5"/>
      <c r="V10691" s="5"/>
      <c r="W10691" s="5"/>
    </row>
    <row r="10692" spans="4:23" customFormat="1" x14ac:dyDescent="0.35">
      <c r="D10692" s="5"/>
      <c r="J10692" s="12"/>
      <c r="S10692" s="12"/>
      <c r="T10692" s="5"/>
      <c r="V10692" s="5"/>
      <c r="W10692" s="5"/>
    </row>
    <row r="10693" spans="4:23" customFormat="1" x14ac:dyDescent="0.35">
      <c r="D10693" s="5"/>
      <c r="J10693" s="12"/>
      <c r="S10693" s="12"/>
      <c r="T10693" s="5"/>
      <c r="V10693" s="5"/>
      <c r="W10693" s="5"/>
    </row>
    <row r="10694" spans="4:23" customFormat="1" x14ac:dyDescent="0.35">
      <c r="D10694" s="5"/>
      <c r="J10694" s="12"/>
      <c r="S10694" s="12"/>
      <c r="T10694" s="5"/>
      <c r="V10694" s="5"/>
      <c r="W10694" s="5"/>
    </row>
    <row r="10695" spans="4:23" customFormat="1" x14ac:dyDescent="0.35">
      <c r="D10695" s="5"/>
      <c r="J10695" s="12"/>
      <c r="S10695" s="12"/>
      <c r="T10695" s="5"/>
      <c r="V10695" s="5"/>
      <c r="W10695" s="5"/>
    </row>
    <row r="10696" spans="4:23" customFormat="1" x14ac:dyDescent="0.35">
      <c r="D10696" s="5"/>
      <c r="J10696" s="12"/>
      <c r="S10696" s="12"/>
      <c r="T10696" s="5"/>
      <c r="V10696" s="5"/>
      <c r="W10696" s="5"/>
    </row>
    <row r="10697" spans="4:23" customFormat="1" x14ac:dyDescent="0.35">
      <c r="D10697" s="5"/>
      <c r="J10697" s="12"/>
      <c r="S10697" s="12"/>
      <c r="T10697" s="5"/>
      <c r="V10697" s="5"/>
      <c r="W10697" s="5"/>
    </row>
    <row r="10698" spans="4:23" customFormat="1" x14ac:dyDescent="0.35">
      <c r="D10698" s="5"/>
      <c r="J10698" s="12"/>
      <c r="S10698" s="12"/>
      <c r="T10698" s="5"/>
      <c r="V10698" s="5"/>
      <c r="W10698" s="5"/>
    </row>
    <row r="10699" spans="4:23" customFormat="1" x14ac:dyDescent="0.35">
      <c r="D10699" s="5"/>
      <c r="J10699" s="12"/>
      <c r="S10699" s="12"/>
      <c r="T10699" s="5"/>
      <c r="V10699" s="5"/>
      <c r="W10699" s="5"/>
    </row>
    <row r="10700" spans="4:23" customFormat="1" x14ac:dyDescent="0.35">
      <c r="D10700" s="5"/>
      <c r="J10700" s="12"/>
      <c r="S10700" s="12"/>
      <c r="T10700" s="5"/>
      <c r="V10700" s="5"/>
      <c r="W10700" s="5"/>
    </row>
    <row r="10701" spans="4:23" customFormat="1" x14ac:dyDescent="0.35">
      <c r="D10701" s="5"/>
      <c r="J10701" s="12"/>
      <c r="S10701" s="12"/>
      <c r="T10701" s="5"/>
      <c r="V10701" s="5"/>
      <c r="W10701" s="5"/>
    </row>
    <row r="10702" spans="4:23" customFormat="1" x14ac:dyDescent="0.35">
      <c r="D10702" s="5"/>
      <c r="J10702" s="12"/>
      <c r="S10702" s="12"/>
      <c r="T10702" s="5"/>
      <c r="V10702" s="5"/>
      <c r="W10702" s="5"/>
    </row>
    <row r="10703" spans="4:23" customFormat="1" x14ac:dyDescent="0.35">
      <c r="D10703" s="5"/>
      <c r="J10703" s="12"/>
      <c r="S10703" s="12"/>
      <c r="T10703" s="5"/>
      <c r="V10703" s="5"/>
      <c r="W10703" s="5"/>
    </row>
    <row r="10704" spans="4:23" customFormat="1" x14ac:dyDescent="0.35">
      <c r="D10704" s="5"/>
      <c r="J10704" s="12"/>
      <c r="S10704" s="12"/>
      <c r="T10704" s="5"/>
      <c r="V10704" s="5"/>
      <c r="W10704" s="5"/>
    </row>
    <row r="10705" spans="4:23" customFormat="1" x14ac:dyDescent="0.35">
      <c r="D10705" s="5"/>
      <c r="J10705" s="12"/>
      <c r="S10705" s="12"/>
      <c r="T10705" s="5"/>
      <c r="V10705" s="5"/>
      <c r="W10705" s="5"/>
    </row>
    <row r="10706" spans="4:23" customFormat="1" x14ac:dyDescent="0.35">
      <c r="D10706" s="5"/>
      <c r="J10706" s="12"/>
      <c r="S10706" s="12"/>
      <c r="T10706" s="5"/>
      <c r="V10706" s="5"/>
      <c r="W10706" s="5"/>
    </row>
    <row r="10707" spans="4:23" customFormat="1" x14ac:dyDescent="0.35">
      <c r="D10707" s="5"/>
      <c r="J10707" s="12"/>
      <c r="S10707" s="12"/>
      <c r="T10707" s="5"/>
      <c r="V10707" s="5"/>
      <c r="W10707" s="5"/>
    </row>
    <row r="10708" spans="4:23" customFormat="1" x14ac:dyDescent="0.35">
      <c r="D10708" s="5"/>
      <c r="J10708" s="12"/>
      <c r="S10708" s="12"/>
      <c r="T10708" s="5"/>
      <c r="V10708" s="5"/>
      <c r="W10708" s="5"/>
    </row>
    <row r="10709" spans="4:23" customFormat="1" x14ac:dyDescent="0.35">
      <c r="D10709" s="5"/>
      <c r="J10709" s="12"/>
      <c r="S10709" s="12"/>
      <c r="T10709" s="5"/>
      <c r="V10709" s="5"/>
      <c r="W10709" s="5"/>
    </row>
    <row r="10710" spans="4:23" customFormat="1" x14ac:dyDescent="0.35">
      <c r="D10710" s="5"/>
      <c r="J10710" s="12"/>
      <c r="S10710" s="12"/>
      <c r="T10710" s="5"/>
      <c r="V10710" s="5"/>
      <c r="W10710" s="5"/>
    </row>
    <row r="10711" spans="4:23" customFormat="1" x14ac:dyDescent="0.35">
      <c r="D10711" s="5"/>
      <c r="J10711" s="12"/>
      <c r="S10711" s="12"/>
      <c r="T10711" s="5"/>
      <c r="V10711" s="5"/>
      <c r="W10711" s="5"/>
    </row>
    <row r="10712" spans="4:23" customFormat="1" x14ac:dyDescent="0.35">
      <c r="D10712" s="5"/>
      <c r="J10712" s="12"/>
      <c r="S10712" s="12"/>
      <c r="T10712" s="5"/>
      <c r="V10712" s="5"/>
      <c r="W10712" s="5"/>
    </row>
    <row r="10713" spans="4:23" customFormat="1" x14ac:dyDescent="0.35">
      <c r="D10713" s="5"/>
      <c r="J10713" s="12"/>
      <c r="S10713" s="12"/>
      <c r="T10713" s="5"/>
      <c r="V10713" s="5"/>
      <c r="W10713" s="5"/>
    </row>
    <row r="10714" spans="4:23" customFormat="1" x14ac:dyDescent="0.35">
      <c r="D10714" s="5"/>
      <c r="J10714" s="12"/>
      <c r="S10714" s="12"/>
      <c r="T10714" s="5"/>
      <c r="V10714" s="5"/>
      <c r="W10714" s="5"/>
    </row>
    <row r="10715" spans="4:23" customFormat="1" x14ac:dyDescent="0.35">
      <c r="D10715" s="5"/>
      <c r="J10715" s="12"/>
      <c r="S10715" s="12"/>
      <c r="T10715" s="5"/>
      <c r="V10715" s="5"/>
      <c r="W10715" s="5"/>
    </row>
    <row r="10716" spans="4:23" customFormat="1" x14ac:dyDescent="0.35">
      <c r="D10716" s="5"/>
      <c r="J10716" s="12"/>
      <c r="S10716" s="12"/>
      <c r="T10716" s="5"/>
      <c r="V10716" s="5"/>
      <c r="W10716" s="5"/>
    </row>
    <row r="10717" spans="4:23" customFormat="1" x14ac:dyDescent="0.35">
      <c r="D10717" s="5"/>
      <c r="J10717" s="12"/>
      <c r="S10717" s="12"/>
      <c r="T10717" s="5"/>
      <c r="V10717" s="5"/>
      <c r="W10717" s="5"/>
    </row>
    <row r="10718" spans="4:23" customFormat="1" x14ac:dyDescent="0.35">
      <c r="D10718" s="5"/>
      <c r="J10718" s="12"/>
      <c r="S10718" s="12"/>
      <c r="T10718" s="5"/>
      <c r="V10718" s="5"/>
      <c r="W10718" s="5"/>
    </row>
    <row r="10719" spans="4:23" customFormat="1" x14ac:dyDescent="0.35">
      <c r="D10719" s="5"/>
      <c r="J10719" s="12"/>
      <c r="S10719" s="12"/>
      <c r="T10719" s="5"/>
      <c r="V10719" s="5"/>
      <c r="W10719" s="5"/>
    </row>
    <row r="10720" spans="4:23" customFormat="1" x14ac:dyDescent="0.35">
      <c r="D10720" s="5"/>
      <c r="J10720" s="12"/>
      <c r="S10720" s="12"/>
      <c r="T10720" s="5"/>
      <c r="V10720" s="5"/>
      <c r="W10720" s="5"/>
    </row>
    <row r="10721" spans="4:23" customFormat="1" x14ac:dyDescent="0.35">
      <c r="D10721" s="5"/>
      <c r="J10721" s="12"/>
      <c r="S10721" s="12"/>
      <c r="T10721" s="5"/>
      <c r="V10721" s="5"/>
      <c r="W10721" s="5"/>
    </row>
    <row r="10722" spans="4:23" customFormat="1" x14ac:dyDescent="0.35">
      <c r="D10722" s="5"/>
      <c r="J10722" s="12"/>
      <c r="S10722" s="12"/>
      <c r="T10722" s="5"/>
      <c r="V10722" s="5"/>
      <c r="W10722" s="5"/>
    </row>
    <row r="10723" spans="4:23" customFormat="1" x14ac:dyDescent="0.35">
      <c r="D10723" s="5"/>
      <c r="J10723" s="12"/>
      <c r="S10723" s="12"/>
      <c r="T10723" s="5"/>
      <c r="V10723" s="5"/>
      <c r="W10723" s="5"/>
    </row>
    <row r="10724" spans="4:23" customFormat="1" x14ac:dyDescent="0.35">
      <c r="D10724" s="5"/>
      <c r="J10724" s="12"/>
      <c r="S10724" s="12"/>
      <c r="T10724" s="5"/>
      <c r="V10724" s="5"/>
      <c r="W10724" s="5"/>
    </row>
    <row r="10725" spans="4:23" customFormat="1" x14ac:dyDescent="0.35">
      <c r="D10725" s="5"/>
      <c r="J10725" s="12"/>
      <c r="S10725" s="12"/>
      <c r="T10725" s="5"/>
      <c r="V10725" s="5"/>
      <c r="W10725" s="5"/>
    </row>
    <row r="10726" spans="4:23" customFormat="1" x14ac:dyDescent="0.35">
      <c r="D10726" s="5"/>
      <c r="J10726" s="12"/>
      <c r="S10726" s="12"/>
      <c r="T10726" s="5"/>
      <c r="V10726" s="5"/>
      <c r="W10726" s="5"/>
    </row>
    <row r="10727" spans="4:23" customFormat="1" x14ac:dyDescent="0.35">
      <c r="D10727" s="5"/>
      <c r="J10727" s="12"/>
      <c r="S10727" s="12"/>
      <c r="T10727" s="5"/>
      <c r="V10727" s="5"/>
      <c r="W10727" s="5"/>
    </row>
    <row r="10728" spans="4:23" customFormat="1" x14ac:dyDescent="0.35">
      <c r="D10728" s="5"/>
      <c r="J10728" s="12"/>
      <c r="S10728" s="12"/>
      <c r="T10728" s="5"/>
      <c r="V10728" s="5"/>
      <c r="W10728" s="5"/>
    </row>
    <row r="10729" spans="4:23" customFormat="1" x14ac:dyDescent="0.35">
      <c r="D10729" s="5"/>
      <c r="J10729" s="12"/>
      <c r="S10729" s="12"/>
      <c r="T10729" s="5"/>
      <c r="V10729" s="5"/>
      <c r="W10729" s="5"/>
    </row>
    <row r="10730" spans="4:23" customFormat="1" x14ac:dyDescent="0.35">
      <c r="D10730" s="5"/>
      <c r="J10730" s="12"/>
      <c r="S10730" s="12"/>
      <c r="T10730" s="5"/>
      <c r="V10730" s="5"/>
      <c r="W10730" s="5"/>
    </row>
    <row r="10731" spans="4:23" customFormat="1" x14ac:dyDescent="0.35">
      <c r="D10731" s="5"/>
      <c r="J10731" s="12"/>
      <c r="S10731" s="12"/>
      <c r="T10731" s="5"/>
      <c r="V10731" s="5"/>
      <c r="W10731" s="5"/>
    </row>
    <row r="10732" spans="4:23" customFormat="1" x14ac:dyDescent="0.35">
      <c r="D10732" s="5"/>
      <c r="J10732" s="12"/>
      <c r="S10732" s="12"/>
      <c r="T10732" s="5"/>
      <c r="V10732" s="5"/>
      <c r="W10732" s="5"/>
    </row>
    <row r="10733" spans="4:23" customFormat="1" x14ac:dyDescent="0.35">
      <c r="D10733" s="5"/>
      <c r="J10733" s="12"/>
      <c r="S10733" s="12"/>
      <c r="T10733" s="5"/>
      <c r="V10733" s="5"/>
      <c r="W10733" s="5"/>
    </row>
    <row r="10734" spans="4:23" customFormat="1" x14ac:dyDescent="0.35">
      <c r="D10734" s="5"/>
      <c r="J10734" s="12"/>
      <c r="S10734" s="12"/>
      <c r="T10734" s="5"/>
      <c r="V10734" s="5"/>
      <c r="W10734" s="5"/>
    </row>
    <row r="10735" spans="4:23" customFormat="1" x14ac:dyDescent="0.35">
      <c r="D10735" s="5"/>
      <c r="J10735" s="12"/>
      <c r="S10735" s="12"/>
      <c r="T10735" s="5"/>
      <c r="V10735" s="5"/>
      <c r="W10735" s="5"/>
    </row>
    <row r="10736" spans="4:23" customFormat="1" x14ac:dyDescent="0.35">
      <c r="D10736" s="5"/>
      <c r="J10736" s="12"/>
      <c r="S10736" s="12"/>
      <c r="T10736" s="5"/>
      <c r="V10736" s="5"/>
      <c r="W10736" s="5"/>
    </row>
    <row r="10737" spans="4:23" customFormat="1" x14ac:dyDescent="0.35">
      <c r="D10737" s="5"/>
      <c r="J10737" s="12"/>
      <c r="S10737" s="12"/>
      <c r="T10737" s="5"/>
      <c r="V10737" s="5"/>
      <c r="W10737" s="5"/>
    </row>
    <row r="10738" spans="4:23" customFormat="1" x14ac:dyDescent="0.35">
      <c r="D10738" s="5"/>
      <c r="J10738" s="12"/>
      <c r="S10738" s="12"/>
      <c r="T10738" s="5"/>
      <c r="V10738" s="5"/>
      <c r="W10738" s="5"/>
    </row>
    <row r="10739" spans="4:23" customFormat="1" x14ac:dyDescent="0.35">
      <c r="D10739" s="5"/>
      <c r="J10739" s="12"/>
      <c r="S10739" s="12"/>
      <c r="T10739" s="5"/>
      <c r="V10739" s="5"/>
      <c r="W10739" s="5"/>
    </row>
    <row r="10740" spans="4:23" customFormat="1" x14ac:dyDescent="0.35">
      <c r="D10740" s="5"/>
      <c r="J10740" s="12"/>
      <c r="S10740" s="12"/>
      <c r="T10740" s="5"/>
      <c r="V10740" s="5"/>
      <c r="W10740" s="5"/>
    </row>
    <row r="10741" spans="4:23" customFormat="1" x14ac:dyDescent="0.35">
      <c r="D10741" s="5"/>
      <c r="J10741" s="12"/>
      <c r="S10741" s="12"/>
      <c r="T10741" s="5"/>
      <c r="V10741" s="5"/>
      <c r="W10741" s="5"/>
    </row>
    <row r="10742" spans="4:23" customFormat="1" x14ac:dyDescent="0.35">
      <c r="D10742" s="5"/>
      <c r="J10742" s="12"/>
      <c r="S10742" s="12"/>
      <c r="T10742" s="5"/>
      <c r="V10742" s="5"/>
      <c r="W10742" s="5"/>
    </row>
    <row r="10743" spans="4:23" customFormat="1" x14ac:dyDescent="0.35">
      <c r="D10743" s="5"/>
      <c r="J10743" s="12"/>
      <c r="S10743" s="12"/>
      <c r="T10743" s="5"/>
      <c r="V10743" s="5"/>
      <c r="W10743" s="5"/>
    </row>
    <row r="10744" spans="4:23" customFormat="1" x14ac:dyDescent="0.35">
      <c r="D10744" s="5"/>
      <c r="J10744" s="12"/>
      <c r="S10744" s="12"/>
      <c r="T10744" s="5"/>
      <c r="V10744" s="5"/>
      <c r="W10744" s="5"/>
    </row>
    <row r="10745" spans="4:23" customFormat="1" x14ac:dyDescent="0.35">
      <c r="D10745" s="5"/>
      <c r="J10745" s="12"/>
      <c r="S10745" s="12"/>
      <c r="T10745" s="5"/>
      <c r="V10745" s="5"/>
      <c r="W10745" s="5"/>
    </row>
    <row r="10746" spans="4:23" customFormat="1" x14ac:dyDescent="0.35">
      <c r="D10746" s="5"/>
      <c r="J10746" s="12"/>
      <c r="S10746" s="12"/>
      <c r="T10746" s="5"/>
      <c r="V10746" s="5"/>
      <c r="W10746" s="5"/>
    </row>
    <row r="10747" spans="4:23" customFormat="1" x14ac:dyDescent="0.35">
      <c r="D10747" s="5"/>
      <c r="J10747" s="12"/>
      <c r="S10747" s="12"/>
      <c r="T10747" s="5"/>
      <c r="V10747" s="5"/>
      <c r="W10747" s="5"/>
    </row>
    <row r="10748" spans="4:23" customFormat="1" x14ac:dyDescent="0.35">
      <c r="D10748" s="5"/>
      <c r="J10748" s="12"/>
      <c r="S10748" s="12"/>
      <c r="T10748" s="5"/>
      <c r="V10748" s="5"/>
      <c r="W10748" s="5"/>
    </row>
    <row r="10749" spans="4:23" customFormat="1" x14ac:dyDescent="0.35">
      <c r="D10749" s="5"/>
      <c r="J10749" s="12"/>
      <c r="S10749" s="12"/>
      <c r="T10749" s="5"/>
      <c r="V10749" s="5"/>
      <c r="W10749" s="5"/>
    </row>
    <row r="10750" spans="4:23" customFormat="1" x14ac:dyDescent="0.35">
      <c r="D10750" s="5"/>
      <c r="J10750" s="12"/>
      <c r="S10750" s="12"/>
      <c r="T10750" s="5"/>
      <c r="V10750" s="5"/>
      <c r="W10750" s="5"/>
    </row>
    <row r="10751" spans="4:23" customFormat="1" x14ac:dyDescent="0.35">
      <c r="D10751" s="5"/>
      <c r="J10751" s="12"/>
      <c r="S10751" s="12"/>
      <c r="T10751" s="5"/>
      <c r="V10751" s="5"/>
      <c r="W10751" s="5"/>
    </row>
    <row r="10752" spans="4:23" customFormat="1" x14ac:dyDescent="0.35">
      <c r="D10752" s="5"/>
      <c r="J10752" s="12"/>
      <c r="S10752" s="12"/>
      <c r="T10752" s="5"/>
      <c r="V10752" s="5"/>
      <c r="W10752" s="5"/>
    </row>
    <row r="10753" spans="4:23" customFormat="1" x14ac:dyDescent="0.35">
      <c r="D10753" s="5"/>
      <c r="J10753" s="12"/>
      <c r="S10753" s="12"/>
      <c r="T10753" s="5"/>
      <c r="V10753" s="5"/>
      <c r="W10753" s="5"/>
    </row>
    <row r="10754" spans="4:23" customFormat="1" x14ac:dyDescent="0.35">
      <c r="D10754" s="5"/>
      <c r="J10754" s="12"/>
      <c r="S10754" s="12"/>
      <c r="T10754" s="5"/>
      <c r="V10754" s="5"/>
      <c r="W10754" s="5"/>
    </row>
    <row r="10755" spans="4:23" customFormat="1" x14ac:dyDescent="0.35">
      <c r="D10755" s="5"/>
      <c r="J10755" s="12"/>
      <c r="S10755" s="12"/>
      <c r="T10755" s="5"/>
      <c r="V10755" s="5"/>
      <c r="W10755" s="5"/>
    </row>
    <row r="10756" spans="4:23" customFormat="1" x14ac:dyDescent="0.35">
      <c r="D10756" s="5"/>
      <c r="J10756" s="12"/>
      <c r="S10756" s="12"/>
      <c r="T10756" s="5"/>
      <c r="V10756" s="5"/>
      <c r="W10756" s="5"/>
    </row>
    <row r="10757" spans="4:23" customFormat="1" x14ac:dyDescent="0.35">
      <c r="D10757" s="5"/>
      <c r="J10757" s="12"/>
      <c r="S10757" s="12"/>
      <c r="T10757" s="5"/>
      <c r="V10757" s="5"/>
      <c r="W10757" s="5"/>
    </row>
    <row r="10758" spans="4:23" customFormat="1" x14ac:dyDescent="0.35">
      <c r="D10758" s="5"/>
      <c r="J10758" s="12"/>
      <c r="S10758" s="12"/>
      <c r="T10758" s="5"/>
      <c r="V10758" s="5"/>
      <c r="W10758" s="5"/>
    </row>
    <row r="10759" spans="4:23" customFormat="1" x14ac:dyDescent="0.35">
      <c r="D10759" s="5"/>
      <c r="J10759" s="12"/>
      <c r="S10759" s="12"/>
      <c r="T10759" s="5"/>
      <c r="V10759" s="5"/>
      <c r="W10759" s="5"/>
    </row>
    <row r="10760" spans="4:23" customFormat="1" x14ac:dyDescent="0.35">
      <c r="D10760" s="5"/>
      <c r="J10760" s="12"/>
      <c r="S10760" s="12"/>
      <c r="T10760" s="5"/>
      <c r="V10760" s="5"/>
      <c r="W10760" s="5"/>
    </row>
    <row r="10761" spans="4:23" customFormat="1" x14ac:dyDescent="0.35">
      <c r="D10761" s="5"/>
      <c r="J10761" s="12"/>
      <c r="S10761" s="12"/>
      <c r="T10761" s="5"/>
      <c r="V10761" s="5"/>
      <c r="W10761" s="5"/>
    </row>
    <row r="10762" spans="4:23" customFormat="1" x14ac:dyDescent="0.35">
      <c r="D10762" s="5"/>
      <c r="J10762" s="12"/>
      <c r="S10762" s="12"/>
      <c r="T10762" s="5"/>
      <c r="V10762" s="5"/>
      <c r="W10762" s="5"/>
    </row>
    <row r="10763" spans="4:23" customFormat="1" x14ac:dyDescent="0.35">
      <c r="D10763" s="5"/>
      <c r="J10763" s="12"/>
      <c r="S10763" s="12"/>
      <c r="T10763" s="5"/>
      <c r="V10763" s="5"/>
      <c r="W10763" s="5"/>
    </row>
    <row r="10764" spans="4:23" customFormat="1" x14ac:dyDescent="0.35">
      <c r="D10764" s="5"/>
      <c r="J10764" s="12"/>
      <c r="S10764" s="12"/>
      <c r="T10764" s="5"/>
      <c r="V10764" s="5"/>
      <c r="W10764" s="5"/>
    </row>
    <row r="10765" spans="4:23" customFormat="1" x14ac:dyDescent="0.35">
      <c r="D10765" s="5"/>
      <c r="J10765" s="12"/>
      <c r="S10765" s="12"/>
      <c r="T10765" s="5"/>
      <c r="V10765" s="5"/>
      <c r="W10765" s="5"/>
    </row>
    <row r="10766" spans="4:23" customFormat="1" x14ac:dyDescent="0.35">
      <c r="D10766" s="5"/>
      <c r="J10766" s="12"/>
      <c r="S10766" s="12"/>
      <c r="T10766" s="5"/>
      <c r="V10766" s="5"/>
      <c r="W10766" s="5"/>
    </row>
    <row r="10767" spans="4:23" customFormat="1" x14ac:dyDescent="0.35">
      <c r="D10767" s="5"/>
      <c r="J10767" s="12"/>
      <c r="S10767" s="12"/>
      <c r="T10767" s="5"/>
      <c r="V10767" s="5"/>
      <c r="W10767" s="5"/>
    </row>
    <row r="10768" spans="4:23" customFormat="1" x14ac:dyDescent="0.35">
      <c r="D10768" s="5"/>
      <c r="J10768" s="12"/>
      <c r="S10768" s="12"/>
      <c r="T10768" s="5"/>
      <c r="V10768" s="5"/>
      <c r="W10768" s="5"/>
    </row>
    <row r="10769" spans="4:23" customFormat="1" x14ac:dyDescent="0.35">
      <c r="D10769" s="5"/>
      <c r="J10769" s="12"/>
      <c r="S10769" s="12"/>
      <c r="T10769" s="5"/>
      <c r="V10769" s="5"/>
      <c r="W10769" s="5"/>
    </row>
    <row r="10770" spans="4:23" customFormat="1" x14ac:dyDescent="0.35">
      <c r="D10770" s="5"/>
      <c r="J10770" s="12"/>
      <c r="S10770" s="12"/>
      <c r="T10770" s="5"/>
      <c r="V10770" s="5"/>
      <c r="W10770" s="5"/>
    </row>
    <row r="10771" spans="4:23" customFormat="1" x14ac:dyDescent="0.35">
      <c r="D10771" s="5"/>
      <c r="J10771" s="12"/>
      <c r="S10771" s="12"/>
      <c r="T10771" s="5"/>
      <c r="V10771" s="5"/>
      <c r="W10771" s="5"/>
    </row>
    <row r="10772" spans="4:23" customFormat="1" x14ac:dyDescent="0.35">
      <c r="D10772" s="5"/>
      <c r="J10772" s="12"/>
      <c r="S10772" s="12"/>
      <c r="T10772" s="5"/>
      <c r="V10772" s="5"/>
      <c r="W10772" s="5"/>
    </row>
    <row r="10773" spans="4:23" customFormat="1" x14ac:dyDescent="0.35">
      <c r="D10773" s="5"/>
      <c r="J10773" s="12"/>
      <c r="S10773" s="12"/>
      <c r="T10773" s="5"/>
      <c r="V10773" s="5"/>
      <c r="W10773" s="5"/>
    </row>
    <row r="10774" spans="4:23" customFormat="1" x14ac:dyDescent="0.35">
      <c r="D10774" s="5"/>
      <c r="J10774" s="12"/>
      <c r="S10774" s="12"/>
      <c r="T10774" s="5"/>
      <c r="V10774" s="5"/>
      <c r="W10774" s="5"/>
    </row>
    <row r="10775" spans="4:23" customFormat="1" x14ac:dyDescent="0.35">
      <c r="D10775" s="5"/>
      <c r="J10775" s="12"/>
      <c r="S10775" s="12"/>
      <c r="T10775" s="5"/>
      <c r="V10775" s="5"/>
      <c r="W10775" s="5"/>
    </row>
    <row r="10776" spans="4:23" customFormat="1" x14ac:dyDescent="0.35">
      <c r="D10776" s="5"/>
      <c r="J10776" s="12"/>
      <c r="S10776" s="12"/>
      <c r="T10776" s="5"/>
      <c r="V10776" s="5"/>
      <c r="W10776" s="5"/>
    </row>
    <row r="10777" spans="4:23" customFormat="1" x14ac:dyDescent="0.35">
      <c r="D10777" s="5"/>
      <c r="J10777" s="12"/>
      <c r="S10777" s="12"/>
      <c r="T10777" s="5"/>
      <c r="V10777" s="5"/>
      <c r="W10777" s="5"/>
    </row>
    <row r="10778" spans="4:23" customFormat="1" x14ac:dyDescent="0.35">
      <c r="D10778" s="5"/>
      <c r="J10778" s="12"/>
      <c r="S10778" s="12"/>
      <c r="T10778" s="5"/>
      <c r="V10778" s="5"/>
      <c r="W10778" s="5"/>
    </row>
    <row r="10779" spans="4:23" customFormat="1" x14ac:dyDescent="0.35">
      <c r="D10779" s="5"/>
      <c r="J10779" s="12"/>
      <c r="S10779" s="12"/>
      <c r="T10779" s="5"/>
      <c r="V10779" s="5"/>
      <c r="W10779" s="5"/>
    </row>
    <row r="10780" spans="4:23" customFormat="1" x14ac:dyDescent="0.35">
      <c r="D10780" s="5"/>
      <c r="J10780" s="12"/>
      <c r="S10780" s="12"/>
      <c r="T10780" s="5"/>
      <c r="V10780" s="5"/>
      <c r="W10780" s="5"/>
    </row>
    <row r="10781" spans="4:23" customFormat="1" x14ac:dyDescent="0.35">
      <c r="D10781" s="5"/>
      <c r="J10781" s="12"/>
      <c r="S10781" s="12"/>
      <c r="T10781" s="5"/>
      <c r="V10781" s="5"/>
      <c r="W10781" s="5"/>
    </row>
    <row r="10782" spans="4:23" customFormat="1" x14ac:dyDescent="0.35">
      <c r="D10782" s="5"/>
      <c r="J10782" s="12"/>
      <c r="S10782" s="12"/>
      <c r="T10782" s="5"/>
      <c r="V10782" s="5"/>
      <c r="W10782" s="5"/>
    </row>
    <row r="10783" spans="4:23" customFormat="1" x14ac:dyDescent="0.35">
      <c r="D10783" s="5"/>
      <c r="J10783" s="12"/>
      <c r="S10783" s="12"/>
      <c r="T10783" s="5"/>
      <c r="V10783" s="5"/>
      <c r="W10783" s="5"/>
    </row>
    <row r="10784" spans="4:23" customFormat="1" x14ac:dyDescent="0.35">
      <c r="D10784" s="5"/>
      <c r="J10784" s="12"/>
      <c r="S10784" s="12"/>
      <c r="T10784" s="5"/>
      <c r="V10784" s="5"/>
      <c r="W10784" s="5"/>
    </row>
    <row r="10785" spans="4:23" customFormat="1" x14ac:dyDescent="0.35">
      <c r="D10785" s="5"/>
      <c r="J10785" s="12"/>
      <c r="S10785" s="12"/>
      <c r="T10785" s="5"/>
      <c r="V10785" s="5"/>
      <c r="W10785" s="5"/>
    </row>
    <row r="10786" spans="4:23" customFormat="1" x14ac:dyDescent="0.35">
      <c r="D10786" s="5"/>
      <c r="J10786" s="12"/>
      <c r="S10786" s="12"/>
      <c r="T10786" s="5"/>
      <c r="V10786" s="5"/>
      <c r="W10786" s="5"/>
    </row>
    <row r="10787" spans="4:23" customFormat="1" x14ac:dyDescent="0.35">
      <c r="D10787" s="5"/>
      <c r="J10787" s="12"/>
      <c r="S10787" s="12"/>
      <c r="T10787" s="5"/>
      <c r="V10787" s="5"/>
      <c r="W10787" s="5"/>
    </row>
    <row r="10788" spans="4:23" customFormat="1" x14ac:dyDescent="0.35">
      <c r="D10788" s="5"/>
      <c r="J10788" s="12"/>
      <c r="S10788" s="12"/>
      <c r="T10788" s="5"/>
      <c r="V10788" s="5"/>
      <c r="W10788" s="5"/>
    </row>
    <row r="10789" spans="4:23" customFormat="1" x14ac:dyDescent="0.35">
      <c r="D10789" s="5"/>
      <c r="J10789" s="12"/>
      <c r="S10789" s="12"/>
      <c r="T10789" s="5"/>
      <c r="V10789" s="5"/>
      <c r="W10789" s="5"/>
    </row>
    <row r="10790" spans="4:23" customFormat="1" x14ac:dyDescent="0.35">
      <c r="D10790" s="5"/>
      <c r="J10790" s="12"/>
      <c r="S10790" s="12"/>
      <c r="T10790" s="5"/>
      <c r="V10790" s="5"/>
      <c r="W10790" s="5"/>
    </row>
    <row r="10791" spans="4:23" customFormat="1" x14ac:dyDescent="0.35">
      <c r="D10791" s="5"/>
      <c r="J10791" s="12"/>
      <c r="S10791" s="12"/>
      <c r="T10791" s="5"/>
      <c r="V10791" s="5"/>
      <c r="W10791" s="5"/>
    </row>
    <row r="10792" spans="4:23" customFormat="1" x14ac:dyDescent="0.35">
      <c r="D10792" s="5"/>
      <c r="J10792" s="12"/>
      <c r="S10792" s="12"/>
      <c r="T10792" s="5"/>
      <c r="V10792" s="5"/>
      <c r="W10792" s="5"/>
    </row>
    <row r="10793" spans="4:23" customFormat="1" x14ac:dyDescent="0.35">
      <c r="D10793" s="5"/>
      <c r="J10793" s="12"/>
      <c r="S10793" s="12"/>
      <c r="T10793" s="5"/>
      <c r="V10793" s="5"/>
      <c r="W10793" s="5"/>
    </row>
    <row r="10794" spans="4:23" customFormat="1" x14ac:dyDescent="0.35">
      <c r="D10794" s="5"/>
      <c r="J10794" s="12"/>
      <c r="S10794" s="12"/>
      <c r="T10794" s="5"/>
      <c r="V10794" s="5"/>
      <c r="W10794" s="5"/>
    </row>
    <row r="10795" spans="4:23" customFormat="1" x14ac:dyDescent="0.35">
      <c r="D10795" s="5"/>
      <c r="J10795" s="12"/>
      <c r="S10795" s="12"/>
      <c r="T10795" s="5"/>
      <c r="V10795" s="5"/>
      <c r="W10795" s="5"/>
    </row>
    <row r="10796" spans="4:23" customFormat="1" x14ac:dyDescent="0.35">
      <c r="D10796" s="5"/>
      <c r="J10796" s="12"/>
      <c r="S10796" s="12"/>
      <c r="T10796" s="5"/>
      <c r="V10796" s="5"/>
      <c r="W10796" s="5"/>
    </row>
    <row r="10797" spans="4:23" customFormat="1" x14ac:dyDescent="0.35">
      <c r="D10797" s="5"/>
      <c r="J10797" s="12"/>
      <c r="S10797" s="12"/>
      <c r="T10797" s="5"/>
      <c r="V10797" s="5"/>
      <c r="W10797" s="5"/>
    </row>
    <row r="10798" spans="4:23" customFormat="1" x14ac:dyDescent="0.35">
      <c r="D10798" s="5"/>
      <c r="J10798" s="12"/>
      <c r="S10798" s="12"/>
      <c r="T10798" s="5"/>
      <c r="V10798" s="5"/>
      <c r="W10798" s="5"/>
    </row>
    <row r="10799" spans="4:23" customFormat="1" x14ac:dyDescent="0.35">
      <c r="D10799" s="5"/>
      <c r="J10799" s="12"/>
      <c r="S10799" s="12"/>
      <c r="T10799" s="5"/>
      <c r="V10799" s="5"/>
      <c r="W10799" s="5"/>
    </row>
    <row r="10800" spans="4:23" customFormat="1" x14ac:dyDescent="0.35">
      <c r="D10800" s="5"/>
      <c r="J10800" s="12"/>
      <c r="S10800" s="12"/>
      <c r="T10800" s="5"/>
      <c r="V10800" s="5"/>
      <c r="W10800" s="5"/>
    </row>
    <row r="10801" spans="4:23" customFormat="1" x14ac:dyDescent="0.35">
      <c r="D10801" s="5"/>
      <c r="J10801" s="12"/>
      <c r="S10801" s="12"/>
      <c r="T10801" s="5"/>
      <c r="V10801" s="5"/>
      <c r="W10801" s="5"/>
    </row>
    <row r="10802" spans="4:23" customFormat="1" x14ac:dyDescent="0.35">
      <c r="D10802" s="5"/>
      <c r="J10802" s="12"/>
      <c r="S10802" s="12"/>
      <c r="T10802" s="5"/>
      <c r="V10802" s="5"/>
      <c r="W10802" s="5"/>
    </row>
    <row r="10803" spans="4:23" customFormat="1" x14ac:dyDescent="0.35">
      <c r="D10803" s="5"/>
      <c r="J10803" s="12"/>
      <c r="S10803" s="12"/>
      <c r="T10803" s="5"/>
      <c r="V10803" s="5"/>
      <c r="W10803" s="5"/>
    </row>
    <row r="10804" spans="4:23" customFormat="1" x14ac:dyDescent="0.35">
      <c r="D10804" s="5"/>
      <c r="J10804" s="12"/>
      <c r="S10804" s="12"/>
      <c r="T10804" s="5"/>
      <c r="V10804" s="5"/>
      <c r="W10804" s="5"/>
    </row>
    <row r="10805" spans="4:23" customFormat="1" x14ac:dyDescent="0.35">
      <c r="D10805" s="5"/>
      <c r="J10805" s="12"/>
      <c r="S10805" s="12"/>
      <c r="T10805" s="5"/>
      <c r="V10805" s="5"/>
      <c r="W10805" s="5"/>
    </row>
    <row r="10806" spans="4:23" customFormat="1" x14ac:dyDescent="0.35">
      <c r="D10806" s="5"/>
      <c r="J10806" s="12"/>
      <c r="S10806" s="12"/>
      <c r="T10806" s="5"/>
      <c r="V10806" s="5"/>
      <c r="W10806" s="5"/>
    </row>
    <row r="10807" spans="4:23" customFormat="1" x14ac:dyDescent="0.35">
      <c r="D10807" s="5"/>
      <c r="J10807" s="12"/>
      <c r="S10807" s="12"/>
      <c r="T10807" s="5"/>
      <c r="V10807" s="5"/>
      <c r="W10807" s="5"/>
    </row>
    <row r="10808" spans="4:23" customFormat="1" x14ac:dyDescent="0.35">
      <c r="D10808" s="5"/>
      <c r="J10808" s="12"/>
      <c r="S10808" s="12"/>
      <c r="T10808" s="5"/>
      <c r="V10808" s="5"/>
      <c r="W10808" s="5"/>
    </row>
    <row r="10809" spans="4:23" customFormat="1" x14ac:dyDescent="0.35">
      <c r="D10809" s="5"/>
      <c r="J10809" s="12"/>
      <c r="S10809" s="12"/>
      <c r="T10809" s="5"/>
      <c r="V10809" s="5"/>
      <c r="W10809" s="5"/>
    </row>
    <row r="10810" spans="4:23" customFormat="1" x14ac:dyDescent="0.35">
      <c r="D10810" s="5"/>
      <c r="J10810" s="12"/>
      <c r="S10810" s="12"/>
      <c r="T10810" s="5"/>
      <c r="V10810" s="5"/>
      <c r="W10810" s="5"/>
    </row>
    <row r="10811" spans="4:23" customFormat="1" x14ac:dyDescent="0.35">
      <c r="D10811" s="5"/>
      <c r="J10811" s="12"/>
      <c r="S10811" s="12"/>
      <c r="T10811" s="5"/>
      <c r="V10811" s="5"/>
      <c r="W10811" s="5"/>
    </row>
    <row r="10812" spans="4:23" customFormat="1" x14ac:dyDescent="0.35">
      <c r="D10812" s="5"/>
      <c r="J10812" s="12"/>
      <c r="S10812" s="12"/>
      <c r="T10812" s="5"/>
      <c r="V10812" s="5"/>
      <c r="W10812" s="5"/>
    </row>
    <row r="10813" spans="4:23" customFormat="1" x14ac:dyDescent="0.35">
      <c r="D10813" s="5"/>
      <c r="J10813" s="12"/>
      <c r="S10813" s="12"/>
      <c r="T10813" s="5"/>
      <c r="V10813" s="5"/>
      <c r="W10813" s="5"/>
    </row>
    <row r="10814" spans="4:23" customFormat="1" x14ac:dyDescent="0.35">
      <c r="D10814" s="5"/>
      <c r="J10814" s="12"/>
      <c r="S10814" s="12"/>
      <c r="T10814" s="5"/>
      <c r="V10814" s="5"/>
      <c r="W10814" s="5"/>
    </row>
    <row r="10815" spans="4:23" customFormat="1" x14ac:dyDescent="0.35">
      <c r="D10815" s="5"/>
      <c r="J10815" s="12"/>
      <c r="S10815" s="12"/>
      <c r="T10815" s="5"/>
      <c r="V10815" s="5"/>
      <c r="W10815" s="5"/>
    </row>
    <row r="10816" spans="4:23" customFormat="1" x14ac:dyDescent="0.35">
      <c r="D10816" s="5"/>
      <c r="J10816" s="12"/>
      <c r="S10816" s="12"/>
      <c r="T10816" s="5"/>
      <c r="V10816" s="5"/>
      <c r="W10816" s="5"/>
    </row>
    <row r="10817" spans="4:23" customFormat="1" x14ac:dyDescent="0.35">
      <c r="D10817" s="5"/>
      <c r="J10817" s="12"/>
      <c r="S10817" s="12"/>
      <c r="T10817" s="5"/>
      <c r="V10817" s="5"/>
      <c r="W10817" s="5"/>
    </row>
    <row r="10818" spans="4:23" customFormat="1" x14ac:dyDescent="0.35">
      <c r="D10818" s="5"/>
      <c r="J10818" s="12"/>
      <c r="S10818" s="12"/>
      <c r="T10818" s="5"/>
      <c r="V10818" s="5"/>
      <c r="W10818" s="5"/>
    </row>
    <row r="10819" spans="4:23" customFormat="1" x14ac:dyDescent="0.35">
      <c r="D10819" s="5"/>
      <c r="J10819" s="12"/>
      <c r="S10819" s="12"/>
      <c r="T10819" s="5"/>
      <c r="V10819" s="5"/>
      <c r="W10819" s="5"/>
    </row>
    <row r="10820" spans="4:23" customFormat="1" x14ac:dyDescent="0.35">
      <c r="D10820" s="5"/>
      <c r="J10820" s="12"/>
      <c r="S10820" s="12"/>
      <c r="T10820" s="5"/>
      <c r="V10820" s="5"/>
      <c r="W10820" s="5"/>
    </row>
    <row r="10821" spans="4:23" customFormat="1" x14ac:dyDescent="0.35">
      <c r="D10821" s="5"/>
      <c r="J10821" s="12"/>
      <c r="S10821" s="12"/>
      <c r="T10821" s="5"/>
      <c r="V10821" s="5"/>
      <c r="W10821" s="5"/>
    </row>
    <row r="10822" spans="4:23" customFormat="1" x14ac:dyDescent="0.35">
      <c r="D10822" s="5"/>
      <c r="J10822" s="12"/>
      <c r="S10822" s="12"/>
      <c r="T10822" s="5"/>
      <c r="V10822" s="5"/>
      <c r="W10822" s="5"/>
    </row>
    <row r="10823" spans="4:23" customFormat="1" x14ac:dyDescent="0.35">
      <c r="D10823" s="5"/>
      <c r="J10823" s="12"/>
      <c r="S10823" s="12"/>
      <c r="T10823" s="5"/>
      <c r="V10823" s="5"/>
      <c r="W10823" s="5"/>
    </row>
    <row r="10824" spans="4:23" customFormat="1" x14ac:dyDescent="0.35">
      <c r="D10824" s="5"/>
      <c r="J10824" s="12"/>
      <c r="S10824" s="12"/>
      <c r="T10824" s="5"/>
      <c r="V10824" s="5"/>
      <c r="W10824" s="5"/>
    </row>
    <row r="10825" spans="4:23" customFormat="1" x14ac:dyDescent="0.35">
      <c r="D10825" s="5"/>
      <c r="J10825" s="12"/>
      <c r="S10825" s="12"/>
      <c r="T10825" s="5"/>
      <c r="V10825" s="5"/>
      <c r="W10825" s="5"/>
    </row>
    <row r="10826" spans="4:23" customFormat="1" x14ac:dyDescent="0.35">
      <c r="D10826" s="5"/>
      <c r="J10826" s="12"/>
      <c r="S10826" s="12"/>
      <c r="T10826" s="5"/>
      <c r="V10826" s="5"/>
      <c r="W10826" s="5"/>
    </row>
    <row r="10827" spans="4:23" customFormat="1" x14ac:dyDescent="0.35">
      <c r="D10827" s="5"/>
      <c r="J10827" s="12"/>
      <c r="S10827" s="12"/>
      <c r="T10827" s="5"/>
      <c r="V10827" s="5"/>
      <c r="W10827" s="5"/>
    </row>
    <row r="10828" spans="4:23" customFormat="1" x14ac:dyDescent="0.35">
      <c r="D10828" s="5"/>
      <c r="J10828" s="12"/>
      <c r="S10828" s="12"/>
      <c r="T10828" s="5"/>
      <c r="V10828" s="5"/>
      <c r="W10828" s="5"/>
    </row>
    <row r="10829" spans="4:23" customFormat="1" x14ac:dyDescent="0.35">
      <c r="D10829" s="5"/>
      <c r="J10829" s="12"/>
      <c r="S10829" s="12"/>
      <c r="T10829" s="5"/>
      <c r="V10829" s="5"/>
      <c r="W10829" s="5"/>
    </row>
    <row r="10830" spans="4:23" customFormat="1" x14ac:dyDescent="0.35">
      <c r="D10830" s="5"/>
      <c r="J10830" s="12"/>
      <c r="S10830" s="12"/>
      <c r="T10830" s="5"/>
      <c r="V10830" s="5"/>
      <c r="W10830" s="5"/>
    </row>
    <row r="10831" spans="4:23" customFormat="1" x14ac:dyDescent="0.35">
      <c r="D10831" s="5"/>
      <c r="J10831" s="12"/>
      <c r="S10831" s="12"/>
      <c r="T10831" s="5"/>
      <c r="V10831" s="5"/>
      <c r="W10831" s="5"/>
    </row>
    <row r="10832" spans="4:23" customFormat="1" x14ac:dyDescent="0.35">
      <c r="D10832" s="5"/>
      <c r="J10832" s="12"/>
      <c r="S10832" s="12"/>
      <c r="T10832" s="5"/>
      <c r="V10832" s="5"/>
      <c r="W10832" s="5"/>
    </row>
    <row r="10833" spans="4:23" customFormat="1" x14ac:dyDescent="0.35">
      <c r="D10833" s="5"/>
      <c r="J10833" s="12"/>
      <c r="S10833" s="12"/>
      <c r="T10833" s="5"/>
      <c r="V10833" s="5"/>
      <c r="W10833" s="5"/>
    </row>
    <row r="10834" spans="4:23" customFormat="1" x14ac:dyDescent="0.35">
      <c r="D10834" s="5"/>
      <c r="J10834" s="12"/>
      <c r="S10834" s="12"/>
      <c r="T10834" s="5"/>
      <c r="V10834" s="5"/>
      <c r="W10834" s="5"/>
    </row>
    <row r="10835" spans="4:23" customFormat="1" x14ac:dyDescent="0.35">
      <c r="D10835" s="5"/>
      <c r="J10835" s="12"/>
      <c r="S10835" s="12"/>
      <c r="T10835" s="5"/>
      <c r="V10835" s="5"/>
      <c r="W10835" s="5"/>
    </row>
    <row r="10836" spans="4:23" customFormat="1" x14ac:dyDescent="0.35">
      <c r="D10836" s="5"/>
      <c r="J10836" s="12"/>
      <c r="S10836" s="12"/>
      <c r="T10836" s="5"/>
      <c r="V10836" s="5"/>
      <c r="W10836" s="5"/>
    </row>
    <row r="10837" spans="4:23" customFormat="1" x14ac:dyDescent="0.35">
      <c r="D10837" s="5"/>
      <c r="J10837" s="12"/>
      <c r="S10837" s="12"/>
      <c r="T10837" s="5"/>
      <c r="V10837" s="5"/>
      <c r="W10837" s="5"/>
    </row>
    <row r="10838" spans="4:23" customFormat="1" x14ac:dyDescent="0.35">
      <c r="D10838" s="5"/>
      <c r="J10838" s="12"/>
      <c r="S10838" s="12"/>
      <c r="T10838" s="5"/>
      <c r="V10838" s="5"/>
      <c r="W10838" s="5"/>
    </row>
    <row r="10839" spans="4:23" customFormat="1" x14ac:dyDescent="0.35">
      <c r="D10839" s="5"/>
      <c r="J10839" s="12"/>
      <c r="S10839" s="12"/>
      <c r="T10839" s="5"/>
      <c r="V10839" s="5"/>
      <c r="W10839" s="5"/>
    </row>
    <row r="10840" spans="4:23" customFormat="1" x14ac:dyDescent="0.35">
      <c r="D10840" s="5"/>
      <c r="J10840" s="12"/>
      <c r="S10840" s="12"/>
      <c r="T10840" s="5"/>
      <c r="V10840" s="5"/>
      <c r="W10840" s="5"/>
    </row>
    <row r="10841" spans="4:23" customFormat="1" x14ac:dyDescent="0.35">
      <c r="D10841" s="5"/>
      <c r="J10841" s="12"/>
      <c r="S10841" s="12"/>
      <c r="T10841" s="5"/>
      <c r="V10841" s="5"/>
      <c r="W10841" s="5"/>
    </row>
    <row r="10842" spans="4:23" customFormat="1" x14ac:dyDescent="0.35">
      <c r="D10842" s="5"/>
      <c r="J10842" s="12"/>
      <c r="S10842" s="12"/>
      <c r="T10842" s="5"/>
      <c r="V10842" s="5"/>
      <c r="W10842" s="5"/>
    </row>
    <row r="10843" spans="4:23" customFormat="1" x14ac:dyDescent="0.35">
      <c r="D10843" s="5"/>
      <c r="J10843" s="12"/>
      <c r="S10843" s="12"/>
      <c r="T10843" s="5"/>
      <c r="V10843" s="5"/>
      <c r="W10843" s="5"/>
    </row>
    <row r="10844" spans="4:23" customFormat="1" x14ac:dyDescent="0.35">
      <c r="D10844" s="5"/>
      <c r="J10844" s="12"/>
      <c r="S10844" s="12"/>
      <c r="T10844" s="5"/>
      <c r="V10844" s="5"/>
      <c r="W10844" s="5"/>
    </row>
    <row r="10845" spans="4:23" customFormat="1" x14ac:dyDescent="0.35">
      <c r="D10845" s="5"/>
      <c r="J10845" s="12"/>
      <c r="S10845" s="12"/>
      <c r="T10845" s="5"/>
      <c r="V10845" s="5"/>
      <c r="W10845" s="5"/>
    </row>
    <row r="10846" spans="4:23" customFormat="1" x14ac:dyDescent="0.35">
      <c r="D10846" s="5"/>
      <c r="J10846" s="12"/>
      <c r="S10846" s="12"/>
      <c r="T10846" s="5"/>
      <c r="V10846" s="5"/>
      <c r="W10846" s="5"/>
    </row>
    <row r="10847" spans="4:23" customFormat="1" x14ac:dyDescent="0.35">
      <c r="D10847" s="5"/>
      <c r="J10847" s="12"/>
      <c r="S10847" s="12"/>
      <c r="T10847" s="5"/>
      <c r="V10847" s="5"/>
      <c r="W10847" s="5"/>
    </row>
    <row r="10848" spans="4:23" customFormat="1" x14ac:dyDescent="0.35">
      <c r="D10848" s="5"/>
      <c r="J10848" s="12"/>
      <c r="S10848" s="12"/>
      <c r="T10848" s="5"/>
      <c r="V10848" s="5"/>
      <c r="W10848" s="5"/>
    </row>
    <row r="10849" spans="4:23" customFormat="1" x14ac:dyDescent="0.35">
      <c r="D10849" s="5"/>
      <c r="J10849" s="12"/>
      <c r="S10849" s="12"/>
      <c r="T10849" s="5"/>
      <c r="V10849" s="5"/>
      <c r="W10849" s="5"/>
    </row>
    <row r="10850" spans="4:23" customFormat="1" x14ac:dyDescent="0.35">
      <c r="D10850" s="5"/>
      <c r="J10850" s="12"/>
      <c r="S10850" s="12"/>
      <c r="T10850" s="5"/>
      <c r="V10850" s="5"/>
      <c r="W10850" s="5"/>
    </row>
    <row r="10851" spans="4:23" customFormat="1" x14ac:dyDescent="0.35">
      <c r="D10851" s="5"/>
      <c r="J10851" s="12"/>
      <c r="S10851" s="12"/>
      <c r="T10851" s="5"/>
      <c r="V10851" s="5"/>
      <c r="W10851" s="5"/>
    </row>
    <row r="10852" spans="4:23" customFormat="1" x14ac:dyDescent="0.35">
      <c r="D10852" s="5"/>
      <c r="J10852" s="12"/>
      <c r="S10852" s="12"/>
      <c r="T10852" s="5"/>
      <c r="V10852" s="5"/>
      <c r="W10852" s="5"/>
    </row>
    <row r="10853" spans="4:23" customFormat="1" x14ac:dyDescent="0.35">
      <c r="D10853" s="5"/>
      <c r="J10853" s="12"/>
      <c r="S10853" s="12"/>
      <c r="T10853" s="5"/>
      <c r="V10853" s="5"/>
      <c r="W10853" s="5"/>
    </row>
    <row r="10854" spans="4:23" customFormat="1" x14ac:dyDescent="0.35">
      <c r="D10854" s="5"/>
      <c r="J10854" s="12"/>
      <c r="S10854" s="12"/>
      <c r="T10854" s="5"/>
      <c r="V10854" s="5"/>
      <c r="W10854" s="5"/>
    </row>
    <row r="10855" spans="4:23" customFormat="1" x14ac:dyDescent="0.35">
      <c r="D10855" s="5"/>
      <c r="J10855" s="12"/>
      <c r="S10855" s="12"/>
      <c r="T10855" s="5"/>
      <c r="V10855" s="5"/>
      <c r="W10855" s="5"/>
    </row>
    <row r="10856" spans="4:23" customFormat="1" x14ac:dyDescent="0.35">
      <c r="D10856" s="5"/>
      <c r="J10856" s="12"/>
      <c r="S10856" s="12"/>
      <c r="T10856" s="5"/>
      <c r="V10856" s="5"/>
      <c r="W10856" s="5"/>
    </row>
    <row r="10857" spans="4:23" customFormat="1" x14ac:dyDescent="0.35">
      <c r="D10857" s="5"/>
      <c r="J10857" s="12"/>
      <c r="S10857" s="12"/>
      <c r="T10857" s="5"/>
      <c r="V10857" s="5"/>
      <c r="W10857" s="5"/>
    </row>
    <row r="10858" spans="4:23" customFormat="1" x14ac:dyDescent="0.35">
      <c r="D10858" s="5"/>
      <c r="J10858" s="12"/>
      <c r="S10858" s="12"/>
      <c r="T10858" s="5"/>
      <c r="V10858" s="5"/>
      <c r="W10858" s="5"/>
    </row>
    <row r="10859" spans="4:23" customFormat="1" x14ac:dyDescent="0.35">
      <c r="D10859" s="5"/>
      <c r="J10859" s="12"/>
      <c r="S10859" s="12"/>
      <c r="T10859" s="5"/>
      <c r="V10859" s="5"/>
      <c r="W10859" s="5"/>
    </row>
    <row r="10860" spans="4:23" customFormat="1" x14ac:dyDescent="0.35">
      <c r="D10860" s="5"/>
      <c r="J10860" s="12"/>
      <c r="S10860" s="12"/>
      <c r="T10860" s="5"/>
      <c r="V10860" s="5"/>
      <c r="W10860" s="5"/>
    </row>
    <row r="10861" spans="4:23" customFormat="1" x14ac:dyDescent="0.35">
      <c r="D10861" s="5"/>
      <c r="J10861" s="12"/>
      <c r="S10861" s="12"/>
      <c r="T10861" s="5"/>
      <c r="V10861" s="5"/>
      <c r="W10861" s="5"/>
    </row>
    <row r="10862" spans="4:23" customFormat="1" x14ac:dyDescent="0.35">
      <c r="D10862" s="5"/>
      <c r="J10862" s="12"/>
      <c r="S10862" s="12"/>
      <c r="T10862" s="5"/>
      <c r="V10862" s="5"/>
      <c r="W10862" s="5"/>
    </row>
    <row r="10863" spans="4:23" customFormat="1" x14ac:dyDescent="0.35">
      <c r="D10863" s="5"/>
      <c r="J10863" s="12"/>
      <c r="S10863" s="12"/>
      <c r="T10863" s="5"/>
      <c r="V10863" s="5"/>
      <c r="W10863" s="5"/>
    </row>
    <row r="10864" spans="4:23" customFormat="1" x14ac:dyDescent="0.35">
      <c r="D10864" s="5"/>
      <c r="J10864" s="12"/>
      <c r="S10864" s="12"/>
      <c r="T10864" s="5"/>
      <c r="V10864" s="5"/>
      <c r="W10864" s="5"/>
    </row>
    <row r="10865" spans="4:23" customFormat="1" x14ac:dyDescent="0.35">
      <c r="D10865" s="5"/>
      <c r="J10865" s="12"/>
      <c r="S10865" s="12"/>
      <c r="T10865" s="5"/>
      <c r="V10865" s="5"/>
      <c r="W10865" s="5"/>
    </row>
    <row r="10866" spans="4:23" customFormat="1" x14ac:dyDescent="0.35">
      <c r="D10866" s="5"/>
      <c r="J10866" s="12"/>
      <c r="S10866" s="12"/>
      <c r="T10866" s="5"/>
      <c r="V10866" s="5"/>
      <c r="W10866" s="5"/>
    </row>
    <row r="10867" spans="4:23" customFormat="1" x14ac:dyDescent="0.35">
      <c r="D10867" s="5"/>
      <c r="J10867" s="12"/>
      <c r="S10867" s="12"/>
      <c r="T10867" s="5"/>
      <c r="V10867" s="5"/>
      <c r="W10867" s="5"/>
    </row>
    <row r="10868" spans="4:23" customFormat="1" x14ac:dyDescent="0.35">
      <c r="D10868" s="5"/>
      <c r="J10868" s="12"/>
      <c r="S10868" s="12"/>
      <c r="T10868" s="5"/>
      <c r="V10868" s="5"/>
      <c r="W10868" s="5"/>
    </row>
    <row r="10869" spans="4:23" customFormat="1" x14ac:dyDescent="0.35">
      <c r="D10869" s="5"/>
      <c r="J10869" s="12"/>
      <c r="S10869" s="12"/>
      <c r="T10869" s="5"/>
      <c r="V10869" s="5"/>
      <c r="W10869" s="5"/>
    </row>
    <row r="10870" spans="4:23" customFormat="1" x14ac:dyDescent="0.35">
      <c r="D10870" s="5"/>
      <c r="J10870" s="12"/>
      <c r="S10870" s="12"/>
      <c r="T10870" s="5"/>
      <c r="V10870" s="5"/>
      <c r="W10870" s="5"/>
    </row>
    <row r="10871" spans="4:23" customFormat="1" x14ac:dyDescent="0.35">
      <c r="D10871" s="5"/>
      <c r="J10871" s="12"/>
      <c r="S10871" s="12"/>
      <c r="T10871" s="5"/>
      <c r="V10871" s="5"/>
      <c r="W10871" s="5"/>
    </row>
    <row r="10872" spans="4:23" customFormat="1" x14ac:dyDescent="0.35">
      <c r="D10872" s="5"/>
      <c r="J10872" s="12"/>
      <c r="S10872" s="12"/>
      <c r="T10872" s="5"/>
      <c r="V10872" s="5"/>
      <c r="W10872" s="5"/>
    </row>
    <row r="10873" spans="4:23" customFormat="1" x14ac:dyDescent="0.35">
      <c r="D10873" s="5"/>
      <c r="J10873" s="12"/>
      <c r="S10873" s="12"/>
      <c r="T10873" s="5"/>
      <c r="V10873" s="5"/>
      <c r="W10873" s="5"/>
    </row>
    <row r="10874" spans="4:23" customFormat="1" x14ac:dyDescent="0.35">
      <c r="D10874" s="5"/>
      <c r="J10874" s="12"/>
      <c r="S10874" s="12"/>
      <c r="T10874" s="5"/>
      <c r="V10874" s="5"/>
      <c r="W10874" s="5"/>
    </row>
    <row r="10875" spans="4:23" customFormat="1" x14ac:dyDescent="0.35">
      <c r="D10875" s="5"/>
      <c r="J10875" s="12"/>
      <c r="S10875" s="12"/>
      <c r="T10875" s="5"/>
      <c r="V10875" s="5"/>
      <c r="W10875" s="5"/>
    </row>
    <row r="10876" spans="4:23" customFormat="1" x14ac:dyDescent="0.35">
      <c r="D10876" s="5"/>
      <c r="J10876" s="12"/>
      <c r="S10876" s="12"/>
      <c r="T10876" s="5"/>
      <c r="V10876" s="5"/>
      <c r="W10876" s="5"/>
    </row>
    <row r="10877" spans="4:23" customFormat="1" x14ac:dyDescent="0.35">
      <c r="D10877" s="5"/>
      <c r="J10877" s="12"/>
      <c r="S10877" s="12"/>
      <c r="T10877" s="5"/>
      <c r="V10877" s="5"/>
      <c r="W10877" s="5"/>
    </row>
    <row r="10878" spans="4:23" customFormat="1" x14ac:dyDescent="0.35">
      <c r="D10878" s="5"/>
      <c r="J10878" s="12"/>
      <c r="S10878" s="12"/>
      <c r="T10878" s="5"/>
      <c r="V10878" s="5"/>
      <c r="W10878" s="5"/>
    </row>
    <row r="10879" spans="4:23" customFormat="1" x14ac:dyDescent="0.35">
      <c r="D10879" s="5"/>
      <c r="J10879" s="12"/>
      <c r="S10879" s="12"/>
      <c r="T10879" s="5"/>
      <c r="V10879" s="5"/>
      <c r="W10879" s="5"/>
    </row>
    <row r="10880" spans="4:23" customFormat="1" x14ac:dyDescent="0.35">
      <c r="D10880" s="5"/>
      <c r="J10880" s="12"/>
      <c r="S10880" s="12"/>
      <c r="T10880" s="5"/>
      <c r="V10880" s="5"/>
      <c r="W10880" s="5"/>
    </row>
    <row r="10881" spans="4:23" customFormat="1" x14ac:dyDescent="0.35">
      <c r="D10881" s="5"/>
      <c r="J10881" s="12"/>
      <c r="S10881" s="12"/>
      <c r="T10881" s="5"/>
      <c r="V10881" s="5"/>
      <c r="W10881" s="5"/>
    </row>
    <row r="10882" spans="4:23" customFormat="1" x14ac:dyDescent="0.35">
      <c r="D10882" s="5"/>
      <c r="J10882" s="12"/>
      <c r="S10882" s="12"/>
      <c r="T10882" s="5"/>
      <c r="V10882" s="5"/>
      <c r="W10882" s="5"/>
    </row>
    <row r="10883" spans="4:23" customFormat="1" x14ac:dyDescent="0.35">
      <c r="D10883" s="5"/>
      <c r="J10883" s="12"/>
      <c r="S10883" s="12"/>
      <c r="T10883" s="5"/>
      <c r="V10883" s="5"/>
      <c r="W10883" s="5"/>
    </row>
    <row r="10884" spans="4:23" customFormat="1" x14ac:dyDescent="0.35">
      <c r="D10884" s="5"/>
      <c r="J10884" s="12"/>
      <c r="S10884" s="12"/>
      <c r="T10884" s="5"/>
      <c r="V10884" s="5"/>
      <c r="W10884" s="5"/>
    </row>
    <row r="10885" spans="4:23" customFormat="1" x14ac:dyDescent="0.35">
      <c r="D10885" s="5"/>
      <c r="J10885" s="12"/>
      <c r="S10885" s="12"/>
      <c r="T10885" s="5"/>
      <c r="V10885" s="5"/>
      <c r="W10885" s="5"/>
    </row>
    <row r="10886" spans="4:23" customFormat="1" x14ac:dyDescent="0.35">
      <c r="D10886" s="5"/>
      <c r="J10886" s="12"/>
      <c r="S10886" s="12"/>
      <c r="T10886" s="5"/>
      <c r="V10886" s="5"/>
      <c r="W10886" s="5"/>
    </row>
    <row r="10887" spans="4:23" customFormat="1" x14ac:dyDescent="0.35">
      <c r="D10887" s="5"/>
      <c r="J10887" s="12"/>
      <c r="S10887" s="12"/>
      <c r="T10887" s="5"/>
      <c r="V10887" s="5"/>
      <c r="W10887" s="5"/>
    </row>
    <row r="10888" spans="4:23" customFormat="1" x14ac:dyDescent="0.35">
      <c r="D10888" s="5"/>
      <c r="J10888" s="12"/>
      <c r="S10888" s="12"/>
      <c r="T10888" s="5"/>
      <c r="V10888" s="5"/>
      <c r="W10888" s="5"/>
    </row>
    <row r="10889" spans="4:23" customFormat="1" x14ac:dyDescent="0.35">
      <c r="D10889" s="5"/>
      <c r="J10889" s="12"/>
      <c r="S10889" s="12"/>
      <c r="T10889" s="5"/>
      <c r="V10889" s="5"/>
      <c r="W10889" s="5"/>
    </row>
    <row r="10890" spans="4:23" customFormat="1" x14ac:dyDescent="0.35">
      <c r="D10890" s="5"/>
      <c r="J10890" s="12"/>
      <c r="S10890" s="12"/>
      <c r="T10890" s="5"/>
      <c r="V10890" s="5"/>
      <c r="W10890" s="5"/>
    </row>
    <row r="10891" spans="4:23" customFormat="1" x14ac:dyDescent="0.35">
      <c r="D10891" s="5"/>
      <c r="J10891" s="12"/>
      <c r="S10891" s="12"/>
      <c r="T10891" s="5"/>
      <c r="V10891" s="5"/>
      <c r="W10891" s="5"/>
    </row>
    <row r="10892" spans="4:23" customFormat="1" x14ac:dyDescent="0.35">
      <c r="D10892" s="5"/>
      <c r="J10892" s="12"/>
      <c r="S10892" s="12"/>
      <c r="T10892" s="5"/>
      <c r="V10892" s="5"/>
      <c r="W10892" s="5"/>
    </row>
    <row r="10893" spans="4:23" customFormat="1" x14ac:dyDescent="0.35">
      <c r="D10893" s="5"/>
      <c r="J10893" s="12"/>
      <c r="S10893" s="12"/>
      <c r="T10893" s="5"/>
      <c r="V10893" s="5"/>
      <c r="W10893" s="5"/>
    </row>
    <row r="10894" spans="4:23" customFormat="1" x14ac:dyDescent="0.35">
      <c r="D10894" s="5"/>
      <c r="J10894" s="12"/>
      <c r="S10894" s="12"/>
      <c r="T10894" s="5"/>
      <c r="V10894" s="5"/>
      <c r="W10894" s="5"/>
    </row>
    <row r="10895" spans="4:23" customFormat="1" x14ac:dyDescent="0.35">
      <c r="D10895" s="5"/>
      <c r="J10895" s="12"/>
      <c r="S10895" s="12"/>
      <c r="T10895" s="5"/>
      <c r="V10895" s="5"/>
      <c r="W10895" s="5"/>
    </row>
    <row r="10896" spans="4:23" customFormat="1" x14ac:dyDescent="0.35">
      <c r="D10896" s="5"/>
      <c r="J10896" s="12"/>
      <c r="S10896" s="12"/>
      <c r="T10896" s="5"/>
      <c r="V10896" s="5"/>
      <c r="W10896" s="5"/>
    </row>
    <row r="10897" spans="4:23" customFormat="1" x14ac:dyDescent="0.35">
      <c r="D10897" s="5"/>
      <c r="J10897" s="12"/>
      <c r="S10897" s="12"/>
      <c r="T10897" s="5"/>
      <c r="V10897" s="5"/>
      <c r="W10897" s="5"/>
    </row>
    <row r="10898" spans="4:23" customFormat="1" x14ac:dyDescent="0.35">
      <c r="D10898" s="5"/>
      <c r="J10898" s="12"/>
      <c r="S10898" s="12"/>
      <c r="T10898" s="5"/>
      <c r="V10898" s="5"/>
      <c r="W10898" s="5"/>
    </row>
    <row r="10899" spans="4:23" customFormat="1" x14ac:dyDescent="0.35">
      <c r="D10899" s="5"/>
      <c r="J10899" s="12"/>
      <c r="S10899" s="12"/>
      <c r="T10899" s="5"/>
      <c r="V10899" s="5"/>
      <c r="W10899" s="5"/>
    </row>
    <row r="10900" spans="4:23" customFormat="1" x14ac:dyDescent="0.35">
      <c r="D10900" s="5"/>
      <c r="J10900" s="12"/>
      <c r="S10900" s="12"/>
      <c r="T10900" s="5"/>
      <c r="V10900" s="5"/>
      <c r="W10900" s="5"/>
    </row>
    <row r="10901" spans="4:23" customFormat="1" x14ac:dyDescent="0.35">
      <c r="D10901" s="5"/>
      <c r="J10901" s="12"/>
      <c r="S10901" s="12"/>
      <c r="T10901" s="5"/>
      <c r="V10901" s="5"/>
      <c r="W10901" s="5"/>
    </row>
    <row r="10902" spans="4:23" customFormat="1" x14ac:dyDescent="0.35">
      <c r="D10902" s="5"/>
      <c r="J10902" s="12"/>
      <c r="S10902" s="12"/>
      <c r="T10902" s="5"/>
      <c r="V10902" s="5"/>
      <c r="W10902" s="5"/>
    </row>
    <row r="10903" spans="4:23" customFormat="1" x14ac:dyDescent="0.35">
      <c r="D10903" s="5"/>
      <c r="J10903" s="12"/>
      <c r="S10903" s="12"/>
      <c r="T10903" s="5"/>
      <c r="V10903" s="5"/>
      <c r="W10903" s="5"/>
    </row>
    <row r="10904" spans="4:23" customFormat="1" x14ac:dyDescent="0.35">
      <c r="D10904" s="5"/>
      <c r="J10904" s="12"/>
      <c r="S10904" s="12"/>
      <c r="T10904" s="5"/>
      <c r="V10904" s="5"/>
      <c r="W10904" s="5"/>
    </row>
    <row r="10905" spans="4:23" customFormat="1" x14ac:dyDescent="0.35">
      <c r="D10905" s="5"/>
      <c r="J10905" s="12"/>
      <c r="S10905" s="12"/>
      <c r="T10905" s="5"/>
      <c r="V10905" s="5"/>
      <c r="W10905" s="5"/>
    </row>
    <row r="10906" spans="4:23" customFormat="1" x14ac:dyDescent="0.35">
      <c r="D10906" s="5"/>
      <c r="J10906" s="12"/>
      <c r="S10906" s="12"/>
      <c r="T10906" s="5"/>
      <c r="V10906" s="5"/>
      <c r="W10906" s="5"/>
    </row>
    <row r="10907" spans="4:23" customFormat="1" x14ac:dyDescent="0.35">
      <c r="D10907" s="5"/>
      <c r="J10907" s="12"/>
      <c r="S10907" s="12"/>
      <c r="T10907" s="5"/>
      <c r="V10907" s="5"/>
      <c r="W10907" s="5"/>
    </row>
    <row r="10908" spans="4:23" customFormat="1" x14ac:dyDescent="0.35">
      <c r="D10908" s="5"/>
      <c r="J10908" s="12"/>
      <c r="S10908" s="12"/>
      <c r="T10908" s="5"/>
      <c r="V10908" s="5"/>
      <c r="W10908" s="5"/>
    </row>
    <row r="10909" spans="4:23" customFormat="1" x14ac:dyDescent="0.35">
      <c r="D10909" s="5"/>
      <c r="J10909" s="12"/>
      <c r="S10909" s="12"/>
      <c r="T10909" s="5"/>
      <c r="V10909" s="5"/>
      <c r="W10909" s="5"/>
    </row>
    <row r="10910" spans="4:23" customFormat="1" x14ac:dyDescent="0.35">
      <c r="D10910" s="5"/>
      <c r="J10910" s="12"/>
      <c r="S10910" s="12"/>
      <c r="T10910" s="5"/>
      <c r="V10910" s="5"/>
      <c r="W10910" s="5"/>
    </row>
    <row r="10911" spans="4:23" customFormat="1" x14ac:dyDescent="0.35">
      <c r="D10911" s="5"/>
      <c r="J10911" s="12"/>
      <c r="S10911" s="12"/>
      <c r="T10911" s="5"/>
      <c r="V10911" s="5"/>
      <c r="W10911" s="5"/>
    </row>
    <row r="10912" spans="4:23" customFormat="1" x14ac:dyDescent="0.35">
      <c r="D10912" s="5"/>
      <c r="J10912" s="12"/>
      <c r="S10912" s="12"/>
      <c r="T10912" s="5"/>
      <c r="V10912" s="5"/>
      <c r="W10912" s="5"/>
    </row>
    <row r="10913" spans="4:23" customFormat="1" x14ac:dyDescent="0.35">
      <c r="D10913" s="5"/>
      <c r="J10913" s="12"/>
      <c r="S10913" s="12"/>
      <c r="T10913" s="5"/>
      <c r="V10913" s="5"/>
      <c r="W10913" s="5"/>
    </row>
    <row r="10914" spans="4:23" customFormat="1" x14ac:dyDescent="0.35">
      <c r="D10914" s="5"/>
      <c r="J10914" s="12"/>
      <c r="S10914" s="12"/>
      <c r="T10914" s="5"/>
      <c r="V10914" s="5"/>
      <c r="W10914" s="5"/>
    </row>
    <row r="10915" spans="4:23" customFormat="1" x14ac:dyDescent="0.35">
      <c r="D10915" s="5"/>
      <c r="J10915" s="12"/>
      <c r="S10915" s="12"/>
      <c r="T10915" s="5"/>
      <c r="V10915" s="5"/>
      <c r="W10915" s="5"/>
    </row>
    <row r="10916" spans="4:23" customFormat="1" x14ac:dyDescent="0.35">
      <c r="D10916" s="5"/>
      <c r="J10916" s="12"/>
      <c r="S10916" s="12"/>
      <c r="T10916" s="5"/>
      <c r="V10916" s="5"/>
      <c r="W10916" s="5"/>
    </row>
    <row r="10917" spans="4:23" customFormat="1" x14ac:dyDescent="0.35">
      <c r="D10917" s="5"/>
      <c r="J10917" s="12"/>
      <c r="S10917" s="12"/>
      <c r="T10917" s="5"/>
      <c r="V10917" s="5"/>
      <c r="W10917" s="5"/>
    </row>
    <row r="10918" spans="4:23" customFormat="1" x14ac:dyDescent="0.35">
      <c r="D10918" s="5"/>
      <c r="J10918" s="12"/>
      <c r="S10918" s="12"/>
      <c r="T10918" s="5"/>
      <c r="V10918" s="5"/>
      <c r="W10918" s="5"/>
    </row>
    <row r="10919" spans="4:23" customFormat="1" x14ac:dyDescent="0.35">
      <c r="D10919" s="5"/>
      <c r="J10919" s="12"/>
      <c r="S10919" s="12"/>
      <c r="T10919" s="5"/>
      <c r="V10919" s="5"/>
      <c r="W10919" s="5"/>
    </row>
    <row r="10920" spans="4:23" customFormat="1" x14ac:dyDescent="0.35">
      <c r="D10920" s="5"/>
      <c r="J10920" s="12"/>
      <c r="S10920" s="12"/>
      <c r="T10920" s="5"/>
      <c r="V10920" s="5"/>
      <c r="W10920" s="5"/>
    </row>
    <row r="10921" spans="4:23" customFormat="1" x14ac:dyDescent="0.35">
      <c r="D10921" s="5"/>
      <c r="J10921" s="12"/>
      <c r="S10921" s="12"/>
      <c r="T10921" s="5"/>
      <c r="V10921" s="5"/>
      <c r="W10921" s="5"/>
    </row>
    <row r="10922" spans="4:23" customFormat="1" x14ac:dyDescent="0.35">
      <c r="D10922" s="5"/>
      <c r="J10922" s="12"/>
      <c r="S10922" s="12"/>
      <c r="T10922" s="5"/>
      <c r="V10922" s="5"/>
      <c r="W10922" s="5"/>
    </row>
    <row r="10923" spans="4:23" customFormat="1" x14ac:dyDescent="0.35">
      <c r="D10923" s="5"/>
      <c r="J10923" s="12"/>
      <c r="S10923" s="12"/>
      <c r="T10923" s="5"/>
      <c r="V10923" s="5"/>
      <c r="W10923" s="5"/>
    </row>
    <row r="10924" spans="4:23" customFormat="1" x14ac:dyDescent="0.35">
      <c r="D10924" s="5"/>
      <c r="J10924" s="12"/>
      <c r="S10924" s="12"/>
      <c r="T10924" s="5"/>
      <c r="V10924" s="5"/>
      <c r="W10924" s="5"/>
    </row>
    <row r="10925" spans="4:23" customFormat="1" x14ac:dyDescent="0.35">
      <c r="D10925" s="5"/>
      <c r="J10925" s="12"/>
      <c r="S10925" s="12"/>
      <c r="T10925" s="5"/>
      <c r="V10925" s="5"/>
      <c r="W10925" s="5"/>
    </row>
    <row r="10926" spans="4:23" customFormat="1" x14ac:dyDescent="0.35">
      <c r="D10926" s="5"/>
      <c r="J10926" s="12"/>
      <c r="S10926" s="12"/>
      <c r="T10926" s="5"/>
      <c r="V10926" s="5"/>
      <c r="W10926" s="5"/>
    </row>
    <row r="10927" spans="4:23" customFormat="1" x14ac:dyDescent="0.35">
      <c r="D10927" s="5"/>
      <c r="J10927" s="12"/>
      <c r="S10927" s="12"/>
      <c r="T10927" s="5"/>
      <c r="V10927" s="5"/>
      <c r="W10927" s="5"/>
    </row>
    <row r="10928" spans="4:23" customFormat="1" x14ac:dyDescent="0.35">
      <c r="D10928" s="5"/>
      <c r="J10928" s="12"/>
      <c r="S10928" s="12"/>
      <c r="T10928" s="5"/>
      <c r="V10928" s="5"/>
      <c r="W10928" s="5"/>
    </row>
    <row r="10929" spans="4:23" customFormat="1" x14ac:dyDescent="0.35">
      <c r="D10929" s="5"/>
      <c r="J10929" s="12"/>
      <c r="S10929" s="12"/>
      <c r="T10929" s="5"/>
      <c r="V10929" s="5"/>
      <c r="W10929" s="5"/>
    </row>
    <row r="10930" spans="4:23" customFormat="1" x14ac:dyDescent="0.35">
      <c r="D10930" s="5"/>
      <c r="J10930" s="12"/>
      <c r="S10930" s="12"/>
      <c r="T10930" s="5"/>
      <c r="V10930" s="5"/>
      <c r="W10930" s="5"/>
    </row>
    <row r="10931" spans="4:23" customFormat="1" x14ac:dyDescent="0.35">
      <c r="D10931" s="5"/>
      <c r="J10931" s="12"/>
      <c r="S10931" s="12"/>
      <c r="T10931" s="5"/>
      <c r="V10931" s="5"/>
      <c r="W10931" s="5"/>
    </row>
    <row r="10932" spans="4:23" customFormat="1" x14ac:dyDescent="0.35">
      <c r="D10932" s="5"/>
      <c r="J10932" s="12"/>
      <c r="S10932" s="12"/>
      <c r="T10932" s="5"/>
      <c r="V10932" s="5"/>
      <c r="W10932" s="5"/>
    </row>
    <row r="10933" spans="4:23" customFormat="1" x14ac:dyDescent="0.35">
      <c r="D10933" s="5"/>
      <c r="J10933" s="12"/>
      <c r="S10933" s="12"/>
      <c r="T10933" s="5"/>
      <c r="V10933" s="5"/>
      <c r="W10933" s="5"/>
    </row>
    <row r="10934" spans="4:23" customFormat="1" x14ac:dyDescent="0.35">
      <c r="D10934" s="5"/>
      <c r="J10934" s="12"/>
      <c r="S10934" s="12"/>
      <c r="T10934" s="5"/>
      <c r="V10934" s="5"/>
      <c r="W10934" s="5"/>
    </row>
    <row r="10935" spans="4:23" customFormat="1" x14ac:dyDescent="0.35">
      <c r="D10935" s="5"/>
      <c r="J10935" s="12"/>
      <c r="S10935" s="12"/>
      <c r="T10935" s="5"/>
      <c r="V10935" s="5"/>
      <c r="W10935" s="5"/>
    </row>
    <row r="10936" spans="4:23" customFormat="1" x14ac:dyDescent="0.35">
      <c r="D10936" s="5"/>
      <c r="J10936" s="12"/>
      <c r="S10936" s="12"/>
      <c r="T10936" s="5"/>
      <c r="V10936" s="5"/>
      <c r="W10936" s="5"/>
    </row>
    <row r="10937" spans="4:23" customFormat="1" x14ac:dyDescent="0.35">
      <c r="D10937" s="5"/>
      <c r="J10937" s="12"/>
      <c r="S10937" s="12"/>
      <c r="T10937" s="5"/>
      <c r="V10937" s="5"/>
      <c r="W10937" s="5"/>
    </row>
    <row r="10938" spans="4:23" customFormat="1" x14ac:dyDescent="0.35">
      <c r="D10938" s="5"/>
      <c r="J10938" s="12"/>
      <c r="S10938" s="12"/>
      <c r="T10938" s="5"/>
      <c r="V10938" s="5"/>
      <c r="W10938" s="5"/>
    </row>
    <row r="10939" spans="4:23" customFormat="1" x14ac:dyDescent="0.35">
      <c r="D10939" s="5"/>
      <c r="J10939" s="12"/>
      <c r="S10939" s="12"/>
      <c r="T10939" s="5"/>
      <c r="V10939" s="5"/>
      <c r="W10939" s="5"/>
    </row>
    <row r="10940" spans="4:23" customFormat="1" x14ac:dyDescent="0.35">
      <c r="D10940" s="5"/>
      <c r="J10940" s="12"/>
      <c r="S10940" s="12"/>
      <c r="T10940" s="5"/>
      <c r="V10940" s="5"/>
      <c r="W10940" s="5"/>
    </row>
    <row r="10941" spans="4:23" customFormat="1" x14ac:dyDescent="0.35">
      <c r="D10941" s="5"/>
      <c r="J10941" s="12"/>
      <c r="S10941" s="12"/>
      <c r="T10941" s="5"/>
      <c r="V10941" s="5"/>
      <c r="W10941" s="5"/>
    </row>
    <row r="10942" spans="4:23" customFormat="1" x14ac:dyDescent="0.35">
      <c r="D10942" s="5"/>
      <c r="J10942" s="12"/>
      <c r="S10942" s="12"/>
      <c r="T10942" s="5"/>
      <c r="V10942" s="5"/>
      <c r="W10942" s="5"/>
    </row>
    <row r="10943" spans="4:23" customFormat="1" x14ac:dyDescent="0.35">
      <c r="D10943" s="5"/>
      <c r="J10943" s="12"/>
      <c r="S10943" s="12"/>
      <c r="T10943" s="5"/>
      <c r="V10943" s="5"/>
      <c r="W10943" s="5"/>
    </row>
    <row r="10944" spans="4:23" customFormat="1" x14ac:dyDescent="0.35">
      <c r="D10944" s="5"/>
      <c r="J10944" s="12"/>
      <c r="S10944" s="12"/>
      <c r="T10944" s="5"/>
      <c r="V10944" s="5"/>
      <c r="W10944" s="5"/>
    </row>
    <row r="10945" spans="4:23" customFormat="1" x14ac:dyDescent="0.35">
      <c r="D10945" s="5"/>
      <c r="J10945" s="12"/>
      <c r="S10945" s="12"/>
      <c r="T10945" s="5"/>
      <c r="V10945" s="5"/>
      <c r="W10945" s="5"/>
    </row>
    <row r="10946" spans="4:23" customFormat="1" x14ac:dyDescent="0.35">
      <c r="D10946" s="5"/>
      <c r="J10946" s="12"/>
      <c r="S10946" s="12"/>
      <c r="T10946" s="5"/>
      <c r="V10946" s="5"/>
      <c r="W10946" s="5"/>
    </row>
    <row r="10947" spans="4:23" customFormat="1" x14ac:dyDescent="0.35">
      <c r="D10947" s="5"/>
      <c r="J10947" s="12"/>
      <c r="S10947" s="12"/>
      <c r="T10947" s="5"/>
      <c r="V10947" s="5"/>
      <c r="W10947" s="5"/>
    </row>
    <row r="10948" spans="4:23" customFormat="1" x14ac:dyDescent="0.35">
      <c r="D10948" s="5"/>
      <c r="J10948" s="12"/>
      <c r="S10948" s="12"/>
      <c r="T10948" s="5"/>
      <c r="V10948" s="5"/>
      <c r="W10948" s="5"/>
    </row>
    <row r="10949" spans="4:23" customFormat="1" x14ac:dyDescent="0.35">
      <c r="D10949" s="5"/>
      <c r="J10949" s="12"/>
      <c r="S10949" s="12"/>
      <c r="T10949" s="5"/>
      <c r="V10949" s="5"/>
      <c r="W10949" s="5"/>
    </row>
    <row r="10950" spans="4:23" customFormat="1" x14ac:dyDescent="0.35">
      <c r="D10950" s="5"/>
      <c r="J10950" s="12"/>
      <c r="S10950" s="12"/>
      <c r="T10950" s="5"/>
      <c r="V10950" s="5"/>
      <c r="W10950" s="5"/>
    </row>
    <row r="10951" spans="4:23" customFormat="1" x14ac:dyDescent="0.35">
      <c r="D10951" s="5"/>
      <c r="J10951" s="12"/>
      <c r="S10951" s="12"/>
      <c r="T10951" s="5"/>
      <c r="V10951" s="5"/>
      <c r="W10951" s="5"/>
    </row>
    <row r="10952" spans="4:23" customFormat="1" x14ac:dyDescent="0.35">
      <c r="D10952" s="5"/>
      <c r="J10952" s="12"/>
      <c r="S10952" s="12"/>
      <c r="T10952" s="5"/>
      <c r="V10952" s="5"/>
      <c r="W10952" s="5"/>
    </row>
    <row r="10953" spans="4:23" customFormat="1" x14ac:dyDescent="0.35">
      <c r="D10953" s="5"/>
      <c r="J10953" s="12"/>
      <c r="S10953" s="12"/>
      <c r="T10953" s="5"/>
      <c r="V10953" s="5"/>
      <c r="W10953" s="5"/>
    </row>
    <row r="10954" spans="4:23" customFormat="1" x14ac:dyDescent="0.35">
      <c r="D10954" s="5"/>
      <c r="J10954" s="12"/>
      <c r="S10954" s="12"/>
      <c r="T10954" s="5"/>
      <c r="V10954" s="5"/>
      <c r="W10954" s="5"/>
    </row>
    <row r="10955" spans="4:23" customFormat="1" x14ac:dyDescent="0.35">
      <c r="D10955" s="5"/>
      <c r="J10955" s="12"/>
      <c r="S10955" s="12"/>
      <c r="T10955" s="5"/>
      <c r="V10955" s="5"/>
      <c r="W10955" s="5"/>
    </row>
    <row r="10956" spans="4:23" customFormat="1" x14ac:dyDescent="0.35">
      <c r="D10956" s="5"/>
      <c r="J10956" s="12"/>
      <c r="S10956" s="12"/>
      <c r="T10956" s="5"/>
      <c r="V10956" s="5"/>
      <c r="W10956" s="5"/>
    </row>
    <row r="10957" spans="4:23" customFormat="1" x14ac:dyDescent="0.35">
      <c r="D10957" s="5"/>
      <c r="J10957" s="12"/>
      <c r="S10957" s="12"/>
      <c r="T10957" s="5"/>
      <c r="V10957" s="5"/>
      <c r="W10957" s="5"/>
    </row>
    <row r="10958" spans="4:23" customFormat="1" x14ac:dyDescent="0.35">
      <c r="D10958" s="5"/>
      <c r="J10958" s="12"/>
      <c r="S10958" s="12"/>
      <c r="T10958" s="5"/>
      <c r="V10958" s="5"/>
      <c r="W10958" s="5"/>
    </row>
    <row r="10959" spans="4:23" customFormat="1" x14ac:dyDescent="0.35">
      <c r="D10959" s="5"/>
      <c r="J10959" s="12"/>
      <c r="S10959" s="12"/>
      <c r="T10959" s="5"/>
      <c r="V10959" s="5"/>
      <c r="W10959" s="5"/>
    </row>
    <row r="10960" spans="4:23" customFormat="1" x14ac:dyDescent="0.35">
      <c r="D10960" s="5"/>
      <c r="J10960" s="12"/>
      <c r="S10960" s="12"/>
      <c r="T10960" s="5"/>
      <c r="V10960" s="5"/>
      <c r="W10960" s="5"/>
    </row>
    <row r="10961" spans="4:23" customFormat="1" x14ac:dyDescent="0.35">
      <c r="D10961" s="5"/>
      <c r="J10961" s="12"/>
      <c r="S10961" s="12"/>
      <c r="T10961" s="5"/>
      <c r="V10961" s="5"/>
      <c r="W10961" s="5"/>
    </row>
    <row r="10962" spans="4:23" customFormat="1" x14ac:dyDescent="0.35">
      <c r="D10962" s="5"/>
      <c r="J10962" s="12"/>
      <c r="S10962" s="12"/>
      <c r="T10962" s="5"/>
      <c r="V10962" s="5"/>
      <c r="W10962" s="5"/>
    </row>
    <row r="10963" spans="4:23" customFormat="1" x14ac:dyDescent="0.35">
      <c r="D10963" s="5"/>
      <c r="J10963" s="12"/>
      <c r="S10963" s="12"/>
      <c r="T10963" s="5"/>
      <c r="V10963" s="5"/>
      <c r="W10963" s="5"/>
    </row>
    <row r="10964" spans="4:23" customFormat="1" x14ac:dyDescent="0.35">
      <c r="D10964" s="5"/>
      <c r="J10964" s="12"/>
      <c r="S10964" s="12"/>
      <c r="T10964" s="5"/>
      <c r="V10964" s="5"/>
      <c r="W10964" s="5"/>
    </row>
    <row r="10965" spans="4:23" customFormat="1" x14ac:dyDescent="0.35">
      <c r="D10965" s="5"/>
      <c r="J10965" s="12"/>
      <c r="S10965" s="12"/>
      <c r="T10965" s="5"/>
      <c r="V10965" s="5"/>
      <c r="W10965" s="5"/>
    </row>
    <row r="10966" spans="4:23" customFormat="1" x14ac:dyDescent="0.35">
      <c r="D10966" s="5"/>
      <c r="J10966" s="12"/>
      <c r="S10966" s="12"/>
      <c r="T10966" s="5"/>
      <c r="V10966" s="5"/>
      <c r="W10966" s="5"/>
    </row>
    <row r="10967" spans="4:23" customFormat="1" x14ac:dyDescent="0.35">
      <c r="D10967" s="5"/>
      <c r="J10967" s="12"/>
      <c r="S10967" s="12"/>
      <c r="T10967" s="5"/>
      <c r="V10967" s="5"/>
      <c r="W10967" s="5"/>
    </row>
    <row r="10968" spans="4:23" customFormat="1" x14ac:dyDescent="0.35">
      <c r="D10968" s="5"/>
      <c r="J10968" s="12"/>
      <c r="S10968" s="12"/>
      <c r="T10968" s="5"/>
      <c r="V10968" s="5"/>
      <c r="W10968" s="5"/>
    </row>
    <row r="10969" spans="4:23" customFormat="1" x14ac:dyDescent="0.35">
      <c r="D10969" s="5"/>
      <c r="J10969" s="12"/>
      <c r="S10969" s="12"/>
      <c r="T10969" s="5"/>
      <c r="V10969" s="5"/>
      <c r="W10969" s="5"/>
    </row>
    <row r="10970" spans="4:23" customFormat="1" x14ac:dyDescent="0.35">
      <c r="D10970" s="5"/>
      <c r="J10970" s="12"/>
      <c r="S10970" s="12"/>
      <c r="T10970" s="5"/>
      <c r="V10970" s="5"/>
      <c r="W10970" s="5"/>
    </row>
    <row r="10971" spans="4:23" customFormat="1" x14ac:dyDescent="0.35">
      <c r="D10971" s="5"/>
      <c r="J10971" s="12"/>
      <c r="S10971" s="12"/>
      <c r="T10971" s="5"/>
      <c r="V10971" s="5"/>
      <c r="W10971" s="5"/>
    </row>
    <row r="10972" spans="4:23" customFormat="1" x14ac:dyDescent="0.35">
      <c r="D10972" s="5"/>
      <c r="J10972" s="12"/>
      <c r="S10972" s="12"/>
      <c r="T10972" s="5"/>
      <c r="V10972" s="5"/>
      <c r="W10972" s="5"/>
    </row>
    <row r="10973" spans="4:23" customFormat="1" x14ac:dyDescent="0.35">
      <c r="D10973" s="5"/>
      <c r="J10973" s="12"/>
      <c r="S10973" s="12"/>
      <c r="T10973" s="5"/>
      <c r="V10973" s="5"/>
      <c r="W10973" s="5"/>
    </row>
    <row r="10974" spans="4:23" customFormat="1" x14ac:dyDescent="0.35">
      <c r="D10974" s="5"/>
      <c r="J10974" s="12"/>
      <c r="S10974" s="12"/>
      <c r="T10974" s="5"/>
      <c r="V10974" s="5"/>
      <c r="W10974" s="5"/>
    </row>
    <row r="10975" spans="4:23" customFormat="1" x14ac:dyDescent="0.35">
      <c r="D10975" s="5"/>
      <c r="J10975" s="12"/>
      <c r="S10975" s="12"/>
      <c r="T10975" s="5"/>
      <c r="V10975" s="5"/>
      <c r="W10975" s="5"/>
    </row>
    <row r="10976" spans="4:23" customFormat="1" x14ac:dyDescent="0.35">
      <c r="D10976" s="5"/>
      <c r="J10976" s="12"/>
      <c r="S10976" s="12"/>
      <c r="T10976" s="5"/>
      <c r="V10976" s="5"/>
      <c r="W10976" s="5"/>
    </row>
    <row r="10977" spans="4:23" customFormat="1" x14ac:dyDescent="0.35">
      <c r="D10977" s="5"/>
      <c r="J10977" s="12"/>
      <c r="S10977" s="12"/>
      <c r="T10977" s="5"/>
      <c r="V10977" s="5"/>
      <c r="W10977" s="5"/>
    </row>
    <row r="10978" spans="4:23" customFormat="1" x14ac:dyDescent="0.35">
      <c r="D10978" s="5"/>
      <c r="J10978" s="12"/>
      <c r="S10978" s="12"/>
      <c r="T10978" s="5"/>
      <c r="V10978" s="5"/>
      <c r="W10978" s="5"/>
    </row>
    <row r="10979" spans="4:23" customFormat="1" x14ac:dyDescent="0.35">
      <c r="D10979" s="5"/>
      <c r="J10979" s="12"/>
      <c r="S10979" s="12"/>
      <c r="T10979" s="5"/>
      <c r="V10979" s="5"/>
      <c r="W10979" s="5"/>
    </row>
    <row r="10980" spans="4:23" customFormat="1" x14ac:dyDescent="0.35">
      <c r="D10980" s="5"/>
      <c r="J10980" s="12"/>
      <c r="S10980" s="12"/>
      <c r="T10980" s="5"/>
      <c r="V10980" s="5"/>
      <c r="W10980" s="5"/>
    </row>
    <row r="10981" spans="4:23" customFormat="1" x14ac:dyDescent="0.35">
      <c r="D10981" s="5"/>
      <c r="J10981" s="12"/>
      <c r="S10981" s="12"/>
      <c r="T10981" s="5"/>
      <c r="V10981" s="5"/>
      <c r="W10981" s="5"/>
    </row>
    <row r="10982" spans="4:23" customFormat="1" x14ac:dyDescent="0.35">
      <c r="D10982" s="5"/>
      <c r="J10982" s="12"/>
      <c r="S10982" s="12"/>
      <c r="T10982" s="5"/>
      <c r="V10982" s="5"/>
      <c r="W10982" s="5"/>
    </row>
    <row r="10983" spans="4:23" customFormat="1" x14ac:dyDescent="0.35">
      <c r="D10983" s="5"/>
      <c r="J10983" s="12"/>
      <c r="S10983" s="12"/>
      <c r="T10983" s="5"/>
      <c r="V10983" s="5"/>
      <c r="W10983" s="5"/>
    </row>
    <row r="10984" spans="4:23" customFormat="1" x14ac:dyDescent="0.35">
      <c r="D10984" s="5"/>
      <c r="J10984" s="12"/>
      <c r="S10984" s="12"/>
      <c r="T10984" s="5"/>
      <c r="V10984" s="5"/>
      <c r="W10984" s="5"/>
    </row>
    <row r="10985" spans="4:23" customFormat="1" x14ac:dyDescent="0.35">
      <c r="D10985" s="5"/>
      <c r="J10985" s="12"/>
      <c r="S10985" s="12"/>
      <c r="T10985" s="5"/>
      <c r="V10985" s="5"/>
      <c r="W10985" s="5"/>
    </row>
    <row r="10986" spans="4:23" customFormat="1" x14ac:dyDescent="0.35">
      <c r="D10986" s="5"/>
      <c r="J10986" s="12"/>
      <c r="S10986" s="12"/>
      <c r="T10986" s="5"/>
      <c r="V10986" s="5"/>
      <c r="W10986" s="5"/>
    </row>
    <row r="10987" spans="4:23" customFormat="1" x14ac:dyDescent="0.35">
      <c r="D10987" s="5"/>
      <c r="J10987" s="12"/>
      <c r="S10987" s="12"/>
      <c r="T10987" s="5"/>
      <c r="V10987" s="5"/>
      <c r="W10987" s="5"/>
    </row>
    <row r="10988" spans="4:23" customFormat="1" x14ac:dyDescent="0.35">
      <c r="D10988" s="5"/>
      <c r="J10988" s="12"/>
      <c r="S10988" s="12"/>
      <c r="T10988" s="5"/>
      <c r="V10988" s="5"/>
      <c r="W10988" s="5"/>
    </row>
    <row r="10989" spans="4:23" customFormat="1" x14ac:dyDescent="0.35">
      <c r="D10989" s="5"/>
      <c r="J10989" s="12"/>
      <c r="S10989" s="12"/>
      <c r="T10989" s="5"/>
      <c r="V10989" s="5"/>
      <c r="W10989" s="5"/>
    </row>
    <row r="10990" spans="4:23" customFormat="1" x14ac:dyDescent="0.35">
      <c r="D10990" s="5"/>
      <c r="J10990" s="12"/>
      <c r="S10990" s="12"/>
      <c r="T10990" s="5"/>
      <c r="V10990" s="5"/>
      <c r="W10990" s="5"/>
    </row>
    <row r="10991" spans="4:23" customFormat="1" x14ac:dyDescent="0.35">
      <c r="D10991" s="5"/>
      <c r="J10991" s="12"/>
      <c r="S10991" s="12"/>
      <c r="T10991" s="5"/>
      <c r="V10991" s="5"/>
      <c r="W10991" s="5"/>
    </row>
    <row r="10992" spans="4:23" customFormat="1" x14ac:dyDescent="0.35">
      <c r="D10992" s="5"/>
      <c r="J10992" s="12"/>
      <c r="S10992" s="12"/>
      <c r="T10992" s="5"/>
      <c r="V10992" s="5"/>
      <c r="W10992" s="5"/>
    </row>
    <row r="10993" spans="4:23" customFormat="1" x14ac:dyDescent="0.35">
      <c r="D10993" s="5"/>
      <c r="J10993" s="12"/>
      <c r="S10993" s="12"/>
      <c r="T10993" s="5"/>
      <c r="V10993" s="5"/>
      <c r="W10993" s="5"/>
    </row>
    <row r="10994" spans="4:23" customFormat="1" x14ac:dyDescent="0.35">
      <c r="D10994" s="5"/>
      <c r="J10994" s="12"/>
      <c r="S10994" s="12"/>
      <c r="T10994" s="5"/>
      <c r="V10994" s="5"/>
      <c r="W10994" s="5"/>
    </row>
    <row r="10995" spans="4:23" customFormat="1" x14ac:dyDescent="0.35">
      <c r="D10995" s="5"/>
      <c r="J10995" s="12"/>
      <c r="S10995" s="12"/>
      <c r="T10995" s="5"/>
      <c r="V10995" s="5"/>
      <c r="W10995" s="5"/>
    </row>
    <row r="10996" spans="4:23" customFormat="1" x14ac:dyDescent="0.35">
      <c r="D10996" s="5"/>
      <c r="J10996" s="12"/>
      <c r="S10996" s="12"/>
      <c r="T10996" s="5"/>
      <c r="V10996" s="5"/>
      <c r="W10996" s="5"/>
    </row>
    <row r="10997" spans="4:23" customFormat="1" x14ac:dyDescent="0.35">
      <c r="D10997" s="5"/>
      <c r="J10997" s="12"/>
      <c r="S10997" s="12"/>
      <c r="T10997" s="5"/>
      <c r="V10997" s="5"/>
      <c r="W10997" s="5"/>
    </row>
    <row r="10998" spans="4:23" customFormat="1" x14ac:dyDescent="0.35">
      <c r="D10998" s="5"/>
      <c r="J10998" s="12"/>
      <c r="S10998" s="12"/>
      <c r="T10998" s="5"/>
      <c r="V10998" s="5"/>
      <c r="W10998" s="5"/>
    </row>
    <row r="10999" spans="4:23" customFormat="1" x14ac:dyDescent="0.35">
      <c r="D10999" s="5"/>
      <c r="J10999" s="12"/>
      <c r="S10999" s="12"/>
      <c r="T10999" s="5"/>
      <c r="V10999" s="5"/>
      <c r="W10999" s="5"/>
    </row>
    <row r="11000" spans="4:23" customFormat="1" x14ac:dyDescent="0.35">
      <c r="D11000" s="5"/>
      <c r="J11000" s="12"/>
      <c r="S11000" s="12"/>
      <c r="T11000" s="5"/>
      <c r="V11000" s="5"/>
      <c r="W11000" s="5"/>
    </row>
    <row r="11001" spans="4:23" customFormat="1" x14ac:dyDescent="0.35">
      <c r="D11001" s="5"/>
      <c r="J11001" s="12"/>
      <c r="S11001" s="12"/>
      <c r="T11001" s="5"/>
      <c r="V11001" s="5"/>
      <c r="W11001" s="5"/>
    </row>
    <row r="11002" spans="4:23" customFormat="1" x14ac:dyDescent="0.35">
      <c r="D11002" s="5"/>
      <c r="J11002" s="12"/>
      <c r="S11002" s="12"/>
      <c r="T11002" s="5"/>
      <c r="V11002" s="5"/>
      <c r="W11002" s="5"/>
    </row>
    <row r="11003" spans="4:23" customFormat="1" x14ac:dyDescent="0.35">
      <c r="D11003" s="5"/>
      <c r="J11003" s="12"/>
      <c r="S11003" s="12"/>
      <c r="T11003" s="5"/>
      <c r="V11003" s="5"/>
      <c r="W11003" s="5"/>
    </row>
    <row r="11004" spans="4:23" customFormat="1" x14ac:dyDescent="0.35">
      <c r="D11004" s="5"/>
      <c r="J11004" s="12"/>
      <c r="S11004" s="12"/>
      <c r="T11004" s="5"/>
      <c r="V11004" s="5"/>
      <c r="W11004" s="5"/>
    </row>
    <row r="11005" spans="4:23" customFormat="1" x14ac:dyDescent="0.35">
      <c r="D11005" s="5"/>
      <c r="J11005" s="12"/>
      <c r="S11005" s="12"/>
      <c r="T11005" s="5"/>
      <c r="V11005" s="5"/>
      <c r="W11005" s="5"/>
    </row>
    <row r="11006" spans="4:23" customFormat="1" x14ac:dyDescent="0.35">
      <c r="D11006" s="5"/>
      <c r="J11006" s="12"/>
      <c r="S11006" s="12"/>
      <c r="T11006" s="5"/>
      <c r="V11006" s="5"/>
      <c r="W11006" s="5"/>
    </row>
    <row r="11007" spans="4:23" customFormat="1" x14ac:dyDescent="0.35">
      <c r="D11007" s="5"/>
      <c r="J11007" s="12"/>
      <c r="S11007" s="12"/>
      <c r="T11007" s="5"/>
      <c r="V11007" s="5"/>
      <c r="W11007" s="5"/>
    </row>
    <row r="11008" spans="4:23" customFormat="1" x14ac:dyDescent="0.35">
      <c r="D11008" s="5"/>
      <c r="J11008" s="12"/>
      <c r="S11008" s="12"/>
      <c r="T11008" s="5"/>
      <c r="V11008" s="5"/>
      <c r="W11008" s="5"/>
    </row>
    <row r="11009" spans="4:23" customFormat="1" x14ac:dyDescent="0.35">
      <c r="D11009" s="5"/>
      <c r="J11009" s="12"/>
      <c r="S11009" s="12"/>
      <c r="T11009" s="5"/>
      <c r="V11009" s="5"/>
      <c r="W11009" s="5"/>
    </row>
    <row r="11010" spans="4:23" customFormat="1" x14ac:dyDescent="0.35">
      <c r="D11010" s="5"/>
      <c r="J11010" s="12"/>
      <c r="S11010" s="12"/>
      <c r="T11010" s="5"/>
      <c r="V11010" s="5"/>
      <c r="W11010" s="5"/>
    </row>
    <row r="11011" spans="4:23" customFormat="1" x14ac:dyDescent="0.35">
      <c r="D11011" s="5"/>
      <c r="J11011" s="12"/>
      <c r="S11011" s="12"/>
      <c r="T11011" s="5"/>
      <c r="V11011" s="5"/>
      <c r="W11011" s="5"/>
    </row>
    <row r="11012" spans="4:23" customFormat="1" x14ac:dyDescent="0.35">
      <c r="D11012" s="5"/>
      <c r="J11012" s="12"/>
      <c r="S11012" s="12"/>
      <c r="T11012" s="5"/>
      <c r="V11012" s="5"/>
      <c r="W11012" s="5"/>
    </row>
    <row r="11013" spans="4:23" customFormat="1" x14ac:dyDescent="0.35">
      <c r="D11013" s="5"/>
      <c r="J11013" s="12"/>
      <c r="S11013" s="12"/>
      <c r="T11013" s="5"/>
      <c r="V11013" s="5"/>
      <c r="W11013" s="5"/>
    </row>
    <row r="11014" spans="4:23" customFormat="1" x14ac:dyDescent="0.35">
      <c r="D11014" s="5"/>
      <c r="J11014" s="12"/>
      <c r="S11014" s="12"/>
      <c r="T11014" s="5"/>
      <c r="V11014" s="5"/>
      <c r="W11014" s="5"/>
    </row>
    <row r="11015" spans="4:23" customFormat="1" x14ac:dyDescent="0.35">
      <c r="D11015" s="5"/>
      <c r="J11015" s="12"/>
      <c r="S11015" s="12"/>
      <c r="T11015" s="5"/>
      <c r="V11015" s="5"/>
      <c r="W11015" s="5"/>
    </row>
    <row r="11016" spans="4:23" customFormat="1" x14ac:dyDescent="0.35">
      <c r="D11016" s="5"/>
      <c r="J11016" s="12"/>
      <c r="S11016" s="12"/>
      <c r="T11016" s="5"/>
      <c r="V11016" s="5"/>
      <c r="W11016" s="5"/>
    </row>
    <row r="11017" spans="4:23" customFormat="1" x14ac:dyDescent="0.35">
      <c r="D11017" s="5"/>
      <c r="J11017" s="12"/>
      <c r="S11017" s="12"/>
      <c r="T11017" s="5"/>
      <c r="V11017" s="5"/>
      <c r="W11017" s="5"/>
    </row>
    <row r="11018" spans="4:23" customFormat="1" x14ac:dyDescent="0.35">
      <c r="D11018" s="5"/>
      <c r="J11018" s="12"/>
      <c r="S11018" s="12"/>
      <c r="T11018" s="5"/>
      <c r="V11018" s="5"/>
      <c r="W11018" s="5"/>
    </row>
    <row r="11019" spans="4:23" customFormat="1" x14ac:dyDescent="0.35">
      <c r="D11019" s="5"/>
      <c r="J11019" s="12"/>
      <c r="S11019" s="12"/>
      <c r="T11019" s="5"/>
      <c r="V11019" s="5"/>
      <c r="W11019" s="5"/>
    </row>
    <row r="11020" spans="4:23" customFormat="1" x14ac:dyDescent="0.35">
      <c r="D11020" s="5"/>
      <c r="J11020" s="12"/>
      <c r="S11020" s="12"/>
      <c r="T11020" s="5"/>
      <c r="V11020" s="5"/>
      <c r="W11020" s="5"/>
    </row>
    <row r="11021" spans="4:23" customFormat="1" x14ac:dyDescent="0.35">
      <c r="D11021" s="5"/>
      <c r="J11021" s="12"/>
      <c r="S11021" s="12"/>
      <c r="T11021" s="5"/>
      <c r="V11021" s="5"/>
      <c r="W11021" s="5"/>
    </row>
    <row r="11022" spans="4:23" customFormat="1" x14ac:dyDescent="0.35">
      <c r="D11022" s="5"/>
      <c r="J11022" s="12"/>
      <c r="S11022" s="12"/>
      <c r="T11022" s="5"/>
      <c r="V11022" s="5"/>
      <c r="W11022" s="5"/>
    </row>
    <row r="11023" spans="4:23" customFormat="1" x14ac:dyDescent="0.35">
      <c r="D11023" s="5"/>
      <c r="J11023" s="12"/>
      <c r="S11023" s="12"/>
      <c r="T11023" s="5"/>
      <c r="V11023" s="5"/>
      <c r="W11023" s="5"/>
    </row>
    <row r="11024" spans="4:23" customFormat="1" x14ac:dyDescent="0.35">
      <c r="D11024" s="5"/>
      <c r="J11024" s="12"/>
      <c r="S11024" s="12"/>
      <c r="T11024" s="5"/>
      <c r="V11024" s="5"/>
      <c r="W11024" s="5"/>
    </row>
    <row r="11025" spans="4:23" customFormat="1" x14ac:dyDescent="0.35">
      <c r="D11025" s="5"/>
      <c r="J11025" s="12"/>
      <c r="S11025" s="12"/>
      <c r="T11025" s="5"/>
      <c r="V11025" s="5"/>
      <c r="W11025" s="5"/>
    </row>
    <row r="11026" spans="4:23" customFormat="1" x14ac:dyDescent="0.35">
      <c r="D11026" s="5"/>
      <c r="J11026" s="12"/>
      <c r="S11026" s="12"/>
      <c r="T11026" s="5"/>
      <c r="V11026" s="5"/>
      <c r="W11026" s="5"/>
    </row>
    <row r="11027" spans="4:23" customFormat="1" x14ac:dyDescent="0.35">
      <c r="D11027" s="5"/>
      <c r="J11027" s="12"/>
      <c r="S11027" s="12"/>
      <c r="T11027" s="5"/>
      <c r="V11027" s="5"/>
      <c r="W11027" s="5"/>
    </row>
    <row r="11028" spans="4:23" customFormat="1" x14ac:dyDescent="0.35">
      <c r="D11028" s="5"/>
      <c r="J11028" s="12"/>
      <c r="S11028" s="12"/>
      <c r="T11028" s="5"/>
      <c r="V11028" s="5"/>
      <c r="W11028" s="5"/>
    </row>
    <row r="11029" spans="4:23" customFormat="1" x14ac:dyDescent="0.35">
      <c r="D11029" s="5"/>
      <c r="J11029" s="12"/>
      <c r="S11029" s="12"/>
      <c r="T11029" s="5"/>
      <c r="V11029" s="5"/>
      <c r="W11029" s="5"/>
    </row>
    <row r="11030" spans="4:23" customFormat="1" x14ac:dyDescent="0.35">
      <c r="D11030" s="5"/>
      <c r="J11030" s="12"/>
      <c r="S11030" s="12"/>
      <c r="T11030" s="5"/>
      <c r="V11030" s="5"/>
      <c r="W11030" s="5"/>
    </row>
    <row r="11031" spans="4:23" customFormat="1" x14ac:dyDescent="0.35">
      <c r="D11031" s="5"/>
      <c r="J11031" s="12"/>
      <c r="S11031" s="12"/>
      <c r="T11031" s="5"/>
      <c r="V11031" s="5"/>
      <c r="W11031" s="5"/>
    </row>
    <row r="11032" spans="4:23" customFormat="1" x14ac:dyDescent="0.35">
      <c r="D11032" s="5"/>
      <c r="J11032" s="12"/>
      <c r="S11032" s="12"/>
      <c r="T11032" s="5"/>
      <c r="V11032" s="5"/>
      <c r="W11032" s="5"/>
    </row>
    <row r="11033" spans="4:23" customFormat="1" x14ac:dyDescent="0.35">
      <c r="D11033" s="5"/>
      <c r="J11033" s="12"/>
      <c r="S11033" s="12"/>
      <c r="T11033" s="5"/>
      <c r="V11033" s="5"/>
      <c r="W11033" s="5"/>
    </row>
    <row r="11034" spans="4:23" customFormat="1" x14ac:dyDescent="0.35">
      <c r="D11034" s="5"/>
      <c r="J11034" s="12"/>
      <c r="S11034" s="12"/>
      <c r="T11034" s="5"/>
      <c r="V11034" s="5"/>
      <c r="W11034" s="5"/>
    </row>
    <row r="11035" spans="4:23" customFormat="1" x14ac:dyDescent="0.35">
      <c r="D11035" s="5"/>
      <c r="J11035" s="12"/>
      <c r="S11035" s="12"/>
      <c r="T11035" s="5"/>
      <c r="V11035" s="5"/>
      <c r="W11035" s="5"/>
    </row>
    <row r="11036" spans="4:23" customFormat="1" x14ac:dyDescent="0.35">
      <c r="D11036" s="5"/>
      <c r="J11036" s="12"/>
      <c r="S11036" s="12"/>
      <c r="T11036" s="5"/>
      <c r="V11036" s="5"/>
      <c r="W11036" s="5"/>
    </row>
    <row r="11037" spans="4:23" customFormat="1" x14ac:dyDescent="0.35">
      <c r="D11037" s="5"/>
      <c r="J11037" s="12"/>
      <c r="S11037" s="12"/>
      <c r="T11037" s="5"/>
      <c r="V11037" s="5"/>
      <c r="W11037" s="5"/>
    </row>
    <row r="11038" spans="4:23" customFormat="1" x14ac:dyDescent="0.35">
      <c r="D11038" s="5"/>
      <c r="J11038" s="12"/>
      <c r="S11038" s="12"/>
      <c r="T11038" s="5"/>
      <c r="V11038" s="5"/>
      <c r="W11038" s="5"/>
    </row>
    <row r="11039" spans="4:23" customFormat="1" x14ac:dyDescent="0.35">
      <c r="D11039" s="5"/>
      <c r="J11039" s="12"/>
      <c r="S11039" s="12"/>
      <c r="T11039" s="5"/>
      <c r="V11039" s="5"/>
      <c r="W11039" s="5"/>
    </row>
    <row r="11040" spans="4:23" customFormat="1" x14ac:dyDescent="0.35">
      <c r="D11040" s="5"/>
      <c r="J11040" s="12"/>
      <c r="S11040" s="12"/>
      <c r="T11040" s="5"/>
      <c r="V11040" s="5"/>
      <c r="W11040" s="5"/>
    </row>
    <row r="11041" spans="4:23" customFormat="1" x14ac:dyDescent="0.35">
      <c r="D11041" s="5"/>
      <c r="J11041" s="12"/>
      <c r="S11041" s="12"/>
      <c r="T11041" s="5"/>
      <c r="V11041" s="5"/>
      <c r="W11041" s="5"/>
    </row>
    <row r="11042" spans="4:23" customFormat="1" x14ac:dyDescent="0.35">
      <c r="D11042" s="5"/>
      <c r="J11042" s="12"/>
      <c r="S11042" s="12"/>
      <c r="T11042" s="5"/>
      <c r="V11042" s="5"/>
      <c r="W11042" s="5"/>
    </row>
    <row r="11043" spans="4:23" customFormat="1" x14ac:dyDescent="0.35">
      <c r="D11043" s="5"/>
      <c r="J11043" s="12"/>
      <c r="S11043" s="12"/>
      <c r="T11043" s="5"/>
      <c r="V11043" s="5"/>
      <c r="W11043" s="5"/>
    </row>
    <row r="11044" spans="4:23" customFormat="1" x14ac:dyDescent="0.35">
      <c r="D11044" s="5"/>
      <c r="J11044" s="12"/>
      <c r="S11044" s="12"/>
      <c r="T11044" s="5"/>
      <c r="V11044" s="5"/>
      <c r="W11044" s="5"/>
    </row>
    <row r="11045" spans="4:23" customFormat="1" x14ac:dyDescent="0.35">
      <c r="D11045" s="5"/>
      <c r="J11045" s="12"/>
      <c r="S11045" s="12"/>
      <c r="T11045" s="5"/>
      <c r="V11045" s="5"/>
      <c r="W11045" s="5"/>
    </row>
    <row r="11046" spans="4:23" customFormat="1" x14ac:dyDescent="0.35">
      <c r="D11046" s="5"/>
      <c r="J11046" s="12"/>
      <c r="S11046" s="12"/>
      <c r="T11046" s="5"/>
      <c r="V11046" s="5"/>
      <c r="W11046" s="5"/>
    </row>
    <row r="11047" spans="4:23" customFormat="1" x14ac:dyDescent="0.35">
      <c r="D11047" s="5"/>
      <c r="J11047" s="12"/>
      <c r="S11047" s="12"/>
      <c r="T11047" s="5"/>
      <c r="V11047" s="5"/>
      <c r="W11047" s="5"/>
    </row>
    <row r="11048" spans="4:23" customFormat="1" x14ac:dyDescent="0.35">
      <c r="D11048" s="5"/>
      <c r="J11048" s="12"/>
      <c r="S11048" s="12"/>
      <c r="T11048" s="5"/>
      <c r="V11048" s="5"/>
      <c r="W11048" s="5"/>
    </row>
    <row r="11049" spans="4:23" customFormat="1" x14ac:dyDescent="0.35">
      <c r="D11049" s="5"/>
      <c r="J11049" s="12"/>
      <c r="S11049" s="12"/>
      <c r="T11049" s="5"/>
      <c r="V11049" s="5"/>
      <c r="W11049" s="5"/>
    </row>
    <row r="11050" spans="4:23" customFormat="1" x14ac:dyDescent="0.35">
      <c r="D11050" s="5"/>
      <c r="J11050" s="12"/>
      <c r="S11050" s="12"/>
      <c r="T11050" s="5"/>
      <c r="V11050" s="5"/>
      <c r="W11050" s="5"/>
    </row>
    <row r="11051" spans="4:23" customFormat="1" x14ac:dyDescent="0.35">
      <c r="D11051" s="5"/>
      <c r="J11051" s="12"/>
      <c r="S11051" s="12"/>
      <c r="T11051" s="5"/>
      <c r="V11051" s="5"/>
      <c r="W11051" s="5"/>
    </row>
    <row r="11052" spans="4:23" customFormat="1" x14ac:dyDescent="0.35">
      <c r="D11052" s="5"/>
      <c r="J11052" s="12"/>
      <c r="S11052" s="12"/>
      <c r="T11052" s="5"/>
      <c r="V11052" s="5"/>
      <c r="W11052" s="5"/>
    </row>
    <row r="11053" spans="4:23" customFormat="1" x14ac:dyDescent="0.35">
      <c r="D11053" s="5"/>
      <c r="J11053" s="12"/>
      <c r="S11053" s="12"/>
      <c r="T11053" s="5"/>
      <c r="V11053" s="5"/>
      <c r="W11053" s="5"/>
    </row>
    <row r="11054" spans="4:23" customFormat="1" x14ac:dyDescent="0.35">
      <c r="D11054" s="5"/>
      <c r="J11054" s="12"/>
      <c r="S11054" s="12"/>
      <c r="T11054" s="5"/>
      <c r="V11054" s="5"/>
      <c r="W11054" s="5"/>
    </row>
    <row r="11055" spans="4:23" customFormat="1" x14ac:dyDescent="0.35">
      <c r="D11055" s="5"/>
      <c r="J11055" s="12"/>
      <c r="S11055" s="12"/>
      <c r="T11055" s="5"/>
      <c r="V11055" s="5"/>
      <c r="W11055" s="5"/>
    </row>
    <row r="11056" spans="4:23" customFormat="1" x14ac:dyDescent="0.35">
      <c r="D11056" s="5"/>
      <c r="J11056" s="12"/>
      <c r="S11056" s="12"/>
      <c r="T11056" s="5"/>
      <c r="V11056" s="5"/>
      <c r="W11056" s="5"/>
    </row>
    <row r="11057" spans="4:23" customFormat="1" x14ac:dyDescent="0.35">
      <c r="D11057" s="5"/>
      <c r="J11057" s="12"/>
      <c r="S11057" s="12"/>
      <c r="T11057" s="5"/>
      <c r="V11057" s="5"/>
      <c r="W11057" s="5"/>
    </row>
    <row r="11058" spans="4:23" customFormat="1" x14ac:dyDescent="0.35">
      <c r="D11058" s="5"/>
      <c r="J11058" s="12"/>
      <c r="S11058" s="12"/>
      <c r="T11058" s="5"/>
      <c r="V11058" s="5"/>
      <c r="W11058" s="5"/>
    </row>
    <row r="11059" spans="4:23" customFormat="1" x14ac:dyDescent="0.35">
      <c r="D11059" s="5"/>
      <c r="J11059" s="12"/>
      <c r="S11059" s="12"/>
      <c r="T11059" s="5"/>
      <c r="V11059" s="5"/>
      <c r="W11059" s="5"/>
    </row>
    <row r="11060" spans="4:23" customFormat="1" x14ac:dyDescent="0.35">
      <c r="D11060" s="5"/>
      <c r="J11060" s="12"/>
      <c r="S11060" s="12"/>
      <c r="T11060" s="5"/>
      <c r="V11060" s="5"/>
      <c r="W11060" s="5"/>
    </row>
    <row r="11061" spans="4:23" customFormat="1" x14ac:dyDescent="0.35">
      <c r="D11061" s="5"/>
      <c r="J11061" s="12"/>
      <c r="S11061" s="12"/>
      <c r="T11061" s="5"/>
      <c r="V11061" s="5"/>
      <c r="W11061" s="5"/>
    </row>
    <row r="11062" spans="4:23" customFormat="1" x14ac:dyDescent="0.35">
      <c r="D11062" s="5"/>
      <c r="J11062" s="12"/>
      <c r="S11062" s="12"/>
      <c r="T11062" s="5"/>
      <c r="V11062" s="5"/>
      <c r="W11062" s="5"/>
    </row>
    <row r="11063" spans="4:23" customFormat="1" x14ac:dyDescent="0.35">
      <c r="D11063" s="5"/>
      <c r="J11063" s="12"/>
      <c r="S11063" s="12"/>
      <c r="T11063" s="5"/>
      <c r="V11063" s="5"/>
      <c r="W11063" s="5"/>
    </row>
    <row r="11064" spans="4:23" customFormat="1" x14ac:dyDescent="0.35">
      <c r="D11064" s="5"/>
      <c r="J11064" s="12"/>
      <c r="S11064" s="12"/>
      <c r="T11064" s="5"/>
      <c r="V11064" s="5"/>
      <c r="W11064" s="5"/>
    </row>
    <row r="11065" spans="4:23" customFormat="1" x14ac:dyDescent="0.35">
      <c r="D11065" s="5"/>
      <c r="J11065" s="12"/>
      <c r="S11065" s="12"/>
      <c r="T11065" s="5"/>
      <c r="V11065" s="5"/>
      <c r="W11065" s="5"/>
    </row>
    <row r="11066" spans="4:23" customFormat="1" x14ac:dyDescent="0.35">
      <c r="D11066" s="5"/>
      <c r="J11066" s="12"/>
      <c r="S11066" s="12"/>
      <c r="T11066" s="5"/>
      <c r="V11066" s="5"/>
      <c r="W11066" s="5"/>
    </row>
    <row r="11067" spans="4:23" customFormat="1" x14ac:dyDescent="0.35">
      <c r="D11067" s="5"/>
      <c r="J11067" s="12"/>
      <c r="S11067" s="12"/>
      <c r="T11067" s="5"/>
      <c r="V11067" s="5"/>
      <c r="W11067" s="5"/>
    </row>
    <row r="11068" spans="4:23" customFormat="1" x14ac:dyDescent="0.35">
      <c r="D11068" s="5"/>
      <c r="J11068" s="12"/>
      <c r="S11068" s="12"/>
      <c r="T11068" s="5"/>
      <c r="V11068" s="5"/>
      <c r="W11068" s="5"/>
    </row>
    <row r="11069" spans="4:23" customFormat="1" x14ac:dyDescent="0.35">
      <c r="D11069" s="5"/>
      <c r="J11069" s="12"/>
      <c r="S11069" s="12"/>
      <c r="T11069" s="5"/>
      <c r="V11069" s="5"/>
      <c r="W11069" s="5"/>
    </row>
    <row r="11070" spans="4:23" customFormat="1" x14ac:dyDescent="0.35">
      <c r="D11070" s="5"/>
      <c r="J11070" s="12"/>
      <c r="S11070" s="12"/>
      <c r="T11070" s="5"/>
      <c r="V11070" s="5"/>
      <c r="W11070" s="5"/>
    </row>
    <row r="11071" spans="4:23" customFormat="1" x14ac:dyDescent="0.35">
      <c r="D11071" s="5"/>
      <c r="J11071" s="12"/>
      <c r="S11071" s="12"/>
      <c r="T11071" s="5"/>
      <c r="V11071" s="5"/>
      <c r="W11071" s="5"/>
    </row>
    <row r="11072" spans="4:23" customFormat="1" x14ac:dyDescent="0.35">
      <c r="D11072" s="5"/>
      <c r="J11072" s="12"/>
      <c r="S11072" s="12"/>
      <c r="T11072" s="5"/>
      <c r="V11072" s="5"/>
      <c r="W11072" s="5"/>
    </row>
    <row r="11073" spans="4:23" customFormat="1" x14ac:dyDescent="0.35">
      <c r="D11073" s="5"/>
      <c r="J11073" s="12"/>
      <c r="S11073" s="12"/>
      <c r="T11073" s="5"/>
      <c r="V11073" s="5"/>
      <c r="W11073" s="5"/>
    </row>
    <row r="11074" spans="4:23" customFormat="1" x14ac:dyDescent="0.35">
      <c r="D11074" s="5"/>
      <c r="J11074" s="12"/>
      <c r="S11074" s="12"/>
      <c r="T11074" s="5"/>
      <c r="V11074" s="5"/>
      <c r="W11074" s="5"/>
    </row>
    <row r="11075" spans="4:23" customFormat="1" x14ac:dyDescent="0.35">
      <c r="D11075" s="5"/>
      <c r="J11075" s="12"/>
      <c r="S11075" s="12"/>
      <c r="T11075" s="5"/>
      <c r="V11075" s="5"/>
      <c r="W11075" s="5"/>
    </row>
    <row r="11076" spans="4:23" customFormat="1" x14ac:dyDescent="0.35">
      <c r="D11076" s="5"/>
      <c r="J11076" s="12"/>
      <c r="S11076" s="12"/>
      <c r="T11076" s="5"/>
      <c r="V11076" s="5"/>
      <c r="W11076" s="5"/>
    </row>
    <row r="11077" spans="4:23" customFormat="1" x14ac:dyDescent="0.35">
      <c r="D11077" s="5"/>
      <c r="J11077" s="12"/>
      <c r="S11077" s="12"/>
      <c r="T11077" s="5"/>
      <c r="V11077" s="5"/>
      <c r="W11077" s="5"/>
    </row>
    <row r="11078" spans="4:23" customFormat="1" x14ac:dyDescent="0.35">
      <c r="D11078" s="5"/>
      <c r="J11078" s="12"/>
      <c r="S11078" s="12"/>
      <c r="T11078" s="5"/>
      <c r="V11078" s="5"/>
      <c r="W11078" s="5"/>
    </row>
    <row r="11079" spans="4:23" customFormat="1" x14ac:dyDescent="0.35">
      <c r="D11079" s="5"/>
      <c r="J11079" s="12"/>
      <c r="S11079" s="12"/>
      <c r="T11079" s="5"/>
      <c r="V11079" s="5"/>
      <c r="W11079" s="5"/>
    </row>
    <row r="11080" spans="4:23" customFormat="1" x14ac:dyDescent="0.35">
      <c r="D11080" s="5"/>
      <c r="J11080" s="12"/>
      <c r="S11080" s="12"/>
      <c r="T11080" s="5"/>
      <c r="V11080" s="5"/>
      <c r="W11080" s="5"/>
    </row>
    <row r="11081" spans="4:23" customFormat="1" x14ac:dyDescent="0.35">
      <c r="D11081" s="5"/>
      <c r="J11081" s="12"/>
      <c r="S11081" s="12"/>
      <c r="T11081" s="5"/>
      <c r="V11081" s="5"/>
      <c r="W11081" s="5"/>
    </row>
    <row r="11082" spans="4:23" customFormat="1" x14ac:dyDescent="0.35">
      <c r="D11082" s="5"/>
      <c r="J11082" s="12"/>
      <c r="S11082" s="12"/>
      <c r="T11082" s="5"/>
      <c r="V11082" s="5"/>
      <c r="W11082" s="5"/>
    </row>
    <row r="11083" spans="4:23" customFormat="1" x14ac:dyDescent="0.35">
      <c r="D11083" s="5"/>
      <c r="J11083" s="12"/>
      <c r="S11083" s="12"/>
      <c r="T11083" s="5"/>
      <c r="V11083" s="5"/>
      <c r="W11083" s="5"/>
    </row>
    <row r="11084" spans="4:23" customFormat="1" x14ac:dyDescent="0.35">
      <c r="D11084" s="5"/>
      <c r="J11084" s="12"/>
      <c r="S11084" s="12"/>
      <c r="T11084" s="5"/>
      <c r="V11084" s="5"/>
      <c r="W11084" s="5"/>
    </row>
    <row r="11085" spans="4:23" customFormat="1" x14ac:dyDescent="0.35">
      <c r="D11085" s="5"/>
      <c r="J11085" s="12"/>
      <c r="S11085" s="12"/>
      <c r="T11085" s="5"/>
      <c r="V11085" s="5"/>
      <c r="W11085" s="5"/>
    </row>
    <row r="11086" spans="4:23" customFormat="1" x14ac:dyDescent="0.35">
      <c r="D11086" s="5"/>
      <c r="J11086" s="12"/>
      <c r="S11086" s="12"/>
      <c r="T11086" s="5"/>
      <c r="V11086" s="5"/>
      <c r="W11086" s="5"/>
    </row>
    <row r="11087" spans="4:23" customFormat="1" x14ac:dyDescent="0.35">
      <c r="D11087" s="5"/>
      <c r="J11087" s="12"/>
      <c r="S11087" s="12"/>
      <c r="T11087" s="5"/>
      <c r="V11087" s="5"/>
      <c r="W11087" s="5"/>
    </row>
    <row r="11088" spans="4:23" customFormat="1" x14ac:dyDescent="0.35">
      <c r="D11088" s="5"/>
      <c r="J11088" s="12"/>
      <c r="S11088" s="12"/>
      <c r="T11088" s="5"/>
      <c r="V11088" s="5"/>
      <c r="W11088" s="5"/>
    </row>
    <row r="11089" spans="4:23" customFormat="1" x14ac:dyDescent="0.35">
      <c r="D11089" s="5"/>
      <c r="J11089" s="12"/>
      <c r="S11089" s="12"/>
      <c r="T11089" s="5"/>
      <c r="V11089" s="5"/>
      <c r="W11089" s="5"/>
    </row>
    <row r="11090" spans="4:23" customFormat="1" x14ac:dyDescent="0.35">
      <c r="D11090" s="5"/>
      <c r="J11090" s="12"/>
      <c r="S11090" s="12"/>
      <c r="T11090" s="5"/>
      <c r="V11090" s="5"/>
      <c r="W11090" s="5"/>
    </row>
    <row r="11091" spans="4:23" customFormat="1" x14ac:dyDescent="0.35">
      <c r="D11091" s="5"/>
      <c r="J11091" s="12"/>
      <c r="S11091" s="12"/>
      <c r="T11091" s="5"/>
      <c r="V11091" s="5"/>
      <c r="W11091" s="5"/>
    </row>
    <row r="11092" spans="4:23" customFormat="1" x14ac:dyDescent="0.35">
      <c r="D11092" s="5"/>
      <c r="J11092" s="12"/>
      <c r="S11092" s="12"/>
      <c r="T11092" s="5"/>
      <c r="V11092" s="5"/>
      <c r="W11092" s="5"/>
    </row>
    <row r="11093" spans="4:23" customFormat="1" x14ac:dyDescent="0.35">
      <c r="D11093" s="5"/>
      <c r="J11093" s="12"/>
      <c r="S11093" s="12"/>
      <c r="T11093" s="5"/>
      <c r="V11093" s="5"/>
      <c r="W11093" s="5"/>
    </row>
    <row r="11094" spans="4:23" customFormat="1" x14ac:dyDescent="0.35">
      <c r="D11094" s="5"/>
      <c r="J11094" s="12"/>
      <c r="S11094" s="12"/>
      <c r="T11094" s="5"/>
      <c r="V11094" s="5"/>
      <c r="W11094" s="5"/>
    </row>
    <row r="11095" spans="4:23" customFormat="1" x14ac:dyDescent="0.35">
      <c r="D11095" s="5"/>
      <c r="J11095" s="12"/>
      <c r="S11095" s="12"/>
      <c r="T11095" s="5"/>
      <c r="V11095" s="5"/>
      <c r="W11095" s="5"/>
    </row>
    <row r="11096" spans="4:23" customFormat="1" x14ac:dyDescent="0.35">
      <c r="D11096" s="5"/>
      <c r="J11096" s="12"/>
      <c r="S11096" s="12"/>
      <c r="T11096" s="5"/>
      <c r="V11096" s="5"/>
      <c r="W11096" s="5"/>
    </row>
    <row r="11097" spans="4:23" customFormat="1" x14ac:dyDescent="0.35">
      <c r="D11097" s="5"/>
      <c r="J11097" s="12"/>
      <c r="S11097" s="12"/>
      <c r="T11097" s="5"/>
      <c r="V11097" s="5"/>
      <c r="W11097" s="5"/>
    </row>
    <row r="11098" spans="4:23" customFormat="1" x14ac:dyDescent="0.35">
      <c r="D11098" s="5"/>
      <c r="J11098" s="12"/>
      <c r="S11098" s="12"/>
      <c r="T11098" s="5"/>
      <c r="V11098" s="5"/>
      <c r="W11098" s="5"/>
    </row>
    <row r="11099" spans="4:23" customFormat="1" x14ac:dyDescent="0.35">
      <c r="D11099" s="5"/>
      <c r="J11099" s="12"/>
      <c r="S11099" s="12"/>
      <c r="T11099" s="5"/>
      <c r="V11099" s="5"/>
      <c r="W11099" s="5"/>
    </row>
    <row r="11100" spans="4:23" customFormat="1" x14ac:dyDescent="0.35">
      <c r="D11100" s="5"/>
      <c r="J11100" s="12"/>
      <c r="S11100" s="12"/>
      <c r="T11100" s="5"/>
      <c r="V11100" s="5"/>
      <c r="W11100" s="5"/>
    </row>
    <row r="11101" spans="4:23" customFormat="1" x14ac:dyDescent="0.35">
      <c r="D11101" s="5"/>
      <c r="J11101" s="12"/>
      <c r="S11101" s="12"/>
      <c r="T11101" s="5"/>
      <c r="V11101" s="5"/>
      <c r="W11101" s="5"/>
    </row>
    <row r="11102" spans="4:23" customFormat="1" x14ac:dyDescent="0.35">
      <c r="D11102" s="5"/>
      <c r="J11102" s="12"/>
      <c r="S11102" s="12"/>
      <c r="T11102" s="5"/>
      <c r="V11102" s="5"/>
      <c r="W11102" s="5"/>
    </row>
    <row r="11103" spans="4:23" customFormat="1" x14ac:dyDescent="0.35">
      <c r="D11103" s="5"/>
      <c r="J11103" s="12"/>
      <c r="S11103" s="12"/>
      <c r="T11103" s="5"/>
      <c r="V11103" s="5"/>
      <c r="W11103" s="5"/>
    </row>
    <row r="11104" spans="4:23" customFormat="1" x14ac:dyDescent="0.35">
      <c r="D11104" s="5"/>
      <c r="J11104" s="12"/>
      <c r="S11104" s="12"/>
      <c r="T11104" s="5"/>
      <c r="V11104" s="5"/>
      <c r="W11104" s="5"/>
    </row>
    <row r="11105" spans="4:23" customFormat="1" x14ac:dyDescent="0.35">
      <c r="D11105" s="5"/>
      <c r="J11105" s="12"/>
      <c r="S11105" s="12"/>
      <c r="T11105" s="5"/>
      <c r="V11105" s="5"/>
      <c r="W11105" s="5"/>
    </row>
    <row r="11106" spans="4:23" customFormat="1" x14ac:dyDescent="0.35">
      <c r="D11106" s="5"/>
      <c r="J11106" s="12"/>
      <c r="S11106" s="12"/>
      <c r="T11106" s="5"/>
      <c r="V11106" s="5"/>
      <c r="W11106" s="5"/>
    </row>
    <row r="11107" spans="4:23" customFormat="1" x14ac:dyDescent="0.35">
      <c r="D11107" s="5"/>
      <c r="J11107" s="12"/>
      <c r="S11107" s="12"/>
      <c r="T11107" s="5"/>
      <c r="V11107" s="5"/>
      <c r="W11107" s="5"/>
    </row>
    <row r="11108" spans="4:23" customFormat="1" x14ac:dyDescent="0.35">
      <c r="D11108" s="5"/>
      <c r="J11108" s="12"/>
      <c r="S11108" s="12"/>
      <c r="T11108" s="5"/>
      <c r="V11108" s="5"/>
      <c r="W11108" s="5"/>
    </row>
    <row r="11109" spans="4:23" customFormat="1" x14ac:dyDescent="0.35">
      <c r="D11109" s="5"/>
      <c r="J11109" s="12"/>
      <c r="S11109" s="12"/>
      <c r="T11109" s="5"/>
      <c r="V11109" s="5"/>
      <c r="W11109" s="5"/>
    </row>
    <row r="11110" spans="4:23" customFormat="1" x14ac:dyDescent="0.35">
      <c r="D11110" s="5"/>
      <c r="J11110" s="12"/>
      <c r="S11110" s="12"/>
      <c r="T11110" s="5"/>
      <c r="V11110" s="5"/>
      <c r="W11110" s="5"/>
    </row>
    <row r="11111" spans="4:23" customFormat="1" x14ac:dyDescent="0.35">
      <c r="D11111" s="5"/>
      <c r="J11111" s="12"/>
      <c r="S11111" s="12"/>
      <c r="T11111" s="5"/>
      <c r="V11111" s="5"/>
      <c r="W11111" s="5"/>
    </row>
    <row r="11112" spans="4:23" customFormat="1" x14ac:dyDescent="0.35">
      <c r="D11112" s="5"/>
      <c r="J11112" s="12"/>
      <c r="S11112" s="12"/>
      <c r="T11112" s="5"/>
      <c r="V11112" s="5"/>
      <c r="W11112" s="5"/>
    </row>
    <row r="11113" spans="4:23" customFormat="1" x14ac:dyDescent="0.35">
      <c r="D11113" s="5"/>
      <c r="J11113" s="12"/>
      <c r="S11113" s="12"/>
      <c r="T11113" s="5"/>
      <c r="V11113" s="5"/>
      <c r="W11113" s="5"/>
    </row>
    <row r="11114" spans="4:23" customFormat="1" x14ac:dyDescent="0.35">
      <c r="D11114" s="5"/>
      <c r="J11114" s="12"/>
      <c r="S11114" s="12"/>
      <c r="T11114" s="5"/>
      <c r="V11114" s="5"/>
      <c r="W11114" s="5"/>
    </row>
    <row r="11115" spans="4:23" customFormat="1" x14ac:dyDescent="0.35">
      <c r="D11115" s="5"/>
      <c r="J11115" s="12"/>
      <c r="S11115" s="12"/>
      <c r="T11115" s="5"/>
      <c r="V11115" s="5"/>
      <c r="W11115" s="5"/>
    </row>
    <row r="11116" spans="4:23" customFormat="1" x14ac:dyDescent="0.35">
      <c r="D11116" s="5"/>
      <c r="J11116" s="12"/>
      <c r="S11116" s="12"/>
      <c r="T11116" s="5"/>
      <c r="V11116" s="5"/>
      <c r="W11116" s="5"/>
    </row>
    <row r="11117" spans="4:23" customFormat="1" x14ac:dyDescent="0.35">
      <c r="D11117" s="5"/>
      <c r="J11117" s="12"/>
      <c r="S11117" s="12"/>
      <c r="T11117" s="5"/>
      <c r="V11117" s="5"/>
      <c r="W11117" s="5"/>
    </row>
    <row r="11118" spans="4:23" customFormat="1" x14ac:dyDescent="0.35">
      <c r="D11118" s="5"/>
      <c r="J11118" s="12"/>
      <c r="S11118" s="12"/>
      <c r="T11118" s="5"/>
      <c r="V11118" s="5"/>
      <c r="W11118" s="5"/>
    </row>
    <row r="11119" spans="4:23" customFormat="1" x14ac:dyDescent="0.35">
      <c r="D11119" s="5"/>
      <c r="J11119" s="12"/>
      <c r="S11119" s="12"/>
      <c r="T11119" s="5"/>
      <c r="V11119" s="5"/>
      <c r="W11119" s="5"/>
    </row>
    <row r="11120" spans="4:23" customFormat="1" x14ac:dyDescent="0.35">
      <c r="D11120" s="5"/>
      <c r="J11120" s="12"/>
      <c r="S11120" s="12"/>
      <c r="T11120" s="5"/>
      <c r="V11120" s="5"/>
      <c r="W11120" s="5"/>
    </row>
    <row r="11121" spans="4:23" customFormat="1" x14ac:dyDescent="0.35">
      <c r="D11121" s="5"/>
      <c r="J11121" s="12"/>
      <c r="S11121" s="12"/>
      <c r="T11121" s="5"/>
      <c r="V11121" s="5"/>
      <c r="W11121" s="5"/>
    </row>
    <row r="11122" spans="4:23" customFormat="1" x14ac:dyDescent="0.35">
      <c r="D11122" s="5"/>
      <c r="J11122" s="12"/>
      <c r="S11122" s="12"/>
      <c r="T11122" s="5"/>
      <c r="V11122" s="5"/>
      <c r="W11122" s="5"/>
    </row>
    <row r="11123" spans="4:23" customFormat="1" x14ac:dyDescent="0.35">
      <c r="D11123" s="5"/>
      <c r="J11123" s="12"/>
      <c r="S11123" s="12"/>
      <c r="T11123" s="5"/>
      <c r="V11123" s="5"/>
      <c r="W11123" s="5"/>
    </row>
    <row r="11124" spans="4:23" customFormat="1" x14ac:dyDescent="0.35">
      <c r="D11124" s="5"/>
      <c r="J11124" s="12"/>
      <c r="S11124" s="12"/>
      <c r="T11124" s="5"/>
      <c r="V11124" s="5"/>
      <c r="W11124" s="5"/>
    </row>
    <row r="11125" spans="4:23" customFormat="1" x14ac:dyDescent="0.35">
      <c r="D11125" s="5"/>
      <c r="J11125" s="12"/>
      <c r="S11125" s="12"/>
      <c r="T11125" s="5"/>
      <c r="V11125" s="5"/>
      <c r="W11125" s="5"/>
    </row>
    <row r="11126" spans="4:23" customFormat="1" x14ac:dyDescent="0.35">
      <c r="D11126" s="5"/>
      <c r="J11126" s="12"/>
      <c r="S11126" s="12"/>
      <c r="T11126" s="5"/>
      <c r="V11126" s="5"/>
      <c r="W11126" s="5"/>
    </row>
    <row r="11127" spans="4:23" customFormat="1" x14ac:dyDescent="0.35">
      <c r="D11127" s="5"/>
      <c r="J11127" s="12"/>
      <c r="S11127" s="12"/>
      <c r="T11127" s="5"/>
      <c r="V11127" s="5"/>
      <c r="W11127" s="5"/>
    </row>
    <row r="11128" spans="4:23" customFormat="1" x14ac:dyDescent="0.35">
      <c r="D11128" s="5"/>
      <c r="J11128" s="12"/>
      <c r="S11128" s="12"/>
      <c r="T11128" s="5"/>
      <c r="V11128" s="5"/>
      <c r="W11128" s="5"/>
    </row>
    <row r="11129" spans="4:23" customFormat="1" x14ac:dyDescent="0.35">
      <c r="D11129" s="5"/>
      <c r="J11129" s="12"/>
      <c r="S11129" s="12"/>
      <c r="T11129" s="5"/>
      <c r="V11129" s="5"/>
      <c r="W11129" s="5"/>
    </row>
    <row r="11130" spans="4:23" customFormat="1" x14ac:dyDescent="0.35">
      <c r="D11130" s="5"/>
      <c r="J11130" s="12"/>
      <c r="S11130" s="12"/>
      <c r="T11130" s="5"/>
      <c r="V11130" s="5"/>
      <c r="W11130" s="5"/>
    </row>
    <row r="11131" spans="4:23" customFormat="1" x14ac:dyDescent="0.35">
      <c r="D11131" s="5"/>
      <c r="J11131" s="12"/>
      <c r="S11131" s="12"/>
      <c r="T11131" s="5"/>
      <c r="V11131" s="5"/>
      <c r="W11131" s="5"/>
    </row>
    <row r="11132" spans="4:23" customFormat="1" x14ac:dyDescent="0.35">
      <c r="D11132" s="5"/>
      <c r="J11132" s="12"/>
      <c r="S11132" s="12"/>
      <c r="T11132" s="5"/>
      <c r="V11132" s="5"/>
      <c r="W11132" s="5"/>
    </row>
    <row r="11133" spans="4:23" customFormat="1" x14ac:dyDescent="0.35">
      <c r="D11133" s="5"/>
      <c r="J11133" s="12"/>
      <c r="S11133" s="12"/>
      <c r="T11133" s="5"/>
      <c r="V11133" s="5"/>
      <c r="W11133" s="5"/>
    </row>
    <row r="11134" spans="4:23" customFormat="1" x14ac:dyDescent="0.35">
      <c r="D11134" s="5"/>
      <c r="J11134" s="12"/>
      <c r="S11134" s="12"/>
      <c r="T11134" s="5"/>
      <c r="V11134" s="5"/>
      <c r="W11134" s="5"/>
    </row>
    <row r="11135" spans="4:23" customFormat="1" x14ac:dyDescent="0.35">
      <c r="D11135" s="5"/>
      <c r="J11135" s="12"/>
      <c r="S11135" s="12"/>
      <c r="T11135" s="5"/>
      <c r="V11135" s="5"/>
      <c r="W11135" s="5"/>
    </row>
    <row r="11136" spans="4:23" customFormat="1" x14ac:dyDescent="0.35">
      <c r="D11136" s="5"/>
      <c r="J11136" s="12"/>
      <c r="S11136" s="12"/>
      <c r="T11136" s="5"/>
      <c r="V11136" s="5"/>
      <c r="W11136" s="5"/>
    </row>
    <row r="11137" spans="4:23" customFormat="1" x14ac:dyDescent="0.35">
      <c r="D11137" s="5"/>
      <c r="J11137" s="12"/>
      <c r="S11137" s="12"/>
      <c r="T11137" s="5"/>
      <c r="V11137" s="5"/>
      <c r="W11137" s="5"/>
    </row>
    <row r="11138" spans="4:23" customFormat="1" x14ac:dyDescent="0.35">
      <c r="D11138" s="5"/>
      <c r="J11138" s="12"/>
      <c r="S11138" s="12"/>
      <c r="T11138" s="5"/>
      <c r="V11138" s="5"/>
      <c r="W11138" s="5"/>
    </row>
    <row r="11139" spans="4:23" customFormat="1" x14ac:dyDescent="0.35">
      <c r="D11139" s="5"/>
      <c r="J11139" s="12"/>
      <c r="S11139" s="12"/>
      <c r="T11139" s="5"/>
      <c r="V11139" s="5"/>
      <c r="W11139" s="5"/>
    </row>
    <row r="11140" spans="4:23" customFormat="1" x14ac:dyDescent="0.35">
      <c r="D11140" s="5"/>
      <c r="J11140" s="12"/>
      <c r="S11140" s="12"/>
      <c r="T11140" s="5"/>
      <c r="V11140" s="5"/>
      <c r="W11140" s="5"/>
    </row>
    <row r="11141" spans="4:23" customFormat="1" x14ac:dyDescent="0.35">
      <c r="D11141" s="5"/>
      <c r="J11141" s="12"/>
      <c r="S11141" s="12"/>
      <c r="T11141" s="5"/>
      <c r="V11141" s="5"/>
      <c r="W11141" s="5"/>
    </row>
    <row r="11142" spans="4:23" customFormat="1" x14ac:dyDescent="0.35">
      <c r="D11142" s="5"/>
      <c r="J11142" s="12"/>
      <c r="S11142" s="12"/>
      <c r="T11142" s="5"/>
      <c r="V11142" s="5"/>
      <c r="W11142" s="5"/>
    </row>
    <row r="11143" spans="4:23" customFormat="1" x14ac:dyDescent="0.35">
      <c r="D11143" s="5"/>
      <c r="J11143" s="12"/>
      <c r="S11143" s="12"/>
      <c r="T11143" s="5"/>
      <c r="V11143" s="5"/>
      <c r="W11143" s="5"/>
    </row>
    <row r="11144" spans="4:23" customFormat="1" x14ac:dyDescent="0.35">
      <c r="D11144" s="5"/>
      <c r="J11144" s="12"/>
      <c r="S11144" s="12"/>
      <c r="T11144" s="5"/>
      <c r="V11144" s="5"/>
      <c r="W11144" s="5"/>
    </row>
    <row r="11145" spans="4:23" customFormat="1" x14ac:dyDescent="0.35">
      <c r="D11145" s="5"/>
      <c r="J11145" s="12"/>
      <c r="S11145" s="12"/>
      <c r="T11145" s="5"/>
      <c r="V11145" s="5"/>
      <c r="W11145" s="5"/>
    </row>
    <row r="11146" spans="4:23" customFormat="1" x14ac:dyDescent="0.35">
      <c r="D11146" s="5"/>
      <c r="J11146" s="12"/>
      <c r="S11146" s="12"/>
      <c r="T11146" s="5"/>
      <c r="V11146" s="5"/>
      <c r="W11146" s="5"/>
    </row>
    <row r="11147" spans="4:23" customFormat="1" x14ac:dyDescent="0.35">
      <c r="D11147" s="5"/>
      <c r="J11147" s="12"/>
      <c r="S11147" s="12"/>
      <c r="T11147" s="5"/>
      <c r="V11147" s="5"/>
      <c r="W11147" s="5"/>
    </row>
    <row r="11148" spans="4:23" customFormat="1" x14ac:dyDescent="0.35">
      <c r="D11148" s="5"/>
      <c r="J11148" s="12"/>
      <c r="S11148" s="12"/>
      <c r="T11148" s="5"/>
      <c r="V11148" s="5"/>
      <c r="W11148" s="5"/>
    </row>
    <row r="11149" spans="4:23" customFormat="1" x14ac:dyDescent="0.35">
      <c r="D11149" s="5"/>
      <c r="J11149" s="12"/>
      <c r="S11149" s="12"/>
      <c r="T11149" s="5"/>
      <c r="V11149" s="5"/>
      <c r="W11149" s="5"/>
    </row>
    <row r="11150" spans="4:23" customFormat="1" x14ac:dyDescent="0.35">
      <c r="D11150" s="5"/>
      <c r="J11150" s="12"/>
      <c r="S11150" s="12"/>
      <c r="T11150" s="5"/>
      <c r="V11150" s="5"/>
      <c r="W11150" s="5"/>
    </row>
    <row r="11151" spans="4:23" customFormat="1" x14ac:dyDescent="0.35">
      <c r="D11151" s="5"/>
      <c r="J11151" s="12"/>
      <c r="S11151" s="12"/>
      <c r="T11151" s="5"/>
      <c r="V11151" s="5"/>
      <c r="W11151" s="5"/>
    </row>
    <row r="11152" spans="4:23" customFormat="1" x14ac:dyDescent="0.35">
      <c r="D11152" s="5"/>
      <c r="J11152" s="12"/>
      <c r="S11152" s="12"/>
      <c r="T11152" s="5"/>
      <c r="V11152" s="5"/>
      <c r="W11152" s="5"/>
    </row>
    <row r="11153" spans="4:23" customFormat="1" x14ac:dyDescent="0.35">
      <c r="D11153" s="5"/>
      <c r="J11153" s="12"/>
      <c r="S11153" s="12"/>
      <c r="T11153" s="5"/>
      <c r="V11153" s="5"/>
      <c r="W11153" s="5"/>
    </row>
    <row r="11154" spans="4:23" customFormat="1" x14ac:dyDescent="0.35">
      <c r="D11154" s="5"/>
      <c r="J11154" s="12"/>
      <c r="S11154" s="12"/>
      <c r="T11154" s="5"/>
      <c r="V11154" s="5"/>
      <c r="W11154" s="5"/>
    </row>
    <row r="11155" spans="4:23" customFormat="1" x14ac:dyDescent="0.35">
      <c r="D11155" s="5"/>
      <c r="J11155" s="12"/>
      <c r="S11155" s="12"/>
      <c r="T11155" s="5"/>
      <c r="V11155" s="5"/>
      <c r="W11155" s="5"/>
    </row>
    <row r="11156" spans="4:23" customFormat="1" x14ac:dyDescent="0.35">
      <c r="D11156" s="5"/>
      <c r="J11156" s="12"/>
      <c r="S11156" s="12"/>
      <c r="T11156" s="5"/>
      <c r="V11156" s="5"/>
      <c r="W11156" s="5"/>
    </row>
    <row r="11157" spans="4:23" customFormat="1" x14ac:dyDescent="0.35">
      <c r="D11157" s="5"/>
      <c r="J11157" s="12"/>
      <c r="S11157" s="12"/>
      <c r="T11157" s="5"/>
      <c r="V11157" s="5"/>
      <c r="W11157" s="5"/>
    </row>
    <row r="11158" spans="4:23" customFormat="1" x14ac:dyDescent="0.35">
      <c r="D11158" s="5"/>
      <c r="J11158" s="12"/>
      <c r="S11158" s="12"/>
      <c r="T11158" s="5"/>
      <c r="V11158" s="5"/>
      <c r="W11158" s="5"/>
    </row>
    <row r="11159" spans="4:23" customFormat="1" x14ac:dyDescent="0.35">
      <c r="D11159" s="5"/>
      <c r="J11159" s="12"/>
      <c r="S11159" s="12"/>
      <c r="T11159" s="5"/>
      <c r="V11159" s="5"/>
      <c r="W11159" s="5"/>
    </row>
    <row r="11160" spans="4:23" customFormat="1" x14ac:dyDescent="0.35">
      <c r="D11160" s="5"/>
      <c r="J11160" s="12"/>
      <c r="S11160" s="12"/>
      <c r="T11160" s="5"/>
      <c r="V11160" s="5"/>
      <c r="W11160" s="5"/>
    </row>
    <row r="11161" spans="4:23" customFormat="1" x14ac:dyDescent="0.35">
      <c r="D11161" s="5"/>
      <c r="J11161" s="12"/>
      <c r="S11161" s="12"/>
      <c r="T11161" s="5"/>
      <c r="V11161" s="5"/>
      <c r="W11161" s="5"/>
    </row>
    <row r="11162" spans="4:23" customFormat="1" x14ac:dyDescent="0.35">
      <c r="D11162" s="5"/>
      <c r="J11162" s="12"/>
      <c r="S11162" s="12"/>
      <c r="T11162" s="5"/>
      <c r="V11162" s="5"/>
      <c r="W11162" s="5"/>
    </row>
    <row r="11163" spans="4:23" customFormat="1" x14ac:dyDescent="0.35">
      <c r="D11163" s="5"/>
      <c r="J11163" s="12"/>
      <c r="S11163" s="12"/>
      <c r="T11163" s="5"/>
      <c r="V11163" s="5"/>
      <c r="W11163" s="5"/>
    </row>
    <row r="11164" spans="4:23" customFormat="1" x14ac:dyDescent="0.35">
      <c r="D11164" s="5"/>
      <c r="J11164" s="12"/>
      <c r="S11164" s="12"/>
      <c r="T11164" s="5"/>
      <c r="V11164" s="5"/>
      <c r="W11164" s="5"/>
    </row>
    <row r="11165" spans="4:23" customFormat="1" x14ac:dyDescent="0.35">
      <c r="D11165" s="5"/>
      <c r="J11165" s="12"/>
      <c r="S11165" s="12"/>
      <c r="T11165" s="5"/>
      <c r="V11165" s="5"/>
      <c r="W11165" s="5"/>
    </row>
    <row r="11166" spans="4:23" customFormat="1" x14ac:dyDescent="0.35">
      <c r="D11166" s="5"/>
      <c r="J11166" s="12"/>
      <c r="S11166" s="12"/>
      <c r="T11166" s="5"/>
      <c r="V11166" s="5"/>
      <c r="W11166" s="5"/>
    </row>
    <row r="11167" spans="4:23" customFormat="1" x14ac:dyDescent="0.35">
      <c r="D11167" s="5"/>
      <c r="J11167" s="12"/>
      <c r="S11167" s="12"/>
      <c r="T11167" s="5"/>
      <c r="V11167" s="5"/>
      <c r="W11167" s="5"/>
    </row>
    <row r="11168" spans="4:23" customFormat="1" x14ac:dyDescent="0.35">
      <c r="D11168" s="5"/>
      <c r="J11168" s="12"/>
      <c r="S11168" s="12"/>
      <c r="T11168" s="5"/>
      <c r="V11168" s="5"/>
      <c r="W11168" s="5"/>
    </row>
    <row r="11169" spans="4:23" customFormat="1" x14ac:dyDescent="0.35">
      <c r="D11169" s="5"/>
      <c r="J11169" s="12"/>
      <c r="S11169" s="12"/>
      <c r="T11169" s="5"/>
      <c r="V11169" s="5"/>
      <c r="W11169" s="5"/>
    </row>
    <row r="11170" spans="4:23" customFormat="1" x14ac:dyDescent="0.35">
      <c r="D11170" s="5"/>
      <c r="J11170" s="12"/>
      <c r="S11170" s="12"/>
      <c r="T11170" s="5"/>
      <c r="V11170" s="5"/>
      <c r="W11170" s="5"/>
    </row>
    <row r="11171" spans="4:23" customFormat="1" x14ac:dyDescent="0.35">
      <c r="D11171" s="5"/>
      <c r="J11171" s="12"/>
      <c r="S11171" s="12"/>
      <c r="T11171" s="5"/>
      <c r="V11171" s="5"/>
      <c r="W11171" s="5"/>
    </row>
    <row r="11172" spans="4:23" customFormat="1" x14ac:dyDescent="0.35">
      <c r="D11172" s="5"/>
      <c r="J11172" s="12"/>
      <c r="S11172" s="12"/>
      <c r="T11172" s="5"/>
      <c r="V11172" s="5"/>
      <c r="W11172" s="5"/>
    </row>
    <row r="11173" spans="4:23" customFormat="1" x14ac:dyDescent="0.35">
      <c r="D11173" s="5"/>
      <c r="J11173" s="12"/>
      <c r="S11173" s="12"/>
      <c r="T11173" s="5"/>
      <c r="V11173" s="5"/>
      <c r="W11173" s="5"/>
    </row>
    <row r="11174" spans="4:23" customFormat="1" x14ac:dyDescent="0.35">
      <c r="D11174" s="5"/>
      <c r="J11174" s="12"/>
      <c r="S11174" s="12"/>
      <c r="T11174" s="5"/>
      <c r="V11174" s="5"/>
      <c r="W11174" s="5"/>
    </row>
    <row r="11175" spans="4:23" customFormat="1" x14ac:dyDescent="0.35">
      <c r="D11175" s="5"/>
      <c r="J11175" s="12"/>
      <c r="S11175" s="12"/>
      <c r="T11175" s="5"/>
      <c r="V11175" s="5"/>
      <c r="W11175" s="5"/>
    </row>
    <row r="11176" spans="4:23" customFormat="1" x14ac:dyDescent="0.35">
      <c r="D11176" s="5"/>
      <c r="J11176" s="12"/>
      <c r="S11176" s="12"/>
      <c r="T11176" s="5"/>
      <c r="V11176" s="5"/>
      <c r="W11176" s="5"/>
    </row>
    <row r="11177" spans="4:23" customFormat="1" x14ac:dyDescent="0.35">
      <c r="D11177" s="5"/>
      <c r="J11177" s="12"/>
      <c r="S11177" s="12"/>
      <c r="T11177" s="5"/>
      <c r="V11177" s="5"/>
      <c r="W11177" s="5"/>
    </row>
    <row r="11178" spans="4:23" customFormat="1" x14ac:dyDescent="0.35">
      <c r="D11178" s="5"/>
      <c r="J11178" s="12"/>
      <c r="S11178" s="12"/>
      <c r="T11178" s="5"/>
      <c r="V11178" s="5"/>
      <c r="W11178" s="5"/>
    </row>
    <row r="11179" spans="4:23" customFormat="1" x14ac:dyDescent="0.35">
      <c r="D11179" s="5"/>
      <c r="J11179" s="12"/>
      <c r="S11179" s="12"/>
      <c r="T11179" s="5"/>
      <c r="V11179" s="5"/>
      <c r="W11179" s="5"/>
    </row>
    <row r="11180" spans="4:23" customFormat="1" x14ac:dyDescent="0.35">
      <c r="D11180" s="5"/>
      <c r="J11180" s="12"/>
      <c r="S11180" s="12"/>
      <c r="T11180" s="5"/>
      <c r="V11180" s="5"/>
      <c r="W11180" s="5"/>
    </row>
    <row r="11181" spans="4:23" customFormat="1" x14ac:dyDescent="0.35">
      <c r="D11181" s="5"/>
      <c r="J11181" s="12"/>
      <c r="S11181" s="12"/>
      <c r="T11181" s="5"/>
      <c r="V11181" s="5"/>
      <c r="W11181" s="5"/>
    </row>
    <row r="11182" spans="4:23" customFormat="1" x14ac:dyDescent="0.35">
      <c r="D11182" s="5"/>
      <c r="J11182" s="12"/>
      <c r="S11182" s="12"/>
      <c r="T11182" s="5"/>
      <c r="V11182" s="5"/>
      <c r="W11182" s="5"/>
    </row>
    <row r="11183" spans="4:23" customFormat="1" x14ac:dyDescent="0.35">
      <c r="D11183" s="5"/>
      <c r="J11183" s="12"/>
      <c r="S11183" s="12"/>
      <c r="T11183" s="5"/>
      <c r="V11183" s="5"/>
      <c r="W11183" s="5"/>
    </row>
    <row r="11184" spans="4:23" customFormat="1" x14ac:dyDescent="0.35">
      <c r="D11184" s="5"/>
      <c r="J11184" s="12"/>
      <c r="S11184" s="12"/>
      <c r="T11184" s="5"/>
      <c r="V11184" s="5"/>
      <c r="W11184" s="5"/>
    </row>
    <row r="11185" spans="4:23" customFormat="1" x14ac:dyDescent="0.35">
      <c r="D11185" s="5"/>
      <c r="J11185" s="12"/>
      <c r="S11185" s="12"/>
      <c r="T11185" s="5"/>
      <c r="V11185" s="5"/>
      <c r="W11185" s="5"/>
    </row>
    <row r="11186" spans="4:23" customFormat="1" x14ac:dyDescent="0.35">
      <c r="D11186" s="5"/>
      <c r="J11186" s="12"/>
      <c r="S11186" s="12"/>
      <c r="T11186" s="5"/>
      <c r="V11186" s="5"/>
      <c r="W11186" s="5"/>
    </row>
    <row r="11187" spans="4:23" customFormat="1" x14ac:dyDescent="0.35">
      <c r="D11187" s="5"/>
      <c r="J11187" s="12"/>
      <c r="S11187" s="12"/>
      <c r="T11187" s="5"/>
      <c r="V11187" s="5"/>
      <c r="W11187" s="5"/>
    </row>
    <row r="11188" spans="4:23" customFormat="1" x14ac:dyDescent="0.35">
      <c r="D11188" s="5"/>
      <c r="J11188" s="12"/>
      <c r="S11188" s="12"/>
      <c r="T11188" s="5"/>
      <c r="V11188" s="5"/>
      <c r="W11188" s="5"/>
    </row>
    <row r="11189" spans="4:23" customFormat="1" x14ac:dyDescent="0.35">
      <c r="D11189" s="5"/>
      <c r="J11189" s="12"/>
      <c r="S11189" s="12"/>
      <c r="T11189" s="5"/>
      <c r="V11189" s="5"/>
      <c r="W11189" s="5"/>
    </row>
    <row r="11190" spans="4:23" customFormat="1" x14ac:dyDescent="0.35">
      <c r="D11190" s="5"/>
      <c r="J11190" s="12"/>
      <c r="S11190" s="12"/>
      <c r="T11190" s="5"/>
      <c r="V11190" s="5"/>
      <c r="W11190" s="5"/>
    </row>
    <row r="11191" spans="4:23" customFormat="1" x14ac:dyDescent="0.35">
      <c r="D11191" s="5"/>
      <c r="J11191" s="12"/>
      <c r="S11191" s="12"/>
      <c r="T11191" s="5"/>
      <c r="V11191" s="5"/>
      <c r="W11191" s="5"/>
    </row>
    <row r="11192" spans="4:23" customFormat="1" x14ac:dyDescent="0.35">
      <c r="D11192" s="5"/>
      <c r="J11192" s="12"/>
      <c r="S11192" s="12"/>
      <c r="T11192" s="5"/>
      <c r="V11192" s="5"/>
      <c r="W11192" s="5"/>
    </row>
    <row r="11193" spans="4:23" customFormat="1" x14ac:dyDescent="0.35">
      <c r="D11193" s="5"/>
      <c r="J11193" s="12"/>
      <c r="S11193" s="12"/>
      <c r="T11193" s="5"/>
      <c r="V11193" s="5"/>
      <c r="W11193" s="5"/>
    </row>
    <row r="11194" spans="4:23" customFormat="1" x14ac:dyDescent="0.35">
      <c r="D11194" s="5"/>
      <c r="J11194" s="12"/>
      <c r="S11194" s="12"/>
      <c r="T11194" s="5"/>
      <c r="V11194" s="5"/>
      <c r="W11194" s="5"/>
    </row>
    <row r="11195" spans="4:23" customFormat="1" x14ac:dyDescent="0.35">
      <c r="D11195" s="5"/>
      <c r="J11195" s="12"/>
      <c r="S11195" s="12"/>
      <c r="T11195" s="5"/>
      <c r="V11195" s="5"/>
      <c r="W11195" s="5"/>
    </row>
    <row r="11196" spans="4:23" customFormat="1" x14ac:dyDescent="0.35">
      <c r="D11196" s="5"/>
      <c r="J11196" s="12"/>
      <c r="S11196" s="12"/>
      <c r="T11196" s="5"/>
      <c r="V11196" s="5"/>
      <c r="W11196" s="5"/>
    </row>
    <row r="11197" spans="4:23" customFormat="1" x14ac:dyDescent="0.35">
      <c r="D11197" s="5"/>
      <c r="J11197" s="12"/>
      <c r="S11197" s="12"/>
      <c r="T11197" s="5"/>
      <c r="V11197" s="5"/>
      <c r="W11197" s="5"/>
    </row>
    <row r="11198" spans="4:23" customFormat="1" x14ac:dyDescent="0.35">
      <c r="D11198" s="5"/>
      <c r="J11198" s="12"/>
      <c r="S11198" s="12"/>
      <c r="T11198" s="5"/>
      <c r="V11198" s="5"/>
      <c r="W11198" s="5"/>
    </row>
    <row r="11199" spans="4:23" customFormat="1" x14ac:dyDescent="0.35">
      <c r="D11199" s="5"/>
      <c r="J11199" s="12"/>
      <c r="S11199" s="12"/>
      <c r="T11199" s="5"/>
      <c r="V11199" s="5"/>
      <c r="W11199" s="5"/>
    </row>
    <row r="11200" spans="4:23" customFormat="1" x14ac:dyDescent="0.35">
      <c r="D11200" s="5"/>
      <c r="J11200" s="12"/>
      <c r="S11200" s="12"/>
      <c r="T11200" s="5"/>
      <c r="V11200" s="5"/>
      <c r="W11200" s="5"/>
    </row>
    <row r="11201" spans="4:23" customFormat="1" x14ac:dyDescent="0.35">
      <c r="D11201" s="5"/>
      <c r="J11201" s="12"/>
      <c r="S11201" s="12"/>
      <c r="T11201" s="5"/>
      <c r="V11201" s="5"/>
      <c r="W11201" s="5"/>
    </row>
    <row r="11202" spans="4:23" customFormat="1" x14ac:dyDescent="0.35">
      <c r="D11202" s="5"/>
      <c r="J11202" s="12"/>
      <c r="S11202" s="12"/>
      <c r="T11202" s="5"/>
      <c r="V11202" s="5"/>
      <c r="W11202" s="5"/>
    </row>
    <row r="11203" spans="4:23" customFormat="1" x14ac:dyDescent="0.35">
      <c r="D11203" s="5"/>
      <c r="J11203" s="12"/>
      <c r="S11203" s="12"/>
      <c r="T11203" s="5"/>
      <c r="V11203" s="5"/>
      <c r="W11203" s="5"/>
    </row>
    <row r="11204" spans="4:23" customFormat="1" x14ac:dyDescent="0.35">
      <c r="D11204" s="5"/>
      <c r="J11204" s="12"/>
      <c r="S11204" s="12"/>
      <c r="T11204" s="5"/>
      <c r="V11204" s="5"/>
      <c r="W11204" s="5"/>
    </row>
    <row r="11205" spans="4:23" customFormat="1" x14ac:dyDescent="0.35">
      <c r="D11205" s="5"/>
      <c r="J11205" s="12"/>
      <c r="S11205" s="12"/>
      <c r="T11205" s="5"/>
      <c r="V11205" s="5"/>
      <c r="W11205" s="5"/>
    </row>
    <row r="11206" spans="4:23" customFormat="1" x14ac:dyDescent="0.35">
      <c r="D11206" s="5"/>
      <c r="J11206" s="12"/>
      <c r="S11206" s="12"/>
      <c r="T11206" s="5"/>
      <c r="V11206" s="5"/>
      <c r="W11206" s="5"/>
    </row>
    <row r="11207" spans="4:23" customFormat="1" x14ac:dyDescent="0.35">
      <c r="D11207" s="5"/>
      <c r="J11207" s="12"/>
      <c r="S11207" s="12"/>
      <c r="T11207" s="5"/>
      <c r="V11207" s="5"/>
      <c r="W11207" s="5"/>
    </row>
    <row r="11208" spans="4:23" customFormat="1" x14ac:dyDescent="0.35">
      <c r="D11208" s="5"/>
      <c r="J11208" s="12"/>
      <c r="S11208" s="12"/>
      <c r="T11208" s="5"/>
      <c r="V11208" s="5"/>
      <c r="W11208" s="5"/>
    </row>
    <row r="11209" spans="4:23" customFormat="1" x14ac:dyDescent="0.35">
      <c r="D11209" s="5"/>
      <c r="J11209" s="12"/>
      <c r="S11209" s="12"/>
      <c r="T11209" s="5"/>
      <c r="V11209" s="5"/>
      <c r="W11209" s="5"/>
    </row>
    <row r="11210" spans="4:23" customFormat="1" x14ac:dyDescent="0.35">
      <c r="D11210" s="5"/>
      <c r="J11210" s="12"/>
      <c r="S11210" s="12"/>
      <c r="T11210" s="5"/>
      <c r="V11210" s="5"/>
      <c r="W11210" s="5"/>
    </row>
    <row r="11211" spans="4:23" customFormat="1" x14ac:dyDescent="0.35">
      <c r="D11211" s="5"/>
      <c r="J11211" s="12"/>
      <c r="S11211" s="12"/>
      <c r="T11211" s="5"/>
      <c r="V11211" s="5"/>
      <c r="W11211" s="5"/>
    </row>
    <row r="11212" spans="4:23" customFormat="1" x14ac:dyDescent="0.35">
      <c r="D11212" s="5"/>
      <c r="J11212" s="12"/>
      <c r="S11212" s="12"/>
      <c r="T11212" s="5"/>
      <c r="V11212" s="5"/>
      <c r="W11212" s="5"/>
    </row>
    <row r="11213" spans="4:23" customFormat="1" x14ac:dyDescent="0.35">
      <c r="D11213" s="5"/>
      <c r="J11213" s="12"/>
      <c r="S11213" s="12"/>
      <c r="T11213" s="5"/>
      <c r="V11213" s="5"/>
      <c r="W11213" s="5"/>
    </row>
    <row r="11214" spans="4:23" customFormat="1" x14ac:dyDescent="0.35">
      <c r="D11214" s="5"/>
      <c r="J11214" s="12"/>
      <c r="S11214" s="12"/>
      <c r="T11214" s="5"/>
      <c r="V11214" s="5"/>
      <c r="W11214" s="5"/>
    </row>
    <row r="11215" spans="4:23" customFormat="1" x14ac:dyDescent="0.35">
      <c r="D11215" s="5"/>
      <c r="J11215" s="12"/>
      <c r="S11215" s="12"/>
      <c r="T11215" s="5"/>
      <c r="V11215" s="5"/>
      <c r="W11215" s="5"/>
    </row>
    <row r="11216" spans="4:23" customFormat="1" x14ac:dyDescent="0.35">
      <c r="D11216" s="5"/>
      <c r="J11216" s="12"/>
      <c r="S11216" s="12"/>
      <c r="T11216" s="5"/>
      <c r="V11216" s="5"/>
      <c r="W11216" s="5"/>
    </row>
    <row r="11217" spans="4:23" customFormat="1" x14ac:dyDescent="0.35">
      <c r="D11217" s="5"/>
      <c r="J11217" s="12"/>
      <c r="S11217" s="12"/>
      <c r="T11217" s="5"/>
      <c r="V11217" s="5"/>
      <c r="W11217" s="5"/>
    </row>
    <row r="11218" spans="4:23" customFormat="1" x14ac:dyDescent="0.35">
      <c r="D11218" s="5"/>
      <c r="J11218" s="12"/>
      <c r="S11218" s="12"/>
      <c r="T11218" s="5"/>
      <c r="V11218" s="5"/>
      <c r="W11218" s="5"/>
    </row>
    <row r="11219" spans="4:23" customFormat="1" x14ac:dyDescent="0.35">
      <c r="D11219" s="5"/>
      <c r="J11219" s="12"/>
      <c r="S11219" s="12"/>
      <c r="T11219" s="5"/>
      <c r="V11219" s="5"/>
      <c r="W11219" s="5"/>
    </row>
    <row r="11220" spans="4:23" customFormat="1" x14ac:dyDescent="0.35">
      <c r="D11220" s="5"/>
      <c r="J11220" s="12"/>
      <c r="S11220" s="12"/>
      <c r="T11220" s="5"/>
      <c r="V11220" s="5"/>
      <c r="W11220" s="5"/>
    </row>
    <row r="11221" spans="4:23" customFormat="1" x14ac:dyDescent="0.35">
      <c r="D11221" s="5"/>
      <c r="J11221" s="12"/>
      <c r="S11221" s="12"/>
      <c r="T11221" s="5"/>
      <c r="V11221" s="5"/>
      <c r="W11221" s="5"/>
    </row>
    <row r="11222" spans="4:23" customFormat="1" x14ac:dyDescent="0.35">
      <c r="D11222" s="5"/>
      <c r="J11222" s="12"/>
      <c r="S11222" s="12"/>
      <c r="T11222" s="5"/>
      <c r="V11222" s="5"/>
      <c r="W11222" s="5"/>
    </row>
    <row r="11223" spans="4:23" customFormat="1" x14ac:dyDescent="0.35">
      <c r="D11223" s="5"/>
      <c r="J11223" s="12"/>
      <c r="S11223" s="12"/>
      <c r="T11223" s="5"/>
      <c r="V11223" s="5"/>
      <c r="W11223" s="5"/>
    </row>
    <row r="11224" spans="4:23" customFormat="1" x14ac:dyDescent="0.35">
      <c r="D11224" s="5"/>
      <c r="J11224" s="12"/>
      <c r="S11224" s="12"/>
      <c r="T11224" s="5"/>
      <c r="V11224" s="5"/>
      <c r="W11224" s="5"/>
    </row>
    <row r="11225" spans="4:23" customFormat="1" x14ac:dyDescent="0.35">
      <c r="D11225" s="5"/>
      <c r="J11225" s="12"/>
      <c r="S11225" s="12"/>
      <c r="T11225" s="5"/>
      <c r="V11225" s="5"/>
      <c r="W11225" s="5"/>
    </row>
    <row r="11226" spans="4:23" customFormat="1" x14ac:dyDescent="0.35">
      <c r="D11226" s="5"/>
      <c r="J11226" s="12"/>
      <c r="S11226" s="12"/>
      <c r="T11226" s="5"/>
      <c r="V11226" s="5"/>
      <c r="W11226" s="5"/>
    </row>
    <row r="11227" spans="4:23" customFormat="1" x14ac:dyDescent="0.35">
      <c r="D11227" s="5"/>
      <c r="J11227" s="12"/>
      <c r="S11227" s="12"/>
      <c r="T11227" s="5"/>
      <c r="V11227" s="5"/>
      <c r="W11227" s="5"/>
    </row>
    <row r="11228" spans="4:23" customFormat="1" x14ac:dyDescent="0.35">
      <c r="D11228" s="5"/>
      <c r="J11228" s="12"/>
      <c r="S11228" s="12"/>
      <c r="T11228" s="5"/>
      <c r="V11228" s="5"/>
      <c r="W11228" s="5"/>
    </row>
    <row r="11229" spans="4:23" customFormat="1" x14ac:dyDescent="0.35">
      <c r="D11229" s="5"/>
      <c r="J11229" s="12"/>
      <c r="S11229" s="12"/>
      <c r="T11229" s="5"/>
      <c r="V11229" s="5"/>
      <c r="W11229" s="5"/>
    </row>
    <row r="11230" spans="4:23" customFormat="1" x14ac:dyDescent="0.35">
      <c r="D11230" s="5"/>
      <c r="J11230" s="12"/>
      <c r="S11230" s="12"/>
      <c r="T11230" s="5"/>
      <c r="V11230" s="5"/>
      <c r="W11230" s="5"/>
    </row>
    <row r="11231" spans="4:23" customFormat="1" x14ac:dyDescent="0.35">
      <c r="D11231" s="5"/>
      <c r="J11231" s="12"/>
      <c r="S11231" s="12"/>
      <c r="T11231" s="5"/>
      <c r="V11231" s="5"/>
      <c r="W11231" s="5"/>
    </row>
    <row r="11232" spans="4:23" customFormat="1" x14ac:dyDescent="0.35">
      <c r="D11232" s="5"/>
      <c r="J11232" s="12"/>
      <c r="S11232" s="12"/>
      <c r="T11232" s="5"/>
      <c r="V11232" s="5"/>
      <c r="W11232" s="5"/>
    </row>
    <row r="11233" spans="4:23" customFormat="1" x14ac:dyDescent="0.35">
      <c r="D11233" s="5"/>
      <c r="J11233" s="12"/>
      <c r="S11233" s="12"/>
      <c r="T11233" s="5"/>
      <c r="V11233" s="5"/>
      <c r="W11233" s="5"/>
    </row>
    <row r="11234" spans="4:23" customFormat="1" x14ac:dyDescent="0.35">
      <c r="D11234" s="5"/>
      <c r="J11234" s="12"/>
      <c r="S11234" s="12"/>
      <c r="T11234" s="5"/>
      <c r="V11234" s="5"/>
      <c r="W11234" s="5"/>
    </row>
    <row r="11235" spans="4:23" customFormat="1" x14ac:dyDescent="0.35">
      <c r="D11235" s="5"/>
      <c r="J11235" s="12"/>
      <c r="S11235" s="12"/>
      <c r="T11235" s="5"/>
      <c r="V11235" s="5"/>
      <c r="W11235" s="5"/>
    </row>
    <row r="11236" spans="4:23" customFormat="1" x14ac:dyDescent="0.35">
      <c r="D11236" s="5"/>
      <c r="J11236" s="12"/>
      <c r="S11236" s="12"/>
      <c r="T11236" s="5"/>
      <c r="V11236" s="5"/>
      <c r="W11236" s="5"/>
    </row>
    <row r="11237" spans="4:23" customFormat="1" x14ac:dyDescent="0.35">
      <c r="D11237" s="5"/>
      <c r="J11237" s="12"/>
      <c r="S11237" s="12"/>
      <c r="T11237" s="5"/>
      <c r="V11237" s="5"/>
      <c r="W11237" s="5"/>
    </row>
    <row r="11238" spans="4:23" customFormat="1" x14ac:dyDescent="0.35">
      <c r="D11238" s="5"/>
      <c r="J11238" s="12"/>
      <c r="S11238" s="12"/>
      <c r="T11238" s="5"/>
      <c r="V11238" s="5"/>
      <c r="W11238" s="5"/>
    </row>
    <row r="11239" spans="4:23" customFormat="1" x14ac:dyDescent="0.35">
      <c r="D11239" s="5"/>
      <c r="J11239" s="12"/>
      <c r="S11239" s="12"/>
      <c r="T11239" s="5"/>
      <c r="V11239" s="5"/>
      <c r="W11239" s="5"/>
    </row>
    <row r="11240" spans="4:23" customFormat="1" x14ac:dyDescent="0.35">
      <c r="D11240" s="5"/>
      <c r="J11240" s="12"/>
      <c r="S11240" s="12"/>
      <c r="T11240" s="5"/>
      <c r="V11240" s="5"/>
      <c r="W11240" s="5"/>
    </row>
    <row r="11241" spans="4:23" customFormat="1" x14ac:dyDescent="0.35">
      <c r="D11241" s="5"/>
      <c r="J11241" s="12"/>
      <c r="S11241" s="12"/>
      <c r="T11241" s="5"/>
      <c r="V11241" s="5"/>
      <c r="W11241" s="5"/>
    </row>
    <row r="11242" spans="4:23" customFormat="1" x14ac:dyDescent="0.35">
      <c r="D11242" s="5"/>
      <c r="J11242" s="12"/>
      <c r="S11242" s="12"/>
      <c r="T11242" s="5"/>
      <c r="V11242" s="5"/>
      <c r="W11242" s="5"/>
    </row>
    <row r="11243" spans="4:23" customFormat="1" x14ac:dyDescent="0.35">
      <c r="D11243" s="5"/>
      <c r="J11243" s="12"/>
      <c r="S11243" s="12"/>
      <c r="T11243" s="5"/>
      <c r="V11243" s="5"/>
      <c r="W11243" s="5"/>
    </row>
    <row r="11244" spans="4:23" customFormat="1" x14ac:dyDescent="0.35">
      <c r="D11244" s="5"/>
      <c r="J11244" s="12"/>
      <c r="S11244" s="12"/>
      <c r="T11244" s="5"/>
      <c r="V11244" s="5"/>
      <c r="W11244" s="5"/>
    </row>
    <row r="11245" spans="4:23" customFormat="1" x14ac:dyDescent="0.35">
      <c r="D11245" s="5"/>
      <c r="J11245" s="12"/>
      <c r="S11245" s="12"/>
      <c r="T11245" s="5"/>
      <c r="V11245" s="5"/>
      <c r="W11245" s="5"/>
    </row>
    <row r="11246" spans="4:23" customFormat="1" x14ac:dyDescent="0.35">
      <c r="D11246" s="5"/>
      <c r="J11246" s="12"/>
      <c r="S11246" s="12"/>
      <c r="T11246" s="5"/>
      <c r="V11246" s="5"/>
      <c r="W11246" s="5"/>
    </row>
    <row r="11247" spans="4:23" customFormat="1" x14ac:dyDescent="0.35">
      <c r="D11247" s="5"/>
      <c r="J11247" s="12"/>
      <c r="S11247" s="12"/>
      <c r="T11247" s="5"/>
      <c r="V11247" s="5"/>
      <c r="W11247" s="5"/>
    </row>
    <row r="11248" spans="4:23" customFormat="1" x14ac:dyDescent="0.35">
      <c r="D11248" s="5"/>
      <c r="J11248" s="12"/>
      <c r="S11248" s="12"/>
      <c r="T11248" s="5"/>
      <c r="V11248" s="5"/>
      <c r="W11248" s="5"/>
    </row>
    <row r="11249" spans="4:23" customFormat="1" x14ac:dyDescent="0.35">
      <c r="D11249" s="5"/>
      <c r="J11249" s="12"/>
      <c r="S11249" s="12"/>
      <c r="T11249" s="5"/>
      <c r="V11249" s="5"/>
      <c r="W11249" s="5"/>
    </row>
    <row r="11250" spans="4:23" customFormat="1" x14ac:dyDescent="0.35">
      <c r="D11250" s="5"/>
      <c r="J11250" s="12"/>
      <c r="S11250" s="12"/>
      <c r="T11250" s="5"/>
      <c r="V11250" s="5"/>
      <c r="W11250" s="5"/>
    </row>
    <row r="11251" spans="4:23" customFormat="1" x14ac:dyDescent="0.35">
      <c r="D11251" s="5"/>
      <c r="J11251" s="12"/>
      <c r="S11251" s="12"/>
      <c r="T11251" s="5"/>
      <c r="V11251" s="5"/>
      <c r="W11251" s="5"/>
    </row>
    <row r="11252" spans="4:23" customFormat="1" x14ac:dyDescent="0.35">
      <c r="D11252" s="5"/>
      <c r="J11252" s="12"/>
      <c r="S11252" s="12"/>
      <c r="T11252" s="5"/>
      <c r="V11252" s="5"/>
      <c r="W11252" s="5"/>
    </row>
    <row r="11253" spans="4:23" customFormat="1" x14ac:dyDescent="0.35">
      <c r="D11253" s="5"/>
      <c r="J11253" s="12"/>
      <c r="S11253" s="12"/>
      <c r="T11253" s="5"/>
      <c r="V11253" s="5"/>
      <c r="W11253" s="5"/>
    </row>
    <row r="11254" spans="4:23" customFormat="1" x14ac:dyDescent="0.35">
      <c r="D11254" s="5"/>
      <c r="J11254" s="12"/>
      <c r="S11254" s="12"/>
      <c r="T11254" s="5"/>
      <c r="V11254" s="5"/>
      <c r="W11254" s="5"/>
    </row>
    <row r="11255" spans="4:23" customFormat="1" x14ac:dyDescent="0.35">
      <c r="D11255" s="5"/>
      <c r="J11255" s="12"/>
      <c r="S11255" s="12"/>
      <c r="T11255" s="5"/>
      <c r="V11255" s="5"/>
      <c r="W11255" s="5"/>
    </row>
    <row r="11256" spans="4:23" customFormat="1" x14ac:dyDescent="0.35">
      <c r="D11256" s="5"/>
      <c r="J11256" s="12"/>
      <c r="S11256" s="12"/>
      <c r="T11256" s="5"/>
      <c r="V11256" s="5"/>
      <c r="W11256" s="5"/>
    </row>
    <row r="11257" spans="4:23" customFormat="1" x14ac:dyDescent="0.35">
      <c r="D11257" s="5"/>
      <c r="J11257" s="12"/>
      <c r="S11257" s="12"/>
      <c r="T11257" s="5"/>
      <c r="V11257" s="5"/>
      <c r="W11257" s="5"/>
    </row>
    <row r="11258" spans="4:23" customFormat="1" x14ac:dyDescent="0.35">
      <c r="D11258" s="5"/>
      <c r="J11258" s="12"/>
      <c r="S11258" s="12"/>
      <c r="T11258" s="5"/>
      <c r="V11258" s="5"/>
      <c r="W11258" s="5"/>
    </row>
    <row r="11259" spans="4:23" customFormat="1" x14ac:dyDescent="0.35">
      <c r="D11259" s="5"/>
      <c r="J11259" s="12"/>
      <c r="S11259" s="12"/>
      <c r="T11259" s="5"/>
      <c r="V11259" s="5"/>
      <c r="W11259" s="5"/>
    </row>
    <row r="11260" spans="4:23" customFormat="1" x14ac:dyDescent="0.35">
      <c r="D11260" s="5"/>
      <c r="J11260" s="12"/>
      <c r="S11260" s="12"/>
      <c r="T11260" s="5"/>
      <c r="V11260" s="5"/>
      <c r="W11260" s="5"/>
    </row>
    <row r="11261" spans="4:23" customFormat="1" x14ac:dyDescent="0.35">
      <c r="D11261" s="5"/>
      <c r="J11261" s="12"/>
      <c r="S11261" s="12"/>
      <c r="T11261" s="5"/>
      <c r="V11261" s="5"/>
      <c r="W11261" s="5"/>
    </row>
    <row r="11262" spans="4:23" customFormat="1" x14ac:dyDescent="0.35">
      <c r="D11262" s="5"/>
      <c r="J11262" s="12"/>
      <c r="S11262" s="12"/>
      <c r="T11262" s="5"/>
      <c r="V11262" s="5"/>
      <c r="W11262" s="5"/>
    </row>
    <row r="11263" spans="4:23" customFormat="1" x14ac:dyDescent="0.35">
      <c r="D11263" s="5"/>
      <c r="J11263" s="12"/>
      <c r="S11263" s="12"/>
      <c r="T11263" s="5"/>
      <c r="V11263" s="5"/>
      <c r="W11263" s="5"/>
    </row>
    <row r="11264" spans="4:23" customFormat="1" x14ac:dyDescent="0.35">
      <c r="D11264" s="5"/>
      <c r="J11264" s="12"/>
      <c r="S11264" s="12"/>
      <c r="T11264" s="5"/>
      <c r="V11264" s="5"/>
      <c r="W11264" s="5"/>
    </row>
    <row r="11265" spans="4:23" customFormat="1" x14ac:dyDescent="0.35">
      <c r="D11265" s="5"/>
      <c r="J11265" s="12"/>
      <c r="S11265" s="12"/>
      <c r="T11265" s="5"/>
      <c r="V11265" s="5"/>
      <c r="W11265" s="5"/>
    </row>
    <row r="11266" spans="4:23" customFormat="1" x14ac:dyDescent="0.35">
      <c r="D11266" s="5"/>
      <c r="J11266" s="12"/>
      <c r="S11266" s="12"/>
      <c r="T11266" s="5"/>
      <c r="V11266" s="5"/>
      <c r="W11266" s="5"/>
    </row>
    <row r="11267" spans="4:23" customFormat="1" x14ac:dyDescent="0.35">
      <c r="D11267" s="5"/>
      <c r="J11267" s="12"/>
      <c r="S11267" s="12"/>
      <c r="T11267" s="5"/>
      <c r="V11267" s="5"/>
      <c r="W11267" s="5"/>
    </row>
    <row r="11268" spans="4:23" customFormat="1" x14ac:dyDescent="0.35">
      <c r="D11268" s="5"/>
      <c r="J11268" s="12"/>
      <c r="S11268" s="12"/>
      <c r="T11268" s="5"/>
      <c r="V11268" s="5"/>
      <c r="W11268" s="5"/>
    </row>
    <row r="11269" spans="4:23" customFormat="1" x14ac:dyDescent="0.35">
      <c r="D11269" s="5"/>
      <c r="J11269" s="12"/>
      <c r="S11269" s="12"/>
      <c r="T11269" s="5"/>
      <c r="V11269" s="5"/>
      <c r="W11269" s="5"/>
    </row>
    <row r="11270" spans="4:23" customFormat="1" x14ac:dyDescent="0.35">
      <c r="D11270" s="5"/>
      <c r="J11270" s="12"/>
      <c r="S11270" s="12"/>
      <c r="T11270" s="5"/>
      <c r="V11270" s="5"/>
      <c r="W11270" s="5"/>
    </row>
    <row r="11271" spans="4:23" customFormat="1" x14ac:dyDescent="0.35">
      <c r="D11271" s="5"/>
      <c r="J11271" s="12"/>
      <c r="S11271" s="12"/>
      <c r="T11271" s="5"/>
      <c r="V11271" s="5"/>
      <c r="W11271" s="5"/>
    </row>
    <row r="11272" spans="4:23" customFormat="1" x14ac:dyDescent="0.35">
      <c r="D11272" s="5"/>
      <c r="J11272" s="12"/>
      <c r="S11272" s="12"/>
      <c r="T11272" s="5"/>
      <c r="V11272" s="5"/>
      <c r="W11272" s="5"/>
    </row>
    <row r="11273" spans="4:23" customFormat="1" x14ac:dyDescent="0.35">
      <c r="D11273" s="5"/>
      <c r="J11273" s="12"/>
      <c r="S11273" s="12"/>
      <c r="T11273" s="5"/>
      <c r="V11273" s="5"/>
      <c r="W11273" s="5"/>
    </row>
    <row r="11274" spans="4:23" customFormat="1" x14ac:dyDescent="0.35">
      <c r="D11274" s="5"/>
      <c r="J11274" s="12"/>
      <c r="S11274" s="12"/>
      <c r="T11274" s="5"/>
      <c r="V11274" s="5"/>
      <c r="W11274" s="5"/>
    </row>
    <row r="11275" spans="4:23" customFormat="1" x14ac:dyDescent="0.35">
      <c r="D11275" s="5"/>
      <c r="J11275" s="12"/>
      <c r="S11275" s="12"/>
      <c r="T11275" s="5"/>
      <c r="V11275" s="5"/>
      <c r="W11275" s="5"/>
    </row>
    <row r="11276" spans="4:23" customFormat="1" x14ac:dyDescent="0.35">
      <c r="D11276" s="5"/>
      <c r="J11276" s="12"/>
      <c r="S11276" s="12"/>
      <c r="T11276" s="5"/>
      <c r="V11276" s="5"/>
      <c r="W11276" s="5"/>
    </row>
    <row r="11277" spans="4:23" customFormat="1" x14ac:dyDescent="0.35">
      <c r="D11277" s="5"/>
      <c r="J11277" s="12"/>
      <c r="S11277" s="12"/>
      <c r="T11277" s="5"/>
      <c r="V11277" s="5"/>
      <c r="W11277" s="5"/>
    </row>
    <row r="11278" spans="4:23" customFormat="1" x14ac:dyDescent="0.35">
      <c r="D11278" s="5"/>
      <c r="J11278" s="12"/>
      <c r="S11278" s="12"/>
      <c r="T11278" s="5"/>
      <c r="V11278" s="5"/>
      <c r="W11278" s="5"/>
    </row>
    <row r="11279" spans="4:23" customFormat="1" x14ac:dyDescent="0.35">
      <c r="D11279" s="5"/>
      <c r="J11279" s="12"/>
      <c r="S11279" s="12"/>
      <c r="T11279" s="5"/>
      <c r="V11279" s="5"/>
      <c r="W11279" s="5"/>
    </row>
    <row r="11280" spans="4:23" customFormat="1" x14ac:dyDescent="0.35">
      <c r="D11280" s="5"/>
      <c r="J11280" s="12"/>
      <c r="S11280" s="12"/>
      <c r="T11280" s="5"/>
      <c r="V11280" s="5"/>
      <c r="W11280" s="5"/>
    </row>
    <row r="11281" spans="4:23" customFormat="1" x14ac:dyDescent="0.35">
      <c r="D11281" s="5"/>
      <c r="J11281" s="12"/>
      <c r="S11281" s="12"/>
      <c r="T11281" s="5"/>
      <c r="V11281" s="5"/>
      <c r="W11281" s="5"/>
    </row>
    <row r="11282" spans="4:23" customFormat="1" x14ac:dyDescent="0.35">
      <c r="D11282" s="5"/>
      <c r="J11282" s="12"/>
      <c r="S11282" s="12"/>
      <c r="T11282" s="5"/>
      <c r="V11282" s="5"/>
      <c r="W11282" s="5"/>
    </row>
    <row r="11283" spans="4:23" customFormat="1" x14ac:dyDescent="0.35">
      <c r="D11283" s="5"/>
      <c r="J11283" s="12"/>
      <c r="S11283" s="12"/>
      <c r="T11283" s="5"/>
      <c r="V11283" s="5"/>
      <c r="W11283" s="5"/>
    </row>
    <row r="11284" spans="4:23" customFormat="1" x14ac:dyDescent="0.35">
      <c r="D11284" s="5"/>
      <c r="J11284" s="12"/>
      <c r="S11284" s="12"/>
      <c r="T11284" s="5"/>
      <c r="V11284" s="5"/>
      <c r="W11284" s="5"/>
    </row>
    <row r="11285" spans="4:23" customFormat="1" x14ac:dyDescent="0.35">
      <c r="D11285" s="5"/>
      <c r="J11285" s="12"/>
      <c r="S11285" s="12"/>
      <c r="T11285" s="5"/>
      <c r="V11285" s="5"/>
      <c r="W11285" s="5"/>
    </row>
    <row r="11286" spans="4:23" customFormat="1" x14ac:dyDescent="0.35">
      <c r="D11286" s="5"/>
      <c r="J11286" s="12"/>
      <c r="S11286" s="12"/>
      <c r="T11286" s="5"/>
      <c r="V11286" s="5"/>
      <c r="W11286" s="5"/>
    </row>
    <row r="11287" spans="4:23" customFormat="1" x14ac:dyDescent="0.35">
      <c r="D11287" s="5"/>
      <c r="J11287" s="12"/>
      <c r="S11287" s="12"/>
      <c r="T11287" s="5"/>
      <c r="V11287" s="5"/>
      <c r="W11287" s="5"/>
    </row>
    <row r="11288" spans="4:23" customFormat="1" x14ac:dyDescent="0.35">
      <c r="D11288" s="5"/>
      <c r="J11288" s="12"/>
      <c r="S11288" s="12"/>
      <c r="T11288" s="5"/>
      <c r="V11288" s="5"/>
      <c r="W11288" s="5"/>
    </row>
    <row r="11289" spans="4:23" customFormat="1" x14ac:dyDescent="0.35">
      <c r="D11289" s="5"/>
      <c r="J11289" s="12"/>
      <c r="S11289" s="12"/>
      <c r="T11289" s="5"/>
      <c r="V11289" s="5"/>
      <c r="W11289" s="5"/>
    </row>
    <row r="11290" spans="4:23" customFormat="1" x14ac:dyDescent="0.35">
      <c r="D11290" s="5"/>
      <c r="J11290" s="12"/>
      <c r="S11290" s="12"/>
      <c r="T11290" s="5"/>
      <c r="V11290" s="5"/>
      <c r="W11290" s="5"/>
    </row>
    <row r="11291" spans="4:23" customFormat="1" x14ac:dyDescent="0.35">
      <c r="D11291" s="5"/>
      <c r="J11291" s="12"/>
      <c r="S11291" s="12"/>
      <c r="T11291" s="5"/>
      <c r="V11291" s="5"/>
      <c r="W11291" s="5"/>
    </row>
    <row r="11292" spans="4:23" customFormat="1" x14ac:dyDescent="0.35">
      <c r="D11292" s="5"/>
      <c r="J11292" s="12"/>
      <c r="S11292" s="12"/>
      <c r="T11292" s="5"/>
      <c r="V11292" s="5"/>
      <c r="W11292" s="5"/>
    </row>
    <row r="11293" spans="4:23" customFormat="1" x14ac:dyDescent="0.35">
      <c r="D11293" s="5"/>
      <c r="J11293" s="12"/>
      <c r="S11293" s="12"/>
      <c r="T11293" s="5"/>
      <c r="V11293" s="5"/>
      <c r="W11293" s="5"/>
    </row>
    <row r="11294" spans="4:23" customFormat="1" x14ac:dyDescent="0.35">
      <c r="D11294" s="5"/>
      <c r="J11294" s="12"/>
      <c r="S11294" s="12"/>
      <c r="T11294" s="5"/>
      <c r="V11294" s="5"/>
      <c r="W11294" s="5"/>
    </row>
    <row r="11295" spans="4:23" customFormat="1" x14ac:dyDescent="0.35">
      <c r="D11295" s="5"/>
      <c r="J11295" s="12"/>
      <c r="S11295" s="12"/>
      <c r="T11295" s="5"/>
      <c r="V11295" s="5"/>
      <c r="W11295" s="5"/>
    </row>
    <row r="11296" spans="4:23" customFormat="1" x14ac:dyDescent="0.35">
      <c r="D11296" s="5"/>
      <c r="J11296" s="12"/>
      <c r="S11296" s="12"/>
      <c r="T11296" s="5"/>
      <c r="V11296" s="5"/>
      <c r="W11296" s="5"/>
    </row>
    <row r="11297" spans="4:23" customFormat="1" x14ac:dyDescent="0.35">
      <c r="D11297" s="5"/>
      <c r="J11297" s="12"/>
      <c r="S11297" s="12"/>
      <c r="T11297" s="5"/>
      <c r="V11297" s="5"/>
      <c r="W11297" s="5"/>
    </row>
    <row r="11298" spans="4:23" customFormat="1" x14ac:dyDescent="0.35">
      <c r="D11298" s="5"/>
      <c r="J11298" s="12"/>
      <c r="S11298" s="12"/>
      <c r="T11298" s="5"/>
      <c r="V11298" s="5"/>
      <c r="W11298" s="5"/>
    </row>
    <row r="11299" spans="4:23" customFormat="1" x14ac:dyDescent="0.35">
      <c r="D11299" s="5"/>
      <c r="J11299" s="12"/>
      <c r="S11299" s="12"/>
      <c r="T11299" s="5"/>
      <c r="V11299" s="5"/>
      <c r="W11299" s="5"/>
    </row>
    <row r="11300" spans="4:23" customFormat="1" x14ac:dyDescent="0.35">
      <c r="D11300" s="5"/>
      <c r="J11300" s="12"/>
      <c r="S11300" s="12"/>
      <c r="T11300" s="5"/>
      <c r="V11300" s="5"/>
      <c r="W11300" s="5"/>
    </row>
    <row r="11301" spans="4:23" customFormat="1" x14ac:dyDescent="0.35">
      <c r="D11301" s="5"/>
      <c r="J11301" s="12"/>
      <c r="S11301" s="12"/>
      <c r="T11301" s="5"/>
      <c r="V11301" s="5"/>
      <c r="W11301" s="5"/>
    </row>
    <row r="11302" spans="4:23" customFormat="1" x14ac:dyDescent="0.35">
      <c r="D11302" s="5"/>
      <c r="J11302" s="12"/>
      <c r="S11302" s="12"/>
      <c r="T11302" s="5"/>
      <c r="V11302" s="5"/>
      <c r="W11302" s="5"/>
    </row>
    <row r="11303" spans="4:23" customFormat="1" x14ac:dyDescent="0.35">
      <c r="D11303" s="5"/>
      <c r="J11303" s="12"/>
      <c r="S11303" s="12"/>
      <c r="T11303" s="5"/>
      <c r="V11303" s="5"/>
      <c r="W11303" s="5"/>
    </row>
    <row r="11304" spans="4:23" customFormat="1" x14ac:dyDescent="0.35">
      <c r="D11304" s="5"/>
      <c r="J11304" s="12"/>
      <c r="S11304" s="12"/>
      <c r="T11304" s="5"/>
      <c r="V11304" s="5"/>
      <c r="W11304" s="5"/>
    </row>
    <row r="11305" spans="4:23" customFormat="1" x14ac:dyDescent="0.35">
      <c r="D11305" s="5"/>
      <c r="J11305" s="12"/>
      <c r="S11305" s="12"/>
      <c r="T11305" s="5"/>
      <c r="V11305" s="5"/>
      <c r="W11305" s="5"/>
    </row>
    <row r="11306" spans="4:23" customFormat="1" x14ac:dyDescent="0.35">
      <c r="D11306" s="5"/>
      <c r="J11306" s="12"/>
      <c r="S11306" s="12"/>
      <c r="T11306" s="5"/>
      <c r="V11306" s="5"/>
      <c r="W11306" s="5"/>
    </row>
    <row r="11307" spans="4:23" customFormat="1" x14ac:dyDescent="0.35">
      <c r="D11307" s="5"/>
      <c r="J11307" s="12"/>
      <c r="S11307" s="12"/>
      <c r="T11307" s="5"/>
      <c r="V11307" s="5"/>
      <c r="W11307" s="5"/>
    </row>
    <row r="11308" spans="4:23" customFormat="1" x14ac:dyDescent="0.35">
      <c r="D11308" s="5"/>
      <c r="J11308" s="12"/>
      <c r="S11308" s="12"/>
      <c r="T11308" s="5"/>
      <c r="V11308" s="5"/>
      <c r="W11308" s="5"/>
    </row>
    <row r="11309" spans="4:23" customFormat="1" x14ac:dyDescent="0.35">
      <c r="D11309" s="5"/>
      <c r="J11309" s="12"/>
      <c r="S11309" s="12"/>
      <c r="T11309" s="5"/>
      <c r="V11309" s="5"/>
      <c r="W11309" s="5"/>
    </row>
    <row r="11310" spans="4:23" customFormat="1" x14ac:dyDescent="0.35">
      <c r="D11310" s="5"/>
      <c r="J11310" s="12"/>
      <c r="S11310" s="12"/>
      <c r="T11310" s="5"/>
      <c r="V11310" s="5"/>
      <c r="W11310" s="5"/>
    </row>
    <row r="11311" spans="4:23" customFormat="1" x14ac:dyDescent="0.35">
      <c r="D11311" s="5"/>
      <c r="J11311" s="12"/>
      <c r="S11311" s="12"/>
      <c r="T11311" s="5"/>
      <c r="V11311" s="5"/>
      <c r="W11311" s="5"/>
    </row>
    <row r="11312" spans="4:23" customFormat="1" x14ac:dyDescent="0.35">
      <c r="D11312" s="5"/>
      <c r="J11312" s="12"/>
      <c r="S11312" s="12"/>
      <c r="T11312" s="5"/>
      <c r="V11312" s="5"/>
      <c r="W11312" s="5"/>
    </row>
    <row r="11313" spans="4:23" customFormat="1" x14ac:dyDescent="0.35">
      <c r="D11313" s="5"/>
      <c r="J11313" s="12"/>
      <c r="S11313" s="12"/>
      <c r="T11313" s="5"/>
      <c r="V11313" s="5"/>
      <c r="W11313" s="5"/>
    </row>
    <row r="11314" spans="4:23" customFormat="1" x14ac:dyDescent="0.35">
      <c r="D11314" s="5"/>
      <c r="J11314" s="12"/>
      <c r="S11314" s="12"/>
      <c r="T11314" s="5"/>
      <c r="V11314" s="5"/>
      <c r="W11314" s="5"/>
    </row>
    <row r="11315" spans="4:23" customFormat="1" x14ac:dyDescent="0.35">
      <c r="D11315" s="5"/>
      <c r="J11315" s="12"/>
      <c r="S11315" s="12"/>
      <c r="T11315" s="5"/>
      <c r="V11315" s="5"/>
      <c r="W11315" s="5"/>
    </row>
    <row r="11316" spans="4:23" customFormat="1" x14ac:dyDescent="0.35">
      <c r="D11316" s="5"/>
      <c r="J11316" s="12"/>
      <c r="S11316" s="12"/>
      <c r="T11316" s="5"/>
      <c r="V11316" s="5"/>
      <c r="W11316" s="5"/>
    </row>
    <row r="11317" spans="4:23" customFormat="1" x14ac:dyDescent="0.35">
      <c r="D11317" s="5"/>
      <c r="J11317" s="12"/>
      <c r="S11317" s="12"/>
      <c r="T11317" s="5"/>
      <c r="V11317" s="5"/>
      <c r="W11317" s="5"/>
    </row>
    <row r="11318" spans="4:23" customFormat="1" x14ac:dyDescent="0.35">
      <c r="D11318" s="5"/>
      <c r="J11318" s="12"/>
      <c r="S11318" s="12"/>
      <c r="T11318" s="5"/>
      <c r="V11318" s="5"/>
      <c r="W11318" s="5"/>
    </row>
    <row r="11319" spans="4:23" customFormat="1" x14ac:dyDescent="0.35">
      <c r="D11319" s="5"/>
      <c r="J11319" s="12"/>
      <c r="S11319" s="12"/>
      <c r="T11319" s="5"/>
      <c r="V11319" s="5"/>
      <c r="W11319" s="5"/>
    </row>
    <row r="11320" spans="4:23" customFormat="1" x14ac:dyDescent="0.35">
      <c r="D11320" s="5"/>
      <c r="J11320" s="12"/>
      <c r="S11320" s="12"/>
      <c r="T11320" s="5"/>
      <c r="V11320" s="5"/>
      <c r="W11320" s="5"/>
    </row>
    <row r="11321" spans="4:23" customFormat="1" x14ac:dyDescent="0.35">
      <c r="D11321" s="5"/>
      <c r="J11321" s="12"/>
      <c r="S11321" s="12"/>
      <c r="T11321" s="5"/>
      <c r="V11321" s="5"/>
      <c r="W11321" s="5"/>
    </row>
    <row r="11322" spans="4:23" customFormat="1" x14ac:dyDescent="0.35">
      <c r="D11322" s="5"/>
      <c r="J11322" s="12"/>
      <c r="S11322" s="12"/>
      <c r="T11322" s="5"/>
      <c r="V11322" s="5"/>
      <c r="W11322" s="5"/>
    </row>
    <row r="11323" spans="4:23" customFormat="1" x14ac:dyDescent="0.35">
      <c r="D11323" s="5"/>
      <c r="J11323" s="12"/>
      <c r="S11323" s="12"/>
      <c r="T11323" s="5"/>
      <c r="V11323" s="5"/>
      <c r="W11323" s="5"/>
    </row>
    <row r="11324" spans="4:23" customFormat="1" x14ac:dyDescent="0.35">
      <c r="D11324" s="5"/>
      <c r="J11324" s="12"/>
      <c r="S11324" s="12"/>
      <c r="T11324" s="5"/>
      <c r="V11324" s="5"/>
      <c r="W11324" s="5"/>
    </row>
    <row r="11325" spans="4:23" customFormat="1" x14ac:dyDescent="0.35">
      <c r="D11325" s="5"/>
      <c r="J11325" s="12"/>
      <c r="S11325" s="12"/>
      <c r="T11325" s="5"/>
      <c r="V11325" s="5"/>
      <c r="W11325" s="5"/>
    </row>
    <row r="11326" spans="4:23" customFormat="1" x14ac:dyDescent="0.35">
      <c r="D11326" s="5"/>
      <c r="J11326" s="12"/>
      <c r="S11326" s="12"/>
      <c r="T11326" s="5"/>
      <c r="V11326" s="5"/>
      <c r="W11326" s="5"/>
    </row>
    <row r="11327" spans="4:23" customFormat="1" x14ac:dyDescent="0.35">
      <c r="D11327" s="5"/>
      <c r="J11327" s="12"/>
      <c r="S11327" s="12"/>
      <c r="T11327" s="5"/>
      <c r="V11327" s="5"/>
      <c r="W11327" s="5"/>
    </row>
    <row r="11328" spans="4:23" customFormat="1" x14ac:dyDescent="0.35">
      <c r="D11328" s="5"/>
      <c r="J11328" s="12"/>
      <c r="S11328" s="12"/>
      <c r="T11328" s="5"/>
      <c r="V11328" s="5"/>
      <c r="W11328" s="5"/>
    </row>
    <row r="11329" spans="4:23" customFormat="1" x14ac:dyDescent="0.35">
      <c r="D11329" s="5"/>
      <c r="J11329" s="12"/>
      <c r="S11329" s="12"/>
      <c r="T11329" s="5"/>
      <c r="V11329" s="5"/>
      <c r="W11329" s="5"/>
    </row>
    <row r="11330" spans="4:23" customFormat="1" x14ac:dyDescent="0.35">
      <c r="D11330" s="5"/>
      <c r="J11330" s="12"/>
      <c r="S11330" s="12"/>
      <c r="T11330" s="5"/>
      <c r="V11330" s="5"/>
      <c r="W11330" s="5"/>
    </row>
    <row r="11331" spans="4:23" customFormat="1" x14ac:dyDescent="0.35">
      <c r="D11331" s="5"/>
      <c r="J11331" s="12"/>
      <c r="S11331" s="12"/>
      <c r="T11331" s="5"/>
      <c r="V11331" s="5"/>
      <c r="W11331" s="5"/>
    </row>
    <row r="11332" spans="4:23" customFormat="1" x14ac:dyDescent="0.35">
      <c r="D11332" s="5"/>
      <c r="J11332" s="12"/>
      <c r="S11332" s="12"/>
      <c r="T11332" s="5"/>
      <c r="V11332" s="5"/>
      <c r="W11332" s="5"/>
    </row>
    <row r="11333" spans="4:23" customFormat="1" x14ac:dyDescent="0.35">
      <c r="D11333" s="5"/>
      <c r="J11333" s="12"/>
      <c r="S11333" s="12"/>
      <c r="T11333" s="5"/>
      <c r="V11333" s="5"/>
      <c r="W11333" s="5"/>
    </row>
    <row r="11334" spans="4:23" customFormat="1" x14ac:dyDescent="0.35">
      <c r="D11334" s="5"/>
      <c r="J11334" s="12"/>
      <c r="S11334" s="12"/>
      <c r="T11334" s="5"/>
      <c r="V11334" s="5"/>
      <c r="W11334" s="5"/>
    </row>
    <row r="11335" spans="4:23" customFormat="1" x14ac:dyDescent="0.35">
      <c r="D11335" s="5"/>
      <c r="J11335" s="12"/>
      <c r="S11335" s="12"/>
      <c r="T11335" s="5"/>
      <c r="V11335" s="5"/>
      <c r="W11335" s="5"/>
    </row>
    <row r="11336" spans="4:23" customFormat="1" x14ac:dyDescent="0.35">
      <c r="D11336" s="5"/>
      <c r="J11336" s="12"/>
      <c r="S11336" s="12"/>
      <c r="T11336" s="5"/>
      <c r="V11336" s="5"/>
      <c r="W11336" s="5"/>
    </row>
    <row r="11337" spans="4:23" customFormat="1" x14ac:dyDescent="0.35">
      <c r="D11337" s="5"/>
      <c r="J11337" s="12"/>
      <c r="S11337" s="12"/>
      <c r="T11337" s="5"/>
      <c r="V11337" s="5"/>
      <c r="W11337" s="5"/>
    </row>
    <row r="11338" spans="4:23" customFormat="1" x14ac:dyDescent="0.35">
      <c r="D11338" s="5"/>
      <c r="J11338" s="12"/>
      <c r="S11338" s="12"/>
      <c r="T11338" s="5"/>
      <c r="V11338" s="5"/>
      <c r="W11338" s="5"/>
    </row>
    <row r="11339" spans="4:23" customFormat="1" x14ac:dyDescent="0.35">
      <c r="D11339" s="5"/>
      <c r="J11339" s="12"/>
      <c r="S11339" s="12"/>
      <c r="T11339" s="5"/>
      <c r="V11339" s="5"/>
      <c r="W11339" s="5"/>
    </row>
    <row r="11340" spans="4:23" customFormat="1" x14ac:dyDescent="0.35">
      <c r="D11340" s="5"/>
      <c r="J11340" s="12"/>
      <c r="S11340" s="12"/>
      <c r="T11340" s="5"/>
      <c r="V11340" s="5"/>
      <c r="W11340" s="5"/>
    </row>
    <row r="11341" spans="4:23" customFormat="1" x14ac:dyDescent="0.35">
      <c r="D11341" s="5"/>
      <c r="J11341" s="12"/>
      <c r="S11341" s="12"/>
      <c r="T11341" s="5"/>
      <c r="V11341" s="5"/>
      <c r="W11341" s="5"/>
    </row>
    <row r="11342" spans="4:23" customFormat="1" x14ac:dyDescent="0.35">
      <c r="D11342" s="5"/>
      <c r="J11342" s="12"/>
      <c r="S11342" s="12"/>
      <c r="T11342" s="5"/>
      <c r="V11342" s="5"/>
      <c r="W11342" s="5"/>
    </row>
    <row r="11343" spans="4:23" customFormat="1" x14ac:dyDescent="0.35">
      <c r="D11343" s="5"/>
      <c r="J11343" s="12"/>
      <c r="S11343" s="12"/>
      <c r="T11343" s="5"/>
      <c r="V11343" s="5"/>
      <c r="W11343" s="5"/>
    </row>
    <row r="11344" spans="4:23" customFormat="1" x14ac:dyDescent="0.35">
      <c r="D11344" s="5"/>
      <c r="J11344" s="12"/>
      <c r="S11344" s="12"/>
      <c r="T11344" s="5"/>
      <c r="V11344" s="5"/>
      <c r="W11344" s="5"/>
    </row>
    <row r="11345" spans="4:23" customFormat="1" x14ac:dyDescent="0.35">
      <c r="D11345" s="5"/>
      <c r="J11345" s="12"/>
      <c r="S11345" s="12"/>
      <c r="T11345" s="5"/>
      <c r="V11345" s="5"/>
      <c r="W11345" s="5"/>
    </row>
    <row r="11346" spans="4:23" customFormat="1" x14ac:dyDescent="0.35">
      <c r="D11346" s="5"/>
      <c r="J11346" s="12"/>
      <c r="S11346" s="12"/>
      <c r="T11346" s="5"/>
      <c r="V11346" s="5"/>
      <c r="W11346" s="5"/>
    </row>
    <row r="11347" spans="4:23" customFormat="1" x14ac:dyDescent="0.35">
      <c r="D11347" s="5"/>
      <c r="J11347" s="12"/>
      <c r="S11347" s="12"/>
      <c r="T11347" s="5"/>
      <c r="V11347" s="5"/>
      <c r="W11347" s="5"/>
    </row>
    <row r="11348" spans="4:23" customFormat="1" x14ac:dyDescent="0.35">
      <c r="D11348" s="5"/>
      <c r="J11348" s="12"/>
      <c r="S11348" s="12"/>
      <c r="T11348" s="5"/>
      <c r="V11348" s="5"/>
      <c r="W11348" s="5"/>
    </row>
    <row r="11349" spans="4:23" customFormat="1" x14ac:dyDescent="0.35">
      <c r="D11349" s="5"/>
      <c r="J11349" s="12"/>
      <c r="S11349" s="12"/>
      <c r="T11349" s="5"/>
      <c r="V11349" s="5"/>
      <c r="W11349" s="5"/>
    </row>
    <row r="11350" spans="4:23" customFormat="1" x14ac:dyDescent="0.35">
      <c r="D11350" s="5"/>
      <c r="J11350" s="12"/>
      <c r="S11350" s="12"/>
      <c r="T11350" s="5"/>
      <c r="V11350" s="5"/>
      <c r="W11350" s="5"/>
    </row>
    <row r="11351" spans="4:23" customFormat="1" x14ac:dyDescent="0.35">
      <c r="D11351" s="5"/>
      <c r="J11351" s="12"/>
      <c r="S11351" s="12"/>
      <c r="T11351" s="5"/>
      <c r="V11351" s="5"/>
      <c r="W11351" s="5"/>
    </row>
    <row r="11352" spans="4:23" customFormat="1" x14ac:dyDescent="0.35">
      <c r="D11352" s="5"/>
      <c r="J11352" s="12"/>
      <c r="S11352" s="12"/>
      <c r="T11352" s="5"/>
      <c r="V11352" s="5"/>
      <c r="W11352" s="5"/>
    </row>
    <row r="11353" spans="4:23" customFormat="1" x14ac:dyDescent="0.35">
      <c r="D11353" s="5"/>
      <c r="J11353" s="12"/>
      <c r="S11353" s="12"/>
      <c r="T11353" s="5"/>
      <c r="V11353" s="5"/>
      <c r="W11353" s="5"/>
    </row>
    <row r="11354" spans="4:23" customFormat="1" x14ac:dyDescent="0.35">
      <c r="D11354" s="5"/>
      <c r="J11354" s="12"/>
      <c r="S11354" s="12"/>
      <c r="T11354" s="5"/>
      <c r="V11354" s="5"/>
      <c r="W11354" s="5"/>
    </row>
    <row r="11355" spans="4:23" customFormat="1" x14ac:dyDescent="0.35">
      <c r="D11355" s="5"/>
      <c r="J11355" s="12"/>
      <c r="S11355" s="12"/>
      <c r="T11355" s="5"/>
      <c r="V11355" s="5"/>
      <c r="W11355" s="5"/>
    </row>
    <row r="11356" spans="4:23" customFormat="1" x14ac:dyDescent="0.35">
      <c r="D11356" s="5"/>
      <c r="J11356" s="12"/>
      <c r="S11356" s="12"/>
      <c r="T11356" s="5"/>
      <c r="V11356" s="5"/>
      <c r="W11356" s="5"/>
    </row>
    <row r="11357" spans="4:23" customFormat="1" x14ac:dyDescent="0.35">
      <c r="D11357" s="5"/>
      <c r="J11357" s="12"/>
      <c r="S11357" s="12"/>
      <c r="T11357" s="5"/>
      <c r="V11357" s="5"/>
      <c r="W11357" s="5"/>
    </row>
    <row r="11358" spans="4:23" customFormat="1" x14ac:dyDescent="0.35">
      <c r="D11358" s="5"/>
      <c r="J11358" s="12"/>
      <c r="S11358" s="12"/>
      <c r="T11358" s="5"/>
      <c r="V11358" s="5"/>
      <c r="W11358" s="5"/>
    </row>
    <row r="11359" spans="4:23" customFormat="1" x14ac:dyDescent="0.35">
      <c r="D11359" s="5"/>
      <c r="J11359" s="12"/>
      <c r="S11359" s="12"/>
      <c r="T11359" s="5"/>
      <c r="V11359" s="5"/>
      <c r="W11359" s="5"/>
    </row>
    <row r="11360" spans="4:23" customFormat="1" x14ac:dyDescent="0.35">
      <c r="D11360" s="5"/>
      <c r="J11360" s="12"/>
      <c r="S11360" s="12"/>
      <c r="T11360" s="5"/>
      <c r="V11360" s="5"/>
      <c r="W11360" s="5"/>
    </row>
    <row r="11361" spans="4:23" customFormat="1" x14ac:dyDescent="0.35">
      <c r="D11361" s="5"/>
      <c r="J11361" s="12"/>
      <c r="S11361" s="12"/>
      <c r="T11361" s="5"/>
      <c r="V11361" s="5"/>
      <c r="W11361" s="5"/>
    </row>
    <row r="11362" spans="4:23" customFormat="1" x14ac:dyDescent="0.35">
      <c r="D11362" s="5"/>
      <c r="J11362" s="12"/>
      <c r="S11362" s="12"/>
      <c r="T11362" s="5"/>
      <c r="V11362" s="5"/>
      <c r="W11362" s="5"/>
    </row>
    <row r="11363" spans="4:23" customFormat="1" x14ac:dyDescent="0.35">
      <c r="D11363" s="5"/>
      <c r="J11363" s="12"/>
      <c r="S11363" s="12"/>
      <c r="T11363" s="5"/>
      <c r="V11363" s="5"/>
      <c r="W11363" s="5"/>
    </row>
    <row r="11364" spans="4:23" customFormat="1" x14ac:dyDescent="0.35">
      <c r="D11364" s="5"/>
      <c r="J11364" s="12"/>
      <c r="S11364" s="12"/>
      <c r="T11364" s="5"/>
      <c r="V11364" s="5"/>
      <c r="W11364" s="5"/>
    </row>
    <row r="11365" spans="4:23" customFormat="1" x14ac:dyDescent="0.35">
      <c r="D11365" s="5"/>
      <c r="J11365" s="12"/>
      <c r="S11365" s="12"/>
      <c r="T11365" s="5"/>
      <c r="V11365" s="5"/>
      <c r="W11365" s="5"/>
    </row>
    <row r="11366" spans="4:23" customFormat="1" x14ac:dyDescent="0.35">
      <c r="D11366" s="5"/>
      <c r="J11366" s="12"/>
      <c r="S11366" s="12"/>
      <c r="T11366" s="5"/>
      <c r="V11366" s="5"/>
      <c r="W11366" s="5"/>
    </row>
    <row r="11367" spans="4:23" customFormat="1" x14ac:dyDescent="0.35">
      <c r="D11367" s="5"/>
      <c r="J11367" s="12"/>
      <c r="S11367" s="12"/>
      <c r="T11367" s="5"/>
      <c r="V11367" s="5"/>
      <c r="W11367" s="5"/>
    </row>
    <row r="11368" spans="4:23" customFormat="1" x14ac:dyDescent="0.35">
      <c r="D11368" s="5"/>
      <c r="J11368" s="12"/>
      <c r="S11368" s="12"/>
      <c r="T11368" s="5"/>
      <c r="V11368" s="5"/>
      <c r="W11368" s="5"/>
    </row>
    <row r="11369" spans="4:23" customFormat="1" x14ac:dyDescent="0.35">
      <c r="D11369" s="5"/>
      <c r="J11369" s="12"/>
      <c r="S11369" s="12"/>
      <c r="T11369" s="5"/>
      <c r="V11369" s="5"/>
      <c r="W11369" s="5"/>
    </row>
    <row r="11370" spans="4:23" customFormat="1" x14ac:dyDescent="0.35">
      <c r="D11370" s="5"/>
      <c r="J11370" s="12"/>
      <c r="S11370" s="12"/>
      <c r="T11370" s="5"/>
      <c r="V11370" s="5"/>
      <c r="W11370" s="5"/>
    </row>
    <row r="11371" spans="4:23" customFormat="1" x14ac:dyDescent="0.35">
      <c r="D11371" s="5"/>
      <c r="J11371" s="12"/>
      <c r="S11371" s="12"/>
      <c r="T11371" s="5"/>
      <c r="V11371" s="5"/>
      <c r="W11371" s="5"/>
    </row>
    <row r="11372" spans="4:23" customFormat="1" x14ac:dyDescent="0.35">
      <c r="D11372" s="5"/>
      <c r="J11372" s="12"/>
      <c r="S11372" s="12"/>
      <c r="T11372" s="5"/>
      <c r="V11372" s="5"/>
      <c r="W11372" s="5"/>
    </row>
    <row r="11373" spans="4:23" customFormat="1" x14ac:dyDescent="0.35">
      <c r="D11373" s="5"/>
      <c r="J11373" s="12"/>
      <c r="S11373" s="12"/>
      <c r="T11373" s="5"/>
      <c r="V11373" s="5"/>
      <c r="W11373" s="5"/>
    </row>
    <row r="11374" spans="4:23" customFormat="1" x14ac:dyDescent="0.35">
      <c r="D11374" s="5"/>
      <c r="J11374" s="12"/>
      <c r="S11374" s="12"/>
      <c r="T11374" s="5"/>
      <c r="V11374" s="5"/>
      <c r="W11374" s="5"/>
    </row>
    <row r="11375" spans="4:23" customFormat="1" x14ac:dyDescent="0.35">
      <c r="D11375" s="5"/>
      <c r="J11375" s="12"/>
      <c r="S11375" s="12"/>
      <c r="T11375" s="5"/>
      <c r="V11375" s="5"/>
      <c r="W11375" s="5"/>
    </row>
    <row r="11376" spans="4:23" customFormat="1" x14ac:dyDescent="0.35">
      <c r="D11376" s="5"/>
      <c r="J11376" s="12"/>
      <c r="S11376" s="12"/>
      <c r="T11376" s="5"/>
      <c r="V11376" s="5"/>
      <c r="W11376" s="5"/>
    </row>
    <row r="11377" spans="4:23" customFormat="1" x14ac:dyDescent="0.35">
      <c r="D11377" s="5"/>
      <c r="J11377" s="12"/>
      <c r="S11377" s="12"/>
      <c r="T11377" s="5"/>
      <c r="V11377" s="5"/>
      <c r="W11377" s="5"/>
    </row>
    <row r="11378" spans="4:23" customFormat="1" x14ac:dyDescent="0.35">
      <c r="D11378" s="5"/>
      <c r="J11378" s="12"/>
      <c r="S11378" s="12"/>
      <c r="T11378" s="5"/>
      <c r="V11378" s="5"/>
      <c r="W11378" s="5"/>
    </row>
    <row r="11379" spans="4:23" customFormat="1" x14ac:dyDescent="0.35">
      <c r="D11379" s="5"/>
      <c r="J11379" s="12"/>
      <c r="S11379" s="12"/>
      <c r="T11379" s="5"/>
      <c r="V11379" s="5"/>
      <c r="W11379" s="5"/>
    </row>
    <row r="11380" spans="4:23" customFormat="1" x14ac:dyDescent="0.35">
      <c r="D11380" s="5"/>
      <c r="J11380" s="12"/>
      <c r="S11380" s="12"/>
      <c r="T11380" s="5"/>
      <c r="V11380" s="5"/>
      <c r="W11380" s="5"/>
    </row>
    <row r="11381" spans="4:23" customFormat="1" x14ac:dyDescent="0.35">
      <c r="D11381" s="5"/>
      <c r="J11381" s="12"/>
      <c r="S11381" s="12"/>
      <c r="T11381" s="5"/>
      <c r="V11381" s="5"/>
      <c r="W11381" s="5"/>
    </row>
    <row r="11382" spans="4:23" customFormat="1" x14ac:dyDescent="0.35">
      <c r="D11382" s="5"/>
      <c r="J11382" s="12"/>
      <c r="S11382" s="12"/>
      <c r="T11382" s="5"/>
      <c r="V11382" s="5"/>
      <c r="W11382" s="5"/>
    </row>
    <row r="11383" spans="4:23" customFormat="1" x14ac:dyDescent="0.35">
      <c r="D11383" s="5"/>
      <c r="J11383" s="12"/>
      <c r="S11383" s="12"/>
      <c r="T11383" s="5"/>
      <c r="V11383" s="5"/>
      <c r="W11383" s="5"/>
    </row>
    <row r="11384" spans="4:23" customFormat="1" x14ac:dyDescent="0.35">
      <c r="D11384" s="5"/>
      <c r="J11384" s="12"/>
      <c r="S11384" s="12"/>
      <c r="T11384" s="5"/>
      <c r="V11384" s="5"/>
      <c r="W11384" s="5"/>
    </row>
    <row r="11385" spans="4:23" customFormat="1" x14ac:dyDescent="0.35">
      <c r="D11385" s="5"/>
      <c r="J11385" s="12"/>
      <c r="S11385" s="12"/>
      <c r="T11385" s="5"/>
      <c r="V11385" s="5"/>
      <c r="W11385" s="5"/>
    </row>
    <row r="11386" spans="4:23" customFormat="1" x14ac:dyDescent="0.35">
      <c r="D11386" s="5"/>
      <c r="J11386" s="12"/>
      <c r="S11386" s="12"/>
      <c r="T11386" s="5"/>
      <c r="V11386" s="5"/>
      <c r="W11386" s="5"/>
    </row>
    <row r="11387" spans="4:23" customFormat="1" x14ac:dyDescent="0.35">
      <c r="D11387" s="5"/>
      <c r="J11387" s="12"/>
      <c r="S11387" s="12"/>
      <c r="T11387" s="5"/>
      <c r="V11387" s="5"/>
      <c r="W11387" s="5"/>
    </row>
    <row r="11388" spans="4:23" customFormat="1" x14ac:dyDescent="0.35">
      <c r="D11388" s="5"/>
      <c r="J11388" s="12"/>
      <c r="S11388" s="12"/>
      <c r="T11388" s="5"/>
      <c r="V11388" s="5"/>
      <c r="W11388" s="5"/>
    </row>
    <row r="11389" spans="4:23" customFormat="1" x14ac:dyDescent="0.35">
      <c r="D11389" s="5"/>
      <c r="J11389" s="12"/>
      <c r="S11389" s="12"/>
      <c r="T11389" s="5"/>
      <c r="V11389" s="5"/>
      <c r="W11389" s="5"/>
    </row>
    <row r="11390" spans="4:23" customFormat="1" x14ac:dyDescent="0.35">
      <c r="D11390" s="5"/>
      <c r="J11390" s="12"/>
      <c r="S11390" s="12"/>
      <c r="T11390" s="5"/>
      <c r="V11390" s="5"/>
      <c r="W11390" s="5"/>
    </row>
    <row r="11391" spans="4:23" customFormat="1" x14ac:dyDescent="0.35">
      <c r="D11391" s="5"/>
      <c r="J11391" s="12"/>
      <c r="S11391" s="12"/>
      <c r="T11391" s="5"/>
      <c r="V11391" s="5"/>
      <c r="W11391" s="5"/>
    </row>
    <row r="11392" spans="4:23" customFormat="1" x14ac:dyDescent="0.35">
      <c r="D11392" s="5"/>
      <c r="J11392" s="12"/>
      <c r="S11392" s="12"/>
      <c r="T11392" s="5"/>
      <c r="V11392" s="5"/>
      <c r="W11392" s="5"/>
    </row>
    <row r="11393" spans="4:23" customFormat="1" x14ac:dyDescent="0.35">
      <c r="D11393" s="5"/>
      <c r="J11393" s="12"/>
      <c r="S11393" s="12"/>
      <c r="T11393" s="5"/>
      <c r="V11393" s="5"/>
      <c r="W11393" s="5"/>
    </row>
    <row r="11394" spans="4:23" customFormat="1" x14ac:dyDescent="0.35">
      <c r="D11394" s="5"/>
      <c r="J11394" s="12"/>
      <c r="S11394" s="12"/>
      <c r="T11394" s="5"/>
      <c r="V11394" s="5"/>
      <c r="W11394" s="5"/>
    </row>
    <row r="11395" spans="4:23" customFormat="1" x14ac:dyDescent="0.35">
      <c r="D11395" s="5"/>
      <c r="J11395" s="12"/>
      <c r="S11395" s="12"/>
      <c r="T11395" s="5"/>
      <c r="V11395" s="5"/>
      <c r="W11395" s="5"/>
    </row>
    <row r="11396" spans="4:23" customFormat="1" x14ac:dyDescent="0.35">
      <c r="D11396" s="5"/>
      <c r="J11396" s="12"/>
      <c r="S11396" s="12"/>
      <c r="T11396" s="5"/>
      <c r="V11396" s="5"/>
      <c r="W11396" s="5"/>
    </row>
    <row r="11397" spans="4:23" customFormat="1" x14ac:dyDescent="0.35">
      <c r="D11397" s="5"/>
      <c r="J11397" s="12"/>
      <c r="S11397" s="12"/>
      <c r="T11397" s="5"/>
      <c r="V11397" s="5"/>
      <c r="W11397" s="5"/>
    </row>
    <row r="11398" spans="4:23" customFormat="1" x14ac:dyDescent="0.35">
      <c r="D11398" s="5"/>
      <c r="J11398" s="12"/>
      <c r="S11398" s="12"/>
      <c r="T11398" s="5"/>
      <c r="V11398" s="5"/>
      <c r="W11398" s="5"/>
    </row>
    <row r="11399" spans="4:23" customFormat="1" x14ac:dyDescent="0.35">
      <c r="D11399" s="5"/>
      <c r="J11399" s="12"/>
      <c r="S11399" s="12"/>
      <c r="T11399" s="5"/>
      <c r="V11399" s="5"/>
      <c r="W11399" s="5"/>
    </row>
    <row r="11400" spans="4:23" customFormat="1" x14ac:dyDescent="0.35">
      <c r="D11400" s="5"/>
      <c r="J11400" s="12"/>
      <c r="S11400" s="12"/>
      <c r="T11400" s="5"/>
      <c r="V11400" s="5"/>
      <c r="W11400" s="5"/>
    </row>
    <row r="11401" spans="4:23" customFormat="1" x14ac:dyDescent="0.35">
      <c r="D11401" s="5"/>
      <c r="J11401" s="12"/>
      <c r="S11401" s="12"/>
      <c r="T11401" s="5"/>
      <c r="V11401" s="5"/>
      <c r="W11401" s="5"/>
    </row>
    <row r="11402" spans="4:23" customFormat="1" x14ac:dyDescent="0.35">
      <c r="D11402" s="5"/>
      <c r="J11402" s="12"/>
      <c r="S11402" s="12"/>
      <c r="T11402" s="5"/>
      <c r="V11402" s="5"/>
      <c r="W11402" s="5"/>
    </row>
    <row r="11403" spans="4:23" customFormat="1" x14ac:dyDescent="0.35">
      <c r="D11403" s="5"/>
      <c r="J11403" s="12"/>
      <c r="S11403" s="12"/>
      <c r="T11403" s="5"/>
      <c r="V11403" s="5"/>
      <c r="W11403" s="5"/>
    </row>
    <row r="11404" spans="4:23" customFormat="1" x14ac:dyDescent="0.35">
      <c r="D11404" s="5"/>
      <c r="J11404" s="12"/>
      <c r="S11404" s="12"/>
      <c r="T11404" s="5"/>
      <c r="V11404" s="5"/>
      <c r="W11404" s="5"/>
    </row>
    <row r="11405" spans="4:23" customFormat="1" x14ac:dyDescent="0.35">
      <c r="D11405" s="5"/>
      <c r="J11405" s="12"/>
      <c r="S11405" s="12"/>
      <c r="T11405" s="5"/>
      <c r="V11405" s="5"/>
      <c r="W11405" s="5"/>
    </row>
    <row r="11406" spans="4:23" customFormat="1" x14ac:dyDescent="0.35">
      <c r="D11406" s="5"/>
      <c r="J11406" s="12"/>
      <c r="S11406" s="12"/>
      <c r="T11406" s="5"/>
      <c r="V11406" s="5"/>
      <c r="W11406" s="5"/>
    </row>
    <row r="11407" spans="4:23" customFormat="1" x14ac:dyDescent="0.35">
      <c r="D11407" s="5"/>
      <c r="J11407" s="12"/>
      <c r="S11407" s="12"/>
      <c r="T11407" s="5"/>
      <c r="V11407" s="5"/>
      <c r="W11407" s="5"/>
    </row>
    <row r="11408" spans="4:23" customFormat="1" x14ac:dyDescent="0.35">
      <c r="D11408" s="5"/>
      <c r="J11408" s="12"/>
      <c r="S11408" s="12"/>
      <c r="T11408" s="5"/>
      <c r="V11408" s="5"/>
      <c r="W11408" s="5"/>
    </row>
    <row r="11409" spans="4:23" customFormat="1" x14ac:dyDescent="0.35">
      <c r="D11409" s="5"/>
      <c r="J11409" s="12"/>
      <c r="S11409" s="12"/>
      <c r="T11409" s="5"/>
      <c r="V11409" s="5"/>
      <c r="W11409" s="5"/>
    </row>
    <row r="11410" spans="4:23" customFormat="1" x14ac:dyDescent="0.35">
      <c r="D11410" s="5"/>
      <c r="J11410" s="12"/>
      <c r="S11410" s="12"/>
      <c r="T11410" s="5"/>
      <c r="V11410" s="5"/>
      <c r="W11410" s="5"/>
    </row>
    <row r="11411" spans="4:23" customFormat="1" x14ac:dyDescent="0.35">
      <c r="D11411" s="5"/>
      <c r="J11411" s="12"/>
      <c r="S11411" s="12"/>
      <c r="T11411" s="5"/>
      <c r="V11411" s="5"/>
      <c r="W11411" s="5"/>
    </row>
    <row r="11412" spans="4:23" customFormat="1" x14ac:dyDescent="0.35">
      <c r="D11412" s="5"/>
      <c r="J11412" s="12"/>
      <c r="S11412" s="12"/>
      <c r="T11412" s="5"/>
      <c r="V11412" s="5"/>
      <c r="W11412" s="5"/>
    </row>
    <row r="11413" spans="4:23" customFormat="1" x14ac:dyDescent="0.35">
      <c r="D11413" s="5"/>
      <c r="J11413" s="12"/>
      <c r="S11413" s="12"/>
      <c r="T11413" s="5"/>
      <c r="V11413" s="5"/>
      <c r="W11413" s="5"/>
    </row>
    <row r="11414" spans="4:23" customFormat="1" x14ac:dyDescent="0.35">
      <c r="D11414" s="5"/>
      <c r="J11414" s="12"/>
      <c r="S11414" s="12"/>
      <c r="T11414" s="5"/>
      <c r="V11414" s="5"/>
      <c r="W11414" s="5"/>
    </row>
    <row r="11415" spans="4:23" customFormat="1" x14ac:dyDescent="0.35">
      <c r="D11415" s="5"/>
      <c r="J11415" s="12"/>
      <c r="S11415" s="12"/>
      <c r="T11415" s="5"/>
      <c r="V11415" s="5"/>
      <c r="W11415" s="5"/>
    </row>
    <row r="11416" spans="4:23" customFormat="1" x14ac:dyDescent="0.35">
      <c r="D11416" s="5"/>
      <c r="J11416" s="12"/>
      <c r="S11416" s="12"/>
      <c r="T11416" s="5"/>
      <c r="V11416" s="5"/>
      <c r="W11416" s="5"/>
    </row>
    <row r="11417" spans="4:23" customFormat="1" x14ac:dyDescent="0.35">
      <c r="D11417" s="5"/>
      <c r="J11417" s="12"/>
      <c r="S11417" s="12"/>
      <c r="T11417" s="5"/>
      <c r="V11417" s="5"/>
      <c r="W11417" s="5"/>
    </row>
    <row r="11418" spans="4:23" customFormat="1" x14ac:dyDescent="0.35">
      <c r="D11418" s="5"/>
      <c r="J11418" s="12"/>
      <c r="S11418" s="12"/>
      <c r="T11418" s="5"/>
      <c r="V11418" s="5"/>
      <c r="W11418" s="5"/>
    </row>
    <row r="11419" spans="4:23" customFormat="1" x14ac:dyDescent="0.35">
      <c r="D11419" s="5"/>
      <c r="J11419" s="12"/>
      <c r="S11419" s="12"/>
      <c r="T11419" s="5"/>
      <c r="V11419" s="5"/>
      <c r="W11419" s="5"/>
    </row>
    <row r="11420" spans="4:23" customFormat="1" x14ac:dyDescent="0.35">
      <c r="D11420" s="5"/>
      <c r="J11420" s="12"/>
      <c r="S11420" s="12"/>
      <c r="T11420" s="5"/>
      <c r="V11420" s="5"/>
      <c r="W11420" s="5"/>
    </row>
    <row r="11421" spans="4:23" customFormat="1" x14ac:dyDescent="0.35">
      <c r="D11421" s="5"/>
      <c r="J11421" s="12"/>
      <c r="S11421" s="12"/>
      <c r="T11421" s="5"/>
      <c r="V11421" s="5"/>
      <c r="W11421" s="5"/>
    </row>
    <row r="11422" spans="4:23" customFormat="1" x14ac:dyDescent="0.35">
      <c r="D11422" s="5"/>
      <c r="J11422" s="12"/>
      <c r="S11422" s="12"/>
      <c r="T11422" s="5"/>
      <c r="V11422" s="5"/>
      <c r="W11422" s="5"/>
    </row>
    <row r="11423" spans="4:23" customFormat="1" x14ac:dyDescent="0.35">
      <c r="D11423" s="5"/>
      <c r="J11423" s="12"/>
      <c r="S11423" s="12"/>
      <c r="T11423" s="5"/>
      <c r="V11423" s="5"/>
      <c r="W11423" s="5"/>
    </row>
    <row r="11424" spans="4:23" customFormat="1" x14ac:dyDescent="0.35">
      <c r="D11424" s="5"/>
      <c r="J11424" s="12"/>
      <c r="S11424" s="12"/>
      <c r="T11424" s="5"/>
      <c r="V11424" s="5"/>
      <c r="W11424" s="5"/>
    </row>
    <row r="11425" spans="4:23" customFormat="1" x14ac:dyDescent="0.35">
      <c r="D11425" s="5"/>
      <c r="J11425" s="12"/>
      <c r="S11425" s="12"/>
      <c r="T11425" s="5"/>
      <c r="V11425" s="5"/>
      <c r="W11425" s="5"/>
    </row>
    <row r="11426" spans="4:23" customFormat="1" x14ac:dyDescent="0.35">
      <c r="D11426" s="5"/>
      <c r="J11426" s="12"/>
      <c r="S11426" s="12"/>
      <c r="T11426" s="5"/>
      <c r="V11426" s="5"/>
      <c r="W11426" s="5"/>
    </row>
    <row r="11427" spans="4:23" customFormat="1" x14ac:dyDescent="0.35">
      <c r="D11427" s="5"/>
      <c r="J11427" s="12"/>
      <c r="S11427" s="12"/>
      <c r="T11427" s="5"/>
      <c r="V11427" s="5"/>
      <c r="W11427" s="5"/>
    </row>
    <row r="11428" spans="4:23" customFormat="1" x14ac:dyDescent="0.35">
      <c r="D11428" s="5"/>
      <c r="J11428" s="12"/>
      <c r="S11428" s="12"/>
      <c r="T11428" s="5"/>
      <c r="V11428" s="5"/>
      <c r="W11428" s="5"/>
    </row>
    <row r="11429" spans="4:23" customFormat="1" x14ac:dyDescent="0.35">
      <c r="D11429" s="5"/>
      <c r="J11429" s="12"/>
      <c r="S11429" s="12"/>
      <c r="T11429" s="5"/>
      <c r="V11429" s="5"/>
      <c r="W11429" s="5"/>
    </row>
    <row r="11430" spans="4:23" customFormat="1" x14ac:dyDescent="0.35">
      <c r="D11430" s="5"/>
      <c r="J11430" s="12"/>
      <c r="S11430" s="12"/>
      <c r="T11430" s="5"/>
      <c r="V11430" s="5"/>
      <c r="W11430" s="5"/>
    </row>
    <row r="11431" spans="4:23" customFormat="1" x14ac:dyDescent="0.35">
      <c r="D11431" s="5"/>
      <c r="J11431" s="12"/>
      <c r="S11431" s="12"/>
      <c r="T11431" s="5"/>
      <c r="V11431" s="5"/>
      <c r="W11431" s="5"/>
    </row>
    <row r="11432" spans="4:23" customFormat="1" x14ac:dyDescent="0.35">
      <c r="D11432" s="5"/>
      <c r="J11432" s="12"/>
      <c r="S11432" s="12"/>
      <c r="T11432" s="5"/>
      <c r="V11432" s="5"/>
      <c r="W11432" s="5"/>
    </row>
    <row r="11433" spans="4:23" customFormat="1" x14ac:dyDescent="0.35">
      <c r="D11433" s="5"/>
      <c r="J11433" s="12"/>
      <c r="S11433" s="12"/>
      <c r="T11433" s="5"/>
      <c r="V11433" s="5"/>
      <c r="W11433" s="5"/>
    </row>
    <row r="11434" spans="4:23" customFormat="1" x14ac:dyDescent="0.35">
      <c r="D11434" s="5"/>
      <c r="J11434" s="12"/>
      <c r="S11434" s="12"/>
      <c r="T11434" s="5"/>
      <c r="V11434" s="5"/>
      <c r="W11434" s="5"/>
    </row>
    <row r="11435" spans="4:23" customFormat="1" x14ac:dyDescent="0.35">
      <c r="D11435" s="5"/>
      <c r="J11435" s="12"/>
      <c r="S11435" s="12"/>
      <c r="T11435" s="5"/>
      <c r="V11435" s="5"/>
      <c r="W11435" s="5"/>
    </row>
    <row r="11436" spans="4:23" customFormat="1" x14ac:dyDescent="0.35">
      <c r="D11436" s="5"/>
      <c r="J11436" s="12"/>
      <c r="S11436" s="12"/>
      <c r="T11436" s="5"/>
      <c r="V11436" s="5"/>
      <c r="W11436" s="5"/>
    </row>
    <row r="11437" spans="4:23" customFormat="1" x14ac:dyDescent="0.35">
      <c r="D11437" s="5"/>
      <c r="J11437" s="12"/>
      <c r="S11437" s="12"/>
      <c r="T11437" s="5"/>
      <c r="V11437" s="5"/>
      <c r="W11437" s="5"/>
    </row>
    <row r="11438" spans="4:23" customFormat="1" x14ac:dyDescent="0.35">
      <c r="D11438" s="5"/>
      <c r="J11438" s="12"/>
      <c r="S11438" s="12"/>
      <c r="T11438" s="5"/>
      <c r="V11438" s="5"/>
      <c r="W11438" s="5"/>
    </row>
    <row r="11439" spans="4:23" customFormat="1" x14ac:dyDescent="0.35">
      <c r="D11439" s="5"/>
      <c r="J11439" s="12"/>
      <c r="S11439" s="12"/>
      <c r="T11439" s="5"/>
      <c r="V11439" s="5"/>
      <c r="W11439" s="5"/>
    </row>
    <row r="11440" spans="4:23" customFormat="1" x14ac:dyDescent="0.35">
      <c r="D11440" s="5"/>
      <c r="J11440" s="12"/>
      <c r="S11440" s="12"/>
      <c r="T11440" s="5"/>
      <c r="V11440" s="5"/>
      <c r="W11440" s="5"/>
    </row>
    <row r="11441" spans="4:23" customFormat="1" x14ac:dyDescent="0.35">
      <c r="D11441" s="5"/>
      <c r="J11441" s="12"/>
      <c r="S11441" s="12"/>
      <c r="T11441" s="5"/>
      <c r="V11441" s="5"/>
      <c r="W11441" s="5"/>
    </row>
    <row r="11442" spans="4:23" customFormat="1" x14ac:dyDescent="0.35">
      <c r="D11442" s="5"/>
      <c r="J11442" s="12"/>
      <c r="S11442" s="12"/>
      <c r="T11442" s="5"/>
      <c r="V11442" s="5"/>
      <c r="W11442" s="5"/>
    </row>
    <row r="11443" spans="4:23" customFormat="1" x14ac:dyDescent="0.35">
      <c r="D11443" s="5"/>
      <c r="J11443" s="12"/>
      <c r="S11443" s="12"/>
      <c r="T11443" s="5"/>
      <c r="V11443" s="5"/>
      <c r="W11443" s="5"/>
    </row>
    <row r="11444" spans="4:23" customFormat="1" x14ac:dyDescent="0.35">
      <c r="D11444" s="5"/>
      <c r="J11444" s="12"/>
      <c r="S11444" s="12"/>
      <c r="T11444" s="5"/>
      <c r="V11444" s="5"/>
      <c r="W11444" s="5"/>
    </row>
    <row r="11445" spans="4:23" customFormat="1" x14ac:dyDescent="0.35">
      <c r="D11445" s="5"/>
      <c r="J11445" s="12"/>
      <c r="S11445" s="12"/>
      <c r="T11445" s="5"/>
      <c r="V11445" s="5"/>
      <c r="W11445" s="5"/>
    </row>
    <row r="11446" spans="4:23" customFormat="1" x14ac:dyDescent="0.35">
      <c r="D11446" s="5"/>
      <c r="J11446" s="12"/>
      <c r="S11446" s="12"/>
      <c r="T11446" s="5"/>
      <c r="V11446" s="5"/>
      <c r="W11446" s="5"/>
    </row>
    <row r="11447" spans="4:23" customFormat="1" x14ac:dyDescent="0.35">
      <c r="D11447" s="5"/>
      <c r="J11447" s="12"/>
      <c r="S11447" s="12"/>
      <c r="T11447" s="5"/>
      <c r="V11447" s="5"/>
      <c r="W11447" s="5"/>
    </row>
    <row r="11448" spans="4:23" customFormat="1" x14ac:dyDescent="0.35">
      <c r="D11448" s="5"/>
      <c r="J11448" s="12"/>
      <c r="S11448" s="12"/>
      <c r="T11448" s="5"/>
      <c r="V11448" s="5"/>
      <c r="W11448" s="5"/>
    </row>
    <row r="11449" spans="4:23" customFormat="1" x14ac:dyDescent="0.35">
      <c r="D11449" s="5"/>
      <c r="J11449" s="12"/>
      <c r="S11449" s="12"/>
      <c r="T11449" s="5"/>
      <c r="V11449" s="5"/>
      <c r="W11449" s="5"/>
    </row>
    <row r="11450" spans="4:23" customFormat="1" x14ac:dyDescent="0.35">
      <c r="D11450" s="5"/>
      <c r="J11450" s="12"/>
      <c r="S11450" s="12"/>
      <c r="T11450" s="5"/>
      <c r="V11450" s="5"/>
      <c r="W11450" s="5"/>
    </row>
    <row r="11451" spans="4:23" customFormat="1" x14ac:dyDescent="0.35">
      <c r="D11451" s="5"/>
      <c r="J11451" s="12"/>
      <c r="S11451" s="12"/>
      <c r="T11451" s="5"/>
      <c r="V11451" s="5"/>
      <c r="W11451" s="5"/>
    </row>
    <row r="11452" spans="4:23" customFormat="1" x14ac:dyDescent="0.35">
      <c r="D11452" s="5"/>
      <c r="J11452" s="12"/>
      <c r="S11452" s="12"/>
      <c r="T11452" s="5"/>
      <c r="V11452" s="5"/>
      <c r="W11452" s="5"/>
    </row>
    <row r="11453" spans="4:23" customFormat="1" x14ac:dyDescent="0.35">
      <c r="D11453" s="5"/>
      <c r="J11453" s="12"/>
      <c r="S11453" s="12"/>
      <c r="T11453" s="5"/>
      <c r="V11453" s="5"/>
      <c r="W11453" s="5"/>
    </row>
    <row r="11454" spans="4:23" customFormat="1" x14ac:dyDescent="0.35">
      <c r="D11454" s="5"/>
      <c r="J11454" s="12"/>
      <c r="S11454" s="12"/>
      <c r="T11454" s="5"/>
      <c r="V11454" s="5"/>
      <c r="W11454" s="5"/>
    </row>
    <row r="11455" spans="4:23" customFormat="1" x14ac:dyDescent="0.35">
      <c r="D11455" s="5"/>
      <c r="J11455" s="12"/>
      <c r="S11455" s="12"/>
      <c r="T11455" s="5"/>
      <c r="V11455" s="5"/>
      <c r="W11455" s="5"/>
    </row>
    <row r="11456" spans="4:23" customFormat="1" x14ac:dyDescent="0.35">
      <c r="D11456" s="5"/>
      <c r="J11456" s="12"/>
      <c r="S11456" s="12"/>
      <c r="T11456" s="5"/>
      <c r="V11456" s="5"/>
      <c r="W11456" s="5"/>
    </row>
    <row r="11457" spans="4:23" customFormat="1" x14ac:dyDescent="0.35">
      <c r="D11457" s="5"/>
      <c r="J11457" s="12"/>
      <c r="S11457" s="12"/>
      <c r="T11457" s="5"/>
      <c r="V11457" s="5"/>
      <c r="W11457" s="5"/>
    </row>
    <row r="11458" spans="4:23" customFormat="1" x14ac:dyDescent="0.35">
      <c r="D11458" s="5"/>
      <c r="J11458" s="12"/>
      <c r="S11458" s="12"/>
      <c r="T11458" s="5"/>
      <c r="V11458" s="5"/>
      <c r="W11458" s="5"/>
    </row>
    <row r="11459" spans="4:23" customFormat="1" x14ac:dyDescent="0.35">
      <c r="D11459" s="5"/>
      <c r="J11459" s="12"/>
      <c r="S11459" s="12"/>
      <c r="T11459" s="5"/>
      <c r="V11459" s="5"/>
      <c r="W11459" s="5"/>
    </row>
    <row r="11460" spans="4:23" customFormat="1" x14ac:dyDescent="0.35">
      <c r="D11460" s="5"/>
      <c r="J11460" s="12"/>
      <c r="S11460" s="12"/>
      <c r="T11460" s="5"/>
      <c r="V11460" s="5"/>
      <c r="W11460" s="5"/>
    </row>
    <row r="11461" spans="4:23" customFormat="1" x14ac:dyDescent="0.35">
      <c r="D11461" s="5"/>
      <c r="J11461" s="12"/>
      <c r="S11461" s="12"/>
      <c r="T11461" s="5"/>
      <c r="V11461" s="5"/>
      <c r="W11461" s="5"/>
    </row>
    <row r="11462" spans="4:23" customFormat="1" x14ac:dyDescent="0.35">
      <c r="D11462" s="5"/>
      <c r="J11462" s="12"/>
      <c r="S11462" s="12"/>
      <c r="T11462" s="5"/>
      <c r="V11462" s="5"/>
      <c r="W11462" s="5"/>
    </row>
    <row r="11463" spans="4:23" customFormat="1" x14ac:dyDescent="0.35">
      <c r="D11463" s="5"/>
      <c r="J11463" s="12"/>
      <c r="S11463" s="12"/>
      <c r="T11463" s="5"/>
      <c r="V11463" s="5"/>
      <c r="W11463" s="5"/>
    </row>
    <row r="11464" spans="4:23" customFormat="1" x14ac:dyDescent="0.35">
      <c r="D11464" s="5"/>
      <c r="J11464" s="12"/>
      <c r="S11464" s="12"/>
      <c r="T11464" s="5"/>
      <c r="V11464" s="5"/>
      <c r="W11464" s="5"/>
    </row>
    <row r="11465" spans="4:23" customFormat="1" x14ac:dyDescent="0.35">
      <c r="D11465" s="5"/>
      <c r="J11465" s="12"/>
      <c r="S11465" s="12"/>
      <c r="T11465" s="5"/>
      <c r="V11465" s="5"/>
      <c r="W11465" s="5"/>
    </row>
    <row r="11466" spans="4:23" customFormat="1" x14ac:dyDescent="0.35">
      <c r="D11466" s="5"/>
      <c r="J11466" s="12"/>
      <c r="S11466" s="12"/>
      <c r="T11466" s="5"/>
      <c r="V11466" s="5"/>
      <c r="W11466" s="5"/>
    </row>
    <row r="11467" spans="4:23" customFormat="1" x14ac:dyDescent="0.35">
      <c r="D11467" s="5"/>
      <c r="J11467" s="12"/>
      <c r="S11467" s="12"/>
      <c r="T11467" s="5"/>
      <c r="V11467" s="5"/>
      <c r="W11467" s="5"/>
    </row>
    <row r="11468" spans="4:23" customFormat="1" x14ac:dyDescent="0.35">
      <c r="D11468" s="5"/>
      <c r="J11468" s="12"/>
      <c r="S11468" s="12"/>
      <c r="T11468" s="5"/>
      <c r="V11468" s="5"/>
      <c r="W11468" s="5"/>
    </row>
    <row r="11469" spans="4:23" customFormat="1" x14ac:dyDescent="0.35">
      <c r="D11469" s="5"/>
      <c r="J11469" s="12"/>
      <c r="S11469" s="12"/>
      <c r="T11469" s="5"/>
      <c r="V11469" s="5"/>
      <c r="W11469" s="5"/>
    </row>
    <row r="11470" spans="4:23" customFormat="1" x14ac:dyDescent="0.35">
      <c r="D11470" s="5"/>
      <c r="J11470" s="12"/>
      <c r="S11470" s="12"/>
      <c r="T11470" s="5"/>
      <c r="V11470" s="5"/>
      <c r="W11470" s="5"/>
    </row>
    <row r="11471" spans="4:23" customFormat="1" x14ac:dyDescent="0.35">
      <c r="D11471" s="5"/>
      <c r="J11471" s="12"/>
      <c r="S11471" s="12"/>
      <c r="T11471" s="5"/>
      <c r="V11471" s="5"/>
      <c r="W11471" s="5"/>
    </row>
    <row r="11472" spans="4:23" customFormat="1" x14ac:dyDescent="0.35">
      <c r="D11472" s="5"/>
      <c r="J11472" s="12"/>
      <c r="S11472" s="12"/>
      <c r="T11472" s="5"/>
      <c r="V11472" s="5"/>
      <c r="W11472" s="5"/>
    </row>
    <row r="11473" spans="4:23" customFormat="1" x14ac:dyDescent="0.35">
      <c r="D11473" s="5"/>
      <c r="J11473" s="12"/>
      <c r="S11473" s="12"/>
      <c r="T11473" s="5"/>
      <c r="V11473" s="5"/>
      <c r="W11473" s="5"/>
    </row>
    <row r="11474" spans="4:23" customFormat="1" x14ac:dyDescent="0.35">
      <c r="D11474" s="5"/>
      <c r="J11474" s="12"/>
      <c r="S11474" s="12"/>
      <c r="T11474" s="5"/>
      <c r="V11474" s="5"/>
      <c r="W11474" s="5"/>
    </row>
    <row r="11475" spans="4:23" customFormat="1" x14ac:dyDescent="0.35">
      <c r="D11475" s="5"/>
      <c r="J11475" s="12"/>
      <c r="S11475" s="12"/>
      <c r="T11475" s="5"/>
      <c r="V11475" s="5"/>
      <c r="W11475" s="5"/>
    </row>
    <row r="11476" spans="4:23" customFormat="1" x14ac:dyDescent="0.35">
      <c r="D11476" s="5"/>
      <c r="J11476" s="12"/>
      <c r="S11476" s="12"/>
      <c r="T11476" s="5"/>
      <c r="V11476" s="5"/>
      <c r="W11476" s="5"/>
    </row>
    <row r="11477" spans="4:23" customFormat="1" x14ac:dyDescent="0.35">
      <c r="D11477" s="5"/>
      <c r="J11477" s="12"/>
      <c r="S11477" s="12"/>
      <c r="T11477" s="5"/>
      <c r="V11477" s="5"/>
      <c r="W11477" s="5"/>
    </row>
    <row r="11478" spans="4:23" customFormat="1" x14ac:dyDescent="0.35">
      <c r="D11478" s="5"/>
      <c r="J11478" s="12"/>
      <c r="S11478" s="12"/>
      <c r="T11478" s="5"/>
      <c r="V11478" s="5"/>
      <c r="W11478" s="5"/>
    </row>
    <row r="11479" spans="4:23" customFormat="1" x14ac:dyDescent="0.35">
      <c r="D11479" s="5"/>
      <c r="J11479" s="12"/>
      <c r="S11479" s="12"/>
      <c r="T11479" s="5"/>
      <c r="V11479" s="5"/>
      <c r="W11479" s="5"/>
    </row>
    <row r="11480" spans="4:23" customFormat="1" x14ac:dyDescent="0.35">
      <c r="D11480" s="5"/>
      <c r="J11480" s="12"/>
      <c r="S11480" s="12"/>
      <c r="T11480" s="5"/>
      <c r="V11480" s="5"/>
      <c r="W11480" s="5"/>
    </row>
    <row r="11481" spans="4:23" customFormat="1" x14ac:dyDescent="0.35">
      <c r="D11481" s="5"/>
      <c r="J11481" s="12"/>
      <c r="S11481" s="12"/>
      <c r="T11481" s="5"/>
      <c r="V11481" s="5"/>
      <c r="W11481" s="5"/>
    </row>
    <row r="11482" spans="4:23" customFormat="1" x14ac:dyDescent="0.35">
      <c r="D11482" s="5"/>
      <c r="J11482" s="12"/>
      <c r="S11482" s="12"/>
      <c r="T11482" s="5"/>
      <c r="V11482" s="5"/>
      <c r="W11482" s="5"/>
    </row>
    <row r="11483" spans="4:23" customFormat="1" x14ac:dyDescent="0.35">
      <c r="D11483" s="5"/>
      <c r="J11483" s="12"/>
      <c r="S11483" s="12"/>
      <c r="T11483" s="5"/>
      <c r="V11483" s="5"/>
      <c r="W11483" s="5"/>
    </row>
    <row r="11484" spans="4:23" customFormat="1" x14ac:dyDescent="0.35">
      <c r="D11484" s="5"/>
      <c r="J11484" s="12"/>
      <c r="S11484" s="12"/>
      <c r="T11484" s="5"/>
      <c r="V11484" s="5"/>
      <c r="W11484" s="5"/>
    </row>
    <row r="11485" spans="4:23" customFormat="1" x14ac:dyDescent="0.35">
      <c r="D11485" s="5"/>
      <c r="J11485" s="12"/>
      <c r="S11485" s="12"/>
      <c r="T11485" s="5"/>
      <c r="V11485" s="5"/>
      <c r="W11485" s="5"/>
    </row>
    <row r="11486" spans="4:23" customFormat="1" x14ac:dyDescent="0.35">
      <c r="D11486" s="5"/>
      <c r="J11486" s="12"/>
      <c r="S11486" s="12"/>
      <c r="T11486" s="5"/>
      <c r="V11486" s="5"/>
      <c r="W11486" s="5"/>
    </row>
    <row r="11487" spans="4:23" customFormat="1" x14ac:dyDescent="0.35">
      <c r="D11487" s="5"/>
      <c r="J11487" s="12"/>
      <c r="S11487" s="12"/>
      <c r="T11487" s="5"/>
      <c r="V11487" s="5"/>
      <c r="W11487" s="5"/>
    </row>
    <row r="11488" spans="4:23" customFormat="1" x14ac:dyDescent="0.35">
      <c r="D11488" s="5"/>
      <c r="J11488" s="12"/>
      <c r="S11488" s="12"/>
      <c r="T11488" s="5"/>
      <c r="V11488" s="5"/>
      <c r="W11488" s="5"/>
    </row>
    <row r="11489" spans="4:23" customFormat="1" x14ac:dyDescent="0.35">
      <c r="D11489" s="5"/>
      <c r="J11489" s="12"/>
      <c r="S11489" s="12"/>
      <c r="T11489" s="5"/>
      <c r="V11489" s="5"/>
      <c r="W11489" s="5"/>
    </row>
    <row r="11490" spans="4:23" customFormat="1" x14ac:dyDescent="0.35">
      <c r="D11490" s="5"/>
      <c r="J11490" s="12"/>
      <c r="S11490" s="12"/>
      <c r="T11490" s="5"/>
      <c r="V11490" s="5"/>
      <c r="W11490" s="5"/>
    </row>
    <row r="11491" spans="4:23" customFormat="1" x14ac:dyDescent="0.35">
      <c r="D11491" s="5"/>
      <c r="J11491" s="12"/>
      <c r="S11491" s="12"/>
      <c r="T11491" s="5"/>
      <c r="V11491" s="5"/>
      <c r="W11491" s="5"/>
    </row>
    <row r="11492" spans="4:23" customFormat="1" x14ac:dyDescent="0.35">
      <c r="D11492" s="5"/>
      <c r="J11492" s="12"/>
      <c r="S11492" s="12"/>
      <c r="T11492" s="5"/>
      <c r="V11492" s="5"/>
      <c r="W11492" s="5"/>
    </row>
    <row r="11493" spans="4:23" customFormat="1" x14ac:dyDescent="0.35">
      <c r="D11493" s="5"/>
      <c r="J11493" s="12"/>
      <c r="S11493" s="12"/>
      <c r="T11493" s="5"/>
      <c r="V11493" s="5"/>
      <c r="W11493" s="5"/>
    </row>
    <row r="11494" spans="4:23" customFormat="1" x14ac:dyDescent="0.35">
      <c r="D11494" s="5"/>
      <c r="J11494" s="12"/>
      <c r="S11494" s="12"/>
      <c r="T11494" s="5"/>
      <c r="V11494" s="5"/>
      <c r="W11494" s="5"/>
    </row>
    <row r="11495" spans="4:23" customFormat="1" x14ac:dyDescent="0.35">
      <c r="D11495" s="5"/>
      <c r="J11495" s="12"/>
      <c r="S11495" s="12"/>
      <c r="T11495" s="5"/>
      <c r="V11495" s="5"/>
      <c r="W11495" s="5"/>
    </row>
    <row r="11496" spans="4:23" customFormat="1" x14ac:dyDescent="0.35">
      <c r="D11496" s="5"/>
      <c r="J11496" s="12"/>
      <c r="S11496" s="12"/>
      <c r="T11496" s="5"/>
      <c r="V11496" s="5"/>
      <c r="W11496" s="5"/>
    </row>
    <row r="11497" spans="4:23" customFormat="1" x14ac:dyDescent="0.35">
      <c r="D11497" s="5"/>
      <c r="J11497" s="12"/>
      <c r="S11497" s="12"/>
      <c r="T11497" s="5"/>
      <c r="V11497" s="5"/>
      <c r="W11497" s="5"/>
    </row>
    <row r="11498" spans="4:23" customFormat="1" x14ac:dyDescent="0.35">
      <c r="D11498" s="5"/>
      <c r="J11498" s="12"/>
      <c r="S11498" s="12"/>
      <c r="T11498" s="5"/>
      <c r="V11498" s="5"/>
      <c r="W11498" s="5"/>
    </row>
    <row r="11499" spans="4:23" customFormat="1" x14ac:dyDescent="0.35">
      <c r="D11499" s="5"/>
      <c r="J11499" s="12"/>
      <c r="S11499" s="12"/>
      <c r="T11499" s="5"/>
      <c r="V11499" s="5"/>
      <c r="W11499" s="5"/>
    </row>
    <row r="11500" spans="4:23" customFormat="1" x14ac:dyDescent="0.35">
      <c r="D11500" s="5"/>
      <c r="J11500" s="12"/>
      <c r="S11500" s="12"/>
      <c r="T11500" s="5"/>
      <c r="V11500" s="5"/>
      <c r="W11500" s="5"/>
    </row>
    <row r="11501" spans="4:23" customFormat="1" x14ac:dyDescent="0.35">
      <c r="D11501" s="5"/>
      <c r="J11501" s="12"/>
      <c r="S11501" s="12"/>
      <c r="T11501" s="5"/>
      <c r="V11501" s="5"/>
      <c r="W11501" s="5"/>
    </row>
    <row r="11502" spans="4:23" customFormat="1" x14ac:dyDescent="0.35">
      <c r="D11502" s="5"/>
      <c r="J11502" s="12"/>
      <c r="S11502" s="12"/>
      <c r="T11502" s="5"/>
      <c r="V11502" s="5"/>
      <c r="W11502" s="5"/>
    </row>
    <row r="11503" spans="4:23" customFormat="1" x14ac:dyDescent="0.35">
      <c r="D11503" s="5"/>
      <c r="J11503" s="12"/>
      <c r="S11503" s="12"/>
      <c r="T11503" s="5"/>
      <c r="V11503" s="5"/>
      <c r="W11503" s="5"/>
    </row>
    <row r="11504" spans="4:23" customFormat="1" x14ac:dyDescent="0.35">
      <c r="D11504" s="5"/>
      <c r="J11504" s="12"/>
      <c r="S11504" s="12"/>
      <c r="T11504" s="5"/>
      <c r="V11504" s="5"/>
      <c r="W11504" s="5"/>
    </row>
    <row r="11505" spans="4:23" customFormat="1" x14ac:dyDescent="0.35">
      <c r="D11505" s="5"/>
      <c r="J11505" s="12"/>
      <c r="S11505" s="12"/>
      <c r="T11505" s="5"/>
      <c r="V11505" s="5"/>
      <c r="W11505" s="5"/>
    </row>
    <row r="11506" spans="4:23" customFormat="1" x14ac:dyDescent="0.35">
      <c r="D11506" s="5"/>
      <c r="J11506" s="12"/>
      <c r="S11506" s="12"/>
      <c r="T11506" s="5"/>
      <c r="V11506" s="5"/>
      <c r="W11506" s="5"/>
    </row>
    <row r="11507" spans="4:23" customFormat="1" x14ac:dyDescent="0.35">
      <c r="D11507" s="5"/>
      <c r="J11507" s="12"/>
      <c r="S11507" s="12"/>
      <c r="T11507" s="5"/>
      <c r="V11507" s="5"/>
      <c r="W11507" s="5"/>
    </row>
    <row r="11508" spans="4:23" customFormat="1" x14ac:dyDescent="0.35">
      <c r="D11508" s="5"/>
      <c r="J11508" s="12"/>
      <c r="S11508" s="12"/>
      <c r="T11508" s="5"/>
      <c r="V11508" s="5"/>
      <c r="W11508" s="5"/>
    </row>
    <row r="11509" spans="4:23" customFormat="1" x14ac:dyDescent="0.35">
      <c r="D11509" s="5"/>
      <c r="J11509" s="12"/>
      <c r="S11509" s="12"/>
      <c r="T11509" s="5"/>
      <c r="V11509" s="5"/>
      <c r="W11509" s="5"/>
    </row>
    <row r="11510" spans="4:23" customFormat="1" x14ac:dyDescent="0.35">
      <c r="D11510" s="5"/>
      <c r="J11510" s="12"/>
      <c r="S11510" s="12"/>
      <c r="T11510" s="5"/>
      <c r="V11510" s="5"/>
      <c r="W11510" s="5"/>
    </row>
    <row r="11511" spans="4:23" customFormat="1" x14ac:dyDescent="0.35">
      <c r="D11511" s="5"/>
      <c r="J11511" s="12"/>
      <c r="S11511" s="12"/>
      <c r="T11511" s="5"/>
      <c r="V11511" s="5"/>
      <c r="W11511" s="5"/>
    </row>
    <row r="11512" spans="4:23" customFormat="1" x14ac:dyDescent="0.35">
      <c r="D11512" s="5"/>
      <c r="J11512" s="12"/>
      <c r="S11512" s="12"/>
      <c r="T11512" s="5"/>
      <c r="V11512" s="5"/>
      <c r="W11512" s="5"/>
    </row>
    <row r="11513" spans="4:23" customFormat="1" x14ac:dyDescent="0.35">
      <c r="D11513" s="5"/>
      <c r="J11513" s="12"/>
      <c r="S11513" s="12"/>
      <c r="T11513" s="5"/>
      <c r="V11513" s="5"/>
      <c r="W11513" s="5"/>
    </row>
    <row r="11514" spans="4:23" customFormat="1" x14ac:dyDescent="0.35">
      <c r="D11514" s="5"/>
      <c r="J11514" s="12"/>
      <c r="S11514" s="12"/>
      <c r="T11514" s="5"/>
      <c r="V11514" s="5"/>
      <c r="W11514" s="5"/>
    </row>
    <row r="11515" spans="4:23" customFormat="1" x14ac:dyDescent="0.35">
      <c r="D11515" s="5"/>
      <c r="J11515" s="12"/>
      <c r="S11515" s="12"/>
      <c r="T11515" s="5"/>
      <c r="V11515" s="5"/>
      <c r="W11515" s="5"/>
    </row>
    <row r="11516" spans="4:23" customFormat="1" x14ac:dyDescent="0.35">
      <c r="D11516" s="5"/>
      <c r="J11516" s="12"/>
      <c r="S11516" s="12"/>
      <c r="T11516" s="5"/>
      <c r="V11516" s="5"/>
      <c r="W11516" s="5"/>
    </row>
    <row r="11517" spans="4:23" customFormat="1" x14ac:dyDescent="0.35">
      <c r="D11517" s="5"/>
      <c r="J11517" s="12"/>
      <c r="S11517" s="12"/>
      <c r="T11517" s="5"/>
      <c r="V11517" s="5"/>
      <c r="W11517" s="5"/>
    </row>
    <row r="11518" spans="4:23" customFormat="1" x14ac:dyDescent="0.35">
      <c r="D11518" s="5"/>
      <c r="J11518" s="12"/>
      <c r="S11518" s="12"/>
      <c r="T11518" s="5"/>
      <c r="V11518" s="5"/>
      <c r="W11518" s="5"/>
    </row>
    <row r="11519" spans="4:23" customFormat="1" x14ac:dyDescent="0.35">
      <c r="D11519" s="5"/>
      <c r="J11519" s="12"/>
      <c r="S11519" s="12"/>
      <c r="T11519" s="5"/>
      <c r="V11519" s="5"/>
      <c r="W11519" s="5"/>
    </row>
    <row r="11520" spans="4:23" customFormat="1" x14ac:dyDescent="0.35">
      <c r="D11520" s="5"/>
      <c r="J11520" s="12"/>
      <c r="S11520" s="12"/>
      <c r="T11520" s="5"/>
      <c r="V11520" s="5"/>
      <c r="W11520" s="5"/>
    </row>
    <row r="11521" spans="4:23" customFormat="1" x14ac:dyDescent="0.35">
      <c r="D11521" s="5"/>
      <c r="J11521" s="12"/>
      <c r="S11521" s="12"/>
      <c r="T11521" s="5"/>
      <c r="V11521" s="5"/>
      <c r="W11521" s="5"/>
    </row>
    <row r="11522" spans="4:23" customFormat="1" x14ac:dyDescent="0.35">
      <c r="D11522" s="5"/>
      <c r="J11522" s="12"/>
      <c r="S11522" s="12"/>
      <c r="T11522" s="5"/>
      <c r="V11522" s="5"/>
      <c r="W11522" s="5"/>
    </row>
    <row r="11523" spans="4:23" customFormat="1" x14ac:dyDescent="0.35">
      <c r="D11523" s="5"/>
      <c r="J11523" s="12"/>
      <c r="S11523" s="12"/>
      <c r="T11523" s="5"/>
      <c r="V11523" s="5"/>
      <c r="W11523" s="5"/>
    </row>
    <row r="11524" spans="4:23" customFormat="1" x14ac:dyDescent="0.35">
      <c r="D11524" s="5"/>
      <c r="J11524" s="12"/>
      <c r="S11524" s="12"/>
      <c r="T11524" s="5"/>
      <c r="V11524" s="5"/>
      <c r="W11524" s="5"/>
    </row>
    <row r="11525" spans="4:23" customFormat="1" x14ac:dyDescent="0.35">
      <c r="D11525" s="5"/>
      <c r="J11525" s="12"/>
      <c r="S11525" s="12"/>
      <c r="T11525" s="5"/>
      <c r="V11525" s="5"/>
      <c r="W11525" s="5"/>
    </row>
    <row r="11526" spans="4:23" customFormat="1" x14ac:dyDescent="0.35">
      <c r="D11526" s="5"/>
      <c r="J11526" s="12"/>
      <c r="S11526" s="12"/>
      <c r="T11526" s="5"/>
      <c r="V11526" s="5"/>
      <c r="W11526" s="5"/>
    </row>
    <row r="11527" spans="4:23" customFormat="1" x14ac:dyDescent="0.35">
      <c r="D11527" s="5"/>
      <c r="J11527" s="12"/>
      <c r="S11527" s="12"/>
      <c r="T11527" s="5"/>
      <c r="V11527" s="5"/>
      <c r="W11527" s="5"/>
    </row>
    <row r="11528" spans="4:23" customFormat="1" x14ac:dyDescent="0.35">
      <c r="D11528" s="5"/>
      <c r="J11528" s="12"/>
      <c r="S11528" s="12"/>
      <c r="T11528" s="5"/>
      <c r="V11528" s="5"/>
      <c r="W11528" s="5"/>
    </row>
    <row r="11529" spans="4:23" customFormat="1" x14ac:dyDescent="0.35">
      <c r="D11529" s="5"/>
      <c r="J11529" s="12"/>
      <c r="S11529" s="12"/>
      <c r="T11529" s="5"/>
      <c r="V11529" s="5"/>
      <c r="W11529" s="5"/>
    </row>
    <row r="11530" spans="4:23" customFormat="1" x14ac:dyDescent="0.35">
      <c r="D11530" s="5"/>
      <c r="J11530" s="12"/>
      <c r="S11530" s="12"/>
      <c r="T11530" s="5"/>
      <c r="V11530" s="5"/>
      <c r="W11530" s="5"/>
    </row>
    <row r="11531" spans="4:23" customFormat="1" x14ac:dyDescent="0.35">
      <c r="D11531" s="5"/>
      <c r="J11531" s="12"/>
      <c r="S11531" s="12"/>
      <c r="T11531" s="5"/>
      <c r="V11531" s="5"/>
      <c r="W11531" s="5"/>
    </row>
    <row r="11532" spans="4:23" customFormat="1" x14ac:dyDescent="0.35">
      <c r="D11532" s="5"/>
      <c r="J11532" s="12"/>
      <c r="S11532" s="12"/>
      <c r="T11532" s="5"/>
      <c r="V11532" s="5"/>
      <c r="W11532" s="5"/>
    </row>
    <row r="11533" spans="4:23" customFormat="1" x14ac:dyDescent="0.35">
      <c r="D11533" s="5"/>
      <c r="J11533" s="12"/>
      <c r="S11533" s="12"/>
      <c r="T11533" s="5"/>
      <c r="V11533" s="5"/>
      <c r="W11533" s="5"/>
    </row>
    <row r="11534" spans="4:23" customFormat="1" x14ac:dyDescent="0.35">
      <c r="D11534" s="5"/>
      <c r="J11534" s="12"/>
      <c r="S11534" s="12"/>
      <c r="T11534" s="5"/>
      <c r="V11534" s="5"/>
      <c r="W11534" s="5"/>
    </row>
    <row r="11535" spans="4:23" customFormat="1" x14ac:dyDescent="0.35">
      <c r="D11535" s="5"/>
      <c r="J11535" s="12"/>
      <c r="S11535" s="12"/>
      <c r="T11535" s="5"/>
      <c r="V11535" s="5"/>
      <c r="W11535" s="5"/>
    </row>
    <row r="11536" spans="4:23" customFormat="1" x14ac:dyDescent="0.35">
      <c r="D11536" s="5"/>
      <c r="J11536" s="12"/>
      <c r="S11536" s="12"/>
      <c r="T11536" s="5"/>
      <c r="V11536" s="5"/>
      <c r="W11536" s="5"/>
    </row>
    <row r="11537" spans="4:23" customFormat="1" x14ac:dyDescent="0.35">
      <c r="D11537" s="5"/>
      <c r="J11537" s="12"/>
      <c r="S11537" s="12"/>
      <c r="T11537" s="5"/>
      <c r="V11537" s="5"/>
      <c r="W11537" s="5"/>
    </row>
    <row r="11538" spans="4:23" customFormat="1" x14ac:dyDescent="0.35">
      <c r="D11538" s="5"/>
      <c r="J11538" s="12"/>
      <c r="S11538" s="12"/>
      <c r="T11538" s="5"/>
      <c r="V11538" s="5"/>
      <c r="W11538" s="5"/>
    </row>
    <row r="11539" spans="4:23" customFormat="1" x14ac:dyDescent="0.35">
      <c r="D11539" s="5"/>
      <c r="J11539" s="12"/>
      <c r="S11539" s="12"/>
      <c r="T11539" s="5"/>
      <c r="V11539" s="5"/>
      <c r="W11539" s="5"/>
    </row>
    <row r="11540" spans="4:23" customFormat="1" x14ac:dyDescent="0.35">
      <c r="D11540" s="5"/>
      <c r="J11540" s="12"/>
      <c r="S11540" s="12"/>
      <c r="T11540" s="5"/>
      <c r="V11540" s="5"/>
      <c r="W11540" s="5"/>
    </row>
    <row r="11541" spans="4:23" customFormat="1" x14ac:dyDescent="0.35">
      <c r="D11541" s="5"/>
      <c r="J11541" s="12"/>
      <c r="S11541" s="12"/>
      <c r="T11541" s="5"/>
      <c r="V11541" s="5"/>
      <c r="W11541" s="5"/>
    </row>
    <row r="11542" spans="4:23" customFormat="1" x14ac:dyDescent="0.35">
      <c r="D11542" s="5"/>
      <c r="J11542" s="12"/>
      <c r="S11542" s="12"/>
      <c r="T11542" s="5"/>
      <c r="V11542" s="5"/>
      <c r="W11542" s="5"/>
    </row>
    <row r="11543" spans="4:23" customFormat="1" x14ac:dyDescent="0.35">
      <c r="D11543" s="5"/>
      <c r="J11543" s="12"/>
      <c r="S11543" s="12"/>
      <c r="T11543" s="5"/>
      <c r="V11543" s="5"/>
      <c r="W11543" s="5"/>
    </row>
    <row r="11544" spans="4:23" customFormat="1" x14ac:dyDescent="0.35">
      <c r="D11544" s="5"/>
      <c r="J11544" s="12"/>
      <c r="S11544" s="12"/>
      <c r="T11544" s="5"/>
      <c r="V11544" s="5"/>
      <c r="W11544" s="5"/>
    </row>
    <row r="11545" spans="4:23" customFormat="1" x14ac:dyDescent="0.35">
      <c r="D11545" s="5"/>
      <c r="J11545" s="12"/>
      <c r="S11545" s="12"/>
      <c r="T11545" s="5"/>
      <c r="V11545" s="5"/>
      <c r="W11545" s="5"/>
    </row>
    <row r="11546" spans="4:23" customFormat="1" x14ac:dyDescent="0.35">
      <c r="D11546" s="5"/>
      <c r="J11546" s="12"/>
      <c r="S11546" s="12"/>
      <c r="T11546" s="5"/>
      <c r="V11546" s="5"/>
      <c r="W11546" s="5"/>
    </row>
    <row r="11547" spans="4:23" customFormat="1" x14ac:dyDescent="0.35">
      <c r="D11547" s="5"/>
      <c r="J11547" s="12"/>
      <c r="S11547" s="12"/>
      <c r="T11547" s="5"/>
      <c r="V11547" s="5"/>
      <c r="W11547" s="5"/>
    </row>
    <row r="11548" spans="4:23" customFormat="1" x14ac:dyDescent="0.35">
      <c r="D11548" s="5"/>
      <c r="J11548" s="12"/>
      <c r="S11548" s="12"/>
      <c r="T11548" s="5"/>
      <c r="V11548" s="5"/>
      <c r="W11548" s="5"/>
    </row>
    <row r="11549" spans="4:23" customFormat="1" x14ac:dyDescent="0.35">
      <c r="D11549" s="5"/>
      <c r="J11549" s="12"/>
      <c r="S11549" s="12"/>
      <c r="T11549" s="5"/>
      <c r="V11549" s="5"/>
      <c r="W11549" s="5"/>
    </row>
    <row r="11550" spans="4:23" customFormat="1" x14ac:dyDescent="0.35">
      <c r="D11550" s="5"/>
      <c r="J11550" s="12"/>
      <c r="S11550" s="12"/>
      <c r="T11550" s="5"/>
      <c r="V11550" s="5"/>
      <c r="W11550" s="5"/>
    </row>
    <row r="11551" spans="4:23" customFormat="1" x14ac:dyDescent="0.35">
      <c r="D11551" s="5"/>
      <c r="J11551" s="12"/>
      <c r="S11551" s="12"/>
      <c r="T11551" s="5"/>
      <c r="V11551" s="5"/>
      <c r="W11551" s="5"/>
    </row>
    <row r="11552" spans="4:23" customFormat="1" x14ac:dyDescent="0.35">
      <c r="D11552" s="5"/>
      <c r="J11552" s="12"/>
      <c r="S11552" s="12"/>
      <c r="T11552" s="5"/>
      <c r="V11552" s="5"/>
      <c r="W11552" s="5"/>
    </row>
    <row r="11553" spans="4:23" customFormat="1" x14ac:dyDescent="0.35">
      <c r="D11553" s="5"/>
      <c r="J11553" s="12"/>
      <c r="S11553" s="12"/>
      <c r="T11553" s="5"/>
      <c r="V11553" s="5"/>
      <c r="W11553" s="5"/>
    </row>
    <row r="11554" spans="4:23" customFormat="1" x14ac:dyDescent="0.35">
      <c r="D11554" s="5"/>
      <c r="J11554" s="12"/>
      <c r="S11554" s="12"/>
      <c r="T11554" s="5"/>
      <c r="V11554" s="5"/>
      <c r="W11554" s="5"/>
    </row>
    <row r="11555" spans="4:23" customFormat="1" x14ac:dyDescent="0.35">
      <c r="D11555" s="5"/>
      <c r="J11555" s="12"/>
      <c r="S11555" s="12"/>
      <c r="T11555" s="5"/>
      <c r="V11555" s="5"/>
      <c r="W11555" s="5"/>
    </row>
    <row r="11556" spans="4:23" customFormat="1" x14ac:dyDescent="0.35">
      <c r="D11556" s="5"/>
      <c r="J11556" s="12"/>
      <c r="S11556" s="12"/>
      <c r="T11556" s="5"/>
      <c r="V11556" s="5"/>
      <c r="W11556" s="5"/>
    </row>
    <row r="11557" spans="4:23" customFormat="1" x14ac:dyDescent="0.35">
      <c r="D11557" s="5"/>
      <c r="J11557" s="12"/>
      <c r="S11557" s="12"/>
      <c r="T11557" s="5"/>
      <c r="V11557" s="5"/>
      <c r="W11557" s="5"/>
    </row>
    <row r="11558" spans="4:23" customFormat="1" x14ac:dyDescent="0.35">
      <c r="D11558" s="5"/>
      <c r="J11558" s="12"/>
      <c r="S11558" s="12"/>
      <c r="T11558" s="5"/>
      <c r="V11558" s="5"/>
      <c r="W11558" s="5"/>
    </row>
    <row r="11559" spans="4:23" customFormat="1" x14ac:dyDescent="0.35">
      <c r="D11559" s="5"/>
      <c r="J11559" s="12"/>
      <c r="S11559" s="12"/>
      <c r="T11559" s="5"/>
      <c r="V11559" s="5"/>
      <c r="W11559" s="5"/>
    </row>
    <row r="11560" spans="4:23" customFormat="1" x14ac:dyDescent="0.35">
      <c r="D11560" s="5"/>
      <c r="J11560" s="12"/>
      <c r="S11560" s="12"/>
      <c r="T11560" s="5"/>
      <c r="V11560" s="5"/>
      <c r="W11560" s="5"/>
    </row>
    <row r="11561" spans="4:23" customFormat="1" x14ac:dyDescent="0.35">
      <c r="D11561" s="5"/>
      <c r="J11561" s="12"/>
      <c r="S11561" s="12"/>
      <c r="T11561" s="5"/>
      <c r="V11561" s="5"/>
      <c r="W11561" s="5"/>
    </row>
    <row r="11562" spans="4:23" customFormat="1" x14ac:dyDescent="0.35">
      <c r="D11562" s="5"/>
      <c r="J11562" s="12"/>
      <c r="S11562" s="12"/>
      <c r="T11562" s="5"/>
      <c r="V11562" s="5"/>
      <c r="W11562" s="5"/>
    </row>
    <row r="11563" spans="4:23" customFormat="1" x14ac:dyDescent="0.35">
      <c r="D11563" s="5"/>
      <c r="J11563" s="12"/>
      <c r="S11563" s="12"/>
      <c r="T11563" s="5"/>
      <c r="V11563" s="5"/>
      <c r="W11563" s="5"/>
    </row>
    <row r="11564" spans="4:23" customFormat="1" x14ac:dyDescent="0.35">
      <c r="D11564" s="5"/>
      <c r="J11564" s="12"/>
      <c r="S11564" s="12"/>
      <c r="T11564" s="5"/>
      <c r="V11564" s="5"/>
      <c r="W11564" s="5"/>
    </row>
    <row r="11565" spans="4:23" customFormat="1" x14ac:dyDescent="0.35">
      <c r="D11565" s="5"/>
      <c r="J11565" s="12"/>
      <c r="S11565" s="12"/>
      <c r="T11565" s="5"/>
      <c r="V11565" s="5"/>
      <c r="W11565" s="5"/>
    </row>
    <row r="11566" spans="4:23" customFormat="1" x14ac:dyDescent="0.35">
      <c r="D11566" s="5"/>
      <c r="J11566" s="12"/>
      <c r="S11566" s="12"/>
      <c r="T11566" s="5"/>
      <c r="V11566" s="5"/>
      <c r="W11566" s="5"/>
    </row>
    <row r="11567" spans="4:23" customFormat="1" x14ac:dyDescent="0.35">
      <c r="D11567" s="5"/>
      <c r="J11567" s="12"/>
      <c r="S11567" s="12"/>
      <c r="T11567" s="5"/>
      <c r="V11567" s="5"/>
      <c r="W11567" s="5"/>
    </row>
    <row r="11568" spans="4:23" customFormat="1" x14ac:dyDescent="0.35">
      <c r="D11568" s="5"/>
      <c r="J11568" s="12"/>
      <c r="S11568" s="12"/>
      <c r="T11568" s="5"/>
      <c r="V11568" s="5"/>
      <c r="W11568" s="5"/>
    </row>
    <row r="11569" spans="4:23" customFormat="1" x14ac:dyDescent="0.35">
      <c r="D11569" s="5"/>
      <c r="J11569" s="12"/>
      <c r="S11569" s="12"/>
      <c r="T11569" s="5"/>
      <c r="V11569" s="5"/>
      <c r="W11569" s="5"/>
    </row>
    <row r="11570" spans="4:23" customFormat="1" x14ac:dyDescent="0.35">
      <c r="D11570" s="5"/>
      <c r="J11570" s="12"/>
      <c r="S11570" s="12"/>
      <c r="T11570" s="5"/>
      <c r="V11570" s="5"/>
      <c r="W11570" s="5"/>
    </row>
    <row r="11571" spans="4:23" customFormat="1" x14ac:dyDescent="0.35">
      <c r="D11571" s="5"/>
      <c r="J11571" s="12"/>
      <c r="S11571" s="12"/>
      <c r="T11571" s="5"/>
      <c r="V11571" s="5"/>
      <c r="W11571" s="5"/>
    </row>
    <row r="11572" spans="4:23" customFormat="1" x14ac:dyDescent="0.35">
      <c r="D11572" s="5"/>
      <c r="J11572" s="12"/>
      <c r="S11572" s="12"/>
      <c r="T11572" s="5"/>
      <c r="V11572" s="5"/>
      <c r="W11572" s="5"/>
    </row>
    <row r="11573" spans="4:23" customFormat="1" x14ac:dyDescent="0.35">
      <c r="D11573" s="5"/>
      <c r="J11573" s="12"/>
      <c r="S11573" s="12"/>
      <c r="T11573" s="5"/>
      <c r="V11573" s="5"/>
      <c r="W11573" s="5"/>
    </row>
    <row r="11574" spans="4:23" customFormat="1" x14ac:dyDescent="0.35">
      <c r="D11574" s="5"/>
      <c r="J11574" s="12"/>
      <c r="S11574" s="12"/>
      <c r="T11574" s="5"/>
      <c r="V11574" s="5"/>
      <c r="W11574" s="5"/>
    </row>
    <row r="11575" spans="4:23" customFormat="1" x14ac:dyDescent="0.35">
      <c r="D11575" s="5"/>
      <c r="J11575" s="12"/>
      <c r="S11575" s="12"/>
      <c r="T11575" s="5"/>
      <c r="V11575" s="5"/>
      <c r="W11575" s="5"/>
    </row>
    <row r="11576" spans="4:23" customFormat="1" x14ac:dyDescent="0.35">
      <c r="D11576" s="5"/>
      <c r="J11576" s="12"/>
      <c r="S11576" s="12"/>
      <c r="T11576" s="5"/>
      <c r="V11576" s="5"/>
      <c r="W11576" s="5"/>
    </row>
    <row r="11577" spans="4:23" customFormat="1" x14ac:dyDescent="0.35">
      <c r="D11577" s="5"/>
      <c r="J11577" s="12"/>
      <c r="S11577" s="12"/>
      <c r="T11577" s="5"/>
      <c r="V11577" s="5"/>
      <c r="W11577" s="5"/>
    </row>
    <row r="11578" spans="4:23" customFormat="1" x14ac:dyDescent="0.35">
      <c r="D11578" s="5"/>
      <c r="J11578" s="12"/>
      <c r="S11578" s="12"/>
      <c r="T11578" s="5"/>
      <c r="V11578" s="5"/>
      <c r="W11578" s="5"/>
    </row>
    <row r="11579" spans="4:23" customFormat="1" x14ac:dyDescent="0.35">
      <c r="D11579" s="5"/>
      <c r="J11579" s="12"/>
      <c r="S11579" s="12"/>
      <c r="T11579" s="5"/>
      <c r="V11579" s="5"/>
      <c r="W11579" s="5"/>
    </row>
    <row r="11580" spans="4:23" customFormat="1" x14ac:dyDescent="0.35">
      <c r="D11580" s="5"/>
      <c r="J11580" s="12"/>
      <c r="S11580" s="12"/>
      <c r="T11580" s="5"/>
      <c r="V11580" s="5"/>
      <c r="W11580" s="5"/>
    </row>
    <row r="11581" spans="4:23" customFormat="1" x14ac:dyDescent="0.35">
      <c r="D11581" s="5"/>
      <c r="J11581" s="12"/>
      <c r="S11581" s="12"/>
      <c r="T11581" s="5"/>
      <c r="V11581" s="5"/>
      <c r="W11581" s="5"/>
    </row>
    <row r="11582" spans="4:23" customFormat="1" x14ac:dyDescent="0.35">
      <c r="D11582" s="5"/>
      <c r="J11582" s="12"/>
      <c r="S11582" s="12"/>
      <c r="T11582" s="5"/>
      <c r="V11582" s="5"/>
      <c r="W11582" s="5"/>
    </row>
    <row r="11583" spans="4:23" customFormat="1" x14ac:dyDescent="0.35">
      <c r="D11583" s="5"/>
      <c r="J11583" s="12"/>
      <c r="S11583" s="12"/>
      <c r="T11583" s="5"/>
      <c r="V11583" s="5"/>
      <c r="W11583" s="5"/>
    </row>
    <row r="11584" spans="4:23" customFormat="1" x14ac:dyDescent="0.35">
      <c r="D11584" s="5"/>
      <c r="J11584" s="12"/>
      <c r="S11584" s="12"/>
      <c r="T11584" s="5"/>
      <c r="V11584" s="5"/>
      <c r="W11584" s="5"/>
    </row>
    <row r="11585" spans="4:23" customFormat="1" x14ac:dyDescent="0.35">
      <c r="D11585" s="5"/>
      <c r="J11585" s="12"/>
      <c r="S11585" s="12"/>
      <c r="T11585" s="5"/>
      <c r="V11585" s="5"/>
      <c r="W11585" s="5"/>
    </row>
    <row r="11586" spans="4:23" customFormat="1" x14ac:dyDescent="0.35">
      <c r="D11586" s="5"/>
      <c r="J11586" s="12"/>
      <c r="S11586" s="12"/>
      <c r="T11586" s="5"/>
      <c r="V11586" s="5"/>
      <c r="W11586" s="5"/>
    </row>
    <row r="11587" spans="4:23" customFormat="1" x14ac:dyDescent="0.35">
      <c r="D11587" s="5"/>
      <c r="J11587" s="12"/>
      <c r="S11587" s="12"/>
      <c r="T11587" s="5"/>
      <c r="V11587" s="5"/>
      <c r="W11587" s="5"/>
    </row>
    <row r="11588" spans="4:23" customFormat="1" x14ac:dyDescent="0.35">
      <c r="D11588" s="5"/>
      <c r="J11588" s="12"/>
      <c r="S11588" s="12"/>
      <c r="T11588" s="5"/>
      <c r="V11588" s="5"/>
      <c r="W11588" s="5"/>
    </row>
    <row r="11589" spans="4:23" customFormat="1" x14ac:dyDescent="0.35">
      <c r="D11589" s="5"/>
      <c r="J11589" s="12"/>
      <c r="S11589" s="12"/>
      <c r="T11589" s="5"/>
      <c r="V11589" s="5"/>
      <c r="W11589" s="5"/>
    </row>
    <row r="11590" spans="4:23" customFormat="1" x14ac:dyDescent="0.35">
      <c r="D11590" s="5"/>
      <c r="J11590" s="12"/>
      <c r="S11590" s="12"/>
      <c r="T11590" s="5"/>
      <c r="V11590" s="5"/>
      <c r="W11590" s="5"/>
    </row>
    <row r="11591" spans="4:23" customFormat="1" x14ac:dyDescent="0.35">
      <c r="D11591" s="5"/>
      <c r="J11591" s="12"/>
      <c r="S11591" s="12"/>
      <c r="T11591" s="5"/>
      <c r="V11591" s="5"/>
      <c r="W11591" s="5"/>
    </row>
    <row r="11592" spans="4:23" customFormat="1" x14ac:dyDescent="0.35">
      <c r="D11592" s="5"/>
      <c r="J11592" s="12"/>
      <c r="S11592" s="12"/>
      <c r="T11592" s="5"/>
      <c r="V11592" s="5"/>
      <c r="W11592" s="5"/>
    </row>
    <row r="11593" spans="4:23" customFormat="1" x14ac:dyDescent="0.35">
      <c r="D11593" s="5"/>
      <c r="J11593" s="12"/>
      <c r="S11593" s="12"/>
      <c r="T11593" s="5"/>
      <c r="V11593" s="5"/>
      <c r="W11593" s="5"/>
    </row>
    <row r="11594" spans="4:23" customFormat="1" x14ac:dyDescent="0.35">
      <c r="D11594" s="5"/>
      <c r="J11594" s="12"/>
      <c r="S11594" s="12"/>
      <c r="T11594" s="5"/>
      <c r="V11594" s="5"/>
      <c r="W11594" s="5"/>
    </row>
    <row r="11595" spans="4:23" customFormat="1" x14ac:dyDescent="0.35">
      <c r="D11595" s="5"/>
      <c r="J11595" s="12"/>
      <c r="S11595" s="12"/>
      <c r="T11595" s="5"/>
      <c r="V11595" s="5"/>
      <c r="W11595" s="5"/>
    </row>
    <row r="11596" spans="4:23" customFormat="1" x14ac:dyDescent="0.35">
      <c r="D11596" s="5"/>
      <c r="J11596" s="12"/>
      <c r="S11596" s="12"/>
      <c r="T11596" s="5"/>
      <c r="V11596" s="5"/>
      <c r="W11596" s="5"/>
    </row>
    <row r="11597" spans="4:23" customFormat="1" x14ac:dyDescent="0.35">
      <c r="D11597" s="5"/>
      <c r="J11597" s="12"/>
      <c r="S11597" s="12"/>
      <c r="T11597" s="5"/>
      <c r="V11597" s="5"/>
      <c r="W11597" s="5"/>
    </row>
    <row r="11598" spans="4:23" customFormat="1" x14ac:dyDescent="0.35">
      <c r="D11598" s="5"/>
      <c r="J11598" s="12"/>
      <c r="S11598" s="12"/>
      <c r="T11598" s="5"/>
      <c r="V11598" s="5"/>
      <c r="W11598" s="5"/>
    </row>
    <row r="11599" spans="4:23" customFormat="1" x14ac:dyDescent="0.35">
      <c r="D11599" s="5"/>
      <c r="J11599" s="12"/>
      <c r="S11599" s="12"/>
      <c r="T11599" s="5"/>
      <c r="V11599" s="5"/>
      <c r="W11599" s="5"/>
    </row>
    <row r="11600" spans="4:23" customFormat="1" x14ac:dyDescent="0.35">
      <c r="D11600" s="5"/>
      <c r="J11600" s="12"/>
      <c r="S11600" s="12"/>
      <c r="T11600" s="5"/>
      <c r="V11600" s="5"/>
      <c r="W11600" s="5"/>
    </row>
    <row r="11601" spans="4:23" customFormat="1" x14ac:dyDescent="0.35">
      <c r="D11601" s="5"/>
      <c r="J11601" s="12"/>
      <c r="S11601" s="12"/>
      <c r="T11601" s="5"/>
      <c r="V11601" s="5"/>
      <c r="W11601" s="5"/>
    </row>
    <row r="11602" spans="4:23" customFormat="1" x14ac:dyDescent="0.35">
      <c r="D11602" s="5"/>
      <c r="J11602" s="12"/>
      <c r="S11602" s="12"/>
      <c r="T11602" s="5"/>
      <c r="V11602" s="5"/>
      <c r="W11602" s="5"/>
    </row>
    <row r="11603" spans="4:23" customFormat="1" x14ac:dyDescent="0.35">
      <c r="D11603" s="5"/>
      <c r="J11603" s="12"/>
      <c r="S11603" s="12"/>
      <c r="T11603" s="5"/>
      <c r="V11603" s="5"/>
      <c r="W11603" s="5"/>
    </row>
    <row r="11604" spans="4:23" customFormat="1" x14ac:dyDescent="0.35">
      <c r="D11604" s="5"/>
      <c r="J11604" s="12"/>
      <c r="S11604" s="12"/>
      <c r="T11604" s="5"/>
      <c r="V11604" s="5"/>
      <c r="W11604" s="5"/>
    </row>
    <row r="11605" spans="4:23" customFormat="1" x14ac:dyDescent="0.35">
      <c r="D11605" s="5"/>
      <c r="J11605" s="12"/>
      <c r="S11605" s="12"/>
      <c r="T11605" s="5"/>
      <c r="V11605" s="5"/>
      <c r="W11605" s="5"/>
    </row>
    <row r="11606" spans="4:23" customFormat="1" x14ac:dyDescent="0.35">
      <c r="D11606" s="5"/>
      <c r="J11606" s="12"/>
      <c r="S11606" s="12"/>
      <c r="T11606" s="5"/>
      <c r="V11606" s="5"/>
      <c r="W11606" s="5"/>
    </row>
    <row r="11607" spans="4:23" customFormat="1" x14ac:dyDescent="0.35">
      <c r="D11607" s="5"/>
      <c r="J11607" s="12"/>
      <c r="S11607" s="12"/>
      <c r="T11607" s="5"/>
      <c r="V11607" s="5"/>
      <c r="W11607" s="5"/>
    </row>
    <row r="11608" spans="4:23" customFormat="1" x14ac:dyDescent="0.35">
      <c r="D11608" s="5"/>
      <c r="J11608" s="12"/>
      <c r="S11608" s="12"/>
      <c r="T11608" s="5"/>
      <c r="V11608" s="5"/>
      <c r="W11608" s="5"/>
    </row>
    <row r="11609" spans="4:23" customFormat="1" x14ac:dyDescent="0.35">
      <c r="D11609" s="5"/>
      <c r="J11609" s="12"/>
      <c r="S11609" s="12"/>
      <c r="T11609" s="5"/>
      <c r="V11609" s="5"/>
      <c r="W11609" s="5"/>
    </row>
    <row r="11610" spans="4:23" customFormat="1" x14ac:dyDescent="0.35">
      <c r="D11610" s="5"/>
      <c r="J11610" s="12"/>
      <c r="S11610" s="12"/>
      <c r="T11610" s="5"/>
      <c r="V11610" s="5"/>
      <c r="W11610" s="5"/>
    </row>
    <row r="11611" spans="4:23" customFormat="1" x14ac:dyDescent="0.35">
      <c r="D11611" s="5"/>
      <c r="J11611" s="12"/>
      <c r="S11611" s="12"/>
      <c r="T11611" s="5"/>
      <c r="V11611" s="5"/>
      <c r="W11611" s="5"/>
    </row>
    <row r="11612" spans="4:23" customFormat="1" x14ac:dyDescent="0.35">
      <c r="D11612" s="5"/>
      <c r="J11612" s="12"/>
      <c r="S11612" s="12"/>
      <c r="T11612" s="5"/>
      <c r="V11612" s="5"/>
      <c r="W11612" s="5"/>
    </row>
    <row r="11613" spans="4:23" customFormat="1" x14ac:dyDescent="0.35">
      <c r="D11613" s="5"/>
      <c r="J11613" s="12"/>
      <c r="S11613" s="12"/>
      <c r="T11613" s="5"/>
      <c r="V11613" s="5"/>
      <c r="W11613" s="5"/>
    </row>
    <row r="11614" spans="4:23" customFormat="1" x14ac:dyDescent="0.35">
      <c r="D11614" s="5"/>
      <c r="J11614" s="12"/>
      <c r="S11614" s="12"/>
      <c r="T11614" s="5"/>
      <c r="V11614" s="5"/>
      <c r="W11614" s="5"/>
    </row>
    <row r="11615" spans="4:23" customFormat="1" x14ac:dyDescent="0.35">
      <c r="D11615" s="5"/>
      <c r="J11615" s="12"/>
      <c r="S11615" s="12"/>
      <c r="T11615" s="5"/>
      <c r="V11615" s="5"/>
      <c r="W11615" s="5"/>
    </row>
    <row r="11616" spans="4:23" customFormat="1" x14ac:dyDescent="0.35">
      <c r="D11616" s="5"/>
      <c r="J11616" s="12"/>
      <c r="S11616" s="12"/>
      <c r="T11616" s="5"/>
      <c r="V11616" s="5"/>
      <c r="W11616" s="5"/>
    </row>
    <row r="11617" spans="4:23" customFormat="1" x14ac:dyDescent="0.35">
      <c r="D11617" s="5"/>
      <c r="J11617" s="12"/>
      <c r="S11617" s="12"/>
      <c r="T11617" s="5"/>
      <c r="V11617" s="5"/>
      <c r="W11617" s="5"/>
    </row>
    <row r="11618" spans="4:23" customFormat="1" x14ac:dyDescent="0.35">
      <c r="D11618" s="5"/>
      <c r="J11618" s="12"/>
      <c r="S11618" s="12"/>
      <c r="T11618" s="5"/>
      <c r="V11618" s="5"/>
      <c r="W11618" s="5"/>
    </row>
    <row r="11619" spans="4:23" customFormat="1" x14ac:dyDescent="0.35">
      <c r="D11619" s="5"/>
      <c r="J11619" s="12"/>
      <c r="S11619" s="12"/>
      <c r="T11619" s="5"/>
      <c r="V11619" s="5"/>
      <c r="W11619" s="5"/>
    </row>
    <row r="11620" spans="4:23" customFormat="1" x14ac:dyDescent="0.35">
      <c r="D11620" s="5"/>
      <c r="J11620" s="12"/>
      <c r="S11620" s="12"/>
      <c r="T11620" s="5"/>
      <c r="V11620" s="5"/>
      <c r="W11620" s="5"/>
    </row>
    <row r="11621" spans="4:23" customFormat="1" x14ac:dyDescent="0.35">
      <c r="D11621" s="5"/>
      <c r="J11621" s="12"/>
      <c r="S11621" s="12"/>
      <c r="T11621" s="5"/>
      <c r="V11621" s="5"/>
      <c r="W11621" s="5"/>
    </row>
    <row r="11622" spans="4:23" customFormat="1" x14ac:dyDescent="0.35">
      <c r="D11622" s="5"/>
      <c r="J11622" s="12"/>
      <c r="S11622" s="12"/>
      <c r="T11622" s="5"/>
      <c r="V11622" s="5"/>
      <c r="W11622" s="5"/>
    </row>
    <row r="11623" spans="4:23" customFormat="1" x14ac:dyDescent="0.35">
      <c r="D11623" s="5"/>
      <c r="J11623" s="12"/>
      <c r="S11623" s="12"/>
      <c r="T11623" s="5"/>
      <c r="V11623" s="5"/>
      <c r="W11623" s="5"/>
    </row>
    <row r="11624" spans="4:23" customFormat="1" x14ac:dyDescent="0.35">
      <c r="D11624" s="5"/>
      <c r="J11624" s="12"/>
      <c r="S11624" s="12"/>
      <c r="T11624" s="5"/>
      <c r="V11624" s="5"/>
      <c r="W11624" s="5"/>
    </row>
    <row r="11625" spans="4:23" customFormat="1" x14ac:dyDescent="0.35">
      <c r="D11625" s="5"/>
      <c r="J11625" s="12"/>
      <c r="S11625" s="12"/>
      <c r="T11625" s="5"/>
      <c r="V11625" s="5"/>
      <c r="W11625" s="5"/>
    </row>
    <row r="11626" spans="4:23" customFormat="1" x14ac:dyDescent="0.35">
      <c r="D11626" s="5"/>
      <c r="J11626" s="12"/>
      <c r="S11626" s="12"/>
      <c r="T11626" s="5"/>
      <c r="V11626" s="5"/>
      <c r="W11626" s="5"/>
    </row>
    <row r="11627" spans="4:23" customFormat="1" x14ac:dyDescent="0.35">
      <c r="D11627" s="5"/>
      <c r="J11627" s="12"/>
      <c r="S11627" s="12"/>
      <c r="T11627" s="5"/>
      <c r="V11627" s="5"/>
      <c r="W11627" s="5"/>
    </row>
    <row r="11628" spans="4:23" customFormat="1" x14ac:dyDescent="0.35">
      <c r="D11628" s="5"/>
      <c r="J11628" s="12"/>
      <c r="S11628" s="12"/>
      <c r="T11628" s="5"/>
      <c r="V11628" s="5"/>
      <c r="W11628" s="5"/>
    </row>
    <row r="11629" spans="4:23" customFormat="1" x14ac:dyDescent="0.35">
      <c r="D11629" s="5"/>
      <c r="J11629" s="12"/>
      <c r="S11629" s="12"/>
      <c r="T11629" s="5"/>
      <c r="V11629" s="5"/>
      <c r="W11629" s="5"/>
    </row>
    <row r="11630" spans="4:23" customFormat="1" x14ac:dyDescent="0.35">
      <c r="D11630" s="5"/>
      <c r="J11630" s="12"/>
      <c r="S11630" s="12"/>
      <c r="T11630" s="5"/>
      <c r="V11630" s="5"/>
      <c r="W11630" s="5"/>
    </row>
    <row r="11631" spans="4:23" customFormat="1" x14ac:dyDescent="0.35">
      <c r="D11631" s="5"/>
      <c r="J11631" s="12"/>
      <c r="S11631" s="12"/>
      <c r="T11631" s="5"/>
      <c r="V11631" s="5"/>
      <c r="W11631" s="5"/>
    </row>
    <row r="11632" spans="4:23" customFormat="1" x14ac:dyDescent="0.35">
      <c r="D11632" s="5"/>
      <c r="J11632" s="12"/>
      <c r="S11632" s="12"/>
      <c r="T11632" s="5"/>
      <c r="V11632" s="5"/>
      <c r="W11632" s="5"/>
    </row>
    <row r="11633" spans="4:23" customFormat="1" x14ac:dyDescent="0.35">
      <c r="D11633" s="5"/>
      <c r="J11633" s="12"/>
      <c r="S11633" s="12"/>
      <c r="T11633" s="5"/>
      <c r="V11633" s="5"/>
      <c r="W11633" s="5"/>
    </row>
    <row r="11634" spans="4:23" customFormat="1" x14ac:dyDescent="0.35">
      <c r="D11634" s="5"/>
      <c r="J11634" s="12"/>
      <c r="S11634" s="12"/>
      <c r="T11634" s="5"/>
      <c r="V11634" s="5"/>
      <c r="W11634" s="5"/>
    </row>
    <row r="11635" spans="4:23" customFormat="1" x14ac:dyDescent="0.35">
      <c r="D11635" s="5"/>
      <c r="J11635" s="12"/>
      <c r="S11635" s="12"/>
      <c r="T11635" s="5"/>
      <c r="V11635" s="5"/>
      <c r="W11635" s="5"/>
    </row>
    <row r="11636" spans="4:23" customFormat="1" x14ac:dyDescent="0.35">
      <c r="D11636" s="5"/>
      <c r="J11636" s="12"/>
      <c r="S11636" s="12"/>
      <c r="T11636" s="5"/>
      <c r="V11636" s="5"/>
      <c r="W11636" s="5"/>
    </row>
    <row r="11637" spans="4:23" customFormat="1" x14ac:dyDescent="0.35">
      <c r="D11637" s="5"/>
      <c r="J11637" s="12"/>
      <c r="S11637" s="12"/>
      <c r="T11637" s="5"/>
      <c r="V11637" s="5"/>
      <c r="W11637" s="5"/>
    </row>
    <row r="11638" spans="4:23" customFormat="1" x14ac:dyDescent="0.35">
      <c r="D11638" s="5"/>
      <c r="J11638" s="12"/>
      <c r="S11638" s="12"/>
      <c r="T11638" s="5"/>
      <c r="V11638" s="5"/>
      <c r="W11638" s="5"/>
    </row>
    <row r="11639" spans="4:23" customFormat="1" x14ac:dyDescent="0.35">
      <c r="D11639" s="5"/>
      <c r="J11639" s="12"/>
      <c r="S11639" s="12"/>
      <c r="T11639" s="5"/>
      <c r="V11639" s="5"/>
      <c r="W11639" s="5"/>
    </row>
    <row r="11640" spans="4:23" customFormat="1" x14ac:dyDescent="0.35">
      <c r="D11640" s="5"/>
      <c r="J11640" s="12"/>
      <c r="S11640" s="12"/>
      <c r="T11640" s="5"/>
      <c r="V11640" s="5"/>
      <c r="W11640" s="5"/>
    </row>
    <row r="11641" spans="4:23" customFormat="1" x14ac:dyDescent="0.35">
      <c r="D11641" s="5"/>
      <c r="J11641" s="12"/>
      <c r="S11641" s="12"/>
      <c r="T11641" s="5"/>
      <c r="V11641" s="5"/>
      <c r="W11641" s="5"/>
    </row>
    <row r="11642" spans="4:23" customFormat="1" x14ac:dyDescent="0.35">
      <c r="D11642" s="5"/>
      <c r="J11642" s="12"/>
      <c r="S11642" s="12"/>
      <c r="T11642" s="5"/>
      <c r="V11642" s="5"/>
      <c r="W11642" s="5"/>
    </row>
    <row r="11643" spans="4:23" customFormat="1" x14ac:dyDescent="0.35">
      <c r="D11643" s="5"/>
      <c r="J11643" s="12"/>
      <c r="S11643" s="12"/>
      <c r="T11643" s="5"/>
      <c r="V11643" s="5"/>
      <c r="W11643" s="5"/>
    </row>
    <row r="11644" spans="4:23" customFormat="1" x14ac:dyDescent="0.35">
      <c r="D11644" s="5"/>
      <c r="J11644" s="12"/>
      <c r="S11644" s="12"/>
      <c r="T11644" s="5"/>
      <c r="V11644" s="5"/>
      <c r="W11644" s="5"/>
    </row>
    <row r="11645" spans="4:23" customFormat="1" x14ac:dyDescent="0.35">
      <c r="D11645" s="5"/>
      <c r="J11645" s="12"/>
      <c r="S11645" s="12"/>
      <c r="T11645" s="5"/>
      <c r="V11645" s="5"/>
      <c r="W11645" s="5"/>
    </row>
    <row r="11646" spans="4:23" customFormat="1" x14ac:dyDescent="0.35">
      <c r="D11646" s="5"/>
      <c r="J11646" s="12"/>
      <c r="S11646" s="12"/>
      <c r="T11646" s="5"/>
      <c r="V11646" s="5"/>
      <c r="W11646" s="5"/>
    </row>
    <row r="11647" spans="4:23" customFormat="1" x14ac:dyDescent="0.35">
      <c r="D11647" s="5"/>
      <c r="J11647" s="12"/>
      <c r="S11647" s="12"/>
      <c r="T11647" s="5"/>
      <c r="V11647" s="5"/>
      <c r="W11647" s="5"/>
    </row>
    <row r="11648" spans="4:23" customFormat="1" x14ac:dyDescent="0.35">
      <c r="D11648" s="5"/>
      <c r="J11648" s="12"/>
      <c r="S11648" s="12"/>
      <c r="T11648" s="5"/>
      <c r="V11648" s="5"/>
      <c r="W11648" s="5"/>
    </row>
    <row r="11649" spans="4:23" customFormat="1" x14ac:dyDescent="0.35">
      <c r="D11649" s="5"/>
      <c r="J11649" s="12"/>
      <c r="S11649" s="12"/>
      <c r="T11649" s="5"/>
      <c r="V11649" s="5"/>
      <c r="W11649" s="5"/>
    </row>
    <row r="11650" spans="4:23" customFormat="1" x14ac:dyDescent="0.35">
      <c r="D11650" s="5"/>
      <c r="J11650" s="12"/>
      <c r="S11650" s="12"/>
      <c r="T11650" s="5"/>
      <c r="V11650" s="5"/>
      <c r="W11650" s="5"/>
    </row>
    <row r="11651" spans="4:23" customFormat="1" x14ac:dyDescent="0.35">
      <c r="D11651" s="5"/>
      <c r="J11651" s="12"/>
      <c r="S11651" s="12"/>
      <c r="T11651" s="5"/>
      <c r="V11651" s="5"/>
      <c r="W11651" s="5"/>
    </row>
    <row r="11652" spans="4:23" customFormat="1" x14ac:dyDescent="0.35">
      <c r="D11652" s="5"/>
      <c r="J11652" s="12"/>
      <c r="S11652" s="12"/>
      <c r="T11652" s="5"/>
      <c r="V11652" s="5"/>
      <c r="W11652" s="5"/>
    </row>
    <row r="11653" spans="4:23" customFormat="1" x14ac:dyDescent="0.35">
      <c r="D11653" s="5"/>
      <c r="J11653" s="12"/>
      <c r="S11653" s="12"/>
      <c r="T11653" s="5"/>
      <c r="V11653" s="5"/>
      <c r="W11653" s="5"/>
    </row>
    <row r="11654" spans="4:23" customFormat="1" x14ac:dyDescent="0.35">
      <c r="D11654" s="5"/>
      <c r="J11654" s="12"/>
      <c r="S11654" s="12"/>
      <c r="T11654" s="5"/>
      <c r="V11654" s="5"/>
      <c r="W11654" s="5"/>
    </row>
    <row r="11655" spans="4:23" customFormat="1" x14ac:dyDescent="0.35">
      <c r="D11655" s="5"/>
      <c r="J11655" s="12"/>
      <c r="S11655" s="12"/>
      <c r="T11655" s="5"/>
      <c r="V11655" s="5"/>
      <c r="W11655" s="5"/>
    </row>
    <row r="11656" spans="4:23" customFormat="1" x14ac:dyDescent="0.35">
      <c r="D11656" s="5"/>
      <c r="J11656" s="12"/>
      <c r="S11656" s="12"/>
      <c r="T11656" s="5"/>
      <c r="V11656" s="5"/>
      <c r="W11656" s="5"/>
    </row>
    <row r="11657" spans="4:23" customFormat="1" x14ac:dyDescent="0.35">
      <c r="D11657" s="5"/>
      <c r="J11657" s="12"/>
      <c r="S11657" s="12"/>
      <c r="T11657" s="5"/>
      <c r="V11657" s="5"/>
      <c r="W11657" s="5"/>
    </row>
    <row r="11658" spans="4:23" customFormat="1" x14ac:dyDescent="0.35">
      <c r="D11658" s="5"/>
      <c r="J11658" s="12"/>
      <c r="S11658" s="12"/>
      <c r="T11658" s="5"/>
      <c r="V11658" s="5"/>
      <c r="W11658" s="5"/>
    </row>
    <row r="11659" spans="4:23" customFormat="1" x14ac:dyDescent="0.35">
      <c r="D11659" s="5"/>
      <c r="J11659" s="12"/>
      <c r="S11659" s="12"/>
      <c r="T11659" s="5"/>
      <c r="V11659" s="5"/>
      <c r="W11659" s="5"/>
    </row>
    <row r="11660" spans="4:23" customFormat="1" x14ac:dyDescent="0.35">
      <c r="D11660" s="5"/>
      <c r="J11660" s="12"/>
      <c r="S11660" s="12"/>
      <c r="T11660" s="5"/>
      <c r="V11660" s="5"/>
      <c r="W11660" s="5"/>
    </row>
    <row r="11661" spans="4:23" customFormat="1" x14ac:dyDescent="0.35">
      <c r="D11661" s="5"/>
      <c r="J11661" s="12"/>
      <c r="S11661" s="12"/>
      <c r="T11661" s="5"/>
      <c r="V11661" s="5"/>
      <c r="W11661" s="5"/>
    </row>
    <row r="11662" spans="4:23" customFormat="1" x14ac:dyDescent="0.35">
      <c r="D11662" s="5"/>
      <c r="J11662" s="12"/>
      <c r="S11662" s="12"/>
      <c r="T11662" s="5"/>
      <c r="V11662" s="5"/>
      <c r="W11662" s="5"/>
    </row>
    <row r="11663" spans="4:23" customFormat="1" x14ac:dyDescent="0.35">
      <c r="D11663" s="5"/>
      <c r="J11663" s="12"/>
      <c r="S11663" s="12"/>
      <c r="T11663" s="5"/>
      <c r="V11663" s="5"/>
      <c r="W11663" s="5"/>
    </row>
    <row r="11664" spans="4:23" customFormat="1" x14ac:dyDescent="0.35">
      <c r="D11664" s="5"/>
      <c r="J11664" s="12"/>
      <c r="S11664" s="12"/>
      <c r="T11664" s="5"/>
      <c r="V11664" s="5"/>
      <c r="W11664" s="5"/>
    </row>
    <row r="11665" spans="4:23" customFormat="1" x14ac:dyDescent="0.35">
      <c r="D11665" s="5"/>
      <c r="J11665" s="12"/>
      <c r="S11665" s="12"/>
      <c r="T11665" s="5"/>
      <c r="V11665" s="5"/>
      <c r="W11665" s="5"/>
    </row>
    <row r="11666" spans="4:23" customFormat="1" x14ac:dyDescent="0.35">
      <c r="D11666" s="5"/>
      <c r="J11666" s="12"/>
      <c r="S11666" s="12"/>
      <c r="T11666" s="5"/>
      <c r="V11666" s="5"/>
      <c r="W11666" s="5"/>
    </row>
    <row r="11667" spans="4:23" customFormat="1" x14ac:dyDescent="0.35">
      <c r="D11667" s="5"/>
      <c r="J11667" s="12"/>
      <c r="S11667" s="12"/>
      <c r="T11667" s="5"/>
      <c r="V11667" s="5"/>
      <c r="W11667" s="5"/>
    </row>
    <row r="11668" spans="4:23" customFormat="1" x14ac:dyDescent="0.35">
      <c r="D11668" s="5"/>
      <c r="J11668" s="12"/>
      <c r="S11668" s="12"/>
      <c r="T11668" s="5"/>
      <c r="V11668" s="5"/>
      <c r="W11668" s="5"/>
    </row>
    <row r="11669" spans="4:23" customFormat="1" x14ac:dyDescent="0.35">
      <c r="D11669" s="5"/>
      <c r="J11669" s="12"/>
      <c r="S11669" s="12"/>
      <c r="T11669" s="5"/>
      <c r="V11669" s="5"/>
      <c r="W11669" s="5"/>
    </row>
    <row r="11670" spans="4:23" customFormat="1" x14ac:dyDescent="0.35">
      <c r="D11670" s="5"/>
      <c r="J11670" s="12"/>
      <c r="S11670" s="12"/>
      <c r="T11670" s="5"/>
      <c r="V11670" s="5"/>
      <c r="W11670" s="5"/>
    </row>
    <row r="11671" spans="4:23" customFormat="1" x14ac:dyDescent="0.35">
      <c r="D11671" s="5"/>
      <c r="J11671" s="12"/>
      <c r="S11671" s="12"/>
      <c r="T11671" s="5"/>
      <c r="V11671" s="5"/>
      <c r="W11671" s="5"/>
    </row>
    <row r="11672" spans="4:23" customFormat="1" x14ac:dyDescent="0.35">
      <c r="D11672" s="5"/>
      <c r="J11672" s="12"/>
      <c r="S11672" s="12"/>
      <c r="T11672" s="5"/>
      <c r="V11672" s="5"/>
      <c r="W11672" s="5"/>
    </row>
    <row r="11673" spans="4:23" customFormat="1" x14ac:dyDescent="0.35">
      <c r="D11673" s="5"/>
      <c r="J11673" s="12"/>
      <c r="S11673" s="12"/>
      <c r="T11673" s="5"/>
      <c r="V11673" s="5"/>
      <c r="W11673" s="5"/>
    </row>
    <row r="11674" spans="4:23" customFormat="1" x14ac:dyDescent="0.35">
      <c r="D11674" s="5"/>
      <c r="J11674" s="12"/>
      <c r="S11674" s="12"/>
      <c r="T11674" s="5"/>
      <c r="V11674" s="5"/>
      <c r="W11674" s="5"/>
    </row>
    <row r="11675" spans="4:23" customFormat="1" x14ac:dyDescent="0.35">
      <c r="D11675" s="5"/>
      <c r="J11675" s="12"/>
      <c r="S11675" s="12"/>
      <c r="T11675" s="5"/>
      <c r="V11675" s="5"/>
      <c r="W11675" s="5"/>
    </row>
    <row r="11676" spans="4:23" customFormat="1" x14ac:dyDescent="0.35">
      <c r="D11676" s="5"/>
      <c r="J11676" s="12"/>
      <c r="S11676" s="12"/>
      <c r="T11676" s="5"/>
      <c r="V11676" s="5"/>
      <c r="W11676" s="5"/>
    </row>
    <row r="11677" spans="4:23" customFormat="1" x14ac:dyDescent="0.35">
      <c r="D11677" s="5"/>
      <c r="J11677" s="12"/>
      <c r="S11677" s="12"/>
      <c r="T11677" s="5"/>
      <c r="V11677" s="5"/>
      <c r="W11677" s="5"/>
    </row>
    <row r="11678" spans="4:23" customFormat="1" x14ac:dyDescent="0.35">
      <c r="D11678" s="5"/>
      <c r="J11678" s="12"/>
      <c r="S11678" s="12"/>
      <c r="T11678" s="5"/>
      <c r="V11678" s="5"/>
      <c r="W11678" s="5"/>
    </row>
    <row r="11679" spans="4:23" customFormat="1" x14ac:dyDescent="0.35">
      <c r="D11679" s="5"/>
      <c r="J11679" s="12"/>
      <c r="S11679" s="12"/>
      <c r="T11679" s="5"/>
      <c r="V11679" s="5"/>
      <c r="W11679" s="5"/>
    </row>
    <row r="11680" spans="4:23" customFormat="1" x14ac:dyDescent="0.35">
      <c r="D11680" s="5"/>
      <c r="J11680" s="12"/>
      <c r="S11680" s="12"/>
      <c r="T11680" s="5"/>
      <c r="V11680" s="5"/>
      <c r="W11680" s="5"/>
    </row>
    <row r="11681" spans="4:23" customFormat="1" x14ac:dyDescent="0.35">
      <c r="D11681" s="5"/>
      <c r="J11681" s="12"/>
      <c r="S11681" s="12"/>
      <c r="T11681" s="5"/>
      <c r="V11681" s="5"/>
      <c r="W11681" s="5"/>
    </row>
    <row r="11682" spans="4:23" customFormat="1" x14ac:dyDescent="0.35">
      <c r="D11682" s="5"/>
      <c r="J11682" s="12"/>
      <c r="S11682" s="12"/>
      <c r="T11682" s="5"/>
      <c r="V11682" s="5"/>
      <c r="W11682" s="5"/>
    </row>
    <row r="11683" spans="4:23" customFormat="1" x14ac:dyDescent="0.35">
      <c r="D11683" s="5"/>
      <c r="J11683" s="12"/>
      <c r="S11683" s="12"/>
      <c r="T11683" s="5"/>
      <c r="V11683" s="5"/>
      <c r="W11683" s="5"/>
    </row>
    <row r="11684" spans="4:23" customFormat="1" x14ac:dyDescent="0.35">
      <c r="D11684" s="5"/>
      <c r="J11684" s="12"/>
      <c r="S11684" s="12"/>
      <c r="T11684" s="5"/>
      <c r="V11684" s="5"/>
      <c r="W11684" s="5"/>
    </row>
    <row r="11685" spans="4:23" customFormat="1" x14ac:dyDescent="0.35">
      <c r="D11685" s="5"/>
      <c r="J11685" s="12"/>
      <c r="S11685" s="12"/>
      <c r="T11685" s="5"/>
      <c r="V11685" s="5"/>
      <c r="W11685" s="5"/>
    </row>
    <row r="11686" spans="4:23" customFormat="1" x14ac:dyDescent="0.35">
      <c r="D11686" s="5"/>
      <c r="J11686" s="12"/>
      <c r="S11686" s="12"/>
      <c r="T11686" s="5"/>
      <c r="V11686" s="5"/>
      <c r="W11686" s="5"/>
    </row>
    <row r="11687" spans="4:23" customFormat="1" x14ac:dyDescent="0.35">
      <c r="D11687" s="5"/>
      <c r="J11687" s="12"/>
      <c r="S11687" s="12"/>
      <c r="T11687" s="5"/>
      <c r="V11687" s="5"/>
      <c r="W11687" s="5"/>
    </row>
    <row r="11688" spans="4:23" customFormat="1" x14ac:dyDescent="0.35">
      <c r="D11688" s="5"/>
      <c r="J11688" s="12"/>
      <c r="S11688" s="12"/>
      <c r="T11688" s="5"/>
      <c r="V11688" s="5"/>
      <c r="W11688" s="5"/>
    </row>
    <row r="11689" spans="4:23" customFormat="1" x14ac:dyDescent="0.35">
      <c r="D11689" s="5"/>
      <c r="J11689" s="12"/>
      <c r="S11689" s="12"/>
      <c r="T11689" s="5"/>
      <c r="V11689" s="5"/>
      <c r="W11689" s="5"/>
    </row>
    <row r="11690" spans="4:23" customFormat="1" x14ac:dyDescent="0.35">
      <c r="D11690" s="5"/>
      <c r="J11690" s="12"/>
      <c r="S11690" s="12"/>
      <c r="T11690" s="5"/>
      <c r="V11690" s="5"/>
      <c r="W11690" s="5"/>
    </row>
    <row r="11691" spans="4:23" customFormat="1" x14ac:dyDescent="0.35">
      <c r="D11691" s="5"/>
      <c r="J11691" s="12"/>
      <c r="S11691" s="12"/>
      <c r="T11691" s="5"/>
      <c r="V11691" s="5"/>
      <c r="W11691" s="5"/>
    </row>
    <row r="11692" spans="4:23" customFormat="1" x14ac:dyDescent="0.35">
      <c r="D11692" s="5"/>
      <c r="J11692" s="12"/>
      <c r="S11692" s="12"/>
      <c r="T11692" s="5"/>
      <c r="V11692" s="5"/>
      <c r="W11692" s="5"/>
    </row>
    <row r="11693" spans="4:23" customFormat="1" x14ac:dyDescent="0.35">
      <c r="D11693" s="5"/>
      <c r="J11693" s="12"/>
      <c r="S11693" s="12"/>
      <c r="T11693" s="5"/>
      <c r="V11693" s="5"/>
      <c r="W11693" s="5"/>
    </row>
    <row r="11694" spans="4:23" customFormat="1" x14ac:dyDescent="0.35">
      <c r="D11694" s="5"/>
      <c r="J11694" s="12"/>
      <c r="S11694" s="12"/>
      <c r="T11694" s="5"/>
      <c r="V11694" s="5"/>
      <c r="W11694" s="5"/>
    </row>
    <row r="11695" spans="4:23" customFormat="1" x14ac:dyDescent="0.35">
      <c r="D11695" s="5"/>
      <c r="J11695" s="12"/>
      <c r="S11695" s="12"/>
      <c r="T11695" s="5"/>
      <c r="V11695" s="5"/>
      <c r="W11695" s="5"/>
    </row>
    <row r="11696" spans="4:23" customFormat="1" x14ac:dyDescent="0.35">
      <c r="D11696" s="5"/>
      <c r="J11696" s="12"/>
      <c r="S11696" s="12"/>
      <c r="T11696" s="5"/>
      <c r="V11696" s="5"/>
      <c r="W11696" s="5"/>
    </row>
    <row r="11697" spans="4:23" customFormat="1" x14ac:dyDescent="0.35">
      <c r="D11697" s="5"/>
      <c r="J11697" s="12"/>
      <c r="S11697" s="12"/>
      <c r="T11697" s="5"/>
      <c r="V11697" s="5"/>
      <c r="W11697" s="5"/>
    </row>
    <row r="11698" spans="4:23" customFormat="1" x14ac:dyDescent="0.35">
      <c r="D11698" s="5"/>
      <c r="J11698" s="12"/>
      <c r="S11698" s="12"/>
      <c r="T11698" s="5"/>
      <c r="V11698" s="5"/>
      <c r="W11698" s="5"/>
    </row>
    <row r="11699" spans="4:23" customFormat="1" x14ac:dyDescent="0.35">
      <c r="D11699" s="5"/>
      <c r="J11699" s="12"/>
      <c r="S11699" s="12"/>
      <c r="T11699" s="5"/>
      <c r="V11699" s="5"/>
      <c r="W11699" s="5"/>
    </row>
    <row r="11700" spans="4:23" customFormat="1" x14ac:dyDescent="0.35">
      <c r="D11700" s="5"/>
      <c r="J11700" s="12"/>
      <c r="S11700" s="12"/>
      <c r="T11700" s="5"/>
      <c r="V11700" s="5"/>
      <c r="W11700" s="5"/>
    </row>
    <row r="11701" spans="4:23" customFormat="1" x14ac:dyDescent="0.35">
      <c r="D11701" s="5"/>
      <c r="J11701" s="12"/>
      <c r="S11701" s="12"/>
      <c r="T11701" s="5"/>
      <c r="V11701" s="5"/>
      <c r="W11701" s="5"/>
    </row>
    <row r="11702" spans="4:23" customFormat="1" x14ac:dyDescent="0.35">
      <c r="D11702" s="5"/>
      <c r="J11702" s="12"/>
      <c r="S11702" s="12"/>
      <c r="T11702" s="5"/>
      <c r="V11702" s="5"/>
      <c r="W11702" s="5"/>
    </row>
    <row r="11703" spans="4:23" customFormat="1" x14ac:dyDescent="0.35">
      <c r="D11703" s="5"/>
      <c r="J11703" s="12"/>
      <c r="S11703" s="12"/>
      <c r="T11703" s="5"/>
      <c r="V11703" s="5"/>
      <c r="W11703" s="5"/>
    </row>
    <row r="11704" spans="4:23" customFormat="1" x14ac:dyDescent="0.35">
      <c r="D11704" s="5"/>
      <c r="J11704" s="12"/>
      <c r="S11704" s="12"/>
      <c r="T11704" s="5"/>
      <c r="V11704" s="5"/>
      <c r="W11704" s="5"/>
    </row>
    <row r="11705" spans="4:23" customFormat="1" x14ac:dyDescent="0.35">
      <c r="D11705" s="5"/>
      <c r="J11705" s="12"/>
      <c r="S11705" s="12"/>
      <c r="T11705" s="5"/>
      <c r="V11705" s="5"/>
      <c r="W11705" s="5"/>
    </row>
    <row r="11706" spans="4:23" customFormat="1" x14ac:dyDescent="0.35">
      <c r="D11706" s="5"/>
      <c r="J11706" s="12"/>
      <c r="S11706" s="12"/>
      <c r="T11706" s="5"/>
      <c r="V11706" s="5"/>
      <c r="W11706" s="5"/>
    </row>
    <row r="11707" spans="4:23" customFormat="1" x14ac:dyDescent="0.35">
      <c r="D11707" s="5"/>
      <c r="J11707" s="12"/>
      <c r="S11707" s="12"/>
      <c r="T11707" s="5"/>
      <c r="V11707" s="5"/>
      <c r="W11707" s="5"/>
    </row>
    <row r="11708" spans="4:23" customFormat="1" x14ac:dyDescent="0.35">
      <c r="D11708" s="5"/>
      <c r="J11708" s="12"/>
      <c r="S11708" s="12"/>
      <c r="T11708" s="5"/>
      <c r="V11708" s="5"/>
      <c r="W11708" s="5"/>
    </row>
    <row r="11709" spans="4:23" customFormat="1" x14ac:dyDescent="0.35">
      <c r="D11709" s="5"/>
      <c r="J11709" s="12"/>
      <c r="S11709" s="12"/>
      <c r="T11709" s="5"/>
      <c r="V11709" s="5"/>
      <c r="W11709" s="5"/>
    </row>
    <row r="11710" spans="4:23" customFormat="1" x14ac:dyDescent="0.35">
      <c r="D11710" s="5"/>
      <c r="J11710" s="12"/>
      <c r="S11710" s="12"/>
      <c r="T11710" s="5"/>
      <c r="V11710" s="5"/>
      <c r="W11710" s="5"/>
    </row>
    <row r="11711" spans="4:23" customFormat="1" x14ac:dyDescent="0.35">
      <c r="D11711" s="5"/>
      <c r="J11711" s="12"/>
      <c r="S11711" s="12"/>
      <c r="T11711" s="5"/>
      <c r="V11711" s="5"/>
      <c r="W11711" s="5"/>
    </row>
    <row r="11712" spans="4:23" customFormat="1" x14ac:dyDescent="0.35">
      <c r="D11712" s="5"/>
      <c r="J11712" s="12"/>
      <c r="S11712" s="12"/>
      <c r="T11712" s="5"/>
      <c r="V11712" s="5"/>
      <c r="W11712" s="5"/>
    </row>
    <row r="11713" spans="4:23" customFormat="1" x14ac:dyDescent="0.35">
      <c r="D11713" s="5"/>
      <c r="J11713" s="12"/>
      <c r="S11713" s="12"/>
      <c r="T11713" s="5"/>
      <c r="V11713" s="5"/>
      <c r="W11713" s="5"/>
    </row>
    <row r="11714" spans="4:23" customFormat="1" x14ac:dyDescent="0.35">
      <c r="D11714" s="5"/>
      <c r="J11714" s="12"/>
      <c r="S11714" s="12"/>
      <c r="T11714" s="5"/>
      <c r="V11714" s="5"/>
      <c r="W11714" s="5"/>
    </row>
    <row r="11715" spans="4:23" customFormat="1" x14ac:dyDescent="0.35">
      <c r="D11715" s="5"/>
      <c r="J11715" s="12"/>
      <c r="S11715" s="12"/>
      <c r="T11715" s="5"/>
      <c r="V11715" s="5"/>
      <c r="W11715" s="5"/>
    </row>
    <row r="11716" spans="4:23" customFormat="1" x14ac:dyDescent="0.35">
      <c r="D11716" s="5"/>
      <c r="J11716" s="12"/>
      <c r="S11716" s="12"/>
      <c r="T11716" s="5"/>
      <c r="V11716" s="5"/>
      <c r="W11716" s="5"/>
    </row>
    <row r="11717" spans="4:23" customFormat="1" x14ac:dyDescent="0.35">
      <c r="D11717" s="5"/>
      <c r="J11717" s="12"/>
      <c r="S11717" s="12"/>
      <c r="T11717" s="5"/>
      <c r="V11717" s="5"/>
      <c r="W11717" s="5"/>
    </row>
    <row r="11718" spans="4:23" customFormat="1" x14ac:dyDescent="0.35">
      <c r="D11718" s="5"/>
      <c r="J11718" s="12"/>
      <c r="S11718" s="12"/>
      <c r="T11718" s="5"/>
      <c r="V11718" s="5"/>
      <c r="W11718" s="5"/>
    </row>
    <row r="11719" spans="4:23" customFormat="1" x14ac:dyDescent="0.35">
      <c r="D11719" s="5"/>
      <c r="J11719" s="12"/>
      <c r="S11719" s="12"/>
      <c r="T11719" s="5"/>
      <c r="V11719" s="5"/>
      <c r="W11719" s="5"/>
    </row>
    <row r="11720" spans="4:23" customFormat="1" x14ac:dyDescent="0.35">
      <c r="D11720" s="5"/>
      <c r="J11720" s="12"/>
      <c r="S11720" s="12"/>
      <c r="T11720" s="5"/>
      <c r="V11720" s="5"/>
      <c r="W11720" s="5"/>
    </row>
    <row r="11721" spans="4:23" customFormat="1" x14ac:dyDescent="0.35">
      <c r="D11721" s="5"/>
      <c r="J11721" s="12"/>
      <c r="S11721" s="12"/>
      <c r="T11721" s="5"/>
      <c r="V11721" s="5"/>
      <c r="W11721" s="5"/>
    </row>
    <row r="11722" spans="4:23" customFormat="1" x14ac:dyDescent="0.35">
      <c r="D11722" s="5"/>
      <c r="J11722" s="12"/>
      <c r="S11722" s="12"/>
      <c r="T11722" s="5"/>
      <c r="V11722" s="5"/>
      <c r="W11722" s="5"/>
    </row>
    <row r="11723" spans="4:23" customFormat="1" x14ac:dyDescent="0.35">
      <c r="D11723" s="5"/>
      <c r="J11723" s="12"/>
      <c r="S11723" s="12"/>
      <c r="T11723" s="5"/>
      <c r="V11723" s="5"/>
      <c r="W11723" s="5"/>
    </row>
    <row r="11724" spans="4:23" customFormat="1" x14ac:dyDescent="0.35">
      <c r="D11724" s="5"/>
      <c r="J11724" s="12"/>
      <c r="S11724" s="12"/>
      <c r="T11724" s="5"/>
      <c r="V11724" s="5"/>
      <c r="W11724" s="5"/>
    </row>
    <row r="11725" spans="4:23" customFormat="1" x14ac:dyDescent="0.35">
      <c r="D11725" s="5"/>
      <c r="J11725" s="12"/>
      <c r="S11725" s="12"/>
      <c r="T11725" s="5"/>
      <c r="V11725" s="5"/>
      <c r="W11725" s="5"/>
    </row>
    <row r="11726" spans="4:23" customFormat="1" x14ac:dyDescent="0.35">
      <c r="D11726" s="5"/>
      <c r="J11726" s="12"/>
      <c r="S11726" s="12"/>
      <c r="T11726" s="5"/>
      <c r="V11726" s="5"/>
      <c r="W11726" s="5"/>
    </row>
    <row r="11727" spans="4:23" customFormat="1" x14ac:dyDescent="0.35">
      <c r="D11727" s="5"/>
      <c r="J11727" s="12"/>
      <c r="S11727" s="12"/>
      <c r="T11727" s="5"/>
      <c r="V11727" s="5"/>
      <c r="W11727" s="5"/>
    </row>
    <row r="11728" spans="4:23" customFormat="1" x14ac:dyDescent="0.35">
      <c r="D11728" s="5"/>
      <c r="J11728" s="12"/>
      <c r="S11728" s="12"/>
      <c r="T11728" s="5"/>
      <c r="V11728" s="5"/>
      <c r="W11728" s="5"/>
    </row>
    <row r="11729" spans="4:23" customFormat="1" x14ac:dyDescent="0.35">
      <c r="D11729" s="5"/>
      <c r="J11729" s="12"/>
      <c r="S11729" s="12"/>
      <c r="T11729" s="5"/>
      <c r="V11729" s="5"/>
      <c r="W11729" s="5"/>
    </row>
    <row r="11730" spans="4:23" customFormat="1" x14ac:dyDescent="0.35">
      <c r="D11730" s="5"/>
      <c r="J11730" s="12"/>
      <c r="S11730" s="12"/>
      <c r="T11730" s="5"/>
      <c r="V11730" s="5"/>
      <c r="W11730" s="5"/>
    </row>
    <row r="11731" spans="4:23" customFormat="1" x14ac:dyDescent="0.35">
      <c r="D11731" s="5"/>
      <c r="J11731" s="12"/>
      <c r="S11731" s="12"/>
      <c r="T11731" s="5"/>
      <c r="V11731" s="5"/>
      <c r="W11731" s="5"/>
    </row>
    <row r="11732" spans="4:23" customFormat="1" x14ac:dyDescent="0.35">
      <c r="D11732" s="5"/>
      <c r="J11732" s="12"/>
      <c r="S11732" s="12"/>
      <c r="T11732" s="5"/>
      <c r="V11732" s="5"/>
      <c r="W11732" s="5"/>
    </row>
    <row r="11733" spans="4:23" customFormat="1" x14ac:dyDescent="0.35">
      <c r="D11733" s="5"/>
      <c r="J11733" s="12"/>
      <c r="S11733" s="12"/>
      <c r="T11733" s="5"/>
      <c r="V11733" s="5"/>
      <c r="W11733" s="5"/>
    </row>
    <row r="11734" spans="4:23" customFormat="1" x14ac:dyDescent="0.35">
      <c r="D11734" s="5"/>
      <c r="J11734" s="12"/>
      <c r="S11734" s="12"/>
      <c r="T11734" s="5"/>
      <c r="V11734" s="5"/>
      <c r="W11734" s="5"/>
    </row>
    <row r="11735" spans="4:23" customFormat="1" x14ac:dyDescent="0.35">
      <c r="D11735" s="5"/>
      <c r="J11735" s="12"/>
      <c r="S11735" s="12"/>
      <c r="T11735" s="5"/>
      <c r="V11735" s="5"/>
      <c r="W11735" s="5"/>
    </row>
    <row r="11736" spans="4:23" customFormat="1" x14ac:dyDescent="0.35">
      <c r="D11736" s="5"/>
      <c r="J11736" s="12"/>
      <c r="S11736" s="12"/>
      <c r="T11736" s="5"/>
      <c r="V11736" s="5"/>
      <c r="W11736" s="5"/>
    </row>
    <row r="11737" spans="4:23" customFormat="1" x14ac:dyDescent="0.35">
      <c r="D11737" s="5"/>
      <c r="J11737" s="12"/>
      <c r="S11737" s="12"/>
      <c r="T11737" s="5"/>
      <c r="V11737" s="5"/>
      <c r="W11737" s="5"/>
    </row>
    <row r="11738" spans="4:23" customFormat="1" x14ac:dyDescent="0.35">
      <c r="D11738" s="5"/>
      <c r="J11738" s="12"/>
      <c r="S11738" s="12"/>
      <c r="T11738" s="5"/>
      <c r="V11738" s="5"/>
      <c r="W11738" s="5"/>
    </row>
    <row r="11739" spans="4:23" customFormat="1" x14ac:dyDescent="0.35">
      <c r="D11739" s="5"/>
      <c r="J11739" s="12"/>
      <c r="S11739" s="12"/>
      <c r="T11739" s="5"/>
      <c r="V11739" s="5"/>
      <c r="W11739" s="5"/>
    </row>
    <row r="11740" spans="4:23" customFormat="1" x14ac:dyDescent="0.35">
      <c r="D11740" s="5"/>
      <c r="J11740" s="12"/>
      <c r="S11740" s="12"/>
      <c r="T11740" s="5"/>
      <c r="V11740" s="5"/>
      <c r="W11740" s="5"/>
    </row>
    <row r="11741" spans="4:23" customFormat="1" x14ac:dyDescent="0.35">
      <c r="D11741" s="5"/>
      <c r="J11741" s="12"/>
      <c r="S11741" s="12"/>
      <c r="T11741" s="5"/>
      <c r="V11741" s="5"/>
      <c r="W11741" s="5"/>
    </row>
    <row r="11742" spans="4:23" customFormat="1" x14ac:dyDescent="0.35">
      <c r="D11742" s="5"/>
      <c r="J11742" s="12"/>
      <c r="S11742" s="12"/>
      <c r="T11742" s="5"/>
      <c r="V11742" s="5"/>
      <c r="W11742" s="5"/>
    </row>
    <row r="11743" spans="4:23" customFormat="1" x14ac:dyDescent="0.35">
      <c r="D11743" s="5"/>
      <c r="J11743" s="12"/>
      <c r="S11743" s="12"/>
      <c r="T11743" s="5"/>
      <c r="V11743" s="5"/>
      <c r="W11743" s="5"/>
    </row>
    <row r="11744" spans="4:23" customFormat="1" x14ac:dyDescent="0.35">
      <c r="D11744" s="5"/>
      <c r="J11744" s="12"/>
      <c r="S11744" s="12"/>
      <c r="T11744" s="5"/>
      <c r="V11744" s="5"/>
      <c r="W11744" s="5"/>
    </row>
    <row r="11745" spans="4:23" customFormat="1" x14ac:dyDescent="0.35">
      <c r="D11745" s="5"/>
      <c r="J11745" s="12"/>
      <c r="S11745" s="12"/>
      <c r="T11745" s="5"/>
      <c r="V11745" s="5"/>
      <c r="W11745" s="5"/>
    </row>
    <row r="11746" spans="4:23" customFormat="1" x14ac:dyDescent="0.35">
      <c r="D11746" s="5"/>
      <c r="J11746" s="12"/>
      <c r="S11746" s="12"/>
      <c r="T11746" s="5"/>
      <c r="V11746" s="5"/>
      <c r="W11746" s="5"/>
    </row>
    <row r="11747" spans="4:23" customFormat="1" x14ac:dyDescent="0.35">
      <c r="D11747" s="5"/>
      <c r="J11747" s="12"/>
      <c r="S11747" s="12"/>
      <c r="T11747" s="5"/>
      <c r="V11747" s="5"/>
      <c r="W11747" s="5"/>
    </row>
    <row r="11748" spans="4:23" customFormat="1" x14ac:dyDescent="0.35">
      <c r="D11748" s="5"/>
      <c r="J11748" s="12"/>
      <c r="S11748" s="12"/>
      <c r="T11748" s="5"/>
      <c r="V11748" s="5"/>
      <c r="W11748" s="5"/>
    </row>
    <row r="11749" spans="4:23" customFormat="1" x14ac:dyDescent="0.35">
      <c r="D11749" s="5"/>
      <c r="J11749" s="12"/>
      <c r="S11749" s="12"/>
      <c r="T11749" s="5"/>
      <c r="V11749" s="5"/>
      <c r="W11749" s="5"/>
    </row>
    <row r="11750" spans="4:23" customFormat="1" x14ac:dyDescent="0.35">
      <c r="D11750" s="5"/>
      <c r="J11750" s="12"/>
      <c r="S11750" s="12"/>
      <c r="T11750" s="5"/>
      <c r="V11750" s="5"/>
      <c r="W11750" s="5"/>
    </row>
    <row r="11751" spans="4:23" customFormat="1" x14ac:dyDescent="0.35">
      <c r="D11751" s="5"/>
      <c r="J11751" s="12"/>
      <c r="S11751" s="12"/>
      <c r="T11751" s="5"/>
      <c r="V11751" s="5"/>
      <c r="W11751" s="5"/>
    </row>
    <row r="11752" spans="4:23" customFormat="1" x14ac:dyDescent="0.35">
      <c r="D11752" s="5"/>
      <c r="J11752" s="12"/>
      <c r="S11752" s="12"/>
      <c r="T11752" s="5"/>
      <c r="V11752" s="5"/>
      <c r="W11752" s="5"/>
    </row>
    <row r="11753" spans="4:23" customFormat="1" x14ac:dyDescent="0.35">
      <c r="D11753" s="5"/>
      <c r="J11753" s="12"/>
      <c r="S11753" s="12"/>
      <c r="T11753" s="5"/>
      <c r="V11753" s="5"/>
      <c r="W11753" s="5"/>
    </row>
    <row r="11754" spans="4:23" customFormat="1" x14ac:dyDescent="0.35">
      <c r="D11754" s="5"/>
      <c r="J11754" s="12"/>
      <c r="S11754" s="12"/>
      <c r="T11754" s="5"/>
      <c r="V11754" s="5"/>
      <c r="W11754" s="5"/>
    </row>
    <row r="11755" spans="4:23" customFormat="1" x14ac:dyDescent="0.35">
      <c r="D11755" s="5"/>
      <c r="J11755" s="12"/>
      <c r="S11755" s="12"/>
      <c r="T11755" s="5"/>
      <c r="V11755" s="5"/>
      <c r="W11755" s="5"/>
    </row>
    <row r="11756" spans="4:23" customFormat="1" x14ac:dyDescent="0.35">
      <c r="D11756" s="5"/>
      <c r="J11756" s="12"/>
      <c r="S11756" s="12"/>
      <c r="T11756" s="5"/>
      <c r="V11756" s="5"/>
      <c r="W11756" s="5"/>
    </row>
    <row r="11757" spans="4:23" customFormat="1" x14ac:dyDescent="0.35">
      <c r="D11757" s="5"/>
      <c r="J11757" s="12"/>
      <c r="S11757" s="12"/>
      <c r="T11757" s="5"/>
      <c r="V11757" s="5"/>
      <c r="W11757" s="5"/>
    </row>
    <row r="11758" spans="4:23" customFormat="1" x14ac:dyDescent="0.35">
      <c r="D11758" s="5"/>
      <c r="J11758" s="12"/>
      <c r="S11758" s="12"/>
      <c r="T11758" s="5"/>
      <c r="V11758" s="5"/>
      <c r="W11758" s="5"/>
    </row>
    <row r="11759" spans="4:23" customFormat="1" x14ac:dyDescent="0.35">
      <c r="D11759" s="5"/>
      <c r="J11759" s="12"/>
      <c r="S11759" s="12"/>
      <c r="T11759" s="5"/>
      <c r="V11759" s="5"/>
      <c r="W11759" s="5"/>
    </row>
    <row r="11760" spans="4:23" customFormat="1" x14ac:dyDescent="0.35">
      <c r="D11760" s="5"/>
      <c r="J11760" s="12"/>
      <c r="S11760" s="12"/>
      <c r="T11760" s="5"/>
      <c r="V11760" s="5"/>
      <c r="W11760" s="5"/>
    </row>
    <row r="11761" spans="4:23" customFormat="1" x14ac:dyDescent="0.35">
      <c r="D11761" s="5"/>
      <c r="J11761" s="12"/>
      <c r="S11761" s="12"/>
      <c r="T11761" s="5"/>
      <c r="V11761" s="5"/>
      <c r="W11761" s="5"/>
    </row>
    <row r="11762" spans="4:23" customFormat="1" x14ac:dyDescent="0.35">
      <c r="D11762" s="5"/>
      <c r="J11762" s="12"/>
      <c r="S11762" s="12"/>
      <c r="T11762" s="5"/>
      <c r="V11762" s="5"/>
      <c r="W11762" s="5"/>
    </row>
    <row r="11763" spans="4:23" customFormat="1" x14ac:dyDescent="0.35">
      <c r="D11763" s="5"/>
      <c r="J11763" s="12"/>
      <c r="S11763" s="12"/>
      <c r="T11763" s="5"/>
      <c r="V11763" s="5"/>
      <c r="W11763" s="5"/>
    </row>
    <row r="11764" spans="4:23" customFormat="1" x14ac:dyDescent="0.35">
      <c r="D11764" s="5"/>
      <c r="J11764" s="12"/>
      <c r="S11764" s="12"/>
      <c r="T11764" s="5"/>
      <c r="V11764" s="5"/>
      <c r="W11764" s="5"/>
    </row>
    <row r="11765" spans="4:23" customFormat="1" x14ac:dyDescent="0.35">
      <c r="D11765" s="5"/>
      <c r="J11765" s="12"/>
      <c r="S11765" s="12"/>
      <c r="T11765" s="5"/>
      <c r="V11765" s="5"/>
      <c r="W11765" s="5"/>
    </row>
    <row r="11766" spans="4:23" customFormat="1" x14ac:dyDescent="0.35">
      <c r="D11766" s="5"/>
      <c r="J11766" s="12"/>
      <c r="S11766" s="12"/>
      <c r="T11766" s="5"/>
      <c r="V11766" s="5"/>
      <c r="W11766" s="5"/>
    </row>
    <row r="11767" spans="4:23" customFormat="1" x14ac:dyDescent="0.35">
      <c r="D11767" s="5"/>
      <c r="J11767" s="12"/>
      <c r="S11767" s="12"/>
      <c r="T11767" s="5"/>
      <c r="V11767" s="5"/>
      <c r="W11767" s="5"/>
    </row>
    <row r="11768" spans="4:23" customFormat="1" x14ac:dyDescent="0.35">
      <c r="D11768" s="5"/>
      <c r="J11768" s="12"/>
      <c r="S11768" s="12"/>
      <c r="T11768" s="5"/>
      <c r="V11768" s="5"/>
      <c r="W11768" s="5"/>
    </row>
    <row r="11769" spans="4:23" customFormat="1" x14ac:dyDescent="0.35">
      <c r="D11769" s="5"/>
      <c r="J11769" s="12"/>
      <c r="S11769" s="12"/>
      <c r="T11769" s="5"/>
      <c r="V11769" s="5"/>
      <c r="W11769" s="5"/>
    </row>
    <row r="11770" spans="4:23" customFormat="1" x14ac:dyDescent="0.35">
      <c r="D11770" s="5"/>
      <c r="J11770" s="12"/>
      <c r="S11770" s="12"/>
      <c r="T11770" s="5"/>
      <c r="V11770" s="5"/>
      <c r="W11770" s="5"/>
    </row>
    <row r="11771" spans="4:23" customFormat="1" x14ac:dyDescent="0.35">
      <c r="D11771" s="5"/>
      <c r="J11771" s="12"/>
      <c r="S11771" s="12"/>
      <c r="T11771" s="5"/>
      <c r="V11771" s="5"/>
      <c r="W11771" s="5"/>
    </row>
    <row r="11772" spans="4:23" customFormat="1" x14ac:dyDescent="0.35">
      <c r="D11772" s="5"/>
      <c r="J11772" s="12"/>
      <c r="S11772" s="12"/>
      <c r="T11772" s="5"/>
      <c r="V11772" s="5"/>
      <c r="W11772" s="5"/>
    </row>
    <row r="11773" spans="4:23" customFormat="1" x14ac:dyDescent="0.35">
      <c r="D11773" s="5"/>
      <c r="J11773" s="12"/>
      <c r="S11773" s="12"/>
      <c r="T11773" s="5"/>
      <c r="V11773" s="5"/>
      <c r="W11773" s="5"/>
    </row>
    <row r="11774" spans="4:23" customFormat="1" x14ac:dyDescent="0.35">
      <c r="D11774" s="5"/>
      <c r="J11774" s="12"/>
      <c r="S11774" s="12"/>
      <c r="T11774" s="5"/>
      <c r="V11774" s="5"/>
      <c r="W11774" s="5"/>
    </row>
    <row r="11775" spans="4:23" customFormat="1" x14ac:dyDescent="0.35">
      <c r="D11775" s="5"/>
      <c r="J11775" s="12"/>
      <c r="S11775" s="12"/>
      <c r="T11775" s="5"/>
      <c r="V11775" s="5"/>
      <c r="W11775" s="5"/>
    </row>
    <row r="11776" spans="4:23" customFormat="1" x14ac:dyDescent="0.35">
      <c r="D11776" s="5"/>
      <c r="J11776" s="12"/>
      <c r="S11776" s="12"/>
      <c r="T11776" s="5"/>
      <c r="V11776" s="5"/>
      <c r="W11776" s="5"/>
    </row>
    <row r="11777" spans="4:23" customFormat="1" x14ac:dyDescent="0.35">
      <c r="D11777" s="5"/>
      <c r="J11777" s="12"/>
      <c r="S11777" s="12"/>
      <c r="T11777" s="5"/>
      <c r="V11777" s="5"/>
      <c r="W11777" s="5"/>
    </row>
    <row r="11778" spans="4:23" customFormat="1" x14ac:dyDescent="0.35">
      <c r="D11778" s="5"/>
      <c r="J11778" s="12"/>
      <c r="S11778" s="12"/>
      <c r="T11778" s="5"/>
      <c r="V11778" s="5"/>
      <c r="W11778" s="5"/>
    </row>
    <row r="11779" spans="4:23" customFormat="1" x14ac:dyDescent="0.35">
      <c r="D11779" s="5"/>
      <c r="J11779" s="12"/>
      <c r="S11779" s="12"/>
      <c r="T11779" s="5"/>
      <c r="V11779" s="5"/>
      <c r="W11779" s="5"/>
    </row>
    <row r="11780" spans="4:23" customFormat="1" x14ac:dyDescent="0.35">
      <c r="D11780" s="5"/>
      <c r="J11780" s="12"/>
      <c r="S11780" s="12"/>
      <c r="T11780" s="5"/>
      <c r="V11780" s="5"/>
      <c r="W11780" s="5"/>
    </row>
    <row r="11781" spans="4:23" customFormat="1" x14ac:dyDescent="0.35">
      <c r="D11781" s="5"/>
      <c r="J11781" s="12"/>
      <c r="S11781" s="12"/>
      <c r="T11781" s="5"/>
      <c r="V11781" s="5"/>
      <c r="W11781" s="5"/>
    </row>
    <row r="11782" spans="4:23" customFormat="1" x14ac:dyDescent="0.35">
      <c r="D11782" s="5"/>
      <c r="J11782" s="12"/>
      <c r="S11782" s="12"/>
      <c r="T11782" s="5"/>
      <c r="V11782" s="5"/>
      <c r="W11782" s="5"/>
    </row>
    <row r="11783" spans="4:23" customFormat="1" x14ac:dyDescent="0.35">
      <c r="D11783" s="5"/>
      <c r="J11783" s="12"/>
      <c r="S11783" s="12"/>
      <c r="T11783" s="5"/>
      <c r="V11783" s="5"/>
      <c r="W11783" s="5"/>
    </row>
    <row r="11784" spans="4:23" customFormat="1" x14ac:dyDescent="0.35">
      <c r="D11784" s="5"/>
      <c r="J11784" s="12"/>
      <c r="S11784" s="12"/>
      <c r="T11784" s="5"/>
      <c r="V11784" s="5"/>
      <c r="W11784" s="5"/>
    </row>
    <row r="11785" spans="4:23" customFormat="1" x14ac:dyDescent="0.35">
      <c r="D11785" s="5"/>
      <c r="J11785" s="12"/>
      <c r="S11785" s="12"/>
      <c r="T11785" s="5"/>
      <c r="V11785" s="5"/>
      <c r="W11785" s="5"/>
    </row>
    <row r="11786" spans="4:23" customFormat="1" x14ac:dyDescent="0.35">
      <c r="D11786" s="5"/>
      <c r="J11786" s="12"/>
      <c r="S11786" s="12"/>
      <c r="T11786" s="5"/>
      <c r="V11786" s="5"/>
      <c r="W11786" s="5"/>
    </row>
    <row r="11787" spans="4:23" customFormat="1" x14ac:dyDescent="0.35">
      <c r="D11787" s="5"/>
      <c r="J11787" s="12"/>
      <c r="S11787" s="12"/>
      <c r="T11787" s="5"/>
      <c r="V11787" s="5"/>
      <c r="W11787" s="5"/>
    </row>
    <row r="11788" spans="4:23" customFormat="1" x14ac:dyDescent="0.35">
      <c r="D11788" s="5"/>
      <c r="J11788" s="12"/>
      <c r="S11788" s="12"/>
      <c r="T11788" s="5"/>
      <c r="V11788" s="5"/>
      <c r="W11788" s="5"/>
    </row>
    <row r="11789" spans="4:23" customFormat="1" x14ac:dyDescent="0.35">
      <c r="D11789" s="5"/>
      <c r="J11789" s="12"/>
      <c r="S11789" s="12"/>
      <c r="T11789" s="5"/>
      <c r="V11789" s="5"/>
      <c r="W11789" s="5"/>
    </row>
    <row r="11790" spans="4:23" customFormat="1" x14ac:dyDescent="0.35">
      <c r="D11790" s="5"/>
      <c r="J11790" s="12"/>
      <c r="S11790" s="12"/>
      <c r="T11790" s="5"/>
      <c r="V11790" s="5"/>
      <c r="W11790" s="5"/>
    </row>
    <row r="11791" spans="4:23" customFormat="1" x14ac:dyDescent="0.35">
      <c r="D11791" s="5"/>
      <c r="J11791" s="12"/>
      <c r="S11791" s="12"/>
      <c r="T11791" s="5"/>
      <c r="V11791" s="5"/>
      <c r="W11791" s="5"/>
    </row>
    <row r="11792" spans="4:23" customFormat="1" x14ac:dyDescent="0.35">
      <c r="D11792" s="5"/>
      <c r="J11792" s="12"/>
      <c r="S11792" s="12"/>
      <c r="T11792" s="5"/>
      <c r="V11792" s="5"/>
      <c r="W11792" s="5"/>
    </row>
    <row r="11793" spans="4:23" customFormat="1" x14ac:dyDescent="0.35">
      <c r="D11793" s="5"/>
      <c r="J11793" s="12"/>
      <c r="S11793" s="12"/>
      <c r="T11793" s="5"/>
      <c r="V11793" s="5"/>
      <c r="W11793" s="5"/>
    </row>
    <row r="11794" spans="4:23" customFormat="1" x14ac:dyDescent="0.35">
      <c r="D11794" s="5"/>
      <c r="J11794" s="12"/>
      <c r="S11794" s="12"/>
      <c r="T11794" s="5"/>
      <c r="V11794" s="5"/>
      <c r="W11794" s="5"/>
    </row>
    <row r="11795" spans="4:23" customFormat="1" x14ac:dyDescent="0.35">
      <c r="D11795" s="5"/>
      <c r="J11795" s="12"/>
      <c r="S11795" s="12"/>
      <c r="T11795" s="5"/>
      <c r="V11795" s="5"/>
      <c r="W11795" s="5"/>
    </row>
    <row r="11796" spans="4:23" customFormat="1" x14ac:dyDescent="0.35">
      <c r="D11796" s="5"/>
      <c r="J11796" s="12"/>
      <c r="S11796" s="12"/>
      <c r="T11796" s="5"/>
      <c r="V11796" s="5"/>
      <c r="W11796" s="5"/>
    </row>
    <row r="11797" spans="4:23" customFormat="1" x14ac:dyDescent="0.35">
      <c r="D11797" s="5"/>
      <c r="J11797" s="12"/>
      <c r="S11797" s="12"/>
      <c r="T11797" s="5"/>
      <c r="V11797" s="5"/>
      <c r="W11797" s="5"/>
    </row>
    <row r="11798" spans="4:23" customFormat="1" x14ac:dyDescent="0.35">
      <c r="D11798" s="5"/>
      <c r="J11798" s="12"/>
      <c r="S11798" s="12"/>
      <c r="T11798" s="5"/>
      <c r="V11798" s="5"/>
      <c r="W11798" s="5"/>
    </row>
    <row r="11799" spans="4:23" customFormat="1" x14ac:dyDescent="0.35">
      <c r="D11799" s="5"/>
      <c r="J11799" s="12"/>
      <c r="S11799" s="12"/>
      <c r="T11799" s="5"/>
      <c r="V11799" s="5"/>
      <c r="W11799" s="5"/>
    </row>
    <row r="11800" spans="4:23" customFormat="1" x14ac:dyDescent="0.35">
      <c r="D11800" s="5"/>
      <c r="J11800" s="12"/>
      <c r="S11800" s="12"/>
      <c r="T11800" s="5"/>
      <c r="V11800" s="5"/>
      <c r="W11800" s="5"/>
    </row>
    <row r="11801" spans="4:23" customFormat="1" x14ac:dyDescent="0.35">
      <c r="D11801" s="5"/>
      <c r="J11801" s="12"/>
      <c r="S11801" s="12"/>
      <c r="T11801" s="5"/>
      <c r="V11801" s="5"/>
      <c r="W11801" s="5"/>
    </row>
    <row r="11802" spans="4:23" customFormat="1" x14ac:dyDescent="0.35">
      <c r="D11802" s="5"/>
      <c r="J11802" s="12"/>
      <c r="S11802" s="12"/>
      <c r="T11802" s="5"/>
      <c r="V11802" s="5"/>
      <c r="W11802" s="5"/>
    </row>
    <row r="11803" spans="4:23" customFormat="1" x14ac:dyDescent="0.35">
      <c r="D11803" s="5"/>
      <c r="J11803" s="12"/>
      <c r="S11803" s="12"/>
      <c r="T11803" s="5"/>
      <c r="V11803" s="5"/>
      <c r="W11803" s="5"/>
    </row>
    <row r="11804" spans="4:23" customFormat="1" x14ac:dyDescent="0.35">
      <c r="D11804" s="5"/>
      <c r="J11804" s="12"/>
      <c r="S11804" s="12"/>
      <c r="T11804" s="5"/>
      <c r="V11804" s="5"/>
      <c r="W11804" s="5"/>
    </row>
    <row r="11805" spans="4:23" customFormat="1" x14ac:dyDescent="0.35">
      <c r="D11805" s="5"/>
      <c r="J11805" s="12"/>
      <c r="S11805" s="12"/>
      <c r="T11805" s="5"/>
      <c r="V11805" s="5"/>
      <c r="W11805" s="5"/>
    </row>
    <row r="11806" spans="4:23" customFormat="1" x14ac:dyDescent="0.35">
      <c r="D11806" s="5"/>
      <c r="J11806" s="12"/>
      <c r="S11806" s="12"/>
      <c r="T11806" s="5"/>
      <c r="V11806" s="5"/>
      <c r="W11806" s="5"/>
    </row>
    <row r="11807" spans="4:23" customFormat="1" x14ac:dyDescent="0.35">
      <c r="D11807" s="5"/>
      <c r="J11807" s="12"/>
      <c r="S11807" s="12"/>
      <c r="T11807" s="5"/>
      <c r="V11807" s="5"/>
      <c r="W11807" s="5"/>
    </row>
    <row r="11808" spans="4:23" customFormat="1" x14ac:dyDescent="0.35">
      <c r="D11808" s="5"/>
      <c r="J11808" s="12"/>
      <c r="S11808" s="12"/>
      <c r="T11808" s="5"/>
      <c r="V11808" s="5"/>
      <c r="W11808" s="5"/>
    </row>
    <row r="11809" spans="4:23" customFormat="1" x14ac:dyDescent="0.35">
      <c r="D11809" s="5"/>
      <c r="J11809" s="12"/>
      <c r="S11809" s="12"/>
      <c r="T11809" s="5"/>
      <c r="V11809" s="5"/>
      <c r="W11809" s="5"/>
    </row>
    <row r="11810" spans="4:23" customFormat="1" x14ac:dyDescent="0.35">
      <c r="D11810" s="5"/>
      <c r="J11810" s="12"/>
      <c r="S11810" s="12"/>
      <c r="T11810" s="5"/>
      <c r="V11810" s="5"/>
      <c r="W11810" s="5"/>
    </row>
    <row r="11811" spans="4:23" customFormat="1" x14ac:dyDescent="0.35">
      <c r="D11811" s="5"/>
      <c r="J11811" s="12"/>
      <c r="S11811" s="12"/>
      <c r="T11811" s="5"/>
      <c r="V11811" s="5"/>
      <c r="W11811" s="5"/>
    </row>
    <row r="11812" spans="4:23" customFormat="1" x14ac:dyDescent="0.35">
      <c r="D11812" s="5"/>
      <c r="J11812" s="12"/>
      <c r="S11812" s="12"/>
      <c r="T11812" s="5"/>
      <c r="V11812" s="5"/>
      <c r="W11812" s="5"/>
    </row>
    <row r="11813" spans="4:23" customFormat="1" x14ac:dyDescent="0.35">
      <c r="D11813" s="5"/>
      <c r="J11813" s="12"/>
      <c r="S11813" s="12"/>
      <c r="T11813" s="5"/>
      <c r="V11813" s="5"/>
      <c r="W11813" s="5"/>
    </row>
    <row r="11814" spans="4:23" customFormat="1" x14ac:dyDescent="0.35">
      <c r="D11814" s="5"/>
      <c r="J11814" s="12"/>
      <c r="S11814" s="12"/>
      <c r="T11814" s="5"/>
      <c r="V11814" s="5"/>
      <c r="W11814" s="5"/>
    </row>
    <row r="11815" spans="4:23" customFormat="1" x14ac:dyDescent="0.35">
      <c r="D11815" s="5"/>
      <c r="J11815" s="12"/>
      <c r="S11815" s="12"/>
      <c r="T11815" s="5"/>
      <c r="V11815" s="5"/>
      <c r="W11815" s="5"/>
    </row>
    <row r="11816" spans="4:23" customFormat="1" x14ac:dyDescent="0.35">
      <c r="D11816" s="5"/>
      <c r="J11816" s="12"/>
      <c r="S11816" s="12"/>
      <c r="T11816" s="5"/>
      <c r="V11816" s="5"/>
      <c r="W11816" s="5"/>
    </row>
    <row r="11817" spans="4:23" customFormat="1" x14ac:dyDescent="0.35">
      <c r="D11817" s="5"/>
      <c r="J11817" s="12"/>
      <c r="S11817" s="12"/>
      <c r="T11817" s="5"/>
      <c r="V11817" s="5"/>
      <c r="W11817" s="5"/>
    </row>
    <row r="11818" spans="4:23" customFormat="1" x14ac:dyDescent="0.35">
      <c r="D11818" s="5"/>
      <c r="J11818" s="12"/>
      <c r="S11818" s="12"/>
      <c r="T11818" s="5"/>
      <c r="V11818" s="5"/>
      <c r="W11818" s="5"/>
    </row>
    <row r="11819" spans="4:23" customFormat="1" x14ac:dyDescent="0.35">
      <c r="D11819" s="5"/>
      <c r="J11819" s="12"/>
      <c r="S11819" s="12"/>
      <c r="T11819" s="5"/>
      <c r="V11819" s="5"/>
      <c r="W11819" s="5"/>
    </row>
    <row r="11820" spans="4:23" customFormat="1" x14ac:dyDescent="0.35">
      <c r="D11820" s="5"/>
      <c r="J11820" s="12"/>
      <c r="S11820" s="12"/>
      <c r="T11820" s="5"/>
      <c r="V11820" s="5"/>
      <c r="W11820" s="5"/>
    </row>
    <row r="11821" spans="4:23" customFormat="1" x14ac:dyDescent="0.35">
      <c r="D11821" s="5"/>
      <c r="J11821" s="12"/>
      <c r="S11821" s="12"/>
      <c r="T11821" s="5"/>
      <c r="V11821" s="5"/>
      <c r="W11821" s="5"/>
    </row>
    <row r="11822" spans="4:23" customFormat="1" x14ac:dyDescent="0.35">
      <c r="D11822" s="5"/>
      <c r="J11822" s="12"/>
      <c r="S11822" s="12"/>
      <c r="T11822" s="5"/>
      <c r="V11822" s="5"/>
      <c r="W11822" s="5"/>
    </row>
    <row r="11823" spans="4:23" customFormat="1" x14ac:dyDescent="0.35">
      <c r="D11823" s="5"/>
      <c r="J11823" s="12"/>
      <c r="S11823" s="12"/>
      <c r="T11823" s="5"/>
      <c r="V11823" s="5"/>
      <c r="W11823" s="5"/>
    </row>
    <row r="11824" spans="4:23" customFormat="1" x14ac:dyDescent="0.35">
      <c r="D11824" s="5"/>
      <c r="J11824" s="12"/>
      <c r="S11824" s="12"/>
      <c r="T11824" s="5"/>
      <c r="V11824" s="5"/>
      <c r="W11824" s="5"/>
    </row>
    <row r="11825" spans="4:23" customFormat="1" x14ac:dyDescent="0.35">
      <c r="D11825" s="5"/>
      <c r="J11825" s="12"/>
      <c r="S11825" s="12"/>
      <c r="T11825" s="5"/>
      <c r="V11825" s="5"/>
      <c r="W11825" s="5"/>
    </row>
    <row r="11826" spans="4:23" customFormat="1" x14ac:dyDescent="0.35">
      <c r="D11826" s="5"/>
      <c r="J11826" s="12"/>
      <c r="S11826" s="12"/>
      <c r="T11826" s="5"/>
      <c r="V11826" s="5"/>
      <c r="W11826" s="5"/>
    </row>
    <row r="11827" spans="4:23" customFormat="1" x14ac:dyDescent="0.35">
      <c r="D11827" s="5"/>
      <c r="J11827" s="12"/>
      <c r="S11827" s="12"/>
      <c r="T11827" s="5"/>
      <c r="V11827" s="5"/>
      <c r="W11827" s="5"/>
    </row>
    <row r="11828" spans="4:23" customFormat="1" x14ac:dyDescent="0.35">
      <c r="D11828" s="5"/>
      <c r="J11828" s="12"/>
      <c r="S11828" s="12"/>
      <c r="T11828" s="5"/>
      <c r="V11828" s="5"/>
      <c r="W11828" s="5"/>
    </row>
    <row r="11829" spans="4:23" customFormat="1" x14ac:dyDescent="0.35">
      <c r="D11829" s="5"/>
      <c r="J11829" s="12"/>
      <c r="S11829" s="12"/>
      <c r="T11829" s="5"/>
      <c r="V11829" s="5"/>
      <c r="W11829" s="5"/>
    </row>
    <row r="11830" spans="4:23" customFormat="1" x14ac:dyDescent="0.35">
      <c r="D11830" s="5"/>
      <c r="J11830" s="12"/>
      <c r="S11830" s="12"/>
      <c r="T11830" s="5"/>
      <c r="V11830" s="5"/>
      <c r="W11830" s="5"/>
    </row>
    <row r="11831" spans="4:23" customFormat="1" x14ac:dyDescent="0.35">
      <c r="D11831" s="5"/>
      <c r="J11831" s="12"/>
      <c r="S11831" s="12"/>
      <c r="T11831" s="5"/>
      <c r="V11831" s="5"/>
      <c r="W11831" s="5"/>
    </row>
    <row r="11832" spans="4:23" customFormat="1" x14ac:dyDescent="0.35">
      <c r="D11832" s="5"/>
      <c r="J11832" s="12"/>
      <c r="S11832" s="12"/>
      <c r="T11832" s="5"/>
      <c r="V11832" s="5"/>
      <c r="W11832" s="5"/>
    </row>
    <row r="11833" spans="4:23" customFormat="1" x14ac:dyDescent="0.35">
      <c r="D11833" s="5"/>
      <c r="J11833" s="12"/>
      <c r="S11833" s="12"/>
      <c r="T11833" s="5"/>
      <c r="V11833" s="5"/>
      <c r="W11833" s="5"/>
    </row>
    <row r="11834" spans="4:23" customFormat="1" x14ac:dyDescent="0.35">
      <c r="D11834" s="5"/>
      <c r="J11834" s="12"/>
      <c r="S11834" s="12"/>
      <c r="T11834" s="5"/>
      <c r="V11834" s="5"/>
      <c r="W11834" s="5"/>
    </row>
    <row r="11835" spans="4:23" customFormat="1" x14ac:dyDescent="0.35">
      <c r="D11835" s="5"/>
      <c r="J11835" s="12"/>
      <c r="S11835" s="12"/>
      <c r="T11835" s="5"/>
      <c r="V11835" s="5"/>
      <c r="W11835" s="5"/>
    </row>
    <row r="11836" spans="4:23" customFormat="1" x14ac:dyDescent="0.35">
      <c r="D11836" s="5"/>
      <c r="J11836" s="12"/>
      <c r="S11836" s="12"/>
      <c r="T11836" s="5"/>
      <c r="V11836" s="5"/>
      <c r="W11836" s="5"/>
    </row>
    <row r="11837" spans="4:23" customFormat="1" x14ac:dyDescent="0.35">
      <c r="D11837" s="5"/>
      <c r="J11837" s="12"/>
      <c r="S11837" s="12"/>
      <c r="T11837" s="5"/>
      <c r="V11837" s="5"/>
      <c r="W11837" s="5"/>
    </row>
    <row r="11838" spans="4:23" customFormat="1" x14ac:dyDescent="0.35">
      <c r="D11838" s="5"/>
      <c r="J11838" s="12"/>
      <c r="S11838" s="12"/>
      <c r="T11838" s="5"/>
      <c r="V11838" s="5"/>
      <c r="W11838" s="5"/>
    </row>
    <row r="11839" spans="4:23" customFormat="1" x14ac:dyDescent="0.35">
      <c r="D11839" s="5"/>
      <c r="J11839" s="12"/>
      <c r="S11839" s="12"/>
      <c r="T11839" s="5"/>
      <c r="V11839" s="5"/>
      <c r="W11839" s="5"/>
    </row>
    <row r="11840" spans="4:23" customFormat="1" x14ac:dyDescent="0.35">
      <c r="D11840" s="5"/>
      <c r="J11840" s="12"/>
      <c r="S11840" s="12"/>
      <c r="T11840" s="5"/>
      <c r="V11840" s="5"/>
      <c r="W11840" s="5"/>
    </row>
    <row r="11841" spans="4:23" customFormat="1" x14ac:dyDescent="0.35">
      <c r="D11841" s="5"/>
      <c r="J11841" s="12"/>
      <c r="S11841" s="12"/>
      <c r="T11841" s="5"/>
      <c r="V11841" s="5"/>
      <c r="W11841" s="5"/>
    </row>
    <row r="11842" spans="4:23" customFormat="1" x14ac:dyDescent="0.35">
      <c r="D11842" s="5"/>
      <c r="J11842" s="12"/>
      <c r="S11842" s="12"/>
      <c r="T11842" s="5"/>
      <c r="V11842" s="5"/>
      <c r="W11842" s="5"/>
    </row>
    <row r="11843" spans="4:23" customFormat="1" x14ac:dyDescent="0.35">
      <c r="D11843" s="5"/>
      <c r="J11843" s="12"/>
      <c r="S11843" s="12"/>
      <c r="T11843" s="5"/>
      <c r="V11843" s="5"/>
      <c r="W11843" s="5"/>
    </row>
    <row r="11844" spans="4:23" customFormat="1" x14ac:dyDescent="0.35">
      <c r="D11844" s="5"/>
      <c r="J11844" s="12"/>
      <c r="S11844" s="12"/>
      <c r="T11844" s="5"/>
      <c r="V11844" s="5"/>
      <c r="W11844" s="5"/>
    </row>
    <row r="11845" spans="4:23" customFormat="1" x14ac:dyDescent="0.35">
      <c r="D11845" s="5"/>
      <c r="J11845" s="12"/>
      <c r="S11845" s="12"/>
      <c r="T11845" s="5"/>
      <c r="V11845" s="5"/>
      <c r="W11845" s="5"/>
    </row>
    <row r="11846" spans="4:23" customFormat="1" x14ac:dyDescent="0.35">
      <c r="D11846" s="5"/>
      <c r="J11846" s="12"/>
      <c r="S11846" s="12"/>
      <c r="T11846" s="5"/>
      <c r="V11846" s="5"/>
      <c r="W11846" s="5"/>
    </row>
    <row r="11847" spans="4:23" customFormat="1" x14ac:dyDescent="0.35">
      <c r="D11847" s="5"/>
      <c r="J11847" s="12"/>
      <c r="S11847" s="12"/>
      <c r="T11847" s="5"/>
      <c r="V11847" s="5"/>
      <c r="W11847" s="5"/>
    </row>
    <row r="11848" spans="4:23" customFormat="1" x14ac:dyDescent="0.35">
      <c r="D11848" s="5"/>
      <c r="J11848" s="12"/>
      <c r="S11848" s="12"/>
      <c r="T11848" s="5"/>
      <c r="V11848" s="5"/>
      <c r="W11848" s="5"/>
    </row>
    <row r="11849" spans="4:23" customFormat="1" x14ac:dyDescent="0.35">
      <c r="D11849" s="5"/>
      <c r="J11849" s="12"/>
      <c r="S11849" s="12"/>
      <c r="T11849" s="5"/>
      <c r="V11849" s="5"/>
      <c r="W11849" s="5"/>
    </row>
    <row r="11850" spans="4:23" customFormat="1" x14ac:dyDescent="0.35">
      <c r="D11850" s="5"/>
      <c r="J11850" s="12"/>
      <c r="S11850" s="12"/>
      <c r="T11850" s="5"/>
      <c r="V11850" s="5"/>
      <c r="W11850" s="5"/>
    </row>
    <row r="11851" spans="4:23" customFormat="1" x14ac:dyDescent="0.35">
      <c r="D11851" s="5"/>
      <c r="J11851" s="12"/>
      <c r="S11851" s="12"/>
      <c r="T11851" s="5"/>
      <c r="V11851" s="5"/>
      <c r="W11851" s="5"/>
    </row>
    <row r="11852" spans="4:23" customFormat="1" x14ac:dyDescent="0.35">
      <c r="D11852" s="5"/>
      <c r="J11852" s="12"/>
      <c r="S11852" s="12"/>
      <c r="T11852" s="5"/>
      <c r="V11852" s="5"/>
      <c r="W11852" s="5"/>
    </row>
    <row r="11853" spans="4:23" customFormat="1" x14ac:dyDescent="0.35">
      <c r="D11853" s="5"/>
      <c r="J11853" s="12"/>
      <c r="S11853" s="12"/>
      <c r="T11853" s="5"/>
      <c r="V11853" s="5"/>
      <c r="W11853" s="5"/>
    </row>
    <row r="11854" spans="4:23" customFormat="1" x14ac:dyDescent="0.35">
      <c r="D11854" s="5"/>
      <c r="J11854" s="12"/>
      <c r="S11854" s="12"/>
      <c r="T11854" s="5"/>
      <c r="V11854" s="5"/>
      <c r="W11854" s="5"/>
    </row>
    <row r="11855" spans="4:23" customFormat="1" x14ac:dyDescent="0.35">
      <c r="D11855" s="5"/>
      <c r="J11855" s="12"/>
      <c r="S11855" s="12"/>
      <c r="T11855" s="5"/>
      <c r="V11855" s="5"/>
      <c r="W11855" s="5"/>
    </row>
    <row r="11856" spans="4:23" customFormat="1" x14ac:dyDescent="0.35">
      <c r="D11856" s="5"/>
      <c r="J11856" s="12"/>
      <c r="S11856" s="12"/>
      <c r="T11856" s="5"/>
      <c r="V11856" s="5"/>
      <c r="W11856" s="5"/>
    </row>
    <row r="11857" spans="4:23" customFormat="1" x14ac:dyDescent="0.35">
      <c r="D11857" s="5"/>
      <c r="J11857" s="12"/>
      <c r="S11857" s="12"/>
      <c r="T11857" s="5"/>
      <c r="V11857" s="5"/>
      <c r="W11857" s="5"/>
    </row>
    <row r="11858" spans="4:23" customFormat="1" x14ac:dyDescent="0.35">
      <c r="D11858" s="5"/>
      <c r="J11858" s="12"/>
      <c r="S11858" s="12"/>
      <c r="T11858" s="5"/>
      <c r="V11858" s="5"/>
      <c r="W11858" s="5"/>
    </row>
    <row r="11859" spans="4:23" customFormat="1" x14ac:dyDescent="0.35">
      <c r="D11859" s="5"/>
      <c r="J11859" s="12"/>
      <c r="S11859" s="12"/>
      <c r="T11859" s="5"/>
      <c r="V11859" s="5"/>
      <c r="W11859" s="5"/>
    </row>
    <row r="11860" spans="4:23" customFormat="1" x14ac:dyDescent="0.35">
      <c r="D11860" s="5"/>
      <c r="J11860" s="12"/>
      <c r="S11860" s="12"/>
      <c r="T11860" s="5"/>
      <c r="V11860" s="5"/>
      <c r="W11860" s="5"/>
    </row>
    <row r="11861" spans="4:23" customFormat="1" x14ac:dyDescent="0.35">
      <c r="D11861" s="5"/>
      <c r="J11861" s="12"/>
      <c r="S11861" s="12"/>
      <c r="T11861" s="5"/>
      <c r="V11861" s="5"/>
      <c r="W11861" s="5"/>
    </row>
    <row r="11862" spans="4:23" customFormat="1" x14ac:dyDescent="0.35">
      <c r="D11862" s="5"/>
      <c r="J11862" s="12"/>
      <c r="S11862" s="12"/>
      <c r="T11862" s="5"/>
      <c r="V11862" s="5"/>
      <c r="W11862" s="5"/>
    </row>
    <row r="11863" spans="4:23" customFormat="1" x14ac:dyDescent="0.35">
      <c r="D11863" s="5"/>
      <c r="J11863" s="12"/>
      <c r="S11863" s="12"/>
      <c r="T11863" s="5"/>
      <c r="V11863" s="5"/>
      <c r="W11863" s="5"/>
    </row>
    <row r="11864" spans="4:23" customFormat="1" x14ac:dyDescent="0.35">
      <c r="D11864" s="5"/>
      <c r="J11864" s="12"/>
      <c r="S11864" s="12"/>
      <c r="T11864" s="5"/>
      <c r="V11864" s="5"/>
      <c r="W11864" s="5"/>
    </row>
    <row r="11865" spans="4:23" customFormat="1" x14ac:dyDescent="0.35">
      <c r="D11865" s="5"/>
      <c r="J11865" s="12"/>
      <c r="S11865" s="12"/>
      <c r="T11865" s="5"/>
      <c r="V11865" s="5"/>
      <c r="W11865" s="5"/>
    </row>
    <row r="11866" spans="4:23" customFormat="1" x14ac:dyDescent="0.35">
      <c r="D11866" s="5"/>
      <c r="J11866" s="12"/>
      <c r="S11866" s="12"/>
      <c r="T11866" s="5"/>
      <c r="V11866" s="5"/>
      <c r="W11866" s="5"/>
    </row>
    <row r="11867" spans="4:23" customFormat="1" x14ac:dyDescent="0.35">
      <c r="D11867" s="5"/>
      <c r="J11867" s="12"/>
      <c r="S11867" s="12"/>
      <c r="T11867" s="5"/>
      <c r="V11867" s="5"/>
      <c r="W11867" s="5"/>
    </row>
    <row r="11868" spans="4:23" customFormat="1" x14ac:dyDescent="0.35">
      <c r="D11868" s="5"/>
      <c r="J11868" s="12"/>
      <c r="S11868" s="12"/>
      <c r="T11868" s="5"/>
      <c r="V11868" s="5"/>
      <c r="W11868" s="5"/>
    </row>
    <row r="11869" spans="4:23" customFormat="1" x14ac:dyDescent="0.35">
      <c r="D11869" s="5"/>
      <c r="J11869" s="12"/>
      <c r="S11869" s="12"/>
      <c r="T11869" s="5"/>
      <c r="V11869" s="5"/>
      <c r="W11869" s="5"/>
    </row>
    <row r="11870" spans="4:23" customFormat="1" x14ac:dyDescent="0.35">
      <c r="D11870" s="5"/>
      <c r="J11870" s="12"/>
      <c r="S11870" s="12"/>
      <c r="T11870" s="5"/>
      <c r="V11870" s="5"/>
      <c r="W11870" s="5"/>
    </row>
    <row r="11871" spans="4:23" customFormat="1" x14ac:dyDescent="0.35">
      <c r="D11871" s="5"/>
      <c r="J11871" s="12"/>
      <c r="S11871" s="12"/>
      <c r="T11871" s="5"/>
      <c r="V11871" s="5"/>
      <c r="W11871" s="5"/>
    </row>
    <row r="11872" spans="4:23" customFormat="1" x14ac:dyDescent="0.35">
      <c r="D11872" s="5"/>
      <c r="J11872" s="12"/>
      <c r="S11872" s="12"/>
      <c r="T11872" s="5"/>
      <c r="V11872" s="5"/>
      <c r="W11872" s="5"/>
    </row>
    <row r="11873" spans="4:23" customFormat="1" x14ac:dyDescent="0.35">
      <c r="D11873" s="5"/>
      <c r="J11873" s="12"/>
      <c r="S11873" s="12"/>
      <c r="T11873" s="5"/>
      <c r="V11873" s="5"/>
      <c r="W11873" s="5"/>
    </row>
    <row r="11874" spans="4:23" customFormat="1" x14ac:dyDescent="0.35">
      <c r="D11874" s="5"/>
      <c r="J11874" s="12"/>
      <c r="S11874" s="12"/>
      <c r="T11874" s="5"/>
      <c r="V11874" s="5"/>
      <c r="W11874" s="5"/>
    </row>
    <row r="11875" spans="4:23" customFormat="1" x14ac:dyDescent="0.35">
      <c r="D11875" s="5"/>
      <c r="J11875" s="12"/>
      <c r="S11875" s="12"/>
      <c r="T11875" s="5"/>
      <c r="V11875" s="5"/>
      <c r="W11875" s="5"/>
    </row>
    <row r="11876" spans="4:23" customFormat="1" x14ac:dyDescent="0.35">
      <c r="D11876" s="5"/>
      <c r="J11876" s="12"/>
      <c r="S11876" s="12"/>
      <c r="T11876" s="5"/>
      <c r="V11876" s="5"/>
      <c r="W11876" s="5"/>
    </row>
    <row r="11877" spans="4:23" customFormat="1" x14ac:dyDescent="0.35">
      <c r="D11877" s="5"/>
      <c r="J11877" s="12"/>
      <c r="S11877" s="12"/>
      <c r="T11877" s="5"/>
      <c r="V11877" s="5"/>
      <c r="W11877" s="5"/>
    </row>
    <row r="11878" spans="4:23" customFormat="1" x14ac:dyDescent="0.35">
      <c r="D11878" s="5"/>
      <c r="J11878" s="12"/>
      <c r="S11878" s="12"/>
      <c r="T11878" s="5"/>
      <c r="V11878" s="5"/>
      <c r="W11878" s="5"/>
    </row>
    <row r="11879" spans="4:23" customFormat="1" x14ac:dyDescent="0.35">
      <c r="D11879" s="5"/>
      <c r="J11879" s="12"/>
      <c r="S11879" s="12"/>
      <c r="T11879" s="5"/>
      <c r="V11879" s="5"/>
      <c r="W11879" s="5"/>
    </row>
    <row r="11880" spans="4:23" customFormat="1" x14ac:dyDescent="0.35">
      <c r="D11880" s="5"/>
      <c r="J11880" s="12"/>
      <c r="S11880" s="12"/>
      <c r="T11880" s="5"/>
      <c r="V11880" s="5"/>
      <c r="W11880" s="5"/>
    </row>
    <row r="11881" spans="4:23" customFormat="1" x14ac:dyDescent="0.35">
      <c r="D11881" s="5"/>
      <c r="J11881" s="12"/>
      <c r="S11881" s="12"/>
      <c r="T11881" s="5"/>
      <c r="V11881" s="5"/>
      <c r="W11881" s="5"/>
    </row>
    <row r="11882" spans="4:23" customFormat="1" x14ac:dyDescent="0.35">
      <c r="D11882" s="5"/>
      <c r="J11882" s="12"/>
      <c r="S11882" s="12"/>
      <c r="T11882" s="5"/>
      <c r="V11882" s="5"/>
      <c r="W11882" s="5"/>
    </row>
    <row r="11883" spans="4:23" customFormat="1" x14ac:dyDescent="0.35">
      <c r="D11883" s="5"/>
      <c r="J11883" s="12"/>
      <c r="S11883" s="12"/>
      <c r="T11883" s="5"/>
      <c r="V11883" s="5"/>
      <c r="W11883" s="5"/>
    </row>
    <row r="11884" spans="4:23" customFormat="1" x14ac:dyDescent="0.35">
      <c r="D11884" s="5"/>
      <c r="J11884" s="12"/>
      <c r="S11884" s="12"/>
      <c r="T11884" s="5"/>
      <c r="V11884" s="5"/>
      <c r="W11884" s="5"/>
    </row>
    <row r="11885" spans="4:23" customFormat="1" x14ac:dyDescent="0.35">
      <c r="D11885" s="5"/>
      <c r="J11885" s="12"/>
      <c r="S11885" s="12"/>
      <c r="T11885" s="5"/>
      <c r="V11885" s="5"/>
      <c r="W11885" s="5"/>
    </row>
    <row r="11886" spans="4:23" customFormat="1" x14ac:dyDescent="0.35">
      <c r="D11886" s="5"/>
      <c r="J11886" s="12"/>
      <c r="S11886" s="12"/>
      <c r="T11886" s="5"/>
      <c r="V11886" s="5"/>
      <c r="W11886" s="5"/>
    </row>
    <row r="11887" spans="4:23" customFormat="1" x14ac:dyDescent="0.35">
      <c r="D11887" s="5"/>
      <c r="J11887" s="12"/>
      <c r="S11887" s="12"/>
      <c r="T11887" s="5"/>
      <c r="V11887" s="5"/>
      <c r="W11887" s="5"/>
    </row>
    <row r="11888" spans="4:23" customFormat="1" x14ac:dyDescent="0.35">
      <c r="D11888" s="5"/>
      <c r="J11888" s="12"/>
      <c r="S11888" s="12"/>
      <c r="T11888" s="5"/>
      <c r="V11888" s="5"/>
      <c r="W11888" s="5"/>
    </row>
    <row r="11889" spans="4:23" customFormat="1" x14ac:dyDescent="0.35">
      <c r="D11889" s="5"/>
      <c r="J11889" s="12"/>
      <c r="S11889" s="12"/>
      <c r="T11889" s="5"/>
      <c r="V11889" s="5"/>
      <c r="W11889" s="5"/>
    </row>
    <row r="11890" spans="4:23" customFormat="1" x14ac:dyDescent="0.35">
      <c r="D11890" s="5"/>
      <c r="J11890" s="12"/>
      <c r="S11890" s="12"/>
      <c r="T11890" s="5"/>
      <c r="V11890" s="5"/>
      <c r="W11890" s="5"/>
    </row>
    <row r="11891" spans="4:23" customFormat="1" x14ac:dyDescent="0.35">
      <c r="D11891" s="5"/>
      <c r="J11891" s="12"/>
      <c r="S11891" s="12"/>
      <c r="T11891" s="5"/>
      <c r="V11891" s="5"/>
      <c r="W11891" s="5"/>
    </row>
    <row r="11892" spans="4:23" customFormat="1" x14ac:dyDescent="0.35">
      <c r="D11892" s="5"/>
      <c r="J11892" s="12"/>
      <c r="S11892" s="12"/>
      <c r="T11892" s="5"/>
      <c r="V11892" s="5"/>
      <c r="W11892" s="5"/>
    </row>
    <row r="11893" spans="4:23" customFormat="1" x14ac:dyDescent="0.35">
      <c r="D11893" s="5"/>
      <c r="J11893" s="12"/>
      <c r="S11893" s="12"/>
      <c r="T11893" s="5"/>
      <c r="V11893" s="5"/>
      <c r="W11893" s="5"/>
    </row>
    <row r="11894" spans="4:23" customFormat="1" x14ac:dyDescent="0.35">
      <c r="D11894" s="5"/>
      <c r="J11894" s="12"/>
      <c r="S11894" s="12"/>
      <c r="T11894" s="5"/>
      <c r="V11894" s="5"/>
      <c r="W11894" s="5"/>
    </row>
    <row r="11895" spans="4:23" customFormat="1" x14ac:dyDescent="0.35">
      <c r="D11895" s="5"/>
      <c r="J11895" s="12"/>
      <c r="S11895" s="12"/>
      <c r="T11895" s="5"/>
      <c r="V11895" s="5"/>
      <c r="W11895" s="5"/>
    </row>
    <row r="11896" spans="4:23" customFormat="1" x14ac:dyDescent="0.35">
      <c r="D11896" s="5"/>
      <c r="J11896" s="12"/>
      <c r="S11896" s="12"/>
      <c r="T11896" s="5"/>
      <c r="V11896" s="5"/>
      <c r="W11896" s="5"/>
    </row>
    <row r="11897" spans="4:23" customFormat="1" x14ac:dyDescent="0.35">
      <c r="D11897" s="5"/>
      <c r="J11897" s="12"/>
      <c r="S11897" s="12"/>
      <c r="T11897" s="5"/>
      <c r="V11897" s="5"/>
      <c r="W11897" s="5"/>
    </row>
    <row r="11898" spans="4:23" customFormat="1" x14ac:dyDescent="0.35">
      <c r="D11898" s="5"/>
      <c r="J11898" s="12"/>
      <c r="S11898" s="12"/>
      <c r="T11898" s="5"/>
      <c r="V11898" s="5"/>
      <c r="W11898" s="5"/>
    </row>
    <row r="11899" spans="4:23" customFormat="1" x14ac:dyDescent="0.35">
      <c r="D11899" s="5"/>
      <c r="J11899" s="12"/>
      <c r="S11899" s="12"/>
      <c r="T11899" s="5"/>
      <c r="V11899" s="5"/>
      <c r="W11899" s="5"/>
    </row>
    <row r="11900" spans="4:23" customFormat="1" x14ac:dyDescent="0.35">
      <c r="D11900" s="5"/>
      <c r="J11900" s="12"/>
      <c r="S11900" s="12"/>
      <c r="T11900" s="5"/>
      <c r="V11900" s="5"/>
      <c r="W11900" s="5"/>
    </row>
    <row r="11901" spans="4:23" customFormat="1" x14ac:dyDescent="0.35">
      <c r="D11901" s="5"/>
      <c r="J11901" s="12"/>
      <c r="S11901" s="12"/>
      <c r="T11901" s="5"/>
      <c r="V11901" s="5"/>
      <c r="W11901" s="5"/>
    </row>
    <row r="11902" spans="4:23" customFormat="1" x14ac:dyDescent="0.35">
      <c r="D11902" s="5"/>
      <c r="J11902" s="12"/>
      <c r="S11902" s="12"/>
      <c r="T11902" s="5"/>
      <c r="V11902" s="5"/>
      <c r="W11902" s="5"/>
    </row>
    <row r="11903" spans="4:23" customFormat="1" x14ac:dyDescent="0.35">
      <c r="D11903" s="5"/>
      <c r="J11903" s="12"/>
      <c r="S11903" s="12"/>
      <c r="T11903" s="5"/>
      <c r="V11903" s="5"/>
      <c r="W11903" s="5"/>
    </row>
    <row r="11904" spans="4:23" customFormat="1" x14ac:dyDescent="0.35">
      <c r="D11904" s="5"/>
      <c r="J11904" s="12"/>
      <c r="S11904" s="12"/>
      <c r="T11904" s="5"/>
      <c r="V11904" s="5"/>
      <c r="W11904" s="5"/>
    </row>
    <row r="11905" spans="4:23" customFormat="1" x14ac:dyDescent="0.35">
      <c r="D11905" s="5"/>
      <c r="J11905" s="12"/>
      <c r="S11905" s="12"/>
      <c r="T11905" s="5"/>
      <c r="V11905" s="5"/>
      <c r="W11905" s="5"/>
    </row>
    <row r="11906" spans="4:23" customFormat="1" x14ac:dyDescent="0.35">
      <c r="D11906" s="5"/>
      <c r="J11906" s="12"/>
      <c r="S11906" s="12"/>
      <c r="T11906" s="5"/>
      <c r="V11906" s="5"/>
      <c r="W11906" s="5"/>
    </row>
    <row r="11907" spans="4:23" customFormat="1" x14ac:dyDescent="0.35">
      <c r="D11907" s="5"/>
      <c r="J11907" s="12"/>
      <c r="S11907" s="12"/>
      <c r="T11907" s="5"/>
      <c r="V11907" s="5"/>
      <c r="W11907" s="5"/>
    </row>
    <row r="11908" spans="4:23" customFormat="1" x14ac:dyDescent="0.35">
      <c r="D11908" s="5"/>
      <c r="J11908" s="12"/>
      <c r="S11908" s="12"/>
      <c r="T11908" s="5"/>
      <c r="V11908" s="5"/>
      <c r="W11908" s="5"/>
    </row>
    <row r="11909" spans="4:23" customFormat="1" x14ac:dyDescent="0.35">
      <c r="D11909" s="5"/>
      <c r="J11909" s="12"/>
      <c r="S11909" s="12"/>
      <c r="T11909" s="5"/>
      <c r="V11909" s="5"/>
      <c r="W11909" s="5"/>
    </row>
    <row r="11910" spans="4:23" customFormat="1" x14ac:dyDescent="0.35">
      <c r="D11910" s="5"/>
      <c r="J11910" s="12"/>
      <c r="S11910" s="12"/>
      <c r="T11910" s="5"/>
      <c r="V11910" s="5"/>
      <c r="W11910" s="5"/>
    </row>
    <row r="11911" spans="4:23" customFormat="1" x14ac:dyDescent="0.35">
      <c r="D11911" s="5"/>
      <c r="J11911" s="12"/>
      <c r="S11911" s="12"/>
      <c r="T11911" s="5"/>
      <c r="V11911" s="5"/>
      <c r="W11911" s="5"/>
    </row>
    <row r="11912" spans="4:23" customFormat="1" x14ac:dyDescent="0.35">
      <c r="D11912" s="5"/>
      <c r="J11912" s="12"/>
      <c r="S11912" s="12"/>
      <c r="T11912" s="5"/>
      <c r="V11912" s="5"/>
      <c r="W11912" s="5"/>
    </row>
    <row r="11913" spans="4:23" customFormat="1" x14ac:dyDescent="0.35">
      <c r="D11913" s="5"/>
      <c r="J11913" s="12"/>
      <c r="S11913" s="12"/>
      <c r="T11913" s="5"/>
      <c r="V11913" s="5"/>
      <c r="W11913" s="5"/>
    </row>
    <row r="11914" spans="4:23" customFormat="1" x14ac:dyDescent="0.35">
      <c r="D11914" s="5"/>
      <c r="J11914" s="12"/>
      <c r="S11914" s="12"/>
      <c r="T11914" s="5"/>
      <c r="V11914" s="5"/>
      <c r="W11914" s="5"/>
    </row>
    <row r="11915" spans="4:23" customFormat="1" x14ac:dyDescent="0.35">
      <c r="D11915" s="5"/>
      <c r="J11915" s="12"/>
      <c r="S11915" s="12"/>
      <c r="T11915" s="5"/>
      <c r="V11915" s="5"/>
      <c r="W11915" s="5"/>
    </row>
    <row r="11916" spans="4:23" customFormat="1" x14ac:dyDescent="0.35">
      <c r="D11916" s="5"/>
      <c r="J11916" s="12"/>
      <c r="S11916" s="12"/>
      <c r="T11916" s="5"/>
      <c r="V11916" s="5"/>
      <c r="W11916" s="5"/>
    </row>
    <row r="11917" spans="4:23" customFormat="1" x14ac:dyDescent="0.35">
      <c r="D11917" s="5"/>
      <c r="J11917" s="12"/>
      <c r="S11917" s="12"/>
      <c r="T11917" s="5"/>
      <c r="V11917" s="5"/>
      <c r="W11917" s="5"/>
    </row>
    <row r="11918" spans="4:23" customFormat="1" x14ac:dyDescent="0.35">
      <c r="D11918" s="5"/>
      <c r="J11918" s="12"/>
      <c r="S11918" s="12"/>
      <c r="T11918" s="5"/>
      <c r="V11918" s="5"/>
      <c r="W11918" s="5"/>
    </row>
    <row r="11919" spans="4:23" customFormat="1" x14ac:dyDescent="0.35">
      <c r="D11919" s="5"/>
      <c r="J11919" s="12"/>
      <c r="S11919" s="12"/>
      <c r="T11919" s="5"/>
      <c r="V11919" s="5"/>
      <c r="W11919" s="5"/>
    </row>
    <row r="11920" spans="4:23" customFormat="1" x14ac:dyDescent="0.35">
      <c r="D11920" s="5"/>
      <c r="J11920" s="12"/>
      <c r="S11920" s="12"/>
      <c r="T11920" s="5"/>
      <c r="V11920" s="5"/>
      <c r="W11920" s="5"/>
    </row>
    <row r="11921" spans="4:23" customFormat="1" x14ac:dyDescent="0.35">
      <c r="D11921" s="5"/>
      <c r="J11921" s="12"/>
      <c r="S11921" s="12"/>
      <c r="T11921" s="5"/>
      <c r="V11921" s="5"/>
      <c r="W11921" s="5"/>
    </row>
    <row r="11922" spans="4:23" customFormat="1" x14ac:dyDescent="0.35">
      <c r="D11922" s="5"/>
      <c r="J11922" s="12"/>
      <c r="S11922" s="12"/>
      <c r="T11922" s="5"/>
      <c r="V11922" s="5"/>
      <c r="W11922" s="5"/>
    </row>
    <row r="11923" spans="4:23" customFormat="1" x14ac:dyDescent="0.35">
      <c r="D11923" s="5"/>
      <c r="J11923" s="12"/>
      <c r="S11923" s="12"/>
      <c r="T11923" s="5"/>
      <c r="V11923" s="5"/>
      <c r="W11923" s="5"/>
    </row>
    <row r="11924" spans="4:23" customFormat="1" x14ac:dyDescent="0.35">
      <c r="D11924" s="5"/>
      <c r="J11924" s="12"/>
      <c r="S11924" s="12"/>
      <c r="T11924" s="5"/>
      <c r="V11924" s="5"/>
      <c r="W11924" s="5"/>
    </row>
    <row r="11925" spans="4:23" customFormat="1" x14ac:dyDescent="0.35">
      <c r="D11925" s="5"/>
      <c r="J11925" s="12"/>
      <c r="S11925" s="12"/>
      <c r="T11925" s="5"/>
      <c r="V11925" s="5"/>
      <c r="W11925" s="5"/>
    </row>
    <row r="11926" spans="4:23" customFormat="1" x14ac:dyDescent="0.35">
      <c r="D11926" s="5"/>
      <c r="J11926" s="12"/>
      <c r="S11926" s="12"/>
      <c r="T11926" s="5"/>
      <c r="V11926" s="5"/>
      <c r="W11926" s="5"/>
    </row>
    <row r="11927" spans="4:23" customFormat="1" x14ac:dyDescent="0.35">
      <c r="D11927" s="5"/>
      <c r="J11927" s="12"/>
      <c r="S11927" s="12"/>
      <c r="T11927" s="5"/>
      <c r="V11927" s="5"/>
      <c r="W11927" s="5"/>
    </row>
    <row r="11928" spans="4:23" customFormat="1" x14ac:dyDescent="0.35">
      <c r="D11928" s="5"/>
      <c r="J11928" s="12"/>
      <c r="S11928" s="12"/>
      <c r="T11928" s="5"/>
      <c r="V11928" s="5"/>
      <c r="W11928" s="5"/>
    </row>
    <row r="11929" spans="4:23" customFormat="1" x14ac:dyDescent="0.35">
      <c r="D11929" s="5"/>
      <c r="J11929" s="12"/>
      <c r="S11929" s="12"/>
      <c r="T11929" s="5"/>
      <c r="V11929" s="5"/>
      <c r="W11929" s="5"/>
    </row>
    <row r="11930" spans="4:23" customFormat="1" x14ac:dyDescent="0.35">
      <c r="D11930" s="5"/>
      <c r="J11930" s="12"/>
      <c r="S11930" s="12"/>
      <c r="T11930" s="5"/>
      <c r="V11930" s="5"/>
      <c r="W11930" s="5"/>
    </row>
    <row r="11931" spans="4:23" customFormat="1" x14ac:dyDescent="0.35">
      <c r="D11931" s="5"/>
      <c r="J11931" s="12"/>
      <c r="S11931" s="12"/>
      <c r="T11931" s="5"/>
      <c r="V11931" s="5"/>
      <c r="W11931" s="5"/>
    </row>
    <row r="11932" spans="4:23" customFormat="1" x14ac:dyDescent="0.35">
      <c r="D11932" s="5"/>
      <c r="J11932" s="12"/>
      <c r="S11932" s="12"/>
      <c r="T11932" s="5"/>
      <c r="V11932" s="5"/>
      <c r="W11932" s="5"/>
    </row>
    <row r="11933" spans="4:23" customFormat="1" x14ac:dyDescent="0.35">
      <c r="D11933" s="5"/>
      <c r="J11933" s="12"/>
      <c r="S11933" s="12"/>
      <c r="T11933" s="5"/>
      <c r="V11933" s="5"/>
      <c r="W11933" s="5"/>
    </row>
    <row r="11934" spans="4:23" customFormat="1" x14ac:dyDescent="0.35">
      <c r="D11934" s="5"/>
      <c r="J11934" s="12"/>
      <c r="S11934" s="12"/>
      <c r="T11934" s="5"/>
      <c r="V11934" s="5"/>
      <c r="W11934" s="5"/>
    </row>
    <row r="11935" spans="4:23" customFormat="1" x14ac:dyDescent="0.35">
      <c r="D11935" s="5"/>
      <c r="J11935" s="12"/>
      <c r="S11935" s="12"/>
      <c r="T11935" s="5"/>
      <c r="V11935" s="5"/>
      <c r="W11935" s="5"/>
    </row>
    <row r="11936" spans="4:23" customFormat="1" x14ac:dyDescent="0.35">
      <c r="D11936" s="5"/>
      <c r="J11936" s="12"/>
      <c r="S11936" s="12"/>
      <c r="T11936" s="5"/>
      <c r="V11936" s="5"/>
      <c r="W11936" s="5"/>
    </row>
    <row r="11937" spans="4:23" customFormat="1" x14ac:dyDescent="0.35">
      <c r="D11937" s="5"/>
      <c r="J11937" s="12"/>
      <c r="S11937" s="12"/>
      <c r="T11937" s="5"/>
      <c r="V11937" s="5"/>
      <c r="W11937" s="5"/>
    </row>
    <row r="11938" spans="4:23" customFormat="1" x14ac:dyDescent="0.35">
      <c r="D11938" s="5"/>
      <c r="J11938" s="12"/>
      <c r="S11938" s="12"/>
      <c r="T11938" s="5"/>
      <c r="V11938" s="5"/>
      <c r="W11938" s="5"/>
    </row>
    <row r="11939" spans="4:23" customFormat="1" x14ac:dyDescent="0.35">
      <c r="D11939" s="5"/>
      <c r="J11939" s="12"/>
      <c r="S11939" s="12"/>
      <c r="T11939" s="5"/>
      <c r="V11939" s="5"/>
      <c r="W11939" s="5"/>
    </row>
    <row r="11940" spans="4:23" customFormat="1" x14ac:dyDescent="0.35">
      <c r="D11940" s="5"/>
      <c r="J11940" s="12"/>
      <c r="S11940" s="12"/>
      <c r="T11940" s="5"/>
      <c r="V11940" s="5"/>
      <c r="W11940" s="5"/>
    </row>
    <row r="11941" spans="4:23" customFormat="1" x14ac:dyDescent="0.35">
      <c r="D11941" s="5"/>
      <c r="J11941" s="12"/>
      <c r="S11941" s="12"/>
      <c r="T11941" s="5"/>
      <c r="V11941" s="5"/>
      <c r="W11941" s="5"/>
    </row>
    <row r="11942" spans="4:23" customFormat="1" x14ac:dyDescent="0.35">
      <c r="D11942" s="5"/>
      <c r="J11942" s="12"/>
      <c r="S11942" s="12"/>
      <c r="T11942" s="5"/>
      <c r="V11942" s="5"/>
      <c r="W11942" s="5"/>
    </row>
    <row r="11943" spans="4:23" customFormat="1" x14ac:dyDescent="0.35">
      <c r="D11943" s="5"/>
      <c r="J11943" s="12"/>
      <c r="S11943" s="12"/>
      <c r="T11943" s="5"/>
      <c r="V11943" s="5"/>
      <c r="W11943" s="5"/>
    </row>
    <row r="11944" spans="4:23" customFormat="1" x14ac:dyDescent="0.35">
      <c r="D11944" s="5"/>
      <c r="J11944" s="12"/>
      <c r="S11944" s="12"/>
      <c r="T11944" s="5"/>
      <c r="V11944" s="5"/>
      <c r="W11944" s="5"/>
    </row>
    <row r="11945" spans="4:23" customFormat="1" x14ac:dyDescent="0.35">
      <c r="D11945" s="5"/>
      <c r="J11945" s="12"/>
      <c r="S11945" s="12"/>
      <c r="T11945" s="5"/>
      <c r="V11945" s="5"/>
      <c r="W11945" s="5"/>
    </row>
    <row r="11946" spans="4:23" customFormat="1" x14ac:dyDescent="0.35">
      <c r="D11946" s="5"/>
      <c r="J11946" s="12"/>
      <c r="S11946" s="12"/>
      <c r="T11946" s="5"/>
      <c r="V11946" s="5"/>
      <c r="W11946" s="5"/>
    </row>
    <row r="11947" spans="4:23" customFormat="1" x14ac:dyDescent="0.35">
      <c r="D11947" s="5"/>
      <c r="J11947" s="12"/>
      <c r="S11947" s="12"/>
      <c r="T11947" s="5"/>
      <c r="V11947" s="5"/>
      <c r="W11947" s="5"/>
    </row>
    <row r="11948" spans="4:23" customFormat="1" x14ac:dyDescent="0.35">
      <c r="D11948" s="5"/>
      <c r="J11948" s="12"/>
      <c r="S11948" s="12"/>
      <c r="T11948" s="5"/>
      <c r="V11948" s="5"/>
      <c r="W11948" s="5"/>
    </row>
    <row r="11949" spans="4:23" customFormat="1" x14ac:dyDescent="0.35">
      <c r="D11949" s="5"/>
      <c r="J11949" s="12"/>
      <c r="S11949" s="12"/>
      <c r="T11949" s="5"/>
      <c r="V11949" s="5"/>
      <c r="W11949" s="5"/>
    </row>
    <row r="11950" spans="4:23" customFormat="1" x14ac:dyDescent="0.35">
      <c r="D11950" s="5"/>
      <c r="J11950" s="12"/>
      <c r="S11950" s="12"/>
      <c r="T11950" s="5"/>
      <c r="V11950" s="5"/>
      <c r="W11950" s="5"/>
    </row>
    <row r="11951" spans="4:23" customFormat="1" x14ac:dyDescent="0.35">
      <c r="D11951" s="5"/>
      <c r="J11951" s="12"/>
      <c r="S11951" s="12"/>
      <c r="T11951" s="5"/>
      <c r="V11951" s="5"/>
      <c r="W11951" s="5"/>
    </row>
    <row r="11952" spans="4:23" customFormat="1" x14ac:dyDescent="0.35">
      <c r="D11952" s="5"/>
      <c r="J11952" s="12"/>
      <c r="S11952" s="12"/>
      <c r="T11952" s="5"/>
      <c r="V11952" s="5"/>
      <c r="W11952" s="5"/>
    </row>
    <row r="11953" spans="4:23" customFormat="1" x14ac:dyDescent="0.35">
      <c r="D11953" s="5"/>
      <c r="J11953" s="12"/>
      <c r="S11953" s="12"/>
      <c r="T11953" s="5"/>
      <c r="V11953" s="5"/>
      <c r="W11953" s="5"/>
    </row>
    <row r="11954" spans="4:23" customFormat="1" x14ac:dyDescent="0.35">
      <c r="D11954" s="5"/>
      <c r="J11954" s="12"/>
      <c r="S11954" s="12"/>
      <c r="T11954" s="5"/>
      <c r="V11954" s="5"/>
      <c r="W11954" s="5"/>
    </row>
    <row r="11955" spans="4:23" customFormat="1" x14ac:dyDescent="0.35">
      <c r="D11955" s="5"/>
      <c r="J11955" s="12"/>
      <c r="S11955" s="12"/>
      <c r="T11955" s="5"/>
      <c r="V11955" s="5"/>
      <c r="W11955" s="5"/>
    </row>
    <row r="11956" spans="4:23" customFormat="1" x14ac:dyDescent="0.35">
      <c r="D11956" s="5"/>
      <c r="J11956" s="12"/>
      <c r="S11956" s="12"/>
      <c r="T11956" s="5"/>
      <c r="V11956" s="5"/>
      <c r="W11956" s="5"/>
    </row>
    <row r="11957" spans="4:23" customFormat="1" x14ac:dyDescent="0.35">
      <c r="D11957" s="5"/>
      <c r="J11957" s="12"/>
      <c r="S11957" s="12"/>
      <c r="T11957" s="5"/>
      <c r="V11957" s="5"/>
      <c r="W11957" s="5"/>
    </row>
    <row r="11958" spans="4:23" customFormat="1" x14ac:dyDescent="0.35">
      <c r="D11958" s="5"/>
      <c r="J11958" s="12"/>
      <c r="S11958" s="12"/>
      <c r="T11958" s="5"/>
      <c r="V11958" s="5"/>
      <c r="W11958" s="5"/>
    </row>
    <row r="11959" spans="4:23" customFormat="1" x14ac:dyDescent="0.35">
      <c r="D11959" s="5"/>
      <c r="J11959" s="12"/>
      <c r="S11959" s="12"/>
      <c r="T11959" s="5"/>
      <c r="V11959" s="5"/>
      <c r="W11959" s="5"/>
    </row>
    <row r="11960" spans="4:23" customFormat="1" x14ac:dyDescent="0.35">
      <c r="D11960" s="5"/>
      <c r="J11960" s="12"/>
      <c r="S11960" s="12"/>
      <c r="T11960" s="5"/>
      <c r="V11960" s="5"/>
      <c r="W11960" s="5"/>
    </row>
    <row r="11961" spans="4:23" customFormat="1" x14ac:dyDescent="0.35">
      <c r="D11961" s="5"/>
      <c r="J11961" s="12"/>
      <c r="S11961" s="12"/>
      <c r="T11961" s="5"/>
      <c r="V11961" s="5"/>
      <c r="W11961" s="5"/>
    </row>
    <row r="11962" spans="4:23" customFormat="1" x14ac:dyDescent="0.35">
      <c r="D11962" s="5"/>
      <c r="J11962" s="12"/>
      <c r="S11962" s="12"/>
      <c r="T11962" s="5"/>
      <c r="V11962" s="5"/>
      <c r="W11962" s="5"/>
    </row>
    <row r="11963" spans="4:23" customFormat="1" x14ac:dyDescent="0.35">
      <c r="D11963" s="5"/>
      <c r="J11963" s="12"/>
      <c r="S11963" s="12"/>
      <c r="T11963" s="5"/>
      <c r="V11963" s="5"/>
      <c r="W11963" s="5"/>
    </row>
    <row r="11964" spans="4:23" customFormat="1" x14ac:dyDescent="0.35">
      <c r="D11964" s="5"/>
      <c r="J11964" s="12"/>
      <c r="S11964" s="12"/>
      <c r="T11964" s="5"/>
      <c r="V11964" s="5"/>
      <c r="W11964" s="5"/>
    </row>
    <row r="11965" spans="4:23" customFormat="1" x14ac:dyDescent="0.35">
      <c r="D11965" s="5"/>
      <c r="J11965" s="12"/>
      <c r="S11965" s="12"/>
      <c r="T11965" s="5"/>
      <c r="V11965" s="5"/>
      <c r="W11965" s="5"/>
    </row>
    <row r="11966" spans="4:23" customFormat="1" x14ac:dyDescent="0.35">
      <c r="D11966" s="5"/>
      <c r="J11966" s="12"/>
      <c r="S11966" s="12"/>
      <c r="T11966" s="5"/>
      <c r="V11966" s="5"/>
      <c r="W11966" s="5"/>
    </row>
    <row r="11967" spans="4:23" customFormat="1" x14ac:dyDescent="0.35">
      <c r="D11967" s="5"/>
      <c r="J11967" s="12"/>
      <c r="S11967" s="12"/>
      <c r="T11967" s="5"/>
      <c r="V11967" s="5"/>
      <c r="W11967" s="5"/>
    </row>
    <row r="11968" spans="4:23" customFormat="1" x14ac:dyDescent="0.35">
      <c r="D11968" s="5"/>
      <c r="J11968" s="12"/>
      <c r="S11968" s="12"/>
      <c r="T11968" s="5"/>
      <c r="V11968" s="5"/>
      <c r="W11968" s="5"/>
    </row>
    <row r="11969" spans="4:23" customFormat="1" x14ac:dyDescent="0.35">
      <c r="D11969" s="5"/>
      <c r="J11969" s="12"/>
      <c r="S11969" s="12"/>
      <c r="T11969" s="5"/>
      <c r="V11969" s="5"/>
      <c r="W11969" s="5"/>
    </row>
    <row r="11970" spans="4:23" customFormat="1" x14ac:dyDescent="0.35">
      <c r="D11970" s="5"/>
      <c r="J11970" s="12"/>
      <c r="S11970" s="12"/>
      <c r="T11970" s="5"/>
      <c r="V11970" s="5"/>
      <c r="W11970" s="5"/>
    </row>
    <row r="11971" spans="4:23" customFormat="1" x14ac:dyDescent="0.35">
      <c r="D11971" s="5"/>
      <c r="J11971" s="12"/>
      <c r="S11971" s="12"/>
      <c r="T11971" s="5"/>
      <c r="V11971" s="5"/>
      <c r="W11971" s="5"/>
    </row>
    <row r="11972" spans="4:23" customFormat="1" x14ac:dyDescent="0.35">
      <c r="D11972" s="5"/>
      <c r="J11972" s="12"/>
      <c r="S11972" s="12"/>
      <c r="T11972" s="5"/>
      <c r="V11972" s="5"/>
      <c r="W11972" s="5"/>
    </row>
    <row r="11973" spans="4:23" customFormat="1" x14ac:dyDescent="0.35">
      <c r="D11973" s="5"/>
      <c r="J11973" s="12"/>
      <c r="S11973" s="12"/>
      <c r="T11973" s="5"/>
      <c r="V11973" s="5"/>
      <c r="W11973" s="5"/>
    </row>
    <row r="11974" spans="4:23" customFormat="1" x14ac:dyDescent="0.35">
      <c r="D11974" s="5"/>
      <c r="J11974" s="12"/>
      <c r="S11974" s="12"/>
      <c r="T11974" s="5"/>
      <c r="V11974" s="5"/>
      <c r="W11974" s="5"/>
    </row>
    <row r="11975" spans="4:23" customFormat="1" x14ac:dyDescent="0.35">
      <c r="D11975" s="5"/>
      <c r="J11975" s="12"/>
      <c r="S11975" s="12"/>
      <c r="T11975" s="5"/>
      <c r="V11975" s="5"/>
      <c r="W11975" s="5"/>
    </row>
    <row r="11976" spans="4:23" customFormat="1" x14ac:dyDescent="0.35">
      <c r="D11976" s="5"/>
      <c r="J11976" s="12"/>
      <c r="S11976" s="12"/>
      <c r="T11976" s="5"/>
      <c r="V11976" s="5"/>
      <c r="W11976" s="5"/>
    </row>
    <row r="11977" spans="4:23" customFormat="1" x14ac:dyDescent="0.35">
      <c r="D11977" s="5"/>
      <c r="J11977" s="12"/>
      <c r="S11977" s="12"/>
      <c r="T11977" s="5"/>
      <c r="V11977" s="5"/>
      <c r="W11977" s="5"/>
    </row>
    <row r="11978" spans="4:23" customFormat="1" x14ac:dyDescent="0.35">
      <c r="D11978" s="5"/>
      <c r="J11978" s="12"/>
      <c r="S11978" s="12"/>
      <c r="T11978" s="5"/>
      <c r="V11978" s="5"/>
      <c r="W11978" s="5"/>
    </row>
    <row r="11979" spans="4:23" customFormat="1" x14ac:dyDescent="0.35">
      <c r="D11979" s="5"/>
      <c r="J11979" s="12"/>
      <c r="S11979" s="12"/>
      <c r="T11979" s="5"/>
      <c r="V11979" s="5"/>
      <c r="W11979" s="5"/>
    </row>
    <row r="11980" spans="4:23" customFormat="1" x14ac:dyDescent="0.35">
      <c r="D11980" s="5"/>
      <c r="J11980" s="12"/>
      <c r="S11980" s="12"/>
      <c r="T11980" s="5"/>
      <c r="V11980" s="5"/>
      <c r="W11980" s="5"/>
    </row>
    <row r="11981" spans="4:23" customFormat="1" x14ac:dyDescent="0.35">
      <c r="D11981" s="5"/>
      <c r="J11981" s="12"/>
      <c r="S11981" s="12"/>
      <c r="T11981" s="5"/>
      <c r="V11981" s="5"/>
      <c r="W11981" s="5"/>
    </row>
    <row r="11982" spans="4:23" customFormat="1" x14ac:dyDescent="0.35">
      <c r="D11982" s="5"/>
      <c r="J11982" s="12"/>
      <c r="S11982" s="12"/>
      <c r="T11982" s="5"/>
      <c r="V11982" s="5"/>
      <c r="W11982" s="5"/>
    </row>
    <row r="11983" spans="4:23" customFormat="1" x14ac:dyDescent="0.35">
      <c r="D11983" s="5"/>
      <c r="J11983" s="12"/>
      <c r="S11983" s="12"/>
      <c r="T11983" s="5"/>
      <c r="V11983" s="5"/>
      <c r="W11983" s="5"/>
    </row>
    <row r="11984" spans="4:23" customFormat="1" x14ac:dyDescent="0.35">
      <c r="D11984" s="5"/>
      <c r="J11984" s="12"/>
      <c r="S11984" s="12"/>
      <c r="T11984" s="5"/>
      <c r="V11984" s="5"/>
      <c r="W11984" s="5"/>
    </row>
    <row r="11985" spans="4:23" customFormat="1" x14ac:dyDescent="0.35">
      <c r="D11985" s="5"/>
      <c r="J11985" s="12"/>
      <c r="S11985" s="12"/>
      <c r="T11985" s="5"/>
      <c r="V11985" s="5"/>
      <c r="W11985" s="5"/>
    </row>
    <row r="11986" spans="4:23" customFormat="1" x14ac:dyDescent="0.35">
      <c r="D11986" s="5"/>
      <c r="J11986" s="12"/>
      <c r="S11986" s="12"/>
      <c r="T11986" s="5"/>
      <c r="V11986" s="5"/>
      <c r="W11986" s="5"/>
    </row>
    <row r="11987" spans="4:23" customFormat="1" x14ac:dyDescent="0.35">
      <c r="D11987" s="5"/>
      <c r="J11987" s="12"/>
      <c r="S11987" s="12"/>
      <c r="T11987" s="5"/>
      <c r="V11987" s="5"/>
      <c r="W11987" s="5"/>
    </row>
    <row r="11988" spans="4:23" customFormat="1" x14ac:dyDescent="0.35">
      <c r="D11988" s="5"/>
      <c r="J11988" s="12"/>
      <c r="S11988" s="12"/>
      <c r="T11988" s="5"/>
      <c r="V11988" s="5"/>
      <c r="W11988" s="5"/>
    </row>
    <row r="11989" spans="4:23" customFormat="1" x14ac:dyDescent="0.35">
      <c r="D11989" s="5"/>
      <c r="J11989" s="12"/>
      <c r="S11989" s="12"/>
      <c r="T11989" s="5"/>
      <c r="V11989" s="5"/>
      <c r="W11989" s="5"/>
    </row>
    <row r="11990" spans="4:23" customFormat="1" x14ac:dyDescent="0.35">
      <c r="D11990" s="5"/>
      <c r="J11990" s="12"/>
      <c r="S11990" s="12"/>
      <c r="T11990" s="5"/>
      <c r="V11990" s="5"/>
      <c r="W11990" s="5"/>
    </row>
    <row r="11991" spans="4:23" customFormat="1" x14ac:dyDescent="0.35">
      <c r="D11991" s="5"/>
      <c r="J11991" s="12"/>
      <c r="S11991" s="12"/>
      <c r="T11991" s="5"/>
      <c r="V11991" s="5"/>
      <c r="W11991" s="5"/>
    </row>
    <row r="11992" spans="4:23" customFormat="1" x14ac:dyDescent="0.35">
      <c r="D11992" s="5"/>
      <c r="J11992" s="12"/>
      <c r="S11992" s="12"/>
      <c r="T11992" s="5"/>
      <c r="V11992" s="5"/>
      <c r="W11992" s="5"/>
    </row>
    <row r="11993" spans="4:23" customFormat="1" x14ac:dyDescent="0.35">
      <c r="D11993" s="5"/>
      <c r="J11993" s="12"/>
      <c r="S11993" s="12"/>
      <c r="T11993" s="5"/>
      <c r="V11993" s="5"/>
      <c r="W11993" s="5"/>
    </row>
    <row r="11994" spans="4:23" customFormat="1" x14ac:dyDescent="0.35">
      <c r="D11994" s="5"/>
      <c r="J11994" s="12"/>
      <c r="S11994" s="12"/>
      <c r="T11994" s="5"/>
      <c r="V11994" s="5"/>
      <c r="W11994" s="5"/>
    </row>
    <row r="11995" spans="4:23" customFormat="1" x14ac:dyDescent="0.35">
      <c r="D11995" s="5"/>
      <c r="J11995" s="12"/>
      <c r="S11995" s="12"/>
      <c r="T11995" s="5"/>
      <c r="V11995" s="5"/>
      <c r="W11995" s="5"/>
    </row>
    <row r="11996" spans="4:23" customFormat="1" x14ac:dyDescent="0.35">
      <c r="D11996" s="5"/>
      <c r="J11996" s="12"/>
      <c r="S11996" s="12"/>
      <c r="T11996" s="5"/>
      <c r="V11996" s="5"/>
      <c r="W11996" s="5"/>
    </row>
    <row r="11997" spans="4:23" customFormat="1" x14ac:dyDescent="0.35">
      <c r="D11997" s="5"/>
      <c r="J11997" s="12"/>
      <c r="S11997" s="12"/>
      <c r="T11997" s="5"/>
      <c r="V11997" s="5"/>
      <c r="W11997" s="5"/>
    </row>
    <row r="11998" spans="4:23" customFormat="1" x14ac:dyDescent="0.35">
      <c r="D11998" s="5"/>
      <c r="J11998" s="12"/>
      <c r="S11998" s="12"/>
      <c r="T11998" s="5"/>
      <c r="V11998" s="5"/>
      <c r="W11998" s="5"/>
    </row>
    <row r="11999" spans="4:23" customFormat="1" x14ac:dyDescent="0.35">
      <c r="D11999" s="5"/>
      <c r="J11999" s="12"/>
      <c r="S11999" s="12"/>
      <c r="T11999" s="5"/>
      <c r="V11999" s="5"/>
      <c r="W11999" s="5"/>
    </row>
    <row r="12000" spans="4:23" customFormat="1" x14ac:dyDescent="0.35">
      <c r="D12000" s="5"/>
      <c r="J12000" s="12"/>
      <c r="S12000" s="12"/>
      <c r="T12000" s="5"/>
      <c r="V12000" s="5"/>
      <c r="W12000" s="5"/>
    </row>
    <row r="12001" spans="4:23" customFormat="1" x14ac:dyDescent="0.35">
      <c r="D12001" s="5"/>
      <c r="J12001" s="12"/>
      <c r="S12001" s="12"/>
      <c r="T12001" s="5"/>
      <c r="V12001" s="5"/>
      <c r="W12001" s="5"/>
    </row>
    <row r="12002" spans="4:23" customFormat="1" x14ac:dyDescent="0.35">
      <c r="D12002" s="5"/>
      <c r="J12002" s="12"/>
      <c r="S12002" s="12"/>
      <c r="T12002" s="5"/>
      <c r="V12002" s="5"/>
      <c r="W12002" s="5"/>
    </row>
    <row r="12003" spans="4:23" customFormat="1" x14ac:dyDescent="0.35">
      <c r="D12003" s="5"/>
      <c r="J12003" s="12"/>
      <c r="S12003" s="12"/>
      <c r="T12003" s="5"/>
      <c r="V12003" s="5"/>
      <c r="W12003" s="5"/>
    </row>
    <row r="12004" spans="4:23" customFormat="1" x14ac:dyDescent="0.35">
      <c r="D12004" s="5"/>
      <c r="J12004" s="12"/>
      <c r="S12004" s="12"/>
      <c r="T12004" s="5"/>
      <c r="V12004" s="5"/>
      <c r="W12004" s="5"/>
    </row>
    <row r="12005" spans="4:23" customFormat="1" x14ac:dyDescent="0.35">
      <c r="D12005" s="5"/>
      <c r="J12005" s="12"/>
      <c r="S12005" s="12"/>
      <c r="T12005" s="5"/>
      <c r="V12005" s="5"/>
      <c r="W12005" s="5"/>
    </row>
    <row r="12006" spans="4:23" customFormat="1" x14ac:dyDescent="0.35">
      <c r="D12006" s="5"/>
      <c r="J12006" s="12"/>
      <c r="S12006" s="12"/>
      <c r="T12006" s="5"/>
      <c r="V12006" s="5"/>
      <c r="W12006" s="5"/>
    </row>
    <row r="12007" spans="4:23" customFormat="1" x14ac:dyDescent="0.35">
      <c r="D12007" s="5"/>
      <c r="J12007" s="12"/>
      <c r="S12007" s="12"/>
      <c r="T12007" s="5"/>
      <c r="V12007" s="5"/>
      <c r="W12007" s="5"/>
    </row>
    <row r="12008" spans="4:23" customFormat="1" x14ac:dyDescent="0.35">
      <c r="D12008" s="5"/>
      <c r="J12008" s="12"/>
      <c r="S12008" s="12"/>
      <c r="T12008" s="5"/>
      <c r="V12008" s="5"/>
      <c r="W12008" s="5"/>
    </row>
    <row r="12009" spans="4:23" customFormat="1" x14ac:dyDescent="0.35">
      <c r="D12009" s="5"/>
      <c r="J12009" s="12"/>
      <c r="S12009" s="12"/>
      <c r="T12009" s="5"/>
      <c r="V12009" s="5"/>
      <c r="W12009" s="5"/>
    </row>
    <row r="12010" spans="4:23" customFormat="1" x14ac:dyDescent="0.35">
      <c r="D12010" s="5"/>
      <c r="J12010" s="12"/>
      <c r="S12010" s="12"/>
      <c r="T12010" s="5"/>
      <c r="V12010" s="5"/>
      <c r="W12010" s="5"/>
    </row>
    <row r="12011" spans="4:23" customFormat="1" x14ac:dyDescent="0.35">
      <c r="D12011" s="5"/>
      <c r="J12011" s="12"/>
      <c r="S12011" s="12"/>
      <c r="T12011" s="5"/>
      <c r="V12011" s="5"/>
      <c r="W12011" s="5"/>
    </row>
    <row r="12012" spans="4:23" customFormat="1" x14ac:dyDescent="0.35">
      <c r="D12012" s="5"/>
      <c r="J12012" s="12"/>
      <c r="S12012" s="12"/>
      <c r="T12012" s="5"/>
      <c r="V12012" s="5"/>
      <c r="W12012" s="5"/>
    </row>
    <row r="12013" spans="4:23" customFormat="1" x14ac:dyDescent="0.35">
      <c r="D12013" s="5"/>
      <c r="J12013" s="12"/>
      <c r="S12013" s="12"/>
      <c r="T12013" s="5"/>
      <c r="V12013" s="5"/>
      <c r="W12013" s="5"/>
    </row>
    <row r="12014" spans="4:23" customFormat="1" x14ac:dyDescent="0.35">
      <c r="D12014" s="5"/>
      <c r="J12014" s="12"/>
      <c r="S12014" s="12"/>
      <c r="T12014" s="5"/>
      <c r="V12014" s="5"/>
      <c r="W12014" s="5"/>
    </row>
    <row r="12015" spans="4:23" customFormat="1" x14ac:dyDescent="0.35">
      <c r="D12015" s="5"/>
      <c r="J12015" s="12"/>
      <c r="S12015" s="12"/>
      <c r="T12015" s="5"/>
      <c r="V12015" s="5"/>
      <c r="W12015" s="5"/>
    </row>
    <row r="12016" spans="4:23" customFormat="1" x14ac:dyDescent="0.35">
      <c r="D12016" s="5"/>
      <c r="J12016" s="12"/>
      <c r="S12016" s="12"/>
      <c r="T12016" s="5"/>
      <c r="V12016" s="5"/>
      <c r="W12016" s="5"/>
    </row>
    <row r="12017" spans="4:23" customFormat="1" x14ac:dyDescent="0.35">
      <c r="D12017" s="5"/>
      <c r="J12017" s="12"/>
      <c r="S12017" s="12"/>
      <c r="T12017" s="5"/>
      <c r="V12017" s="5"/>
      <c r="W12017" s="5"/>
    </row>
    <row r="12018" spans="4:23" customFormat="1" x14ac:dyDescent="0.35">
      <c r="D12018" s="5"/>
      <c r="J12018" s="12"/>
      <c r="S12018" s="12"/>
      <c r="T12018" s="5"/>
      <c r="V12018" s="5"/>
      <c r="W12018" s="5"/>
    </row>
    <row r="12019" spans="4:23" customFormat="1" x14ac:dyDescent="0.35">
      <c r="D12019" s="5"/>
      <c r="J12019" s="12"/>
      <c r="S12019" s="12"/>
      <c r="T12019" s="5"/>
      <c r="V12019" s="5"/>
      <c r="W12019" s="5"/>
    </row>
    <row r="12020" spans="4:23" customFormat="1" x14ac:dyDescent="0.35">
      <c r="D12020" s="5"/>
      <c r="J12020" s="12"/>
      <c r="S12020" s="12"/>
      <c r="T12020" s="5"/>
      <c r="V12020" s="5"/>
      <c r="W12020" s="5"/>
    </row>
    <row r="12021" spans="4:23" customFormat="1" x14ac:dyDescent="0.35">
      <c r="D12021" s="5"/>
      <c r="J12021" s="12"/>
      <c r="S12021" s="12"/>
      <c r="T12021" s="5"/>
      <c r="V12021" s="5"/>
      <c r="W12021" s="5"/>
    </row>
    <row r="12022" spans="4:23" customFormat="1" x14ac:dyDescent="0.35">
      <c r="D12022" s="5"/>
      <c r="J12022" s="12"/>
      <c r="S12022" s="12"/>
      <c r="T12022" s="5"/>
      <c r="V12022" s="5"/>
      <c r="W12022" s="5"/>
    </row>
    <row r="12023" spans="4:23" customFormat="1" x14ac:dyDescent="0.35">
      <c r="D12023" s="5"/>
      <c r="J12023" s="12"/>
      <c r="S12023" s="12"/>
      <c r="T12023" s="5"/>
      <c r="V12023" s="5"/>
      <c r="W12023" s="5"/>
    </row>
    <row r="12024" spans="4:23" customFormat="1" x14ac:dyDescent="0.35">
      <c r="D12024" s="5"/>
      <c r="J12024" s="12"/>
      <c r="S12024" s="12"/>
      <c r="T12024" s="5"/>
      <c r="V12024" s="5"/>
      <c r="W12024" s="5"/>
    </row>
    <row r="12025" spans="4:23" customFormat="1" x14ac:dyDescent="0.35">
      <c r="D12025" s="5"/>
      <c r="J12025" s="12"/>
      <c r="S12025" s="12"/>
      <c r="T12025" s="5"/>
      <c r="V12025" s="5"/>
      <c r="W12025" s="5"/>
    </row>
    <row r="12026" spans="4:23" customFormat="1" x14ac:dyDescent="0.35">
      <c r="D12026" s="5"/>
      <c r="J12026" s="12"/>
      <c r="S12026" s="12"/>
      <c r="T12026" s="5"/>
      <c r="V12026" s="5"/>
      <c r="W12026" s="5"/>
    </row>
    <row r="12027" spans="4:23" customFormat="1" x14ac:dyDescent="0.35">
      <c r="D12027" s="5"/>
      <c r="J12027" s="12"/>
      <c r="S12027" s="12"/>
      <c r="T12027" s="5"/>
      <c r="V12027" s="5"/>
      <c r="W12027" s="5"/>
    </row>
    <row r="12028" spans="4:23" customFormat="1" x14ac:dyDescent="0.35">
      <c r="D12028" s="5"/>
      <c r="J12028" s="12"/>
      <c r="S12028" s="12"/>
      <c r="T12028" s="5"/>
      <c r="V12028" s="5"/>
      <c r="W12028" s="5"/>
    </row>
    <row r="12029" spans="4:23" customFormat="1" x14ac:dyDescent="0.35">
      <c r="D12029" s="5"/>
      <c r="J12029" s="12"/>
      <c r="S12029" s="12"/>
      <c r="T12029" s="5"/>
      <c r="V12029" s="5"/>
      <c r="W12029" s="5"/>
    </row>
    <row r="12030" spans="4:23" customFormat="1" x14ac:dyDescent="0.35">
      <c r="D12030" s="5"/>
      <c r="J12030" s="12"/>
      <c r="S12030" s="12"/>
      <c r="T12030" s="5"/>
      <c r="V12030" s="5"/>
      <c r="W12030" s="5"/>
    </row>
    <row r="12031" spans="4:23" customFormat="1" x14ac:dyDescent="0.35">
      <c r="D12031" s="5"/>
      <c r="J12031" s="12"/>
      <c r="S12031" s="12"/>
      <c r="T12031" s="5"/>
      <c r="V12031" s="5"/>
      <c r="W12031" s="5"/>
    </row>
    <row r="12032" spans="4:23" customFormat="1" x14ac:dyDescent="0.35">
      <c r="D12032" s="5"/>
      <c r="J12032" s="12"/>
      <c r="S12032" s="12"/>
      <c r="T12032" s="5"/>
      <c r="V12032" s="5"/>
      <c r="W12032" s="5"/>
    </row>
    <row r="12033" spans="4:23" customFormat="1" x14ac:dyDescent="0.35">
      <c r="D12033" s="5"/>
      <c r="J12033" s="12"/>
      <c r="S12033" s="12"/>
      <c r="T12033" s="5"/>
      <c r="V12033" s="5"/>
      <c r="W12033" s="5"/>
    </row>
    <row r="12034" spans="4:23" customFormat="1" x14ac:dyDescent="0.35">
      <c r="D12034" s="5"/>
      <c r="J12034" s="12"/>
      <c r="S12034" s="12"/>
      <c r="T12034" s="5"/>
      <c r="V12034" s="5"/>
      <c r="W12034" s="5"/>
    </row>
    <row r="12035" spans="4:23" customFormat="1" x14ac:dyDescent="0.35">
      <c r="D12035" s="5"/>
      <c r="J12035" s="12"/>
      <c r="S12035" s="12"/>
      <c r="T12035" s="5"/>
      <c r="V12035" s="5"/>
      <c r="W12035" s="5"/>
    </row>
    <row r="12036" spans="4:23" customFormat="1" x14ac:dyDescent="0.35">
      <c r="D12036" s="5"/>
      <c r="J12036" s="12"/>
      <c r="S12036" s="12"/>
      <c r="T12036" s="5"/>
      <c r="V12036" s="5"/>
      <c r="W12036" s="5"/>
    </row>
    <row r="12037" spans="4:23" customFormat="1" x14ac:dyDescent="0.35">
      <c r="D12037" s="5"/>
      <c r="J12037" s="12"/>
      <c r="S12037" s="12"/>
      <c r="T12037" s="5"/>
      <c r="V12037" s="5"/>
      <c r="W12037" s="5"/>
    </row>
    <row r="12038" spans="4:23" customFormat="1" x14ac:dyDescent="0.35">
      <c r="D12038" s="5"/>
      <c r="J12038" s="12"/>
      <c r="S12038" s="12"/>
      <c r="T12038" s="5"/>
      <c r="V12038" s="5"/>
      <c r="W12038" s="5"/>
    </row>
    <row r="12039" spans="4:23" customFormat="1" x14ac:dyDescent="0.35">
      <c r="D12039" s="5"/>
      <c r="J12039" s="12"/>
      <c r="S12039" s="12"/>
      <c r="T12039" s="5"/>
      <c r="V12039" s="5"/>
      <c r="W12039" s="5"/>
    </row>
    <row r="12040" spans="4:23" customFormat="1" x14ac:dyDescent="0.35">
      <c r="D12040" s="5"/>
      <c r="J12040" s="12"/>
      <c r="S12040" s="12"/>
      <c r="T12040" s="5"/>
      <c r="V12040" s="5"/>
      <c r="W12040" s="5"/>
    </row>
    <row r="12041" spans="4:23" customFormat="1" x14ac:dyDescent="0.35">
      <c r="D12041" s="5"/>
      <c r="J12041" s="12"/>
      <c r="S12041" s="12"/>
      <c r="T12041" s="5"/>
      <c r="V12041" s="5"/>
      <c r="W12041" s="5"/>
    </row>
    <row r="12042" spans="4:23" customFormat="1" x14ac:dyDescent="0.35">
      <c r="D12042" s="5"/>
      <c r="J12042" s="12"/>
      <c r="S12042" s="12"/>
      <c r="T12042" s="5"/>
      <c r="V12042" s="5"/>
      <c r="W12042" s="5"/>
    </row>
    <row r="12043" spans="4:23" customFormat="1" x14ac:dyDescent="0.35">
      <c r="D12043" s="5"/>
      <c r="J12043" s="12"/>
      <c r="S12043" s="12"/>
      <c r="T12043" s="5"/>
      <c r="V12043" s="5"/>
      <c r="W12043" s="5"/>
    </row>
    <row r="12044" spans="4:23" customFormat="1" x14ac:dyDescent="0.35">
      <c r="D12044" s="5"/>
      <c r="J12044" s="12"/>
      <c r="S12044" s="12"/>
      <c r="T12044" s="5"/>
      <c r="V12044" s="5"/>
      <c r="W12044" s="5"/>
    </row>
    <row r="12045" spans="4:23" customFormat="1" x14ac:dyDescent="0.35">
      <c r="D12045" s="5"/>
      <c r="J12045" s="12"/>
      <c r="S12045" s="12"/>
      <c r="T12045" s="5"/>
      <c r="V12045" s="5"/>
      <c r="W12045" s="5"/>
    </row>
    <row r="12046" spans="4:23" customFormat="1" x14ac:dyDescent="0.35">
      <c r="D12046" s="5"/>
      <c r="J12046" s="12"/>
      <c r="S12046" s="12"/>
      <c r="T12046" s="5"/>
      <c r="V12046" s="5"/>
      <c r="W12046" s="5"/>
    </row>
    <row r="12047" spans="4:23" customFormat="1" x14ac:dyDescent="0.35">
      <c r="D12047" s="5"/>
      <c r="J12047" s="12"/>
      <c r="S12047" s="12"/>
      <c r="T12047" s="5"/>
      <c r="V12047" s="5"/>
      <c r="W12047" s="5"/>
    </row>
    <row r="12048" spans="4:23" customFormat="1" x14ac:dyDescent="0.35">
      <c r="D12048" s="5"/>
      <c r="J12048" s="12"/>
      <c r="S12048" s="12"/>
      <c r="T12048" s="5"/>
      <c r="V12048" s="5"/>
      <c r="W12048" s="5"/>
    </row>
    <row r="12049" spans="4:23" customFormat="1" x14ac:dyDescent="0.35">
      <c r="D12049" s="5"/>
      <c r="J12049" s="12"/>
      <c r="S12049" s="12"/>
      <c r="T12049" s="5"/>
      <c r="V12049" s="5"/>
      <c r="W12049" s="5"/>
    </row>
    <row r="12050" spans="4:23" customFormat="1" x14ac:dyDescent="0.35">
      <c r="D12050" s="5"/>
      <c r="J12050" s="12"/>
      <c r="S12050" s="12"/>
      <c r="T12050" s="5"/>
      <c r="V12050" s="5"/>
      <c r="W12050" s="5"/>
    </row>
    <row r="12051" spans="4:23" customFormat="1" x14ac:dyDescent="0.35">
      <c r="D12051" s="5"/>
      <c r="J12051" s="12"/>
      <c r="S12051" s="12"/>
      <c r="T12051" s="5"/>
      <c r="V12051" s="5"/>
      <c r="W12051" s="5"/>
    </row>
    <row r="12052" spans="4:23" customFormat="1" x14ac:dyDescent="0.35">
      <c r="D12052" s="5"/>
      <c r="J12052" s="12"/>
      <c r="S12052" s="12"/>
      <c r="T12052" s="5"/>
      <c r="V12052" s="5"/>
      <c r="W12052" s="5"/>
    </row>
    <row r="12053" spans="4:23" customFormat="1" x14ac:dyDescent="0.35">
      <c r="D12053" s="5"/>
      <c r="J12053" s="12"/>
      <c r="S12053" s="12"/>
      <c r="T12053" s="5"/>
      <c r="V12053" s="5"/>
      <c r="W12053" s="5"/>
    </row>
    <row r="12054" spans="4:23" customFormat="1" x14ac:dyDescent="0.35">
      <c r="D12054" s="5"/>
      <c r="J12054" s="12"/>
      <c r="S12054" s="12"/>
      <c r="T12054" s="5"/>
      <c r="V12054" s="5"/>
      <c r="W12054" s="5"/>
    </row>
    <row r="12055" spans="4:23" customFormat="1" x14ac:dyDescent="0.35">
      <c r="D12055" s="5"/>
      <c r="J12055" s="12"/>
      <c r="S12055" s="12"/>
      <c r="T12055" s="5"/>
      <c r="V12055" s="5"/>
      <c r="W12055" s="5"/>
    </row>
    <row r="12056" spans="4:23" customFormat="1" x14ac:dyDescent="0.35">
      <c r="D12056" s="5"/>
      <c r="J12056" s="12"/>
      <c r="S12056" s="12"/>
      <c r="T12056" s="5"/>
      <c r="V12056" s="5"/>
      <c r="W12056" s="5"/>
    </row>
    <row r="12057" spans="4:23" customFormat="1" x14ac:dyDescent="0.35">
      <c r="D12057" s="5"/>
      <c r="J12057" s="12"/>
      <c r="S12057" s="12"/>
      <c r="T12057" s="5"/>
      <c r="V12057" s="5"/>
      <c r="W12057" s="5"/>
    </row>
    <row r="12058" spans="4:23" customFormat="1" x14ac:dyDescent="0.35">
      <c r="D12058" s="5"/>
      <c r="J12058" s="12"/>
      <c r="S12058" s="12"/>
      <c r="T12058" s="5"/>
      <c r="V12058" s="5"/>
      <c r="W12058" s="5"/>
    </row>
    <row r="12059" spans="4:23" customFormat="1" x14ac:dyDescent="0.35">
      <c r="D12059" s="5"/>
      <c r="J12059" s="12"/>
      <c r="S12059" s="12"/>
      <c r="T12059" s="5"/>
      <c r="V12059" s="5"/>
      <c r="W12059" s="5"/>
    </row>
    <row r="12060" spans="4:23" customFormat="1" x14ac:dyDescent="0.35">
      <c r="D12060" s="5"/>
      <c r="J12060" s="12"/>
      <c r="S12060" s="12"/>
      <c r="T12060" s="5"/>
      <c r="V12060" s="5"/>
      <c r="W12060" s="5"/>
    </row>
    <row r="12061" spans="4:23" customFormat="1" x14ac:dyDescent="0.35">
      <c r="D12061" s="5"/>
      <c r="J12061" s="12"/>
      <c r="S12061" s="12"/>
      <c r="T12061" s="5"/>
      <c r="V12061" s="5"/>
      <c r="W12061" s="5"/>
    </row>
    <row r="12062" spans="4:23" customFormat="1" x14ac:dyDescent="0.35">
      <c r="D12062" s="5"/>
      <c r="J12062" s="12"/>
      <c r="S12062" s="12"/>
      <c r="T12062" s="5"/>
      <c r="V12062" s="5"/>
      <c r="W12062" s="5"/>
    </row>
    <row r="12063" spans="4:23" customFormat="1" x14ac:dyDescent="0.35">
      <c r="D12063" s="5"/>
      <c r="J12063" s="12"/>
      <c r="S12063" s="12"/>
      <c r="T12063" s="5"/>
      <c r="V12063" s="5"/>
      <c r="W12063" s="5"/>
    </row>
    <row r="12064" spans="4:23" customFormat="1" x14ac:dyDescent="0.35">
      <c r="D12064" s="5"/>
      <c r="J12064" s="12"/>
      <c r="S12064" s="12"/>
      <c r="T12064" s="5"/>
      <c r="V12064" s="5"/>
      <c r="W12064" s="5"/>
    </row>
    <row r="12065" spans="4:23" customFormat="1" x14ac:dyDescent="0.35">
      <c r="D12065" s="5"/>
      <c r="J12065" s="12"/>
      <c r="S12065" s="12"/>
      <c r="T12065" s="5"/>
      <c r="V12065" s="5"/>
      <c r="W12065" s="5"/>
    </row>
    <row r="12066" spans="4:23" customFormat="1" x14ac:dyDescent="0.35">
      <c r="D12066" s="5"/>
      <c r="J12066" s="12"/>
      <c r="S12066" s="12"/>
      <c r="T12066" s="5"/>
      <c r="V12066" s="5"/>
      <c r="W12066" s="5"/>
    </row>
    <row r="12067" spans="4:23" customFormat="1" x14ac:dyDescent="0.35">
      <c r="D12067" s="5"/>
      <c r="J12067" s="12"/>
      <c r="S12067" s="12"/>
      <c r="T12067" s="5"/>
      <c r="V12067" s="5"/>
      <c r="W12067" s="5"/>
    </row>
    <row r="12068" spans="4:23" customFormat="1" x14ac:dyDescent="0.35">
      <c r="D12068" s="5"/>
      <c r="J12068" s="12"/>
      <c r="S12068" s="12"/>
      <c r="T12068" s="5"/>
      <c r="V12068" s="5"/>
      <c r="W12068" s="5"/>
    </row>
    <row r="12069" spans="4:23" customFormat="1" x14ac:dyDescent="0.35">
      <c r="D12069" s="5"/>
      <c r="J12069" s="12"/>
      <c r="S12069" s="12"/>
      <c r="T12069" s="5"/>
      <c r="V12069" s="5"/>
      <c r="W12069" s="5"/>
    </row>
    <row r="12070" spans="4:23" customFormat="1" x14ac:dyDescent="0.35">
      <c r="D12070" s="5"/>
      <c r="J12070" s="12"/>
      <c r="S12070" s="12"/>
      <c r="T12070" s="5"/>
      <c r="V12070" s="5"/>
      <c r="W12070" s="5"/>
    </row>
    <row r="12071" spans="4:23" customFormat="1" x14ac:dyDescent="0.35">
      <c r="D12071" s="5"/>
      <c r="J12071" s="12"/>
      <c r="S12071" s="12"/>
      <c r="T12071" s="5"/>
      <c r="V12071" s="5"/>
      <c r="W12071" s="5"/>
    </row>
    <row r="12072" spans="4:23" customFormat="1" x14ac:dyDescent="0.35">
      <c r="D12072" s="5"/>
      <c r="J12072" s="12"/>
      <c r="S12072" s="12"/>
      <c r="T12072" s="5"/>
      <c r="V12072" s="5"/>
      <c r="W12072" s="5"/>
    </row>
    <row r="12073" spans="4:23" customFormat="1" x14ac:dyDescent="0.35">
      <c r="D12073" s="5"/>
      <c r="J12073" s="12"/>
      <c r="S12073" s="12"/>
      <c r="T12073" s="5"/>
      <c r="V12073" s="5"/>
      <c r="W12073" s="5"/>
    </row>
    <row r="12074" spans="4:23" customFormat="1" x14ac:dyDescent="0.35">
      <c r="D12074" s="5"/>
      <c r="J12074" s="12"/>
      <c r="S12074" s="12"/>
      <c r="T12074" s="5"/>
      <c r="V12074" s="5"/>
      <c r="W12074" s="5"/>
    </row>
    <row r="12075" spans="4:23" customFormat="1" x14ac:dyDescent="0.35">
      <c r="D12075" s="5"/>
      <c r="J12075" s="12"/>
      <c r="S12075" s="12"/>
      <c r="T12075" s="5"/>
      <c r="V12075" s="5"/>
      <c r="W12075" s="5"/>
    </row>
    <row r="12076" spans="4:23" customFormat="1" x14ac:dyDescent="0.35">
      <c r="D12076" s="5"/>
      <c r="J12076" s="12"/>
      <c r="S12076" s="12"/>
      <c r="T12076" s="5"/>
      <c r="V12076" s="5"/>
      <c r="W12076" s="5"/>
    </row>
    <row r="12077" spans="4:23" customFormat="1" x14ac:dyDescent="0.35">
      <c r="D12077" s="5"/>
      <c r="J12077" s="12"/>
      <c r="S12077" s="12"/>
      <c r="T12077" s="5"/>
      <c r="V12077" s="5"/>
      <c r="W12077" s="5"/>
    </row>
    <row r="12078" spans="4:23" customFormat="1" x14ac:dyDescent="0.35">
      <c r="D12078" s="5"/>
      <c r="J12078" s="12"/>
      <c r="S12078" s="12"/>
      <c r="T12078" s="5"/>
      <c r="V12078" s="5"/>
      <c r="W12078" s="5"/>
    </row>
    <row r="12079" spans="4:23" customFormat="1" x14ac:dyDescent="0.35">
      <c r="D12079" s="5"/>
      <c r="J12079" s="12"/>
      <c r="S12079" s="12"/>
      <c r="T12079" s="5"/>
      <c r="V12079" s="5"/>
      <c r="W12079" s="5"/>
    </row>
    <row r="12080" spans="4:23" customFormat="1" x14ac:dyDescent="0.35">
      <c r="D12080" s="5"/>
      <c r="J12080" s="12"/>
      <c r="S12080" s="12"/>
      <c r="T12080" s="5"/>
      <c r="V12080" s="5"/>
      <c r="W12080" s="5"/>
    </row>
    <row r="12081" spans="4:23" customFormat="1" x14ac:dyDescent="0.35">
      <c r="D12081" s="5"/>
      <c r="J12081" s="12"/>
      <c r="S12081" s="12"/>
      <c r="T12081" s="5"/>
      <c r="V12081" s="5"/>
      <c r="W12081" s="5"/>
    </row>
    <row r="12082" spans="4:23" customFormat="1" x14ac:dyDescent="0.35">
      <c r="D12082" s="5"/>
      <c r="J12082" s="12"/>
      <c r="S12082" s="12"/>
      <c r="T12082" s="5"/>
      <c r="V12082" s="5"/>
      <c r="W12082" s="5"/>
    </row>
    <row r="12083" spans="4:23" customFormat="1" x14ac:dyDescent="0.35">
      <c r="D12083" s="5"/>
      <c r="J12083" s="12"/>
      <c r="S12083" s="12"/>
      <c r="T12083" s="5"/>
      <c r="V12083" s="5"/>
      <c r="W12083" s="5"/>
    </row>
    <row r="12084" spans="4:23" customFormat="1" x14ac:dyDescent="0.35">
      <c r="D12084" s="5"/>
      <c r="J12084" s="12"/>
      <c r="S12084" s="12"/>
      <c r="T12084" s="5"/>
      <c r="V12084" s="5"/>
      <c r="W12084" s="5"/>
    </row>
    <row r="12085" spans="4:23" customFormat="1" x14ac:dyDescent="0.35">
      <c r="D12085" s="5"/>
      <c r="J12085" s="12"/>
      <c r="S12085" s="12"/>
      <c r="T12085" s="5"/>
      <c r="V12085" s="5"/>
      <c r="W12085" s="5"/>
    </row>
    <row r="12086" spans="4:23" customFormat="1" x14ac:dyDescent="0.35">
      <c r="D12086" s="5"/>
      <c r="J12086" s="12"/>
      <c r="S12086" s="12"/>
      <c r="T12086" s="5"/>
      <c r="V12086" s="5"/>
      <c r="W12086" s="5"/>
    </row>
    <row r="12087" spans="4:23" customFormat="1" x14ac:dyDescent="0.35">
      <c r="D12087" s="5"/>
      <c r="J12087" s="12"/>
      <c r="S12087" s="12"/>
      <c r="T12087" s="5"/>
      <c r="V12087" s="5"/>
      <c r="W12087" s="5"/>
    </row>
    <row r="12088" spans="4:23" customFormat="1" x14ac:dyDescent="0.35">
      <c r="D12088" s="5"/>
      <c r="J12088" s="12"/>
      <c r="S12088" s="12"/>
      <c r="T12088" s="5"/>
      <c r="V12088" s="5"/>
      <c r="W12088" s="5"/>
    </row>
    <row r="12089" spans="4:23" customFormat="1" x14ac:dyDescent="0.35">
      <c r="D12089" s="5"/>
      <c r="J12089" s="12"/>
      <c r="S12089" s="12"/>
      <c r="T12089" s="5"/>
      <c r="V12089" s="5"/>
      <c r="W12089" s="5"/>
    </row>
    <row r="12090" spans="4:23" customFormat="1" x14ac:dyDescent="0.35">
      <c r="D12090" s="5"/>
      <c r="J12090" s="12"/>
      <c r="S12090" s="12"/>
      <c r="T12090" s="5"/>
      <c r="V12090" s="5"/>
      <c r="W12090" s="5"/>
    </row>
    <row r="12091" spans="4:23" customFormat="1" x14ac:dyDescent="0.35">
      <c r="D12091" s="5"/>
      <c r="J12091" s="12"/>
      <c r="S12091" s="12"/>
      <c r="T12091" s="5"/>
      <c r="V12091" s="5"/>
      <c r="W12091" s="5"/>
    </row>
    <row r="12092" spans="4:23" customFormat="1" x14ac:dyDescent="0.35">
      <c r="D12092" s="5"/>
      <c r="J12092" s="12"/>
      <c r="S12092" s="12"/>
      <c r="T12092" s="5"/>
      <c r="V12092" s="5"/>
      <c r="W12092" s="5"/>
    </row>
    <row r="12093" spans="4:23" customFormat="1" x14ac:dyDescent="0.35">
      <c r="D12093" s="5"/>
      <c r="J12093" s="12"/>
      <c r="S12093" s="12"/>
      <c r="T12093" s="5"/>
      <c r="V12093" s="5"/>
      <c r="W12093" s="5"/>
    </row>
    <row r="12094" spans="4:23" customFormat="1" x14ac:dyDescent="0.35">
      <c r="D12094" s="5"/>
      <c r="J12094" s="12"/>
      <c r="S12094" s="12"/>
      <c r="T12094" s="5"/>
      <c r="V12094" s="5"/>
      <c r="W12094" s="5"/>
    </row>
    <row r="12095" spans="4:23" customFormat="1" x14ac:dyDescent="0.35">
      <c r="D12095" s="5"/>
      <c r="J12095" s="12"/>
      <c r="S12095" s="12"/>
      <c r="T12095" s="5"/>
      <c r="V12095" s="5"/>
      <c r="W12095" s="5"/>
    </row>
    <row r="12096" spans="4:23" customFormat="1" x14ac:dyDescent="0.35">
      <c r="D12096" s="5"/>
      <c r="J12096" s="12"/>
      <c r="S12096" s="12"/>
      <c r="T12096" s="5"/>
      <c r="V12096" s="5"/>
      <c r="W12096" s="5"/>
    </row>
    <row r="12097" spans="4:23" customFormat="1" x14ac:dyDescent="0.35">
      <c r="D12097" s="5"/>
      <c r="J12097" s="12"/>
      <c r="S12097" s="12"/>
      <c r="T12097" s="5"/>
      <c r="V12097" s="5"/>
      <c r="W12097" s="5"/>
    </row>
    <row r="12098" spans="4:23" customFormat="1" x14ac:dyDescent="0.35">
      <c r="D12098" s="5"/>
      <c r="J12098" s="12"/>
      <c r="S12098" s="12"/>
      <c r="T12098" s="5"/>
      <c r="V12098" s="5"/>
      <c r="W12098" s="5"/>
    </row>
    <row r="12099" spans="4:23" customFormat="1" x14ac:dyDescent="0.35">
      <c r="D12099" s="5"/>
      <c r="J12099" s="12"/>
      <c r="S12099" s="12"/>
      <c r="T12099" s="5"/>
      <c r="V12099" s="5"/>
      <c r="W12099" s="5"/>
    </row>
    <row r="12100" spans="4:23" customFormat="1" x14ac:dyDescent="0.35">
      <c r="D12100" s="5"/>
      <c r="J12100" s="12"/>
      <c r="S12100" s="12"/>
      <c r="T12100" s="5"/>
      <c r="V12100" s="5"/>
      <c r="W12100" s="5"/>
    </row>
    <row r="12101" spans="4:23" customFormat="1" x14ac:dyDescent="0.35">
      <c r="D12101" s="5"/>
      <c r="J12101" s="12"/>
      <c r="S12101" s="12"/>
      <c r="T12101" s="5"/>
      <c r="V12101" s="5"/>
      <c r="W12101" s="5"/>
    </row>
    <row r="12102" spans="4:23" customFormat="1" x14ac:dyDescent="0.35">
      <c r="D12102" s="5"/>
      <c r="J12102" s="12"/>
      <c r="S12102" s="12"/>
      <c r="T12102" s="5"/>
      <c r="V12102" s="5"/>
      <c r="W12102" s="5"/>
    </row>
    <row r="12103" spans="4:23" customFormat="1" x14ac:dyDescent="0.35">
      <c r="D12103" s="5"/>
      <c r="J12103" s="12"/>
      <c r="S12103" s="12"/>
      <c r="T12103" s="5"/>
      <c r="V12103" s="5"/>
      <c r="W12103" s="5"/>
    </row>
    <row r="12104" spans="4:23" customFormat="1" x14ac:dyDescent="0.35">
      <c r="D12104" s="5"/>
      <c r="J12104" s="12"/>
      <c r="S12104" s="12"/>
      <c r="T12104" s="5"/>
      <c r="V12104" s="5"/>
      <c r="W12104" s="5"/>
    </row>
    <row r="12105" spans="4:23" customFormat="1" x14ac:dyDescent="0.35">
      <c r="D12105" s="5"/>
      <c r="J12105" s="12"/>
      <c r="S12105" s="12"/>
      <c r="T12105" s="5"/>
      <c r="V12105" s="5"/>
      <c r="W12105" s="5"/>
    </row>
    <row r="12106" spans="4:23" customFormat="1" x14ac:dyDescent="0.35">
      <c r="D12106" s="5"/>
      <c r="J12106" s="12"/>
      <c r="S12106" s="12"/>
      <c r="T12106" s="5"/>
      <c r="V12106" s="5"/>
      <c r="W12106" s="5"/>
    </row>
    <row r="12107" spans="4:23" customFormat="1" x14ac:dyDescent="0.35">
      <c r="D12107" s="5"/>
      <c r="J12107" s="12"/>
      <c r="S12107" s="12"/>
      <c r="T12107" s="5"/>
      <c r="V12107" s="5"/>
      <c r="W12107" s="5"/>
    </row>
    <row r="12108" spans="4:23" customFormat="1" x14ac:dyDescent="0.35">
      <c r="D12108" s="5"/>
      <c r="J12108" s="12"/>
      <c r="S12108" s="12"/>
      <c r="T12108" s="5"/>
      <c r="V12108" s="5"/>
      <c r="W12108" s="5"/>
    </row>
    <row r="12109" spans="4:23" customFormat="1" x14ac:dyDescent="0.35">
      <c r="D12109" s="5"/>
      <c r="J12109" s="12"/>
      <c r="S12109" s="12"/>
      <c r="T12109" s="5"/>
      <c r="V12109" s="5"/>
      <c r="W12109" s="5"/>
    </row>
    <row r="12110" spans="4:23" customFormat="1" x14ac:dyDescent="0.35">
      <c r="D12110" s="5"/>
      <c r="J12110" s="12"/>
      <c r="S12110" s="12"/>
      <c r="T12110" s="5"/>
      <c r="V12110" s="5"/>
      <c r="W12110" s="5"/>
    </row>
    <row r="12111" spans="4:23" customFormat="1" x14ac:dyDescent="0.35">
      <c r="D12111" s="5"/>
      <c r="J12111" s="12"/>
      <c r="S12111" s="12"/>
      <c r="T12111" s="5"/>
      <c r="V12111" s="5"/>
      <c r="W12111" s="5"/>
    </row>
    <row r="12112" spans="4:23" customFormat="1" x14ac:dyDescent="0.35">
      <c r="D12112" s="5"/>
      <c r="J12112" s="12"/>
      <c r="S12112" s="12"/>
      <c r="T12112" s="5"/>
      <c r="V12112" s="5"/>
      <c r="W12112" s="5"/>
    </row>
    <row r="12113" spans="4:23" customFormat="1" x14ac:dyDescent="0.35">
      <c r="D12113" s="5"/>
      <c r="J12113" s="12"/>
      <c r="S12113" s="12"/>
      <c r="T12113" s="5"/>
      <c r="V12113" s="5"/>
      <c r="W12113" s="5"/>
    </row>
    <row r="12114" spans="4:23" customFormat="1" x14ac:dyDescent="0.35">
      <c r="D12114" s="5"/>
      <c r="J12114" s="12"/>
      <c r="S12114" s="12"/>
      <c r="T12114" s="5"/>
      <c r="V12114" s="5"/>
      <c r="W12114" s="5"/>
    </row>
    <row r="12115" spans="4:23" customFormat="1" x14ac:dyDescent="0.35">
      <c r="D12115" s="5"/>
      <c r="J12115" s="12"/>
      <c r="S12115" s="12"/>
      <c r="T12115" s="5"/>
      <c r="V12115" s="5"/>
      <c r="W12115" s="5"/>
    </row>
    <row r="12116" spans="4:23" customFormat="1" x14ac:dyDescent="0.35">
      <c r="D12116" s="5"/>
      <c r="J12116" s="12"/>
      <c r="S12116" s="12"/>
      <c r="T12116" s="5"/>
      <c r="V12116" s="5"/>
      <c r="W12116" s="5"/>
    </row>
    <row r="12117" spans="4:23" customFormat="1" x14ac:dyDescent="0.35">
      <c r="D12117" s="5"/>
      <c r="J12117" s="12"/>
      <c r="S12117" s="12"/>
      <c r="T12117" s="5"/>
      <c r="V12117" s="5"/>
      <c r="W12117" s="5"/>
    </row>
    <row r="12118" spans="4:23" customFormat="1" x14ac:dyDescent="0.35">
      <c r="D12118" s="5"/>
      <c r="J12118" s="12"/>
      <c r="S12118" s="12"/>
      <c r="T12118" s="5"/>
      <c r="V12118" s="5"/>
      <c r="W12118" s="5"/>
    </row>
    <row r="12119" spans="4:23" customFormat="1" x14ac:dyDescent="0.35">
      <c r="D12119" s="5"/>
      <c r="J12119" s="12"/>
      <c r="S12119" s="12"/>
      <c r="T12119" s="5"/>
      <c r="V12119" s="5"/>
      <c r="W12119" s="5"/>
    </row>
    <row r="12120" spans="4:23" customFormat="1" x14ac:dyDescent="0.35">
      <c r="D12120" s="5"/>
      <c r="J12120" s="12"/>
      <c r="S12120" s="12"/>
      <c r="T12120" s="5"/>
      <c r="V12120" s="5"/>
      <c r="W12120" s="5"/>
    </row>
    <row r="12121" spans="4:23" customFormat="1" x14ac:dyDescent="0.35">
      <c r="D12121" s="5"/>
      <c r="J12121" s="12"/>
      <c r="S12121" s="12"/>
      <c r="T12121" s="5"/>
      <c r="V12121" s="5"/>
      <c r="W12121" s="5"/>
    </row>
    <row r="12122" spans="4:23" customFormat="1" x14ac:dyDescent="0.35">
      <c r="D12122" s="5"/>
      <c r="J12122" s="12"/>
      <c r="S12122" s="12"/>
      <c r="T12122" s="5"/>
      <c r="V12122" s="5"/>
      <c r="W12122" s="5"/>
    </row>
    <row r="12123" spans="4:23" customFormat="1" x14ac:dyDescent="0.35">
      <c r="D12123" s="5"/>
      <c r="J12123" s="12"/>
      <c r="S12123" s="12"/>
      <c r="T12123" s="5"/>
      <c r="V12123" s="5"/>
      <c r="W12123" s="5"/>
    </row>
    <row r="12124" spans="4:23" customFormat="1" x14ac:dyDescent="0.35">
      <c r="D12124" s="5"/>
      <c r="J12124" s="12"/>
      <c r="S12124" s="12"/>
      <c r="T12124" s="5"/>
      <c r="V12124" s="5"/>
      <c r="W12124" s="5"/>
    </row>
    <row r="12125" spans="4:23" customFormat="1" x14ac:dyDescent="0.35">
      <c r="D12125" s="5"/>
      <c r="J12125" s="12"/>
      <c r="S12125" s="12"/>
      <c r="T12125" s="5"/>
      <c r="V12125" s="5"/>
      <c r="W12125" s="5"/>
    </row>
    <row r="12126" spans="4:23" customFormat="1" x14ac:dyDescent="0.35">
      <c r="D12126" s="5"/>
      <c r="J12126" s="12"/>
      <c r="S12126" s="12"/>
      <c r="T12126" s="5"/>
      <c r="V12126" s="5"/>
      <c r="W12126" s="5"/>
    </row>
    <row r="12127" spans="4:23" customFormat="1" x14ac:dyDescent="0.35">
      <c r="D12127" s="5"/>
      <c r="J12127" s="12"/>
      <c r="S12127" s="12"/>
      <c r="T12127" s="5"/>
      <c r="V12127" s="5"/>
      <c r="W12127" s="5"/>
    </row>
    <row r="12128" spans="4:23" customFormat="1" x14ac:dyDescent="0.35">
      <c r="D12128" s="5"/>
      <c r="J12128" s="12"/>
      <c r="S12128" s="12"/>
      <c r="T12128" s="5"/>
      <c r="V12128" s="5"/>
      <c r="W12128" s="5"/>
    </row>
    <row r="12129" spans="4:23" customFormat="1" x14ac:dyDescent="0.35">
      <c r="D12129" s="5"/>
      <c r="J12129" s="12"/>
      <c r="S12129" s="12"/>
      <c r="T12129" s="5"/>
      <c r="V12129" s="5"/>
      <c r="W12129" s="5"/>
    </row>
    <row r="12130" spans="4:23" customFormat="1" x14ac:dyDescent="0.35">
      <c r="D12130" s="5"/>
      <c r="J12130" s="12"/>
      <c r="S12130" s="12"/>
      <c r="T12130" s="5"/>
      <c r="V12130" s="5"/>
      <c r="W12130" s="5"/>
    </row>
    <row r="12131" spans="4:23" customFormat="1" x14ac:dyDescent="0.35">
      <c r="D12131" s="5"/>
      <c r="J12131" s="12"/>
      <c r="S12131" s="12"/>
      <c r="T12131" s="5"/>
      <c r="V12131" s="5"/>
      <c r="W12131" s="5"/>
    </row>
    <row r="12132" spans="4:23" customFormat="1" x14ac:dyDescent="0.35">
      <c r="D12132" s="5"/>
      <c r="J12132" s="12"/>
      <c r="S12132" s="12"/>
      <c r="T12132" s="5"/>
      <c r="V12132" s="5"/>
      <c r="W12132" s="5"/>
    </row>
    <row r="12133" spans="4:23" customFormat="1" x14ac:dyDescent="0.35">
      <c r="D12133" s="5"/>
      <c r="J12133" s="12"/>
      <c r="S12133" s="12"/>
      <c r="T12133" s="5"/>
      <c r="V12133" s="5"/>
      <c r="W12133" s="5"/>
    </row>
    <row r="12134" spans="4:23" customFormat="1" x14ac:dyDescent="0.35">
      <c r="D12134" s="5"/>
      <c r="J12134" s="12"/>
      <c r="S12134" s="12"/>
      <c r="T12134" s="5"/>
      <c r="V12134" s="5"/>
      <c r="W12134" s="5"/>
    </row>
    <row r="12135" spans="4:23" customFormat="1" x14ac:dyDescent="0.35">
      <c r="D12135" s="5"/>
      <c r="J12135" s="12"/>
      <c r="S12135" s="12"/>
      <c r="T12135" s="5"/>
      <c r="V12135" s="5"/>
      <c r="W12135" s="5"/>
    </row>
    <row r="12136" spans="4:23" customFormat="1" x14ac:dyDescent="0.35">
      <c r="D12136" s="5"/>
      <c r="J12136" s="12"/>
      <c r="S12136" s="12"/>
      <c r="T12136" s="5"/>
      <c r="V12136" s="5"/>
      <c r="W12136" s="5"/>
    </row>
    <row r="12137" spans="4:23" customFormat="1" x14ac:dyDescent="0.35">
      <c r="D12137" s="5"/>
      <c r="J12137" s="12"/>
      <c r="S12137" s="12"/>
      <c r="T12137" s="5"/>
      <c r="V12137" s="5"/>
      <c r="W12137" s="5"/>
    </row>
    <row r="12138" spans="4:23" customFormat="1" x14ac:dyDescent="0.35">
      <c r="D12138" s="5"/>
      <c r="J12138" s="12"/>
      <c r="S12138" s="12"/>
      <c r="T12138" s="5"/>
      <c r="V12138" s="5"/>
      <c r="W12138" s="5"/>
    </row>
    <row r="12139" spans="4:23" customFormat="1" x14ac:dyDescent="0.35">
      <c r="D12139" s="5"/>
      <c r="J12139" s="12"/>
      <c r="S12139" s="12"/>
      <c r="T12139" s="5"/>
      <c r="V12139" s="5"/>
      <c r="W12139" s="5"/>
    </row>
    <row r="12140" spans="4:23" customFormat="1" x14ac:dyDescent="0.35">
      <c r="D12140" s="5"/>
      <c r="J12140" s="12"/>
      <c r="S12140" s="12"/>
      <c r="T12140" s="5"/>
      <c r="V12140" s="5"/>
      <c r="W12140" s="5"/>
    </row>
    <row r="12141" spans="4:23" customFormat="1" x14ac:dyDescent="0.35">
      <c r="D12141" s="5"/>
      <c r="J12141" s="12"/>
      <c r="S12141" s="12"/>
      <c r="T12141" s="5"/>
      <c r="V12141" s="5"/>
      <c r="W12141" s="5"/>
    </row>
    <row r="12142" spans="4:23" customFormat="1" x14ac:dyDescent="0.35">
      <c r="D12142" s="5"/>
      <c r="J12142" s="12"/>
      <c r="S12142" s="12"/>
      <c r="T12142" s="5"/>
      <c r="V12142" s="5"/>
      <c r="W12142" s="5"/>
    </row>
    <row r="12143" spans="4:23" customFormat="1" x14ac:dyDescent="0.35">
      <c r="D12143" s="5"/>
      <c r="J12143" s="12"/>
      <c r="S12143" s="12"/>
      <c r="T12143" s="5"/>
      <c r="V12143" s="5"/>
      <c r="W12143" s="5"/>
    </row>
    <row r="12144" spans="4:23" customFormat="1" x14ac:dyDescent="0.35">
      <c r="D12144" s="5"/>
      <c r="J12144" s="12"/>
      <c r="S12144" s="12"/>
      <c r="T12144" s="5"/>
      <c r="V12144" s="5"/>
      <c r="W12144" s="5"/>
    </row>
    <row r="12145" spans="4:23" customFormat="1" x14ac:dyDescent="0.35">
      <c r="D12145" s="5"/>
      <c r="J12145" s="12"/>
      <c r="S12145" s="12"/>
      <c r="T12145" s="5"/>
      <c r="V12145" s="5"/>
      <c r="W12145" s="5"/>
    </row>
    <row r="12146" spans="4:23" customFormat="1" x14ac:dyDescent="0.35">
      <c r="D12146" s="5"/>
      <c r="J12146" s="12"/>
      <c r="S12146" s="12"/>
      <c r="T12146" s="5"/>
      <c r="V12146" s="5"/>
      <c r="W12146" s="5"/>
    </row>
    <row r="12147" spans="4:23" customFormat="1" x14ac:dyDescent="0.35">
      <c r="D12147" s="5"/>
      <c r="J12147" s="12"/>
      <c r="S12147" s="12"/>
      <c r="T12147" s="5"/>
      <c r="V12147" s="5"/>
      <c r="W12147" s="5"/>
    </row>
    <row r="12148" spans="4:23" customFormat="1" x14ac:dyDescent="0.35">
      <c r="D12148" s="5"/>
      <c r="J12148" s="12"/>
      <c r="S12148" s="12"/>
      <c r="T12148" s="5"/>
      <c r="V12148" s="5"/>
      <c r="W12148" s="5"/>
    </row>
    <row r="12149" spans="4:23" customFormat="1" x14ac:dyDescent="0.35">
      <c r="D12149" s="5"/>
      <c r="J12149" s="12"/>
      <c r="S12149" s="12"/>
      <c r="T12149" s="5"/>
      <c r="V12149" s="5"/>
      <c r="W12149" s="5"/>
    </row>
    <row r="12150" spans="4:23" customFormat="1" x14ac:dyDescent="0.35">
      <c r="D12150" s="5"/>
      <c r="J12150" s="12"/>
      <c r="S12150" s="12"/>
      <c r="T12150" s="5"/>
      <c r="V12150" s="5"/>
      <c r="W12150" s="5"/>
    </row>
    <row r="12151" spans="4:23" customFormat="1" x14ac:dyDescent="0.35">
      <c r="D12151" s="5"/>
      <c r="J12151" s="12"/>
      <c r="S12151" s="12"/>
      <c r="T12151" s="5"/>
      <c r="V12151" s="5"/>
      <c r="W12151" s="5"/>
    </row>
    <row r="12152" spans="4:23" customFormat="1" x14ac:dyDescent="0.35">
      <c r="D12152" s="5"/>
      <c r="J12152" s="12"/>
      <c r="S12152" s="12"/>
      <c r="T12152" s="5"/>
      <c r="V12152" s="5"/>
      <c r="W12152" s="5"/>
    </row>
    <row r="12153" spans="4:23" customFormat="1" x14ac:dyDescent="0.35">
      <c r="D12153" s="5"/>
      <c r="J12153" s="12"/>
      <c r="S12153" s="12"/>
      <c r="T12153" s="5"/>
      <c r="V12153" s="5"/>
      <c r="W12153" s="5"/>
    </row>
    <row r="12154" spans="4:23" customFormat="1" x14ac:dyDescent="0.35">
      <c r="D12154" s="5"/>
      <c r="J12154" s="12"/>
      <c r="S12154" s="12"/>
      <c r="T12154" s="5"/>
      <c r="V12154" s="5"/>
      <c r="W12154" s="5"/>
    </row>
    <row r="12155" spans="4:23" customFormat="1" x14ac:dyDescent="0.35">
      <c r="D12155" s="5"/>
      <c r="J12155" s="12"/>
      <c r="S12155" s="12"/>
      <c r="T12155" s="5"/>
      <c r="V12155" s="5"/>
      <c r="W12155" s="5"/>
    </row>
    <row r="12156" spans="4:23" customFormat="1" x14ac:dyDescent="0.35">
      <c r="D12156" s="5"/>
      <c r="J12156" s="12"/>
      <c r="S12156" s="12"/>
      <c r="T12156" s="5"/>
      <c r="V12156" s="5"/>
      <c r="W12156" s="5"/>
    </row>
    <row r="12157" spans="4:23" customFormat="1" x14ac:dyDescent="0.35">
      <c r="D12157" s="5"/>
      <c r="J12157" s="12"/>
      <c r="S12157" s="12"/>
      <c r="T12157" s="5"/>
      <c r="V12157" s="5"/>
      <c r="W12157" s="5"/>
    </row>
    <row r="12158" spans="4:23" customFormat="1" x14ac:dyDescent="0.35">
      <c r="D12158" s="5"/>
      <c r="J12158" s="12"/>
      <c r="S12158" s="12"/>
      <c r="T12158" s="5"/>
      <c r="V12158" s="5"/>
      <c r="W12158" s="5"/>
    </row>
    <row r="12159" spans="4:23" customFormat="1" x14ac:dyDescent="0.35">
      <c r="D12159" s="5"/>
      <c r="J12159" s="12"/>
      <c r="S12159" s="12"/>
      <c r="T12159" s="5"/>
      <c r="V12159" s="5"/>
      <c r="W12159" s="5"/>
    </row>
    <row r="12160" spans="4:23" customFormat="1" x14ac:dyDescent="0.35">
      <c r="D12160" s="5"/>
      <c r="J12160" s="12"/>
      <c r="S12160" s="12"/>
      <c r="T12160" s="5"/>
      <c r="V12160" s="5"/>
      <c r="W12160" s="5"/>
    </row>
    <row r="12161" spans="4:23" customFormat="1" x14ac:dyDescent="0.35">
      <c r="D12161" s="5"/>
      <c r="J12161" s="12"/>
      <c r="S12161" s="12"/>
      <c r="T12161" s="5"/>
      <c r="V12161" s="5"/>
      <c r="W12161" s="5"/>
    </row>
    <row r="12162" spans="4:23" customFormat="1" x14ac:dyDescent="0.35">
      <c r="D12162" s="5"/>
      <c r="J12162" s="12"/>
      <c r="S12162" s="12"/>
      <c r="T12162" s="5"/>
      <c r="V12162" s="5"/>
      <c r="W12162" s="5"/>
    </row>
    <row r="12163" spans="4:23" customFormat="1" x14ac:dyDescent="0.35">
      <c r="D12163" s="5"/>
      <c r="J12163" s="12"/>
      <c r="S12163" s="12"/>
      <c r="T12163" s="5"/>
      <c r="V12163" s="5"/>
      <c r="W12163" s="5"/>
    </row>
    <row r="12164" spans="4:23" customFormat="1" x14ac:dyDescent="0.35">
      <c r="D12164" s="5"/>
      <c r="J12164" s="12"/>
      <c r="S12164" s="12"/>
      <c r="T12164" s="5"/>
      <c r="V12164" s="5"/>
      <c r="W12164" s="5"/>
    </row>
    <row r="12165" spans="4:23" customFormat="1" x14ac:dyDescent="0.35">
      <c r="D12165" s="5"/>
      <c r="J12165" s="12"/>
      <c r="S12165" s="12"/>
      <c r="T12165" s="5"/>
      <c r="V12165" s="5"/>
      <c r="W12165" s="5"/>
    </row>
    <row r="12166" spans="4:23" customFormat="1" x14ac:dyDescent="0.35">
      <c r="D12166" s="5"/>
      <c r="J12166" s="12"/>
      <c r="S12166" s="12"/>
      <c r="T12166" s="5"/>
      <c r="V12166" s="5"/>
      <c r="W12166" s="5"/>
    </row>
    <row r="12167" spans="4:23" customFormat="1" x14ac:dyDescent="0.35">
      <c r="D12167" s="5"/>
      <c r="J12167" s="12"/>
      <c r="S12167" s="12"/>
      <c r="T12167" s="5"/>
      <c r="V12167" s="5"/>
      <c r="W12167" s="5"/>
    </row>
    <row r="12168" spans="4:23" customFormat="1" x14ac:dyDescent="0.35">
      <c r="D12168" s="5"/>
      <c r="J12168" s="12"/>
      <c r="S12168" s="12"/>
      <c r="T12168" s="5"/>
      <c r="V12168" s="5"/>
      <c r="W12168" s="5"/>
    </row>
    <row r="12169" spans="4:23" customFormat="1" x14ac:dyDescent="0.35">
      <c r="D12169" s="5"/>
      <c r="J12169" s="12"/>
      <c r="S12169" s="12"/>
      <c r="T12169" s="5"/>
      <c r="V12169" s="5"/>
      <c r="W12169" s="5"/>
    </row>
    <row r="12170" spans="4:23" customFormat="1" x14ac:dyDescent="0.35">
      <c r="D12170" s="5"/>
      <c r="J12170" s="12"/>
      <c r="S12170" s="12"/>
      <c r="T12170" s="5"/>
      <c r="V12170" s="5"/>
      <c r="W12170" s="5"/>
    </row>
    <row r="12171" spans="4:23" customFormat="1" x14ac:dyDescent="0.35">
      <c r="D12171" s="5"/>
      <c r="J12171" s="12"/>
      <c r="S12171" s="12"/>
      <c r="T12171" s="5"/>
      <c r="V12171" s="5"/>
      <c r="W12171" s="5"/>
    </row>
    <row r="12172" spans="4:23" customFormat="1" x14ac:dyDescent="0.35">
      <c r="D12172" s="5"/>
      <c r="J12172" s="12"/>
      <c r="S12172" s="12"/>
      <c r="T12172" s="5"/>
      <c r="V12172" s="5"/>
      <c r="W12172" s="5"/>
    </row>
    <row r="12173" spans="4:23" customFormat="1" x14ac:dyDescent="0.35">
      <c r="D12173" s="5"/>
      <c r="J12173" s="12"/>
      <c r="S12173" s="12"/>
      <c r="T12173" s="5"/>
      <c r="V12173" s="5"/>
      <c r="W12173" s="5"/>
    </row>
    <row r="12174" spans="4:23" customFormat="1" x14ac:dyDescent="0.35">
      <c r="D12174" s="5"/>
      <c r="J12174" s="12"/>
      <c r="S12174" s="12"/>
      <c r="T12174" s="5"/>
      <c r="V12174" s="5"/>
      <c r="W12174" s="5"/>
    </row>
    <row r="12175" spans="4:23" customFormat="1" x14ac:dyDescent="0.35">
      <c r="D12175" s="5"/>
      <c r="J12175" s="12"/>
      <c r="S12175" s="12"/>
      <c r="T12175" s="5"/>
      <c r="V12175" s="5"/>
      <c r="W12175" s="5"/>
    </row>
    <row r="12176" spans="4:23" customFormat="1" x14ac:dyDescent="0.35">
      <c r="D12176" s="5"/>
      <c r="J12176" s="12"/>
      <c r="S12176" s="12"/>
      <c r="T12176" s="5"/>
      <c r="V12176" s="5"/>
      <c r="W12176" s="5"/>
    </row>
    <row r="12177" spans="4:23" customFormat="1" x14ac:dyDescent="0.35">
      <c r="D12177" s="5"/>
      <c r="J12177" s="12"/>
      <c r="S12177" s="12"/>
      <c r="T12177" s="5"/>
      <c r="V12177" s="5"/>
      <c r="W12177" s="5"/>
    </row>
    <row r="12178" spans="4:23" customFormat="1" x14ac:dyDescent="0.35">
      <c r="D12178" s="5"/>
      <c r="J12178" s="12"/>
      <c r="S12178" s="12"/>
      <c r="T12178" s="5"/>
      <c r="V12178" s="5"/>
      <c r="W12178" s="5"/>
    </row>
    <row r="12179" spans="4:23" customFormat="1" x14ac:dyDescent="0.35">
      <c r="D12179" s="5"/>
      <c r="J12179" s="12"/>
      <c r="S12179" s="12"/>
      <c r="T12179" s="5"/>
      <c r="V12179" s="5"/>
      <c r="W12179" s="5"/>
    </row>
    <row r="12180" spans="4:23" customFormat="1" x14ac:dyDescent="0.35">
      <c r="D12180" s="5"/>
      <c r="J12180" s="12"/>
      <c r="S12180" s="12"/>
      <c r="T12180" s="5"/>
      <c r="V12180" s="5"/>
      <c r="W12180" s="5"/>
    </row>
    <row r="12181" spans="4:23" customFormat="1" x14ac:dyDescent="0.35">
      <c r="D12181" s="5"/>
      <c r="J12181" s="12"/>
      <c r="S12181" s="12"/>
      <c r="T12181" s="5"/>
      <c r="V12181" s="5"/>
      <c r="W12181" s="5"/>
    </row>
    <row r="12182" spans="4:23" customFormat="1" x14ac:dyDescent="0.35">
      <c r="D12182" s="5"/>
      <c r="J12182" s="12"/>
      <c r="S12182" s="12"/>
      <c r="T12182" s="5"/>
      <c r="V12182" s="5"/>
      <c r="W12182" s="5"/>
    </row>
    <row r="12183" spans="4:23" customFormat="1" x14ac:dyDescent="0.35">
      <c r="D12183" s="5"/>
      <c r="J12183" s="12"/>
      <c r="S12183" s="12"/>
      <c r="T12183" s="5"/>
      <c r="V12183" s="5"/>
      <c r="W12183" s="5"/>
    </row>
    <row r="12184" spans="4:23" customFormat="1" x14ac:dyDescent="0.35">
      <c r="D12184" s="5"/>
      <c r="J12184" s="12"/>
      <c r="S12184" s="12"/>
      <c r="T12184" s="5"/>
      <c r="V12184" s="5"/>
      <c r="W12184" s="5"/>
    </row>
    <row r="12185" spans="4:23" customFormat="1" x14ac:dyDescent="0.35">
      <c r="D12185" s="5"/>
      <c r="J12185" s="12"/>
      <c r="S12185" s="12"/>
      <c r="T12185" s="5"/>
      <c r="V12185" s="5"/>
      <c r="W12185" s="5"/>
    </row>
    <row r="12186" spans="4:23" customFormat="1" x14ac:dyDescent="0.35">
      <c r="D12186" s="5"/>
      <c r="J12186" s="12"/>
      <c r="S12186" s="12"/>
      <c r="T12186" s="5"/>
      <c r="V12186" s="5"/>
      <c r="W12186" s="5"/>
    </row>
    <row r="12187" spans="4:23" customFormat="1" x14ac:dyDescent="0.35">
      <c r="D12187" s="5"/>
      <c r="J12187" s="12"/>
      <c r="S12187" s="12"/>
      <c r="T12187" s="5"/>
      <c r="V12187" s="5"/>
      <c r="W12187" s="5"/>
    </row>
    <row r="12188" spans="4:23" customFormat="1" x14ac:dyDescent="0.35">
      <c r="D12188" s="5"/>
      <c r="J12188" s="12"/>
      <c r="S12188" s="12"/>
      <c r="T12188" s="5"/>
      <c r="V12188" s="5"/>
      <c r="W12188" s="5"/>
    </row>
    <row r="12189" spans="4:23" customFormat="1" x14ac:dyDescent="0.35">
      <c r="D12189" s="5"/>
      <c r="J12189" s="12"/>
      <c r="S12189" s="12"/>
      <c r="T12189" s="5"/>
      <c r="V12189" s="5"/>
      <c r="W12189" s="5"/>
    </row>
    <row r="12190" spans="4:23" customFormat="1" x14ac:dyDescent="0.35">
      <c r="D12190" s="5"/>
      <c r="J12190" s="12"/>
      <c r="S12190" s="12"/>
      <c r="T12190" s="5"/>
      <c r="V12190" s="5"/>
      <c r="W12190" s="5"/>
    </row>
    <row r="12191" spans="4:23" customFormat="1" x14ac:dyDescent="0.35">
      <c r="D12191" s="5"/>
      <c r="J12191" s="12"/>
      <c r="S12191" s="12"/>
      <c r="T12191" s="5"/>
      <c r="V12191" s="5"/>
      <c r="W12191" s="5"/>
    </row>
    <row r="12192" spans="4:23" customFormat="1" x14ac:dyDescent="0.35">
      <c r="D12192" s="5"/>
      <c r="J12192" s="12"/>
      <c r="S12192" s="12"/>
      <c r="T12192" s="5"/>
      <c r="V12192" s="5"/>
      <c r="W12192" s="5"/>
    </row>
    <row r="12193" spans="4:23" customFormat="1" x14ac:dyDescent="0.35">
      <c r="D12193" s="5"/>
      <c r="J12193" s="12"/>
      <c r="S12193" s="12"/>
      <c r="T12193" s="5"/>
      <c r="V12193" s="5"/>
      <c r="W12193" s="5"/>
    </row>
    <row r="12194" spans="4:23" customFormat="1" x14ac:dyDescent="0.35">
      <c r="D12194" s="5"/>
      <c r="J12194" s="12"/>
      <c r="S12194" s="12"/>
      <c r="T12194" s="5"/>
      <c r="V12194" s="5"/>
      <c r="W12194" s="5"/>
    </row>
    <row r="12195" spans="4:23" customFormat="1" x14ac:dyDescent="0.35">
      <c r="D12195" s="5"/>
      <c r="J12195" s="12"/>
      <c r="S12195" s="12"/>
      <c r="T12195" s="5"/>
      <c r="V12195" s="5"/>
      <c r="W12195" s="5"/>
    </row>
    <row r="12196" spans="4:23" customFormat="1" x14ac:dyDescent="0.35">
      <c r="D12196" s="5"/>
      <c r="J12196" s="12"/>
      <c r="S12196" s="12"/>
      <c r="T12196" s="5"/>
      <c r="V12196" s="5"/>
      <c r="W12196" s="5"/>
    </row>
    <row r="12197" spans="4:23" customFormat="1" x14ac:dyDescent="0.35">
      <c r="D12197" s="5"/>
      <c r="J12197" s="12"/>
      <c r="S12197" s="12"/>
      <c r="T12197" s="5"/>
      <c r="V12197" s="5"/>
      <c r="W12197" s="5"/>
    </row>
    <row r="12198" spans="4:23" customFormat="1" x14ac:dyDescent="0.35">
      <c r="D12198" s="5"/>
      <c r="J12198" s="12"/>
      <c r="S12198" s="12"/>
      <c r="T12198" s="5"/>
      <c r="V12198" s="5"/>
      <c r="W12198" s="5"/>
    </row>
    <row r="12199" spans="4:23" customFormat="1" x14ac:dyDescent="0.35">
      <c r="D12199" s="5"/>
      <c r="J12199" s="12"/>
      <c r="S12199" s="12"/>
      <c r="T12199" s="5"/>
      <c r="V12199" s="5"/>
      <c r="W12199" s="5"/>
    </row>
    <row r="12200" spans="4:23" customFormat="1" x14ac:dyDescent="0.35">
      <c r="D12200" s="5"/>
      <c r="J12200" s="12"/>
      <c r="S12200" s="12"/>
      <c r="T12200" s="5"/>
      <c r="V12200" s="5"/>
      <c r="W12200" s="5"/>
    </row>
    <row r="12201" spans="4:23" customFormat="1" x14ac:dyDescent="0.35">
      <c r="D12201" s="5"/>
      <c r="J12201" s="12"/>
      <c r="S12201" s="12"/>
      <c r="T12201" s="5"/>
      <c r="V12201" s="5"/>
      <c r="W12201" s="5"/>
    </row>
    <row r="12202" spans="4:23" customFormat="1" x14ac:dyDescent="0.35">
      <c r="D12202" s="5"/>
      <c r="J12202" s="12"/>
      <c r="S12202" s="12"/>
      <c r="T12202" s="5"/>
      <c r="V12202" s="5"/>
      <c r="W12202" s="5"/>
    </row>
    <row r="12203" spans="4:23" customFormat="1" x14ac:dyDescent="0.35">
      <c r="D12203" s="5"/>
      <c r="J12203" s="12"/>
      <c r="S12203" s="12"/>
      <c r="T12203" s="5"/>
      <c r="V12203" s="5"/>
      <c r="W12203" s="5"/>
    </row>
    <row r="12204" spans="4:23" customFormat="1" x14ac:dyDescent="0.35">
      <c r="D12204" s="5"/>
      <c r="J12204" s="12"/>
      <c r="S12204" s="12"/>
      <c r="T12204" s="5"/>
      <c r="V12204" s="5"/>
      <c r="W12204" s="5"/>
    </row>
    <row r="12205" spans="4:23" customFormat="1" x14ac:dyDescent="0.35">
      <c r="D12205" s="5"/>
      <c r="J12205" s="12"/>
      <c r="S12205" s="12"/>
      <c r="T12205" s="5"/>
      <c r="V12205" s="5"/>
      <c r="W12205" s="5"/>
    </row>
    <row r="12206" spans="4:23" customFormat="1" x14ac:dyDescent="0.35">
      <c r="D12206" s="5"/>
      <c r="J12206" s="12"/>
      <c r="S12206" s="12"/>
      <c r="T12206" s="5"/>
      <c r="V12206" s="5"/>
      <c r="W12206" s="5"/>
    </row>
    <row r="12207" spans="4:23" customFormat="1" x14ac:dyDescent="0.35">
      <c r="D12207" s="5"/>
      <c r="J12207" s="12"/>
      <c r="S12207" s="12"/>
      <c r="T12207" s="5"/>
      <c r="V12207" s="5"/>
      <c r="W12207" s="5"/>
    </row>
    <row r="12208" spans="4:23" customFormat="1" x14ac:dyDescent="0.35">
      <c r="D12208" s="5"/>
      <c r="J12208" s="12"/>
      <c r="S12208" s="12"/>
      <c r="T12208" s="5"/>
      <c r="V12208" s="5"/>
      <c r="W12208" s="5"/>
    </row>
    <row r="12209" spans="4:23" customFormat="1" x14ac:dyDescent="0.35">
      <c r="D12209" s="5"/>
      <c r="J12209" s="12"/>
      <c r="S12209" s="12"/>
      <c r="T12209" s="5"/>
      <c r="V12209" s="5"/>
      <c r="W12209" s="5"/>
    </row>
    <row r="12210" spans="4:23" customFormat="1" x14ac:dyDescent="0.35">
      <c r="D12210" s="5"/>
      <c r="J12210" s="12"/>
      <c r="S12210" s="12"/>
      <c r="T12210" s="5"/>
      <c r="V12210" s="5"/>
      <c r="W12210" s="5"/>
    </row>
    <row r="12211" spans="4:23" customFormat="1" x14ac:dyDescent="0.35">
      <c r="D12211" s="5"/>
      <c r="J12211" s="12"/>
      <c r="S12211" s="12"/>
      <c r="T12211" s="5"/>
      <c r="V12211" s="5"/>
      <c r="W12211" s="5"/>
    </row>
    <row r="12212" spans="4:23" customFormat="1" x14ac:dyDescent="0.35">
      <c r="D12212" s="5"/>
      <c r="J12212" s="12"/>
      <c r="S12212" s="12"/>
      <c r="T12212" s="5"/>
      <c r="V12212" s="5"/>
      <c r="W12212" s="5"/>
    </row>
    <row r="12213" spans="4:23" customFormat="1" x14ac:dyDescent="0.35">
      <c r="D12213" s="5"/>
      <c r="J12213" s="12"/>
      <c r="S12213" s="12"/>
      <c r="T12213" s="5"/>
      <c r="V12213" s="5"/>
      <c r="W12213" s="5"/>
    </row>
    <row r="12214" spans="4:23" customFormat="1" x14ac:dyDescent="0.35">
      <c r="D12214" s="5"/>
      <c r="J12214" s="12"/>
      <c r="S12214" s="12"/>
      <c r="T12214" s="5"/>
      <c r="V12214" s="5"/>
      <c r="W12214" s="5"/>
    </row>
    <row r="12215" spans="4:23" customFormat="1" x14ac:dyDescent="0.35">
      <c r="D12215" s="5"/>
      <c r="J12215" s="12"/>
      <c r="S12215" s="12"/>
      <c r="T12215" s="5"/>
      <c r="V12215" s="5"/>
      <c r="W12215" s="5"/>
    </row>
    <row r="12216" spans="4:23" customFormat="1" x14ac:dyDescent="0.35">
      <c r="D12216" s="5"/>
      <c r="J12216" s="12"/>
      <c r="S12216" s="12"/>
      <c r="T12216" s="5"/>
      <c r="V12216" s="5"/>
      <c r="W12216" s="5"/>
    </row>
    <row r="12217" spans="4:23" customFormat="1" x14ac:dyDescent="0.35">
      <c r="D12217" s="5"/>
      <c r="J12217" s="12"/>
      <c r="S12217" s="12"/>
      <c r="T12217" s="5"/>
      <c r="V12217" s="5"/>
      <c r="W12217" s="5"/>
    </row>
    <row r="12218" spans="4:23" customFormat="1" x14ac:dyDescent="0.35">
      <c r="D12218" s="5"/>
      <c r="J12218" s="12"/>
      <c r="S12218" s="12"/>
      <c r="T12218" s="5"/>
      <c r="V12218" s="5"/>
      <c r="W12218" s="5"/>
    </row>
    <row r="12219" spans="4:23" customFormat="1" x14ac:dyDescent="0.35">
      <c r="D12219" s="5"/>
      <c r="J12219" s="12"/>
      <c r="S12219" s="12"/>
      <c r="T12219" s="5"/>
      <c r="V12219" s="5"/>
      <c r="W12219" s="5"/>
    </row>
    <row r="12220" spans="4:23" customFormat="1" x14ac:dyDescent="0.35">
      <c r="D12220" s="5"/>
      <c r="J12220" s="12"/>
      <c r="S12220" s="12"/>
      <c r="T12220" s="5"/>
      <c r="V12220" s="5"/>
      <c r="W12220" s="5"/>
    </row>
    <row r="12221" spans="4:23" customFormat="1" x14ac:dyDescent="0.35">
      <c r="D12221" s="5"/>
      <c r="J12221" s="12"/>
      <c r="S12221" s="12"/>
      <c r="T12221" s="5"/>
      <c r="V12221" s="5"/>
      <c r="W12221" s="5"/>
    </row>
    <row r="12222" spans="4:23" customFormat="1" x14ac:dyDescent="0.35">
      <c r="D12222" s="5"/>
      <c r="J12222" s="12"/>
      <c r="S12222" s="12"/>
      <c r="T12222" s="5"/>
      <c r="V12222" s="5"/>
      <c r="W12222" s="5"/>
    </row>
    <row r="12223" spans="4:23" customFormat="1" x14ac:dyDescent="0.35">
      <c r="D12223" s="5"/>
      <c r="J12223" s="12"/>
      <c r="S12223" s="12"/>
      <c r="T12223" s="5"/>
      <c r="V12223" s="5"/>
      <c r="W12223" s="5"/>
    </row>
    <row r="12224" spans="4:23" customFormat="1" x14ac:dyDescent="0.35">
      <c r="D12224" s="5"/>
      <c r="J12224" s="12"/>
      <c r="S12224" s="12"/>
      <c r="T12224" s="5"/>
      <c r="V12224" s="5"/>
      <c r="W12224" s="5"/>
    </row>
    <row r="12225" spans="4:23" customFormat="1" x14ac:dyDescent="0.35">
      <c r="D12225" s="5"/>
      <c r="J12225" s="12"/>
      <c r="S12225" s="12"/>
      <c r="T12225" s="5"/>
      <c r="V12225" s="5"/>
      <c r="W12225" s="5"/>
    </row>
    <row r="12226" spans="4:23" customFormat="1" x14ac:dyDescent="0.35">
      <c r="D12226" s="5"/>
      <c r="J12226" s="12"/>
      <c r="S12226" s="12"/>
      <c r="T12226" s="5"/>
      <c r="V12226" s="5"/>
      <c r="W12226" s="5"/>
    </row>
    <row r="12227" spans="4:23" customFormat="1" x14ac:dyDescent="0.35">
      <c r="D12227" s="5"/>
      <c r="J12227" s="12"/>
      <c r="S12227" s="12"/>
      <c r="T12227" s="5"/>
      <c r="V12227" s="5"/>
      <c r="W12227" s="5"/>
    </row>
    <row r="12228" spans="4:23" customFormat="1" x14ac:dyDescent="0.35">
      <c r="D12228" s="5"/>
      <c r="J12228" s="12"/>
      <c r="S12228" s="12"/>
      <c r="T12228" s="5"/>
      <c r="V12228" s="5"/>
      <c r="W12228" s="5"/>
    </row>
    <row r="12229" spans="4:23" customFormat="1" x14ac:dyDescent="0.35">
      <c r="D12229" s="5"/>
      <c r="J12229" s="12"/>
      <c r="S12229" s="12"/>
      <c r="T12229" s="5"/>
      <c r="V12229" s="5"/>
      <c r="W12229" s="5"/>
    </row>
    <row r="12230" spans="4:23" customFormat="1" x14ac:dyDescent="0.35">
      <c r="D12230" s="5"/>
      <c r="J12230" s="12"/>
      <c r="S12230" s="12"/>
      <c r="T12230" s="5"/>
      <c r="V12230" s="5"/>
      <c r="W12230" s="5"/>
    </row>
    <row r="12231" spans="4:23" customFormat="1" x14ac:dyDescent="0.35">
      <c r="D12231" s="5"/>
      <c r="J12231" s="12"/>
      <c r="S12231" s="12"/>
      <c r="T12231" s="5"/>
      <c r="V12231" s="5"/>
      <c r="W12231" s="5"/>
    </row>
    <row r="12232" spans="4:23" customFormat="1" x14ac:dyDescent="0.35">
      <c r="D12232" s="5"/>
      <c r="J12232" s="12"/>
      <c r="S12232" s="12"/>
      <c r="T12232" s="5"/>
      <c r="V12232" s="5"/>
      <c r="W12232" s="5"/>
    </row>
    <row r="12233" spans="4:23" customFormat="1" x14ac:dyDescent="0.35">
      <c r="D12233" s="5"/>
      <c r="J12233" s="12"/>
      <c r="S12233" s="12"/>
      <c r="T12233" s="5"/>
      <c r="V12233" s="5"/>
      <c r="W12233" s="5"/>
    </row>
    <row r="12234" spans="4:23" customFormat="1" x14ac:dyDescent="0.35">
      <c r="D12234" s="5"/>
      <c r="J12234" s="12"/>
      <c r="S12234" s="12"/>
      <c r="T12234" s="5"/>
      <c r="V12234" s="5"/>
      <c r="W12234" s="5"/>
    </row>
    <row r="12235" spans="4:23" customFormat="1" x14ac:dyDescent="0.35">
      <c r="D12235" s="5"/>
      <c r="J12235" s="12"/>
      <c r="S12235" s="12"/>
      <c r="T12235" s="5"/>
      <c r="V12235" s="5"/>
      <c r="W12235" s="5"/>
    </row>
    <row r="12236" spans="4:23" customFormat="1" x14ac:dyDescent="0.35">
      <c r="D12236" s="5"/>
      <c r="J12236" s="12"/>
      <c r="S12236" s="12"/>
      <c r="T12236" s="5"/>
      <c r="V12236" s="5"/>
      <c r="W12236" s="5"/>
    </row>
    <row r="12237" spans="4:23" customFormat="1" x14ac:dyDescent="0.35">
      <c r="D12237" s="5"/>
      <c r="J12237" s="12"/>
      <c r="S12237" s="12"/>
      <c r="T12237" s="5"/>
      <c r="V12237" s="5"/>
      <c r="W12237" s="5"/>
    </row>
    <row r="12238" spans="4:23" customFormat="1" x14ac:dyDescent="0.35">
      <c r="D12238" s="5"/>
      <c r="J12238" s="12"/>
      <c r="S12238" s="12"/>
      <c r="T12238" s="5"/>
      <c r="V12238" s="5"/>
      <c r="W12238" s="5"/>
    </row>
    <row r="12239" spans="4:23" customFormat="1" x14ac:dyDescent="0.35">
      <c r="D12239" s="5"/>
      <c r="J12239" s="12"/>
      <c r="S12239" s="12"/>
      <c r="T12239" s="5"/>
      <c r="V12239" s="5"/>
      <c r="W12239" s="5"/>
    </row>
    <row r="12240" spans="4:23" customFormat="1" x14ac:dyDescent="0.35">
      <c r="D12240" s="5"/>
      <c r="J12240" s="12"/>
      <c r="S12240" s="12"/>
      <c r="T12240" s="5"/>
      <c r="V12240" s="5"/>
      <c r="W12240" s="5"/>
    </row>
    <row r="12241" spans="4:23" customFormat="1" x14ac:dyDescent="0.35">
      <c r="D12241" s="5"/>
      <c r="J12241" s="12"/>
      <c r="S12241" s="12"/>
      <c r="T12241" s="5"/>
      <c r="V12241" s="5"/>
      <c r="W12241" s="5"/>
    </row>
    <row r="12242" spans="4:23" customFormat="1" x14ac:dyDescent="0.35">
      <c r="D12242" s="5"/>
      <c r="J12242" s="12"/>
      <c r="S12242" s="12"/>
      <c r="T12242" s="5"/>
      <c r="V12242" s="5"/>
      <c r="W12242" s="5"/>
    </row>
    <row r="12243" spans="4:23" customFormat="1" x14ac:dyDescent="0.35">
      <c r="D12243" s="5"/>
      <c r="J12243" s="12"/>
      <c r="S12243" s="12"/>
      <c r="T12243" s="5"/>
      <c r="V12243" s="5"/>
      <c r="W12243" s="5"/>
    </row>
    <row r="12244" spans="4:23" customFormat="1" x14ac:dyDescent="0.35">
      <c r="D12244" s="5"/>
      <c r="J12244" s="12"/>
      <c r="S12244" s="12"/>
      <c r="T12244" s="5"/>
      <c r="V12244" s="5"/>
      <c r="W12244" s="5"/>
    </row>
    <row r="12245" spans="4:23" customFormat="1" x14ac:dyDescent="0.35">
      <c r="D12245" s="5"/>
      <c r="J12245" s="12"/>
      <c r="S12245" s="12"/>
      <c r="T12245" s="5"/>
      <c r="V12245" s="5"/>
      <c r="W12245" s="5"/>
    </row>
    <row r="12246" spans="4:23" customFormat="1" x14ac:dyDescent="0.35">
      <c r="D12246" s="5"/>
      <c r="J12246" s="12"/>
      <c r="S12246" s="12"/>
      <c r="T12246" s="5"/>
      <c r="V12246" s="5"/>
      <c r="W12246" s="5"/>
    </row>
    <row r="12247" spans="4:23" customFormat="1" x14ac:dyDescent="0.35">
      <c r="D12247" s="5"/>
      <c r="J12247" s="12"/>
      <c r="S12247" s="12"/>
      <c r="T12247" s="5"/>
      <c r="V12247" s="5"/>
      <c r="W12247" s="5"/>
    </row>
    <row r="12248" spans="4:23" customFormat="1" x14ac:dyDescent="0.35">
      <c r="D12248" s="5"/>
      <c r="J12248" s="12"/>
      <c r="S12248" s="12"/>
      <c r="T12248" s="5"/>
      <c r="V12248" s="5"/>
      <c r="W12248" s="5"/>
    </row>
    <row r="12249" spans="4:23" customFormat="1" x14ac:dyDescent="0.35">
      <c r="D12249" s="5"/>
      <c r="J12249" s="12"/>
      <c r="S12249" s="12"/>
      <c r="T12249" s="5"/>
      <c r="V12249" s="5"/>
      <c r="W12249" s="5"/>
    </row>
    <row r="12250" spans="4:23" customFormat="1" x14ac:dyDescent="0.35">
      <c r="D12250" s="5"/>
      <c r="J12250" s="12"/>
      <c r="S12250" s="12"/>
      <c r="T12250" s="5"/>
      <c r="V12250" s="5"/>
      <c r="W12250" s="5"/>
    </row>
    <row r="12251" spans="4:23" customFormat="1" x14ac:dyDescent="0.35">
      <c r="D12251" s="5"/>
      <c r="J12251" s="12"/>
      <c r="S12251" s="12"/>
      <c r="T12251" s="5"/>
      <c r="V12251" s="5"/>
      <c r="W12251" s="5"/>
    </row>
    <row r="12252" spans="4:23" customFormat="1" x14ac:dyDescent="0.35">
      <c r="D12252" s="5"/>
      <c r="J12252" s="12"/>
      <c r="S12252" s="12"/>
      <c r="T12252" s="5"/>
      <c r="V12252" s="5"/>
      <c r="W12252" s="5"/>
    </row>
    <row r="12253" spans="4:23" customFormat="1" x14ac:dyDescent="0.35">
      <c r="D12253" s="5"/>
      <c r="J12253" s="12"/>
      <c r="S12253" s="12"/>
      <c r="T12253" s="5"/>
      <c r="V12253" s="5"/>
      <c r="W12253" s="5"/>
    </row>
    <row r="12254" spans="4:23" customFormat="1" x14ac:dyDescent="0.35">
      <c r="D12254" s="5"/>
      <c r="J12254" s="12"/>
      <c r="S12254" s="12"/>
      <c r="T12254" s="5"/>
      <c r="V12254" s="5"/>
      <c r="W12254" s="5"/>
    </row>
    <row r="12255" spans="4:23" customFormat="1" x14ac:dyDescent="0.35">
      <c r="D12255" s="5"/>
      <c r="J12255" s="12"/>
      <c r="S12255" s="12"/>
      <c r="T12255" s="5"/>
      <c r="V12255" s="5"/>
      <c r="W12255" s="5"/>
    </row>
    <row r="12256" spans="4:23" customFormat="1" x14ac:dyDescent="0.35">
      <c r="D12256" s="5"/>
      <c r="J12256" s="12"/>
      <c r="S12256" s="12"/>
      <c r="T12256" s="5"/>
      <c r="V12256" s="5"/>
      <c r="W12256" s="5"/>
    </row>
    <row r="12257" spans="4:23" customFormat="1" x14ac:dyDescent="0.35">
      <c r="D12257" s="5"/>
      <c r="J12257" s="12"/>
      <c r="S12257" s="12"/>
      <c r="T12257" s="5"/>
      <c r="V12257" s="5"/>
      <c r="W12257" s="5"/>
    </row>
    <row r="12258" spans="4:23" customFormat="1" x14ac:dyDescent="0.35">
      <c r="D12258" s="5"/>
      <c r="J12258" s="12"/>
      <c r="S12258" s="12"/>
      <c r="T12258" s="5"/>
      <c r="V12258" s="5"/>
      <c r="W12258" s="5"/>
    </row>
    <row r="12259" spans="4:23" customFormat="1" x14ac:dyDescent="0.35">
      <c r="D12259" s="5"/>
      <c r="J12259" s="12"/>
      <c r="S12259" s="12"/>
      <c r="T12259" s="5"/>
      <c r="V12259" s="5"/>
      <c r="W12259" s="5"/>
    </row>
    <row r="12260" spans="4:23" customFormat="1" x14ac:dyDescent="0.35">
      <c r="D12260" s="5"/>
      <c r="J12260" s="12"/>
      <c r="S12260" s="12"/>
      <c r="T12260" s="5"/>
      <c r="V12260" s="5"/>
      <c r="W12260" s="5"/>
    </row>
    <row r="12261" spans="4:23" customFormat="1" x14ac:dyDescent="0.35">
      <c r="D12261" s="5"/>
      <c r="J12261" s="12"/>
      <c r="S12261" s="12"/>
      <c r="T12261" s="5"/>
      <c r="V12261" s="5"/>
      <c r="W12261" s="5"/>
    </row>
    <row r="12262" spans="4:23" customFormat="1" x14ac:dyDescent="0.35">
      <c r="D12262" s="5"/>
      <c r="J12262" s="12"/>
      <c r="S12262" s="12"/>
      <c r="T12262" s="5"/>
      <c r="V12262" s="5"/>
      <c r="W12262" s="5"/>
    </row>
    <row r="12263" spans="4:23" customFormat="1" x14ac:dyDescent="0.35">
      <c r="D12263" s="5"/>
      <c r="J12263" s="12"/>
      <c r="S12263" s="12"/>
      <c r="T12263" s="5"/>
      <c r="V12263" s="5"/>
      <c r="W12263" s="5"/>
    </row>
    <row r="12264" spans="4:23" customFormat="1" x14ac:dyDescent="0.35">
      <c r="D12264" s="5"/>
      <c r="J12264" s="12"/>
      <c r="S12264" s="12"/>
      <c r="T12264" s="5"/>
      <c r="V12264" s="5"/>
      <c r="W12264" s="5"/>
    </row>
    <row r="12265" spans="4:23" customFormat="1" x14ac:dyDescent="0.35">
      <c r="D12265" s="5"/>
      <c r="J12265" s="12"/>
      <c r="S12265" s="12"/>
      <c r="T12265" s="5"/>
      <c r="V12265" s="5"/>
      <c r="W12265" s="5"/>
    </row>
    <row r="12266" spans="4:23" customFormat="1" x14ac:dyDescent="0.35">
      <c r="D12266" s="5"/>
      <c r="J12266" s="12"/>
      <c r="S12266" s="12"/>
      <c r="T12266" s="5"/>
      <c r="V12266" s="5"/>
      <c r="W12266" s="5"/>
    </row>
    <row r="12267" spans="4:23" customFormat="1" x14ac:dyDescent="0.35">
      <c r="D12267" s="5"/>
      <c r="J12267" s="12"/>
      <c r="S12267" s="12"/>
      <c r="T12267" s="5"/>
      <c r="V12267" s="5"/>
      <c r="W12267" s="5"/>
    </row>
    <row r="12268" spans="4:23" customFormat="1" x14ac:dyDescent="0.35">
      <c r="D12268" s="5"/>
      <c r="J12268" s="12"/>
      <c r="S12268" s="12"/>
      <c r="T12268" s="5"/>
      <c r="V12268" s="5"/>
      <c r="W12268" s="5"/>
    </row>
    <row r="12269" spans="4:23" customFormat="1" x14ac:dyDescent="0.35">
      <c r="D12269" s="5"/>
      <c r="J12269" s="12"/>
      <c r="S12269" s="12"/>
      <c r="T12269" s="5"/>
      <c r="V12269" s="5"/>
      <c r="W12269" s="5"/>
    </row>
    <row r="12270" spans="4:23" customFormat="1" x14ac:dyDescent="0.35">
      <c r="D12270" s="5"/>
      <c r="J12270" s="12"/>
      <c r="S12270" s="12"/>
      <c r="T12270" s="5"/>
      <c r="V12270" s="5"/>
      <c r="W12270" s="5"/>
    </row>
    <row r="12271" spans="4:23" customFormat="1" x14ac:dyDescent="0.35">
      <c r="D12271" s="5"/>
      <c r="J12271" s="12"/>
      <c r="S12271" s="12"/>
      <c r="T12271" s="5"/>
      <c r="V12271" s="5"/>
      <c r="W12271" s="5"/>
    </row>
    <row r="12272" spans="4:23" customFormat="1" x14ac:dyDescent="0.35">
      <c r="D12272" s="5"/>
      <c r="J12272" s="12"/>
      <c r="S12272" s="12"/>
      <c r="T12272" s="5"/>
      <c r="V12272" s="5"/>
      <c r="W12272" s="5"/>
    </row>
    <row r="12273" spans="4:23" customFormat="1" x14ac:dyDescent="0.35">
      <c r="D12273" s="5"/>
      <c r="J12273" s="12"/>
      <c r="S12273" s="12"/>
      <c r="T12273" s="5"/>
      <c r="V12273" s="5"/>
      <c r="W12273" s="5"/>
    </row>
    <row r="12274" spans="4:23" customFormat="1" x14ac:dyDescent="0.35">
      <c r="D12274" s="5"/>
      <c r="J12274" s="12"/>
      <c r="S12274" s="12"/>
      <c r="T12274" s="5"/>
      <c r="V12274" s="5"/>
      <c r="W12274" s="5"/>
    </row>
    <row r="12275" spans="4:23" customFormat="1" x14ac:dyDescent="0.35">
      <c r="D12275" s="5"/>
      <c r="J12275" s="12"/>
      <c r="S12275" s="12"/>
      <c r="T12275" s="5"/>
      <c r="V12275" s="5"/>
      <c r="W12275" s="5"/>
    </row>
    <row r="12276" spans="4:23" customFormat="1" x14ac:dyDescent="0.35">
      <c r="D12276" s="5"/>
      <c r="J12276" s="12"/>
      <c r="S12276" s="12"/>
      <c r="T12276" s="5"/>
      <c r="V12276" s="5"/>
      <c r="W12276" s="5"/>
    </row>
    <row r="12277" spans="4:23" customFormat="1" x14ac:dyDescent="0.35">
      <c r="D12277" s="5"/>
      <c r="J12277" s="12"/>
      <c r="S12277" s="12"/>
      <c r="T12277" s="5"/>
      <c r="V12277" s="5"/>
      <c r="W12277" s="5"/>
    </row>
    <row r="12278" spans="4:23" customFormat="1" x14ac:dyDescent="0.35">
      <c r="D12278" s="5"/>
      <c r="J12278" s="12"/>
      <c r="S12278" s="12"/>
      <c r="T12278" s="5"/>
      <c r="V12278" s="5"/>
      <c r="W12278" s="5"/>
    </row>
    <row r="12279" spans="4:23" customFormat="1" x14ac:dyDescent="0.35">
      <c r="D12279" s="5"/>
      <c r="J12279" s="12"/>
      <c r="S12279" s="12"/>
      <c r="T12279" s="5"/>
      <c r="V12279" s="5"/>
      <c r="W12279" s="5"/>
    </row>
    <row r="12280" spans="4:23" customFormat="1" x14ac:dyDescent="0.35">
      <c r="D12280" s="5"/>
      <c r="J12280" s="12"/>
      <c r="S12280" s="12"/>
      <c r="T12280" s="5"/>
      <c r="V12280" s="5"/>
      <c r="W12280" s="5"/>
    </row>
    <row r="12281" spans="4:23" customFormat="1" x14ac:dyDescent="0.35">
      <c r="D12281" s="5"/>
      <c r="J12281" s="12"/>
      <c r="S12281" s="12"/>
      <c r="T12281" s="5"/>
      <c r="V12281" s="5"/>
      <c r="W12281" s="5"/>
    </row>
    <row r="12282" spans="4:23" customFormat="1" x14ac:dyDescent="0.35">
      <c r="D12282" s="5"/>
      <c r="J12282" s="12"/>
      <c r="S12282" s="12"/>
      <c r="T12282" s="5"/>
      <c r="V12282" s="5"/>
      <c r="W12282" s="5"/>
    </row>
    <row r="12283" spans="4:23" customFormat="1" x14ac:dyDescent="0.35">
      <c r="D12283" s="5"/>
      <c r="J12283" s="12"/>
      <c r="S12283" s="12"/>
      <c r="T12283" s="5"/>
      <c r="V12283" s="5"/>
      <c r="W12283" s="5"/>
    </row>
    <row r="12284" spans="4:23" customFormat="1" x14ac:dyDescent="0.35">
      <c r="D12284" s="5"/>
      <c r="J12284" s="12"/>
      <c r="S12284" s="12"/>
      <c r="T12284" s="5"/>
      <c r="V12284" s="5"/>
      <c r="W12284" s="5"/>
    </row>
    <row r="12285" spans="4:23" customFormat="1" x14ac:dyDescent="0.35">
      <c r="D12285" s="5"/>
      <c r="J12285" s="12"/>
      <c r="S12285" s="12"/>
      <c r="T12285" s="5"/>
      <c r="V12285" s="5"/>
      <c r="W12285" s="5"/>
    </row>
    <row r="12286" spans="4:23" customFormat="1" x14ac:dyDescent="0.35">
      <c r="D12286" s="5"/>
      <c r="J12286" s="12"/>
      <c r="S12286" s="12"/>
      <c r="T12286" s="5"/>
      <c r="V12286" s="5"/>
      <c r="W12286" s="5"/>
    </row>
    <row r="12287" spans="4:23" customFormat="1" x14ac:dyDescent="0.35">
      <c r="D12287" s="5"/>
      <c r="J12287" s="12"/>
      <c r="S12287" s="12"/>
      <c r="T12287" s="5"/>
      <c r="V12287" s="5"/>
      <c r="W12287" s="5"/>
    </row>
    <row r="12288" spans="4:23" customFormat="1" x14ac:dyDescent="0.35">
      <c r="D12288" s="5"/>
      <c r="J12288" s="12"/>
      <c r="S12288" s="12"/>
      <c r="T12288" s="5"/>
      <c r="V12288" s="5"/>
      <c r="W12288" s="5"/>
    </row>
    <row r="12289" spans="4:23" customFormat="1" x14ac:dyDescent="0.35">
      <c r="D12289" s="5"/>
      <c r="J12289" s="12"/>
      <c r="S12289" s="12"/>
      <c r="T12289" s="5"/>
      <c r="V12289" s="5"/>
      <c r="W12289" s="5"/>
    </row>
    <row r="12290" spans="4:23" customFormat="1" x14ac:dyDescent="0.35">
      <c r="D12290" s="5"/>
      <c r="J12290" s="12"/>
      <c r="S12290" s="12"/>
      <c r="T12290" s="5"/>
      <c r="V12290" s="5"/>
      <c r="W12290" s="5"/>
    </row>
    <row r="12291" spans="4:23" customFormat="1" x14ac:dyDescent="0.35">
      <c r="D12291" s="5"/>
      <c r="J12291" s="12"/>
      <c r="S12291" s="12"/>
      <c r="T12291" s="5"/>
      <c r="V12291" s="5"/>
      <c r="W12291" s="5"/>
    </row>
    <row r="12292" spans="4:23" customFormat="1" x14ac:dyDescent="0.35">
      <c r="D12292" s="5"/>
      <c r="J12292" s="12"/>
      <c r="S12292" s="12"/>
      <c r="T12292" s="5"/>
      <c r="V12292" s="5"/>
      <c r="W12292" s="5"/>
    </row>
    <row r="12293" spans="4:23" customFormat="1" x14ac:dyDescent="0.35">
      <c r="D12293" s="5"/>
      <c r="J12293" s="12"/>
      <c r="S12293" s="12"/>
      <c r="T12293" s="5"/>
      <c r="V12293" s="5"/>
      <c r="W12293" s="5"/>
    </row>
    <row r="12294" spans="4:23" customFormat="1" x14ac:dyDescent="0.35">
      <c r="D12294" s="5"/>
      <c r="J12294" s="12"/>
      <c r="S12294" s="12"/>
      <c r="T12294" s="5"/>
      <c r="V12294" s="5"/>
      <c r="W12294" s="5"/>
    </row>
    <row r="12295" spans="4:23" customFormat="1" x14ac:dyDescent="0.35">
      <c r="D12295" s="5"/>
      <c r="J12295" s="12"/>
      <c r="S12295" s="12"/>
      <c r="T12295" s="5"/>
      <c r="V12295" s="5"/>
      <c r="W12295" s="5"/>
    </row>
    <row r="12296" spans="4:23" customFormat="1" x14ac:dyDescent="0.35">
      <c r="D12296" s="5"/>
      <c r="J12296" s="12"/>
      <c r="S12296" s="12"/>
      <c r="T12296" s="5"/>
      <c r="V12296" s="5"/>
      <c r="W12296" s="5"/>
    </row>
    <row r="12297" spans="4:23" customFormat="1" x14ac:dyDescent="0.35">
      <c r="D12297" s="5"/>
      <c r="J12297" s="12"/>
      <c r="S12297" s="12"/>
      <c r="T12297" s="5"/>
      <c r="V12297" s="5"/>
      <c r="W12297" s="5"/>
    </row>
    <row r="12298" spans="4:23" customFormat="1" x14ac:dyDescent="0.35">
      <c r="D12298" s="5"/>
      <c r="J12298" s="12"/>
      <c r="S12298" s="12"/>
      <c r="T12298" s="5"/>
      <c r="V12298" s="5"/>
      <c r="W12298" s="5"/>
    </row>
    <row r="12299" spans="4:23" customFormat="1" x14ac:dyDescent="0.35">
      <c r="D12299" s="5"/>
      <c r="J12299" s="12"/>
      <c r="S12299" s="12"/>
      <c r="T12299" s="5"/>
      <c r="V12299" s="5"/>
      <c r="W12299" s="5"/>
    </row>
    <row r="12300" spans="4:23" customFormat="1" x14ac:dyDescent="0.35">
      <c r="D12300" s="5"/>
      <c r="J12300" s="12"/>
      <c r="S12300" s="12"/>
      <c r="T12300" s="5"/>
      <c r="V12300" s="5"/>
      <c r="W12300" s="5"/>
    </row>
    <row r="12301" spans="4:23" customFormat="1" x14ac:dyDescent="0.35">
      <c r="D12301" s="5"/>
      <c r="J12301" s="12"/>
      <c r="S12301" s="12"/>
      <c r="T12301" s="5"/>
      <c r="V12301" s="5"/>
      <c r="W12301" s="5"/>
    </row>
    <row r="12302" spans="4:23" customFormat="1" x14ac:dyDescent="0.35">
      <c r="D12302" s="5"/>
      <c r="J12302" s="12"/>
      <c r="S12302" s="12"/>
      <c r="T12302" s="5"/>
      <c r="V12302" s="5"/>
      <c r="W12302" s="5"/>
    </row>
    <row r="12303" spans="4:23" customFormat="1" x14ac:dyDescent="0.35">
      <c r="D12303" s="5"/>
      <c r="J12303" s="12"/>
      <c r="S12303" s="12"/>
      <c r="T12303" s="5"/>
      <c r="V12303" s="5"/>
      <c r="W12303" s="5"/>
    </row>
    <row r="12304" spans="4:23" customFormat="1" x14ac:dyDescent="0.35">
      <c r="D12304" s="5"/>
      <c r="J12304" s="12"/>
      <c r="S12304" s="12"/>
      <c r="T12304" s="5"/>
      <c r="V12304" s="5"/>
      <c r="W12304" s="5"/>
    </row>
    <row r="12305" spans="4:23" customFormat="1" x14ac:dyDescent="0.35">
      <c r="D12305" s="5"/>
      <c r="J12305" s="12"/>
      <c r="S12305" s="12"/>
      <c r="T12305" s="5"/>
      <c r="V12305" s="5"/>
      <c r="W12305" s="5"/>
    </row>
    <row r="12306" spans="4:23" customFormat="1" x14ac:dyDescent="0.35">
      <c r="D12306" s="5"/>
      <c r="J12306" s="12"/>
      <c r="S12306" s="12"/>
      <c r="T12306" s="5"/>
      <c r="V12306" s="5"/>
      <c r="W12306" s="5"/>
    </row>
    <row r="12307" spans="4:23" customFormat="1" x14ac:dyDescent="0.35">
      <c r="D12307" s="5"/>
      <c r="J12307" s="12"/>
      <c r="S12307" s="12"/>
      <c r="T12307" s="5"/>
      <c r="V12307" s="5"/>
      <c r="W12307" s="5"/>
    </row>
    <row r="12308" spans="4:23" customFormat="1" x14ac:dyDescent="0.35">
      <c r="D12308" s="5"/>
      <c r="J12308" s="12"/>
      <c r="S12308" s="12"/>
      <c r="T12308" s="5"/>
      <c r="V12308" s="5"/>
      <c r="W12308" s="5"/>
    </row>
    <row r="12309" spans="4:23" customFormat="1" x14ac:dyDescent="0.35">
      <c r="D12309" s="5"/>
      <c r="J12309" s="12"/>
      <c r="S12309" s="12"/>
      <c r="T12309" s="5"/>
      <c r="V12309" s="5"/>
      <c r="W12309" s="5"/>
    </row>
    <row r="12310" spans="4:23" customFormat="1" x14ac:dyDescent="0.35">
      <c r="D12310" s="5"/>
      <c r="J12310" s="12"/>
      <c r="S12310" s="12"/>
      <c r="T12310" s="5"/>
      <c r="V12310" s="5"/>
      <c r="W12310" s="5"/>
    </row>
    <row r="12311" spans="4:23" customFormat="1" x14ac:dyDescent="0.35">
      <c r="D12311" s="5"/>
      <c r="J12311" s="12"/>
      <c r="S12311" s="12"/>
      <c r="T12311" s="5"/>
      <c r="V12311" s="5"/>
      <c r="W12311" s="5"/>
    </row>
    <row r="12312" spans="4:23" customFormat="1" x14ac:dyDescent="0.35">
      <c r="D12312" s="5"/>
      <c r="J12312" s="12"/>
      <c r="S12312" s="12"/>
      <c r="T12312" s="5"/>
      <c r="V12312" s="5"/>
      <c r="W12312" s="5"/>
    </row>
    <row r="12313" spans="4:23" customFormat="1" x14ac:dyDescent="0.35">
      <c r="D12313" s="5"/>
      <c r="J12313" s="12"/>
      <c r="S12313" s="12"/>
      <c r="T12313" s="5"/>
      <c r="V12313" s="5"/>
      <c r="W12313" s="5"/>
    </row>
    <row r="12314" spans="4:23" customFormat="1" x14ac:dyDescent="0.35">
      <c r="D12314" s="5"/>
      <c r="J12314" s="12"/>
      <c r="S12314" s="12"/>
      <c r="T12314" s="5"/>
      <c r="V12314" s="5"/>
      <c r="W12314" s="5"/>
    </row>
    <row r="12315" spans="4:23" customFormat="1" x14ac:dyDescent="0.35">
      <c r="D12315" s="5"/>
      <c r="J12315" s="12"/>
      <c r="S12315" s="12"/>
      <c r="T12315" s="5"/>
      <c r="V12315" s="5"/>
      <c r="W12315" s="5"/>
    </row>
    <row r="12316" spans="4:23" customFormat="1" x14ac:dyDescent="0.35">
      <c r="D12316" s="5"/>
      <c r="J12316" s="12"/>
      <c r="S12316" s="12"/>
      <c r="T12316" s="5"/>
      <c r="V12316" s="5"/>
      <c r="W12316" s="5"/>
    </row>
    <row r="12317" spans="4:23" customFormat="1" x14ac:dyDescent="0.35">
      <c r="D12317" s="5"/>
      <c r="J12317" s="12"/>
      <c r="S12317" s="12"/>
      <c r="T12317" s="5"/>
      <c r="V12317" s="5"/>
      <c r="W12317" s="5"/>
    </row>
    <row r="12318" spans="4:23" customFormat="1" x14ac:dyDescent="0.35">
      <c r="D12318" s="5"/>
      <c r="J12318" s="12"/>
      <c r="S12318" s="12"/>
      <c r="T12318" s="5"/>
      <c r="V12318" s="5"/>
      <c r="W12318" s="5"/>
    </row>
    <row r="12319" spans="4:23" customFormat="1" x14ac:dyDescent="0.35">
      <c r="D12319" s="5"/>
      <c r="J12319" s="12"/>
      <c r="S12319" s="12"/>
      <c r="T12319" s="5"/>
      <c r="V12319" s="5"/>
      <c r="W12319" s="5"/>
    </row>
    <row r="12320" spans="4:23" customFormat="1" x14ac:dyDescent="0.35">
      <c r="D12320" s="5"/>
      <c r="J12320" s="12"/>
      <c r="S12320" s="12"/>
      <c r="T12320" s="5"/>
      <c r="V12320" s="5"/>
      <c r="W12320" s="5"/>
    </row>
    <row r="12321" spans="4:23" customFormat="1" x14ac:dyDescent="0.35">
      <c r="D12321" s="5"/>
      <c r="J12321" s="12"/>
      <c r="S12321" s="12"/>
      <c r="T12321" s="5"/>
      <c r="V12321" s="5"/>
      <c r="W12321" s="5"/>
    </row>
    <row r="12322" spans="4:23" customFormat="1" x14ac:dyDescent="0.35">
      <c r="D12322" s="5"/>
      <c r="J12322" s="12"/>
      <c r="S12322" s="12"/>
      <c r="T12322" s="5"/>
      <c r="V12322" s="5"/>
      <c r="W12322" s="5"/>
    </row>
    <row r="12323" spans="4:23" customFormat="1" x14ac:dyDescent="0.35">
      <c r="D12323" s="5"/>
      <c r="J12323" s="12"/>
      <c r="S12323" s="12"/>
      <c r="T12323" s="5"/>
      <c r="V12323" s="5"/>
      <c r="W12323" s="5"/>
    </row>
    <row r="12324" spans="4:23" customFormat="1" x14ac:dyDescent="0.35">
      <c r="D12324" s="5"/>
      <c r="J12324" s="12"/>
      <c r="S12324" s="12"/>
      <c r="T12324" s="5"/>
      <c r="V12324" s="5"/>
      <c r="W12324" s="5"/>
    </row>
    <row r="12325" spans="4:23" customFormat="1" x14ac:dyDescent="0.35">
      <c r="D12325" s="5"/>
      <c r="J12325" s="12"/>
      <c r="S12325" s="12"/>
      <c r="T12325" s="5"/>
      <c r="V12325" s="5"/>
      <c r="W12325" s="5"/>
    </row>
    <row r="12326" spans="4:23" customFormat="1" x14ac:dyDescent="0.35">
      <c r="D12326" s="5"/>
      <c r="J12326" s="12"/>
      <c r="S12326" s="12"/>
      <c r="T12326" s="5"/>
      <c r="V12326" s="5"/>
      <c r="W12326" s="5"/>
    </row>
    <row r="12327" spans="4:23" customFormat="1" x14ac:dyDescent="0.35">
      <c r="D12327" s="5"/>
      <c r="J12327" s="12"/>
      <c r="S12327" s="12"/>
      <c r="T12327" s="5"/>
      <c r="V12327" s="5"/>
      <c r="W12327" s="5"/>
    </row>
    <row r="12328" spans="4:23" customFormat="1" x14ac:dyDescent="0.35">
      <c r="D12328" s="5"/>
      <c r="J12328" s="12"/>
      <c r="S12328" s="12"/>
      <c r="T12328" s="5"/>
      <c r="V12328" s="5"/>
      <c r="W12328" s="5"/>
    </row>
    <row r="12329" spans="4:23" customFormat="1" x14ac:dyDescent="0.35">
      <c r="D12329" s="5"/>
      <c r="J12329" s="12"/>
      <c r="S12329" s="12"/>
      <c r="T12329" s="5"/>
      <c r="V12329" s="5"/>
      <c r="W12329" s="5"/>
    </row>
    <row r="12330" spans="4:23" customFormat="1" x14ac:dyDescent="0.35">
      <c r="D12330" s="5"/>
      <c r="J12330" s="12"/>
      <c r="S12330" s="12"/>
      <c r="T12330" s="5"/>
      <c r="V12330" s="5"/>
      <c r="W12330" s="5"/>
    </row>
    <row r="12331" spans="4:23" customFormat="1" x14ac:dyDescent="0.35">
      <c r="D12331" s="5"/>
      <c r="J12331" s="12"/>
      <c r="S12331" s="12"/>
      <c r="T12331" s="5"/>
      <c r="V12331" s="5"/>
      <c r="W12331" s="5"/>
    </row>
    <row r="12332" spans="4:23" customFormat="1" x14ac:dyDescent="0.35">
      <c r="D12332" s="5"/>
      <c r="J12332" s="12"/>
      <c r="S12332" s="12"/>
      <c r="T12332" s="5"/>
      <c r="V12332" s="5"/>
      <c r="W12332" s="5"/>
    </row>
    <row r="12333" spans="4:23" customFormat="1" x14ac:dyDescent="0.35">
      <c r="D12333" s="5"/>
      <c r="J12333" s="12"/>
      <c r="S12333" s="12"/>
      <c r="T12333" s="5"/>
      <c r="V12333" s="5"/>
      <c r="W12333" s="5"/>
    </row>
    <row r="12334" spans="4:23" customFormat="1" x14ac:dyDescent="0.35">
      <c r="D12334" s="5"/>
      <c r="J12334" s="12"/>
      <c r="S12334" s="12"/>
      <c r="T12334" s="5"/>
      <c r="V12334" s="5"/>
      <c r="W12334" s="5"/>
    </row>
    <row r="12335" spans="4:23" customFormat="1" x14ac:dyDescent="0.35">
      <c r="D12335" s="5"/>
      <c r="J12335" s="12"/>
      <c r="S12335" s="12"/>
      <c r="T12335" s="5"/>
      <c r="V12335" s="5"/>
      <c r="W12335" s="5"/>
    </row>
    <row r="12336" spans="4:23" customFormat="1" x14ac:dyDescent="0.35">
      <c r="D12336" s="5"/>
      <c r="J12336" s="12"/>
      <c r="S12336" s="12"/>
      <c r="T12336" s="5"/>
      <c r="V12336" s="5"/>
      <c r="W12336" s="5"/>
    </row>
    <row r="12337" spans="4:23" customFormat="1" x14ac:dyDescent="0.35">
      <c r="D12337" s="5"/>
      <c r="J12337" s="12"/>
      <c r="S12337" s="12"/>
      <c r="T12337" s="5"/>
      <c r="V12337" s="5"/>
      <c r="W12337" s="5"/>
    </row>
    <row r="12338" spans="4:23" customFormat="1" x14ac:dyDescent="0.35">
      <c r="D12338" s="5"/>
      <c r="J12338" s="12"/>
      <c r="S12338" s="12"/>
      <c r="T12338" s="5"/>
      <c r="V12338" s="5"/>
      <c r="W12338" s="5"/>
    </row>
    <row r="12339" spans="4:23" customFormat="1" x14ac:dyDescent="0.35">
      <c r="D12339" s="5"/>
      <c r="J12339" s="12"/>
      <c r="S12339" s="12"/>
      <c r="T12339" s="5"/>
      <c r="V12339" s="5"/>
      <c r="W12339" s="5"/>
    </row>
    <row r="12340" spans="4:23" customFormat="1" x14ac:dyDescent="0.35">
      <c r="D12340" s="5"/>
      <c r="J12340" s="12"/>
      <c r="S12340" s="12"/>
      <c r="T12340" s="5"/>
      <c r="V12340" s="5"/>
      <c r="W12340" s="5"/>
    </row>
    <row r="12341" spans="4:23" customFormat="1" x14ac:dyDescent="0.35">
      <c r="D12341" s="5"/>
      <c r="J12341" s="12"/>
      <c r="S12341" s="12"/>
      <c r="T12341" s="5"/>
      <c r="V12341" s="5"/>
      <c r="W12341" s="5"/>
    </row>
    <row r="12342" spans="4:23" customFormat="1" x14ac:dyDescent="0.35">
      <c r="D12342" s="5"/>
      <c r="J12342" s="12"/>
      <c r="S12342" s="12"/>
      <c r="T12342" s="5"/>
      <c r="V12342" s="5"/>
      <c r="W12342" s="5"/>
    </row>
    <row r="12343" spans="4:23" customFormat="1" x14ac:dyDescent="0.35">
      <c r="D12343" s="5"/>
      <c r="J12343" s="12"/>
      <c r="S12343" s="12"/>
      <c r="T12343" s="5"/>
      <c r="V12343" s="5"/>
      <c r="W12343" s="5"/>
    </row>
    <row r="12344" spans="4:23" customFormat="1" x14ac:dyDescent="0.35">
      <c r="D12344" s="5"/>
      <c r="J12344" s="12"/>
      <c r="S12344" s="12"/>
      <c r="T12344" s="5"/>
      <c r="V12344" s="5"/>
      <c r="W12344" s="5"/>
    </row>
    <row r="12345" spans="4:23" customFormat="1" x14ac:dyDescent="0.35">
      <c r="D12345" s="5"/>
      <c r="J12345" s="12"/>
      <c r="S12345" s="12"/>
      <c r="T12345" s="5"/>
      <c r="V12345" s="5"/>
      <c r="W12345" s="5"/>
    </row>
    <row r="12346" spans="4:23" customFormat="1" x14ac:dyDescent="0.35">
      <c r="D12346" s="5"/>
      <c r="J12346" s="12"/>
      <c r="S12346" s="12"/>
      <c r="T12346" s="5"/>
      <c r="V12346" s="5"/>
      <c r="W12346" s="5"/>
    </row>
    <row r="12347" spans="4:23" customFormat="1" x14ac:dyDescent="0.35">
      <c r="D12347" s="5"/>
      <c r="J12347" s="12"/>
      <c r="S12347" s="12"/>
      <c r="T12347" s="5"/>
      <c r="V12347" s="5"/>
      <c r="W12347" s="5"/>
    </row>
    <row r="12348" spans="4:23" customFormat="1" x14ac:dyDescent="0.35">
      <c r="D12348" s="5"/>
      <c r="J12348" s="12"/>
      <c r="S12348" s="12"/>
      <c r="T12348" s="5"/>
      <c r="V12348" s="5"/>
      <c r="W12348" s="5"/>
    </row>
    <row r="12349" spans="4:23" customFormat="1" x14ac:dyDescent="0.35">
      <c r="D12349" s="5"/>
      <c r="J12349" s="12"/>
      <c r="S12349" s="12"/>
      <c r="T12349" s="5"/>
      <c r="V12349" s="5"/>
      <c r="W12349" s="5"/>
    </row>
    <row r="12350" spans="4:23" customFormat="1" x14ac:dyDescent="0.35">
      <c r="D12350" s="5"/>
      <c r="J12350" s="12"/>
      <c r="S12350" s="12"/>
      <c r="T12350" s="5"/>
      <c r="V12350" s="5"/>
      <c r="W12350" s="5"/>
    </row>
    <row r="12351" spans="4:23" customFormat="1" x14ac:dyDescent="0.35">
      <c r="D12351" s="5"/>
      <c r="J12351" s="12"/>
      <c r="S12351" s="12"/>
      <c r="T12351" s="5"/>
      <c r="V12351" s="5"/>
      <c r="W12351" s="5"/>
    </row>
    <row r="12352" spans="4:23" customFormat="1" x14ac:dyDescent="0.35">
      <c r="D12352" s="5"/>
      <c r="J12352" s="12"/>
      <c r="S12352" s="12"/>
      <c r="T12352" s="5"/>
      <c r="V12352" s="5"/>
      <c r="W12352" s="5"/>
    </row>
    <row r="12353" spans="4:23" customFormat="1" x14ac:dyDescent="0.35">
      <c r="D12353" s="5"/>
      <c r="J12353" s="12"/>
      <c r="S12353" s="12"/>
      <c r="T12353" s="5"/>
      <c r="V12353" s="5"/>
      <c r="W12353" s="5"/>
    </row>
    <row r="12354" spans="4:23" customFormat="1" x14ac:dyDescent="0.35">
      <c r="D12354" s="5"/>
      <c r="J12354" s="12"/>
      <c r="S12354" s="12"/>
      <c r="T12354" s="5"/>
      <c r="V12354" s="5"/>
      <c r="W12354" s="5"/>
    </row>
    <row r="12355" spans="4:23" customFormat="1" x14ac:dyDescent="0.35">
      <c r="D12355" s="5"/>
      <c r="J12355" s="12"/>
      <c r="S12355" s="12"/>
      <c r="T12355" s="5"/>
      <c r="V12355" s="5"/>
      <c r="W12355" s="5"/>
    </row>
    <row r="12356" spans="4:23" customFormat="1" x14ac:dyDescent="0.35">
      <c r="D12356" s="5"/>
      <c r="J12356" s="12"/>
      <c r="S12356" s="12"/>
      <c r="T12356" s="5"/>
      <c r="V12356" s="5"/>
      <c r="W12356" s="5"/>
    </row>
    <row r="12357" spans="4:23" customFormat="1" x14ac:dyDescent="0.35">
      <c r="D12357" s="5"/>
      <c r="J12357" s="12"/>
      <c r="S12357" s="12"/>
      <c r="T12357" s="5"/>
      <c r="V12357" s="5"/>
      <c r="W12357" s="5"/>
    </row>
    <row r="12358" spans="4:23" customFormat="1" x14ac:dyDescent="0.35">
      <c r="D12358" s="5"/>
      <c r="J12358" s="12"/>
      <c r="S12358" s="12"/>
      <c r="T12358" s="5"/>
      <c r="V12358" s="5"/>
      <c r="W12358" s="5"/>
    </row>
    <row r="12359" spans="4:23" customFormat="1" x14ac:dyDescent="0.35">
      <c r="D12359" s="5"/>
      <c r="J12359" s="12"/>
      <c r="S12359" s="12"/>
      <c r="T12359" s="5"/>
      <c r="V12359" s="5"/>
      <c r="W12359" s="5"/>
    </row>
    <row r="12360" spans="4:23" customFormat="1" x14ac:dyDescent="0.35">
      <c r="D12360" s="5"/>
      <c r="J12360" s="12"/>
      <c r="S12360" s="12"/>
      <c r="T12360" s="5"/>
      <c r="V12360" s="5"/>
      <c r="W12360" s="5"/>
    </row>
    <row r="12361" spans="4:23" customFormat="1" x14ac:dyDescent="0.35">
      <c r="D12361" s="5"/>
      <c r="J12361" s="12"/>
      <c r="S12361" s="12"/>
      <c r="T12361" s="5"/>
      <c r="V12361" s="5"/>
      <c r="W12361" s="5"/>
    </row>
    <row r="12362" spans="4:23" customFormat="1" x14ac:dyDescent="0.35">
      <c r="D12362" s="5"/>
      <c r="J12362" s="12"/>
      <c r="S12362" s="12"/>
      <c r="T12362" s="5"/>
      <c r="V12362" s="5"/>
      <c r="W12362" s="5"/>
    </row>
    <row r="12363" spans="4:23" customFormat="1" x14ac:dyDescent="0.35">
      <c r="D12363" s="5"/>
      <c r="J12363" s="12"/>
      <c r="S12363" s="12"/>
      <c r="T12363" s="5"/>
      <c r="V12363" s="5"/>
      <c r="W12363" s="5"/>
    </row>
    <row r="12364" spans="4:23" customFormat="1" x14ac:dyDescent="0.35">
      <c r="D12364" s="5"/>
      <c r="J12364" s="12"/>
      <c r="S12364" s="12"/>
      <c r="T12364" s="5"/>
      <c r="V12364" s="5"/>
      <c r="W12364" s="5"/>
    </row>
    <row r="12365" spans="4:23" customFormat="1" x14ac:dyDescent="0.35">
      <c r="D12365" s="5"/>
      <c r="J12365" s="12"/>
      <c r="S12365" s="12"/>
      <c r="T12365" s="5"/>
      <c r="V12365" s="5"/>
      <c r="W12365" s="5"/>
    </row>
    <row r="12366" spans="4:23" customFormat="1" x14ac:dyDescent="0.35">
      <c r="D12366" s="5"/>
      <c r="J12366" s="12"/>
      <c r="S12366" s="12"/>
      <c r="T12366" s="5"/>
      <c r="V12366" s="5"/>
      <c r="W12366" s="5"/>
    </row>
    <row r="12367" spans="4:23" customFormat="1" x14ac:dyDescent="0.35">
      <c r="D12367" s="5"/>
      <c r="J12367" s="12"/>
      <c r="S12367" s="12"/>
      <c r="T12367" s="5"/>
      <c r="V12367" s="5"/>
      <c r="W12367" s="5"/>
    </row>
    <row r="12368" spans="4:23" customFormat="1" x14ac:dyDescent="0.35">
      <c r="D12368" s="5"/>
      <c r="J12368" s="12"/>
      <c r="S12368" s="12"/>
      <c r="T12368" s="5"/>
      <c r="V12368" s="5"/>
      <c r="W12368" s="5"/>
    </row>
    <row r="12369" spans="4:23" customFormat="1" x14ac:dyDescent="0.35">
      <c r="D12369" s="5"/>
      <c r="J12369" s="12"/>
      <c r="S12369" s="12"/>
      <c r="T12369" s="5"/>
      <c r="V12369" s="5"/>
      <c r="W12369" s="5"/>
    </row>
    <row r="12370" spans="4:23" customFormat="1" x14ac:dyDescent="0.35">
      <c r="D12370" s="5"/>
      <c r="J12370" s="12"/>
      <c r="S12370" s="12"/>
      <c r="T12370" s="5"/>
      <c r="V12370" s="5"/>
      <c r="W12370" s="5"/>
    </row>
    <row r="12371" spans="4:23" customFormat="1" x14ac:dyDescent="0.35">
      <c r="D12371" s="5"/>
      <c r="J12371" s="12"/>
      <c r="S12371" s="12"/>
      <c r="T12371" s="5"/>
      <c r="V12371" s="5"/>
      <c r="W12371" s="5"/>
    </row>
    <row r="12372" spans="4:23" customFormat="1" x14ac:dyDescent="0.35">
      <c r="D12372" s="5"/>
      <c r="J12372" s="12"/>
      <c r="S12372" s="12"/>
      <c r="T12372" s="5"/>
      <c r="V12372" s="5"/>
      <c r="W12372" s="5"/>
    </row>
    <row r="12373" spans="4:23" customFormat="1" x14ac:dyDescent="0.35">
      <c r="D12373" s="5"/>
      <c r="J12373" s="12"/>
      <c r="S12373" s="12"/>
      <c r="T12373" s="5"/>
      <c r="V12373" s="5"/>
      <c r="W12373" s="5"/>
    </row>
    <row r="12374" spans="4:23" customFormat="1" x14ac:dyDescent="0.35">
      <c r="D12374" s="5"/>
      <c r="J12374" s="12"/>
      <c r="S12374" s="12"/>
      <c r="T12374" s="5"/>
      <c r="V12374" s="5"/>
      <c r="W12374" s="5"/>
    </row>
    <row r="12375" spans="4:23" customFormat="1" x14ac:dyDescent="0.35">
      <c r="D12375" s="5"/>
      <c r="J12375" s="12"/>
      <c r="S12375" s="12"/>
      <c r="T12375" s="5"/>
      <c r="V12375" s="5"/>
      <c r="W12375" s="5"/>
    </row>
    <row r="12376" spans="4:23" customFormat="1" x14ac:dyDescent="0.35">
      <c r="D12376" s="5"/>
      <c r="J12376" s="12"/>
      <c r="S12376" s="12"/>
      <c r="T12376" s="5"/>
      <c r="V12376" s="5"/>
      <c r="W12376" s="5"/>
    </row>
    <row r="12377" spans="4:23" customFormat="1" x14ac:dyDescent="0.35">
      <c r="D12377" s="5"/>
      <c r="J12377" s="12"/>
      <c r="S12377" s="12"/>
      <c r="T12377" s="5"/>
      <c r="V12377" s="5"/>
      <c r="W12377" s="5"/>
    </row>
    <row r="12378" spans="4:23" customFormat="1" x14ac:dyDescent="0.35">
      <c r="D12378" s="5"/>
      <c r="J12378" s="12"/>
      <c r="S12378" s="12"/>
      <c r="T12378" s="5"/>
      <c r="V12378" s="5"/>
      <c r="W12378" s="5"/>
    </row>
    <row r="12379" spans="4:23" customFormat="1" x14ac:dyDescent="0.35">
      <c r="D12379" s="5"/>
      <c r="J12379" s="12"/>
      <c r="S12379" s="12"/>
      <c r="T12379" s="5"/>
      <c r="V12379" s="5"/>
      <c r="W12379" s="5"/>
    </row>
    <row r="12380" spans="4:23" customFormat="1" x14ac:dyDescent="0.35">
      <c r="D12380" s="5"/>
      <c r="J12380" s="12"/>
      <c r="S12380" s="12"/>
      <c r="T12380" s="5"/>
      <c r="V12380" s="5"/>
      <c r="W12380" s="5"/>
    </row>
    <row r="12381" spans="4:23" customFormat="1" x14ac:dyDescent="0.35">
      <c r="D12381" s="5"/>
      <c r="J12381" s="12"/>
      <c r="S12381" s="12"/>
      <c r="T12381" s="5"/>
      <c r="V12381" s="5"/>
      <c r="W12381" s="5"/>
    </row>
    <row r="12382" spans="4:23" customFormat="1" x14ac:dyDescent="0.35">
      <c r="D12382" s="5"/>
      <c r="J12382" s="12"/>
      <c r="S12382" s="12"/>
      <c r="T12382" s="5"/>
      <c r="V12382" s="5"/>
      <c r="W12382" s="5"/>
    </row>
    <row r="12383" spans="4:23" customFormat="1" x14ac:dyDescent="0.35">
      <c r="D12383" s="5"/>
      <c r="J12383" s="12"/>
      <c r="S12383" s="12"/>
      <c r="T12383" s="5"/>
      <c r="V12383" s="5"/>
      <c r="W12383" s="5"/>
    </row>
    <row r="12384" spans="4:23" customFormat="1" x14ac:dyDescent="0.35">
      <c r="D12384" s="5"/>
      <c r="J12384" s="12"/>
      <c r="S12384" s="12"/>
      <c r="T12384" s="5"/>
      <c r="V12384" s="5"/>
      <c r="W12384" s="5"/>
    </row>
    <row r="12385" spans="4:23" customFormat="1" x14ac:dyDescent="0.35">
      <c r="D12385" s="5"/>
      <c r="J12385" s="12"/>
      <c r="S12385" s="12"/>
      <c r="T12385" s="5"/>
      <c r="V12385" s="5"/>
      <c r="W12385" s="5"/>
    </row>
    <row r="12386" spans="4:23" customFormat="1" x14ac:dyDescent="0.35">
      <c r="D12386" s="5"/>
      <c r="J12386" s="12"/>
      <c r="S12386" s="12"/>
      <c r="T12386" s="5"/>
      <c r="V12386" s="5"/>
      <c r="W12386" s="5"/>
    </row>
    <row r="12387" spans="4:23" customFormat="1" x14ac:dyDescent="0.35">
      <c r="D12387" s="5"/>
      <c r="J12387" s="12"/>
      <c r="S12387" s="12"/>
      <c r="T12387" s="5"/>
      <c r="V12387" s="5"/>
      <c r="W12387" s="5"/>
    </row>
    <row r="12388" spans="4:23" customFormat="1" x14ac:dyDescent="0.35">
      <c r="D12388" s="5"/>
      <c r="J12388" s="12"/>
      <c r="S12388" s="12"/>
      <c r="T12388" s="5"/>
      <c r="V12388" s="5"/>
      <c r="W12388" s="5"/>
    </row>
    <row r="12389" spans="4:23" customFormat="1" x14ac:dyDescent="0.35">
      <c r="D12389" s="5"/>
      <c r="J12389" s="12"/>
      <c r="S12389" s="12"/>
      <c r="T12389" s="5"/>
      <c r="V12389" s="5"/>
      <c r="W12389" s="5"/>
    </row>
    <row r="12390" spans="4:23" customFormat="1" x14ac:dyDescent="0.35">
      <c r="D12390" s="5"/>
      <c r="J12390" s="12"/>
      <c r="S12390" s="12"/>
      <c r="T12390" s="5"/>
      <c r="V12390" s="5"/>
      <c r="W12390" s="5"/>
    </row>
    <row r="12391" spans="4:23" customFormat="1" x14ac:dyDescent="0.35">
      <c r="D12391" s="5"/>
      <c r="J12391" s="12"/>
      <c r="S12391" s="12"/>
      <c r="T12391" s="5"/>
      <c r="V12391" s="5"/>
      <c r="W12391" s="5"/>
    </row>
    <row r="12392" spans="4:23" customFormat="1" x14ac:dyDescent="0.35">
      <c r="D12392" s="5"/>
      <c r="J12392" s="12"/>
      <c r="S12392" s="12"/>
      <c r="T12392" s="5"/>
      <c r="V12392" s="5"/>
      <c r="W12392" s="5"/>
    </row>
    <row r="12393" spans="4:23" customFormat="1" x14ac:dyDescent="0.35">
      <c r="D12393" s="5"/>
      <c r="J12393" s="12"/>
      <c r="S12393" s="12"/>
      <c r="T12393" s="5"/>
      <c r="V12393" s="5"/>
      <c r="W12393" s="5"/>
    </row>
    <row r="12394" spans="4:23" customFormat="1" x14ac:dyDescent="0.35">
      <c r="D12394" s="5"/>
      <c r="J12394" s="12"/>
      <c r="S12394" s="12"/>
      <c r="T12394" s="5"/>
      <c r="V12394" s="5"/>
      <c r="W12394" s="5"/>
    </row>
    <row r="12395" spans="4:23" customFormat="1" x14ac:dyDescent="0.35">
      <c r="D12395" s="5"/>
      <c r="J12395" s="12"/>
      <c r="S12395" s="12"/>
      <c r="T12395" s="5"/>
      <c r="V12395" s="5"/>
      <c r="W12395" s="5"/>
    </row>
    <row r="12396" spans="4:23" customFormat="1" x14ac:dyDescent="0.35">
      <c r="D12396" s="5"/>
      <c r="J12396" s="12"/>
      <c r="S12396" s="12"/>
      <c r="T12396" s="5"/>
      <c r="V12396" s="5"/>
      <c r="W12396" s="5"/>
    </row>
    <row r="12397" spans="4:23" customFormat="1" x14ac:dyDescent="0.35">
      <c r="D12397" s="5"/>
      <c r="J12397" s="12"/>
      <c r="S12397" s="12"/>
      <c r="T12397" s="5"/>
      <c r="V12397" s="5"/>
      <c r="W12397" s="5"/>
    </row>
    <row r="12398" spans="4:23" customFormat="1" x14ac:dyDescent="0.35">
      <c r="D12398" s="5"/>
      <c r="J12398" s="12"/>
      <c r="S12398" s="12"/>
      <c r="T12398" s="5"/>
      <c r="V12398" s="5"/>
      <c r="W12398" s="5"/>
    </row>
    <row r="12399" spans="4:23" customFormat="1" x14ac:dyDescent="0.35">
      <c r="D12399" s="5"/>
      <c r="J12399" s="12"/>
      <c r="S12399" s="12"/>
      <c r="T12399" s="5"/>
      <c r="V12399" s="5"/>
      <c r="W12399" s="5"/>
    </row>
    <row r="12400" spans="4:23" customFormat="1" x14ac:dyDescent="0.35">
      <c r="D12400" s="5"/>
      <c r="J12400" s="12"/>
      <c r="S12400" s="12"/>
      <c r="T12400" s="5"/>
      <c r="V12400" s="5"/>
      <c r="W12400" s="5"/>
    </row>
    <row r="12401" spans="4:23" customFormat="1" x14ac:dyDescent="0.35">
      <c r="D12401" s="5"/>
      <c r="J12401" s="12"/>
      <c r="S12401" s="12"/>
      <c r="T12401" s="5"/>
      <c r="V12401" s="5"/>
      <c r="W12401" s="5"/>
    </row>
    <row r="12402" spans="4:23" customFormat="1" x14ac:dyDescent="0.35">
      <c r="D12402" s="5"/>
      <c r="J12402" s="12"/>
      <c r="S12402" s="12"/>
      <c r="T12402" s="5"/>
      <c r="V12402" s="5"/>
      <c r="W12402" s="5"/>
    </row>
    <row r="12403" spans="4:23" customFormat="1" x14ac:dyDescent="0.35">
      <c r="D12403" s="5"/>
      <c r="J12403" s="12"/>
      <c r="S12403" s="12"/>
      <c r="T12403" s="5"/>
      <c r="V12403" s="5"/>
      <c r="W12403" s="5"/>
    </row>
    <row r="12404" spans="4:23" customFormat="1" x14ac:dyDescent="0.35">
      <c r="D12404" s="5"/>
      <c r="J12404" s="12"/>
      <c r="S12404" s="12"/>
      <c r="T12404" s="5"/>
      <c r="V12404" s="5"/>
      <c r="W12404" s="5"/>
    </row>
    <row r="12405" spans="4:23" customFormat="1" x14ac:dyDescent="0.35">
      <c r="D12405" s="5"/>
      <c r="J12405" s="12"/>
      <c r="S12405" s="12"/>
      <c r="T12405" s="5"/>
      <c r="V12405" s="5"/>
      <c r="W12405" s="5"/>
    </row>
    <row r="12406" spans="4:23" customFormat="1" x14ac:dyDescent="0.35">
      <c r="D12406" s="5"/>
      <c r="J12406" s="12"/>
      <c r="S12406" s="12"/>
      <c r="T12406" s="5"/>
      <c r="V12406" s="5"/>
      <c r="W12406" s="5"/>
    </row>
    <row r="12407" spans="4:23" customFormat="1" x14ac:dyDescent="0.35">
      <c r="D12407" s="5"/>
      <c r="J12407" s="12"/>
      <c r="S12407" s="12"/>
      <c r="T12407" s="5"/>
      <c r="V12407" s="5"/>
      <c r="W12407" s="5"/>
    </row>
    <row r="12408" spans="4:23" customFormat="1" x14ac:dyDescent="0.35">
      <c r="D12408" s="5"/>
      <c r="J12408" s="12"/>
      <c r="S12408" s="12"/>
      <c r="T12408" s="5"/>
      <c r="V12408" s="5"/>
      <c r="W12408" s="5"/>
    </row>
    <row r="12409" spans="4:23" customFormat="1" x14ac:dyDescent="0.35">
      <c r="D12409" s="5"/>
      <c r="J12409" s="12"/>
      <c r="S12409" s="12"/>
      <c r="T12409" s="5"/>
      <c r="V12409" s="5"/>
      <c r="W12409" s="5"/>
    </row>
    <row r="12410" spans="4:23" customFormat="1" x14ac:dyDescent="0.35">
      <c r="D12410" s="5"/>
      <c r="J12410" s="12"/>
      <c r="S12410" s="12"/>
      <c r="T12410" s="5"/>
      <c r="V12410" s="5"/>
      <c r="W12410" s="5"/>
    </row>
    <row r="12411" spans="4:23" customFormat="1" x14ac:dyDescent="0.35">
      <c r="D12411" s="5"/>
      <c r="J12411" s="12"/>
      <c r="S12411" s="12"/>
      <c r="T12411" s="5"/>
      <c r="V12411" s="5"/>
      <c r="W12411" s="5"/>
    </row>
    <row r="12412" spans="4:23" customFormat="1" x14ac:dyDescent="0.35">
      <c r="D12412" s="5"/>
      <c r="J12412" s="12"/>
      <c r="S12412" s="12"/>
      <c r="T12412" s="5"/>
      <c r="V12412" s="5"/>
      <c r="W12412" s="5"/>
    </row>
    <row r="12413" spans="4:23" customFormat="1" x14ac:dyDescent="0.35">
      <c r="D12413" s="5"/>
      <c r="J12413" s="12"/>
      <c r="S12413" s="12"/>
      <c r="T12413" s="5"/>
      <c r="V12413" s="5"/>
      <c r="W12413" s="5"/>
    </row>
    <row r="12414" spans="4:23" customFormat="1" x14ac:dyDescent="0.35">
      <c r="D12414" s="5"/>
      <c r="J12414" s="12"/>
      <c r="S12414" s="12"/>
      <c r="T12414" s="5"/>
      <c r="V12414" s="5"/>
      <c r="W12414" s="5"/>
    </row>
    <row r="12415" spans="4:23" customFormat="1" x14ac:dyDescent="0.35">
      <c r="D12415" s="5"/>
      <c r="J12415" s="12"/>
      <c r="S12415" s="12"/>
      <c r="T12415" s="5"/>
      <c r="V12415" s="5"/>
      <c r="W12415" s="5"/>
    </row>
    <row r="12416" spans="4:23" customFormat="1" x14ac:dyDescent="0.35">
      <c r="D12416" s="5"/>
      <c r="J12416" s="12"/>
      <c r="S12416" s="12"/>
      <c r="T12416" s="5"/>
      <c r="V12416" s="5"/>
      <c r="W12416" s="5"/>
    </row>
    <row r="12417" spans="4:23" customFormat="1" x14ac:dyDescent="0.35">
      <c r="D12417" s="5"/>
      <c r="J12417" s="12"/>
      <c r="S12417" s="12"/>
      <c r="T12417" s="5"/>
      <c r="V12417" s="5"/>
      <c r="W12417" s="5"/>
    </row>
    <row r="12418" spans="4:23" customFormat="1" x14ac:dyDescent="0.35">
      <c r="D12418" s="5"/>
      <c r="J12418" s="12"/>
      <c r="S12418" s="12"/>
      <c r="T12418" s="5"/>
      <c r="V12418" s="5"/>
      <c r="W12418" s="5"/>
    </row>
    <row r="12419" spans="4:23" customFormat="1" x14ac:dyDescent="0.35">
      <c r="D12419" s="5"/>
      <c r="J12419" s="12"/>
      <c r="S12419" s="12"/>
      <c r="T12419" s="5"/>
      <c r="V12419" s="5"/>
      <c r="W12419" s="5"/>
    </row>
    <row r="12420" spans="4:23" customFormat="1" x14ac:dyDescent="0.35">
      <c r="D12420" s="5"/>
      <c r="J12420" s="12"/>
      <c r="S12420" s="12"/>
      <c r="T12420" s="5"/>
      <c r="V12420" s="5"/>
      <c r="W12420" s="5"/>
    </row>
    <row r="12421" spans="4:23" customFormat="1" x14ac:dyDescent="0.35">
      <c r="D12421" s="5"/>
      <c r="J12421" s="12"/>
      <c r="S12421" s="12"/>
      <c r="T12421" s="5"/>
      <c r="V12421" s="5"/>
      <c r="W12421" s="5"/>
    </row>
    <row r="12422" spans="4:23" customFormat="1" x14ac:dyDescent="0.35">
      <c r="D12422" s="5"/>
      <c r="J12422" s="12"/>
      <c r="S12422" s="12"/>
      <c r="T12422" s="5"/>
      <c r="V12422" s="5"/>
      <c r="W12422" s="5"/>
    </row>
    <row r="12423" spans="4:23" customFormat="1" x14ac:dyDescent="0.35">
      <c r="D12423" s="5"/>
      <c r="J12423" s="12"/>
      <c r="S12423" s="12"/>
      <c r="T12423" s="5"/>
      <c r="V12423" s="5"/>
      <c r="W12423" s="5"/>
    </row>
    <row r="12424" spans="4:23" customFormat="1" x14ac:dyDescent="0.35">
      <c r="D12424" s="5"/>
      <c r="J12424" s="12"/>
      <c r="S12424" s="12"/>
      <c r="T12424" s="5"/>
      <c r="V12424" s="5"/>
      <c r="W12424" s="5"/>
    </row>
    <row r="12425" spans="4:23" customFormat="1" x14ac:dyDescent="0.35">
      <c r="D12425" s="5"/>
      <c r="J12425" s="12"/>
      <c r="S12425" s="12"/>
      <c r="T12425" s="5"/>
      <c r="V12425" s="5"/>
      <c r="W12425" s="5"/>
    </row>
    <row r="12426" spans="4:23" customFormat="1" x14ac:dyDescent="0.35">
      <c r="D12426" s="5"/>
      <c r="J12426" s="12"/>
      <c r="S12426" s="12"/>
      <c r="T12426" s="5"/>
      <c r="V12426" s="5"/>
      <c r="W12426" s="5"/>
    </row>
    <row r="12427" spans="4:23" customFormat="1" x14ac:dyDescent="0.35">
      <c r="D12427" s="5"/>
      <c r="J12427" s="12"/>
      <c r="S12427" s="12"/>
      <c r="T12427" s="5"/>
      <c r="V12427" s="5"/>
      <c r="W12427" s="5"/>
    </row>
    <row r="12428" spans="4:23" customFormat="1" x14ac:dyDescent="0.35">
      <c r="D12428" s="5"/>
      <c r="J12428" s="12"/>
      <c r="S12428" s="12"/>
      <c r="T12428" s="5"/>
      <c r="V12428" s="5"/>
      <c r="W12428" s="5"/>
    </row>
    <row r="12429" spans="4:23" customFormat="1" x14ac:dyDescent="0.35">
      <c r="D12429" s="5"/>
      <c r="J12429" s="12"/>
      <c r="S12429" s="12"/>
      <c r="T12429" s="5"/>
      <c r="V12429" s="5"/>
      <c r="W12429" s="5"/>
    </row>
    <row r="12430" spans="4:23" customFormat="1" x14ac:dyDescent="0.35">
      <c r="D12430" s="5"/>
      <c r="J12430" s="12"/>
      <c r="S12430" s="12"/>
      <c r="T12430" s="5"/>
      <c r="V12430" s="5"/>
      <c r="W12430" s="5"/>
    </row>
    <row r="12431" spans="4:23" customFormat="1" x14ac:dyDescent="0.35">
      <c r="D12431" s="5"/>
      <c r="J12431" s="12"/>
      <c r="S12431" s="12"/>
      <c r="T12431" s="5"/>
      <c r="V12431" s="5"/>
      <c r="W12431" s="5"/>
    </row>
    <row r="12432" spans="4:23" customFormat="1" x14ac:dyDescent="0.35">
      <c r="D12432" s="5"/>
      <c r="J12432" s="12"/>
      <c r="S12432" s="12"/>
      <c r="T12432" s="5"/>
      <c r="V12432" s="5"/>
      <c r="W12432" s="5"/>
    </row>
    <row r="12433" spans="4:23" customFormat="1" x14ac:dyDescent="0.35">
      <c r="D12433" s="5"/>
      <c r="J12433" s="12"/>
      <c r="S12433" s="12"/>
      <c r="T12433" s="5"/>
      <c r="V12433" s="5"/>
      <c r="W12433" s="5"/>
    </row>
    <row r="12434" spans="4:23" customFormat="1" x14ac:dyDescent="0.35">
      <c r="D12434" s="5"/>
      <c r="J12434" s="12"/>
      <c r="S12434" s="12"/>
      <c r="T12434" s="5"/>
      <c r="V12434" s="5"/>
      <c r="W12434" s="5"/>
    </row>
    <row r="12435" spans="4:23" customFormat="1" x14ac:dyDescent="0.35">
      <c r="D12435" s="5"/>
      <c r="J12435" s="12"/>
      <c r="S12435" s="12"/>
      <c r="T12435" s="5"/>
      <c r="V12435" s="5"/>
      <c r="W12435" s="5"/>
    </row>
    <row r="12436" spans="4:23" customFormat="1" x14ac:dyDescent="0.35">
      <c r="D12436" s="5"/>
      <c r="J12436" s="12"/>
      <c r="S12436" s="12"/>
      <c r="T12436" s="5"/>
      <c r="V12436" s="5"/>
      <c r="W12436" s="5"/>
    </row>
    <row r="12437" spans="4:23" customFormat="1" x14ac:dyDescent="0.35">
      <c r="D12437" s="5"/>
      <c r="J12437" s="12"/>
      <c r="S12437" s="12"/>
      <c r="T12437" s="5"/>
      <c r="V12437" s="5"/>
      <c r="W12437" s="5"/>
    </row>
    <row r="12438" spans="4:23" customFormat="1" x14ac:dyDescent="0.35">
      <c r="D12438" s="5"/>
      <c r="J12438" s="12"/>
      <c r="S12438" s="12"/>
      <c r="T12438" s="5"/>
      <c r="V12438" s="5"/>
      <c r="W12438" s="5"/>
    </row>
    <row r="12439" spans="4:23" customFormat="1" x14ac:dyDescent="0.35">
      <c r="D12439" s="5"/>
      <c r="J12439" s="12"/>
      <c r="S12439" s="12"/>
      <c r="T12439" s="5"/>
      <c r="V12439" s="5"/>
      <c r="W12439" s="5"/>
    </row>
    <row r="12440" spans="4:23" customFormat="1" x14ac:dyDescent="0.35">
      <c r="D12440" s="5"/>
      <c r="J12440" s="12"/>
      <c r="S12440" s="12"/>
      <c r="T12440" s="5"/>
      <c r="V12440" s="5"/>
      <c r="W12440" s="5"/>
    </row>
    <row r="12441" spans="4:23" customFormat="1" x14ac:dyDescent="0.35">
      <c r="D12441" s="5"/>
      <c r="J12441" s="12"/>
      <c r="S12441" s="12"/>
      <c r="T12441" s="5"/>
      <c r="V12441" s="5"/>
      <c r="W12441" s="5"/>
    </row>
    <row r="12442" spans="4:23" customFormat="1" x14ac:dyDescent="0.35">
      <c r="D12442" s="5"/>
      <c r="J12442" s="12"/>
      <c r="S12442" s="12"/>
      <c r="T12442" s="5"/>
      <c r="V12442" s="5"/>
      <c r="W12442" s="5"/>
    </row>
    <row r="12443" spans="4:23" customFormat="1" x14ac:dyDescent="0.35">
      <c r="D12443" s="5"/>
      <c r="J12443" s="12"/>
      <c r="S12443" s="12"/>
      <c r="T12443" s="5"/>
      <c r="V12443" s="5"/>
      <c r="W12443" s="5"/>
    </row>
    <row r="12444" spans="4:23" customFormat="1" x14ac:dyDescent="0.35">
      <c r="D12444" s="5"/>
      <c r="J12444" s="12"/>
      <c r="S12444" s="12"/>
      <c r="T12444" s="5"/>
      <c r="V12444" s="5"/>
      <c r="W12444" s="5"/>
    </row>
    <row r="12445" spans="4:23" customFormat="1" x14ac:dyDescent="0.35">
      <c r="D12445" s="5"/>
      <c r="J12445" s="12"/>
      <c r="S12445" s="12"/>
      <c r="T12445" s="5"/>
      <c r="V12445" s="5"/>
      <c r="W12445" s="5"/>
    </row>
    <row r="12446" spans="4:23" customFormat="1" x14ac:dyDescent="0.35">
      <c r="D12446" s="5"/>
      <c r="J12446" s="12"/>
      <c r="S12446" s="12"/>
      <c r="T12446" s="5"/>
      <c r="V12446" s="5"/>
      <c r="W12446" s="5"/>
    </row>
    <row r="12447" spans="4:23" customFormat="1" x14ac:dyDescent="0.35">
      <c r="D12447" s="5"/>
      <c r="J12447" s="12"/>
      <c r="S12447" s="12"/>
      <c r="T12447" s="5"/>
      <c r="V12447" s="5"/>
      <c r="W12447" s="5"/>
    </row>
    <row r="12448" spans="4:23" customFormat="1" x14ac:dyDescent="0.35">
      <c r="D12448" s="5"/>
      <c r="J12448" s="12"/>
      <c r="S12448" s="12"/>
      <c r="T12448" s="5"/>
      <c r="V12448" s="5"/>
      <c r="W12448" s="5"/>
    </row>
    <row r="12449" spans="4:23" customFormat="1" x14ac:dyDescent="0.35">
      <c r="D12449" s="5"/>
      <c r="J12449" s="12"/>
      <c r="S12449" s="12"/>
      <c r="T12449" s="5"/>
      <c r="V12449" s="5"/>
      <c r="W12449" s="5"/>
    </row>
    <row r="12450" spans="4:23" customFormat="1" x14ac:dyDescent="0.35">
      <c r="D12450" s="5"/>
      <c r="J12450" s="12"/>
      <c r="S12450" s="12"/>
      <c r="T12450" s="5"/>
      <c r="V12450" s="5"/>
      <c r="W12450" s="5"/>
    </row>
    <row r="12451" spans="4:23" customFormat="1" x14ac:dyDescent="0.35">
      <c r="D12451" s="5"/>
      <c r="J12451" s="12"/>
      <c r="S12451" s="12"/>
      <c r="T12451" s="5"/>
      <c r="V12451" s="5"/>
      <c r="W12451" s="5"/>
    </row>
    <row r="12452" spans="4:23" customFormat="1" x14ac:dyDescent="0.35">
      <c r="D12452" s="5"/>
      <c r="J12452" s="12"/>
      <c r="S12452" s="12"/>
      <c r="T12452" s="5"/>
      <c r="V12452" s="5"/>
      <c r="W12452" s="5"/>
    </row>
    <row r="12453" spans="4:23" customFormat="1" x14ac:dyDescent="0.35">
      <c r="D12453" s="5"/>
      <c r="J12453" s="12"/>
      <c r="S12453" s="12"/>
      <c r="T12453" s="5"/>
      <c r="V12453" s="5"/>
      <c r="W12453" s="5"/>
    </row>
    <row r="12454" spans="4:23" customFormat="1" x14ac:dyDescent="0.35">
      <c r="D12454" s="5"/>
      <c r="J12454" s="12"/>
      <c r="S12454" s="12"/>
      <c r="T12454" s="5"/>
      <c r="V12454" s="5"/>
      <c r="W12454" s="5"/>
    </row>
    <row r="12455" spans="4:23" customFormat="1" x14ac:dyDescent="0.35">
      <c r="D12455" s="5"/>
      <c r="J12455" s="12"/>
      <c r="S12455" s="12"/>
      <c r="T12455" s="5"/>
      <c r="V12455" s="5"/>
      <c r="W12455" s="5"/>
    </row>
    <row r="12456" spans="4:23" customFormat="1" x14ac:dyDescent="0.35">
      <c r="D12456" s="5"/>
      <c r="J12456" s="12"/>
      <c r="S12456" s="12"/>
      <c r="T12456" s="5"/>
      <c r="V12456" s="5"/>
      <c r="W12456" s="5"/>
    </row>
    <row r="12457" spans="4:23" customFormat="1" x14ac:dyDescent="0.35">
      <c r="D12457" s="5"/>
      <c r="J12457" s="12"/>
      <c r="S12457" s="12"/>
      <c r="T12457" s="5"/>
      <c r="V12457" s="5"/>
      <c r="W12457" s="5"/>
    </row>
    <row r="12458" spans="4:23" customFormat="1" x14ac:dyDescent="0.35">
      <c r="D12458" s="5"/>
      <c r="J12458" s="12"/>
      <c r="S12458" s="12"/>
      <c r="T12458" s="5"/>
      <c r="V12458" s="5"/>
      <c r="W12458" s="5"/>
    </row>
    <row r="12459" spans="4:23" customFormat="1" x14ac:dyDescent="0.35">
      <c r="D12459" s="5"/>
      <c r="J12459" s="12"/>
      <c r="S12459" s="12"/>
      <c r="T12459" s="5"/>
      <c r="V12459" s="5"/>
      <c r="W12459" s="5"/>
    </row>
    <row r="12460" spans="4:23" customFormat="1" x14ac:dyDescent="0.35">
      <c r="D12460" s="5"/>
      <c r="J12460" s="12"/>
      <c r="S12460" s="12"/>
      <c r="T12460" s="5"/>
      <c r="V12460" s="5"/>
      <c r="W12460" s="5"/>
    </row>
    <row r="12461" spans="4:23" customFormat="1" x14ac:dyDescent="0.35">
      <c r="D12461" s="5"/>
      <c r="J12461" s="12"/>
      <c r="S12461" s="12"/>
      <c r="T12461" s="5"/>
      <c r="V12461" s="5"/>
      <c r="W12461" s="5"/>
    </row>
    <row r="12462" spans="4:23" customFormat="1" x14ac:dyDescent="0.35">
      <c r="D12462" s="5"/>
      <c r="J12462" s="12"/>
      <c r="S12462" s="12"/>
      <c r="T12462" s="5"/>
      <c r="V12462" s="5"/>
      <c r="W12462" s="5"/>
    </row>
    <row r="12463" spans="4:23" customFormat="1" x14ac:dyDescent="0.35">
      <c r="D12463" s="5"/>
      <c r="J12463" s="12"/>
      <c r="S12463" s="12"/>
      <c r="T12463" s="5"/>
      <c r="V12463" s="5"/>
      <c r="W12463" s="5"/>
    </row>
    <row r="12464" spans="4:23" customFormat="1" x14ac:dyDescent="0.35">
      <c r="D12464" s="5"/>
      <c r="J12464" s="12"/>
      <c r="S12464" s="12"/>
      <c r="T12464" s="5"/>
      <c r="V12464" s="5"/>
      <c r="W12464" s="5"/>
    </row>
    <row r="12465" spans="4:23" customFormat="1" x14ac:dyDescent="0.35">
      <c r="D12465" s="5"/>
      <c r="J12465" s="12"/>
      <c r="S12465" s="12"/>
      <c r="T12465" s="5"/>
      <c r="V12465" s="5"/>
      <c r="W12465" s="5"/>
    </row>
    <row r="12466" spans="4:23" customFormat="1" x14ac:dyDescent="0.35">
      <c r="D12466" s="5"/>
      <c r="J12466" s="12"/>
      <c r="S12466" s="12"/>
      <c r="T12466" s="5"/>
      <c r="V12466" s="5"/>
      <c r="W12466" s="5"/>
    </row>
    <row r="12467" spans="4:23" customFormat="1" x14ac:dyDescent="0.35">
      <c r="D12467" s="5"/>
      <c r="J12467" s="12"/>
      <c r="S12467" s="12"/>
      <c r="T12467" s="5"/>
      <c r="V12467" s="5"/>
      <c r="W12467" s="5"/>
    </row>
    <row r="12468" spans="4:23" customFormat="1" x14ac:dyDescent="0.35">
      <c r="D12468" s="5"/>
      <c r="J12468" s="12"/>
      <c r="S12468" s="12"/>
      <c r="T12468" s="5"/>
      <c r="V12468" s="5"/>
      <c r="W12468" s="5"/>
    </row>
    <row r="12469" spans="4:23" customFormat="1" x14ac:dyDescent="0.35">
      <c r="D12469" s="5"/>
      <c r="J12469" s="12"/>
      <c r="S12469" s="12"/>
      <c r="T12469" s="5"/>
      <c r="V12469" s="5"/>
      <c r="W12469" s="5"/>
    </row>
    <row r="12470" spans="4:23" customFormat="1" x14ac:dyDescent="0.35">
      <c r="D12470" s="5"/>
      <c r="J12470" s="12"/>
      <c r="S12470" s="12"/>
      <c r="T12470" s="5"/>
      <c r="V12470" s="5"/>
      <c r="W12470" s="5"/>
    </row>
    <row r="12471" spans="4:23" customFormat="1" x14ac:dyDescent="0.35">
      <c r="D12471" s="5"/>
      <c r="J12471" s="12"/>
      <c r="S12471" s="12"/>
      <c r="T12471" s="5"/>
      <c r="V12471" s="5"/>
      <c r="W12471" s="5"/>
    </row>
    <row r="12472" spans="4:23" customFormat="1" x14ac:dyDescent="0.35">
      <c r="D12472" s="5"/>
      <c r="J12472" s="12"/>
      <c r="S12472" s="12"/>
      <c r="T12472" s="5"/>
      <c r="V12472" s="5"/>
      <c r="W12472" s="5"/>
    </row>
    <row r="12473" spans="4:23" customFormat="1" x14ac:dyDescent="0.35">
      <c r="D12473" s="5"/>
      <c r="J12473" s="12"/>
      <c r="S12473" s="12"/>
      <c r="T12473" s="5"/>
      <c r="V12473" s="5"/>
      <c r="W12473" s="5"/>
    </row>
    <row r="12474" spans="4:23" customFormat="1" x14ac:dyDescent="0.35">
      <c r="D12474" s="5"/>
      <c r="J12474" s="12"/>
      <c r="S12474" s="12"/>
      <c r="T12474" s="5"/>
      <c r="V12474" s="5"/>
      <c r="W12474" s="5"/>
    </row>
    <row r="12475" spans="4:23" customFormat="1" x14ac:dyDescent="0.35">
      <c r="D12475" s="5"/>
      <c r="J12475" s="12"/>
      <c r="S12475" s="12"/>
      <c r="T12475" s="5"/>
      <c r="V12475" s="5"/>
      <c r="W12475" s="5"/>
    </row>
    <row r="12476" spans="4:23" customFormat="1" x14ac:dyDescent="0.35">
      <c r="D12476" s="5"/>
      <c r="J12476" s="12"/>
      <c r="S12476" s="12"/>
      <c r="T12476" s="5"/>
      <c r="V12476" s="5"/>
      <c r="W12476" s="5"/>
    </row>
    <row r="12477" spans="4:23" customFormat="1" x14ac:dyDescent="0.35">
      <c r="D12477" s="5"/>
      <c r="J12477" s="12"/>
      <c r="S12477" s="12"/>
      <c r="T12477" s="5"/>
      <c r="V12477" s="5"/>
      <c r="W12477" s="5"/>
    </row>
    <row r="12478" spans="4:23" customFormat="1" x14ac:dyDescent="0.35">
      <c r="D12478" s="5"/>
      <c r="J12478" s="12"/>
      <c r="S12478" s="12"/>
      <c r="T12478" s="5"/>
      <c r="V12478" s="5"/>
      <c r="W12478" s="5"/>
    </row>
    <row r="12479" spans="4:23" customFormat="1" x14ac:dyDescent="0.35">
      <c r="D12479" s="5"/>
      <c r="J12479" s="12"/>
      <c r="S12479" s="12"/>
      <c r="T12479" s="5"/>
      <c r="V12479" s="5"/>
      <c r="W12479" s="5"/>
    </row>
    <row r="12480" spans="4:23" customFormat="1" x14ac:dyDescent="0.35">
      <c r="D12480" s="5"/>
      <c r="J12480" s="12"/>
      <c r="S12480" s="12"/>
      <c r="T12480" s="5"/>
      <c r="V12480" s="5"/>
      <c r="W12480" s="5"/>
    </row>
    <row r="12481" spans="4:23" customFormat="1" x14ac:dyDescent="0.35">
      <c r="D12481" s="5"/>
      <c r="J12481" s="12"/>
      <c r="S12481" s="12"/>
      <c r="T12481" s="5"/>
      <c r="V12481" s="5"/>
      <c r="W12481" s="5"/>
    </row>
    <row r="12482" spans="4:23" customFormat="1" x14ac:dyDescent="0.35">
      <c r="D12482" s="5"/>
      <c r="J12482" s="12"/>
      <c r="S12482" s="12"/>
      <c r="T12482" s="5"/>
      <c r="V12482" s="5"/>
      <c r="W12482" s="5"/>
    </row>
    <row r="12483" spans="4:23" customFormat="1" x14ac:dyDescent="0.35">
      <c r="D12483" s="5"/>
      <c r="J12483" s="12"/>
      <c r="S12483" s="12"/>
      <c r="T12483" s="5"/>
      <c r="V12483" s="5"/>
      <c r="W12483" s="5"/>
    </row>
    <row r="12484" spans="4:23" customFormat="1" x14ac:dyDescent="0.35">
      <c r="D12484" s="5"/>
      <c r="J12484" s="12"/>
      <c r="S12484" s="12"/>
      <c r="T12484" s="5"/>
      <c r="V12484" s="5"/>
      <c r="W12484" s="5"/>
    </row>
    <row r="12485" spans="4:23" customFormat="1" x14ac:dyDescent="0.35">
      <c r="D12485" s="5"/>
      <c r="J12485" s="12"/>
      <c r="S12485" s="12"/>
      <c r="T12485" s="5"/>
      <c r="V12485" s="5"/>
      <c r="W12485" s="5"/>
    </row>
    <row r="12486" spans="4:23" customFormat="1" x14ac:dyDescent="0.35">
      <c r="D12486" s="5"/>
      <c r="J12486" s="12"/>
      <c r="S12486" s="12"/>
      <c r="T12486" s="5"/>
      <c r="V12486" s="5"/>
      <c r="W12486" s="5"/>
    </row>
    <row r="12487" spans="4:23" customFormat="1" x14ac:dyDescent="0.35">
      <c r="D12487" s="5"/>
      <c r="J12487" s="12"/>
      <c r="S12487" s="12"/>
      <c r="T12487" s="5"/>
      <c r="V12487" s="5"/>
      <c r="W12487" s="5"/>
    </row>
    <row r="12488" spans="4:23" customFormat="1" x14ac:dyDescent="0.35">
      <c r="D12488" s="5"/>
      <c r="J12488" s="12"/>
      <c r="S12488" s="12"/>
      <c r="T12488" s="5"/>
      <c r="V12488" s="5"/>
      <c r="W12488" s="5"/>
    </row>
    <row r="12489" spans="4:23" customFormat="1" x14ac:dyDescent="0.35">
      <c r="D12489" s="5"/>
      <c r="J12489" s="12"/>
      <c r="S12489" s="12"/>
      <c r="T12489" s="5"/>
      <c r="V12489" s="5"/>
      <c r="W12489" s="5"/>
    </row>
    <row r="12490" spans="4:23" customFormat="1" x14ac:dyDescent="0.35">
      <c r="D12490" s="5"/>
      <c r="J12490" s="12"/>
      <c r="S12490" s="12"/>
      <c r="T12490" s="5"/>
      <c r="V12490" s="5"/>
      <c r="W12490" s="5"/>
    </row>
    <row r="12491" spans="4:23" customFormat="1" x14ac:dyDescent="0.35">
      <c r="D12491" s="5"/>
      <c r="J12491" s="12"/>
      <c r="S12491" s="12"/>
      <c r="T12491" s="5"/>
      <c r="V12491" s="5"/>
      <c r="W12491" s="5"/>
    </row>
    <row r="12492" spans="4:23" customFormat="1" x14ac:dyDescent="0.35">
      <c r="D12492" s="5"/>
      <c r="J12492" s="12"/>
      <c r="S12492" s="12"/>
      <c r="T12492" s="5"/>
      <c r="V12492" s="5"/>
      <c r="W12492" s="5"/>
    </row>
    <row r="12493" spans="4:23" customFormat="1" x14ac:dyDescent="0.35">
      <c r="D12493" s="5"/>
      <c r="J12493" s="12"/>
      <c r="S12493" s="12"/>
      <c r="T12493" s="5"/>
      <c r="V12493" s="5"/>
      <c r="W12493" s="5"/>
    </row>
    <row r="12494" spans="4:23" customFormat="1" x14ac:dyDescent="0.35">
      <c r="D12494" s="5"/>
      <c r="J12494" s="12"/>
      <c r="S12494" s="12"/>
      <c r="T12494" s="5"/>
      <c r="V12494" s="5"/>
      <c r="W12494" s="5"/>
    </row>
    <row r="12495" spans="4:23" customFormat="1" x14ac:dyDescent="0.35">
      <c r="D12495" s="5"/>
      <c r="J12495" s="12"/>
      <c r="S12495" s="12"/>
      <c r="T12495" s="5"/>
      <c r="V12495" s="5"/>
      <c r="W12495" s="5"/>
    </row>
    <row r="12496" spans="4:23" customFormat="1" x14ac:dyDescent="0.35">
      <c r="D12496" s="5"/>
      <c r="J12496" s="12"/>
      <c r="S12496" s="12"/>
      <c r="T12496" s="5"/>
      <c r="V12496" s="5"/>
      <c r="W12496" s="5"/>
    </row>
    <row r="12497" spans="4:23" customFormat="1" x14ac:dyDescent="0.35">
      <c r="D12497" s="5"/>
      <c r="J12497" s="12"/>
      <c r="S12497" s="12"/>
      <c r="T12497" s="5"/>
      <c r="V12497" s="5"/>
      <c r="W12497" s="5"/>
    </row>
    <row r="12498" spans="4:23" customFormat="1" x14ac:dyDescent="0.35">
      <c r="D12498" s="5"/>
      <c r="J12498" s="12"/>
      <c r="S12498" s="12"/>
      <c r="T12498" s="5"/>
      <c r="V12498" s="5"/>
      <c r="W12498" s="5"/>
    </row>
    <row r="12499" spans="4:23" customFormat="1" x14ac:dyDescent="0.35">
      <c r="D12499" s="5"/>
      <c r="J12499" s="12"/>
      <c r="S12499" s="12"/>
      <c r="T12499" s="5"/>
      <c r="V12499" s="5"/>
      <c r="W12499" s="5"/>
    </row>
    <row r="12500" spans="4:23" customFormat="1" x14ac:dyDescent="0.35">
      <c r="D12500" s="5"/>
      <c r="J12500" s="12"/>
      <c r="S12500" s="12"/>
      <c r="T12500" s="5"/>
      <c r="V12500" s="5"/>
      <c r="W12500" s="5"/>
    </row>
    <row r="12501" spans="4:23" customFormat="1" x14ac:dyDescent="0.35">
      <c r="D12501" s="5"/>
      <c r="J12501" s="12"/>
      <c r="S12501" s="12"/>
      <c r="T12501" s="5"/>
      <c r="V12501" s="5"/>
      <c r="W12501" s="5"/>
    </row>
    <row r="12502" spans="4:23" customFormat="1" x14ac:dyDescent="0.35">
      <c r="D12502" s="5"/>
      <c r="J12502" s="12"/>
      <c r="S12502" s="12"/>
      <c r="T12502" s="5"/>
      <c r="V12502" s="5"/>
      <c r="W12502" s="5"/>
    </row>
    <row r="12503" spans="4:23" customFormat="1" x14ac:dyDescent="0.35">
      <c r="D12503" s="5"/>
      <c r="J12503" s="12"/>
      <c r="S12503" s="12"/>
      <c r="T12503" s="5"/>
      <c r="V12503" s="5"/>
      <c r="W12503" s="5"/>
    </row>
    <row r="12504" spans="4:23" customFormat="1" x14ac:dyDescent="0.35">
      <c r="D12504" s="5"/>
      <c r="J12504" s="12"/>
      <c r="S12504" s="12"/>
      <c r="T12504" s="5"/>
      <c r="V12504" s="5"/>
      <c r="W12504" s="5"/>
    </row>
    <row r="12505" spans="4:23" customFormat="1" x14ac:dyDescent="0.35">
      <c r="D12505" s="5"/>
      <c r="J12505" s="12"/>
      <c r="S12505" s="12"/>
      <c r="T12505" s="5"/>
      <c r="V12505" s="5"/>
      <c r="W12505" s="5"/>
    </row>
    <row r="12506" spans="4:23" customFormat="1" x14ac:dyDescent="0.35">
      <c r="D12506" s="5"/>
      <c r="J12506" s="12"/>
      <c r="S12506" s="12"/>
      <c r="T12506" s="5"/>
      <c r="V12506" s="5"/>
      <c r="W12506" s="5"/>
    </row>
    <row r="12507" spans="4:23" customFormat="1" x14ac:dyDescent="0.35">
      <c r="D12507" s="5"/>
      <c r="J12507" s="12"/>
      <c r="S12507" s="12"/>
      <c r="T12507" s="5"/>
      <c r="V12507" s="5"/>
      <c r="W12507" s="5"/>
    </row>
    <row r="12508" spans="4:23" customFormat="1" x14ac:dyDescent="0.35">
      <c r="D12508" s="5"/>
      <c r="J12508" s="12"/>
      <c r="S12508" s="12"/>
      <c r="T12508" s="5"/>
      <c r="V12508" s="5"/>
      <c r="W12508" s="5"/>
    </row>
    <row r="12509" spans="4:23" customFormat="1" x14ac:dyDescent="0.35">
      <c r="D12509" s="5"/>
      <c r="J12509" s="12"/>
      <c r="S12509" s="12"/>
      <c r="T12509" s="5"/>
      <c r="V12509" s="5"/>
      <c r="W12509" s="5"/>
    </row>
    <row r="12510" spans="4:23" customFormat="1" x14ac:dyDescent="0.35">
      <c r="D12510" s="5"/>
      <c r="J12510" s="12"/>
      <c r="S12510" s="12"/>
      <c r="T12510" s="5"/>
      <c r="V12510" s="5"/>
      <c r="W12510" s="5"/>
    </row>
    <row r="12511" spans="4:23" customFormat="1" x14ac:dyDescent="0.35">
      <c r="D12511" s="5"/>
      <c r="J12511" s="12"/>
      <c r="S12511" s="12"/>
      <c r="T12511" s="5"/>
      <c r="V12511" s="5"/>
      <c r="W12511" s="5"/>
    </row>
    <row r="12512" spans="4:23" customFormat="1" x14ac:dyDescent="0.35">
      <c r="D12512" s="5"/>
      <c r="J12512" s="12"/>
      <c r="S12512" s="12"/>
      <c r="T12512" s="5"/>
      <c r="V12512" s="5"/>
      <c r="W12512" s="5"/>
    </row>
    <row r="12513" spans="4:23" customFormat="1" x14ac:dyDescent="0.35">
      <c r="D12513" s="5"/>
      <c r="J12513" s="12"/>
      <c r="S12513" s="12"/>
      <c r="T12513" s="5"/>
      <c r="V12513" s="5"/>
      <c r="W12513" s="5"/>
    </row>
    <row r="12514" spans="4:23" customFormat="1" x14ac:dyDescent="0.35">
      <c r="D12514" s="5"/>
      <c r="J12514" s="12"/>
      <c r="S12514" s="12"/>
      <c r="T12514" s="5"/>
      <c r="V12514" s="5"/>
      <c r="W12514" s="5"/>
    </row>
    <row r="12515" spans="4:23" customFormat="1" x14ac:dyDescent="0.35">
      <c r="D12515" s="5"/>
      <c r="J12515" s="12"/>
      <c r="S12515" s="12"/>
      <c r="T12515" s="5"/>
      <c r="V12515" s="5"/>
      <c r="W12515" s="5"/>
    </row>
    <row r="12516" spans="4:23" customFormat="1" x14ac:dyDescent="0.35">
      <c r="D12516" s="5"/>
      <c r="J12516" s="12"/>
      <c r="S12516" s="12"/>
      <c r="T12516" s="5"/>
      <c r="V12516" s="5"/>
      <c r="W12516" s="5"/>
    </row>
    <row r="12517" spans="4:23" customFormat="1" x14ac:dyDescent="0.35">
      <c r="D12517" s="5"/>
      <c r="J12517" s="12"/>
      <c r="S12517" s="12"/>
      <c r="T12517" s="5"/>
      <c r="V12517" s="5"/>
      <c r="W12517" s="5"/>
    </row>
    <row r="12518" spans="4:23" customFormat="1" x14ac:dyDescent="0.35">
      <c r="D12518" s="5"/>
      <c r="J12518" s="12"/>
      <c r="S12518" s="12"/>
      <c r="T12518" s="5"/>
      <c r="V12518" s="5"/>
      <c r="W12518" s="5"/>
    </row>
    <row r="12519" spans="4:23" customFormat="1" x14ac:dyDescent="0.35">
      <c r="D12519" s="5"/>
      <c r="J12519" s="12"/>
      <c r="S12519" s="12"/>
      <c r="T12519" s="5"/>
      <c r="V12519" s="5"/>
      <c r="W12519" s="5"/>
    </row>
    <row r="12520" spans="4:23" customFormat="1" x14ac:dyDescent="0.35">
      <c r="D12520" s="5"/>
      <c r="J12520" s="12"/>
      <c r="S12520" s="12"/>
      <c r="T12520" s="5"/>
      <c r="V12520" s="5"/>
      <c r="W12520" s="5"/>
    </row>
    <row r="12521" spans="4:23" customFormat="1" x14ac:dyDescent="0.35">
      <c r="D12521" s="5"/>
      <c r="J12521" s="12"/>
      <c r="S12521" s="12"/>
      <c r="T12521" s="5"/>
      <c r="V12521" s="5"/>
      <c r="W12521" s="5"/>
    </row>
    <row r="12522" spans="4:23" customFormat="1" x14ac:dyDescent="0.35">
      <c r="D12522" s="5"/>
      <c r="J12522" s="12"/>
      <c r="S12522" s="12"/>
      <c r="T12522" s="5"/>
      <c r="V12522" s="5"/>
      <c r="W12522" s="5"/>
    </row>
    <row r="12523" spans="4:23" customFormat="1" x14ac:dyDescent="0.35">
      <c r="D12523" s="5"/>
      <c r="J12523" s="12"/>
      <c r="S12523" s="12"/>
      <c r="T12523" s="5"/>
      <c r="V12523" s="5"/>
      <c r="W12523" s="5"/>
    </row>
    <row r="12524" spans="4:23" customFormat="1" x14ac:dyDescent="0.35">
      <c r="D12524" s="5"/>
      <c r="J12524" s="12"/>
      <c r="S12524" s="12"/>
      <c r="T12524" s="5"/>
      <c r="V12524" s="5"/>
      <c r="W12524" s="5"/>
    </row>
    <row r="12525" spans="4:23" customFormat="1" x14ac:dyDescent="0.35">
      <c r="D12525" s="5"/>
      <c r="J12525" s="12"/>
      <c r="S12525" s="12"/>
      <c r="T12525" s="5"/>
      <c r="V12525" s="5"/>
      <c r="W12525" s="5"/>
    </row>
    <row r="12526" spans="4:23" customFormat="1" x14ac:dyDescent="0.35">
      <c r="D12526" s="5"/>
      <c r="J12526" s="12"/>
      <c r="S12526" s="12"/>
      <c r="T12526" s="5"/>
      <c r="V12526" s="5"/>
      <c r="W12526" s="5"/>
    </row>
    <row r="12527" spans="4:23" customFormat="1" x14ac:dyDescent="0.35">
      <c r="D12527" s="5"/>
      <c r="J12527" s="12"/>
      <c r="S12527" s="12"/>
      <c r="T12527" s="5"/>
      <c r="V12527" s="5"/>
      <c r="W12527" s="5"/>
    </row>
    <row r="12528" spans="4:23" customFormat="1" x14ac:dyDescent="0.35">
      <c r="D12528" s="5"/>
      <c r="J12528" s="12"/>
      <c r="S12528" s="12"/>
      <c r="T12528" s="5"/>
      <c r="V12528" s="5"/>
      <c r="W12528" s="5"/>
    </row>
    <row r="12529" spans="4:23" customFormat="1" x14ac:dyDescent="0.35">
      <c r="D12529" s="5"/>
      <c r="J12529" s="12"/>
      <c r="S12529" s="12"/>
      <c r="T12529" s="5"/>
      <c r="V12529" s="5"/>
      <c r="W12529" s="5"/>
    </row>
    <row r="12530" spans="4:23" customFormat="1" x14ac:dyDescent="0.35">
      <c r="D12530" s="5"/>
      <c r="J12530" s="12"/>
      <c r="S12530" s="12"/>
      <c r="T12530" s="5"/>
      <c r="V12530" s="5"/>
      <c r="W12530" s="5"/>
    </row>
    <row r="12531" spans="4:23" customFormat="1" x14ac:dyDescent="0.35">
      <c r="D12531" s="5"/>
      <c r="J12531" s="12"/>
      <c r="S12531" s="12"/>
      <c r="T12531" s="5"/>
      <c r="V12531" s="5"/>
      <c r="W12531" s="5"/>
    </row>
    <row r="12532" spans="4:23" customFormat="1" x14ac:dyDescent="0.35">
      <c r="D12532" s="5"/>
      <c r="J12532" s="12"/>
      <c r="S12532" s="12"/>
      <c r="T12532" s="5"/>
      <c r="V12532" s="5"/>
      <c r="W12532" s="5"/>
    </row>
    <row r="12533" spans="4:23" customFormat="1" x14ac:dyDescent="0.35">
      <c r="D12533" s="5"/>
      <c r="J12533" s="12"/>
      <c r="S12533" s="12"/>
      <c r="T12533" s="5"/>
      <c r="V12533" s="5"/>
      <c r="W12533" s="5"/>
    </row>
    <row r="12534" spans="4:23" customFormat="1" x14ac:dyDescent="0.35">
      <c r="D12534" s="5"/>
      <c r="J12534" s="12"/>
      <c r="S12534" s="12"/>
      <c r="T12534" s="5"/>
      <c r="V12534" s="5"/>
      <c r="W12534" s="5"/>
    </row>
    <row r="12535" spans="4:23" customFormat="1" x14ac:dyDescent="0.35">
      <c r="D12535" s="5"/>
      <c r="J12535" s="12"/>
      <c r="S12535" s="12"/>
      <c r="T12535" s="5"/>
      <c r="V12535" s="5"/>
      <c r="W12535" s="5"/>
    </row>
    <row r="12536" spans="4:23" customFormat="1" x14ac:dyDescent="0.35">
      <c r="D12536" s="5"/>
      <c r="J12536" s="12"/>
      <c r="S12536" s="12"/>
      <c r="T12536" s="5"/>
      <c r="V12536" s="5"/>
      <c r="W12536" s="5"/>
    </row>
    <row r="12537" spans="4:23" customFormat="1" x14ac:dyDescent="0.35">
      <c r="D12537" s="5"/>
      <c r="J12537" s="12"/>
      <c r="S12537" s="12"/>
      <c r="T12537" s="5"/>
      <c r="V12537" s="5"/>
      <c r="W12537" s="5"/>
    </row>
    <row r="12538" spans="4:23" customFormat="1" x14ac:dyDescent="0.35">
      <c r="D12538" s="5"/>
      <c r="J12538" s="12"/>
      <c r="S12538" s="12"/>
      <c r="T12538" s="5"/>
      <c r="V12538" s="5"/>
      <c r="W12538" s="5"/>
    </row>
    <row r="12539" spans="4:23" customFormat="1" x14ac:dyDescent="0.35">
      <c r="D12539" s="5"/>
      <c r="J12539" s="12"/>
      <c r="S12539" s="12"/>
      <c r="T12539" s="5"/>
      <c r="V12539" s="5"/>
      <c r="W12539" s="5"/>
    </row>
    <row r="12540" spans="4:23" customFormat="1" x14ac:dyDescent="0.35">
      <c r="D12540" s="5"/>
      <c r="J12540" s="12"/>
      <c r="S12540" s="12"/>
      <c r="T12540" s="5"/>
      <c r="V12540" s="5"/>
      <c r="W12540" s="5"/>
    </row>
    <row r="12541" spans="4:23" customFormat="1" x14ac:dyDescent="0.35">
      <c r="D12541" s="5"/>
      <c r="J12541" s="12"/>
      <c r="S12541" s="12"/>
      <c r="T12541" s="5"/>
      <c r="V12541" s="5"/>
      <c r="W12541" s="5"/>
    </row>
    <row r="12542" spans="4:23" customFormat="1" x14ac:dyDescent="0.35">
      <c r="D12542" s="5"/>
      <c r="J12542" s="12"/>
      <c r="S12542" s="12"/>
      <c r="T12542" s="5"/>
      <c r="V12542" s="5"/>
      <c r="W12542" s="5"/>
    </row>
    <row r="12543" spans="4:23" customFormat="1" x14ac:dyDescent="0.35">
      <c r="D12543" s="5"/>
      <c r="J12543" s="12"/>
      <c r="S12543" s="12"/>
      <c r="T12543" s="5"/>
      <c r="V12543" s="5"/>
      <c r="W12543" s="5"/>
    </row>
    <row r="12544" spans="4:23" customFormat="1" x14ac:dyDescent="0.35">
      <c r="D12544" s="5"/>
      <c r="J12544" s="12"/>
      <c r="S12544" s="12"/>
      <c r="T12544" s="5"/>
      <c r="V12544" s="5"/>
      <c r="W12544" s="5"/>
    </row>
    <row r="12545" spans="4:23" customFormat="1" x14ac:dyDescent="0.35">
      <c r="D12545" s="5"/>
      <c r="J12545" s="12"/>
      <c r="S12545" s="12"/>
      <c r="T12545" s="5"/>
      <c r="V12545" s="5"/>
      <c r="W12545" s="5"/>
    </row>
    <row r="12546" spans="4:23" customFormat="1" x14ac:dyDescent="0.35">
      <c r="D12546" s="5"/>
      <c r="J12546" s="12"/>
      <c r="S12546" s="12"/>
      <c r="T12546" s="5"/>
      <c r="V12546" s="5"/>
      <c r="W12546" s="5"/>
    </row>
    <row r="12547" spans="4:23" customFormat="1" x14ac:dyDescent="0.35">
      <c r="D12547" s="5"/>
      <c r="J12547" s="12"/>
      <c r="S12547" s="12"/>
      <c r="T12547" s="5"/>
      <c r="V12547" s="5"/>
      <c r="W12547" s="5"/>
    </row>
    <row r="12548" spans="4:23" customFormat="1" x14ac:dyDescent="0.35">
      <c r="D12548" s="5"/>
      <c r="J12548" s="12"/>
      <c r="S12548" s="12"/>
      <c r="T12548" s="5"/>
      <c r="V12548" s="5"/>
      <c r="W12548" s="5"/>
    </row>
    <row r="12549" spans="4:23" customFormat="1" x14ac:dyDescent="0.35">
      <c r="D12549" s="5"/>
      <c r="J12549" s="12"/>
      <c r="S12549" s="12"/>
      <c r="T12549" s="5"/>
      <c r="V12549" s="5"/>
      <c r="W12549" s="5"/>
    </row>
    <row r="12550" spans="4:23" customFormat="1" x14ac:dyDescent="0.35">
      <c r="D12550" s="5"/>
      <c r="J12550" s="12"/>
      <c r="S12550" s="12"/>
      <c r="T12550" s="5"/>
      <c r="V12550" s="5"/>
      <c r="W12550" s="5"/>
    </row>
    <row r="12551" spans="4:23" customFormat="1" x14ac:dyDescent="0.35">
      <c r="D12551" s="5"/>
      <c r="J12551" s="12"/>
      <c r="S12551" s="12"/>
      <c r="T12551" s="5"/>
      <c r="V12551" s="5"/>
      <c r="W12551" s="5"/>
    </row>
    <row r="12552" spans="4:23" customFormat="1" x14ac:dyDescent="0.35">
      <c r="D12552" s="5"/>
      <c r="J12552" s="12"/>
      <c r="S12552" s="12"/>
      <c r="T12552" s="5"/>
      <c r="V12552" s="5"/>
      <c r="W12552" s="5"/>
    </row>
    <row r="12553" spans="4:23" customFormat="1" x14ac:dyDescent="0.35">
      <c r="D12553" s="5"/>
      <c r="J12553" s="12"/>
      <c r="S12553" s="12"/>
      <c r="T12553" s="5"/>
      <c r="V12553" s="5"/>
      <c r="W12553" s="5"/>
    </row>
    <row r="12554" spans="4:23" customFormat="1" x14ac:dyDescent="0.35">
      <c r="D12554" s="5"/>
      <c r="J12554" s="12"/>
      <c r="S12554" s="12"/>
      <c r="T12554" s="5"/>
      <c r="V12554" s="5"/>
      <c r="W12554" s="5"/>
    </row>
    <row r="12555" spans="4:23" customFormat="1" x14ac:dyDescent="0.35">
      <c r="D12555" s="5"/>
      <c r="J12555" s="12"/>
      <c r="S12555" s="12"/>
      <c r="T12555" s="5"/>
      <c r="V12555" s="5"/>
      <c r="W12555" s="5"/>
    </row>
    <row r="12556" spans="4:23" customFormat="1" x14ac:dyDescent="0.35">
      <c r="D12556" s="5"/>
      <c r="J12556" s="12"/>
      <c r="S12556" s="12"/>
      <c r="T12556" s="5"/>
      <c r="V12556" s="5"/>
      <c r="W12556" s="5"/>
    </row>
    <row r="12557" spans="4:23" customFormat="1" x14ac:dyDescent="0.35">
      <c r="D12557" s="5"/>
      <c r="J12557" s="12"/>
      <c r="S12557" s="12"/>
      <c r="T12557" s="5"/>
      <c r="V12557" s="5"/>
      <c r="W12557" s="5"/>
    </row>
    <row r="12558" spans="4:23" customFormat="1" x14ac:dyDescent="0.35">
      <c r="D12558" s="5"/>
      <c r="J12558" s="12"/>
      <c r="S12558" s="12"/>
      <c r="T12558" s="5"/>
      <c r="V12558" s="5"/>
      <c r="W12558" s="5"/>
    </row>
    <row r="12559" spans="4:23" customFormat="1" x14ac:dyDescent="0.35">
      <c r="D12559" s="5"/>
      <c r="J12559" s="12"/>
      <c r="S12559" s="12"/>
      <c r="T12559" s="5"/>
      <c r="V12559" s="5"/>
      <c r="W12559" s="5"/>
    </row>
    <row r="12560" spans="4:23" customFormat="1" x14ac:dyDescent="0.35">
      <c r="D12560" s="5"/>
      <c r="J12560" s="12"/>
      <c r="S12560" s="12"/>
      <c r="T12560" s="5"/>
      <c r="V12560" s="5"/>
      <c r="W12560" s="5"/>
    </row>
    <row r="12561" spans="4:23" customFormat="1" x14ac:dyDescent="0.35">
      <c r="D12561" s="5"/>
      <c r="J12561" s="12"/>
      <c r="S12561" s="12"/>
      <c r="T12561" s="5"/>
      <c r="V12561" s="5"/>
      <c r="W12561" s="5"/>
    </row>
    <row r="12562" spans="4:23" customFormat="1" x14ac:dyDescent="0.35">
      <c r="D12562" s="5"/>
      <c r="J12562" s="12"/>
      <c r="S12562" s="12"/>
      <c r="T12562" s="5"/>
      <c r="V12562" s="5"/>
      <c r="W12562" s="5"/>
    </row>
    <row r="12563" spans="4:23" customFormat="1" x14ac:dyDescent="0.35">
      <c r="D12563" s="5"/>
      <c r="J12563" s="12"/>
      <c r="S12563" s="12"/>
      <c r="T12563" s="5"/>
      <c r="V12563" s="5"/>
      <c r="W12563" s="5"/>
    </row>
    <row r="12564" spans="4:23" customFormat="1" x14ac:dyDescent="0.35">
      <c r="D12564" s="5"/>
      <c r="J12564" s="12"/>
      <c r="S12564" s="12"/>
      <c r="T12564" s="5"/>
      <c r="V12564" s="5"/>
      <c r="W12564" s="5"/>
    </row>
    <row r="12565" spans="4:23" customFormat="1" x14ac:dyDescent="0.35">
      <c r="D12565" s="5"/>
      <c r="J12565" s="12"/>
      <c r="S12565" s="12"/>
      <c r="T12565" s="5"/>
      <c r="V12565" s="5"/>
      <c r="W12565" s="5"/>
    </row>
    <row r="12566" spans="4:23" customFormat="1" x14ac:dyDescent="0.35">
      <c r="D12566" s="5"/>
      <c r="J12566" s="12"/>
      <c r="S12566" s="12"/>
      <c r="T12566" s="5"/>
      <c r="V12566" s="5"/>
      <c r="W12566" s="5"/>
    </row>
    <row r="12567" spans="4:23" customFormat="1" x14ac:dyDescent="0.35">
      <c r="D12567" s="5"/>
      <c r="J12567" s="12"/>
      <c r="S12567" s="12"/>
      <c r="T12567" s="5"/>
      <c r="V12567" s="5"/>
      <c r="W12567" s="5"/>
    </row>
    <row r="12568" spans="4:23" customFormat="1" x14ac:dyDescent="0.35">
      <c r="D12568" s="5"/>
      <c r="J12568" s="12"/>
      <c r="S12568" s="12"/>
      <c r="T12568" s="5"/>
      <c r="V12568" s="5"/>
      <c r="W12568" s="5"/>
    </row>
    <row r="12569" spans="4:23" customFormat="1" x14ac:dyDescent="0.35">
      <c r="D12569" s="5"/>
      <c r="J12569" s="12"/>
      <c r="S12569" s="12"/>
      <c r="T12569" s="5"/>
      <c r="V12569" s="5"/>
      <c r="W12569" s="5"/>
    </row>
    <row r="12570" spans="4:23" customFormat="1" x14ac:dyDescent="0.35">
      <c r="D12570" s="5"/>
      <c r="J12570" s="12"/>
      <c r="S12570" s="12"/>
      <c r="T12570" s="5"/>
      <c r="V12570" s="5"/>
      <c r="W12570" s="5"/>
    </row>
    <row r="12571" spans="4:23" customFormat="1" x14ac:dyDescent="0.35">
      <c r="D12571" s="5"/>
      <c r="J12571" s="12"/>
      <c r="S12571" s="12"/>
      <c r="T12571" s="5"/>
      <c r="V12571" s="5"/>
      <c r="W12571" s="5"/>
    </row>
    <row r="12572" spans="4:23" customFormat="1" x14ac:dyDescent="0.35">
      <c r="D12572" s="5"/>
      <c r="J12572" s="12"/>
      <c r="S12572" s="12"/>
      <c r="T12572" s="5"/>
      <c r="V12572" s="5"/>
      <c r="W12572" s="5"/>
    </row>
    <row r="12573" spans="4:23" customFormat="1" x14ac:dyDescent="0.35">
      <c r="D12573" s="5"/>
      <c r="J12573" s="12"/>
      <c r="S12573" s="12"/>
      <c r="T12573" s="5"/>
      <c r="V12573" s="5"/>
      <c r="W12573" s="5"/>
    </row>
    <row r="12574" spans="4:23" customFormat="1" x14ac:dyDescent="0.35">
      <c r="D12574" s="5"/>
      <c r="J12574" s="12"/>
      <c r="S12574" s="12"/>
      <c r="T12574" s="5"/>
      <c r="V12574" s="5"/>
      <c r="W12574" s="5"/>
    </row>
    <row r="12575" spans="4:23" customFormat="1" x14ac:dyDescent="0.35">
      <c r="D12575" s="5"/>
      <c r="J12575" s="12"/>
      <c r="S12575" s="12"/>
      <c r="T12575" s="5"/>
      <c r="V12575" s="5"/>
      <c r="W12575" s="5"/>
    </row>
    <row r="12576" spans="4:23" customFormat="1" x14ac:dyDescent="0.35">
      <c r="D12576" s="5"/>
      <c r="J12576" s="12"/>
      <c r="S12576" s="12"/>
      <c r="T12576" s="5"/>
      <c r="V12576" s="5"/>
      <c r="W12576" s="5"/>
    </row>
    <row r="12577" spans="4:23" customFormat="1" x14ac:dyDescent="0.35">
      <c r="D12577" s="5"/>
      <c r="J12577" s="12"/>
      <c r="S12577" s="12"/>
      <c r="T12577" s="5"/>
      <c r="V12577" s="5"/>
      <c r="W12577" s="5"/>
    </row>
    <row r="12578" spans="4:23" customFormat="1" x14ac:dyDescent="0.35">
      <c r="D12578" s="5"/>
      <c r="J12578" s="12"/>
      <c r="S12578" s="12"/>
      <c r="T12578" s="5"/>
      <c r="V12578" s="5"/>
      <c r="W12578" s="5"/>
    </row>
    <row r="12579" spans="4:23" customFormat="1" x14ac:dyDescent="0.35">
      <c r="D12579" s="5"/>
      <c r="J12579" s="12"/>
      <c r="S12579" s="12"/>
      <c r="T12579" s="5"/>
      <c r="V12579" s="5"/>
      <c r="W12579" s="5"/>
    </row>
    <row r="12580" spans="4:23" customFormat="1" x14ac:dyDescent="0.35">
      <c r="D12580" s="5"/>
      <c r="J12580" s="12"/>
      <c r="S12580" s="12"/>
      <c r="T12580" s="5"/>
      <c r="V12580" s="5"/>
      <c r="W12580" s="5"/>
    </row>
    <row r="12581" spans="4:23" customFormat="1" x14ac:dyDescent="0.35">
      <c r="D12581" s="5"/>
      <c r="J12581" s="12"/>
      <c r="S12581" s="12"/>
      <c r="T12581" s="5"/>
      <c r="V12581" s="5"/>
      <c r="W12581" s="5"/>
    </row>
    <row r="12582" spans="4:23" customFormat="1" x14ac:dyDescent="0.35">
      <c r="D12582" s="5"/>
      <c r="J12582" s="12"/>
      <c r="S12582" s="12"/>
      <c r="T12582" s="5"/>
      <c r="V12582" s="5"/>
      <c r="W12582" s="5"/>
    </row>
    <row r="12583" spans="4:23" customFormat="1" x14ac:dyDescent="0.35">
      <c r="D12583" s="5"/>
      <c r="J12583" s="12"/>
      <c r="S12583" s="12"/>
      <c r="T12583" s="5"/>
      <c r="V12583" s="5"/>
      <c r="W12583" s="5"/>
    </row>
    <row r="12584" spans="4:23" customFormat="1" x14ac:dyDescent="0.35">
      <c r="D12584" s="5"/>
      <c r="J12584" s="12"/>
      <c r="S12584" s="12"/>
      <c r="T12584" s="5"/>
      <c r="V12584" s="5"/>
      <c r="W12584" s="5"/>
    </row>
    <row r="12585" spans="4:23" customFormat="1" x14ac:dyDescent="0.35">
      <c r="D12585" s="5"/>
      <c r="J12585" s="12"/>
      <c r="S12585" s="12"/>
      <c r="T12585" s="5"/>
      <c r="V12585" s="5"/>
      <c r="W12585" s="5"/>
    </row>
    <row r="12586" spans="4:23" customFormat="1" x14ac:dyDescent="0.35">
      <c r="D12586" s="5"/>
      <c r="J12586" s="12"/>
      <c r="S12586" s="12"/>
      <c r="T12586" s="5"/>
      <c r="V12586" s="5"/>
      <c r="W12586" s="5"/>
    </row>
    <row r="12587" spans="4:23" customFormat="1" x14ac:dyDescent="0.35">
      <c r="D12587" s="5"/>
      <c r="J12587" s="12"/>
      <c r="S12587" s="12"/>
      <c r="T12587" s="5"/>
      <c r="V12587" s="5"/>
      <c r="W12587" s="5"/>
    </row>
    <row r="12588" spans="4:23" customFormat="1" x14ac:dyDescent="0.35">
      <c r="D12588" s="5"/>
      <c r="J12588" s="12"/>
      <c r="S12588" s="12"/>
      <c r="T12588" s="5"/>
      <c r="V12588" s="5"/>
      <c r="W12588" s="5"/>
    </row>
    <row r="12589" spans="4:23" customFormat="1" x14ac:dyDescent="0.35">
      <c r="D12589" s="5"/>
      <c r="J12589" s="12"/>
      <c r="S12589" s="12"/>
      <c r="T12589" s="5"/>
      <c r="V12589" s="5"/>
      <c r="W12589" s="5"/>
    </row>
    <row r="12590" spans="4:23" customFormat="1" x14ac:dyDescent="0.35">
      <c r="D12590" s="5"/>
      <c r="J12590" s="12"/>
      <c r="S12590" s="12"/>
      <c r="T12590" s="5"/>
      <c r="V12590" s="5"/>
      <c r="W12590" s="5"/>
    </row>
    <row r="12591" spans="4:23" customFormat="1" x14ac:dyDescent="0.35">
      <c r="D12591" s="5"/>
      <c r="J12591" s="12"/>
      <c r="S12591" s="12"/>
      <c r="T12591" s="5"/>
      <c r="V12591" s="5"/>
      <c r="W12591" s="5"/>
    </row>
    <row r="12592" spans="4:23" customFormat="1" x14ac:dyDescent="0.35">
      <c r="D12592" s="5"/>
      <c r="J12592" s="12"/>
      <c r="S12592" s="12"/>
      <c r="T12592" s="5"/>
      <c r="V12592" s="5"/>
      <c r="W12592" s="5"/>
    </row>
    <row r="12593" spans="4:23" customFormat="1" x14ac:dyDescent="0.35">
      <c r="D12593" s="5"/>
      <c r="J12593" s="12"/>
      <c r="S12593" s="12"/>
      <c r="T12593" s="5"/>
      <c r="V12593" s="5"/>
      <c r="W12593" s="5"/>
    </row>
    <row r="12594" spans="4:23" customFormat="1" x14ac:dyDescent="0.35">
      <c r="D12594" s="5"/>
      <c r="J12594" s="12"/>
      <c r="S12594" s="12"/>
      <c r="T12594" s="5"/>
      <c r="V12594" s="5"/>
      <c r="W12594" s="5"/>
    </row>
    <row r="12595" spans="4:23" customFormat="1" x14ac:dyDescent="0.35">
      <c r="D12595" s="5"/>
      <c r="J12595" s="12"/>
      <c r="S12595" s="12"/>
      <c r="T12595" s="5"/>
      <c r="V12595" s="5"/>
      <c r="W12595" s="5"/>
    </row>
    <row r="12596" spans="4:23" customFormat="1" x14ac:dyDescent="0.35">
      <c r="D12596" s="5"/>
      <c r="J12596" s="12"/>
      <c r="S12596" s="12"/>
      <c r="T12596" s="5"/>
      <c r="V12596" s="5"/>
      <c r="W12596" s="5"/>
    </row>
    <row r="12597" spans="4:23" customFormat="1" x14ac:dyDescent="0.35">
      <c r="D12597" s="5"/>
      <c r="J12597" s="12"/>
      <c r="S12597" s="12"/>
      <c r="T12597" s="5"/>
      <c r="V12597" s="5"/>
      <c r="W12597" s="5"/>
    </row>
    <row r="12598" spans="4:23" customFormat="1" x14ac:dyDescent="0.35">
      <c r="D12598" s="5"/>
      <c r="J12598" s="12"/>
      <c r="S12598" s="12"/>
      <c r="T12598" s="5"/>
      <c r="V12598" s="5"/>
      <c r="W12598" s="5"/>
    </row>
    <row r="12599" spans="4:23" customFormat="1" x14ac:dyDescent="0.35">
      <c r="D12599" s="5"/>
      <c r="J12599" s="12"/>
      <c r="S12599" s="12"/>
      <c r="T12599" s="5"/>
      <c r="V12599" s="5"/>
      <c r="W12599" s="5"/>
    </row>
    <row r="12600" spans="4:23" customFormat="1" x14ac:dyDescent="0.35">
      <c r="D12600" s="5"/>
      <c r="J12600" s="12"/>
      <c r="S12600" s="12"/>
      <c r="T12600" s="5"/>
      <c r="V12600" s="5"/>
      <c r="W12600" s="5"/>
    </row>
    <row r="12601" spans="4:23" customFormat="1" x14ac:dyDescent="0.35">
      <c r="D12601" s="5"/>
      <c r="J12601" s="12"/>
      <c r="S12601" s="12"/>
      <c r="T12601" s="5"/>
      <c r="V12601" s="5"/>
      <c r="W12601" s="5"/>
    </row>
    <row r="12602" spans="4:23" customFormat="1" x14ac:dyDescent="0.35">
      <c r="D12602" s="5"/>
      <c r="J12602" s="12"/>
      <c r="S12602" s="12"/>
      <c r="T12602" s="5"/>
      <c r="V12602" s="5"/>
      <c r="W12602" s="5"/>
    </row>
    <row r="12603" spans="4:23" customFormat="1" x14ac:dyDescent="0.35">
      <c r="D12603" s="5"/>
      <c r="J12603" s="12"/>
      <c r="S12603" s="12"/>
      <c r="T12603" s="5"/>
      <c r="V12603" s="5"/>
      <c r="W12603" s="5"/>
    </row>
    <row r="12604" spans="4:23" customFormat="1" x14ac:dyDescent="0.35">
      <c r="D12604" s="5"/>
      <c r="J12604" s="12"/>
      <c r="S12604" s="12"/>
      <c r="T12604" s="5"/>
      <c r="V12604" s="5"/>
      <c r="W12604" s="5"/>
    </row>
    <row r="12605" spans="4:23" customFormat="1" x14ac:dyDescent="0.35">
      <c r="D12605" s="5"/>
      <c r="J12605" s="12"/>
      <c r="S12605" s="12"/>
      <c r="T12605" s="5"/>
      <c r="V12605" s="5"/>
      <c r="W12605" s="5"/>
    </row>
    <row r="12606" spans="4:23" customFormat="1" x14ac:dyDescent="0.35">
      <c r="D12606" s="5"/>
      <c r="J12606" s="12"/>
      <c r="S12606" s="12"/>
      <c r="T12606" s="5"/>
      <c r="V12606" s="5"/>
      <c r="W12606" s="5"/>
    </row>
    <row r="12607" spans="4:23" customFormat="1" x14ac:dyDescent="0.35">
      <c r="D12607" s="5"/>
      <c r="J12607" s="12"/>
      <c r="S12607" s="12"/>
      <c r="T12607" s="5"/>
      <c r="V12607" s="5"/>
      <c r="W12607" s="5"/>
    </row>
    <row r="12608" spans="4:23" customFormat="1" x14ac:dyDescent="0.35">
      <c r="D12608" s="5"/>
      <c r="J12608" s="12"/>
      <c r="S12608" s="12"/>
      <c r="T12608" s="5"/>
      <c r="V12608" s="5"/>
      <c r="W12608" s="5"/>
    </row>
    <row r="12609" spans="4:23" customFormat="1" x14ac:dyDescent="0.35">
      <c r="D12609" s="5"/>
      <c r="J12609" s="12"/>
      <c r="S12609" s="12"/>
      <c r="T12609" s="5"/>
      <c r="V12609" s="5"/>
      <c r="W12609" s="5"/>
    </row>
    <row r="12610" spans="4:23" customFormat="1" x14ac:dyDescent="0.35">
      <c r="D12610" s="5"/>
      <c r="J12610" s="12"/>
      <c r="S12610" s="12"/>
      <c r="T12610" s="5"/>
      <c r="V12610" s="5"/>
      <c r="W12610" s="5"/>
    </row>
    <row r="12611" spans="4:23" customFormat="1" x14ac:dyDescent="0.35">
      <c r="D12611" s="5"/>
      <c r="J12611" s="12"/>
      <c r="S12611" s="12"/>
      <c r="T12611" s="5"/>
      <c r="V12611" s="5"/>
      <c r="W12611" s="5"/>
    </row>
    <row r="12612" spans="4:23" customFormat="1" x14ac:dyDescent="0.35">
      <c r="D12612" s="5"/>
      <c r="J12612" s="12"/>
      <c r="S12612" s="12"/>
      <c r="T12612" s="5"/>
      <c r="V12612" s="5"/>
      <c r="W12612" s="5"/>
    </row>
    <row r="12613" spans="4:23" customFormat="1" x14ac:dyDescent="0.35">
      <c r="D12613" s="5"/>
      <c r="J12613" s="12"/>
      <c r="S12613" s="12"/>
      <c r="T12613" s="5"/>
      <c r="V12613" s="5"/>
      <c r="W12613" s="5"/>
    </row>
    <row r="12614" spans="4:23" customFormat="1" x14ac:dyDescent="0.35">
      <c r="D12614" s="5"/>
      <c r="J12614" s="12"/>
      <c r="S12614" s="12"/>
      <c r="T12614" s="5"/>
      <c r="V12614" s="5"/>
      <c r="W12614" s="5"/>
    </row>
    <row r="12615" spans="4:23" customFormat="1" x14ac:dyDescent="0.35">
      <c r="D12615" s="5"/>
      <c r="J12615" s="12"/>
      <c r="S12615" s="12"/>
      <c r="T12615" s="5"/>
      <c r="V12615" s="5"/>
      <c r="W12615" s="5"/>
    </row>
    <row r="12616" spans="4:23" customFormat="1" x14ac:dyDescent="0.35">
      <c r="D12616" s="5"/>
      <c r="J12616" s="12"/>
      <c r="S12616" s="12"/>
      <c r="T12616" s="5"/>
      <c r="V12616" s="5"/>
      <c r="W12616" s="5"/>
    </row>
    <row r="12617" spans="4:23" customFormat="1" x14ac:dyDescent="0.35">
      <c r="D12617" s="5"/>
      <c r="J12617" s="12"/>
      <c r="S12617" s="12"/>
      <c r="T12617" s="5"/>
      <c r="V12617" s="5"/>
      <c r="W12617" s="5"/>
    </row>
    <row r="12618" spans="4:23" customFormat="1" x14ac:dyDescent="0.35">
      <c r="D12618" s="5"/>
      <c r="J12618" s="12"/>
      <c r="S12618" s="12"/>
      <c r="T12618" s="5"/>
      <c r="V12618" s="5"/>
      <c r="W12618" s="5"/>
    </row>
    <row r="12619" spans="4:23" customFormat="1" x14ac:dyDescent="0.35">
      <c r="D12619" s="5"/>
      <c r="J12619" s="12"/>
      <c r="S12619" s="12"/>
      <c r="T12619" s="5"/>
      <c r="V12619" s="5"/>
      <c r="W12619" s="5"/>
    </row>
    <row r="12620" spans="4:23" customFormat="1" x14ac:dyDescent="0.35">
      <c r="D12620" s="5"/>
      <c r="J12620" s="12"/>
      <c r="S12620" s="12"/>
      <c r="T12620" s="5"/>
      <c r="V12620" s="5"/>
      <c r="W12620" s="5"/>
    </row>
    <row r="12621" spans="4:23" customFormat="1" x14ac:dyDescent="0.35">
      <c r="D12621" s="5"/>
      <c r="J12621" s="12"/>
      <c r="S12621" s="12"/>
      <c r="T12621" s="5"/>
      <c r="V12621" s="5"/>
      <c r="W12621" s="5"/>
    </row>
    <row r="12622" spans="4:23" customFormat="1" x14ac:dyDescent="0.35">
      <c r="D12622" s="5"/>
      <c r="J12622" s="12"/>
      <c r="S12622" s="12"/>
      <c r="T12622" s="5"/>
      <c r="V12622" s="5"/>
      <c r="W12622" s="5"/>
    </row>
    <row r="12623" spans="4:23" customFormat="1" x14ac:dyDescent="0.35">
      <c r="D12623" s="5"/>
      <c r="J12623" s="12"/>
      <c r="S12623" s="12"/>
      <c r="T12623" s="5"/>
      <c r="V12623" s="5"/>
      <c r="W12623" s="5"/>
    </row>
    <row r="12624" spans="4:23" customFormat="1" x14ac:dyDescent="0.35">
      <c r="D12624" s="5"/>
      <c r="J12624" s="12"/>
      <c r="S12624" s="12"/>
      <c r="T12624" s="5"/>
      <c r="V12624" s="5"/>
      <c r="W12624" s="5"/>
    </row>
    <row r="12625" spans="4:23" customFormat="1" x14ac:dyDescent="0.35">
      <c r="D12625" s="5"/>
      <c r="J12625" s="12"/>
      <c r="S12625" s="12"/>
      <c r="T12625" s="5"/>
      <c r="V12625" s="5"/>
      <c r="W12625" s="5"/>
    </row>
    <row r="12626" spans="4:23" customFormat="1" x14ac:dyDescent="0.35">
      <c r="D12626" s="5"/>
      <c r="J12626" s="12"/>
      <c r="S12626" s="12"/>
      <c r="T12626" s="5"/>
      <c r="V12626" s="5"/>
      <c r="W12626" s="5"/>
    </row>
    <row r="12627" spans="4:23" customFormat="1" x14ac:dyDescent="0.35">
      <c r="D12627" s="5"/>
      <c r="J12627" s="12"/>
      <c r="S12627" s="12"/>
      <c r="T12627" s="5"/>
      <c r="V12627" s="5"/>
      <c r="W12627" s="5"/>
    </row>
    <row r="12628" spans="4:23" customFormat="1" x14ac:dyDescent="0.35">
      <c r="D12628" s="5"/>
      <c r="J12628" s="12"/>
      <c r="S12628" s="12"/>
      <c r="T12628" s="5"/>
      <c r="V12628" s="5"/>
      <c r="W12628" s="5"/>
    </row>
    <row r="12629" spans="4:23" customFormat="1" x14ac:dyDescent="0.35">
      <c r="D12629" s="5"/>
      <c r="J12629" s="12"/>
      <c r="S12629" s="12"/>
      <c r="T12629" s="5"/>
      <c r="V12629" s="5"/>
      <c r="W12629" s="5"/>
    </row>
    <row r="12630" spans="4:23" customFormat="1" x14ac:dyDescent="0.35">
      <c r="D12630" s="5"/>
      <c r="J12630" s="12"/>
      <c r="S12630" s="12"/>
      <c r="T12630" s="5"/>
      <c r="V12630" s="5"/>
      <c r="W12630" s="5"/>
    </row>
    <row r="12631" spans="4:23" customFormat="1" x14ac:dyDescent="0.35">
      <c r="D12631" s="5"/>
      <c r="J12631" s="12"/>
      <c r="S12631" s="12"/>
      <c r="T12631" s="5"/>
      <c r="V12631" s="5"/>
      <c r="W12631" s="5"/>
    </row>
    <row r="12632" spans="4:23" customFormat="1" x14ac:dyDescent="0.35">
      <c r="D12632" s="5"/>
      <c r="J12632" s="12"/>
      <c r="S12632" s="12"/>
      <c r="T12632" s="5"/>
      <c r="V12632" s="5"/>
      <c r="W12632" s="5"/>
    </row>
    <row r="12633" spans="4:23" customFormat="1" x14ac:dyDescent="0.35">
      <c r="D12633" s="5"/>
      <c r="J12633" s="12"/>
      <c r="S12633" s="12"/>
      <c r="T12633" s="5"/>
      <c r="V12633" s="5"/>
      <c r="W12633" s="5"/>
    </row>
    <row r="12634" spans="4:23" customFormat="1" x14ac:dyDescent="0.35">
      <c r="D12634" s="5"/>
      <c r="J12634" s="12"/>
      <c r="S12634" s="12"/>
      <c r="T12634" s="5"/>
      <c r="V12634" s="5"/>
      <c r="W12634" s="5"/>
    </row>
    <row r="12635" spans="4:23" customFormat="1" x14ac:dyDescent="0.35">
      <c r="D12635" s="5"/>
      <c r="J12635" s="12"/>
      <c r="S12635" s="12"/>
      <c r="T12635" s="5"/>
      <c r="V12635" s="5"/>
      <c r="W12635" s="5"/>
    </row>
    <row r="12636" spans="4:23" customFormat="1" x14ac:dyDescent="0.35">
      <c r="D12636" s="5"/>
      <c r="J12636" s="12"/>
      <c r="S12636" s="12"/>
      <c r="T12636" s="5"/>
      <c r="V12636" s="5"/>
      <c r="W12636" s="5"/>
    </row>
    <row r="12637" spans="4:23" customFormat="1" x14ac:dyDescent="0.35">
      <c r="D12637" s="5"/>
      <c r="J12637" s="12"/>
      <c r="S12637" s="12"/>
      <c r="T12637" s="5"/>
      <c r="V12637" s="5"/>
      <c r="W12637" s="5"/>
    </row>
    <row r="12638" spans="4:23" customFormat="1" x14ac:dyDescent="0.35">
      <c r="D12638" s="5"/>
      <c r="J12638" s="12"/>
      <c r="S12638" s="12"/>
      <c r="T12638" s="5"/>
      <c r="V12638" s="5"/>
      <c r="W12638" s="5"/>
    </row>
    <row r="12639" spans="4:23" customFormat="1" x14ac:dyDescent="0.35">
      <c r="D12639" s="5"/>
      <c r="J12639" s="12"/>
      <c r="S12639" s="12"/>
      <c r="T12639" s="5"/>
      <c r="V12639" s="5"/>
      <c r="W12639" s="5"/>
    </row>
    <row r="12640" spans="4:23" customFormat="1" x14ac:dyDescent="0.35">
      <c r="D12640" s="5"/>
      <c r="J12640" s="12"/>
      <c r="S12640" s="12"/>
      <c r="T12640" s="5"/>
      <c r="V12640" s="5"/>
      <c r="W12640" s="5"/>
    </row>
    <row r="12641" spans="4:23" customFormat="1" x14ac:dyDescent="0.35">
      <c r="D12641" s="5"/>
      <c r="J12641" s="12"/>
      <c r="S12641" s="12"/>
      <c r="T12641" s="5"/>
      <c r="V12641" s="5"/>
      <c r="W12641" s="5"/>
    </row>
    <row r="12642" spans="4:23" customFormat="1" x14ac:dyDescent="0.35">
      <c r="D12642" s="5"/>
      <c r="J12642" s="12"/>
      <c r="S12642" s="12"/>
      <c r="T12642" s="5"/>
      <c r="V12642" s="5"/>
      <c r="W12642" s="5"/>
    </row>
    <row r="12643" spans="4:23" customFormat="1" x14ac:dyDescent="0.35">
      <c r="D12643" s="5"/>
      <c r="J12643" s="12"/>
      <c r="S12643" s="12"/>
      <c r="T12643" s="5"/>
      <c r="V12643" s="5"/>
      <c r="W12643" s="5"/>
    </row>
    <row r="12644" spans="4:23" customFormat="1" x14ac:dyDescent="0.35">
      <c r="D12644" s="5"/>
      <c r="J12644" s="12"/>
      <c r="S12644" s="12"/>
      <c r="T12644" s="5"/>
      <c r="V12644" s="5"/>
      <c r="W12644" s="5"/>
    </row>
    <row r="12645" spans="4:23" customFormat="1" x14ac:dyDescent="0.35">
      <c r="D12645" s="5"/>
      <c r="J12645" s="12"/>
      <c r="S12645" s="12"/>
      <c r="T12645" s="5"/>
      <c r="V12645" s="5"/>
      <c r="W12645" s="5"/>
    </row>
    <row r="12646" spans="4:23" customFormat="1" x14ac:dyDescent="0.35">
      <c r="D12646" s="5"/>
      <c r="J12646" s="12"/>
      <c r="S12646" s="12"/>
      <c r="T12646" s="5"/>
      <c r="V12646" s="5"/>
      <c r="W12646" s="5"/>
    </row>
    <row r="12647" spans="4:23" customFormat="1" x14ac:dyDescent="0.35">
      <c r="D12647" s="5"/>
      <c r="J12647" s="12"/>
      <c r="S12647" s="12"/>
      <c r="T12647" s="5"/>
      <c r="V12647" s="5"/>
      <c r="W12647" s="5"/>
    </row>
    <row r="12648" spans="4:23" customFormat="1" x14ac:dyDescent="0.35">
      <c r="D12648" s="5"/>
      <c r="J12648" s="12"/>
      <c r="S12648" s="12"/>
      <c r="T12648" s="5"/>
      <c r="V12648" s="5"/>
      <c r="W12648" s="5"/>
    </row>
    <row r="12649" spans="4:23" customFormat="1" x14ac:dyDescent="0.35">
      <c r="D12649" s="5"/>
      <c r="J12649" s="12"/>
      <c r="S12649" s="12"/>
      <c r="T12649" s="5"/>
      <c r="V12649" s="5"/>
      <c r="W12649" s="5"/>
    </row>
    <row r="12650" spans="4:23" customFormat="1" x14ac:dyDescent="0.35">
      <c r="D12650" s="5"/>
      <c r="J12650" s="12"/>
      <c r="S12650" s="12"/>
      <c r="T12650" s="5"/>
      <c r="V12650" s="5"/>
      <c r="W12650" s="5"/>
    </row>
    <row r="12651" spans="4:23" customFormat="1" x14ac:dyDescent="0.35">
      <c r="D12651" s="5"/>
      <c r="J12651" s="12"/>
      <c r="S12651" s="12"/>
      <c r="T12651" s="5"/>
      <c r="V12651" s="5"/>
      <c r="W12651" s="5"/>
    </row>
    <row r="12652" spans="4:23" customFormat="1" x14ac:dyDescent="0.35">
      <c r="D12652" s="5"/>
      <c r="J12652" s="12"/>
      <c r="S12652" s="12"/>
      <c r="T12652" s="5"/>
      <c r="V12652" s="5"/>
      <c r="W12652" s="5"/>
    </row>
    <row r="12653" spans="4:23" customFormat="1" x14ac:dyDescent="0.35">
      <c r="D12653" s="5"/>
      <c r="J12653" s="12"/>
      <c r="S12653" s="12"/>
      <c r="T12653" s="5"/>
      <c r="V12653" s="5"/>
      <c r="W12653" s="5"/>
    </row>
    <row r="12654" spans="4:23" customFormat="1" x14ac:dyDescent="0.35">
      <c r="D12654" s="5"/>
      <c r="J12654" s="12"/>
      <c r="S12654" s="12"/>
      <c r="T12654" s="5"/>
      <c r="V12654" s="5"/>
      <c r="W12654" s="5"/>
    </row>
    <row r="12655" spans="4:23" customFormat="1" x14ac:dyDescent="0.35">
      <c r="D12655" s="5"/>
      <c r="J12655" s="12"/>
      <c r="S12655" s="12"/>
      <c r="T12655" s="5"/>
      <c r="V12655" s="5"/>
      <c r="W12655" s="5"/>
    </row>
    <row r="12656" spans="4:23" customFormat="1" x14ac:dyDescent="0.35">
      <c r="D12656" s="5"/>
      <c r="J12656" s="12"/>
      <c r="S12656" s="12"/>
      <c r="T12656" s="5"/>
      <c r="V12656" s="5"/>
      <c r="W12656" s="5"/>
    </row>
    <row r="12657" spans="4:23" customFormat="1" x14ac:dyDescent="0.35">
      <c r="D12657" s="5"/>
      <c r="J12657" s="12"/>
      <c r="S12657" s="12"/>
      <c r="T12657" s="5"/>
      <c r="V12657" s="5"/>
      <c r="W12657" s="5"/>
    </row>
    <row r="12658" spans="4:23" customFormat="1" x14ac:dyDescent="0.35">
      <c r="D12658" s="5"/>
      <c r="J12658" s="12"/>
      <c r="S12658" s="12"/>
      <c r="T12658" s="5"/>
      <c r="V12658" s="5"/>
      <c r="W12658" s="5"/>
    </row>
    <row r="12659" spans="4:23" customFormat="1" x14ac:dyDescent="0.35">
      <c r="D12659" s="5"/>
      <c r="J12659" s="12"/>
      <c r="S12659" s="12"/>
      <c r="T12659" s="5"/>
      <c r="V12659" s="5"/>
      <c r="W12659" s="5"/>
    </row>
    <row r="12660" spans="4:23" customFormat="1" x14ac:dyDescent="0.35">
      <c r="D12660" s="5"/>
      <c r="J12660" s="12"/>
      <c r="S12660" s="12"/>
      <c r="T12660" s="5"/>
      <c r="V12660" s="5"/>
      <c r="W12660" s="5"/>
    </row>
    <row r="12661" spans="4:23" customFormat="1" x14ac:dyDescent="0.35">
      <c r="D12661" s="5"/>
      <c r="J12661" s="12"/>
      <c r="S12661" s="12"/>
      <c r="T12661" s="5"/>
      <c r="V12661" s="5"/>
      <c r="W12661" s="5"/>
    </row>
    <row r="12662" spans="4:23" customFormat="1" x14ac:dyDescent="0.35">
      <c r="D12662" s="5"/>
      <c r="J12662" s="12"/>
      <c r="S12662" s="12"/>
      <c r="T12662" s="5"/>
      <c r="V12662" s="5"/>
      <c r="W12662" s="5"/>
    </row>
    <row r="12663" spans="4:23" customFormat="1" x14ac:dyDescent="0.35">
      <c r="D12663" s="5"/>
      <c r="J12663" s="12"/>
      <c r="S12663" s="12"/>
      <c r="T12663" s="5"/>
      <c r="V12663" s="5"/>
      <c r="W12663" s="5"/>
    </row>
    <row r="12664" spans="4:23" customFormat="1" x14ac:dyDescent="0.35">
      <c r="D12664" s="5"/>
      <c r="J12664" s="12"/>
      <c r="S12664" s="12"/>
      <c r="T12664" s="5"/>
      <c r="V12664" s="5"/>
      <c r="W12664" s="5"/>
    </row>
    <row r="12665" spans="4:23" customFormat="1" x14ac:dyDescent="0.35">
      <c r="D12665" s="5"/>
      <c r="J12665" s="12"/>
      <c r="S12665" s="12"/>
      <c r="T12665" s="5"/>
      <c r="V12665" s="5"/>
      <c r="W12665" s="5"/>
    </row>
    <row r="12666" spans="4:23" customFormat="1" x14ac:dyDescent="0.35">
      <c r="D12666" s="5"/>
      <c r="J12666" s="12"/>
      <c r="S12666" s="12"/>
      <c r="T12666" s="5"/>
      <c r="V12666" s="5"/>
      <c r="W12666" s="5"/>
    </row>
    <row r="12667" spans="4:23" customFormat="1" x14ac:dyDescent="0.35">
      <c r="D12667" s="5"/>
      <c r="J12667" s="12"/>
      <c r="S12667" s="12"/>
      <c r="T12667" s="5"/>
      <c r="V12667" s="5"/>
      <c r="W12667" s="5"/>
    </row>
    <row r="12668" spans="4:23" customFormat="1" x14ac:dyDescent="0.35">
      <c r="D12668" s="5"/>
      <c r="J12668" s="12"/>
      <c r="S12668" s="12"/>
      <c r="T12668" s="5"/>
      <c r="V12668" s="5"/>
      <c r="W12668" s="5"/>
    </row>
    <row r="12669" spans="4:23" customFormat="1" x14ac:dyDescent="0.35">
      <c r="D12669" s="5"/>
      <c r="J12669" s="12"/>
      <c r="S12669" s="12"/>
      <c r="T12669" s="5"/>
      <c r="V12669" s="5"/>
      <c r="W12669" s="5"/>
    </row>
    <row r="12670" spans="4:23" customFormat="1" x14ac:dyDescent="0.35">
      <c r="D12670" s="5"/>
      <c r="J12670" s="12"/>
      <c r="S12670" s="12"/>
      <c r="T12670" s="5"/>
      <c r="V12670" s="5"/>
      <c r="W12670" s="5"/>
    </row>
    <row r="12671" spans="4:23" customFormat="1" x14ac:dyDescent="0.35">
      <c r="D12671" s="5"/>
      <c r="J12671" s="12"/>
      <c r="S12671" s="12"/>
      <c r="T12671" s="5"/>
      <c r="V12671" s="5"/>
      <c r="W12671" s="5"/>
    </row>
    <row r="12672" spans="4:23" customFormat="1" x14ac:dyDescent="0.35">
      <c r="D12672" s="5"/>
      <c r="J12672" s="12"/>
      <c r="S12672" s="12"/>
      <c r="T12672" s="5"/>
      <c r="V12672" s="5"/>
      <c r="W12672" s="5"/>
    </row>
    <row r="12673" spans="4:23" customFormat="1" x14ac:dyDescent="0.35">
      <c r="D12673" s="5"/>
      <c r="J12673" s="12"/>
      <c r="S12673" s="12"/>
      <c r="T12673" s="5"/>
      <c r="V12673" s="5"/>
      <c r="W12673" s="5"/>
    </row>
    <row r="12674" spans="4:23" customFormat="1" x14ac:dyDescent="0.35">
      <c r="D12674" s="5"/>
      <c r="J12674" s="12"/>
      <c r="S12674" s="12"/>
      <c r="T12674" s="5"/>
      <c r="V12674" s="5"/>
      <c r="W12674" s="5"/>
    </row>
    <row r="12675" spans="4:23" customFormat="1" x14ac:dyDescent="0.35">
      <c r="D12675" s="5"/>
      <c r="J12675" s="12"/>
      <c r="S12675" s="12"/>
      <c r="T12675" s="5"/>
      <c r="V12675" s="5"/>
      <c r="W12675" s="5"/>
    </row>
    <row r="12676" spans="4:23" customFormat="1" x14ac:dyDescent="0.35">
      <c r="D12676" s="5"/>
      <c r="J12676" s="12"/>
      <c r="S12676" s="12"/>
      <c r="T12676" s="5"/>
      <c r="V12676" s="5"/>
      <c r="W12676" s="5"/>
    </row>
    <row r="12677" spans="4:23" customFormat="1" x14ac:dyDescent="0.35">
      <c r="D12677" s="5"/>
      <c r="J12677" s="12"/>
      <c r="S12677" s="12"/>
      <c r="T12677" s="5"/>
      <c r="V12677" s="5"/>
      <c r="W12677" s="5"/>
    </row>
    <row r="12678" spans="4:23" customFormat="1" x14ac:dyDescent="0.35">
      <c r="D12678" s="5"/>
      <c r="J12678" s="12"/>
      <c r="S12678" s="12"/>
      <c r="T12678" s="5"/>
      <c r="V12678" s="5"/>
      <c r="W12678" s="5"/>
    </row>
    <row r="12679" spans="4:23" customFormat="1" x14ac:dyDescent="0.35">
      <c r="D12679" s="5"/>
      <c r="J12679" s="12"/>
      <c r="S12679" s="12"/>
      <c r="T12679" s="5"/>
      <c r="V12679" s="5"/>
      <c r="W12679" s="5"/>
    </row>
    <row r="12680" spans="4:23" customFormat="1" x14ac:dyDescent="0.35">
      <c r="D12680" s="5"/>
      <c r="J12680" s="12"/>
      <c r="S12680" s="12"/>
      <c r="T12680" s="5"/>
      <c r="V12680" s="5"/>
      <c r="W12680" s="5"/>
    </row>
    <row r="12681" spans="4:23" customFormat="1" x14ac:dyDescent="0.35">
      <c r="D12681" s="5"/>
      <c r="J12681" s="12"/>
      <c r="S12681" s="12"/>
      <c r="T12681" s="5"/>
      <c r="V12681" s="5"/>
      <c r="W12681" s="5"/>
    </row>
    <row r="12682" spans="4:23" customFormat="1" x14ac:dyDescent="0.35">
      <c r="D12682" s="5"/>
      <c r="J12682" s="12"/>
      <c r="S12682" s="12"/>
      <c r="T12682" s="5"/>
      <c r="V12682" s="5"/>
      <c r="W12682" s="5"/>
    </row>
    <row r="12683" spans="4:23" customFormat="1" x14ac:dyDescent="0.35">
      <c r="D12683" s="5"/>
      <c r="J12683" s="12"/>
      <c r="S12683" s="12"/>
      <c r="T12683" s="5"/>
      <c r="V12683" s="5"/>
      <c r="W12683" s="5"/>
    </row>
    <row r="12684" spans="4:23" customFormat="1" x14ac:dyDescent="0.35">
      <c r="D12684" s="5"/>
      <c r="J12684" s="12"/>
      <c r="S12684" s="12"/>
      <c r="T12684" s="5"/>
      <c r="V12684" s="5"/>
      <c r="W12684" s="5"/>
    </row>
    <row r="12685" spans="4:23" customFormat="1" x14ac:dyDescent="0.35">
      <c r="D12685" s="5"/>
      <c r="J12685" s="12"/>
      <c r="S12685" s="12"/>
      <c r="T12685" s="5"/>
      <c r="V12685" s="5"/>
      <c r="W12685" s="5"/>
    </row>
    <row r="12686" spans="4:23" customFormat="1" x14ac:dyDescent="0.35">
      <c r="D12686" s="5"/>
      <c r="J12686" s="12"/>
      <c r="S12686" s="12"/>
      <c r="T12686" s="5"/>
      <c r="V12686" s="5"/>
      <c r="W12686" s="5"/>
    </row>
    <row r="12687" spans="4:23" customFormat="1" x14ac:dyDescent="0.35">
      <c r="D12687" s="5"/>
      <c r="J12687" s="12"/>
      <c r="S12687" s="12"/>
      <c r="T12687" s="5"/>
      <c r="V12687" s="5"/>
      <c r="W12687" s="5"/>
    </row>
    <row r="12688" spans="4:23" customFormat="1" x14ac:dyDescent="0.35">
      <c r="D12688" s="5"/>
      <c r="J12688" s="12"/>
      <c r="S12688" s="12"/>
      <c r="T12688" s="5"/>
      <c r="V12688" s="5"/>
      <c r="W12688" s="5"/>
    </row>
    <row r="12689" spans="4:23" customFormat="1" x14ac:dyDescent="0.35">
      <c r="D12689" s="5"/>
      <c r="J12689" s="12"/>
      <c r="S12689" s="12"/>
      <c r="T12689" s="5"/>
      <c r="V12689" s="5"/>
      <c r="W12689" s="5"/>
    </row>
    <row r="12690" spans="4:23" customFormat="1" x14ac:dyDescent="0.35">
      <c r="D12690" s="5"/>
      <c r="J12690" s="12"/>
      <c r="S12690" s="12"/>
      <c r="T12690" s="5"/>
      <c r="V12690" s="5"/>
      <c r="W12690" s="5"/>
    </row>
    <row r="12691" spans="4:23" customFormat="1" x14ac:dyDescent="0.35">
      <c r="D12691" s="5"/>
      <c r="J12691" s="12"/>
      <c r="S12691" s="12"/>
      <c r="T12691" s="5"/>
      <c r="V12691" s="5"/>
      <c r="W12691" s="5"/>
    </row>
    <row r="12692" spans="4:23" customFormat="1" x14ac:dyDescent="0.35">
      <c r="D12692" s="5"/>
      <c r="J12692" s="12"/>
      <c r="S12692" s="12"/>
      <c r="T12692" s="5"/>
      <c r="V12692" s="5"/>
      <c r="W12692" s="5"/>
    </row>
    <row r="12693" spans="4:23" customFormat="1" x14ac:dyDescent="0.35">
      <c r="D12693" s="5"/>
      <c r="J12693" s="12"/>
      <c r="S12693" s="12"/>
      <c r="T12693" s="5"/>
      <c r="V12693" s="5"/>
      <c r="W12693" s="5"/>
    </row>
    <row r="12694" spans="4:23" customFormat="1" x14ac:dyDescent="0.35">
      <c r="D12694" s="5"/>
      <c r="J12694" s="12"/>
      <c r="S12694" s="12"/>
      <c r="T12694" s="5"/>
      <c r="V12694" s="5"/>
      <c r="W12694" s="5"/>
    </row>
    <row r="12695" spans="4:23" customFormat="1" x14ac:dyDescent="0.35">
      <c r="D12695" s="5"/>
      <c r="J12695" s="12"/>
      <c r="S12695" s="12"/>
      <c r="T12695" s="5"/>
      <c r="V12695" s="5"/>
      <c r="W12695" s="5"/>
    </row>
    <row r="12696" spans="4:23" customFormat="1" x14ac:dyDescent="0.35">
      <c r="D12696" s="5"/>
      <c r="J12696" s="12"/>
      <c r="S12696" s="12"/>
      <c r="T12696" s="5"/>
      <c r="V12696" s="5"/>
      <c r="W12696" s="5"/>
    </row>
    <row r="12697" spans="4:23" customFormat="1" x14ac:dyDescent="0.35">
      <c r="D12697" s="5"/>
      <c r="J12697" s="12"/>
      <c r="S12697" s="12"/>
      <c r="T12697" s="5"/>
      <c r="V12697" s="5"/>
      <c r="W12697" s="5"/>
    </row>
    <row r="12698" spans="4:23" customFormat="1" x14ac:dyDescent="0.35">
      <c r="D12698" s="5"/>
      <c r="J12698" s="12"/>
      <c r="S12698" s="12"/>
      <c r="T12698" s="5"/>
      <c r="V12698" s="5"/>
      <c r="W12698" s="5"/>
    </row>
    <row r="12699" spans="4:23" customFormat="1" x14ac:dyDescent="0.35">
      <c r="D12699" s="5"/>
      <c r="J12699" s="12"/>
      <c r="S12699" s="12"/>
      <c r="T12699" s="5"/>
      <c r="V12699" s="5"/>
      <c r="W12699" s="5"/>
    </row>
    <row r="12700" spans="4:23" customFormat="1" x14ac:dyDescent="0.35">
      <c r="D12700" s="5"/>
      <c r="J12700" s="12"/>
      <c r="S12700" s="12"/>
      <c r="T12700" s="5"/>
      <c r="V12700" s="5"/>
      <c r="W12700" s="5"/>
    </row>
    <row r="12701" spans="4:23" customFormat="1" x14ac:dyDescent="0.35">
      <c r="D12701" s="5"/>
      <c r="J12701" s="12"/>
      <c r="S12701" s="12"/>
      <c r="T12701" s="5"/>
      <c r="V12701" s="5"/>
      <c r="W12701" s="5"/>
    </row>
    <row r="12702" spans="4:23" customFormat="1" x14ac:dyDescent="0.35">
      <c r="D12702" s="5"/>
      <c r="J12702" s="12"/>
      <c r="S12702" s="12"/>
      <c r="T12702" s="5"/>
      <c r="V12702" s="5"/>
      <c r="W12702" s="5"/>
    </row>
    <row r="12703" spans="4:23" customFormat="1" x14ac:dyDescent="0.35">
      <c r="D12703" s="5"/>
      <c r="J12703" s="12"/>
      <c r="S12703" s="12"/>
      <c r="T12703" s="5"/>
      <c r="V12703" s="5"/>
      <c r="W12703" s="5"/>
    </row>
    <row r="12704" spans="4:23" customFormat="1" x14ac:dyDescent="0.35">
      <c r="D12704" s="5"/>
      <c r="J12704" s="12"/>
      <c r="S12704" s="12"/>
      <c r="T12704" s="5"/>
      <c r="V12704" s="5"/>
      <c r="W12704" s="5"/>
    </row>
    <row r="12705" spans="4:23" customFormat="1" x14ac:dyDescent="0.35">
      <c r="D12705" s="5"/>
      <c r="J12705" s="12"/>
      <c r="S12705" s="12"/>
      <c r="T12705" s="5"/>
      <c r="V12705" s="5"/>
      <c r="W12705" s="5"/>
    </row>
    <row r="12706" spans="4:23" customFormat="1" x14ac:dyDescent="0.35">
      <c r="D12706" s="5"/>
      <c r="J12706" s="12"/>
      <c r="S12706" s="12"/>
      <c r="T12706" s="5"/>
      <c r="V12706" s="5"/>
      <c r="W12706" s="5"/>
    </row>
    <row r="12707" spans="4:23" customFormat="1" x14ac:dyDescent="0.35">
      <c r="D12707" s="5"/>
      <c r="J12707" s="12"/>
      <c r="S12707" s="12"/>
      <c r="T12707" s="5"/>
      <c r="V12707" s="5"/>
      <c r="W12707" s="5"/>
    </row>
    <row r="12708" spans="4:23" customFormat="1" x14ac:dyDescent="0.35">
      <c r="D12708" s="5"/>
      <c r="J12708" s="12"/>
      <c r="S12708" s="12"/>
      <c r="T12708" s="5"/>
      <c r="V12708" s="5"/>
      <c r="W12708" s="5"/>
    </row>
    <row r="12709" spans="4:23" customFormat="1" x14ac:dyDescent="0.35">
      <c r="D12709" s="5"/>
      <c r="J12709" s="12"/>
      <c r="S12709" s="12"/>
      <c r="T12709" s="5"/>
      <c r="V12709" s="5"/>
      <c r="W12709" s="5"/>
    </row>
    <row r="12710" spans="4:23" customFormat="1" x14ac:dyDescent="0.35">
      <c r="D12710" s="5"/>
      <c r="J12710" s="12"/>
      <c r="S12710" s="12"/>
      <c r="T12710" s="5"/>
      <c r="V12710" s="5"/>
      <c r="W12710" s="5"/>
    </row>
    <row r="12711" spans="4:23" customFormat="1" x14ac:dyDescent="0.35">
      <c r="D12711" s="5"/>
      <c r="J12711" s="12"/>
      <c r="S12711" s="12"/>
      <c r="T12711" s="5"/>
      <c r="V12711" s="5"/>
      <c r="W12711" s="5"/>
    </row>
    <row r="12712" spans="4:23" customFormat="1" x14ac:dyDescent="0.35">
      <c r="D12712" s="5"/>
      <c r="J12712" s="12"/>
      <c r="S12712" s="12"/>
      <c r="T12712" s="5"/>
      <c r="V12712" s="5"/>
      <c r="W12712" s="5"/>
    </row>
    <row r="12713" spans="4:23" customFormat="1" x14ac:dyDescent="0.35">
      <c r="D12713" s="5"/>
      <c r="J12713" s="12"/>
      <c r="S12713" s="12"/>
      <c r="T12713" s="5"/>
      <c r="V12713" s="5"/>
      <c r="W12713" s="5"/>
    </row>
    <row r="12714" spans="4:23" customFormat="1" x14ac:dyDescent="0.35">
      <c r="D12714" s="5"/>
      <c r="J12714" s="12"/>
      <c r="S12714" s="12"/>
      <c r="T12714" s="5"/>
      <c r="V12714" s="5"/>
      <c r="W12714" s="5"/>
    </row>
    <row r="12715" spans="4:23" customFormat="1" x14ac:dyDescent="0.35">
      <c r="D12715" s="5"/>
      <c r="J12715" s="12"/>
      <c r="S12715" s="12"/>
      <c r="T12715" s="5"/>
      <c r="V12715" s="5"/>
      <c r="W12715" s="5"/>
    </row>
    <row r="12716" spans="4:23" customFormat="1" x14ac:dyDescent="0.35">
      <c r="D12716" s="5"/>
      <c r="J12716" s="12"/>
      <c r="S12716" s="12"/>
      <c r="T12716" s="5"/>
      <c r="V12716" s="5"/>
      <c r="W12716" s="5"/>
    </row>
    <row r="12717" spans="4:23" customFormat="1" x14ac:dyDescent="0.35">
      <c r="D12717" s="5"/>
      <c r="J12717" s="12"/>
      <c r="S12717" s="12"/>
      <c r="T12717" s="5"/>
      <c r="V12717" s="5"/>
      <c r="W12717" s="5"/>
    </row>
    <row r="12718" spans="4:23" customFormat="1" x14ac:dyDescent="0.35">
      <c r="D12718" s="5"/>
      <c r="J12718" s="12"/>
      <c r="S12718" s="12"/>
      <c r="T12718" s="5"/>
      <c r="V12718" s="5"/>
      <c r="W12718" s="5"/>
    </row>
    <row r="12719" spans="4:23" customFormat="1" x14ac:dyDescent="0.35">
      <c r="D12719" s="5"/>
      <c r="J12719" s="12"/>
      <c r="S12719" s="12"/>
      <c r="T12719" s="5"/>
      <c r="V12719" s="5"/>
      <c r="W12719" s="5"/>
    </row>
    <row r="12720" spans="4:23" customFormat="1" x14ac:dyDescent="0.35">
      <c r="D12720" s="5"/>
      <c r="J12720" s="12"/>
      <c r="S12720" s="12"/>
      <c r="T12720" s="5"/>
      <c r="V12720" s="5"/>
      <c r="W12720" s="5"/>
    </row>
    <row r="12721" spans="4:23" customFormat="1" x14ac:dyDescent="0.35">
      <c r="D12721" s="5"/>
      <c r="J12721" s="12"/>
      <c r="S12721" s="12"/>
      <c r="T12721" s="5"/>
      <c r="V12721" s="5"/>
      <c r="W12721" s="5"/>
    </row>
    <row r="12722" spans="4:23" customFormat="1" x14ac:dyDescent="0.35">
      <c r="D12722" s="5"/>
      <c r="J12722" s="12"/>
      <c r="S12722" s="12"/>
      <c r="T12722" s="5"/>
      <c r="V12722" s="5"/>
      <c r="W12722" s="5"/>
    </row>
    <row r="12723" spans="4:23" customFormat="1" x14ac:dyDescent="0.35">
      <c r="D12723" s="5"/>
      <c r="J12723" s="12"/>
      <c r="S12723" s="12"/>
      <c r="T12723" s="5"/>
      <c r="V12723" s="5"/>
      <c r="W12723" s="5"/>
    </row>
    <row r="12724" spans="4:23" customFormat="1" x14ac:dyDescent="0.35">
      <c r="D12724" s="5"/>
      <c r="J12724" s="12"/>
      <c r="S12724" s="12"/>
      <c r="T12724" s="5"/>
      <c r="V12724" s="5"/>
      <c r="W12724" s="5"/>
    </row>
    <row r="12725" spans="4:23" customFormat="1" x14ac:dyDescent="0.35">
      <c r="D12725" s="5"/>
      <c r="J12725" s="12"/>
      <c r="S12725" s="12"/>
      <c r="T12725" s="5"/>
      <c r="V12725" s="5"/>
      <c r="W12725" s="5"/>
    </row>
    <row r="12726" spans="4:23" customFormat="1" x14ac:dyDescent="0.35">
      <c r="D12726" s="5"/>
      <c r="J12726" s="12"/>
      <c r="S12726" s="12"/>
      <c r="T12726" s="5"/>
      <c r="V12726" s="5"/>
      <c r="W12726" s="5"/>
    </row>
    <row r="12727" spans="4:23" customFormat="1" x14ac:dyDescent="0.35">
      <c r="D12727" s="5"/>
      <c r="J12727" s="12"/>
      <c r="S12727" s="12"/>
      <c r="T12727" s="5"/>
      <c r="V12727" s="5"/>
      <c r="W12727" s="5"/>
    </row>
    <row r="12728" spans="4:23" customFormat="1" x14ac:dyDescent="0.35">
      <c r="D12728" s="5"/>
      <c r="J12728" s="12"/>
      <c r="S12728" s="12"/>
      <c r="T12728" s="5"/>
      <c r="V12728" s="5"/>
      <c r="W12728" s="5"/>
    </row>
    <row r="12729" spans="4:23" customFormat="1" x14ac:dyDescent="0.35">
      <c r="D12729" s="5"/>
      <c r="J12729" s="12"/>
      <c r="S12729" s="12"/>
      <c r="T12729" s="5"/>
      <c r="V12729" s="5"/>
      <c r="W12729" s="5"/>
    </row>
    <row r="12730" spans="4:23" customFormat="1" x14ac:dyDescent="0.35">
      <c r="D12730" s="5"/>
      <c r="J12730" s="12"/>
      <c r="S12730" s="12"/>
      <c r="T12730" s="5"/>
      <c r="V12730" s="5"/>
      <c r="W12730" s="5"/>
    </row>
    <row r="12731" spans="4:23" customFormat="1" x14ac:dyDescent="0.35">
      <c r="D12731" s="5"/>
      <c r="J12731" s="12"/>
      <c r="S12731" s="12"/>
      <c r="T12731" s="5"/>
      <c r="V12731" s="5"/>
      <c r="W12731" s="5"/>
    </row>
    <row r="12732" spans="4:23" customFormat="1" x14ac:dyDescent="0.35">
      <c r="D12732" s="5"/>
      <c r="J12732" s="12"/>
      <c r="S12732" s="12"/>
      <c r="T12732" s="5"/>
      <c r="V12732" s="5"/>
      <c r="W12732" s="5"/>
    </row>
    <row r="12733" spans="4:23" customFormat="1" x14ac:dyDescent="0.35">
      <c r="D12733" s="5"/>
      <c r="J12733" s="12"/>
      <c r="S12733" s="12"/>
      <c r="T12733" s="5"/>
      <c r="V12733" s="5"/>
      <c r="W12733" s="5"/>
    </row>
    <row r="12734" spans="4:23" customFormat="1" x14ac:dyDescent="0.35">
      <c r="D12734" s="5"/>
      <c r="J12734" s="12"/>
      <c r="S12734" s="12"/>
      <c r="T12734" s="5"/>
      <c r="V12734" s="5"/>
      <c r="W12734" s="5"/>
    </row>
    <row r="12735" spans="4:23" customFormat="1" x14ac:dyDescent="0.35">
      <c r="D12735" s="5"/>
      <c r="J12735" s="12"/>
      <c r="S12735" s="12"/>
      <c r="T12735" s="5"/>
      <c r="V12735" s="5"/>
      <c r="W12735" s="5"/>
    </row>
    <row r="12736" spans="4:23" customFormat="1" x14ac:dyDescent="0.35">
      <c r="D12736" s="5"/>
      <c r="J12736" s="12"/>
      <c r="S12736" s="12"/>
      <c r="T12736" s="5"/>
      <c r="V12736" s="5"/>
      <c r="W12736" s="5"/>
    </row>
    <row r="12737" spans="4:23" customFormat="1" x14ac:dyDescent="0.35">
      <c r="D12737" s="5"/>
      <c r="J12737" s="12"/>
      <c r="S12737" s="12"/>
      <c r="T12737" s="5"/>
      <c r="V12737" s="5"/>
      <c r="W12737" s="5"/>
    </row>
    <row r="12738" spans="4:23" customFormat="1" x14ac:dyDescent="0.35">
      <c r="D12738" s="5"/>
      <c r="J12738" s="12"/>
      <c r="S12738" s="12"/>
      <c r="T12738" s="5"/>
      <c r="V12738" s="5"/>
      <c r="W12738" s="5"/>
    </row>
    <row r="12739" spans="4:23" customFormat="1" x14ac:dyDescent="0.35">
      <c r="D12739" s="5"/>
      <c r="J12739" s="12"/>
      <c r="S12739" s="12"/>
      <c r="T12739" s="5"/>
      <c r="V12739" s="5"/>
      <c r="W12739" s="5"/>
    </row>
    <row r="12740" spans="4:23" customFormat="1" x14ac:dyDescent="0.35">
      <c r="D12740" s="5"/>
      <c r="J12740" s="12"/>
      <c r="S12740" s="12"/>
      <c r="T12740" s="5"/>
      <c r="V12740" s="5"/>
      <c r="W12740" s="5"/>
    </row>
    <row r="12741" spans="4:23" customFormat="1" x14ac:dyDescent="0.35">
      <c r="D12741" s="5"/>
      <c r="J12741" s="12"/>
      <c r="S12741" s="12"/>
      <c r="T12741" s="5"/>
      <c r="V12741" s="5"/>
      <c r="W12741" s="5"/>
    </row>
    <row r="12742" spans="4:23" customFormat="1" x14ac:dyDescent="0.35">
      <c r="D12742" s="5"/>
      <c r="J12742" s="12"/>
      <c r="S12742" s="12"/>
      <c r="T12742" s="5"/>
      <c r="V12742" s="5"/>
      <c r="W12742" s="5"/>
    </row>
    <row r="12743" spans="4:23" customFormat="1" x14ac:dyDescent="0.35">
      <c r="D12743" s="5"/>
      <c r="J12743" s="12"/>
      <c r="S12743" s="12"/>
      <c r="T12743" s="5"/>
      <c r="V12743" s="5"/>
      <c r="W12743" s="5"/>
    </row>
    <row r="12744" spans="4:23" customFormat="1" x14ac:dyDescent="0.35">
      <c r="D12744" s="5"/>
      <c r="J12744" s="12"/>
      <c r="S12744" s="12"/>
      <c r="T12744" s="5"/>
      <c r="V12744" s="5"/>
      <c r="W12744" s="5"/>
    </row>
    <row r="12745" spans="4:23" customFormat="1" x14ac:dyDescent="0.35">
      <c r="D12745" s="5"/>
      <c r="J12745" s="12"/>
      <c r="S12745" s="12"/>
      <c r="T12745" s="5"/>
      <c r="V12745" s="5"/>
      <c r="W12745" s="5"/>
    </row>
    <row r="12746" spans="4:23" customFormat="1" x14ac:dyDescent="0.35">
      <c r="D12746" s="5"/>
      <c r="J12746" s="12"/>
      <c r="S12746" s="12"/>
      <c r="T12746" s="5"/>
      <c r="V12746" s="5"/>
      <c r="W12746" s="5"/>
    </row>
    <row r="12747" spans="4:23" customFormat="1" x14ac:dyDescent="0.35">
      <c r="D12747" s="5"/>
      <c r="J12747" s="12"/>
      <c r="S12747" s="12"/>
      <c r="T12747" s="5"/>
      <c r="V12747" s="5"/>
      <c r="W12747" s="5"/>
    </row>
    <row r="12748" spans="4:23" customFormat="1" x14ac:dyDescent="0.35">
      <c r="D12748" s="5"/>
      <c r="J12748" s="12"/>
      <c r="S12748" s="12"/>
      <c r="T12748" s="5"/>
      <c r="V12748" s="5"/>
      <c r="W12748" s="5"/>
    </row>
    <row r="12749" spans="4:23" customFormat="1" x14ac:dyDescent="0.35">
      <c r="D12749" s="5"/>
      <c r="J12749" s="12"/>
      <c r="S12749" s="12"/>
      <c r="T12749" s="5"/>
      <c r="V12749" s="5"/>
      <c r="W12749" s="5"/>
    </row>
    <row r="12750" spans="4:23" customFormat="1" x14ac:dyDescent="0.35">
      <c r="D12750" s="5"/>
      <c r="J12750" s="12"/>
      <c r="S12750" s="12"/>
      <c r="T12750" s="5"/>
      <c r="V12750" s="5"/>
      <c r="W12750" s="5"/>
    </row>
    <row r="12751" spans="4:23" customFormat="1" x14ac:dyDescent="0.35">
      <c r="D12751" s="5"/>
      <c r="J12751" s="12"/>
      <c r="S12751" s="12"/>
      <c r="T12751" s="5"/>
      <c r="V12751" s="5"/>
      <c r="W12751" s="5"/>
    </row>
    <row r="12752" spans="4:23" customFormat="1" x14ac:dyDescent="0.35">
      <c r="D12752" s="5"/>
      <c r="J12752" s="12"/>
      <c r="S12752" s="12"/>
      <c r="T12752" s="5"/>
      <c r="V12752" s="5"/>
      <c r="W12752" s="5"/>
    </row>
    <row r="12753" spans="4:23" customFormat="1" x14ac:dyDescent="0.35">
      <c r="D12753" s="5"/>
      <c r="J12753" s="12"/>
      <c r="S12753" s="12"/>
      <c r="T12753" s="5"/>
      <c r="V12753" s="5"/>
      <c r="W12753" s="5"/>
    </row>
    <row r="12754" spans="4:23" customFormat="1" x14ac:dyDescent="0.35">
      <c r="D12754" s="5"/>
      <c r="J12754" s="12"/>
      <c r="S12754" s="12"/>
      <c r="T12754" s="5"/>
      <c r="V12754" s="5"/>
      <c r="W12754" s="5"/>
    </row>
    <row r="12755" spans="4:23" customFormat="1" x14ac:dyDescent="0.35">
      <c r="D12755" s="5"/>
      <c r="J12755" s="12"/>
      <c r="S12755" s="12"/>
      <c r="T12755" s="5"/>
      <c r="V12755" s="5"/>
      <c r="W12755" s="5"/>
    </row>
    <row r="12756" spans="4:23" customFormat="1" x14ac:dyDescent="0.35">
      <c r="D12756" s="5"/>
      <c r="J12756" s="12"/>
      <c r="S12756" s="12"/>
      <c r="T12756" s="5"/>
      <c r="V12756" s="5"/>
      <c r="W12756" s="5"/>
    </row>
    <row r="12757" spans="4:23" customFormat="1" x14ac:dyDescent="0.35">
      <c r="D12757" s="5"/>
      <c r="J12757" s="12"/>
      <c r="S12757" s="12"/>
      <c r="T12757" s="5"/>
      <c r="V12757" s="5"/>
      <c r="W12757" s="5"/>
    </row>
    <row r="12758" spans="4:23" customFormat="1" x14ac:dyDescent="0.35">
      <c r="D12758" s="5"/>
      <c r="J12758" s="12"/>
      <c r="S12758" s="12"/>
      <c r="T12758" s="5"/>
      <c r="V12758" s="5"/>
      <c r="W12758" s="5"/>
    </row>
    <row r="12759" spans="4:23" customFormat="1" x14ac:dyDescent="0.35">
      <c r="D12759" s="5"/>
      <c r="J12759" s="12"/>
      <c r="S12759" s="12"/>
      <c r="T12759" s="5"/>
      <c r="V12759" s="5"/>
      <c r="W12759" s="5"/>
    </row>
    <row r="12760" spans="4:23" customFormat="1" x14ac:dyDescent="0.35">
      <c r="D12760" s="5"/>
      <c r="J12760" s="12"/>
      <c r="S12760" s="12"/>
      <c r="T12760" s="5"/>
      <c r="V12760" s="5"/>
      <c r="W12760" s="5"/>
    </row>
    <row r="12761" spans="4:23" customFormat="1" x14ac:dyDescent="0.35">
      <c r="D12761" s="5"/>
      <c r="J12761" s="12"/>
      <c r="S12761" s="12"/>
      <c r="T12761" s="5"/>
      <c r="V12761" s="5"/>
      <c r="W12761" s="5"/>
    </row>
    <row r="12762" spans="4:23" customFormat="1" x14ac:dyDescent="0.35">
      <c r="D12762" s="5"/>
      <c r="J12762" s="12"/>
      <c r="S12762" s="12"/>
      <c r="T12762" s="5"/>
      <c r="V12762" s="5"/>
      <c r="W12762" s="5"/>
    </row>
    <row r="12763" spans="4:23" customFormat="1" x14ac:dyDescent="0.35">
      <c r="D12763" s="5"/>
      <c r="J12763" s="12"/>
      <c r="S12763" s="12"/>
      <c r="T12763" s="5"/>
      <c r="V12763" s="5"/>
      <c r="W12763" s="5"/>
    </row>
    <row r="12764" spans="4:23" customFormat="1" x14ac:dyDescent="0.35">
      <c r="D12764" s="5"/>
      <c r="J12764" s="12"/>
      <c r="S12764" s="12"/>
      <c r="T12764" s="5"/>
      <c r="V12764" s="5"/>
      <c r="W12764" s="5"/>
    </row>
    <row r="12765" spans="4:23" customFormat="1" x14ac:dyDescent="0.35">
      <c r="D12765" s="5"/>
      <c r="J12765" s="12"/>
      <c r="S12765" s="12"/>
      <c r="T12765" s="5"/>
      <c r="V12765" s="5"/>
      <c r="W12765" s="5"/>
    </row>
    <row r="12766" spans="4:23" customFormat="1" x14ac:dyDescent="0.35">
      <c r="D12766" s="5"/>
      <c r="J12766" s="12"/>
      <c r="S12766" s="12"/>
      <c r="T12766" s="5"/>
      <c r="V12766" s="5"/>
      <c r="W12766" s="5"/>
    </row>
    <row r="12767" spans="4:23" customFormat="1" x14ac:dyDescent="0.35">
      <c r="D12767" s="5"/>
      <c r="J12767" s="12"/>
      <c r="S12767" s="12"/>
      <c r="T12767" s="5"/>
      <c r="V12767" s="5"/>
      <c r="W12767" s="5"/>
    </row>
    <row r="12768" spans="4:23" customFormat="1" x14ac:dyDescent="0.35">
      <c r="D12768" s="5"/>
      <c r="J12768" s="12"/>
      <c r="S12768" s="12"/>
      <c r="T12768" s="5"/>
      <c r="V12768" s="5"/>
      <c r="W12768" s="5"/>
    </row>
    <row r="12769" spans="4:23" customFormat="1" x14ac:dyDescent="0.35">
      <c r="D12769" s="5"/>
      <c r="J12769" s="12"/>
      <c r="S12769" s="12"/>
      <c r="T12769" s="5"/>
      <c r="V12769" s="5"/>
      <c r="W12769" s="5"/>
    </row>
    <row r="12770" spans="4:23" customFormat="1" x14ac:dyDescent="0.35">
      <c r="D12770" s="5"/>
      <c r="J12770" s="12"/>
      <c r="S12770" s="12"/>
      <c r="T12770" s="5"/>
      <c r="V12770" s="5"/>
      <c r="W12770" s="5"/>
    </row>
    <row r="12771" spans="4:23" customFormat="1" x14ac:dyDescent="0.35">
      <c r="D12771" s="5"/>
      <c r="J12771" s="12"/>
      <c r="S12771" s="12"/>
      <c r="T12771" s="5"/>
      <c r="V12771" s="5"/>
      <c r="W12771" s="5"/>
    </row>
    <row r="12772" spans="4:23" customFormat="1" x14ac:dyDescent="0.35">
      <c r="D12772" s="5"/>
      <c r="J12772" s="12"/>
      <c r="S12772" s="12"/>
      <c r="T12772" s="5"/>
      <c r="V12772" s="5"/>
      <c r="W12772" s="5"/>
    </row>
    <row r="12773" spans="4:23" customFormat="1" x14ac:dyDescent="0.35">
      <c r="D12773" s="5"/>
      <c r="J12773" s="12"/>
      <c r="S12773" s="12"/>
      <c r="T12773" s="5"/>
      <c r="V12773" s="5"/>
      <c r="W12773" s="5"/>
    </row>
    <row r="12774" spans="4:23" customFormat="1" x14ac:dyDescent="0.35">
      <c r="D12774" s="5"/>
      <c r="J12774" s="12"/>
      <c r="S12774" s="12"/>
      <c r="T12774" s="5"/>
      <c r="V12774" s="5"/>
      <c r="W12774" s="5"/>
    </row>
    <row r="12775" spans="4:23" customFormat="1" x14ac:dyDescent="0.35">
      <c r="D12775" s="5"/>
      <c r="J12775" s="12"/>
      <c r="S12775" s="12"/>
      <c r="T12775" s="5"/>
      <c r="V12775" s="5"/>
      <c r="W12775" s="5"/>
    </row>
    <row r="12776" spans="4:23" customFormat="1" x14ac:dyDescent="0.35">
      <c r="D12776" s="5"/>
      <c r="J12776" s="12"/>
      <c r="S12776" s="12"/>
      <c r="T12776" s="5"/>
      <c r="V12776" s="5"/>
      <c r="W12776" s="5"/>
    </row>
    <row r="12777" spans="4:23" customFormat="1" x14ac:dyDescent="0.35">
      <c r="D12777" s="5"/>
      <c r="J12777" s="12"/>
      <c r="S12777" s="12"/>
      <c r="T12777" s="5"/>
      <c r="V12777" s="5"/>
      <c r="W12777" s="5"/>
    </row>
    <row r="12778" spans="4:23" customFormat="1" x14ac:dyDescent="0.35">
      <c r="D12778" s="5"/>
      <c r="J12778" s="12"/>
      <c r="S12778" s="12"/>
      <c r="T12778" s="5"/>
      <c r="V12778" s="5"/>
      <c r="W12778" s="5"/>
    </row>
    <row r="12779" spans="4:23" customFormat="1" x14ac:dyDescent="0.35">
      <c r="D12779" s="5"/>
      <c r="J12779" s="12"/>
      <c r="S12779" s="12"/>
      <c r="T12779" s="5"/>
      <c r="V12779" s="5"/>
      <c r="W12779" s="5"/>
    </row>
    <row r="12780" spans="4:23" customFormat="1" x14ac:dyDescent="0.35">
      <c r="D12780" s="5"/>
      <c r="J12780" s="12"/>
      <c r="S12780" s="12"/>
      <c r="T12780" s="5"/>
      <c r="V12780" s="5"/>
      <c r="W12780" s="5"/>
    </row>
    <row r="12781" spans="4:23" customFormat="1" x14ac:dyDescent="0.35">
      <c r="D12781" s="5"/>
      <c r="J12781" s="12"/>
      <c r="S12781" s="12"/>
      <c r="T12781" s="5"/>
      <c r="V12781" s="5"/>
      <c r="W12781" s="5"/>
    </row>
    <row r="12782" spans="4:23" customFormat="1" x14ac:dyDescent="0.35">
      <c r="D12782" s="5"/>
      <c r="J12782" s="12"/>
      <c r="S12782" s="12"/>
      <c r="T12782" s="5"/>
      <c r="V12782" s="5"/>
      <c r="W12782" s="5"/>
    </row>
    <row r="12783" spans="4:23" customFormat="1" x14ac:dyDescent="0.35">
      <c r="D12783" s="5"/>
      <c r="J12783" s="12"/>
      <c r="S12783" s="12"/>
      <c r="T12783" s="5"/>
      <c r="V12783" s="5"/>
      <c r="W12783" s="5"/>
    </row>
    <row r="12784" spans="4:23" customFormat="1" x14ac:dyDescent="0.35">
      <c r="D12784" s="5"/>
      <c r="J12784" s="12"/>
      <c r="S12784" s="12"/>
      <c r="T12784" s="5"/>
      <c r="V12784" s="5"/>
      <c r="W12784" s="5"/>
    </row>
    <row r="12785" spans="4:23" customFormat="1" x14ac:dyDescent="0.35">
      <c r="D12785" s="5"/>
      <c r="J12785" s="12"/>
      <c r="S12785" s="12"/>
      <c r="T12785" s="5"/>
      <c r="V12785" s="5"/>
      <c r="W12785" s="5"/>
    </row>
    <row r="12786" spans="4:23" customFormat="1" x14ac:dyDescent="0.35">
      <c r="D12786" s="5"/>
      <c r="J12786" s="12"/>
      <c r="S12786" s="12"/>
      <c r="T12786" s="5"/>
      <c r="V12786" s="5"/>
      <c r="W12786" s="5"/>
    </row>
    <row r="12787" spans="4:23" customFormat="1" x14ac:dyDescent="0.35">
      <c r="D12787" s="5"/>
      <c r="J12787" s="12"/>
      <c r="S12787" s="12"/>
      <c r="T12787" s="5"/>
      <c r="V12787" s="5"/>
      <c r="W12787" s="5"/>
    </row>
    <row r="12788" spans="4:23" customFormat="1" x14ac:dyDescent="0.35">
      <c r="D12788" s="5"/>
      <c r="J12788" s="12"/>
      <c r="S12788" s="12"/>
      <c r="T12788" s="5"/>
      <c r="V12788" s="5"/>
      <c r="W12788" s="5"/>
    </row>
    <row r="12789" spans="4:23" customFormat="1" x14ac:dyDescent="0.35">
      <c r="D12789" s="5"/>
      <c r="J12789" s="12"/>
      <c r="S12789" s="12"/>
      <c r="T12789" s="5"/>
      <c r="V12789" s="5"/>
      <c r="W12789" s="5"/>
    </row>
    <row r="12790" spans="4:23" customFormat="1" x14ac:dyDescent="0.35">
      <c r="D12790" s="5"/>
      <c r="J12790" s="12"/>
      <c r="S12790" s="12"/>
      <c r="T12790" s="5"/>
      <c r="V12790" s="5"/>
      <c r="W12790" s="5"/>
    </row>
    <row r="12791" spans="4:23" customFormat="1" x14ac:dyDescent="0.35">
      <c r="D12791" s="5"/>
      <c r="J12791" s="12"/>
      <c r="S12791" s="12"/>
      <c r="T12791" s="5"/>
      <c r="V12791" s="5"/>
      <c r="W12791" s="5"/>
    </row>
    <row r="12792" spans="4:23" customFormat="1" x14ac:dyDescent="0.35">
      <c r="D12792" s="5"/>
      <c r="J12792" s="12"/>
      <c r="S12792" s="12"/>
      <c r="T12792" s="5"/>
      <c r="V12792" s="5"/>
      <c r="W12792" s="5"/>
    </row>
    <row r="12793" spans="4:23" customFormat="1" x14ac:dyDescent="0.35">
      <c r="D12793" s="5"/>
      <c r="J12793" s="12"/>
      <c r="S12793" s="12"/>
      <c r="T12793" s="5"/>
      <c r="V12793" s="5"/>
      <c r="W12793" s="5"/>
    </row>
    <row r="12794" spans="4:23" customFormat="1" x14ac:dyDescent="0.35">
      <c r="D12794" s="5"/>
      <c r="J12794" s="12"/>
      <c r="S12794" s="12"/>
      <c r="T12794" s="5"/>
      <c r="V12794" s="5"/>
      <c r="W12794" s="5"/>
    </row>
    <row r="12795" spans="4:23" customFormat="1" x14ac:dyDescent="0.35">
      <c r="D12795" s="5"/>
      <c r="J12795" s="12"/>
      <c r="S12795" s="12"/>
      <c r="T12795" s="5"/>
      <c r="V12795" s="5"/>
      <c r="W12795" s="5"/>
    </row>
    <row r="12796" spans="4:23" customFormat="1" x14ac:dyDescent="0.35">
      <c r="D12796" s="5"/>
      <c r="J12796" s="12"/>
      <c r="S12796" s="12"/>
      <c r="T12796" s="5"/>
      <c r="V12796" s="5"/>
      <c r="W12796" s="5"/>
    </row>
    <row r="12797" spans="4:23" customFormat="1" x14ac:dyDescent="0.35">
      <c r="D12797" s="5"/>
      <c r="J12797" s="12"/>
      <c r="S12797" s="12"/>
      <c r="T12797" s="5"/>
      <c r="V12797" s="5"/>
      <c r="W12797" s="5"/>
    </row>
    <row r="12798" spans="4:23" customFormat="1" x14ac:dyDescent="0.35">
      <c r="D12798" s="5"/>
      <c r="J12798" s="12"/>
      <c r="S12798" s="12"/>
      <c r="T12798" s="5"/>
      <c r="V12798" s="5"/>
      <c r="W12798" s="5"/>
    </row>
    <row r="12799" spans="4:23" customFormat="1" x14ac:dyDescent="0.35">
      <c r="D12799" s="5"/>
      <c r="J12799" s="12"/>
      <c r="S12799" s="12"/>
      <c r="T12799" s="5"/>
      <c r="V12799" s="5"/>
      <c r="W12799" s="5"/>
    </row>
    <row r="12800" spans="4:23" customFormat="1" x14ac:dyDescent="0.35">
      <c r="D12800" s="5"/>
      <c r="J12800" s="12"/>
      <c r="S12800" s="12"/>
      <c r="T12800" s="5"/>
      <c r="V12800" s="5"/>
      <c r="W12800" s="5"/>
    </row>
    <row r="12801" spans="4:23" customFormat="1" x14ac:dyDescent="0.35">
      <c r="D12801" s="5"/>
      <c r="J12801" s="12"/>
      <c r="S12801" s="12"/>
      <c r="T12801" s="5"/>
      <c r="V12801" s="5"/>
      <c r="W12801" s="5"/>
    </row>
    <row r="12802" spans="4:23" customFormat="1" x14ac:dyDescent="0.35">
      <c r="D12802" s="5"/>
      <c r="J12802" s="12"/>
      <c r="S12802" s="12"/>
      <c r="T12802" s="5"/>
      <c r="V12802" s="5"/>
      <c r="W12802" s="5"/>
    </row>
    <row r="12803" spans="4:23" customFormat="1" x14ac:dyDescent="0.35">
      <c r="D12803" s="5"/>
      <c r="J12803" s="12"/>
      <c r="S12803" s="12"/>
      <c r="T12803" s="5"/>
      <c r="V12803" s="5"/>
      <c r="W12803" s="5"/>
    </row>
    <row r="12804" spans="4:23" customFormat="1" x14ac:dyDescent="0.35">
      <c r="D12804" s="5"/>
      <c r="J12804" s="12"/>
      <c r="S12804" s="12"/>
      <c r="T12804" s="5"/>
      <c r="V12804" s="5"/>
      <c r="W12804" s="5"/>
    </row>
    <row r="12805" spans="4:23" customFormat="1" x14ac:dyDescent="0.35">
      <c r="D12805" s="5"/>
      <c r="J12805" s="12"/>
      <c r="S12805" s="12"/>
      <c r="T12805" s="5"/>
      <c r="V12805" s="5"/>
      <c r="W12805" s="5"/>
    </row>
    <row r="12806" spans="4:23" customFormat="1" x14ac:dyDescent="0.35">
      <c r="D12806" s="5"/>
      <c r="J12806" s="12"/>
      <c r="S12806" s="12"/>
      <c r="T12806" s="5"/>
      <c r="V12806" s="5"/>
      <c r="W12806" s="5"/>
    </row>
    <row r="12807" spans="4:23" customFormat="1" x14ac:dyDescent="0.35">
      <c r="D12807" s="5"/>
      <c r="J12807" s="12"/>
      <c r="S12807" s="12"/>
      <c r="T12807" s="5"/>
      <c r="V12807" s="5"/>
      <c r="W12807" s="5"/>
    </row>
    <row r="12808" spans="4:23" customFormat="1" x14ac:dyDescent="0.35">
      <c r="D12808" s="5"/>
      <c r="J12808" s="12"/>
      <c r="S12808" s="12"/>
      <c r="T12808" s="5"/>
      <c r="V12808" s="5"/>
      <c r="W12808" s="5"/>
    </row>
    <row r="12809" spans="4:23" customFormat="1" x14ac:dyDescent="0.35">
      <c r="D12809" s="5"/>
      <c r="J12809" s="12"/>
      <c r="S12809" s="12"/>
      <c r="T12809" s="5"/>
      <c r="V12809" s="5"/>
      <c r="W12809" s="5"/>
    </row>
    <row r="12810" spans="4:23" customFormat="1" x14ac:dyDescent="0.35">
      <c r="D12810" s="5"/>
      <c r="J12810" s="12"/>
      <c r="S12810" s="12"/>
      <c r="T12810" s="5"/>
      <c r="V12810" s="5"/>
      <c r="W12810" s="5"/>
    </row>
    <row r="12811" spans="4:23" customFormat="1" x14ac:dyDescent="0.35">
      <c r="D12811" s="5"/>
      <c r="J12811" s="12"/>
      <c r="S12811" s="12"/>
      <c r="T12811" s="5"/>
      <c r="V12811" s="5"/>
      <c r="W12811" s="5"/>
    </row>
    <row r="12812" spans="4:23" customFormat="1" x14ac:dyDescent="0.35">
      <c r="D12812" s="5"/>
      <c r="J12812" s="12"/>
      <c r="S12812" s="12"/>
      <c r="T12812" s="5"/>
      <c r="V12812" s="5"/>
      <c r="W12812" s="5"/>
    </row>
    <row r="12813" spans="4:23" customFormat="1" x14ac:dyDescent="0.35">
      <c r="D12813" s="5"/>
      <c r="J12813" s="12"/>
      <c r="S12813" s="12"/>
      <c r="T12813" s="5"/>
      <c r="V12813" s="5"/>
      <c r="W12813" s="5"/>
    </row>
    <row r="12814" spans="4:23" customFormat="1" x14ac:dyDescent="0.35">
      <c r="D12814" s="5"/>
      <c r="J12814" s="12"/>
      <c r="S12814" s="12"/>
      <c r="T12814" s="5"/>
      <c r="V12814" s="5"/>
      <c r="W12814" s="5"/>
    </row>
    <row r="12815" spans="4:23" customFormat="1" x14ac:dyDescent="0.35">
      <c r="D12815" s="5"/>
      <c r="J12815" s="12"/>
      <c r="S12815" s="12"/>
      <c r="T12815" s="5"/>
      <c r="V12815" s="5"/>
      <c r="W12815" s="5"/>
    </row>
    <row r="12816" spans="4:23" customFormat="1" x14ac:dyDescent="0.35">
      <c r="D12816" s="5"/>
      <c r="J12816" s="12"/>
      <c r="S12816" s="12"/>
      <c r="T12816" s="5"/>
      <c r="V12816" s="5"/>
      <c r="W12816" s="5"/>
    </row>
    <row r="12817" spans="4:23" customFormat="1" x14ac:dyDescent="0.35">
      <c r="D12817" s="5"/>
      <c r="J12817" s="12"/>
      <c r="S12817" s="12"/>
      <c r="T12817" s="5"/>
      <c r="V12817" s="5"/>
      <c r="W12817" s="5"/>
    </row>
    <row r="12818" spans="4:23" customFormat="1" x14ac:dyDescent="0.35">
      <c r="D12818" s="5"/>
      <c r="J12818" s="12"/>
      <c r="S12818" s="12"/>
      <c r="T12818" s="5"/>
      <c r="V12818" s="5"/>
      <c r="W12818" s="5"/>
    </row>
    <row r="12819" spans="4:23" customFormat="1" x14ac:dyDescent="0.35">
      <c r="D12819" s="5"/>
      <c r="J12819" s="12"/>
      <c r="S12819" s="12"/>
      <c r="T12819" s="5"/>
      <c r="V12819" s="5"/>
      <c r="W12819" s="5"/>
    </row>
    <row r="12820" spans="4:23" customFormat="1" x14ac:dyDescent="0.35">
      <c r="D12820" s="5"/>
      <c r="J12820" s="12"/>
      <c r="S12820" s="12"/>
      <c r="T12820" s="5"/>
      <c r="V12820" s="5"/>
      <c r="W12820" s="5"/>
    </row>
    <row r="12821" spans="4:23" customFormat="1" x14ac:dyDescent="0.35">
      <c r="D12821" s="5"/>
      <c r="J12821" s="12"/>
      <c r="S12821" s="12"/>
      <c r="T12821" s="5"/>
      <c r="V12821" s="5"/>
      <c r="W12821" s="5"/>
    </row>
    <row r="12822" spans="4:23" customFormat="1" x14ac:dyDescent="0.35">
      <c r="D12822" s="5"/>
      <c r="J12822" s="12"/>
      <c r="S12822" s="12"/>
      <c r="T12822" s="5"/>
      <c r="V12822" s="5"/>
      <c r="W12822" s="5"/>
    </row>
    <row r="12823" spans="4:23" customFormat="1" x14ac:dyDescent="0.35">
      <c r="D12823" s="5"/>
      <c r="J12823" s="12"/>
      <c r="S12823" s="12"/>
      <c r="T12823" s="5"/>
      <c r="V12823" s="5"/>
      <c r="W12823" s="5"/>
    </row>
    <row r="12824" spans="4:23" customFormat="1" x14ac:dyDescent="0.35">
      <c r="D12824" s="5"/>
      <c r="J12824" s="12"/>
      <c r="S12824" s="12"/>
      <c r="T12824" s="5"/>
      <c r="V12824" s="5"/>
      <c r="W12824" s="5"/>
    </row>
    <row r="12825" spans="4:23" customFormat="1" x14ac:dyDescent="0.35">
      <c r="D12825" s="5"/>
      <c r="J12825" s="12"/>
      <c r="S12825" s="12"/>
      <c r="T12825" s="5"/>
      <c r="V12825" s="5"/>
      <c r="W12825" s="5"/>
    </row>
    <row r="12826" spans="4:23" customFormat="1" x14ac:dyDescent="0.35">
      <c r="D12826" s="5"/>
      <c r="J12826" s="12"/>
      <c r="S12826" s="12"/>
      <c r="T12826" s="5"/>
      <c r="V12826" s="5"/>
      <c r="W12826" s="5"/>
    </row>
    <row r="12827" spans="4:23" customFormat="1" x14ac:dyDescent="0.35">
      <c r="D12827" s="5"/>
      <c r="J12827" s="12"/>
      <c r="S12827" s="12"/>
      <c r="T12827" s="5"/>
      <c r="V12827" s="5"/>
      <c r="W12827" s="5"/>
    </row>
    <row r="12828" spans="4:23" customFormat="1" x14ac:dyDescent="0.35">
      <c r="D12828" s="5"/>
      <c r="J12828" s="12"/>
      <c r="S12828" s="12"/>
      <c r="T12828" s="5"/>
      <c r="V12828" s="5"/>
      <c r="W12828" s="5"/>
    </row>
    <row r="12829" spans="4:23" customFormat="1" x14ac:dyDescent="0.35">
      <c r="D12829" s="5"/>
      <c r="J12829" s="12"/>
      <c r="S12829" s="12"/>
      <c r="T12829" s="5"/>
      <c r="V12829" s="5"/>
      <c r="W12829" s="5"/>
    </row>
    <row r="12830" spans="4:23" customFormat="1" x14ac:dyDescent="0.35">
      <c r="D12830" s="5"/>
      <c r="J12830" s="12"/>
      <c r="S12830" s="12"/>
      <c r="T12830" s="5"/>
      <c r="V12830" s="5"/>
      <c r="W12830" s="5"/>
    </row>
    <row r="12831" spans="4:23" customFormat="1" x14ac:dyDescent="0.35">
      <c r="D12831" s="5"/>
      <c r="J12831" s="12"/>
      <c r="S12831" s="12"/>
      <c r="T12831" s="5"/>
      <c r="V12831" s="5"/>
      <c r="W12831" s="5"/>
    </row>
    <row r="12832" spans="4:23" customFormat="1" x14ac:dyDescent="0.35">
      <c r="D12832" s="5"/>
      <c r="J12832" s="12"/>
      <c r="S12832" s="12"/>
      <c r="T12832" s="5"/>
      <c r="V12832" s="5"/>
      <c r="W12832" s="5"/>
    </row>
    <row r="12833" spans="4:23" customFormat="1" x14ac:dyDescent="0.35">
      <c r="D12833" s="5"/>
      <c r="J12833" s="12"/>
      <c r="S12833" s="12"/>
      <c r="T12833" s="5"/>
      <c r="V12833" s="5"/>
      <c r="W12833" s="5"/>
    </row>
    <row r="12834" spans="4:23" customFormat="1" x14ac:dyDescent="0.35">
      <c r="D12834" s="5"/>
      <c r="J12834" s="12"/>
      <c r="S12834" s="12"/>
      <c r="T12834" s="5"/>
      <c r="V12834" s="5"/>
      <c r="W12834" s="5"/>
    </row>
    <row r="12835" spans="4:23" customFormat="1" x14ac:dyDescent="0.35">
      <c r="D12835" s="5"/>
      <c r="J12835" s="12"/>
      <c r="S12835" s="12"/>
      <c r="T12835" s="5"/>
      <c r="V12835" s="5"/>
      <c r="W12835" s="5"/>
    </row>
    <row r="12836" spans="4:23" customFormat="1" x14ac:dyDescent="0.35">
      <c r="D12836" s="5"/>
      <c r="J12836" s="12"/>
      <c r="S12836" s="12"/>
      <c r="T12836" s="5"/>
      <c r="V12836" s="5"/>
      <c r="W12836" s="5"/>
    </row>
    <row r="12837" spans="4:23" customFormat="1" x14ac:dyDescent="0.35">
      <c r="D12837" s="5"/>
      <c r="J12837" s="12"/>
      <c r="S12837" s="12"/>
      <c r="T12837" s="5"/>
      <c r="V12837" s="5"/>
      <c r="W12837" s="5"/>
    </row>
    <row r="12838" spans="4:23" customFormat="1" x14ac:dyDescent="0.35">
      <c r="D12838" s="5"/>
      <c r="J12838" s="12"/>
      <c r="S12838" s="12"/>
      <c r="T12838" s="5"/>
      <c r="V12838" s="5"/>
      <c r="W12838" s="5"/>
    </row>
    <row r="12839" spans="4:23" customFormat="1" x14ac:dyDescent="0.35">
      <c r="D12839" s="5"/>
      <c r="J12839" s="12"/>
      <c r="S12839" s="12"/>
      <c r="T12839" s="5"/>
      <c r="V12839" s="5"/>
      <c r="W12839" s="5"/>
    </row>
    <row r="12840" spans="4:23" customFormat="1" x14ac:dyDescent="0.35">
      <c r="D12840" s="5"/>
      <c r="J12840" s="12"/>
      <c r="S12840" s="12"/>
      <c r="T12840" s="5"/>
      <c r="V12840" s="5"/>
      <c r="W12840" s="5"/>
    </row>
    <row r="12841" spans="4:23" customFormat="1" x14ac:dyDescent="0.35">
      <c r="D12841" s="5"/>
      <c r="J12841" s="12"/>
      <c r="S12841" s="12"/>
      <c r="T12841" s="5"/>
      <c r="V12841" s="5"/>
      <c r="W12841" s="5"/>
    </row>
    <row r="12842" spans="4:23" customFormat="1" x14ac:dyDescent="0.35">
      <c r="D12842" s="5"/>
      <c r="J12842" s="12"/>
      <c r="S12842" s="12"/>
      <c r="T12842" s="5"/>
      <c r="V12842" s="5"/>
      <c r="W12842" s="5"/>
    </row>
    <row r="12843" spans="4:23" customFormat="1" x14ac:dyDescent="0.35">
      <c r="D12843" s="5"/>
      <c r="J12843" s="12"/>
      <c r="S12843" s="12"/>
      <c r="T12843" s="5"/>
      <c r="V12843" s="5"/>
      <c r="W12843" s="5"/>
    </row>
    <row r="12844" spans="4:23" customFormat="1" x14ac:dyDescent="0.35">
      <c r="D12844" s="5"/>
      <c r="J12844" s="12"/>
      <c r="S12844" s="12"/>
      <c r="T12844" s="5"/>
      <c r="V12844" s="5"/>
      <c r="W12844" s="5"/>
    </row>
    <row r="12845" spans="4:23" customFormat="1" x14ac:dyDescent="0.35">
      <c r="D12845" s="5"/>
      <c r="J12845" s="12"/>
      <c r="S12845" s="12"/>
      <c r="T12845" s="5"/>
      <c r="V12845" s="5"/>
      <c r="W12845" s="5"/>
    </row>
    <row r="12846" spans="4:23" customFormat="1" x14ac:dyDescent="0.35">
      <c r="D12846" s="5"/>
      <c r="J12846" s="12"/>
      <c r="S12846" s="12"/>
      <c r="T12846" s="5"/>
      <c r="V12846" s="5"/>
      <c r="W12846" s="5"/>
    </row>
    <row r="12847" spans="4:23" customFormat="1" x14ac:dyDescent="0.35">
      <c r="D12847" s="5"/>
      <c r="J12847" s="12"/>
      <c r="S12847" s="12"/>
      <c r="T12847" s="5"/>
      <c r="V12847" s="5"/>
      <c r="W12847" s="5"/>
    </row>
    <row r="12848" spans="4:23" customFormat="1" x14ac:dyDescent="0.35">
      <c r="D12848" s="5"/>
      <c r="J12848" s="12"/>
      <c r="S12848" s="12"/>
      <c r="T12848" s="5"/>
      <c r="V12848" s="5"/>
      <c r="W12848" s="5"/>
    </row>
    <row r="12849" spans="4:23" customFormat="1" x14ac:dyDescent="0.35">
      <c r="D12849" s="5"/>
      <c r="J12849" s="12"/>
      <c r="S12849" s="12"/>
      <c r="T12849" s="5"/>
      <c r="V12849" s="5"/>
      <c r="W12849" s="5"/>
    </row>
    <row r="12850" spans="4:23" customFormat="1" x14ac:dyDescent="0.35">
      <c r="D12850" s="5"/>
      <c r="J12850" s="12"/>
      <c r="S12850" s="12"/>
      <c r="T12850" s="5"/>
      <c r="V12850" s="5"/>
      <c r="W12850" s="5"/>
    </row>
    <row r="12851" spans="4:23" customFormat="1" x14ac:dyDescent="0.35">
      <c r="D12851" s="5"/>
      <c r="J12851" s="12"/>
      <c r="S12851" s="12"/>
      <c r="T12851" s="5"/>
      <c r="V12851" s="5"/>
      <c r="W12851" s="5"/>
    </row>
    <row r="12852" spans="4:23" customFormat="1" x14ac:dyDescent="0.35">
      <c r="D12852" s="5"/>
      <c r="J12852" s="12"/>
      <c r="S12852" s="12"/>
      <c r="T12852" s="5"/>
      <c r="V12852" s="5"/>
      <c r="W12852" s="5"/>
    </row>
    <row r="12853" spans="4:23" customFormat="1" x14ac:dyDescent="0.35">
      <c r="D12853" s="5"/>
      <c r="J12853" s="12"/>
      <c r="S12853" s="12"/>
      <c r="T12853" s="5"/>
      <c r="V12853" s="5"/>
      <c r="W12853" s="5"/>
    </row>
    <row r="12854" spans="4:23" customFormat="1" x14ac:dyDescent="0.35">
      <c r="D12854" s="5"/>
      <c r="J12854" s="12"/>
      <c r="S12854" s="12"/>
      <c r="T12854" s="5"/>
      <c r="V12854" s="5"/>
      <c r="W12854" s="5"/>
    </row>
    <row r="12855" spans="4:23" customFormat="1" x14ac:dyDescent="0.35">
      <c r="D12855" s="5"/>
      <c r="J12855" s="12"/>
      <c r="S12855" s="12"/>
      <c r="T12855" s="5"/>
      <c r="V12855" s="5"/>
      <c r="W12855" s="5"/>
    </row>
    <row r="12856" spans="4:23" customFormat="1" x14ac:dyDescent="0.35">
      <c r="D12856" s="5"/>
      <c r="J12856" s="12"/>
      <c r="S12856" s="12"/>
      <c r="T12856" s="5"/>
      <c r="V12856" s="5"/>
      <c r="W12856" s="5"/>
    </row>
    <row r="12857" spans="4:23" customFormat="1" x14ac:dyDescent="0.35">
      <c r="D12857" s="5"/>
      <c r="J12857" s="12"/>
      <c r="S12857" s="12"/>
      <c r="T12857" s="5"/>
      <c r="V12857" s="5"/>
      <c r="W12857" s="5"/>
    </row>
    <row r="12858" spans="4:23" customFormat="1" x14ac:dyDescent="0.35">
      <c r="D12858" s="5"/>
      <c r="J12858" s="12"/>
      <c r="S12858" s="12"/>
      <c r="T12858" s="5"/>
      <c r="V12858" s="5"/>
      <c r="W12858" s="5"/>
    </row>
    <row r="12859" spans="4:23" customFormat="1" x14ac:dyDescent="0.35">
      <c r="D12859" s="5"/>
      <c r="J12859" s="12"/>
      <c r="S12859" s="12"/>
      <c r="T12859" s="5"/>
      <c r="V12859" s="5"/>
      <c r="W12859" s="5"/>
    </row>
    <row r="12860" spans="4:23" customFormat="1" x14ac:dyDescent="0.35">
      <c r="D12860" s="5"/>
      <c r="J12860" s="12"/>
      <c r="S12860" s="12"/>
      <c r="T12860" s="5"/>
      <c r="V12860" s="5"/>
      <c r="W12860" s="5"/>
    </row>
    <row r="12861" spans="4:23" customFormat="1" x14ac:dyDescent="0.35">
      <c r="D12861" s="5"/>
      <c r="J12861" s="12"/>
      <c r="S12861" s="12"/>
      <c r="T12861" s="5"/>
      <c r="V12861" s="5"/>
      <c r="W12861" s="5"/>
    </row>
    <row r="12862" spans="4:23" customFormat="1" x14ac:dyDescent="0.35">
      <c r="D12862" s="5"/>
      <c r="J12862" s="12"/>
      <c r="S12862" s="12"/>
      <c r="T12862" s="5"/>
      <c r="V12862" s="5"/>
      <c r="W12862" s="5"/>
    </row>
    <row r="12863" spans="4:23" customFormat="1" x14ac:dyDescent="0.35">
      <c r="D12863" s="5"/>
      <c r="J12863" s="12"/>
      <c r="S12863" s="12"/>
      <c r="T12863" s="5"/>
      <c r="V12863" s="5"/>
      <c r="W12863" s="5"/>
    </row>
    <row r="12864" spans="4:23" customFormat="1" x14ac:dyDescent="0.35">
      <c r="D12864" s="5"/>
      <c r="J12864" s="12"/>
      <c r="S12864" s="12"/>
      <c r="T12864" s="5"/>
      <c r="V12864" s="5"/>
      <c r="W12864" s="5"/>
    </row>
    <row r="12865" spans="4:23" customFormat="1" x14ac:dyDescent="0.35">
      <c r="D12865" s="5"/>
      <c r="J12865" s="12"/>
      <c r="S12865" s="12"/>
      <c r="T12865" s="5"/>
      <c r="V12865" s="5"/>
      <c r="W12865" s="5"/>
    </row>
    <row r="12866" spans="4:23" customFormat="1" x14ac:dyDescent="0.35">
      <c r="D12866" s="5"/>
      <c r="J12866" s="12"/>
      <c r="S12866" s="12"/>
      <c r="T12866" s="5"/>
      <c r="V12866" s="5"/>
      <c r="W12866" s="5"/>
    </row>
    <row r="12867" spans="4:23" customFormat="1" x14ac:dyDescent="0.35">
      <c r="D12867" s="5"/>
      <c r="J12867" s="12"/>
      <c r="S12867" s="12"/>
      <c r="T12867" s="5"/>
      <c r="V12867" s="5"/>
      <c r="W12867" s="5"/>
    </row>
    <row r="12868" spans="4:23" customFormat="1" x14ac:dyDescent="0.35">
      <c r="D12868" s="5"/>
      <c r="J12868" s="12"/>
      <c r="S12868" s="12"/>
      <c r="T12868" s="5"/>
      <c r="V12868" s="5"/>
      <c r="W12868" s="5"/>
    </row>
    <row r="12869" spans="4:23" customFormat="1" x14ac:dyDescent="0.35">
      <c r="D12869" s="5"/>
      <c r="J12869" s="12"/>
      <c r="S12869" s="12"/>
      <c r="T12869" s="5"/>
      <c r="V12869" s="5"/>
      <c r="W12869" s="5"/>
    </row>
    <row r="12870" spans="4:23" customFormat="1" x14ac:dyDescent="0.35">
      <c r="D12870" s="5"/>
      <c r="J12870" s="12"/>
      <c r="S12870" s="12"/>
      <c r="T12870" s="5"/>
      <c r="V12870" s="5"/>
      <c r="W12870" s="5"/>
    </row>
    <row r="12871" spans="4:23" customFormat="1" x14ac:dyDescent="0.35">
      <c r="D12871" s="5"/>
      <c r="J12871" s="12"/>
      <c r="S12871" s="12"/>
      <c r="T12871" s="5"/>
      <c r="V12871" s="5"/>
      <c r="W12871" s="5"/>
    </row>
    <row r="12872" spans="4:23" customFormat="1" x14ac:dyDescent="0.35">
      <c r="D12872" s="5"/>
      <c r="J12872" s="12"/>
      <c r="S12872" s="12"/>
      <c r="T12872" s="5"/>
      <c r="V12872" s="5"/>
      <c r="W12872" s="5"/>
    </row>
    <row r="12873" spans="4:23" customFormat="1" x14ac:dyDescent="0.35">
      <c r="D12873" s="5"/>
      <c r="J12873" s="12"/>
      <c r="S12873" s="12"/>
      <c r="T12873" s="5"/>
      <c r="V12873" s="5"/>
      <c r="W12873" s="5"/>
    </row>
    <row r="12874" spans="4:23" customFormat="1" x14ac:dyDescent="0.35">
      <c r="D12874" s="5"/>
      <c r="J12874" s="12"/>
      <c r="S12874" s="12"/>
      <c r="T12874" s="5"/>
      <c r="V12874" s="5"/>
      <c r="W12874" s="5"/>
    </row>
    <row r="12875" spans="4:23" customFormat="1" x14ac:dyDescent="0.35">
      <c r="D12875" s="5"/>
      <c r="J12875" s="12"/>
      <c r="S12875" s="12"/>
      <c r="T12875" s="5"/>
      <c r="V12875" s="5"/>
      <c r="W12875" s="5"/>
    </row>
    <row r="12876" spans="4:23" customFormat="1" x14ac:dyDescent="0.35">
      <c r="D12876" s="5"/>
      <c r="J12876" s="12"/>
      <c r="S12876" s="12"/>
      <c r="T12876" s="5"/>
      <c r="V12876" s="5"/>
      <c r="W12876" s="5"/>
    </row>
    <row r="12877" spans="4:23" customFormat="1" x14ac:dyDescent="0.35">
      <c r="D12877" s="5"/>
      <c r="J12877" s="12"/>
      <c r="S12877" s="12"/>
      <c r="T12877" s="5"/>
      <c r="V12877" s="5"/>
      <c r="W12877" s="5"/>
    </row>
    <row r="12878" spans="4:23" customFormat="1" x14ac:dyDescent="0.35">
      <c r="D12878" s="5"/>
      <c r="J12878" s="12"/>
      <c r="S12878" s="12"/>
      <c r="T12878" s="5"/>
      <c r="V12878" s="5"/>
      <c r="W12878" s="5"/>
    </row>
    <row r="12879" spans="4:23" customFormat="1" x14ac:dyDescent="0.35">
      <c r="D12879" s="5"/>
      <c r="J12879" s="12"/>
      <c r="S12879" s="12"/>
      <c r="T12879" s="5"/>
      <c r="V12879" s="5"/>
      <c r="W12879" s="5"/>
    </row>
    <row r="12880" spans="4:23" customFormat="1" x14ac:dyDescent="0.35">
      <c r="D12880" s="5"/>
      <c r="J12880" s="12"/>
      <c r="S12880" s="12"/>
      <c r="T12880" s="5"/>
      <c r="V12880" s="5"/>
      <c r="W12880" s="5"/>
    </row>
    <row r="12881" spans="4:23" customFormat="1" x14ac:dyDescent="0.35">
      <c r="D12881" s="5"/>
      <c r="J12881" s="12"/>
      <c r="S12881" s="12"/>
      <c r="T12881" s="5"/>
      <c r="V12881" s="5"/>
      <c r="W12881" s="5"/>
    </row>
    <row r="12882" spans="4:23" customFormat="1" x14ac:dyDescent="0.35">
      <c r="D12882" s="5"/>
      <c r="J12882" s="12"/>
      <c r="S12882" s="12"/>
      <c r="T12882" s="5"/>
      <c r="V12882" s="5"/>
      <c r="W12882" s="5"/>
    </row>
    <row r="12883" spans="4:23" customFormat="1" x14ac:dyDescent="0.35">
      <c r="D12883" s="5"/>
      <c r="J12883" s="12"/>
      <c r="S12883" s="12"/>
      <c r="T12883" s="5"/>
      <c r="V12883" s="5"/>
      <c r="W12883" s="5"/>
    </row>
    <row r="12884" spans="4:23" customFormat="1" x14ac:dyDescent="0.35">
      <c r="D12884" s="5"/>
      <c r="J12884" s="12"/>
      <c r="S12884" s="12"/>
      <c r="T12884" s="5"/>
      <c r="V12884" s="5"/>
      <c r="W12884" s="5"/>
    </row>
    <row r="12885" spans="4:23" customFormat="1" x14ac:dyDescent="0.35">
      <c r="D12885" s="5"/>
      <c r="J12885" s="12"/>
      <c r="S12885" s="12"/>
      <c r="T12885" s="5"/>
      <c r="V12885" s="5"/>
      <c r="W12885" s="5"/>
    </row>
    <row r="12886" spans="4:23" customFormat="1" x14ac:dyDescent="0.35">
      <c r="D12886" s="5"/>
      <c r="J12886" s="12"/>
      <c r="S12886" s="12"/>
      <c r="T12886" s="5"/>
      <c r="V12886" s="5"/>
      <c r="W12886" s="5"/>
    </row>
    <row r="12887" spans="4:23" customFormat="1" x14ac:dyDescent="0.35">
      <c r="D12887" s="5"/>
      <c r="J12887" s="12"/>
      <c r="S12887" s="12"/>
      <c r="T12887" s="5"/>
      <c r="V12887" s="5"/>
      <c r="W12887" s="5"/>
    </row>
    <row r="12888" spans="4:23" customFormat="1" x14ac:dyDescent="0.35">
      <c r="D12888" s="5"/>
      <c r="J12888" s="12"/>
      <c r="S12888" s="12"/>
      <c r="T12888" s="5"/>
      <c r="V12888" s="5"/>
      <c r="W12888" s="5"/>
    </row>
    <row r="12889" spans="4:23" customFormat="1" x14ac:dyDescent="0.35">
      <c r="D12889" s="5"/>
      <c r="J12889" s="12"/>
      <c r="S12889" s="12"/>
      <c r="T12889" s="5"/>
      <c r="V12889" s="5"/>
      <c r="W12889" s="5"/>
    </row>
    <row r="12890" spans="4:23" customFormat="1" x14ac:dyDescent="0.35">
      <c r="D12890" s="5"/>
      <c r="J12890" s="12"/>
      <c r="S12890" s="12"/>
      <c r="T12890" s="5"/>
      <c r="V12890" s="5"/>
      <c r="W12890" s="5"/>
    </row>
    <row r="12891" spans="4:23" customFormat="1" x14ac:dyDescent="0.35">
      <c r="D12891" s="5"/>
      <c r="J12891" s="12"/>
      <c r="S12891" s="12"/>
      <c r="T12891" s="5"/>
      <c r="V12891" s="5"/>
      <c r="W12891" s="5"/>
    </row>
    <row r="12892" spans="4:23" customFormat="1" x14ac:dyDescent="0.35">
      <c r="D12892" s="5"/>
      <c r="J12892" s="12"/>
      <c r="S12892" s="12"/>
      <c r="T12892" s="5"/>
      <c r="V12892" s="5"/>
      <c r="W12892" s="5"/>
    </row>
    <row r="12893" spans="4:23" customFormat="1" x14ac:dyDescent="0.35">
      <c r="D12893" s="5"/>
      <c r="J12893" s="12"/>
      <c r="S12893" s="12"/>
      <c r="T12893" s="5"/>
      <c r="V12893" s="5"/>
      <c r="W12893" s="5"/>
    </row>
    <row r="12894" spans="4:23" customFormat="1" x14ac:dyDescent="0.35">
      <c r="D12894" s="5"/>
      <c r="J12894" s="12"/>
      <c r="S12894" s="12"/>
      <c r="T12894" s="5"/>
      <c r="V12894" s="5"/>
      <c r="W12894" s="5"/>
    </row>
    <row r="12895" spans="4:23" customFormat="1" x14ac:dyDescent="0.35">
      <c r="D12895" s="5"/>
      <c r="J12895" s="12"/>
      <c r="S12895" s="12"/>
      <c r="T12895" s="5"/>
      <c r="V12895" s="5"/>
      <c r="W12895" s="5"/>
    </row>
    <row r="12896" spans="4:23" customFormat="1" x14ac:dyDescent="0.35">
      <c r="D12896" s="5"/>
      <c r="J12896" s="12"/>
      <c r="S12896" s="12"/>
      <c r="T12896" s="5"/>
      <c r="V12896" s="5"/>
      <c r="W12896" s="5"/>
    </row>
    <row r="12897" spans="4:23" customFormat="1" x14ac:dyDescent="0.35">
      <c r="D12897" s="5"/>
      <c r="J12897" s="12"/>
      <c r="S12897" s="12"/>
      <c r="T12897" s="5"/>
      <c r="V12897" s="5"/>
      <c r="W12897" s="5"/>
    </row>
    <row r="12898" spans="4:23" customFormat="1" x14ac:dyDescent="0.35">
      <c r="D12898" s="5"/>
      <c r="J12898" s="12"/>
      <c r="S12898" s="12"/>
      <c r="T12898" s="5"/>
      <c r="V12898" s="5"/>
      <c r="W12898" s="5"/>
    </row>
    <row r="12899" spans="4:23" customFormat="1" x14ac:dyDescent="0.35">
      <c r="D12899" s="5"/>
      <c r="J12899" s="12"/>
      <c r="S12899" s="12"/>
      <c r="T12899" s="5"/>
      <c r="V12899" s="5"/>
      <c r="W12899" s="5"/>
    </row>
    <row r="12900" spans="4:23" customFormat="1" x14ac:dyDescent="0.35">
      <c r="D12900" s="5"/>
      <c r="J12900" s="12"/>
      <c r="S12900" s="12"/>
      <c r="T12900" s="5"/>
      <c r="V12900" s="5"/>
      <c r="W12900" s="5"/>
    </row>
    <row r="12901" spans="4:23" customFormat="1" x14ac:dyDescent="0.35">
      <c r="D12901" s="5"/>
      <c r="J12901" s="12"/>
      <c r="S12901" s="12"/>
      <c r="T12901" s="5"/>
      <c r="V12901" s="5"/>
      <c r="W12901" s="5"/>
    </row>
    <row r="12902" spans="4:23" customFormat="1" x14ac:dyDescent="0.35">
      <c r="D12902" s="5"/>
      <c r="J12902" s="12"/>
      <c r="S12902" s="12"/>
      <c r="T12902" s="5"/>
      <c r="V12902" s="5"/>
      <c r="W12902" s="5"/>
    </row>
    <row r="12903" spans="4:23" customFormat="1" x14ac:dyDescent="0.35">
      <c r="D12903" s="5"/>
      <c r="J12903" s="12"/>
      <c r="S12903" s="12"/>
      <c r="T12903" s="5"/>
      <c r="V12903" s="5"/>
      <c r="W12903" s="5"/>
    </row>
    <row r="12904" spans="4:23" customFormat="1" x14ac:dyDescent="0.35">
      <c r="D12904" s="5"/>
      <c r="J12904" s="12"/>
      <c r="S12904" s="12"/>
      <c r="T12904" s="5"/>
      <c r="V12904" s="5"/>
      <c r="W12904" s="5"/>
    </row>
    <row r="12905" spans="4:23" customFormat="1" x14ac:dyDescent="0.35">
      <c r="D12905" s="5"/>
      <c r="J12905" s="12"/>
      <c r="S12905" s="12"/>
      <c r="T12905" s="5"/>
      <c r="V12905" s="5"/>
      <c r="W12905" s="5"/>
    </row>
    <row r="12906" spans="4:23" customFormat="1" x14ac:dyDescent="0.35">
      <c r="D12906" s="5"/>
      <c r="J12906" s="12"/>
      <c r="S12906" s="12"/>
      <c r="T12906" s="5"/>
      <c r="V12906" s="5"/>
      <c r="W12906" s="5"/>
    </row>
    <row r="12907" spans="4:23" customFormat="1" x14ac:dyDescent="0.35">
      <c r="D12907" s="5"/>
      <c r="J12907" s="12"/>
      <c r="S12907" s="12"/>
      <c r="T12907" s="5"/>
      <c r="V12907" s="5"/>
      <c r="W12907" s="5"/>
    </row>
    <row r="12908" spans="4:23" customFormat="1" x14ac:dyDescent="0.35">
      <c r="D12908" s="5"/>
      <c r="J12908" s="12"/>
      <c r="S12908" s="12"/>
      <c r="T12908" s="5"/>
      <c r="V12908" s="5"/>
      <c r="W12908" s="5"/>
    </row>
    <row r="12909" spans="4:23" customFormat="1" x14ac:dyDescent="0.35">
      <c r="D12909" s="5"/>
      <c r="J12909" s="12"/>
      <c r="S12909" s="12"/>
      <c r="T12909" s="5"/>
      <c r="V12909" s="5"/>
      <c r="W12909" s="5"/>
    </row>
    <row r="12910" spans="4:23" customFormat="1" x14ac:dyDescent="0.35">
      <c r="D12910" s="5"/>
      <c r="J12910" s="12"/>
      <c r="S12910" s="12"/>
      <c r="T12910" s="5"/>
      <c r="V12910" s="5"/>
      <c r="W12910" s="5"/>
    </row>
    <row r="12911" spans="4:23" customFormat="1" x14ac:dyDescent="0.35">
      <c r="D12911" s="5"/>
      <c r="J12911" s="12"/>
      <c r="S12911" s="12"/>
      <c r="T12911" s="5"/>
      <c r="V12911" s="5"/>
      <c r="W12911" s="5"/>
    </row>
    <row r="12912" spans="4:23" customFormat="1" x14ac:dyDescent="0.35">
      <c r="D12912" s="5"/>
      <c r="J12912" s="12"/>
      <c r="S12912" s="12"/>
      <c r="T12912" s="5"/>
      <c r="V12912" s="5"/>
      <c r="W12912" s="5"/>
    </row>
    <row r="12913" spans="4:23" customFormat="1" x14ac:dyDescent="0.35">
      <c r="D12913" s="5"/>
      <c r="J12913" s="12"/>
      <c r="S12913" s="12"/>
      <c r="T12913" s="5"/>
      <c r="V12913" s="5"/>
      <c r="W12913" s="5"/>
    </row>
    <row r="12914" spans="4:23" customFormat="1" x14ac:dyDescent="0.35">
      <c r="D12914" s="5"/>
      <c r="J12914" s="12"/>
      <c r="S12914" s="12"/>
      <c r="T12914" s="5"/>
      <c r="V12914" s="5"/>
      <c r="W12914" s="5"/>
    </row>
    <row r="12915" spans="4:23" customFormat="1" x14ac:dyDescent="0.35">
      <c r="D12915" s="5"/>
      <c r="J12915" s="12"/>
      <c r="S12915" s="12"/>
      <c r="T12915" s="5"/>
      <c r="V12915" s="5"/>
      <c r="W12915" s="5"/>
    </row>
    <row r="12916" spans="4:23" customFormat="1" x14ac:dyDescent="0.35">
      <c r="D12916" s="5"/>
      <c r="J12916" s="12"/>
      <c r="S12916" s="12"/>
      <c r="T12916" s="5"/>
      <c r="V12916" s="5"/>
      <c r="W12916" s="5"/>
    </row>
    <row r="12917" spans="4:23" customFormat="1" x14ac:dyDescent="0.35">
      <c r="D12917" s="5"/>
      <c r="J12917" s="12"/>
      <c r="S12917" s="12"/>
      <c r="T12917" s="5"/>
      <c r="V12917" s="5"/>
      <c r="W12917" s="5"/>
    </row>
    <row r="12918" spans="4:23" customFormat="1" x14ac:dyDescent="0.35">
      <c r="D12918" s="5"/>
      <c r="J12918" s="12"/>
      <c r="S12918" s="12"/>
      <c r="T12918" s="5"/>
      <c r="V12918" s="5"/>
      <c r="W12918" s="5"/>
    </row>
    <row r="12919" spans="4:23" customFormat="1" x14ac:dyDescent="0.35">
      <c r="D12919" s="5"/>
      <c r="J12919" s="12"/>
      <c r="S12919" s="12"/>
      <c r="T12919" s="5"/>
      <c r="V12919" s="5"/>
      <c r="W12919" s="5"/>
    </row>
    <row r="12920" spans="4:23" customFormat="1" x14ac:dyDescent="0.35">
      <c r="D12920" s="5"/>
      <c r="J12920" s="12"/>
      <c r="S12920" s="12"/>
      <c r="T12920" s="5"/>
      <c r="V12920" s="5"/>
      <c r="W12920" s="5"/>
    </row>
    <row r="12921" spans="4:23" customFormat="1" x14ac:dyDescent="0.35">
      <c r="D12921" s="5"/>
      <c r="J12921" s="12"/>
      <c r="S12921" s="12"/>
      <c r="T12921" s="5"/>
      <c r="V12921" s="5"/>
      <c r="W12921" s="5"/>
    </row>
    <row r="12922" spans="4:23" customFormat="1" x14ac:dyDescent="0.35">
      <c r="D12922" s="5"/>
      <c r="J12922" s="12"/>
      <c r="S12922" s="12"/>
      <c r="T12922" s="5"/>
      <c r="V12922" s="5"/>
      <c r="W12922" s="5"/>
    </row>
    <row r="12923" spans="4:23" customFormat="1" x14ac:dyDescent="0.35">
      <c r="D12923" s="5"/>
      <c r="J12923" s="12"/>
      <c r="S12923" s="12"/>
      <c r="T12923" s="5"/>
      <c r="V12923" s="5"/>
      <c r="W12923" s="5"/>
    </row>
    <row r="12924" spans="4:23" customFormat="1" x14ac:dyDescent="0.35">
      <c r="D12924" s="5"/>
      <c r="J12924" s="12"/>
      <c r="S12924" s="12"/>
      <c r="T12924" s="5"/>
      <c r="V12924" s="5"/>
      <c r="W12924" s="5"/>
    </row>
    <row r="12925" spans="4:23" customFormat="1" x14ac:dyDescent="0.35">
      <c r="D12925" s="5"/>
      <c r="J12925" s="12"/>
      <c r="S12925" s="12"/>
      <c r="T12925" s="5"/>
      <c r="V12925" s="5"/>
      <c r="W12925" s="5"/>
    </row>
    <row r="12926" spans="4:23" customFormat="1" x14ac:dyDescent="0.35">
      <c r="D12926" s="5"/>
      <c r="J12926" s="12"/>
      <c r="S12926" s="12"/>
      <c r="T12926" s="5"/>
      <c r="V12926" s="5"/>
      <c r="W12926" s="5"/>
    </row>
    <row r="12927" spans="4:23" customFormat="1" x14ac:dyDescent="0.35">
      <c r="D12927" s="5"/>
      <c r="J12927" s="12"/>
      <c r="S12927" s="12"/>
      <c r="T12927" s="5"/>
      <c r="V12927" s="5"/>
      <c r="W12927" s="5"/>
    </row>
    <row r="12928" spans="4:23" customFormat="1" x14ac:dyDescent="0.35">
      <c r="D12928" s="5"/>
      <c r="J12928" s="12"/>
      <c r="S12928" s="12"/>
      <c r="T12928" s="5"/>
      <c r="V12928" s="5"/>
      <c r="W12928" s="5"/>
    </row>
    <row r="12929" spans="4:23" customFormat="1" x14ac:dyDescent="0.35">
      <c r="D12929" s="5"/>
      <c r="J12929" s="12"/>
      <c r="S12929" s="12"/>
      <c r="T12929" s="5"/>
      <c r="V12929" s="5"/>
      <c r="W12929" s="5"/>
    </row>
    <row r="12930" spans="4:23" customFormat="1" x14ac:dyDescent="0.35">
      <c r="D12930" s="5"/>
      <c r="J12930" s="12"/>
      <c r="S12930" s="12"/>
      <c r="T12930" s="5"/>
      <c r="V12930" s="5"/>
      <c r="W12930" s="5"/>
    </row>
    <row r="12931" spans="4:23" customFormat="1" x14ac:dyDescent="0.35">
      <c r="D12931" s="5"/>
      <c r="J12931" s="12"/>
      <c r="S12931" s="12"/>
      <c r="T12931" s="5"/>
      <c r="V12931" s="5"/>
      <c r="W12931" s="5"/>
    </row>
    <row r="12932" spans="4:23" customFormat="1" x14ac:dyDescent="0.35">
      <c r="D12932" s="5"/>
      <c r="J12932" s="12"/>
      <c r="S12932" s="12"/>
      <c r="T12932" s="5"/>
      <c r="V12932" s="5"/>
      <c r="W12932" s="5"/>
    </row>
    <row r="12933" spans="4:23" customFormat="1" x14ac:dyDescent="0.35">
      <c r="D12933" s="5"/>
      <c r="J12933" s="12"/>
      <c r="S12933" s="12"/>
      <c r="T12933" s="5"/>
      <c r="V12933" s="5"/>
      <c r="W12933" s="5"/>
    </row>
    <row r="12934" spans="4:23" customFormat="1" x14ac:dyDescent="0.35">
      <c r="D12934" s="5"/>
      <c r="J12934" s="12"/>
      <c r="S12934" s="12"/>
      <c r="T12934" s="5"/>
      <c r="V12934" s="5"/>
      <c r="W12934" s="5"/>
    </row>
    <row r="12935" spans="4:23" customFormat="1" x14ac:dyDescent="0.35">
      <c r="D12935" s="5"/>
      <c r="J12935" s="12"/>
      <c r="S12935" s="12"/>
      <c r="T12935" s="5"/>
      <c r="V12935" s="5"/>
      <c r="W12935" s="5"/>
    </row>
    <row r="12936" spans="4:23" customFormat="1" x14ac:dyDescent="0.35">
      <c r="D12936" s="5"/>
      <c r="J12936" s="12"/>
      <c r="S12936" s="12"/>
      <c r="T12936" s="5"/>
      <c r="V12936" s="5"/>
      <c r="W12936" s="5"/>
    </row>
    <row r="12937" spans="4:23" customFormat="1" x14ac:dyDescent="0.35">
      <c r="D12937" s="5"/>
      <c r="J12937" s="12"/>
      <c r="S12937" s="12"/>
      <c r="T12937" s="5"/>
      <c r="V12937" s="5"/>
      <c r="W12937" s="5"/>
    </row>
    <row r="12938" spans="4:23" customFormat="1" x14ac:dyDescent="0.35">
      <c r="D12938" s="5"/>
      <c r="J12938" s="12"/>
      <c r="S12938" s="12"/>
      <c r="T12938" s="5"/>
      <c r="V12938" s="5"/>
      <c r="W12938" s="5"/>
    </row>
    <row r="12939" spans="4:23" customFormat="1" x14ac:dyDescent="0.35">
      <c r="D12939" s="5"/>
      <c r="J12939" s="12"/>
      <c r="S12939" s="12"/>
      <c r="T12939" s="5"/>
      <c r="V12939" s="5"/>
      <c r="W12939" s="5"/>
    </row>
    <row r="12940" spans="4:23" customFormat="1" x14ac:dyDescent="0.35">
      <c r="D12940" s="5"/>
      <c r="J12940" s="12"/>
      <c r="S12940" s="12"/>
      <c r="T12940" s="5"/>
      <c r="V12940" s="5"/>
      <c r="W12940" s="5"/>
    </row>
    <row r="12941" spans="4:23" customFormat="1" x14ac:dyDescent="0.35">
      <c r="D12941" s="5"/>
      <c r="J12941" s="12"/>
      <c r="S12941" s="12"/>
      <c r="T12941" s="5"/>
      <c r="V12941" s="5"/>
      <c r="W12941" s="5"/>
    </row>
    <row r="12942" spans="4:23" customFormat="1" x14ac:dyDescent="0.35">
      <c r="D12942" s="5"/>
      <c r="J12942" s="12"/>
      <c r="S12942" s="12"/>
      <c r="T12942" s="5"/>
      <c r="V12942" s="5"/>
      <c r="W12942" s="5"/>
    </row>
    <row r="12943" spans="4:23" customFormat="1" x14ac:dyDescent="0.35">
      <c r="D12943" s="5"/>
      <c r="J12943" s="12"/>
      <c r="S12943" s="12"/>
      <c r="T12943" s="5"/>
      <c r="V12943" s="5"/>
      <c r="W12943" s="5"/>
    </row>
    <row r="12944" spans="4:23" customFormat="1" x14ac:dyDescent="0.35">
      <c r="D12944" s="5"/>
      <c r="J12944" s="12"/>
      <c r="S12944" s="12"/>
      <c r="T12944" s="5"/>
      <c r="V12944" s="5"/>
      <c r="W12944" s="5"/>
    </row>
    <row r="12945" spans="4:23" customFormat="1" x14ac:dyDescent="0.35">
      <c r="D12945" s="5"/>
      <c r="J12945" s="12"/>
      <c r="S12945" s="12"/>
      <c r="T12945" s="5"/>
      <c r="V12945" s="5"/>
      <c r="W12945" s="5"/>
    </row>
    <row r="12946" spans="4:23" customFormat="1" x14ac:dyDescent="0.35">
      <c r="D12946" s="5"/>
      <c r="J12946" s="12"/>
      <c r="S12946" s="12"/>
      <c r="T12946" s="5"/>
      <c r="V12946" s="5"/>
      <c r="W12946" s="5"/>
    </row>
    <row r="12947" spans="4:23" customFormat="1" x14ac:dyDescent="0.35">
      <c r="D12947" s="5"/>
      <c r="J12947" s="12"/>
      <c r="S12947" s="12"/>
      <c r="T12947" s="5"/>
      <c r="V12947" s="5"/>
      <c r="W12947" s="5"/>
    </row>
    <row r="12948" spans="4:23" customFormat="1" x14ac:dyDescent="0.35">
      <c r="D12948" s="5"/>
      <c r="J12948" s="12"/>
      <c r="S12948" s="12"/>
      <c r="T12948" s="5"/>
      <c r="V12948" s="5"/>
      <c r="W12948" s="5"/>
    </row>
    <row r="12949" spans="4:23" customFormat="1" x14ac:dyDescent="0.35">
      <c r="D12949" s="5"/>
      <c r="J12949" s="12"/>
      <c r="S12949" s="12"/>
      <c r="T12949" s="5"/>
      <c r="V12949" s="5"/>
      <c r="W12949" s="5"/>
    </row>
    <row r="12950" spans="4:23" customFormat="1" x14ac:dyDescent="0.35">
      <c r="D12950" s="5"/>
      <c r="J12950" s="12"/>
      <c r="S12950" s="12"/>
      <c r="T12950" s="5"/>
      <c r="V12950" s="5"/>
      <c r="W12950" s="5"/>
    </row>
    <row r="12951" spans="4:23" customFormat="1" x14ac:dyDescent="0.35">
      <c r="D12951" s="5"/>
      <c r="J12951" s="12"/>
      <c r="S12951" s="12"/>
      <c r="T12951" s="5"/>
      <c r="V12951" s="5"/>
      <c r="W12951" s="5"/>
    </row>
    <row r="12952" spans="4:23" customFormat="1" x14ac:dyDescent="0.35">
      <c r="D12952" s="5"/>
      <c r="J12952" s="12"/>
      <c r="S12952" s="12"/>
      <c r="T12952" s="5"/>
      <c r="V12952" s="5"/>
      <c r="W12952" s="5"/>
    </row>
    <row r="12953" spans="4:23" customFormat="1" x14ac:dyDescent="0.35">
      <c r="D12953" s="5"/>
      <c r="J12953" s="12"/>
      <c r="S12953" s="12"/>
      <c r="T12953" s="5"/>
      <c r="V12953" s="5"/>
      <c r="W12953" s="5"/>
    </row>
    <row r="12954" spans="4:23" customFormat="1" x14ac:dyDescent="0.35">
      <c r="D12954" s="5"/>
      <c r="J12954" s="12"/>
      <c r="S12954" s="12"/>
      <c r="T12954" s="5"/>
      <c r="V12954" s="5"/>
      <c r="W12954" s="5"/>
    </row>
    <row r="12955" spans="4:23" customFormat="1" x14ac:dyDescent="0.35">
      <c r="D12955" s="5"/>
      <c r="J12955" s="12"/>
      <c r="S12955" s="12"/>
      <c r="T12955" s="5"/>
      <c r="V12955" s="5"/>
      <c r="W12955" s="5"/>
    </row>
    <row r="12956" spans="4:23" customFormat="1" x14ac:dyDescent="0.35">
      <c r="D12956" s="5"/>
      <c r="J12956" s="12"/>
      <c r="S12956" s="12"/>
      <c r="T12956" s="5"/>
      <c r="V12956" s="5"/>
      <c r="W12956" s="5"/>
    </row>
    <row r="12957" spans="4:23" customFormat="1" x14ac:dyDescent="0.35">
      <c r="D12957" s="5"/>
      <c r="J12957" s="12"/>
      <c r="S12957" s="12"/>
      <c r="T12957" s="5"/>
      <c r="V12957" s="5"/>
      <c r="W12957" s="5"/>
    </row>
    <row r="12958" spans="4:23" customFormat="1" x14ac:dyDescent="0.35">
      <c r="D12958" s="5"/>
      <c r="J12958" s="12"/>
      <c r="S12958" s="12"/>
      <c r="T12958" s="5"/>
      <c r="V12958" s="5"/>
      <c r="W12958" s="5"/>
    </row>
    <row r="12959" spans="4:23" customFormat="1" x14ac:dyDescent="0.35">
      <c r="D12959" s="5"/>
      <c r="J12959" s="12"/>
      <c r="S12959" s="12"/>
      <c r="T12959" s="5"/>
      <c r="V12959" s="5"/>
      <c r="W12959" s="5"/>
    </row>
    <row r="12960" spans="4:23" customFormat="1" x14ac:dyDescent="0.35">
      <c r="D12960" s="5"/>
      <c r="J12960" s="12"/>
      <c r="S12960" s="12"/>
      <c r="T12960" s="5"/>
      <c r="V12960" s="5"/>
      <c r="W12960" s="5"/>
    </row>
    <row r="12961" spans="4:23" customFormat="1" x14ac:dyDescent="0.35">
      <c r="D12961" s="5"/>
      <c r="J12961" s="12"/>
      <c r="S12961" s="12"/>
      <c r="T12961" s="5"/>
      <c r="V12961" s="5"/>
      <c r="W12961" s="5"/>
    </row>
    <row r="12962" spans="4:23" customFormat="1" x14ac:dyDescent="0.35">
      <c r="D12962" s="5"/>
      <c r="J12962" s="12"/>
      <c r="S12962" s="12"/>
      <c r="T12962" s="5"/>
      <c r="V12962" s="5"/>
      <c r="W12962" s="5"/>
    </row>
    <row r="12963" spans="4:23" customFormat="1" x14ac:dyDescent="0.35">
      <c r="D12963" s="5"/>
      <c r="J12963" s="12"/>
      <c r="S12963" s="12"/>
      <c r="T12963" s="5"/>
      <c r="V12963" s="5"/>
      <c r="W12963" s="5"/>
    </row>
    <row r="12964" spans="4:23" customFormat="1" x14ac:dyDescent="0.35">
      <c r="D12964" s="5"/>
      <c r="J12964" s="12"/>
      <c r="S12964" s="12"/>
      <c r="T12964" s="5"/>
      <c r="V12964" s="5"/>
      <c r="W12964" s="5"/>
    </row>
    <row r="12965" spans="4:23" customFormat="1" x14ac:dyDescent="0.35">
      <c r="D12965" s="5"/>
      <c r="J12965" s="12"/>
      <c r="S12965" s="12"/>
      <c r="T12965" s="5"/>
      <c r="V12965" s="5"/>
      <c r="W12965" s="5"/>
    </row>
    <row r="12966" spans="4:23" customFormat="1" x14ac:dyDescent="0.35">
      <c r="D12966" s="5"/>
      <c r="J12966" s="12"/>
      <c r="S12966" s="12"/>
      <c r="T12966" s="5"/>
      <c r="V12966" s="5"/>
      <c r="W12966" s="5"/>
    </row>
    <row r="12967" spans="4:23" customFormat="1" x14ac:dyDescent="0.35">
      <c r="D12967" s="5"/>
      <c r="J12967" s="12"/>
      <c r="S12967" s="12"/>
      <c r="T12967" s="5"/>
      <c r="V12967" s="5"/>
      <c r="W12967" s="5"/>
    </row>
    <row r="12968" spans="4:23" customFormat="1" x14ac:dyDescent="0.35">
      <c r="D12968" s="5"/>
      <c r="J12968" s="12"/>
      <c r="S12968" s="12"/>
      <c r="T12968" s="5"/>
      <c r="V12968" s="5"/>
      <c r="W12968" s="5"/>
    </row>
    <row r="12969" spans="4:23" customFormat="1" x14ac:dyDescent="0.35">
      <c r="D12969" s="5"/>
      <c r="J12969" s="12"/>
      <c r="S12969" s="12"/>
      <c r="T12969" s="5"/>
      <c r="V12969" s="5"/>
      <c r="W12969" s="5"/>
    </row>
    <row r="12970" spans="4:23" customFormat="1" x14ac:dyDescent="0.35">
      <c r="D12970" s="5"/>
      <c r="J12970" s="12"/>
      <c r="S12970" s="12"/>
      <c r="T12970" s="5"/>
      <c r="V12970" s="5"/>
      <c r="W12970" s="5"/>
    </row>
    <row r="12971" spans="4:23" customFormat="1" x14ac:dyDescent="0.35">
      <c r="D12971" s="5"/>
      <c r="J12971" s="12"/>
      <c r="S12971" s="12"/>
      <c r="T12971" s="5"/>
      <c r="V12971" s="5"/>
      <c r="W12971" s="5"/>
    </row>
    <row r="12972" spans="4:23" customFormat="1" x14ac:dyDescent="0.35">
      <c r="D12972" s="5"/>
      <c r="J12972" s="12"/>
      <c r="S12972" s="12"/>
      <c r="T12972" s="5"/>
      <c r="V12972" s="5"/>
      <c r="W12972" s="5"/>
    </row>
    <row r="12973" spans="4:23" customFormat="1" x14ac:dyDescent="0.35">
      <c r="D12973" s="5"/>
      <c r="J12973" s="12"/>
      <c r="S12973" s="12"/>
      <c r="T12973" s="5"/>
      <c r="V12973" s="5"/>
      <c r="W12973" s="5"/>
    </row>
    <row r="12974" spans="4:23" customFormat="1" x14ac:dyDescent="0.35">
      <c r="D12974" s="5"/>
      <c r="J12974" s="12"/>
      <c r="S12974" s="12"/>
      <c r="T12974" s="5"/>
      <c r="V12974" s="5"/>
      <c r="W12974" s="5"/>
    </row>
    <row r="12975" spans="4:23" customFormat="1" x14ac:dyDescent="0.35">
      <c r="D12975" s="5"/>
      <c r="J12975" s="12"/>
      <c r="S12975" s="12"/>
      <c r="T12975" s="5"/>
      <c r="V12975" s="5"/>
      <c r="W12975" s="5"/>
    </row>
    <row r="12976" spans="4:23" customFormat="1" x14ac:dyDescent="0.35">
      <c r="D12976" s="5"/>
      <c r="J12976" s="12"/>
      <c r="S12976" s="12"/>
      <c r="T12976" s="5"/>
      <c r="V12976" s="5"/>
      <c r="W12976" s="5"/>
    </row>
    <row r="12977" spans="4:23" customFormat="1" x14ac:dyDescent="0.35">
      <c r="D12977" s="5"/>
      <c r="J12977" s="12"/>
      <c r="S12977" s="12"/>
      <c r="T12977" s="5"/>
      <c r="V12977" s="5"/>
      <c r="W12977" s="5"/>
    </row>
    <row r="12978" spans="4:23" customFormat="1" x14ac:dyDescent="0.35">
      <c r="D12978" s="5"/>
      <c r="J12978" s="12"/>
      <c r="S12978" s="12"/>
      <c r="T12978" s="5"/>
      <c r="V12978" s="5"/>
      <c r="W12978" s="5"/>
    </row>
    <row r="12979" spans="4:23" customFormat="1" x14ac:dyDescent="0.35">
      <c r="D12979" s="5"/>
      <c r="J12979" s="12"/>
      <c r="S12979" s="12"/>
      <c r="T12979" s="5"/>
      <c r="V12979" s="5"/>
      <c r="W12979" s="5"/>
    </row>
    <row r="12980" spans="4:23" customFormat="1" x14ac:dyDescent="0.35">
      <c r="D12980" s="5"/>
      <c r="J12980" s="12"/>
      <c r="S12980" s="12"/>
      <c r="T12980" s="5"/>
      <c r="V12980" s="5"/>
      <c r="W12980" s="5"/>
    </row>
    <row r="12981" spans="4:23" customFormat="1" x14ac:dyDescent="0.35">
      <c r="D12981" s="5"/>
      <c r="J12981" s="12"/>
      <c r="S12981" s="12"/>
      <c r="T12981" s="5"/>
      <c r="V12981" s="5"/>
      <c r="W12981" s="5"/>
    </row>
    <row r="12982" spans="4:23" customFormat="1" x14ac:dyDescent="0.35">
      <c r="D12982" s="5"/>
      <c r="J12982" s="12"/>
      <c r="S12982" s="12"/>
      <c r="T12982" s="5"/>
      <c r="V12982" s="5"/>
      <c r="W12982" s="5"/>
    </row>
    <row r="12983" spans="4:23" customFormat="1" x14ac:dyDescent="0.35">
      <c r="D12983" s="5"/>
      <c r="J12983" s="12"/>
      <c r="S12983" s="12"/>
      <c r="T12983" s="5"/>
      <c r="V12983" s="5"/>
      <c r="W12983" s="5"/>
    </row>
    <row r="12984" spans="4:23" customFormat="1" x14ac:dyDescent="0.35">
      <c r="D12984" s="5"/>
      <c r="J12984" s="12"/>
      <c r="S12984" s="12"/>
      <c r="T12984" s="5"/>
      <c r="V12984" s="5"/>
      <c r="W12984" s="5"/>
    </row>
    <row r="12985" spans="4:23" customFormat="1" x14ac:dyDescent="0.35">
      <c r="D12985" s="5"/>
      <c r="J12985" s="12"/>
      <c r="S12985" s="12"/>
      <c r="T12985" s="5"/>
      <c r="V12985" s="5"/>
      <c r="W12985" s="5"/>
    </row>
    <row r="12986" spans="4:23" customFormat="1" x14ac:dyDescent="0.35">
      <c r="D12986" s="5"/>
      <c r="J12986" s="12"/>
      <c r="S12986" s="12"/>
      <c r="T12986" s="5"/>
      <c r="V12986" s="5"/>
      <c r="W12986" s="5"/>
    </row>
    <row r="12987" spans="4:23" customFormat="1" x14ac:dyDescent="0.35">
      <c r="D12987" s="5"/>
      <c r="J12987" s="12"/>
      <c r="S12987" s="12"/>
      <c r="T12987" s="5"/>
      <c r="V12987" s="5"/>
      <c r="W12987" s="5"/>
    </row>
    <row r="12988" spans="4:23" customFormat="1" x14ac:dyDescent="0.35">
      <c r="D12988" s="5"/>
      <c r="J12988" s="12"/>
      <c r="S12988" s="12"/>
      <c r="T12988" s="5"/>
      <c r="V12988" s="5"/>
      <c r="W12988" s="5"/>
    </row>
    <row r="12989" spans="4:23" customFormat="1" x14ac:dyDescent="0.35">
      <c r="D12989" s="5"/>
      <c r="J12989" s="12"/>
      <c r="S12989" s="12"/>
      <c r="T12989" s="5"/>
      <c r="V12989" s="5"/>
      <c r="W12989" s="5"/>
    </row>
    <row r="12990" spans="4:23" customFormat="1" x14ac:dyDescent="0.35">
      <c r="D12990" s="5"/>
      <c r="J12990" s="12"/>
      <c r="S12990" s="12"/>
      <c r="T12990" s="5"/>
      <c r="V12990" s="5"/>
      <c r="W12990" s="5"/>
    </row>
    <row r="12991" spans="4:23" customFormat="1" x14ac:dyDescent="0.35">
      <c r="D12991" s="5"/>
      <c r="J12991" s="12"/>
      <c r="S12991" s="12"/>
      <c r="T12991" s="5"/>
      <c r="V12991" s="5"/>
      <c r="W12991" s="5"/>
    </row>
    <row r="12992" spans="4:23" customFormat="1" x14ac:dyDescent="0.35">
      <c r="D12992" s="5"/>
      <c r="J12992" s="12"/>
      <c r="S12992" s="12"/>
      <c r="T12992" s="5"/>
      <c r="V12992" s="5"/>
      <c r="W12992" s="5"/>
    </row>
    <row r="12993" spans="4:23" customFormat="1" x14ac:dyDescent="0.35">
      <c r="D12993" s="5"/>
      <c r="J12993" s="12"/>
      <c r="S12993" s="12"/>
      <c r="T12993" s="5"/>
      <c r="V12993" s="5"/>
      <c r="W12993" s="5"/>
    </row>
    <row r="12994" spans="4:23" customFormat="1" x14ac:dyDescent="0.35">
      <c r="D12994" s="5"/>
      <c r="J12994" s="12"/>
      <c r="S12994" s="12"/>
      <c r="T12994" s="5"/>
      <c r="V12994" s="5"/>
      <c r="W12994" s="5"/>
    </row>
    <row r="12995" spans="4:23" customFormat="1" x14ac:dyDescent="0.35">
      <c r="D12995" s="5"/>
      <c r="J12995" s="12"/>
      <c r="S12995" s="12"/>
      <c r="T12995" s="5"/>
      <c r="V12995" s="5"/>
      <c r="W12995" s="5"/>
    </row>
    <row r="12996" spans="4:23" customFormat="1" x14ac:dyDescent="0.35">
      <c r="D12996" s="5"/>
      <c r="J12996" s="12"/>
      <c r="S12996" s="12"/>
      <c r="T12996" s="5"/>
      <c r="V12996" s="5"/>
      <c r="W12996" s="5"/>
    </row>
    <row r="12997" spans="4:23" customFormat="1" x14ac:dyDescent="0.35">
      <c r="D12997" s="5"/>
      <c r="J12997" s="12"/>
      <c r="S12997" s="12"/>
      <c r="T12997" s="5"/>
      <c r="V12997" s="5"/>
      <c r="W12997" s="5"/>
    </row>
    <row r="12998" spans="4:23" customFormat="1" x14ac:dyDescent="0.35">
      <c r="D12998" s="5"/>
      <c r="J12998" s="12"/>
      <c r="S12998" s="12"/>
      <c r="T12998" s="5"/>
      <c r="V12998" s="5"/>
      <c r="W12998" s="5"/>
    </row>
    <row r="12999" spans="4:23" customFormat="1" x14ac:dyDescent="0.35">
      <c r="D12999" s="5"/>
      <c r="J12999" s="12"/>
      <c r="S12999" s="12"/>
      <c r="T12999" s="5"/>
      <c r="V12999" s="5"/>
      <c r="W12999" s="5"/>
    </row>
    <row r="13000" spans="4:23" customFormat="1" x14ac:dyDescent="0.35">
      <c r="D13000" s="5"/>
      <c r="J13000" s="12"/>
      <c r="S13000" s="12"/>
      <c r="T13000" s="5"/>
      <c r="V13000" s="5"/>
      <c r="W13000" s="5"/>
    </row>
    <row r="13001" spans="4:23" customFormat="1" x14ac:dyDescent="0.35">
      <c r="D13001" s="5"/>
      <c r="J13001" s="12"/>
      <c r="S13001" s="12"/>
      <c r="T13001" s="5"/>
      <c r="V13001" s="5"/>
      <c r="W13001" s="5"/>
    </row>
    <row r="13002" spans="4:23" customFormat="1" x14ac:dyDescent="0.35">
      <c r="D13002" s="5"/>
      <c r="J13002" s="12"/>
      <c r="S13002" s="12"/>
      <c r="T13002" s="5"/>
      <c r="V13002" s="5"/>
      <c r="W13002" s="5"/>
    </row>
    <row r="13003" spans="4:23" customFormat="1" x14ac:dyDescent="0.35">
      <c r="D13003" s="5"/>
      <c r="J13003" s="12"/>
      <c r="S13003" s="12"/>
      <c r="T13003" s="5"/>
      <c r="V13003" s="5"/>
      <c r="W13003" s="5"/>
    </row>
    <row r="13004" spans="4:23" customFormat="1" x14ac:dyDescent="0.35">
      <c r="D13004" s="5"/>
      <c r="J13004" s="12"/>
      <c r="S13004" s="12"/>
      <c r="T13004" s="5"/>
      <c r="V13004" s="5"/>
      <c r="W13004" s="5"/>
    </row>
    <row r="13005" spans="4:23" customFormat="1" x14ac:dyDescent="0.35">
      <c r="D13005" s="5"/>
      <c r="J13005" s="12"/>
      <c r="S13005" s="12"/>
      <c r="T13005" s="5"/>
      <c r="V13005" s="5"/>
      <c r="W13005" s="5"/>
    </row>
    <row r="13006" spans="4:23" customFormat="1" x14ac:dyDescent="0.35">
      <c r="D13006" s="5"/>
      <c r="J13006" s="12"/>
      <c r="S13006" s="12"/>
      <c r="T13006" s="5"/>
      <c r="V13006" s="5"/>
      <c r="W13006" s="5"/>
    </row>
    <row r="13007" spans="4:23" customFormat="1" x14ac:dyDescent="0.35">
      <c r="D13007" s="5"/>
      <c r="J13007" s="12"/>
      <c r="S13007" s="12"/>
      <c r="T13007" s="5"/>
      <c r="V13007" s="5"/>
      <c r="W13007" s="5"/>
    </row>
    <row r="13008" spans="4:23" customFormat="1" x14ac:dyDescent="0.35">
      <c r="D13008" s="5"/>
      <c r="J13008" s="12"/>
      <c r="S13008" s="12"/>
      <c r="T13008" s="5"/>
      <c r="V13008" s="5"/>
      <c r="W13008" s="5"/>
    </row>
    <row r="13009" spans="4:23" customFormat="1" x14ac:dyDescent="0.35">
      <c r="D13009" s="5"/>
      <c r="J13009" s="12"/>
      <c r="S13009" s="12"/>
      <c r="T13009" s="5"/>
      <c r="V13009" s="5"/>
      <c r="W13009" s="5"/>
    </row>
    <row r="13010" spans="4:23" customFormat="1" x14ac:dyDescent="0.35">
      <c r="D13010" s="5"/>
      <c r="J13010" s="12"/>
      <c r="S13010" s="12"/>
      <c r="T13010" s="5"/>
      <c r="V13010" s="5"/>
      <c r="W13010" s="5"/>
    </row>
    <row r="13011" spans="4:23" customFormat="1" x14ac:dyDescent="0.35">
      <c r="D13011" s="5"/>
      <c r="J13011" s="12"/>
      <c r="S13011" s="12"/>
      <c r="T13011" s="5"/>
      <c r="V13011" s="5"/>
      <c r="W13011" s="5"/>
    </row>
    <row r="13012" spans="4:23" customFormat="1" x14ac:dyDescent="0.35">
      <c r="D13012" s="5"/>
      <c r="J13012" s="12"/>
      <c r="S13012" s="12"/>
      <c r="T13012" s="5"/>
      <c r="V13012" s="5"/>
      <c r="W13012" s="5"/>
    </row>
    <row r="13013" spans="4:23" customFormat="1" x14ac:dyDescent="0.35">
      <c r="D13013" s="5"/>
      <c r="J13013" s="12"/>
      <c r="S13013" s="12"/>
      <c r="T13013" s="5"/>
      <c r="V13013" s="5"/>
      <c r="W13013" s="5"/>
    </row>
    <row r="13014" spans="4:23" customFormat="1" x14ac:dyDescent="0.35">
      <c r="D13014" s="5"/>
      <c r="J13014" s="12"/>
      <c r="S13014" s="12"/>
      <c r="T13014" s="5"/>
      <c r="V13014" s="5"/>
      <c r="W13014" s="5"/>
    </row>
    <row r="13015" spans="4:23" customFormat="1" x14ac:dyDescent="0.35">
      <c r="D13015" s="5"/>
      <c r="J13015" s="12"/>
      <c r="S13015" s="12"/>
      <c r="T13015" s="5"/>
      <c r="V13015" s="5"/>
      <c r="W13015" s="5"/>
    </row>
    <row r="13016" spans="4:23" customFormat="1" x14ac:dyDescent="0.35">
      <c r="D13016" s="5"/>
      <c r="J13016" s="12"/>
      <c r="S13016" s="12"/>
      <c r="T13016" s="5"/>
      <c r="V13016" s="5"/>
      <c r="W13016" s="5"/>
    </row>
    <row r="13017" spans="4:23" customFormat="1" x14ac:dyDescent="0.35">
      <c r="D13017" s="5"/>
      <c r="J13017" s="12"/>
      <c r="S13017" s="12"/>
      <c r="T13017" s="5"/>
      <c r="V13017" s="5"/>
      <c r="W13017" s="5"/>
    </row>
    <row r="13018" spans="4:23" customFormat="1" x14ac:dyDescent="0.35">
      <c r="D13018" s="5"/>
      <c r="J13018" s="12"/>
      <c r="S13018" s="12"/>
      <c r="T13018" s="5"/>
      <c r="V13018" s="5"/>
      <c r="W13018" s="5"/>
    </row>
    <row r="13019" spans="4:23" customFormat="1" x14ac:dyDescent="0.35">
      <c r="D13019" s="5"/>
      <c r="J13019" s="12"/>
      <c r="S13019" s="12"/>
      <c r="T13019" s="5"/>
      <c r="V13019" s="5"/>
      <c r="W13019" s="5"/>
    </row>
    <row r="13020" spans="4:23" customFormat="1" x14ac:dyDescent="0.35">
      <c r="D13020" s="5"/>
      <c r="J13020" s="12"/>
      <c r="S13020" s="12"/>
      <c r="T13020" s="5"/>
      <c r="V13020" s="5"/>
      <c r="W13020" s="5"/>
    </row>
    <row r="13021" spans="4:23" customFormat="1" x14ac:dyDescent="0.35">
      <c r="D13021" s="5"/>
      <c r="J13021" s="12"/>
      <c r="S13021" s="12"/>
      <c r="T13021" s="5"/>
      <c r="V13021" s="5"/>
      <c r="W13021" s="5"/>
    </row>
    <row r="13022" spans="4:23" customFormat="1" x14ac:dyDescent="0.35">
      <c r="D13022" s="5"/>
      <c r="J13022" s="12"/>
      <c r="S13022" s="12"/>
      <c r="T13022" s="5"/>
      <c r="V13022" s="5"/>
      <c r="W13022" s="5"/>
    </row>
    <row r="13023" spans="4:23" customFormat="1" x14ac:dyDescent="0.35">
      <c r="D13023" s="5"/>
      <c r="J13023" s="12"/>
      <c r="S13023" s="12"/>
      <c r="T13023" s="5"/>
      <c r="V13023" s="5"/>
      <c r="W13023" s="5"/>
    </row>
    <row r="13024" spans="4:23" customFormat="1" x14ac:dyDescent="0.35">
      <c r="D13024" s="5"/>
      <c r="J13024" s="12"/>
      <c r="S13024" s="12"/>
      <c r="T13024" s="5"/>
      <c r="V13024" s="5"/>
      <c r="W13024" s="5"/>
    </row>
    <row r="13025" spans="4:23" customFormat="1" x14ac:dyDescent="0.35">
      <c r="D13025" s="5"/>
      <c r="J13025" s="12"/>
      <c r="S13025" s="12"/>
      <c r="T13025" s="5"/>
      <c r="V13025" s="5"/>
      <c r="W13025" s="5"/>
    </row>
    <row r="13026" spans="4:23" customFormat="1" x14ac:dyDescent="0.35">
      <c r="D13026" s="5"/>
      <c r="J13026" s="12"/>
      <c r="S13026" s="12"/>
      <c r="T13026" s="5"/>
      <c r="V13026" s="5"/>
      <c r="W13026" s="5"/>
    </row>
    <row r="13027" spans="4:23" customFormat="1" x14ac:dyDescent="0.35">
      <c r="D13027" s="5"/>
      <c r="J13027" s="12"/>
      <c r="S13027" s="12"/>
      <c r="T13027" s="5"/>
      <c r="V13027" s="5"/>
      <c r="W13027" s="5"/>
    </row>
    <row r="13028" spans="4:23" customFormat="1" x14ac:dyDescent="0.35">
      <c r="D13028" s="5"/>
      <c r="J13028" s="12"/>
      <c r="S13028" s="12"/>
      <c r="T13028" s="5"/>
      <c r="V13028" s="5"/>
      <c r="W13028" s="5"/>
    </row>
    <row r="13029" spans="4:23" customFormat="1" x14ac:dyDescent="0.35">
      <c r="D13029" s="5"/>
      <c r="J13029" s="12"/>
      <c r="S13029" s="12"/>
      <c r="T13029" s="5"/>
      <c r="V13029" s="5"/>
      <c r="W13029" s="5"/>
    </row>
    <row r="13030" spans="4:23" customFormat="1" x14ac:dyDescent="0.35">
      <c r="D13030" s="5"/>
      <c r="J13030" s="12"/>
      <c r="S13030" s="12"/>
      <c r="T13030" s="5"/>
      <c r="V13030" s="5"/>
      <c r="W13030" s="5"/>
    </row>
    <row r="13031" spans="4:23" customFormat="1" x14ac:dyDescent="0.35">
      <c r="D13031" s="5"/>
      <c r="J13031" s="12"/>
      <c r="S13031" s="12"/>
      <c r="T13031" s="5"/>
      <c r="V13031" s="5"/>
      <c r="W13031" s="5"/>
    </row>
    <row r="13032" spans="4:23" customFormat="1" x14ac:dyDescent="0.35">
      <c r="D13032" s="5"/>
      <c r="J13032" s="12"/>
      <c r="S13032" s="12"/>
      <c r="T13032" s="5"/>
      <c r="V13032" s="5"/>
      <c r="W13032" s="5"/>
    </row>
    <row r="13033" spans="4:23" customFormat="1" x14ac:dyDescent="0.35">
      <c r="D13033" s="5"/>
      <c r="J13033" s="12"/>
      <c r="S13033" s="12"/>
      <c r="T13033" s="5"/>
      <c r="V13033" s="5"/>
      <c r="W13033" s="5"/>
    </row>
    <row r="13034" spans="4:23" customFormat="1" x14ac:dyDescent="0.35">
      <c r="D13034" s="5"/>
      <c r="J13034" s="12"/>
      <c r="S13034" s="12"/>
      <c r="T13034" s="5"/>
      <c r="V13034" s="5"/>
      <c r="W13034" s="5"/>
    </row>
    <row r="13035" spans="4:23" customFormat="1" x14ac:dyDescent="0.35">
      <c r="D13035" s="5"/>
      <c r="J13035" s="12"/>
      <c r="S13035" s="12"/>
      <c r="T13035" s="5"/>
      <c r="V13035" s="5"/>
      <c r="W13035" s="5"/>
    </row>
    <row r="13036" spans="4:23" customFormat="1" x14ac:dyDescent="0.35">
      <c r="D13036" s="5"/>
      <c r="J13036" s="12"/>
      <c r="S13036" s="12"/>
      <c r="T13036" s="5"/>
      <c r="V13036" s="5"/>
      <c r="W13036" s="5"/>
    </row>
    <row r="13037" spans="4:23" customFormat="1" x14ac:dyDescent="0.35">
      <c r="D13037" s="5"/>
      <c r="J13037" s="12"/>
      <c r="S13037" s="12"/>
      <c r="T13037" s="5"/>
      <c r="V13037" s="5"/>
      <c r="W13037" s="5"/>
    </row>
    <row r="13038" spans="4:23" customFormat="1" x14ac:dyDescent="0.35">
      <c r="D13038" s="5"/>
      <c r="J13038" s="12"/>
      <c r="S13038" s="12"/>
      <c r="T13038" s="5"/>
      <c r="V13038" s="5"/>
      <c r="W13038" s="5"/>
    </row>
    <row r="13039" spans="4:23" customFormat="1" x14ac:dyDescent="0.35">
      <c r="D13039" s="5"/>
      <c r="J13039" s="12"/>
      <c r="S13039" s="12"/>
      <c r="T13039" s="5"/>
      <c r="V13039" s="5"/>
      <c r="W13039" s="5"/>
    </row>
    <row r="13040" spans="4:23" customFormat="1" x14ac:dyDescent="0.35">
      <c r="D13040" s="5"/>
      <c r="J13040" s="12"/>
      <c r="S13040" s="12"/>
      <c r="T13040" s="5"/>
      <c r="V13040" s="5"/>
      <c r="W13040" s="5"/>
    </row>
    <row r="13041" spans="4:23" customFormat="1" x14ac:dyDescent="0.35">
      <c r="D13041" s="5"/>
      <c r="J13041" s="12"/>
      <c r="S13041" s="12"/>
      <c r="T13041" s="5"/>
      <c r="V13041" s="5"/>
      <c r="W13041" s="5"/>
    </row>
    <row r="13042" spans="4:23" customFormat="1" x14ac:dyDescent="0.35">
      <c r="D13042" s="5"/>
      <c r="J13042" s="12"/>
      <c r="S13042" s="12"/>
      <c r="T13042" s="5"/>
      <c r="V13042" s="5"/>
      <c r="W13042" s="5"/>
    </row>
    <row r="13043" spans="4:23" customFormat="1" x14ac:dyDescent="0.35">
      <c r="D13043" s="5"/>
      <c r="J13043" s="12"/>
      <c r="S13043" s="12"/>
      <c r="T13043" s="5"/>
      <c r="V13043" s="5"/>
      <c r="W13043" s="5"/>
    </row>
    <row r="13044" spans="4:23" customFormat="1" x14ac:dyDescent="0.35">
      <c r="D13044" s="5"/>
      <c r="J13044" s="12"/>
      <c r="S13044" s="12"/>
      <c r="T13044" s="5"/>
      <c r="V13044" s="5"/>
      <c r="W13044" s="5"/>
    </row>
    <row r="13045" spans="4:23" customFormat="1" x14ac:dyDescent="0.35">
      <c r="D13045" s="5"/>
      <c r="J13045" s="12"/>
      <c r="S13045" s="12"/>
      <c r="T13045" s="5"/>
      <c r="V13045" s="5"/>
      <c r="W13045" s="5"/>
    </row>
    <row r="13046" spans="4:23" customFormat="1" x14ac:dyDescent="0.35">
      <c r="D13046" s="5"/>
      <c r="J13046" s="12"/>
      <c r="S13046" s="12"/>
      <c r="T13046" s="5"/>
      <c r="V13046" s="5"/>
      <c r="W13046" s="5"/>
    </row>
    <row r="13047" spans="4:23" customFormat="1" x14ac:dyDescent="0.35">
      <c r="D13047" s="5"/>
      <c r="J13047" s="12"/>
      <c r="S13047" s="12"/>
      <c r="T13047" s="5"/>
      <c r="V13047" s="5"/>
      <c r="W13047" s="5"/>
    </row>
    <row r="13048" spans="4:23" customFormat="1" x14ac:dyDescent="0.35">
      <c r="D13048" s="5"/>
      <c r="J13048" s="12"/>
      <c r="S13048" s="12"/>
      <c r="T13048" s="5"/>
      <c r="V13048" s="5"/>
      <c r="W13048" s="5"/>
    </row>
    <row r="13049" spans="4:23" customFormat="1" x14ac:dyDescent="0.35">
      <c r="D13049" s="5"/>
      <c r="J13049" s="12"/>
      <c r="S13049" s="12"/>
      <c r="T13049" s="5"/>
      <c r="V13049" s="5"/>
      <c r="W13049" s="5"/>
    </row>
    <row r="13050" spans="4:23" customFormat="1" x14ac:dyDescent="0.35">
      <c r="D13050" s="5"/>
      <c r="J13050" s="12"/>
      <c r="S13050" s="12"/>
      <c r="T13050" s="5"/>
      <c r="V13050" s="5"/>
      <c r="W13050" s="5"/>
    </row>
    <row r="13051" spans="4:23" customFormat="1" x14ac:dyDescent="0.35">
      <c r="D13051" s="5"/>
      <c r="J13051" s="12"/>
      <c r="S13051" s="12"/>
      <c r="T13051" s="5"/>
      <c r="V13051" s="5"/>
      <c r="W13051" s="5"/>
    </row>
    <row r="13052" spans="4:23" customFormat="1" x14ac:dyDescent="0.35">
      <c r="D13052" s="5"/>
      <c r="J13052" s="12"/>
      <c r="S13052" s="12"/>
      <c r="T13052" s="5"/>
      <c r="V13052" s="5"/>
      <c r="W13052" s="5"/>
    </row>
    <row r="13053" spans="4:23" customFormat="1" x14ac:dyDescent="0.35">
      <c r="D13053" s="5"/>
      <c r="J13053" s="12"/>
      <c r="S13053" s="12"/>
      <c r="T13053" s="5"/>
      <c r="V13053" s="5"/>
      <c r="W13053" s="5"/>
    </row>
    <row r="13054" spans="4:23" customFormat="1" x14ac:dyDescent="0.35">
      <c r="D13054" s="5"/>
      <c r="J13054" s="12"/>
      <c r="S13054" s="12"/>
      <c r="T13054" s="5"/>
      <c r="V13054" s="5"/>
      <c r="W13054" s="5"/>
    </row>
    <row r="13055" spans="4:23" customFormat="1" x14ac:dyDescent="0.35">
      <c r="D13055" s="5"/>
      <c r="J13055" s="12"/>
      <c r="S13055" s="12"/>
      <c r="T13055" s="5"/>
      <c r="V13055" s="5"/>
      <c r="W13055" s="5"/>
    </row>
    <row r="13056" spans="4:23" customFormat="1" x14ac:dyDescent="0.35">
      <c r="D13056" s="5"/>
      <c r="J13056" s="12"/>
      <c r="S13056" s="12"/>
      <c r="T13056" s="5"/>
      <c r="V13056" s="5"/>
      <c r="W13056" s="5"/>
    </row>
    <row r="13057" spans="4:23" customFormat="1" x14ac:dyDescent="0.35">
      <c r="D13057" s="5"/>
      <c r="J13057" s="12"/>
      <c r="S13057" s="12"/>
      <c r="T13057" s="5"/>
      <c r="V13057" s="5"/>
      <c r="W13057" s="5"/>
    </row>
    <row r="13058" spans="4:23" customFormat="1" x14ac:dyDescent="0.35">
      <c r="D13058" s="5"/>
      <c r="J13058" s="12"/>
      <c r="S13058" s="12"/>
      <c r="T13058" s="5"/>
      <c r="V13058" s="5"/>
      <c r="W13058" s="5"/>
    </row>
    <row r="13059" spans="4:23" customFormat="1" x14ac:dyDescent="0.35">
      <c r="D13059" s="5"/>
      <c r="J13059" s="12"/>
      <c r="S13059" s="12"/>
      <c r="T13059" s="5"/>
      <c r="V13059" s="5"/>
      <c r="W13059" s="5"/>
    </row>
    <row r="13060" spans="4:23" customFormat="1" x14ac:dyDescent="0.35">
      <c r="D13060" s="5"/>
      <c r="J13060" s="12"/>
      <c r="S13060" s="12"/>
      <c r="T13060" s="5"/>
      <c r="V13060" s="5"/>
      <c r="W13060" s="5"/>
    </row>
    <row r="13061" spans="4:23" customFormat="1" x14ac:dyDescent="0.35">
      <c r="D13061" s="5"/>
      <c r="J13061" s="12"/>
      <c r="S13061" s="12"/>
      <c r="T13061" s="5"/>
      <c r="V13061" s="5"/>
      <c r="W13061" s="5"/>
    </row>
    <row r="13062" spans="4:23" customFormat="1" x14ac:dyDescent="0.35">
      <c r="D13062" s="5"/>
      <c r="J13062" s="12"/>
      <c r="S13062" s="12"/>
      <c r="T13062" s="5"/>
      <c r="V13062" s="5"/>
      <c r="W13062" s="5"/>
    </row>
    <row r="13063" spans="4:23" customFormat="1" x14ac:dyDescent="0.35">
      <c r="D13063" s="5"/>
      <c r="J13063" s="12"/>
      <c r="S13063" s="12"/>
      <c r="T13063" s="5"/>
      <c r="V13063" s="5"/>
      <c r="W13063" s="5"/>
    </row>
    <row r="13064" spans="4:23" customFormat="1" x14ac:dyDescent="0.35">
      <c r="D13064" s="5"/>
      <c r="J13064" s="12"/>
      <c r="S13064" s="12"/>
      <c r="T13064" s="5"/>
      <c r="V13064" s="5"/>
      <c r="W13064" s="5"/>
    </row>
    <row r="13065" spans="4:23" customFormat="1" x14ac:dyDescent="0.35">
      <c r="D13065" s="5"/>
      <c r="J13065" s="12"/>
      <c r="S13065" s="12"/>
      <c r="T13065" s="5"/>
      <c r="V13065" s="5"/>
      <c r="W13065" s="5"/>
    </row>
    <row r="13066" spans="4:23" customFormat="1" x14ac:dyDescent="0.35">
      <c r="D13066" s="5"/>
      <c r="J13066" s="12"/>
      <c r="S13066" s="12"/>
      <c r="T13066" s="5"/>
      <c r="V13066" s="5"/>
      <c r="W13066" s="5"/>
    </row>
    <row r="13067" spans="4:23" customFormat="1" x14ac:dyDescent="0.35">
      <c r="D13067" s="5"/>
      <c r="J13067" s="12"/>
      <c r="S13067" s="12"/>
      <c r="T13067" s="5"/>
      <c r="V13067" s="5"/>
      <c r="W13067" s="5"/>
    </row>
    <row r="13068" spans="4:23" customFormat="1" x14ac:dyDescent="0.35">
      <c r="D13068" s="5"/>
      <c r="J13068" s="12"/>
      <c r="S13068" s="12"/>
      <c r="T13068" s="5"/>
      <c r="V13068" s="5"/>
      <c r="W13068" s="5"/>
    </row>
    <row r="13069" spans="4:23" customFormat="1" x14ac:dyDescent="0.35">
      <c r="D13069" s="5"/>
      <c r="J13069" s="12"/>
      <c r="S13069" s="12"/>
      <c r="T13069" s="5"/>
      <c r="V13069" s="5"/>
      <c r="W13069" s="5"/>
    </row>
    <row r="13070" spans="4:23" customFormat="1" x14ac:dyDescent="0.35">
      <c r="D13070" s="5"/>
      <c r="J13070" s="12"/>
      <c r="S13070" s="12"/>
      <c r="T13070" s="5"/>
      <c r="V13070" s="5"/>
      <c r="W13070" s="5"/>
    </row>
    <row r="13071" spans="4:23" customFormat="1" x14ac:dyDescent="0.35">
      <c r="D13071" s="5"/>
      <c r="J13071" s="12"/>
      <c r="S13071" s="12"/>
      <c r="T13071" s="5"/>
      <c r="V13071" s="5"/>
      <c r="W13071" s="5"/>
    </row>
    <row r="13072" spans="4:23" customFormat="1" x14ac:dyDescent="0.35">
      <c r="D13072" s="5"/>
      <c r="J13072" s="12"/>
      <c r="S13072" s="12"/>
      <c r="T13072" s="5"/>
      <c r="V13072" s="5"/>
      <c r="W13072" s="5"/>
    </row>
    <row r="13073" spans="4:23" customFormat="1" x14ac:dyDescent="0.35">
      <c r="D13073" s="5"/>
      <c r="J13073" s="12"/>
      <c r="S13073" s="12"/>
      <c r="T13073" s="5"/>
      <c r="V13073" s="5"/>
      <c r="W13073" s="5"/>
    </row>
    <row r="13074" spans="4:23" customFormat="1" x14ac:dyDescent="0.35">
      <c r="D13074" s="5"/>
      <c r="J13074" s="12"/>
      <c r="S13074" s="12"/>
      <c r="T13074" s="5"/>
      <c r="V13074" s="5"/>
      <c r="W13074" s="5"/>
    </row>
    <row r="13075" spans="4:23" customFormat="1" x14ac:dyDescent="0.35">
      <c r="D13075" s="5"/>
      <c r="J13075" s="12"/>
      <c r="S13075" s="12"/>
      <c r="T13075" s="5"/>
      <c r="V13075" s="5"/>
      <c r="W13075" s="5"/>
    </row>
    <row r="13076" spans="4:23" customFormat="1" x14ac:dyDescent="0.35">
      <c r="D13076" s="5"/>
      <c r="J13076" s="12"/>
      <c r="S13076" s="12"/>
      <c r="T13076" s="5"/>
      <c r="V13076" s="5"/>
      <c r="W13076" s="5"/>
    </row>
    <row r="13077" spans="4:23" customFormat="1" x14ac:dyDescent="0.35">
      <c r="D13077" s="5"/>
      <c r="J13077" s="12"/>
      <c r="S13077" s="12"/>
      <c r="T13077" s="5"/>
      <c r="V13077" s="5"/>
      <c r="W13077" s="5"/>
    </row>
    <row r="13078" spans="4:23" customFormat="1" x14ac:dyDescent="0.35">
      <c r="D13078" s="5"/>
      <c r="J13078" s="12"/>
      <c r="S13078" s="12"/>
      <c r="T13078" s="5"/>
      <c r="V13078" s="5"/>
      <c r="W13078" s="5"/>
    </row>
    <row r="13079" spans="4:23" customFormat="1" x14ac:dyDescent="0.35">
      <c r="D13079" s="5"/>
      <c r="J13079" s="12"/>
      <c r="S13079" s="12"/>
      <c r="T13079" s="5"/>
      <c r="V13079" s="5"/>
      <c r="W13079" s="5"/>
    </row>
    <row r="13080" spans="4:23" customFormat="1" x14ac:dyDescent="0.35">
      <c r="D13080" s="5"/>
      <c r="J13080" s="12"/>
      <c r="S13080" s="12"/>
      <c r="T13080" s="5"/>
      <c r="V13080" s="5"/>
      <c r="W13080" s="5"/>
    </row>
    <row r="13081" spans="4:23" customFormat="1" x14ac:dyDescent="0.35">
      <c r="D13081" s="5"/>
      <c r="J13081" s="12"/>
      <c r="S13081" s="12"/>
      <c r="T13081" s="5"/>
      <c r="V13081" s="5"/>
      <c r="W13081" s="5"/>
    </row>
    <row r="13082" spans="4:23" customFormat="1" x14ac:dyDescent="0.35">
      <c r="D13082" s="5"/>
      <c r="J13082" s="12"/>
      <c r="S13082" s="12"/>
      <c r="T13082" s="5"/>
      <c r="V13082" s="5"/>
      <c r="W13082" s="5"/>
    </row>
    <row r="13083" spans="4:23" customFormat="1" x14ac:dyDescent="0.35">
      <c r="D13083" s="5"/>
      <c r="J13083" s="12"/>
      <c r="S13083" s="12"/>
      <c r="T13083" s="5"/>
      <c r="V13083" s="5"/>
      <c r="W13083" s="5"/>
    </row>
    <row r="13084" spans="4:23" customFormat="1" x14ac:dyDescent="0.35">
      <c r="D13084" s="5"/>
      <c r="J13084" s="12"/>
      <c r="S13084" s="12"/>
      <c r="T13084" s="5"/>
      <c r="V13084" s="5"/>
      <c r="W13084" s="5"/>
    </row>
    <row r="13085" spans="4:23" customFormat="1" x14ac:dyDescent="0.35">
      <c r="D13085" s="5"/>
      <c r="J13085" s="12"/>
      <c r="S13085" s="12"/>
      <c r="T13085" s="5"/>
      <c r="V13085" s="5"/>
      <c r="W13085" s="5"/>
    </row>
    <row r="13086" spans="4:23" customFormat="1" x14ac:dyDescent="0.35">
      <c r="D13086" s="5"/>
      <c r="J13086" s="12"/>
      <c r="S13086" s="12"/>
      <c r="T13086" s="5"/>
      <c r="V13086" s="5"/>
      <c r="W13086" s="5"/>
    </row>
    <row r="13087" spans="4:23" customFormat="1" x14ac:dyDescent="0.35">
      <c r="D13087" s="5"/>
      <c r="J13087" s="12"/>
      <c r="S13087" s="12"/>
      <c r="T13087" s="5"/>
      <c r="V13087" s="5"/>
      <c r="W13087" s="5"/>
    </row>
    <row r="13088" spans="4:23" customFormat="1" x14ac:dyDescent="0.35">
      <c r="D13088" s="5"/>
      <c r="J13088" s="12"/>
      <c r="S13088" s="12"/>
      <c r="T13088" s="5"/>
      <c r="V13088" s="5"/>
      <c r="W13088" s="5"/>
    </row>
    <row r="13089" spans="4:23" customFormat="1" x14ac:dyDescent="0.35">
      <c r="D13089" s="5"/>
      <c r="J13089" s="12"/>
      <c r="S13089" s="12"/>
      <c r="T13089" s="5"/>
      <c r="V13089" s="5"/>
      <c r="W13089" s="5"/>
    </row>
    <row r="13090" spans="4:23" customFormat="1" x14ac:dyDescent="0.35">
      <c r="D13090" s="5"/>
      <c r="J13090" s="12"/>
      <c r="S13090" s="12"/>
      <c r="T13090" s="5"/>
      <c r="V13090" s="5"/>
      <c r="W13090" s="5"/>
    </row>
    <row r="13091" spans="4:23" customFormat="1" x14ac:dyDescent="0.35">
      <c r="D13091" s="5"/>
      <c r="J13091" s="12"/>
      <c r="S13091" s="12"/>
      <c r="T13091" s="5"/>
      <c r="V13091" s="5"/>
      <c r="W13091" s="5"/>
    </row>
    <row r="13092" spans="4:23" customFormat="1" x14ac:dyDescent="0.35">
      <c r="D13092" s="5"/>
      <c r="J13092" s="12"/>
      <c r="S13092" s="12"/>
      <c r="T13092" s="5"/>
      <c r="V13092" s="5"/>
      <c r="W13092" s="5"/>
    </row>
    <row r="13093" spans="4:23" customFormat="1" x14ac:dyDescent="0.35">
      <c r="D13093" s="5"/>
      <c r="J13093" s="12"/>
      <c r="S13093" s="12"/>
      <c r="T13093" s="5"/>
      <c r="V13093" s="5"/>
      <c r="W13093" s="5"/>
    </row>
    <row r="13094" spans="4:23" customFormat="1" x14ac:dyDescent="0.35">
      <c r="D13094" s="5"/>
      <c r="J13094" s="12"/>
      <c r="S13094" s="12"/>
      <c r="T13094" s="5"/>
      <c r="V13094" s="5"/>
      <c r="W13094" s="5"/>
    </row>
    <row r="13095" spans="4:23" customFormat="1" x14ac:dyDescent="0.35">
      <c r="D13095" s="5"/>
      <c r="J13095" s="12"/>
      <c r="S13095" s="12"/>
      <c r="T13095" s="5"/>
      <c r="V13095" s="5"/>
      <c r="W13095" s="5"/>
    </row>
    <row r="13096" spans="4:23" customFormat="1" x14ac:dyDescent="0.35">
      <c r="D13096" s="5"/>
      <c r="J13096" s="12"/>
      <c r="S13096" s="12"/>
      <c r="T13096" s="5"/>
      <c r="V13096" s="5"/>
      <c r="W13096" s="5"/>
    </row>
    <row r="13097" spans="4:23" customFormat="1" x14ac:dyDescent="0.35">
      <c r="D13097" s="5"/>
      <c r="J13097" s="12"/>
      <c r="S13097" s="12"/>
      <c r="T13097" s="5"/>
      <c r="V13097" s="5"/>
      <c r="W13097" s="5"/>
    </row>
    <row r="13098" spans="4:23" customFormat="1" x14ac:dyDescent="0.35">
      <c r="D13098" s="5"/>
      <c r="J13098" s="12"/>
      <c r="S13098" s="12"/>
      <c r="T13098" s="5"/>
      <c r="V13098" s="5"/>
      <c r="W13098" s="5"/>
    </row>
    <row r="13099" spans="4:23" customFormat="1" x14ac:dyDescent="0.35">
      <c r="D13099" s="5"/>
      <c r="J13099" s="12"/>
      <c r="S13099" s="12"/>
      <c r="T13099" s="5"/>
      <c r="V13099" s="5"/>
      <c r="W13099" s="5"/>
    </row>
    <row r="13100" spans="4:23" customFormat="1" x14ac:dyDescent="0.35">
      <c r="D13100" s="5"/>
      <c r="J13100" s="12"/>
      <c r="S13100" s="12"/>
      <c r="T13100" s="5"/>
      <c r="V13100" s="5"/>
      <c r="W13100" s="5"/>
    </row>
    <row r="13101" spans="4:23" customFormat="1" x14ac:dyDescent="0.35">
      <c r="D13101" s="5"/>
      <c r="J13101" s="12"/>
      <c r="S13101" s="12"/>
      <c r="T13101" s="5"/>
      <c r="V13101" s="5"/>
      <c r="W13101" s="5"/>
    </row>
    <row r="13102" spans="4:23" customFormat="1" x14ac:dyDescent="0.35">
      <c r="D13102" s="5"/>
      <c r="J13102" s="12"/>
      <c r="S13102" s="12"/>
      <c r="T13102" s="5"/>
      <c r="V13102" s="5"/>
      <c r="W13102" s="5"/>
    </row>
    <row r="13103" spans="4:23" customFormat="1" x14ac:dyDescent="0.35">
      <c r="D13103" s="5"/>
      <c r="J13103" s="12"/>
      <c r="S13103" s="12"/>
      <c r="T13103" s="5"/>
      <c r="V13103" s="5"/>
      <c r="W13103" s="5"/>
    </row>
    <row r="13104" spans="4:23" customFormat="1" x14ac:dyDescent="0.35">
      <c r="D13104" s="5"/>
      <c r="J13104" s="12"/>
      <c r="S13104" s="12"/>
      <c r="T13104" s="5"/>
      <c r="V13104" s="5"/>
      <c r="W13104" s="5"/>
    </row>
    <row r="13105" spans="4:23" customFormat="1" x14ac:dyDescent="0.35">
      <c r="D13105" s="5"/>
      <c r="J13105" s="12"/>
      <c r="S13105" s="12"/>
      <c r="T13105" s="5"/>
      <c r="V13105" s="5"/>
      <c r="W13105" s="5"/>
    </row>
    <row r="13106" spans="4:23" customFormat="1" x14ac:dyDescent="0.35">
      <c r="D13106" s="5"/>
      <c r="J13106" s="12"/>
      <c r="S13106" s="12"/>
      <c r="T13106" s="5"/>
      <c r="V13106" s="5"/>
      <c r="W13106" s="5"/>
    </row>
    <row r="13107" spans="4:23" customFormat="1" x14ac:dyDescent="0.35">
      <c r="D13107" s="5"/>
      <c r="J13107" s="12"/>
      <c r="S13107" s="12"/>
      <c r="T13107" s="5"/>
      <c r="V13107" s="5"/>
      <c r="W13107" s="5"/>
    </row>
    <row r="13108" spans="4:23" customFormat="1" x14ac:dyDescent="0.35">
      <c r="D13108" s="5"/>
      <c r="J13108" s="12"/>
      <c r="S13108" s="12"/>
      <c r="T13108" s="5"/>
      <c r="V13108" s="5"/>
      <c r="W13108" s="5"/>
    </row>
    <row r="13109" spans="4:23" customFormat="1" x14ac:dyDescent="0.35">
      <c r="D13109" s="5"/>
      <c r="J13109" s="12"/>
      <c r="S13109" s="12"/>
      <c r="T13109" s="5"/>
      <c r="V13109" s="5"/>
      <c r="W13109" s="5"/>
    </row>
    <row r="13110" spans="4:23" customFormat="1" x14ac:dyDescent="0.35">
      <c r="D13110" s="5"/>
      <c r="J13110" s="12"/>
      <c r="S13110" s="12"/>
      <c r="T13110" s="5"/>
      <c r="V13110" s="5"/>
      <c r="W13110" s="5"/>
    </row>
    <row r="13111" spans="4:23" customFormat="1" x14ac:dyDescent="0.35">
      <c r="D13111" s="5"/>
      <c r="J13111" s="12"/>
      <c r="S13111" s="12"/>
      <c r="T13111" s="5"/>
      <c r="V13111" s="5"/>
      <c r="W13111" s="5"/>
    </row>
    <row r="13112" spans="4:23" customFormat="1" x14ac:dyDescent="0.35">
      <c r="D13112" s="5"/>
      <c r="J13112" s="12"/>
      <c r="S13112" s="12"/>
      <c r="T13112" s="5"/>
      <c r="V13112" s="5"/>
      <c r="W13112" s="5"/>
    </row>
    <row r="13113" spans="4:23" customFormat="1" x14ac:dyDescent="0.35">
      <c r="D13113" s="5"/>
      <c r="J13113" s="12"/>
      <c r="S13113" s="12"/>
      <c r="T13113" s="5"/>
      <c r="V13113" s="5"/>
      <c r="W13113" s="5"/>
    </row>
    <row r="13114" spans="4:23" customFormat="1" x14ac:dyDescent="0.35">
      <c r="D13114" s="5"/>
      <c r="J13114" s="12"/>
      <c r="S13114" s="12"/>
      <c r="T13114" s="5"/>
      <c r="V13114" s="5"/>
      <c r="W13114" s="5"/>
    </row>
    <row r="13115" spans="4:23" customFormat="1" x14ac:dyDescent="0.35">
      <c r="D13115" s="5"/>
      <c r="J13115" s="12"/>
      <c r="S13115" s="12"/>
      <c r="T13115" s="5"/>
      <c r="V13115" s="5"/>
      <c r="W13115" s="5"/>
    </row>
    <row r="13116" spans="4:23" customFormat="1" x14ac:dyDescent="0.35">
      <c r="D13116" s="5"/>
      <c r="J13116" s="12"/>
      <c r="S13116" s="12"/>
      <c r="T13116" s="5"/>
      <c r="V13116" s="5"/>
      <c r="W13116" s="5"/>
    </row>
    <row r="13117" spans="4:23" customFormat="1" x14ac:dyDescent="0.35">
      <c r="D13117" s="5"/>
      <c r="J13117" s="12"/>
      <c r="S13117" s="12"/>
      <c r="T13117" s="5"/>
      <c r="V13117" s="5"/>
      <c r="W13117" s="5"/>
    </row>
    <row r="13118" spans="4:23" customFormat="1" x14ac:dyDescent="0.35">
      <c r="D13118" s="5"/>
      <c r="J13118" s="12"/>
      <c r="S13118" s="12"/>
      <c r="T13118" s="5"/>
      <c r="V13118" s="5"/>
      <c r="W13118" s="5"/>
    </row>
    <row r="13119" spans="4:23" customFormat="1" x14ac:dyDescent="0.35">
      <c r="D13119" s="5"/>
      <c r="J13119" s="12"/>
      <c r="S13119" s="12"/>
      <c r="T13119" s="5"/>
      <c r="V13119" s="5"/>
      <c r="W13119" s="5"/>
    </row>
    <row r="13120" spans="4:23" customFormat="1" x14ac:dyDescent="0.35">
      <c r="D13120" s="5"/>
      <c r="J13120" s="12"/>
      <c r="S13120" s="12"/>
      <c r="T13120" s="5"/>
      <c r="V13120" s="5"/>
      <c r="W13120" s="5"/>
    </row>
    <row r="13121" spans="4:23" customFormat="1" x14ac:dyDescent="0.35">
      <c r="D13121" s="5"/>
      <c r="J13121" s="12"/>
      <c r="S13121" s="12"/>
      <c r="T13121" s="5"/>
      <c r="V13121" s="5"/>
      <c r="W13121" s="5"/>
    </row>
    <row r="13122" spans="4:23" customFormat="1" x14ac:dyDescent="0.35">
      <c r="D13122" s="5"/>
      <c r="J13122" s="12"/>
      <c r="S13122" s="12"/>
      <c r="T13122" s="5"/>
      <c r="V13122" s="5"/>
      <c r="W13122" s="5"/>
    </row>
    <row r="13123" spans="4:23" customFormat="1" x14ac:dyDescent="0.35">
      <c r="D13123" s="5"/>
      <c r="J13123" s="12"/>
      <c r="S13123" s="12"/>
      <c r="T13123" s="5"/>
      <c r="V13123" s="5"/>
      <c r="W13123" s="5"/>
    </row>
    <row r="13124" spans="4:23" customFormat="1" x14ac:dyDescent="0.35">
      <c r="D13124" s="5"/>
      <c r="J13124" s="12"/>
      <c r="S13124" s="12"/>
      <c r="T13124" s="5"/>
      <c r="V13124" s="5"/>
      <c r="W13124" s="5"/>
    </row>
    <row r="13125" spans="4:23" customFormat="1" x14ac:dyDescent="0.35">
      <c r="D13125" s="5"/>
      <c r="J13125" s="12"/>
      <c r="S13125" s="12"/>
      <c r="T13125" s="5"/>
      <c r="V13125" s="5"/>
      <c r="W13125" s="5"/>
    </row>
    <row r="13126" spans="4:23" customFormat="1" x14ac:dyDescent="0.35">
      <c r="D13126" s="5"/>
      <c r="J13126" s="12"/>
      <c r="S13126" s="12"/>
      <c r="T13126" s="5"/>
      <c r="V13126" s="5"/>
      <c r="W13126" s="5"/>
    </row>
    <row r="13127" spans="4:23" customFormat="1" x14ac:dyDescent="0.35">
      <c r="D13127" s="5"/>
      <c r="J13127" s="12"/>
      <c r="S13127" s="12"/>
      <c r="T13127" s="5"/>
      <c r="V13127" s="5"/>
      <c r="W13127" s="5"/>
    </row>
    <row r="13128" spans="4:23" customFormat="1" x14ac:dyDescent="0.35">
      <c r="D13128" s="5"/>
      <c r="J13128" s="12"/>
      <c r="S13128" s="12"/>
      <c r="T13128" s="5"/>
      <c r="V13128" s="5"/>
      <c r="W13128" s="5"/>
    </row>
    <row r="13129" spans="4:23" customFormat="1" x14ac:dyDescent="0.35">
      <c r="D13129" s="5"/>
      <c r="J13129" s="12"/>
      <c r="S13129" s="12"/>
      <c r="T13129" s="5"/>
      <c r="V13129" s="5"/>
      <c r="W13129" s="5"/>
    </row>
    <row r="13130" spans="4:23" customFormat="1" x14ac:dyDescent="0.35">
      <c r="D13130" s="5"/>
      <c r="J13130" s="12"/>
      <c r="S13130" s="12"/>
      <c r="T13130" s="5"/>
      <c r="V13130" s="5"/>
      <c r="W13130" s="5"/>
    </row>
    <row r="13131" spans="4:23" customFormat="1" x14ac:dyDescent="0.35">
      <c r="D13131" s="5"/>
      <c r="J13131" s="12"/>
      <c r="S13131" s="12"/>
      <c r="T13131" s="5"/>
      <c r="V13131" s="5"/>
      <c r="W13131" s="5"/>
    </row>
    <row r="13132" spans="4:23" customFormat="1" x14ac:dyDescent="0.35">
      <c r="D13132" s="5"/>
      <c r="J13132" s="12"/>
      <c r="S13132" s="12"/>
      <c r="T13132" s="5"/>
      <c r="V13132" s="5"/>
      <c r="W13132" s="5"/>
    </row>
    <row r="13133" spans="4:23" customFormat="1" x14ac:dyDescent="0.35">
      <c r="D13133" s="5"/>
      <c r="J13133" s="12"/>
      <c r="S13133" s="12"/>
      <c r="T13133" s="5"/>
      <c r="V13133" s="5"/>
      <c r="W13133" s="5"/>
    </row>
    <row r="13134" spans="4:23" customFormat="1" x14ac:dyDescent="0.35">
      <c r="D13134" s="5"/>
      <c r="J13134" s="12"/>
      <c r="S13134" s="12"/>
      <c r="T13134" s="5"/>
      <c r="V13134" s="5"/>
      <c r="W13134" s="5"/>
    </row>
    <row r="13135" spans="4:23" customFormat="1" x14ac:dyDescent="0.35">
      <c r="D13135" s="5"/>
      <c r="J13135" s="12"/>
      <c r="S13135" s="12"/>
      <c r="T13135" s="5"/>
      <c r="V13135" s="5"/>
      <c r="W13135" s="5"/>
    </row>
    <row r="13136" spans="4:23" customFormat="1" x14ac:dyDescent="0.35">
      <c r="D13136" s="5"/>
      <c r="J13136" s="12"/>
      <c r="S13136" s="12"/>
      <c r="T13136" s="5"/>
      <c r="V13136" s="5"/>
      <c r="W13136" s="5"/>
    </row>
    <row r="13137" spans="4:23" customFormat="1" x14ac:dyDescent="0.35">
      <c r="D13137" s="5"/>
      <c r="J13137" s="12"/>
      <c r="S13137" s="12"/>
      <c r="T13137" s="5"/>
      <c r="V13137" s="5"/>
      <c r="W13137" s="5"/>
    </row>
    <row r="13138" spans="4:23" customFormat="1" x14ac:dyDescent="0.35">
      <c r="D13138" s="5"/>
      <c r="J13138" s="12"/>
      <c r="S13138" s="12"/>
      <c r="T13138" s="5"/>
      <c r="V13138" s="5"/>
      <c r="W13138" s="5"/>
    </row>
    <row r="13139" spans="4:23" customFormat="1" x14ac:dyDescent="0.35">
      <c r="D13139" s="5"/>
      <c r="J13139" s="12"/>
      <c r="S13139" s="12"/>
      <c r="T13139" s="5"/>
      <c r="V13139" s="5"/>
      <c r="W13139" s="5"/>
    </row>
    <row r="13140" spans="4:23" customFormat="1" x14ac:dyDescent="0.35">
      <c r="D13140" s="5"/>
      <c r="J13140" s="12"/>
      <c r="S13140" s="12"/>
      <c r="T13140" s="5"/>
      <c r="V13140" s="5"/>
      <c r="W13140" s="5"/>
    </row>
    <row r="13141" spans="4:23" customFormat="1" x14ac:dyDescent="0.35">
      <c r="D13141" s="5"/>
      <c r="J13141" s="12"/>
      <c r="S13141" s="12"/>
      <c r="T13141" s="5"/>
      <c r="V13141" s="5"/>
      <c r="W13141" s="5"/>
    </row>
    <row r="13142" spans="4:23" customFormat="1" x14ac:dyDescent="0.35">
      <c r="D13142" s="5"/>
      <c r="J13142" s="12"/>
      <c r="S13142" s="12"/>
      <c r="T13142" s="5"/>
      <c r="V13142" s="5"/>
      <c r="W13142" s="5"/>
    </row>
    <row r="13143" spans="4:23" customFormat="1" x14ac:dyDescent="0.35">
      <c r="D13143" s="5"/>
      <c r="J13143" s="12"/>
      <c r="S13143" s="12"/>
      <c r="T13143" s="5"/>
      <c r="V13143" s="5"/>
      <c r="W13143" s="5"/>
    </row>
    <row r="13144" spans="4:23" customFormat="1" x14ac:dyDescent="0.35">
      <c r="D13144" s="5"/>
      <c r="J13144" s="12"/>
      <c r="S13144" s="12"/>
      <c r="T13144" s="5"/>
      <c r="V13144" s="5"/>
      <c r="W13144" s="5"/>
    </row>
    <row r="13145" spans="4:23" customFormat="1" x14ac:dyDescent="0.35">
      <c r="D13145" s="5"/>
      <c r="J13145" s="12"/>
      <c r="S13145" s="12"/>
      <c r="T13145" s="5"/>
      <c r="V13145" s="5"/>
      <c r="W13145" s="5"/>
    </row>
    <row r="13146" spans="4:23" customFormat="1" x14ac:dyDescent="0.35">
      <c r="D13146" s="5"/>
      <c r="J13146" s="12"/>
      <c r="S13146" s="12"/>
      <c r="T13146" s="5"/>
      <c r="V13146" s="5"/>
      <c r="W13146" s="5"/>
    </row>
    <row r="13147" spans="4:23" customFormat="1" x14ac:dyDescent="0.35">
      <c r="D13147" s="5"/>
      <c r="J13147" s="12"/>
      <c r="S13147" s="12"/>
      <c r="T13147" s="5"/>
      <c r="V13147" s="5"/>
      <c r="W13147" s="5"/>
    </row>
    <row r="13148" spans="4:23" customFormat="1" x14ac:dyDescent="0.35">
      <c r="D13148" s="5"/>
      <c r="J13148" s="12"/>
      <c r="S13148" s="12"/>
      <c r="T13148" s="5"/>
      <c r="V13148" s="5"/>
      <c r="W13148" s="5"/>
    </row>
    <row r="13149" spans="4:23" customFormat="1" x14ac:dyDescent="0.35">
      <c r="D13149" s="5"/>
      <c r="J13149" s="12"/>
      <c r="S13149" s="12"/>
      <c r="T13149" s="5"/>
      <c r="V13149" s="5"/>
      <c r="W13149" s="5"/>
    </row>
    <row r="13150" spans="4:23" customFormat="1" x14ac:dyDescent="0.35">
      <c r="D13150" s="5"/>
      <c r="J13150" s="12"/>
      <c r="S13150" s="12"/>
      <c r="T13150" s="5"/>
      <c r="V13150" s="5"/>
      <c r="W13150" s="5"/>
    </row>
    <row r="13151" spans="4:23" customFormat="1" x14ac:dyDescent="0.35">
      <c r="D13151" s="5"/>
      <c r="J13151" s="12"/>
      <c r="S13151" s="12"/>
      <c r="T13151" s="5"/>
      <c r="V13151" s="5"/>
      <c r="W13151" s="5"/>
    </row>
    <row r="13152" spans="4:23" customFormat="1" x14ac:dyDescent="0.35">
      <c r="D13152" s="5"/>
      <c r="J13152" s="12"/>
      <c r="S13152" s="12"/>
      <c r="T13152" s="5"/>
      <c r="V13152" s="5"/>
      <c r="W13152" s="5"/>
    </row>
    <row r="13153" spans="4:23" customFormat="1" x14ac:dyDescent="0.35">
      <c r="D13153" s="5"/>
      <c r="J13153" s="12"/>
      <c r="S13153" s="12"/>
      <c r="T13153" s="5"/>
      <c r="V13153" s="5"/>
      <c r="W13153" s="5"/>
    </row>
    <row r="13154" spans="4:23" customFormat="1" x14ac:dyDescent="0.35">
      <c r="D13154" s="5"/>
      <c r="J13154" s="12"/>
      <c r="S13154" s="12"/>
      <c r="T13154" s="5"/>
      <c r="V13154" s="5"/>
      <c r="W13154" s="5"/>
    </row>
    <row r="13155" spans="4:23" customFormat="1" x14ac:dyDescent="0.35">
      <c r="D13155" s="5"/>
      <c r="J13155" s="12"/>
      <c r="S13155" s="12"/>
      <c r="T13155" s="5"/>
      <c r="V13155" s="5"/>
      <c r="W13155" s="5"/>
    </row>
    <row r="13156" spans="4:23" customFormat="1" x14ac:dyDescent="0.35">
      <c r="D13156" s="5"/>
      <c r="J13156" s="12"/>
      <c r="S13156" s="12"/>
      <c r="T13156" s="5"/>
      <c r="V13156" s="5"/>
      <c r="W13156" s="5"/>
    </row>
    <row r="13157" spans="4:23" customFormat="1" x14ac:dyDescent="0.35">
      <c r="D13157" s="5"/>
      <c r="J13157" s="12"/>
      <c r="S13157" s="12"/>
      <c r="T13157" s="5"/>
      <c r="V13157" s="5"/>
      <c r="W13157" s="5"/>
    </row>
    <row r="13158" spans="4:23" customFormat="1" x14ac:dyDescent="0.35">
      <c r="D13158" s="5"/>
      <c r="J13158" s="12"/>
      <c r="S13158" s="12"/>
      <c r="T13158" s="5"/>
      <c r="V13158" s="5"/>
      <c r="W13158" s="5"/>
    </row>
    <row r="13159" spans="4:23" customFormat="1" x14ac:dyDescent="0.35">
      <c r="D13159" s="5"/>
      <c r="J13159" s="12"/>
      <c r="S13159" s="12"/>
      <c r="T13159" s="5"/>
      <c r="V13159" s="5"/>
      <c r="W13159" s="5"/>
    </row>
    <row r="13160" spans="4:23" customFormat="1" x14ac:dyDescent="0.35">
      <c r="D13160" s="5"/>
      <c r="J13160" s="12"/>
      <c r="S13160" s="12"/>
      <c r="T13160" s="5"/>
      <c r="V13160" s="5"/>
      <c r="W13160" s="5"/>
    </row>
    <row r="13161" spans="4:23" customFormat="1" x14ac:dyDescent="0.35">
      <c r="D13161" s="5"/>
      <c r="J13161" s="12"/>
      <c r="S13161" s="12"/>
      <c r="T13161" s="5"/>
      <c r="V13161" s="5"/>
      <c r="W13161" s="5"/>
    </row>
    <row r="13162" spans="4:23" customFormat="1" x14ac:dyDescent="0.35">
      <c r="D13162" s="5"/>
      <c r="J13162" s="12"/>
      <c r="S13162" s="12"/>
      <c r="T13162" s="5"/>
      <c r="V13162" s="5"/>
      <c r="W13162" s="5"/>
    </row>
    <row r="13163" spans="4:23" customFormat="1" x14ac:dyDescent="0.35">
      <c r="D13163" s="5"/>
      <c r="J13163" s="12"/>
      <c r="S13163" s="12"/>
      <c r="T13163" s="5"/>
      <c r="V13163" s="5"/>
      <c r="W13163" s="5"/>
    </row>
    <row r="13164" spans="4:23" customFormat="1" x14ac:dyDescent="0.35">
      <c r="D13164" s="5"/>
      <c r="J13164" s="12"/>
      <c r="S13164" s="12"/>
      <c r="T13164" s="5"/>
      <c r="V13164" s="5"/>
      <c r="W13164" s="5"/>
    </row>
    <row r="13165" spans="4:23" customFormat="1" x14ac:dyDescent="0.35">
      <c r="D13165" s="5"/>
      <c r="J13165" s="12"/>
      <c r="S13165" s="12"/>
      <c r="T13165" s="5"/>
      <c r="V13165" s="5"/>
      <c r="W13165" s="5"/>
    </row>
    <row r="13166" spans="4:23" customFormat="1" x14ac:dyDescent="0.35">
      <c r="D13166" s="5"/>
      <c r="J13166" s="12"/>
      <c r="S13166" s="12"/>
      <c r="T13166" s="5"/>
      <c r="V13166" s="5"/>
      <c r="W13166" s="5"/>
    </row>
    <row r="13167" spans="4:23" customFormat="1" x14ac:dyDescent="0.35">
      <c r="D13167" s="5"/>
      <c r="J13167" s="12"/>
      <c r="S13167" s="12"/>
      <c r="T13167" s="5"/>
      <c r="V13167" s="5"/>
      <c r="W13167" s="5"/>
    </row>
    <row r="13168" spans="4:23" customFormat="1" x14ac:dyDescent="0.35">
      <c r="D13168" s="5"/>
      <c r="J13168" s="12"/>
      <c r="S13168" s="12"/>
      <c r="T13168" s="5"/>
      <c r="V13168" s="5"/>
      <c r="W13168" s="5"/>
    </row>
    <row r="13169" spans="4:23" customFormat="1" x14ac:dyDescent="0.35">
      <c r="D13169" s="5"/>
      <c r="J13169" s="12"/>
      <c r="S13169" s="12"/>
      <c r="T13169" s="5"/>
      <c r="V13169" s="5"/>
      <c r="W13169" s="5"/>
    </row>
    <row r="13170" spans="4:23" customFormat="1" x14ac:dyDescent="0.35">
      <c r="D13170" s="5"/>
      <c r="J13170" s="12"/>
      <c r="S13170" s="12"/>
      <c r="T13170" s="5"/>
      <c r="V13170" s="5"/>
      <c r="W13170" s="5"/>
    </row>
    <row r="13171" spans="4:23" customFormat="1" x14ac:dyDescent="0.35">
      <c r="D13171" s="5"/>
      <c r="J13171" s="12"/>
      <c r="S13171" s="12"/>
      <c r="T13171" s="5"/>
      <c r="V13171" s="5"/>
      <c r="W13171" s="5"/>
    </row>
    <row r="13172" spans="4:23" customFormat="1" x14ac:dyDescent="0.35">
      <c r="D13172" s="5"/>
      <c r="J13172" s="12"/>
      <c r="S13172" s="12"/>
      <c r="T13172" s="5"/>
      <c r="V13172" s="5"/>
      <c r="W13172" s="5"/>
    </row>
    <row r="13173" spans="4:23" customFormat="1" x14ac:dyDescent="0.35">
      <c r="D13173" s="5"/>
      <c r="J13173" s="12"/>
      <c r="S13173" s="12"/>
      <c r="T13173" s="5"/>
      <c r="V13173" s="5"/>
      <c r="W13173" s="5"/>
    </row>
    <row r="13174" spans="4:23" customFormat="1" x14ac:dyDescent="0.35">
      <c r="D13174" s="5"/>
      <c r="J13174" s="12"/>
      <c r="S13174" s="12"/>
      <c r="T13174" s="5"/>
      <c r="V13174" s="5"/>
      <c r="W13174" s="5"/>
    </row>
    <row r="13175" spans="4:23" customFormat="1" x14ac:dyDescent="0.35">
      <c r="D13175" s="5"/>
      <c r="J13175" s="12"/>
      <c r="S13175" s="12"/>
      <c r="T13175" s="5"/>
      <c r="V13175" s="5"/>
      <c r="W13175" s="5"/>
    </row>
    <row r="13176" spans="4:23" customFormat="1" x14ac:dyDescent="0.35">
      <c r="D13176" s="5"/>
      <c r="J13176" s="12"/>
      <c r="S13176" s="12"/>
      <c r="T13176" s="5"/>
      <c r="V13176" s="5"/>
      <c r="W13176" s="5"/>
    </row>
    <row r="13177" spans="4:23" customFormat="1" x14ac:dyDescent="0.35">
      <c r="D13177" s="5"/>
      <c r="J13177" s="12"/>
      <c r="S13177" s="12"/>
      <c r="T13177" s="5"/>
      <c r="V13177" s="5"/>
      <c r="W13177" s="5"/>
    </row>
    <row r="13178" spans="4:23" customFormat="1" x14ac:dyDescent="0.35">
      <c r="D13178" s="5"/>
      <c r="J13178" s="12"/>
      <c r="S13178" s="12"/>
      <c r="T13178" s="5"/>
      <c r="V13178" s="5"/>
      <c r="W13178" s="5"/>
    </row>
    <row r="13179" spans="4:23" customFormat="1" x14ac:dyDescent="0.35">
      <c r="D13179" s="5"/>
      <c r="J13179" s="12"/>
      <c r="S13179" s="12"/>
      <c r="T13179" s="5"/>
      <c r="V13179" s="5"/>
      <c r="W13179" s="5"/>
    </row>
    <row r="13180" spans="4:23" customFormat="1" x14ac:dyDescent="0.35">
      <c r="D13180" s="5"/>
      <c r="J13180" s="12"/>
      <c r="S13180" s="12"/>
      <c r="T13180" s="5"/>
      <c r="V13180" s="5"/>
      <c r="W13180" s="5"/>
    </row>
    <row r="13181" spans="4:23" customFormat="1" x14ac:dyDescent="0.35">
      <c r="D13181" s="5"/>
      <c r="J13181" s="12"/>
      <c r="S13181" s="12"/>
      <c r="T13181" s="5"/>
      <c r="V13181" s="5"/>
      <c r="W13181" s="5"/>
    </row>
    <row r="13182" spans="4:23" customFormat="1" x14ac:dyDescent="0.35">
      <c r="D13182" s="5"/>
      <c r="J13182" s="12"/>
      <c r="S13182" s="12"/>
      <c r="T13182" s="5"/>
      <c r="V13182" s="5"/>
      <c r="W13182" s="5"/>
    </row>
    <row r="13183" spans="4:23" customFormat="1" x14ac:dyDescent="0.35">
      <c r="D13183" s="5"/>
      <c r="J13183" s="12"/>
      <c r="S13183" s="12"/>
      <c r="T13183" s="5"/>
      <c r="V13183" s="5"/>
      <c r="W13183" s="5"/>
    </row>
    <row r="13184" spans="4:23" customFormat="1" x14ac:dyDescent="0.35">
      <c r="D13184" s="5"/>
      <c r="J13184" s="12"/>
      <c r="S13184" s="12"/>
      <c r="T13184" s="5"/>
      <c r="V13184" s="5"/>
      <c r="W13184" s="5"/>
    </row>
    <row r="13185" spans="4:23" customFormat="1" x14ac:dyDescent="0.35">
      <c r="D13185" s="5"/>
      <c r="J13185" s="12"/>
      <c r="S13185" s="12"/>
      <c r="T13185" s="5"/>
      <c r="V13185" s="5"/>
      <c r="W13185" s="5"/>
    </row>
    <row r="13186" spans="4:23" customFormat="1" x14ac:dyDescent="0.35">
      <c r="D13186" s="5"/>
      <c r="J13186" s="12"/>
      <c r="S13186" s="12"/>
      <c r="T13186" s="5"/>
      <c r="V13186" s="5"/>
      <c r="W13186" s="5"/>
    </row>
    <row r="13187" spans="4:23" customFormat="1" x14ac:dyDescent="0.35">
      <c r="D13187" s="5"/>
      <c r="J13187" s="12"/>
      <c r="S13187" s="12"/>
      <c r="T13187" s="5"/>
      <c r="V13187" s="5"/>
      <c r="W13187" s="5"/>
    </row>
    <row r="13188" spans="4:23" customFormat="1" x14ac:dyDescent="0.35">
      <c r="D13188" s="5"/>
      <c r="J13188" s="12"/>
      <c r="S13188" s="12"/>
      <c r="T13188" s="5"/>
      <c r="V13188" s="5"/>
      <c r="W13188" s="5"/>
    </row>
    <row r="13189" spans="4:23" customFormat="1" x14ac:dyDescent="0.35">
      <c r="D13189" s="5"/>
      <c r="J13189" s="12"/>
      <c r="S13189" s="12"/>
      <c r="T13189" s="5"/>
      <c r="V13189" s="5"/>
      <c r="W13189" s="5"/>
    </row>
    <row r="13190" spans="4:23" customFormat="1" x14ac:dyDescent="0.35">
      <c r="D13190" s="5"/>
      <c r="J13190" s="12"/>
      <c r="S13190" s="12"/>
      <c r="T13190" s="5"/>
      <c r="V13190" s="5"/>
      <c r="W13190" s="5"/>
    </row>
    <row r="13191" spans="4:23" customFormat="1" x14ac:dyDescent="0.35">
      <c r="D13191" s="5"/>
      <c r="J13191" s="12"/>
      <c r="S13191" s="12"/>
      <c r="T13191" s="5"/>
      <c r="V13191" s="5"/>
      <c r="W13191" s="5"/>
    </row>
    <row r="13192" spans="4:23" customFormat="1" x14ac:dyDescent="0.35">
      <c r="D13192" s="5"/>
      <c r="J13192" s="12"/>
      <c r="S13192" s="12"/>
      <c r="T13192" s="5"/>
      <c r="V13192" s="5"/>
      <c r="W13192" s="5"/>
    </row>
    <row r="13193" spans="4:23" customFormat="1" x14ac:dyDescent="0.35">
      <c r="D13193" s="5"/>
      <c r="J13193" s="12"/>
      <c r="S13193" s="12"/>
      <c r="T13193" s="5"/>
      <c r="V13193" s="5"/>
      <c r="W13193" s="5"/>
    </row>
    <row r="13194" spans="4:23" customFormat="1" x14ac:dyDescent="0.35">
      <c r="D13194" s="5"/>
      <c r="J13194" s="12"/>
      <c r="S13194" s="12"/>
      <c r="T13194" s="5"/>
      <c r="V13194" s="5"/>
      <c r="W13194" s="5"/>
    </row>
    <row r="13195" spans="4:23" customFormat="1" x14ac:dyDescent="0.35">
      <c r="D13195" s="5"/>
      <c r="J13195" s="12"/>
      <c r="S13195" s="12"/>
      <c r="T13195" s="5"/>
      <c r="V13195" s="5"/>
      <c r="W13195" s="5"/>
    </row>
    <row r="13196" spans="4:23" customFormat="1" x14ac:dyDescent="0.35">
      <c r="D13196" s="5"/>
      <c r="J13196" s="12"/>
      <c r="S13196" s="12"/>
      <c r="T13196" s="5"/>
      <c r="V13196" s="5"/>
      <c r="W13196" s="5"/>
    </row>
    <row r="13197" spans="4:23" customFormat="1" x14ac:dyDescent="0.35">
      <c r="D13197" s="5"/>
      <c r="J13197" s="12"/>
      <c r="S13197" s="12"/>
      <c r="T13197" s="5"/>
      <c r="V13197" s="5"/>
      <c r="W13197" s="5"/>
    </row>
    <row r="13198" spans="4:23" customFormat="1" x14ac:dyDescent="0.35">
      <c r="D13198" s="5"/>
      <c r="J13198" s="12"/>
      <c r="S13198" s="12"/>
      <c r="T13198" s="5"/>
      <c r="V13198" s="5"/>
      <c r="W13198" s="5"/>
    </row>
    <row r="13199" spans="4:23" customFormat="1" x14ac:dyDescent="0.35">
      <c r="D13199" s="5"/>
      <c r="J13199" s="12"/>
      <c r="S13199" s="12"/>
      <c r="T13199" s="5"/>
      <c r="V13199" s="5"/>
      <c r="W13199" s="5"/>
    </row>
    <row r="13200" spans="4:23" customFormat="1" x14ac:dyDescent="0.35">
      <c r="D13200" s="5"/>
      <c r="J13200" s="12"/>
      <c r="S13200" s="12"/>
      <c r="T13200" s="5"/>
      <c r="V13200" s="5"/>
      <c r="W13200" s="5"/>
    </row>
    <row r="13201" spans="4:23" customFormat="1" x14ac:dyDescent="0.35">
      <c r="D13201" s="5"/>
      <c r="J13201" s="12"/>
      <c r="S13201" s="12"/>
      <c r="T13201" s="5"/>
      <c r="V13201" s="5"/>
      <c r="W13201" s="5"/>
    </row>
    <row r="13202" spans="4:23" customFormat="1" x14ac:dyDescent="0.35">
      <c r="D13202" s="5"/>
      <c r="J13202" s="12"/>
      <c r="S13202" s="12"/>
      <c r="T13202" s="5"/>
      <c r="V13202" s="5"/>
      <c r="W13202" s="5"/>
    </row>
    <row r="13203" spans="4:23" customFormat="1" x14ac:dyDescent="0.35">
      <c r="D13203" s="5"/>
      <c r="J13203" s="12"/>
      <c r="S13203" s="12"/>
      <c r="T13203" s="5"/>
      <c r="V13203" s="5"/>
      <c r="W13203" s="5"/>
    </row>
    <row r="13204" spans="4:23" customFormat="1" x14ac:dyDescent="0.35">
      <c r="D13204" s="5"/>
      <c r="J13204" s="12"/>
      <c r="S13204" s="12"/>
      <c r="T13204" s="5"/>
      <c r="V13204" s="5"/>
      <c r="W13204" s="5"/>
    </row>
    <row r="13205" spans="4:23" customFormat="1" x14ac:dyDescent="0.35">
      <c r="D13205" s="5"/>
      <c r="J13205" s="12"/>
      <c r="S13205" s="12"/>
      <c r="T13205" s="5"/>
      <c r="V13205" s="5"/>
      <c r="W13205" s="5"/>
    </row>
    <row r="13206" spans="4:23" customFormat="1" x14ac:dyDescent="0.35">
      <c r="D13206" s="5"/>
      <c r="J13206" s="12"/>
      <c r="S13206" s="12"/>
      <c r="T13206" s="5"/>
      <c r="V13206" s="5"/>
      <c r="W13206" s="5"/>
    </row>
    <row r="13207" spans="4:23" customFormat="1" x14ac:dyDescent="0.35">
      <c r="D13207" s="5"/>
      <c r="J13207" s="12"/>
      <c r="S13207" s="12"/>
      <c r="T13207" s="5"/>
      <c r="V13207" s="5"/>
      <c r="W13207" s="5"/>
    </row>
    <row r="13208" spans="4:23" customFormat="1" x14ac:dyDescent="0.35">
      <c r="D13208" s="5"/>
      <c r="J13208" s="12"/>
      <c r="S13208" s="12"/>
      <c r="T13208" s="5"/>
      <c r="V13208" s="5"/>
      <c r="W13208" s="5"/>
    </row>
    <row r="13209" spans="4:23" customFormat="1" x14ac:dyDescent="0.35">
      <c r="D13209" s="5"/>
      <c r="J13209" s="12"/>
      <c r="S13209" s="12"/>
      <c r="T13209" s="5"/>
      <c r="V13209" s="5"/>
      <c r="W13209" s="5"/>
    </row>
    <row r="13210" spans="4:23" customFormat="1" x14ac:dyDescent="0.35">
      <c r="D13210" s="5"/>
      <c r="J13210" s="12"/>
      <c r="S13210" s="12"/>
      <c r="T13210" s="5"/>
      <c r="V13210" s="5"/>
      <c r="W13210" s="5"/>
    </row>
    <row r="13211" spans="4:23" customFormat="1" x14ac:dyDescent="0.35">
      <c r="D13211" s="5"/>
      <c r="J13211" s="12"/>
      <c r="S13211" s="12"/>
      <c r="T13211" s="5"/>
      <c r="V13211" s="5"/>
      <c r="W13211" s="5"/>
    </row>
    <row r="13212" spans="4:23" customFormat="1" x14ac:dyDescent="0.35">
      <c r="D13212" s="5"/>
      <c r="J13212" s="12"/>
      <c r="S13212" s="12"/>
      <c r="T13212" s="5"/>
      <c r="V13212" s="5"/>
      <c r="W13212" s="5"/>
    </row>
    <row r="13213" spans="4:23" customFormat="1" x14ac:dyDescent="0.35">
      <c r="D13213" s="5"/>
      <c r="J13213" s="12"/>
      <c r="S13213" s="12"/>
      <c r="T13213" s="5"/>
      <c r="V13213" s="5"/>
      <c r="W13213" s="5"/>
    </row>
    <row r="13214" spans="4:23" customFormat="1" x14ac:dyDescent="0.35">
      <c r="D13214" s="5"/>
      <c r="J13214" s="12"/>
      <c r="S13214" s="12"/>
      <c r="T13214" s="5"/>
      <c r="V13214" s="5"/>
      <c r="W13214" s="5"/>
    </row>
    <row r="13215" spans="4:23" customFormat="1" x14ac:dyDescent="0.35">
      <c r="D13215" s="5"/>
      <c r="J13215" s="12"/>
      <c r="S13215" s="12"/>
      <c r="T13215" s="5"/>
      <c r="V13215" s="5"/>
      <c r="W13215" s="5"/>
    </row>
    <row r="13216" spans="4:23" customFormat="1" x14ac:dyDescent="0.35">
      <c r="D13216" s="5"/>
      <c r="J13216" s="12"/>
      <c r="S13216" s="12"/>
      <c r="T13216" s="5"/>
      <c r="V13216" s="5"/>
      <c r="W13216" s="5"/>
    </row>
    <row r="13217" spans="4:23" customFormat="1" x14ac:dyDescent="0.35">
      <c r="D13217" s="5"/>
      <c r="J13217" s="12"/>
      <c r="S13217" s="12"/>
      <c r="T13217" s="5"/>
      <c r="V13217" s="5"/>
      <c r="W13217" s="5"/>
    </row>
    <row r="13218" spans="4:23" customFormat="1" x14ac:dyDescent="0.35">
      <c r="D13218" s="5"/>
      <c r="J13218" s="12"/>
      <c r="S13218" s="12"/>
      <c r="T13218" s="5"/>
      <c r="V13218" s="5"/>
      <c r="W13218" s="5"/>
    </row>
    <row r="13219" spans="4:23" customFormat="1" x14ac:dyDescent="0.35">
      <c r="D13219" s="5"/>
      <c r="J13219" s="12"/>
      <c r="S13219" s="12"/>
      <c r="T13219" s="5"/>
      <c r="V13219" s="5"/>
      <c r="W13219" s="5"/>
    </row>
    <row r="13220" spans="4:23" customFormat="1" x14ac:dyDescent="0.35">
      <c r="D13220" s="5"/>
      <c r="J13220" s="12"/>
      <c r="S13220" s="12"/>
      <c r="T13220" s="5"/>
      <c r="V13220" s="5"/>
      <c r="W13220" s="5"/>
    </row>
    <row r="13221" spans="4:23" customFormat="1" x14ac:dyDescent="0.35">
      <c r="D13221" s="5"/>
      <c r="J13221" s="12"/>
      <c r="S13221" s="12"/>
      <c r="T13221" s="5"/>
      <c r="V13221" s="5"/>
      <c r="W13221" s="5"/>
    </row>
    <row r="13222" spans="4:23" customFormat="1" x14ac:dyDescent="0.35">
      <c r="D13222" s="5"/>
      <c r="J13222" s="12"/>
      <c r="S13222" s="12"/>
      <c r="T13222" s="5"/>
      <c r="V13222" s="5"/>
      <c r="W13222" s="5"/>
    </row>
    <row r="13223" spans="4:23" customFormat="1" x14ac:dyDescent="0.35">
      <c r="D13223" s="5"/>
      <c r="J13223" s="12"/>
      <c r="S13223" s="12"/>
      <c r="T13223" s="5"/>
      <c r="V13223" s="5"/>
      <c r="W13223" s="5"/>
    </row>
    <row r="13224" spans="4:23" customFormat="1" x14ac:dyDescent="0.35">
      <c r="D13224" s="5"/>
      <c r="J13224" s="12"/>
      <c r="S13224" s="12"/>
      <c r="T13224" s="5"/>
      <c r="V13224" s="5"/>
      <c r="W13224" s="5"/>
    </row>
    <row r="13225" spans="4:23" customFormat="1" x14ac:dyDescent="0.35">
      <c r="D13225" s="5"/>
      <c r="J13225" s="12"/>
      <c r="S13225" s="12"/>
      <c r="T13225" s="5"/>
      <c r="V13225" s="5"/>
      <c r="W13225" s="5"/>
    </row>
    <row r="13226" spans="4:23" customFormat="1" x14ac:dyDescent="0.35">
      <c r="D13226" s="5"/>
      <c r="J13226" s="12"/>
      <c r="S13226" s="12"/>
      <c r="T13226" s="5"/>
      <c r="V13226" s="5"/>
      <c r="W13226" s="5"/>
    </row>
    <row r="13227" spans="4:23" customFormat="1" x14ac:dyDescent="0.35">
      <c r="D13227" s="5"/>
      <c r="J13227" s="12"/>
      <c r="S13227" s="12"/>
      <c r="T13227" s="5"/>
      <c r="V13227" s="5"/>
      <c r="W13227" s="5"/>
    </row>
    <row r="13228" spans="4:23" customFormat="1" x14ac:dyDescent="0.35">
      <c r="D13228" s="5"/>
      <c r="J13228" s="12"/>
      <c r="S13228" s="12"/>
      <c r="T13228" s="5"/>
      <c r="V13228" s="5"/>
      <c r="W13228" s="5"/>
    </row>
    <row r="13229" spans="4:23" customFormat="1" x14ac:dyDescent="0.35">
      <c r="D13229" s="5"/>
      <c r="J13229" s="12"/>
      <c r="S13229" s="12"/>
      <c r="T13229" s="5"/>
      <c r="V13229" s="5"/>
      <c r="W13229" s="5"/>
    </row>
    <row r="13230" spans="4:23" customFormat="1" x14ac:dyDescent="0.35">
      <c r="D13230" s="5"/>
      <c r="J13230" s="12"/>
      <c r="S13230" s="12"/>
      <c r="T13230" s="5"/>
      <c r="V13230" s="5"/>
      <c r="W13230" s="5"/>
    </row>
    <row r="13231" spans="4:23" customFormat="1" x14ac:dyDescent="0.35">
      <c r="D13231" s="5"/>
      <c r="J13231" s="12"/>
      <c r="S13231" s="12"/>
      <c r="T13231" s="5"/>
      <c r="V13231" s="5"/>
      <c r="W13231" s="5"/>
    </row>
    <row r="13232" spans="4:23" customFormat="1" x14ac:dyDescent="0.35">
      <c r="D13232" s="5"/>
      <c r="J13232" s="12"/>
      <c r="S13232" s="12"/>
      <c r="T13232" s="5"/>
      <c r="V13232" s="5"/>
      <c r="W13232" s="5"/>
    </row>
    <row r="13233" spans="4:23" customFormat="1" x14ac:dyDescent="0.35">
      <c r="D13233" s="5"/>
      <c r="J13233" s="12"/>
      <c r="S13233" s="12"/>
      <c r="T13233" s="5"/>
      <c r="V13233" s="5"/>
      <c r="W13233" s="5"/>
    </row>
    <row r="13234" spans="4:23" customFormat="1" x14ac:dyDescent="0.35">
      <c r="D13234" s="5"/>
      <c r="J13234" s="12"/>
      <c r="S13234" s="12"/>
      <c r="T13234" s="5"/>
      <c r="V13234" s="5"/>
      <c r="W13234" s="5"/>
    </row>
    <row r="13235" spans="4:23" customFormat="1" x14ac:dyDescent="0.35">
      <c r="D13235" s="5"/>
      <c r="J13235" s="12"/>
      <c r="S13235" s="12"/>
      <c r="T13235" s="5"/>
      <c r="V13235" s="5"/>
      <c r="W13235" s="5"/>
    </row>
    <row r="13236" spans="4:23" customFormat="1" x14ac:dyDescent="0.35">
      <c r="D13236" s="5"/>
      <c r="J13236" s="12"/>
      <c r="S13236" s="12"/>
      <c r="T13236" s="5"/>
      <c r="V13236" s="5"/>
      <c r="W13236" s="5"/>
    </row>
    <row r="13237" spans="4:23" customFormat="1" x14ac:dyDescent="0.35">
      <c r="D13237" s="5"/>
      <c r="J13237" s="12"/>
      <c r="S13237" s="12"/>
      <c r="T13237" s="5"/>
      <c r="V13237" s="5"/>
      <c r="W13237" s="5"/>
    </row>
    <row r="13238" spans="4:23" customFormat="1" x14ac:dyDescent="0.35">
      <c r="D13238" s="5"/>
      <c r="J13238" s="12"/>
      <c r="S13238" s="12"/>
      <c r="T13238" s="5"/>
      <c r="V13238" s="5"/>
      <c r="W13238" s="5"/>
    </row>
    <row r="13239" spans="4:23" customFormat="1" x14ac:dyDescent="0.35">
      <c r="D13239" s="5"/>
      <c r="J13239" s="12"/>
      <c r="S13239" s="12"/>
      <c r="T13239" s="5"/>
      <c r="V13239" s="5"/>
      <c r="W13239" s="5"/>
    </row>
    <row r="13240" spans="4:23" customFormat="1" x14ac:dyDescent="0.35">
      <c r="D13240" s="5"/>
      <c r="J13240" s="12"/>
      <c r="S13240" s="12"/>
      <c r="T13240" s="5"/>
      <c r="V13240" s="5"/>
      <c r="W13240" s="5"/>
    </row>
    <row r="13241" spans="4:23" customFormat="1" x14ac:dyDescent="0.35">
      <c r="D13241" s="5"/>
      <c r="J13241" s="12"/>
      <c r="S13241" s="12"/>
      <c r="T13241" s="5"/>
      <c r="V13241" s="5"/>
      <c r="W13241" s="5"/>
    </row>
    <row r="13242" spans="4:23" customFormat="1" x14ac:dyDescent="0.35">
      <c r="D13242" s="5"/>
      <c r="J13242" s="12"/>
      <c r="S13242" s="12"/>
      <c r="T13242" s="5"/>
      <c r="V13242" s="5"/>
      <c r="W13242" s="5"/>
    </row>
    <row r="13243" spans="4:23" customFormat="1" x14ac:dyDescent="0.35">
      <c r="D13243" s="5"/>
      <c r="J13243" s="12"/>
      <c r="S13243" s="12"/>
      <c r="T13243" s="5"/>
      <c r="V13243" s="5"/>
      <c r="W13243" s="5"/>
    </row>
    <row r="13244" spans="4:23" customFormat="1" x14ac:dyDescent="0.35">
      <c r="D13244" s="5"/>
      <c r="J13244" s="12"/>
      <c r="S13244" s="12"/>
      <c r="T13244" s="5"/>
      <c r="V13244" s="5"/>
      <c r="W13244" s="5"/>
    </row>
    <row r="13245" spans="4:23" customFormat="1" x14ac:dyDescent="0.35">
      <c r="D13245" s="5"/>
      <c r="J13245" s="12"/>
      <c r="S13245" s="12"/>
      <c r="T13245" s="5"/>
      <c r="V13245" s="5"/>
      <c r="W13245" s="5"/>
    </row>
    <row r="13246" spans="4:23" customFormat="1" x14ac:dyDescent="0.35">
      <c r="D13246" s="5"/>
      <c r="J13246" s="12"/>
      <c r="S13246" s="12"/>
      <c r="T13246" s="5"/>
      <c r="V13246" s="5"/>
      <c r="W13246" s="5"/>
    </row>
    <row r="13247" spans="4:23" customFormat="1" x14ac:dyDescent="0.35">
      <c r="D13247" s="5"/>
      <c r="J13247" s="12"/>
      <c r="S13247" s="12"/>
      <c r="T13247" s="5"/>
      <c r="V13247" s="5"/>
      <c r="W13247" s="5"/>
    </row>
    <row r="13248" spans="4:23" customFormat="1" x14ac:dyDescent="0.35">
      <c r="D13248" s="5"/>
      <c r="J13248" s="12"/>
      <c r="S13248" s="12"/>
      <c r="T13248" s="5"/>
      <c r="V13248" s="5"/>
      <c r="W13248" s="5"/>
    </row>
    <row r="13249" spans="4:23" customFormat="1" x14ac:dyDescent="0.35">
      <c r="D13249" s="5"/>
      <c r="J13249" s="12"/>
      <c r="S13249" s="12"/>
      <c r="T13249" s="5"/>
      <c r="V13249" s="5"/>
      <c r="W13249" s="5"/>
    </row>
    <row r="13250" spans="4:23" customFormat="1" x14ac:dyDescent="0.35">
      <c r="D13250" s="5"/>
      <c r="J13250" s="12"/>
      <c r="S13250" s="12"/>
      <c r="T13250" s="5"/>
      <c r="V13250" s="5"/>
      <c r="W13250" s="5"/>
    </row>
    <row r="13251" spans="4:23" customFormat="1" x14ac:dyDescent="0.35">
      <c r="D13251" s="5"/>
      <c r="J13251" s="12"/>
      <c r="S13251" s="12"/>
      <c r="T13251" s="5"/>
      <c r="V13251" s="5"/>
      <c r="W13251" s="5"/>
    </row>
    <row r="13252" spans="4:23" customFormat="1" x14ac:dyDescent="0.35">
      <c r="D13252" s="5"/>
      <c r="J13252" s="12"/>
      <c r="S13252" s="12"/>
      <c r="T13252" s="5"/>
      <c r="V13252" s="5"/>
      <c r="W13252" s="5"/>
    </row>
    <row r="13253" spans="4:23" customFormat="1" x14ac:dyDescent="0.35">
      <c r="D13253" s="5"/>
      <c r="J13253" s="12"/>
      <c r="S13253" s="12"/>
      <c r="T13253" s="5"/>
      <c r="V13253" s="5"/>
      <c r="W13253" s="5"/>
    </row>
    <row r="13254" spans="4:23" customFormat="1" x14ac:dyDescent="0.35">
      <c r="D13254" s="5"/>
      <c r="J13254" s="12"/>
      <c r="S13254" s="12"/>
      <c r="T13254" s="5"/>
      <c r="V13254" s="5"/>
      <c r="W13254" s="5"/>
    </row>
    <row r="13255" spans="4:23" customFormat="1" x14ac:dyDescent="0.35">
      <c r="D13255" s="5"/>
      <c r="J13255" s="12"/>
      <c r="S13255" s="12"/>
      <c r="T13255" s="5"/>
      <c r="V13255" s="5"/>
      <c r="W13255" s="5"/>
    </row>
    <row r="13256" spans="4:23" customFormat="1" x14ac:dyDescent="0.35">
      <c r="D13256" s="5"/>
      <c r="J13256" s="12"/>
      <c r="S13256" s="12"/>
      <c r="T13256" s="5"/>
      <c r="V13256" s="5"/>
      <c r="W13256" s="5"/>
    </row>
    <row r="13257" spans="4:23" customFormat="1" x14ac:dyDescent="0.35">
      <c r="D13257" s="5"/>
      <c r="J13257" s="12"/>
      <c r="S13257" s="12"/>
      <c r="T13257" s="5"/>
      <c r="V13257" s="5"/>
      <c r="W13257" s="5"/>
    </row>
    <row r="13258" spans="4:23" customFormat="1" x14ac:dyDescent="0.35">
      <c r="D13258" s="5"/>
      <c r="J13258" s="12"/>
      <c r="S13258" s="12"/>
      <c r="T13258" s="5"/>
      <c r="V13258" s="5"/>
      <c r="W13258" s="5"/>
    </row>
    <row r="13259" spans="4:23" customFormat="1" x14ac:dyDescent="0.35">
      <c r="D13259" s="5"/>
      <c r="J13259" s="12"/>
      <c r="S13259" s="12"/>
      <c r="T13259" s="5"/>
      <c r="V13259" s="5"/>
      <c r="W13259" s="5"/>
    </row>
    <row r="13260" spans="4:23" customFormat="1" x14ac:dyDescent="0.35">
      <c r="D13260" s="5"/>
      <c r="J13260" s="12"/>
      <c r="S13260" s="12"/>
      <c r="T13260" s="5"/>
      <c r="V13260" s="5"/>
      <c r="W13260" s="5"/>
    </row>
    <row r="13261" spans="4:23" customFormat="1" x14ac:dyDescent="0.35">
      <c r="D13261" s="5"/>
      <c r="J13261" s="12"/>
      <c r="S13261" s="12"/>
      <c r="T13261" s="5"/>
      <c r="V13261" s="5"/>
      <c r="W13261" s="5"/>
    </row>
    <row r="13262" spans="4:23" customFormat="1" x14ac:dyDescent="0.35">
      <c r="D13262" s="5"/>
      <c r="J13262" s="12"/>
      <c r="S13262" s="12"/>
      <c r="T13262" s="5"/>
      <c r="V13262" s="5"/>
      <c r="W13262" s="5"/>
    </row>
    <row r="13263" spans="4:23" customFormat="1" x14ac:dyDescent="0.35">
      <c r="D13263" s="5"/>
      <c r="J13263" s="12"/>
      <c r="S13263" s="12"/>
      <c r="T13263" s="5"/>
      <c r="V13263" s="5"/>
      <c r="W13263" s="5"/>
    </row>
    <row r="13264" spans="4:23" customFormat="1" x14ac:dyDescent="0.35">
      <c r="D13264" s="5"/>
      <c r="J13264" s="12"/>
      <c r="S13264" s="12"/>
      <c r="T13264" s="5"/>
      <c r="V13264" s="5"/>
      <c r="W13264" s="5"/>
    </row>
    <row r="13265" spans="4:23" customFormat="1" x14ac:dyDescent="0.35">
      <c r="D13265" s="5"/>
      <c r="J13265" s="12"/>
      <c r="S13265" s="12"/>
      <c r="T13265" s="5"/>
      <c r="V13265" s="5"/>
      <c r="W13265" s="5"/>
    </row>
    <row r="13266" spans="4:23" customFormat="1" x14ac:dyDescent="0.35">
      <c r="D13266" s="5"/>
      <c r="J13266" s="12"/>
      <c r="S13266" s="12"/>
      <c r="T13266" s="5"/>
      <c r="V13266" s="5"/>
      <c r="W13266" s="5"/>
    </row>
    <row r="13267" spans="4:23" customFormat="1" x14ac:dyDescent="0.35">
      <c r="D13267" s="5"/>
      <c r="J13267" s="12"/>
      <c r="S13267" s="12"/>
      <c r="T13267" s="5"/>
      <c r="V13267" s="5"/>
      <c r="W13267" s="5"/>
    </row>
    <row r="13268" spans="4:23" customFormat="1" x14ac:dyDescent="0.35">
      <c r="D13268" s="5"/>
      <c r="J13268" s="12"/>
      <c r="S13268" s="12"/>
      <c r="T13268" s="5"/>
      <c r="V13268" s="5"/>
      <c r="W13268" s="5"/>
    </row>
    <row r="13269" spans="4:23" customFormat="1" x14ac:dyDescent="0.35">
      <c r="D13269" s="5"/>
      <c r="J13269" s="12"/>
      <c r="S13269" s="12"/>
      <c r="T13269" s="5"/>
      <c r="V13269" s="5"/>
      <c r="W13269" s="5"/>
    </row>
    <row r="13270" spans="4:23" customFormat="1" x14ac:dyDescent="0.35">
      <c r="D13270" s="5"/>
      <c r="J13270" s="12"/>
      <c r="S13270" s="12"/>
      <c r="T13270" s="5"/>
      <c r="V13270" s="5"/>
      <c r="W13270" s="5"/>
    </row>
    <row r="13271" spans="4:23" customFormat="1" x14ac:dyDescent="0.35">
      <c r="D13271" s="5"/>
      <c r="J13271" s="12"/>
      <c r="S13271" s="12"/>
      <c r="T13271" s="5"/>
      <c r="V13271" s="5"/>
      <c r="W13271" s="5"/>
    </row>
    <row r="13272" spans="4:23" customFormat="1" x14ac:dyDescent="0.35">
      <c r="D13272" s="5"/>
      <c r="J13272" s="12"/>
      <c r="S13272" s="12"/>
      <c r="T13272" s="5"/>
      <c r="V13272" s="5"/>
      <c r="W13272" s="5"/>
    </row>
    <row r="13273" spans="4:23" customFormat="1" x14ac:dyDescent="0.35">
      <c r="D13273" s="5"/>
      <c r="J13273" s="12"/>
      <c r="S13273" s="12"/>
      <c r="T13273" s="5"/>
      <c r="V13273" s="5"/>
      <c r="W13273" s="5"/>
    </row>
    <row r="13274" spans="4:23" customFormat="1" x14ac:dyDescent="0.35">
      <c r="D13274" s="5"/>
      <c r="J13274" s="12"/>
      <c r="S13274" s="12"/>
      <c r="T13274" s="5"/>
      <c r="V13274" s="5"/>
      <c r="W13274" s="5"/>
    </row>
    <row r="13275" spans="4:23" customFormat="1" x14ac:dyDescent="0.35">
      <c r="D13275" s="5"/>
      <c r="J13275" s="12"/>
      <c r="S13275" s="12"/>
      <c r="T13275" s="5"/>
      <c r="V13275" s="5"/>
      <c r="W13275" s="5"/>
    </row>
    <row r="13276" spans="4:23" customFormat="1" x14ac:dyDescent="0.35">
      <c r="D13276" s="5"/>
      <c r="J13276" s="12"/>
      <c r="S13276" s="12"/>
      <c r="T13276" s="5"/>
      <c r="V13276" s="5"/>
      <c r="W13276" s="5"/>
    </row>
    <row r="13277" spans="4:23" customFormat="1" x14ac:dyDescent="0.35">
      <c r="D13277" s="5"/>
      <c r="J13277" s="12"/>
      <c r="S13277" s="12"/>
      <c r="T13277" s="5"/>
      <c r="V13277" s="5"/>
      <c r="W13277" s="5"/>
    </row>
    <row r="13278" spans="4:23" customFormat="1" x14ac:dyDescent="0.35">
      <c r="D13278" s="5"/>
      <c r="J13278" s="12"/>
      <c r="S13278" s="12"/>
      <c r="T13278" s="5"/>
      <c r="V13278" s="5"/>
      <c r="W13278" s="5"/>
    </row>
    <row r="13279" spans="4:23" customFormat="1" x14ac:dyDescent="0.35">
      <c r="D13279" s="5"/>
      <c r="J13279" s="12"/>
      <c r="S13279" s="12"/>
      <c r="T13279" s="5"/>
      <c r="V13279" s="5"/>
      <c r="W13279" s="5"/>
    </row>
    <row r="13280" spans="4:23" customFormat="1" x14ac:dyDescent="0.35">
      <c r="D13280" s="5"/>
      <c r="J13280" s="12"/>
      <c r="S13280" s="12"/>
      <c r="T13280" s="5"/>
      <c r="V13280" s="5"/>
      <c r="W13280" s="5"/>
    </row>
    <row r="13281" spans="4:23" customFormat="1" x14ac:dyDescent="0.35">
      <c r="D13281" s="5"/>
      <c r="J13281" s="12"/>
      <c r="S13281" s="12"/>
      <c r="T13281" s="5"/>
      <c r="V13281" s="5"/>
      <c r="W13281" s="5"/>
    </row>
    <row r="13282" spans="4:23" customFormat="1" x14ac:dyDescent="0.35">
      <c r="D13282" s="5"/>
      <c r="J13282" s="12"/>
      <c r="S13282" s="12"/>
      <c r="T13282" s="5"/>
      <c r="V13282" s="5"/>
      <c r="W13282" s="5"/>
    </row>
    <row r="13283" spans="4:23" customFormat="1" x14ac:dyDescent="0.35">
      <c r="D13283" s="5"/>
      <c r="J13283" s="12"/>
      <c r="S13283" s="12"/>
      <c r="T13283" s="5"/>
      <c r="V13283" s="5"/>
      <c r="W13283" s="5"/>
    </row>
    <row r="13284" spans="4:23" customFormat="1" x14ac:dyDescent="0.35">
      <c r="D13284" s="5"/>
      <c r="J13284" s="12"/>
      <c r="S13284" s="12"/>
      <c r="T13284" s="5"/>
      <c r="V13284" s="5"/>
      <c r="W13284" s="5"/>
    </row>
    <row r="13285" spans="4:23" customFormat="1" x14ac:dyDescent="0.35">
      <c r="D13285" s="5"/>
      <c r="J13285" s="12"/>
      <c r="S13285" s="12"/>
      <c r="T13285" s="5"/>
      <c r="V13285" s="5"/>
      <c r="W13285" s="5"/>
    </row>
    <row r="13286" spans="4:23" customFormat="1" x14ac:dyDescent="0.35">
      <c r="D13286" s="5"/>
      <c r="J13286" s="12"/>
      <c r="S13286" s="12"/>
      <c r="T13286" s="5"/>
      <c r="V13286" s="5"/>
      <c r="W13286" s="5"/>
    </row>
    <row r="13287" spans="4:23" customFormat="1" x14ac:dyDescent="0.35">
      <c r="D13287" s="5"/>
      <c r="J13287" s="12"/>
      <c r="S13287" s="12"/>
      <c r="T13287" s="5"/>
      <c r="V13287" s="5"/>
      <c r="W13287" s="5"/>
    </row>
    <row r="13288" spans="4:23" customFormat="1" x14ac:dyDescent="0.35">
      <c r="D13288" s="5"/>
      <c r="J13288" s="12"/>
      <c r="S13288" s="12"/>
      <c r="T13288" s="5"/>
      <c r="V13288" s="5"/>
      <c r="W13288" s="5"/>
    </row>
    <row r="13289" spans="4:23" customFormat="1" x14ac:dyDescent="0.35">
      <c r="D13289" s="5"/>
      <c r="J13289" s="12"/>
      <c r="S13289" s="12"/>
      <c r="T13289" s="5"/>
      <c r="V13289" s="5"/>
      <c r="W13289" s="5"/>
    </row>
    <row r="13290" spans="4:23" customFormat="1" x14ac:dyDescent="0.35">
      <c r="D13290" s="5"/>
      <c r="J13290" s="12"/>
      <c r="S13290" s="12"/>
      <c r="T13290" s="5"/>
      <c r="V13290" s="5"/>
      <c r="W13290" s="5"/>
    </row>
    <row r="13291" spans="4:23" customFormat="1" x14ac:dyDescent="0.35">
      <c r="D13291" s="5"/>
      <c r="J13291" s="12"/>
      <c r="S13291" s="12"/>
      <c r="T13291" s="5"/>
      <c r="V13291" s="5"/>
      <c r="W13291" s="5"/>
    </row>
    <row r="13292" spans="4:23" customFormat="1" x14ac:dyDescent="0.35">
      <c r="D13292" s="5"/>
      <c r="J13292" s="12"/>
      <c r="S13292" s="12"/>
      <c r="T13292" s="5"/>
      <c r="V13292" s="5"/>
      <c r="W13292" s="5"/>
    </row>
    <row r="13293" spans="4:23" customFormat="1" x14ac:dyDescent="0.35">
      <c r="D13293" s="5"/>
      <c r="J13293" s="12"/>
      <c r="S13293" s="12"/>
      <c r="T13293" s="5"/>
      <c r="V13293" s="5"/>
      <c r="W13293" s="5"/>
    </row>
    <row r="13294" spans="4:23" customFormat="1" x14ac:dyDescent="0.35">
      <c r="D13294" s="5"/>
      <c r="J13294" s="12"/>
      <c r="S13294" s="12"/>
      <c r="T13294" s="5"/>
      <c r="V13294" s="5"/>
      <c r="W13294" s="5"/>
    </row>
    <row r="13295" spans="4:23" customFormat="1" x14ac:dyDescent="0.35">
      <c r="D13295" s="5"/>
      <c r="J13295" s="12"/>
      <c r="S13295" s="12"/>
      <c r="T13295" s="5"/>
      <c r="V13295" s="5"/>
      <c r="W13295" s="5"/>
    </row>
    <row r="13296" spans="4:23" customFormat="1" x14ac:dyDescent="0.35">
      <c r="D13296" s="5"/>
      <c r="J13296" s="12"/>
      <c r="S13296" s="12"/>
      <c r="T13296" s="5"/>
      <c r="V13296" s="5"/>
      <c r="W13296" s="5"/>
    </row>
    <row r="13297" spans="4:23" customFormat="1" x14ac:dyDescent="0.35">
      <c r="D13297" s="5"/>
      <c r="J13297" s="12"/>
      <c r="S13297" s="12"/>
      <c r="T13297" s="5"/>
      <c r="V13297" s="5"/>
      <c r="W13297" s="5"/>
    </row>
    <row r="13298" spans="4:23" customFormat="1" x14ac:dyDescent="0.35">
      <c r="D13298" s="5"/>
      <c r="J13298" s="12"/>
      <c r="S13298" s="12"/>
      <c r="T13298" s="5"/>
      <c r="V13298" s="5"/>
      <c r="W13298" s="5"/>
    </row>
    <row r="13299" spans="4:23" customFormat="1" x14ac:dyDescent="0.35">
      <c r="D13299" s="5"/>
      <c r="J13299" s="12"/>
      <c r="S13299" s="12"/>
      <c r="T13299" s="5"/>
      <c r="V13299" s="5"/>
      <c r="W13299" s="5"/>
    </row>
    <row r="13300" spans="4:23" customFormat="1" x14ac:dyDescent="0.35">
      <c r="D13300" s="5"/>
      <c r="J13300" s="12"/>
      <c r="S13300" s="12"/>
      <c r="T13300" s="5"/>
      <c r="V13300" s="5"/>
      <c r="W13300" s="5"/>
    </row>
    <row r="13301" spans="4:23" customFormat="1" x14ac:dyDescent="0.35">
      <c r="D13301" s="5"/>
      <c r="J13301" s="12"/>
      <c r="S13301" s="12"/>
      <c r="T13301" s="5"/>
      <c r="V13301" s="5"/>
      <c r="W13301" s="5"/>
    </row>
    <row r="13302" spans="4:23" customFormat="1" x14ac:dyDescent="0.35">
      <c r="D13302" s="5"/>
      <c r="J13302" s="12"/>
      <c r="S13302" s="12"/>
      <c r="T13302" s="5"/>
      <c r="V13302" s="5"/>
      <c r="W13302" s="5"/>
    </row>
    <row r="13303" spans="4:23" customFormat="1" x14ac:dyDescent="0.35">
      <c r="D13303" s="5"/>
      <c r="J13303" s="12"/>
      <c r="S13303" s="12"/>
      <c r="T13303" s="5"/>
      <c r="V13303" s="5"/>
      <c r="W13303" s="5"/>
    </row>
    <row r="13304" spans="4:23" customFormat="1" x14ac:dyDescent="0.35">
      <c r="D13304" s="5"/>
      <c r="J13304" s="12"/>
      <c r="S13304" s="12"/>
      <c r="T13304" s="5"/>
      <c r="V13304" s="5"/>
      <c r="W13304" s="5"/>
    </row>
    <row r="13305" spans="4:23" customFormat="1" x14ac:dyDescent="0.35">
      <c r="D13305" s="5"/>
      <c r="J13305" s="12"/>
      <c r="S13305" s="12"/>
      <c r="T13305" s="5"/>
      <c r="V13305" s="5"/>
      <c r="W13305" s="5"/>
    </row>
    <row r="13306" spans="4:23" customFormat="1" x14ac:dyDescent="0.35">
      <c r="D13306" s="5"/>
      <c r="J13306" s="12"/>
      <c r="S13306" s="12"/>
      <c r="T13306" s="5"/>
      <c r="V13306" s="5"/>
      <c r="W13306" s="5"/>
    </row>
    <row r="13307" spans="4:23" customFormat="1" x14ac:dyDescent="0.35">
      <c r="D13307" s="5"/>
      <c r="J13307" s="12"/>
      <c r="S13307" s="12"/>
      <c r="T13307" s="5"/>
      <c r="V13307" s="5"/>
      <c r="W13307" s="5"/>
    </row>
    <row r="13308" spans="4:23" customFormat="1" x14ac:dyDescent="0.35">
      <c r="D13308" s="5"/>
      <c r="J13308" s="12"/>
      <c r="S13308" s="12"/>
      <c r="T13308" s="5"/>
      <c r="V13308" s="5"/>
      <c r="W13308" s="5"/>
    </row>
    <row r="13309" spans="4:23" customFormat="1" x14ac:dyDescent="0.35">
      <c r="D13309" s="5"/>
      <c r="J13309" s="12"/>
      <c r="S13309" s="12"/>
      <c r="T13309" s="5"/>
      <c r="V13309" s="5"/>
      <c r="W13309" s="5"/>
    </row>
    <row r="13310" spans="4:23" customFormat="1" x14ac:dyDescent="0.35">
      <c r="D13310" s="5"/>
      <c r="J13310" s="12"/>
      <c r="S13310" s="12"/>
      <c r="T13310" s="5"/>
      <c r="V13310" s="5"/>
      <c r="W13310" s="5"/>
    </row>
    <row r="13311" spans="4:23" customFormat="1" x14ac:dyDescent="0.35">
      <c r="D13311" s="5"/>
      <c r="J13311" s="12"/>
      <c r="S13311" s="12"/>
      <c r="T13311" s="5"/>
      <c r="V13311" s="5"/>
      <c r="W13311" s="5"/>
    </row>
    <row r="13312" spans="4:23" customFormat="1" x14ac:dyDescent="0.35">
      <c r="D13312" s="5"/>
      <c r="J13312" s="12"/>
      <c r="S13312" s="12"/>
      <c r="T13312" s="5"/>
      <c r="V13312" s="5"/>
      <c r="W13312" s="5"/>
    </row>
    <row r="13313" spans="4:23" customFormat="1" x14ac:dyDescent="0.35">
      <c r="D13313" s="5"/>
      <c r="J13313" s="12"/>
      <c r="S13313" s="12"/>
      <c r="T13313" s="5"/>
      <c r="V13313" s="5"/>
      <c r="W13313" s="5"/>
    </row>
    <row r="13314" spans="4:23" customFormat="1" x14ac:dyDescent="0.35">
      <c r="D13314" s="5"/>
      <c r="J13314" s="12"/>
      <c r="S13314" s="12"/>
      <c r="T13314" s="5"/>
      <c r="V13314" s="5"/>
      <c r="W13314" s="5"/>
    </row>
    <row r="13315" spans="4:23" customFormat="1" x14ac:dyDescent="0.35">
      <c r="D13315" s="5"/>
      <c r="J13315" s="12"/>
      <c r="S13315" s="12"/>
      <c r="T13315" s="5"/>
      <c r="V13315" s="5"/>
      <c r="W13315" s="5"/>
    </row>
    <row r="13316" spans="4:23" customFormat="1" x14ac:dyDescent="0.35">
      <c r="D13316" s="5"/>
      <c r="J13316" s="12"/>
      <c r="S13316" s="12"/>
      <c r="T13316" s="5"/>
      <c r="V13316" s="5"/>
      <c r="W13316" s="5"/>
    </row>
    <row r="13317" spans="4:23" customFormat="1" x14ac:dyDescent="0.35">
      <c r="D13317" s="5"/>
      <c r="J13317" s="12"/>
      <c r="S13317" s="12"/>
      <c r="T13317" s="5"/>
      <c r="V13317" s="5"/>
      <c r="W13317" s="5"/>
    </row>
    <row r="13318" spans="4:23" customFormat="1" x14ac:dyDescent="0.35">
      <c r="D13318" s="5"/>
      <c r="J13318" s="12"/>
      <c r="S13318" s="12"/>
      <c r="T13318" s="5"/>
      <c r="V13318" s="5"/>
      <c r="W13318" s="5"/>
    </row>
    <row r="13319" spans="4:23" customFormat="1" x14ac:dyDescent="0.35">
      <c r="D13319" s="5"/>
      <c r="J13319" s="12"/>
      <c r="S13319" s="12"/>
      <c r="T13319" s="5"/>
      <c r="V13319" s="5"/>
      <c r="W13319" s="5"/>
    </row>
    <row r="13320" spans="4:23" customFormat="1" x14ac:dyDescent="0.35">
      <c r="D13320" s="5"/>
      <c r="J13320" s="12"/>
      <c r="S13320" s="12"/>
      <c r="T13320" s="5"/>
      <c r="V13320" s="5"/>
      <c r="W13320" s="5"/>
    </row>
    <row r="13321" spans="4:23" customFormat="1" x14ac:dyDescent="0.35">
      <c r="D13321" s="5"/>
      <c r="J13321" s="12"/>
      <c r="S13321" s="12"/>
      <c r="T13321" s="5"/>
      <c r="V13321" s="5"/>
      <c r="W13321" s="5"/>
    </row>
    <row r="13322" spans="4:23" customFormat="1" x14ac:dyDescent="0.35">
      <c r="D13322" s="5"/>
      <c r="J13322" s="12"/>
      <c r="S13322" s="12"/>
      <c r="T13322" s="5"/>
      <c r="V13322" s="5"/>
      <c r="W13322" s="5"/>
    </row>
    <row r="13323" spans="4:23" customFormat="1" x14ac:dyDescent="0.35">
      <c r="D13323" s="5"/>
      <c r="J13323" s="12"/>
      <c r="S13323" s="12"/>
      <c r="T13323" s="5"/>
      <c r="V13323" s="5"/>
      <c r="W13323" s="5"/>
    </row>
    <row r="13324" spans="4:23" customFormat="1" x14ac:dyDescent="0.35">
      <c r="D13324" s="5"/>
      <c r="J13324" s="12"/>
      <c r="S13324" s="12"/>
      <c r="T13324" s="5"/>
      <c r="V13324" s="5"/>
      <c r="W13324" s="5"/>
    </row>
    <row r="13325" spans="4:23" customFormat="1" x14ac:dyDescent="0.35">
      <c r="D13325" s="5"/>
      <c r="J13325" s="12"/>
      <c r="S13325" s="12"/>
      <c r="T13325" s="5"/>
      <c r="V13325" s="5"/>
      <c r="W13325" s="5"/>
    </row>
    <row r="13326" spans="4:23" customFormat="1" x14ac:dyDescent="0.35">
      <c r="D13326" s="5"/>
      <c r="J13326" s="12"/>
      <c r="S13326" s="12"/>
      <c r="T13326" s="5"/>
      <c r="V13326" s="5"/>
      <c r="W13326" s="5"/>
    </row>
    <row r="13327" spans="4:23" customFormat="1" x14ac:dyDescent="0.35">
      <c r="D13327" s="5"/>
      <c r="J13327" s="12"/>
      <c r="S13327" s="12"/>
      <c r="T13327" s="5"/>
      <c r="V13327" s="5"/>
      <c r="W13327" s="5"/>
    </row>
    <row r="13328" spans="4:23" customFormat="1" x14ac:dyDescent="0.35">
      <c r="D13328" s="5"/>
      <c r="J13328" s="12"/>
      <c r="S13328" s="12"/>
      <c r="T13328" s="5"/>
      <c r="V13328" s="5"/>
      <c r="W13328" s="5"/>
    </row>
    <row r="13329" spans="4:23" customFormat="1" x14ac:dyDescent="0.35">
      <c r="D13329" s="5"/>
      <c r="J13329" s="12"/>
      <c r="S13329" s="12"/>
      <c r="T13329" s="5"/>
      <c r="V13329" s="5"/>
      <c r="W13329" s="5"/>
    </row>
    <row r="13330" spans="4:23" customFormat="1" x14ac:dyDescent="0.35">
      <c r="D13330" s="5"/>
      <c r="J13330" s="12"/>
      <c r="S13330" s="12"/>
      <c r="T13330" s="5"/>
      <c r="V13330" s="5"/>
      <c r="W13330" s="5"/>
    </row>
    <row r="13331" spans="4:23" customFormat="1" x14ac:dyDescent="0.35">
      <c r="D13331" s="5"/>
      <c r="J13331" s="12"/>
      <c r="S13331" s="12"/>
      <c r="T13331" s="5"/>
      <c r="V13331" s="5"/>
      <c r="W13331" s="5"/>
    </row>
    <row r="13332" spans="4:23" customFormat="1" x14ac:dyDescent="0.35">
      <c r="D13332" s="5"/>
      <c r="J13332" s="12"/>
      <c r="S13332" s="12"/>
      <c r="T13332" s="5"/>
      <c r="V13332" s="5"/>
      <c r="W13332" s="5"/>
    </row>
    <row r="13333" spans="4:23" customFormat="1" x14ac:dyDescent="0.35">
      <c r="D13333" s="5"/>
      <c r="J13333" s="12"/>
      <c r="S13333" s="12"/>
      <c r="T13333" s="5"/>
      <c r="V13333" s="5"/>
      <c r="W13333" s="5"/>
    </row>
    <row r="13334" spans="4:23" customFormat="1" x14ac:dyDescent="0.35">
      <c r="D13334" s="5"/>
      <c r="J13334" s="12"/>
      <c r="S13334" s="12"/>
      <c r="T13334" s="5"/>
      <c r="V13334" s="5"/>
      <c r="W13334" s="5"/>
    </row>
    <row r="13335" spans="4:23" customFormat="1" x14ac:dyDescent="0.35">
      <c r="D13335" s="5"/>
      <c r="J13335" s="12"/>
      <c r="S13335" s="12"/>
      <c r="T13335" s="5"/>
      <c r="V13335" s="5"/>
      <c r="W13335" s="5"/>
    </row>
    <row r="13336" spans="4:23" customFormat="1" x14ac:dyDescent="0.35">
      <c r="D13336" s="5"/>
      <c r="J13336" s="12"/>
      <c r="S13336" s="12"/>
      <c r="T13336" s="5"/>
      <c r="V13336" s="5"/>
      <c r="W13336" s="5"/>
    </row>
    <row r="13337" spans="4:23" customFormat="1" x14ac:dyDescent="0.35">
      <c r="D13337" s="5"/>
      <c r="J13337" s="12"/>
      <c r="S13337" s="12"/>
      <c r="T13337" s="5"/>
      <c r="V13337" s="5"/>
      <c r="W13337" s="5"/>
    </row>
    <row r="13338" spans="4:23" customFormat="1" x14ac:dyDescent="0.35">
      <c r="D13338" s="5"/>
      <c r="J13338" s="12"/>
      <c r="S13338" s="12"/>
      <c r="T13338" s="5"/>
      <c r="V13338" s="5"/>
      <c r="W13338" s="5"/>
    </row>
    <row r="13339" spans="4:23" customFormat="1" x14ac:dyDescent="0.35">
      <c r="D13339" s="5"/>
      <c r="J13339" s="12"/>
      <c r="S13339" s="12"/>
      <c r="T13339" s="5"/>
      <c r="V13339" s="5"/>
      <c r="W13339" s="5"/>
    </row>
    <row r="13340" spans="4:23" customFormat="1" x14ac:dyDescent="0.35">
      <c r="D13340" s="5"/>
      <c r="J13340" s="12"/>
      <c r="S13340" s="12"/>
      <c r="T13340" s="5"/>
      <c r="V13340" s="5"/>
      <c r="W13340" s="5"/>
    </row>
    <row r="13341" spans="4:23" customFormat="1" x14ac:dyDescent="0.35">
      <c r="D13341" s="5"/>
      <c r="J13341" s="12"/>
      <c r="S13341" s="12"/>
      <c r="T13341" s="5"/>
      <c r="V13341" s="5"/>
      <c r="W13341" s="5"/>
    </row>
    <row r="13342" spans="4:23" customFormat="1" x14ac:dyDescent="0.35">
      <c r="D13342" s="5"/>
      <c r="J13342" s="12"/>
      <c r="S13342" s="12"/>
      <c r="T13342" s="5"/>
      <c r="V13342" s="5"/>
      <c r="W13342" s="5"/>
    </row>
    <row r="13343" spans="4:23" customFormat="1" x14ac:dyDescent="0.35">
      <c r="D13343" s="5"/>
      <c r="J13343" s="12"/>
      <c r="S13343" s="12"/>
      <c r="T13343" s="5"/>
      <c r="V13343" s="5"/>
      <c r="W13343" s="5"/>
    </row>
    <row r="13344" spans="4:23" customFormat="1" x14ac:dyDescent="0.35">
      <c r="D13344" s="5"/>
      <c r="J13344" s="12"/>
      <c r="S13344" s="12"/>
      <c r="T13344" s="5"/>
      <c r="V13344" s="5"/>
      <c r="W13344" s="5"/>
    </row>
    <row r="13345" spans="4:23" customFormat="1" x14ac:dyDescent="0.35">
      <c r="D13345" s="5"/>
      <c r="J13345" s="12"/>
      <c r="S13345" s="12"/>
      <c r="T13345" s="5"/>
      <c r="V13345" s="5"/>
      <c r="W13345" s="5"/>
    </row>
    <row r="13346" spans="4:23" customFormat="1" x14ac:dyDescent="0.35">
      <c r="D13346" s="5"/>
      <c r="J13346" s="12"/>
      <c r="S13346" s="12"/>
      <c r="T13346" s="5"/>
      <c r="V13346" s="5"/>
      <c r="W13346" s="5"/>
    </row>
    <row r="13347" spans="4:23" customFormat="1" x14ac:dyDescent="0.35">
      <c r="D13347" s="5"/>
      <c r="J13347" s="12"/>
      <c r="S13347" s="12"/>
      <c r="T13347" s="5"/>
      <c r="V13347" s="5"/>
      <c r="W13347" s="5"/>
    </row>
    <row r="13348" spans="4:23" customFormat="1" x14ac:dyDescent="0.35">
      <c r="D13348" s="5"/>
      <c r="J13348" s="12"/>
      <c r="S13348" s="12"/>
      <c r="T13348" s="5"/>
      <c r="V13348" s="5"/>
      <c r="W13348" s="5"/>
    </row>
    <row r="13349" spans="4:23" customFormat="1" x14ac:dyDescent="0.35">
      <c r="D13349" s="5"/>
      <c r="J13349" s="12"/>
      <c r="S13349" s="12"/>
      <c r="T13349" s="5"/>
      <c r="V13349" s="5"/>
      <c r="W13349" s="5"/>
    </row>
    <row r="13350" spans="4:23" customFormat="1" x14ac:dyDescent="0.35">
      <c r="D13350" s="5"/>
      <c r="J13350" s="12"/>
      <c r="S13350" s="12"/>
      <c r="T13350" s="5"/>
      <c r="V13350" s="5"/>
      <c r="W13350" s="5"/>
    </row>
    <row r="13351" spans="4:23" customFormat="1" x14ac:dyDescent="0.35">
      <c r="D13351" s="5"/>
      <c r="J13351" s="12"/>
      <c r="S13351" s="12"/>
      <c r="T13351" s="5"/>
      <c r="V13351" s="5"/>
      <c r="W13351" s="5"/>
    </row>
    <row r="13352" spans="4:23" customFormat="1" x14ac:dyDescent="0.35">
      <c r="D13352" s="5"/>
      <c r="J13352" s="12"/>
      <c r="S13352" s="12"/>
      <c r="T13352" s="5"/>
      <c r="V13352" s="5"/>
      <c r="W13352" s="5"/>
    </row>
    <row r="13353" spans="4:23" customFormat="1" x14ac:dyDescent="0.35">
      <c r="D13353" s="5"/>
      <c r="J13353" s="12"/>
      <c r="S13353" s="12"/>
      <c r="T13353" s="5"/>
      <c r="V13353" s="5"/>
      <c r="W13353" s="5"/>
    </row>
    <row r="13354" spans="4:23" customFormat="1" x14ac:dyDescent="0.35">
      <c r="D13354" s="5"/>
      <c r="J13354" s="12"/>
      <c r="S13354" s="12"/>
      <c r="T13354" s="5"/>
      <c r="V13354" s="5"/>
      <c r="W13354" s="5"/>
    </row>
    <row r="13355" spans="4:23" customFormat="1" x14ac:dyDescent="0.35">
      <c r="D13355" s="5"/>
      <c r="J13355" s="12"/>
      <c r="S13355" s="12"/>
      <c r="T13355" s="5"/>
      <c r="V13355" s="5"/>
      <c r="W13355" s="5"/>
    </row>
    <row r="13356" spans="4:23" customFormat="1" x14ac:dyDescent="0.35">
      <c r="D13356" s="5"/>
      <c r="J13356" s="12"/>
      <c r="S13356" s="12"/>
      <c r="T13356" s="5"/>
      <c r="V13356" s="5"/>
      <c r="W13356" s="5"/>
    </row>
    <row r="13357" spans="4:23" customFormat="1" x14ac:dyDescent="0.35">
      <c r="D13357" s="5"/>
      <c r="J13357" s="12"/>
      <c r="S13357" s="12"/>
      <c r="T13357" s="5"/>
      <c r="V13357" s="5"/>
      <c r="W13357" s="5"/>
    </row>
    <row r="13358" spans="4:23" customFormat="1" x14ac:dyDescent="0.35">
      <c r="D13358" s="5"/>
      <c r="J13358" s="12"/>
      <c r="S13358" s="12"/>
      <c r="T13358" s="5"/>
      <c r="V13358" s="5"/>
      <c r="W13358" s="5"/>
    </row>
    <row r="13359" spans="4:23" customFormat="1" x14ac:dyDescent="0.35">
      <c r="D13359" s="5"/>
      <c r="J13359" s="12"/>
      <c r="S13359" s="12"/>
      <c r="T13359" s="5"/>
      <c r="V13359" s="5"/>
      <c r="W13359" s="5"/>
    </row>
    <row r="13360" spans="4:23" customFormat="1" x14ac:dyDescent="0.35">
      <c r="D13360" s="5"/>
      <c r="J13360" s="12"/>
      <c r="S13360" s="12"/>
      <c r="T13360" s="5"/>
      <c r="V13360" s="5"/>
      <c r="W13360" s="5"/>
    </row>
    <row r="13361" spans="4:23" customFormat="1" x14ac:dyDescent="0.35">
      <c r="D13361" s="5"/>
      <c r="J13361" s="12"/>
      <c r="S13361" s="12"/>
      <c r="T13361" s="5"/>
      <c r="V13361" s="5"/>
      <c r="W13361" s="5"/>
    </row>
    <row r="13362" spans="4:23" customFormat="1" x14ac:dyDescent="0.35">
      <c r="D13362" s="5"/>
      <c r="J13362" s="12"/>
      <c r="S13362" s="12"/>
      <c r="T13362" s="5"/>
      <c r="V13362" s="5"/>
      <c r="W13362" s="5"/>
    </row>
    <row r="13363" spans="4:23" customFormat="1" x14ac:dyDescent="0.35">
      <c r="D13363" s="5"/>
      <c r="J13363" s="12"/>
      <c r="S13363" s="12"/>
      <c r="T13363" s="5"/>
      <c r="V13363" s="5"/>
      <c r="W13363" s="5"/>
    </row>
    <row r="13364" spans="4:23" customFormat="1" x14ac:dyDescent="0.35">
      <c r="D13364" s="5"/>
      <c r="J13364" s="12"/>
      <c r="S13364" s="12"/>
      <c r="T13364" s="5"/>
      <c r="V13364" s="5"/>
      <c r="W13364" s="5"/>
    </row>
    <row r="13365" spans="4:23" customFormat="1" x14ac:dyDescent="0.35">
      <c r="D13365" s="5"/>
      <c r="J13365" s="12"/>
      <c r="S13365" s="12"/>
      <c r="T13365" s="5"/>
      <c r="V13365" s="5"/>
      <c r="W13365" s="5"/>
    </row>
    <row r="13366" spans="4:23" customFormat="1" x14ac:dyDescent="0.35">
      <c r="D13366" s="5"/>
      <c r="J13366" s="12"/>
      <c r="S13366" s="12"/>
      <c r="T13366" s="5"/>
      <c r="V13366" s="5"/>
      <c r="W13366" s="5"/>
    </row>
    <row r="13367" spans="4:23" customFormat="1" x14ac:dyDescent="0.35">
      <c r="D13367" s="5"/>
      <c r="J13367" s="12"/>
      <c r="S13367" s="12"/>
      <c r="T13367" s="5"/>
      <c r="V13367" s="5"/>
      <c r="W13367" s="5"/>
    </row>
    <row r="13368" spans="4:23" customFormat="1" x14ac:dyDescent="0.35">
      <c r="D13368" s="5"/>
      <c r="J13368" s="12"/>
      <c r="S13368" s="12"/>
      <c r="T13368" s="5"/>
      <c r="V13368" s="5"/>
      <c r="W13368" s="5"/>
    </row>
    <row r="13369" spans="4:23" customFormat="1" x14ac:dyDescent="0.35">
      <c r="D13369" s="5"/>
      <c r="J13369" s="12"/>
      <c r="S13369" s="12"/>
      <c r="T13369" s="5"/>
      <c r="V13369" s="5"/>
      <c r="W13369" s="5"/>
    </row>
    <row r="13370" spans="4:23" customFormat="1" x14ac:dyDescent="0.35">
      <c r="D13370" s="5"/>
      <c r="J13370" s="12"/>
      <c r="S13370" s="12"/>
      <c r="T13370" s="5"/>
      <c r="V13370" s="5"/>
      <c r="W13370" s="5"/>
    </row>
    <row r="13371" spans="4:23" customFormat="1" x14ac:dyDescent="0.35">
      <c r="D13371" s="5"/>
      <c r="J13371" s="12"/>
      <c r="S13371" s="12"/>
      <c r="T13371" s="5"/>
      <c r="V13371" s="5"/>
      <c r="W13371" s="5"/>
    </row>
    <row r="13372" spans="4:23" customFormat="1" x14ac:dyDescent="0.35">
      <c r="D13372" s="5"/>
      <c r="J13372" s="12"/>
      <c r="S13372" s="12"/>
      <c r="T13372" s="5"/>
      <c r="V13372" s="5"/>
      <c r="W13372" s="5"/>
    </row>
    <row r="13373" spans="4:23" customFormat="1" x14ac:dyDescent="0.35">
      <c r="D13373" s="5"/>
      <c r="J13373" s="12"/>
      <c r="S13373" s="12"/>
      <c r="T13373" s="5"/>
      <c r="V13373" s="5"/>
      <c r="W13373" s="5"/>
    </row>
    <row r="13374" spans="4:23" customFormat="1" x14ac:dyDescent="0.35">
      <c r="D13374" s="5"/>
      <c r="J13374" s="12"/>
      <c r="S13374" s="12"/>
      <c r="T13374" s="5"/>
      <c r="V13374" s="5"/>
      <c r="W13374" s="5"/>
    </row>
    <row r="13375" spans="4:23" customFormat="1" x14ac:dyDescent="0.35">
      <c r="D13375" s="5"/>
      <c r="J13375" s="12"/>
      <c r="S13375" s="12"/>
      <c r="T13375" s="5"/>
      <c r="V13375" s="5"/>
      <c r="W13375" s="5"/>
    </row>
    <row r="13376" spans="4:23" customFormat="1" x14ac:dyDescent="0.35">
      <c r="D13376" s="5"/>
      <c r="J13376" s="12"/>
      <c r="S13376" s="12"/>
      <c r="T13376" s="5"/>
      <c r="V13376" s="5"/>
      <c r="W13376" s="5"/>
    </row>
    <row r="13377" spans="4:23" customFormat="1" x14ac:dyDescent="0.35">
      <c r="D13377" s="5"/>
      <c r="J13377" s="12"/>
      <c r="S13377" s="12"/>
      <c r="T13377" s="5"/>
      <c r="V13377" s="5"/>
      <c r="W13377" s="5"/>
    </row>
    <row r="13378" spans="4:23" customFormat="1" x14ac:dyDescent="0.35">
      <c r="D13378" s="5"/>
      <c r="J13378" s="12"/>
      <c r="S13378" s="12"/>
      <c r="T13378" s="5"/>
      <c r="V13378" s="5"/>
      <c r="W13378" s="5"/>
    </row>
    <row r="13379" spans="4:23" customFormat="1" x14ac:dyDescent="0.35">
      <c r="D13379" s="5"/>
      <c r="J13379" s="12"/>
      <c r="S13379" s="12"/>
      <c r="T13379" s="5"/>
      <c r="V13379" s="5"/>
      <c r="W13379" s="5"/>
    </row>
    <row r="13380" spans="4:23" customFormat="1" x14ac:dyDescent="0.35">
      <c r="D13380" s="5"/>
      <c r="J13380" s="12"/>
      <c r="S13380" s="12"/>
      <c r="T13380" s="5"/>
      <c r="V13380" s="5"/>
      <c r="W13380" s="5"/>
    </row>
    <row r="13381" spans="4:23" customFormat="1" x14ac:dyDescent="0.35">
      <c r="D13381" s="5"/>
      <c r="J13381" s="12"/>
      <c r="S13381" s="12"/>
      <c r="T13381" s="5"/>
      <c r="V13381" s="5"/>
      <c r="W13381" s="5"/>
    </row>
    <row r="13382" spans="4:23" customFormat="1" x14ac:dyDescent="0.35">
      <c r="D13382" s="5"/>
      <c r="J13382" s="12"/>
      <c r="S13382" s="12"/>
      <c r="T13382" s="5"/>
      <c r="V13382" s="5"/>
      <c r="W13382" s="5"/>
    </row>
    <row r="13383" spans="4:23" customFormat="1" x14ac:dyDescent="0.35">
      <c r="D13383" s="5"/>
      <c r="J13383" s="12"/>
      <c r="S13383" s="12"/>
      <c r="T13383" s="5"/>
      <c r="V13383" s="5"/>
      <c r="W13383" s="5"/>
    </row>
    <row r="13384" spans="4:23" customFormat="1" x14ac:dyDescent="0.35">
      <c r="D13384" s="5"/>
      <c r="J13384" s="12"/>
      <c r="S13384" s="12"/>
      <c r="T13384" s="5"/>
      <c r="V13384" s="5"/>
      <c r="W13384" s="5"/>
    </row>
    <row r="13385" spans="4:23" customFormat="1" x14ac:dyDescent="0.35">
      <c r="D13385" s="5"/>
      <c r="J13385" s="12"/>
      <c r="S13385" s="12"/>
      <c r="T13385" s="5"/>
      <c r="V13385" s="5"/>
      <c r="W13385" s="5"/>
    </row>
    <row r="13386" spans="4:23" customFormat="1" x14ac:dyDescent="0.35">
      <c r="D13386" s="5"/>
      <c r="J13386" s="12"/>
      <c r="S13386" s="12"/>
      <c r="T13386" s="5"/>
      <c r="V13386" s="5"/>
      <c r="W13386" s="5"/>
    </row>
    <row r="13387" spans="4:23" customFormat="1" x14ac:dyDescent="0.35">
      <c r="D13387" s="5"/>
      <c r="J13387" s="12"/>
      <c r="S13387" s="12"/>
      <c r="T13387" s="5"/>
      <c r="V13387" s="5"/>
      <c r="W13387" s="5"/>
    </row>
    <row r="13388" spans="4:23" customFormat="1" x14ac:dyDescent="0.35">
      <c r="D13388" s="5"/>
      <c r="J13388" s="12"/>
      <c r="S13388" s="12"/>
      <c r="T13388" s="5"/>
      <c r="V13388" s="5"/>
      <c r="W13388" s="5"/>
    </row>
    <row r="13389" spans="4:23" customFormat="1" x14ac:dyDescent="0.35">
      <c r="D13389" s="5"/>
      <c r="J13389" s="12"/>
      <c r="S13389" s="12"/>
      <c r="T13389" s="5"/>
      <c r="V13389" s="5"/>
      <c r="W13389" s="5"/>
    </row>
    <row r="13390" spans="4:23" customFormat="1" x14ac:dyDescent="0.35">
      <c r="D13390" s="5"/>
      <c r="J13390" s="12"/>
      <c r="S13390" s="12"/>
      <c r="T13390" s="5"/>
      <c r="V13390" s="5"/>
      <c r="W13390" s="5"/>
    </row>
    <row r="13391" spans="4:23" customFormat="1" x14ac:dyDescent="0.35">
      <c r="D13391" s="5"/>
      <c r="J13391" s="12"/>
      <c r="S13391" s="12"/>
      <c r="T13391" s="5"/>
      <c r="V13391" s="5"/>
      <c r="W13391" s="5"/>
    </row>
    <row r="13392" spans="4:23" customFormat="1" x14ac:dyDescent="0.35">
      <c r="D13392" s="5"/>
      <c r="J13392" s="12"/>
      <c r="S13392" s="12"/>
      <c r="T13392" s="5"/>
      <c r="V13392" s="5"/>
      <c r="W13392" s="5"/>
    </row>
    <row r="13393" spans="4:23" customFormat="1" x14ac:dyDescent="0.35">
      <c r="D13393" s="5"/>
      <c r="J13393" s="12"/>
      <c r="S13393" s="12"/>
      <c r="T13393" s="5"/>
      <c r="V13393" s="5"/>
      <c r="W13393" s="5"/>
    </row>
    <row r="13394" spans="4:23" customFormat="1" x14ac:dyDescent="0.35">
      <c r="D13394" s="5"/>
      <c r="J13394" s="12"/>
      <c r="S13394" s="12"/>
      <c r="T13394" s="5"/>
      <c r="V13394" s="5"/>
      <c r="W13394" s="5"/>
    </row>
    <row r="13395" spans="4:23" customFormat="1" x14ac:dyDescent="0.35">
      <c r="D13395" s="5"/>
      <c r="J13395" s="12"/>
      <c r="S13395" s="12"/>
      <c r="T13395" s="5"/>
      <c r="V13395" s="5"/>
      <c r="W13395" s="5"/>
    </row>
    <row r="13396" spans="4:23" customFormat="1" x14ac:dyDescent="0.35">
      <c r="D13396" s="5"/>
      <c r="J13396" s="12"/>
      <c r="S13396" s="12"/>
      <c r="T13396" s="5"/>
      <c r="V13396" s="5"/>
      <c r="W13396" s="5"/>
    </row>
    <row r="13397" spans="4:23" customFormat="1" x14ac:dyDescent="0.35">
      <c r="D13397" s="5"/>
      <c r="J13397" s="12"/>
      <c r="S13397" s="12"/>
      <c r="T13397" s="5"/>
      <c r="V13397" s="5"/>
      <c r="W13397" s="5"/>
    </row>
    <row r="13398" spans="4:23" customFormat="1" x14ac:dyDescent="0.35">
      <c r="D13398" s="5"/>
      <c r="J13398" s="12"/>
      <c r="S13398" s="12"/>
      <c r="T13398" s="5"/>
      <c r="V13398" s="5"/>
      <c r="W13398" s="5"/>
    </row>
    <row r="13399" spans="4:23" customFormat="1" x14ac:dyDescent="0.35">
      <c r="D13399" s="5"/>
      <c r="J13399" s="12"/>
      <c r="S13399" s="12"/>
      <c r="T13399" s="5"/>
      <c r="V13399" s="5"/>
      <c r="W13399" s="5"/>
    </row>
    <row r="13400" spans="4:23" customFormat="1" x14ac:dyDescent="0.35">
      <c r="D13400" s="5"/>
      <c r="J13400" s="12"/>
      <c r="S13400" s="12"/>
      <c r="T13400" s="5"/>
      <c r="V13400" s="5"/>
      <c r="W13400" s="5"/>
    </row>
    <row r="13401" spans="4:23" customFormat="1" x14ac:dyDescent="0.35">
      <c r="D13401" s="5"/>
      <c r="J13401" s="12"/>
      <c r="S13401" s="12"/>
      <c r="T13401" s="5"/>
      <c r="V13401" s="5"/>
      <c r="W13401" s="5"/>
    </row>
    <row r="13402" spans="4:23" customFormat="1" x14ac:dyDescent="0.35">
      <c r="D13402" s="5"/>
      <c r="J13402" s="12"/>
      <c r="S13402" s="12"/>
      <c r="T13402" s="5"/>
      <c r="V13402" s="5"/>
      <c r="W13402" s="5"/>
    </row>
    <row r="13403" spans="4:23" customFormat="1" x14ac:dyDescent="0.35">
      <c r="D13403" s="5"/>
      <c r="J13403" s="12"/>
      <c r="S13403" s="12"/>
      <c r="T13403" s="5"/>
      <c r="V13403" s="5"/>
      <c r="W13403" s="5"/>
    </row>
    <row r="13404" spans="4:23" customFormat="1" x14ac:dyDescent="0.35">
      <c r="D13404" s="5"/>
      <c r="J13404" s="12"/>
      <c r="S13404" s="12"/>
      <c r="T13404" s="5"/>
      <c r="V13404" s="5"/>
      <c r="W13404" s="5"/>
    </row>
    <row r="13405" spans="4:23" customFormat="1" x14ac:dyDescent="0.35">
      <c r="D13405" s="5"/>
      <c r="J13405" s="12"/>
      <c r="S13405" s="12"/>
      <c r="T13405" s="5"/>
      <c r="V13405" s="5"/>
      <c r="W13405" s="5"/>
    </row>
    <row r="13406" spans="4:23" customFormat="1" x14ac:dyDescent="0.35">
      <c r="D13406" s="5"/>
      <c r="J13406" s="12"/>
      <c r="S13406" s="12"/>
      <c r="T13406" s="5"/>
      <c r="V13406" s="5"/>
      <c r="W13406" s="5"/>
    </row>
    <row r="13407" spans="4:23" customFormat="1" x14ac:dyDescent="0.35">
      <c r="D13407" s="5"/>
      <c r="J13407" s="12"/>
      <c r="S13407" s="12"/>
      <c r="T13407" s="5"/>
      <c r="V13407" s="5"/>
      <c r="W13407" s="5"/>
    </row>
    <row r="13408" spans="4:23" customFormat="1" x14ac:dyDescent="0.35">
      <c r="D13408" s="5"/>
      <c r="J13408" s="12"/>
      <c r="S13408" s="12"/>
      <c r="T13408" s="5"/>
      <c r="V13408" s="5"/>
      <c r="W13408" s="5"/>
    </row>
    <row r="13409" spans="4:23" customFormat="1" x14ac:dyDescent="0.35">
      <c r="D13409" s="5"/>
      <c r="J13409" s="12"/>
      <c r="S13409" s="12"/>
      <c r="T13409" s="5"/>
      <c r="V13409" s="5"/>
      <c r="W13409" s="5"/>
    </row>
    <row r="13410" spans="4:23" customFormat="1" x14ac:dyDescent="0.35">
      <c r="D13410" s="5"/>
      <c r="J13410" s="12"/>
      <c r="S13410" s="12"/>
      <c r="T13410" s="5"/>
      <c r="V13410" s="5"/>
      <c r="W13410" s="5"/>
    </row>
    <row r="13411" spans="4:23" customFormat="1" x14ac:dyDescent="0.35">
      <c r="D13411" s="5"/>
      <c r="J13411" s="12"/>
      <c r="S13411" s="12"/>
      <c r="T13411" s="5"/>
      <c r="V13411" s="5"/>
      <c r="W13411" s="5"/>
    </row>
    <row r="13412" spans="4:23" customFormat="1" x14ac:dyDescent="0.35">
      <c r="D13412" s="5"/>
      <c r="J13412" s="12"/>
      <c r="S13412" s="12"/>
      <c r="T13412" s="5"/>
      <c r="V13412" s="5"/>
      <c r="W13412" s="5"/>
    </row>
    <row r="13413" spans="4:23" customFormat="1" x14ac:dyDescent="0.35">
      <c r="D13413" s="5"/>
      <c r="J13413" s="12"/>
      <c r="S13413" s="12"/>
      <c r="T13413" s="5"/>
      <c r="V13413" s="5"/>
      <c r="W13413" s="5"/>
    </row>
    <row r="13414" spans="4:23" customFormat="1" x14ac:dyDescent="0.35">
      <c r="D13414" s="5"/>
      <c r="J13414" s="12"/>
      <c r="S13414" s="12"/>
      <c r="T13414" s="5"/>
      <c r="V13414" s="5"/>
      <c r="W13414" s="5"/>
    </row>
    <row r="13415" spans="4:23" customFormat="1" x14ac:dyDescent="0.35">
      <c r="D13415" s="5"/>
      <c r="J13415" s="12"/>
      <c r="S13415" s="12"/>
      <c r="T13415" s="5"/>
      <c r="V13415" s="5"/>
      <c r="W13415" s="5"/>
    </row>
    <row r="13416" spans="4:23" customFormat="1" x14ac:dyDescent="0.35">
      <c r="D13416" s="5"/>
      <c r="J13416" s="12"/>
      <c r="S13416" s="12"/>
      <c r="T13416" s="5"/>
      <c r="V13416" s="5"/>
      <c r="W13416" s="5"/>
    </row>
    <row r="13417" spans="4:23" customFormat="1" x14ac:dyDescent="0.35">
      <c r="D13417" s="5"/>
      <c r="J13417" s="12"/>
      <c r="S13417" s="12"/>
      <c r="T13417" s="5"/>
      <c r="V13417" s="5"/>
      <c r="W13417" s="5"/>
    </row>
    <row r="13418" spans="4:23" customFormat="1" x14ac:dyDescent="0.35">
      <c r="D13418" s="5"/>
      <c r="J13418" s="12"/>
      <c r="S13418" s="12"/>
      <c r="T13418" s="5"/>
      <c r="V13418" s="5"/>
      <c r="W13418" s="5"/>
    </row>
    <row r="13419" spans="4:23" customFormat="1" x14ac:dyDescent="0.35">
      <c r="D13419" s="5"/>
      <c r="J13419" s="12"/>
      <c r="S13419" s="12"/>
      <c r="T13419" s="5"/>
      <c r="V13419" s="5"/>
      <c r="W13419" s="5"/>
    </row>
    <row r="13420" spans="4:23" customFormat="1" x14ac:dyDescent="0.35">
      <c r="D13420" s="5"/>
      <c r="J13420" s="12"/>
      <c r="S13420" s="12"/>
      <c r="T13420" s="5"/>
      <c r="V13420" s="5"/>
      <c r="W13420" s="5"/>
    </row>
    <row r="13421" spans="4:23" customFormat="1" x14ac:dyDescent="0.35">
      <c r="D13421" s="5"/>
      <c r="J13421" s="12"/>
      <c r="S13421" s="12"/>
      <c r="T13421" s="5"/>
      <c r="V13421" s="5"/>
      <c r="W13421" s="5"/>
    </row>
    <row r="13422" spans="4:23" customFormat="1" x14ac:dyDescent="0.35">
      <c r="D13422" s="5"/>
      <c r="J13422" s="12"/>
      <c r="S13422" s="12"/>
      <c r="T13422" s="5"/>
      <c r="V13422" s="5"/>
      <c r="W13422" s="5"/>
    </row>
    <row r="13423" spans="4:23" customFormat="1" x14ac:dyDescent="0.35">
      <c r="D13423" s="5"/>
      <c r="J13423" s="12"/>
      <c r="S13423" s="12"/>
      <c r="T13423" s="5"/>
      <c r="V13423" s="5"/>
      <c r="W13423" s="5"/>
    </row>
    <row r="13424" spans="4:23" customFormat="1" x14ac:dyDescent="0.35">
      <c r="D13424" s="5"/>
      <c r="J13424" s="12"/>
      <c r="S13424" s="12"/>
      <c r="T13424" s="5"/>
      <c r="V13424" s="5"/>
      <c r="W13424" s="5"/>
    </row>
    <row r="13425" spans="4:23" customFormat="1" x14ac:dyDescent="0.35">
      <c r="D13425" s="5"/>
      <c r="J13425" s="12"/>
      <c r="S13425" s="12"/>
      <c r="T13425" s="5"/>
      <c r="V13425" s="5"/>
      <c r="W13425" s="5"/>
    </row>
    <row r="13426" spans="4:23" customFormat="1" x14ac:dyDescent="0.35">
      <c r="D13426" s="5"/>
      <c r="J13426" s="12"/>
      <c r="S13426" s="12"/>
      <c r="T13426" s="5"/>
      <c r="V13426" s="5"/>
      <c r="W13426" s="5"/>
    </row>
    <row r="13427" spans="4:23" customFormat="1" x14ac:dyDescent="0.35">
      <c r="D13427" s="5"/>
      <c r="J13427" s="12"/>
      <c r="S13427" s="12"/>
      <c r="T13427" s="5"/>
      <c r="V13427" s="5"/>
      <c r="W13427" s="5"/>
    </row>
    <row r="13428" spans="4:23" customFormat="1" x14ac:dyDescent="0.35">
      <c r="D13428" s="5"/>
      <c r="J13428" s="12"/>
      <c r="S13428" s="12"/>
      <c r="T13428" s="5"/>
      <c r="V13428" s="5"/>
      <c r="W13428" s="5"/>
    </row>
    <row r="13429" spans="4:23" customFormat="1" x14ac:dyDescent="0.35">
      <c r="D13429" s="5"/>
      <c r="J13429" s="12"/>
      <c r="S13429" s="12"/>
      <c r="T13429" s="5"/>
      <c r="V13429" s="5"/>
      <c r="W13429" s="5"/>
    </row>
    <row r="13430" spans="4:23" customFormat="1" x14ac:dyDescent="0.35">
      <c r="D13430" s="5"/>
      <c r="J13430" s="12"/>
      <c r="S13430" s="12"/>
      <c r="T13430" s="5"/>
      <c r="V13430" s="5"/>
      <c r="W13430" s="5"/>
    </row>
    <row r="13431" spans="4:23" customFormat="1" x14ac:dyDescent="0.35">
      <c r="D13431" s="5"/>
      <c r="J13431" s="12"/>
      <c r="S13431" s="12"/>
      <c r="T13431" s="5"/>
      <c r="V13431" s="5"/>
      <c r="W13431" s="5"/>
    </row>
    <row r="13432" spans="4:23" customFormat="1" x14ac:dyDescent="0.35">
      <c r="D13432" s="5"/>
      <c r="J13432" s="12"/>
      <c r="S13432" s="12"/>
      <c r="T13432" s="5"/>
      <c r="V13432" s="5"/>
      <c r="W13432" s="5"/>
    </row>
    <row r="13433" spans="4:23" customFormat="1" x14ac:dyDescent="0.35">
      <c r="D13433" s="5"/>
      <c r="J13433" s="12"/>
      <c r="S13433" s="12"/>
      <c r="T13433" s="5"/>
      <c r="V13433" s="5"/>
      <c r="W13433" s="5"/>
    </row>
    <row r="13434" spans="4:23" customFormat="1" x14ac:dyDescent="0.35">
      <c r="D13434" s="5"/>
      <c r="J13434" s="12"/>
      <c r="S13434" s="12"/>
      <c r="T13434" s="5"/>
      <c r="V13434" s="5"/>
      <c r="W13434" s="5"/>
    </row>
    <row r="13435" spans="4:23" customFormat="1" x14ac:dyDescent="0.35">
      <c r="D13435" s="5"/>
      <c r="J13435" s="12"/>
      <c r="S13435" s="12"/>
      <c r="T13435" s="5"/>
      <c r="V13435" s="5"/>
      <c r="W13435" s="5"/>
    </row>
    <row r="13436" spans="4:23" customFormat="1" x14ac:dyDescent="0.35">
      <c r="D13436" s="5"/>
      <c r="J13436" s="12"/>
      <c r="S13436" s="12"/>
      <c r="T13436" s="5"/>
      <c r="V13436" s="5"/>
      <c r="W13436" s="5"/>
    </row>
    <row r="13437" spans="4:23" customFormat="1" x14ac:dyDescent="0.35">
      <c r="D13437" s="5"/>
      <c r="J13437" s="12"/>
      <c r="S13437" s="12"/>
      <c r="T13437" s="5"/>
      <c r="V13437" s="5"/>
      <c r="W13437" s="5"/>
    </row>
    <row r="13438" spans="4:23" customFormat="1" x14ac:dyDescent="0.35">
      <c r="D13438" s="5"/>
      <c r="J13438" s="12"/>
      <c r="S13438" s="12"/>
      <c r="T13438" s="5"/>
      <c r="V13438" s="5"/>
      <c r="W13438" s="5"/>
    </row>
    <row r="13439" spans="4:23" customFormat="1" x14ac:dyDescent="0.35">
      <c r="D13439" s="5"/>
      <c r="J13439" s="12"/>
      <c r="S13439" s="12"/>
      <c r="T13439" s="5"/>
      <c r="V13439" s="5"/>
      <c r="W13439" s="5"/>
    </row>
    <row r="13440" spans="4:23" customFormat="1" x14ac:dyDescent="0.35">
      <c r="D13440" s="5"/>
      <c r="J13440" s="12"/>
      <c r="S13440" s="12"/>
      <c r="T13440" s="5"/>
      <c r="V13440" s="5"/>
      <c r="W13440" s="5"/>
    </row>
    <row r="13441" spans="4:23" customFormat="1" x14ac:dyDescent="0.35">
      <c r="D13441" s="5"/>
      <c r="J13441" s="12"/>
      <c r="S13441" s="12"/>
      <c r="T13441" s="5"/>
      <c r="V13441" s="5"/>
      <c r="W13441" s="5"/>
    </row>
    <row r="13442" spans="4:23" customFormat="1" x14ac:dyDescent="0.35">
      <c r="D13442" s="5"/>
      <c r="J13442" s="12"/>
      <c r="S13442" s="12"/>
      <c r="T13442" s="5"/>
      <c r="V13442" s="5"/>
      <c r="W13442" s="5"/>
    </row>
    <row r="13443" spans="4:23" customFormat="1" x14ac:dyDescent="0.35">
      <c r="D13443" s="5"/>
      <c r="J13443" s="12"/>
      <c r="S13443" s="12"/>
      <c r="T13443" s="5"/>
      <c r="V13443" s="5"/>
      <c r="W13443" s="5"/>
    </row>
    <row r="13444" spans="4:23" customFormat="1" x14ac:dyDescent="0.35">
      <c r="D13444" s="5"/>
      <c r="J13444" s="12"/>
      <c r="S13444" s="12"/>
      <c r="T13444" s="5"/>
      <c r="V13444" s="5"/>
      <c r="W13444" s="5"/>
    </row>
    <row r="13445" spans="4:23" customFormat="1" x14ac:dyDescent="0.35">
      <c r="D13445" s="5"/>
      <c r="J13445" s="12"/>
      <c r="S13445" s="12"/>
      <c r="T13445" s="5"/>
      <c r="V13445" s="5"/>
      <c r="W13445" s="5"/>
    </row>
    <row r="13446" spans="4:23" customFormat="1" x14ac:dyDescent="0.35">
      <c r="D13446" s="5"/>
      <c r="J13446" s="12"/>
      <c r="S13446" s="12"/>
      <c r="T13446" s="5"/>
      <c r="V13446" s="5"/>
      <c r="W13446" s="5"/>
    </row>
    <row r="13447" spans="4:23" customFormat="1" x14ac:dyDescent="0.35">
      <c r="D13447" s="5"/>
      <c r="J13447" s="12"/>
      <c r="S13447" s="12"/>
      <c r="T13447" s="5"/>
      <c r="V13447" s="5"/>
      <c r="W13447" s="5"/>
    </row>
    <row r="13448" spans="4:23" customFormat="1" x14ac:dyDescent="0.35">
      <c r="D13448" s="5"/>
      <c r="J13448" s="12"/>
      <c r="S13448" s="12"/>
      <c r="T13448" s="5"/>
      <c r="V13448" s="5"/>
      <c r="W13448" s="5"/>
    </row>
    <row r="13449" spans="4:23" customFormat="1" x14ac:dyDescent="0.35">
      <c r="D13449" s="5"/>
      <c r="J13449" s="12"/>
      <c r="S13449" s="12"/>
      <c r="T13449" s="5"/>
      <c r="V13449" s="5"/>
      <c r="W13449" s="5"/>
    </row>
    <row r="13450" spans="4:23" customFormat="1" x14ac:dyDescent="0.35">
      <c r="D13450" s="5"/>
      <c r="J13450" s="12"/>
      <c r="S13450" s="12"/>
      <c r="T13450" s="5"/>
      <c r="V13450" s="5"/>
      <c r="W13450" s="5"/>
    </row>
    <row r="13451" spans="4:23" customFormat="1" x14ac:dyDescent="0.35">
      <c r="D13451" s="5"/>
      <c r="J13451" s="12"/>
      <c r="S13451" s="12"/>
      <c r="T13451" s="5"/>
      <c r="V13451" s="5"/>
      <c r="W13451" s="5"/>
    </row>
    <row r="13452" spans="4:23" customFormat="1" x14ac:dyDescent="0.35">
      <c r="D13452" s="5"/>
      <c r="J13452" s="12"/>
      <c r="S13452" s="12"/>
      <c r="T13452" s="5"/>
      <c r="V13452" s="5"/>
      <c r="W13452" s="5"/>
    </row>
    <row r="13453" spans="4:23" customFormat="1" x14ac:dyDescent="0.35">
      <c r="D13453" s="5"/>
      <c r="J13453" s="12"/>
      <c r="S13453" s="12"/>
      <c r="T13453" s="5"/>
      <c r="V13453" s="5"/>
      <c r="W13453" s="5"/>
    </row>
    <row r="13454" spans="4:23" customFormat="1" x14ac:dyDescent="0.35">
      <c r="D13454" s="5"/>
      <c r="J13454" s="12"/>
      <c r="S13454" s="12"/>
      <c r="T13454" s="5"/>
      <c r="V13454" s="5"/>
      <c r="W13454" s="5"/>
    </row>
    <row r="13455" spans="4:23" customFormat="1" x14ac:dyDescent="0.35">
      <c r="D13455" s="5"/>
      <c r="J13455" s="12"/>
      <c r="S13455" s="12"/>
      <c r="T13455" s="5"/>
      <c r="V13455" s="5"/>
      <c r="W13455" s="5"/>
    </row>
    <row r="13456" spans="4:23" customFormat="1" x14ac:dyDescent="0.35">
      <c r="D13456" s="5"/>
      <c r="J13456" s="12"/>
      <c r="S13456" s="12"/>
      <c r="T13456" s="5"/>
      <c r="V13456" s="5"/>
      <c r="W13456" s="5"/>
    </row>
    <row r="13457" spans="4:23" customFormat="1" x14ac:dyDescent="0.35">
      <c r="D13457" s="5"/>
      <c r="J13457" s="12"/>
      <c r="S13457" s="12"/>
      <c r="T13457" s="5"/>
      <c r="V13457" s="5"/>
      <c r="W13457" s="5"/>
    </row>
    <row r="13458" spans="4:23" customFormat="1" x14ac:dyDescent="0.35">
      <c r="D13458" s="5"/>
      <c r="J13458" s="12"/>
      <c r="S13458" s="12"/>
      <c r="T13458" s="5"/>
      <c r="V13458" s="5"/>
      <c r="W13458" s="5"/>
    </row>
    <row r="13459" spans="4:23" customFormat="1" x14ac:dyDescent="0.35">
      <c r="D13459" s="5"/>
      <c r="J13459" s="12"/>
      <c r="S13459" s="12"/>
      <c r="T13459" s="5"/>
      <c r="V13459" s="5"/>
      <c r="W13459" s="5"/>
    </row>
    <row r="13460" spans="4:23" customFormat="1" x14ac:dyDescent="0.35">
      <c r="D13460" s="5"/>
      <c r="J13460" s="12"/>
      <c r="S13460" s="12"/>
      <c r="T13460" s="5"/>
      <c r="V13460" s="5"/>
      <c r="W13460" s="5"/>
    </row>
    <row r="13461" spans="4:23" customFormat="1" x14ac:dyDescent="0.35">
      <c r="D13461" s="5"/>
      <c r="J13461" s="12"/>
      <c r="S13461" s="12"/>
      <c r="T13461" s="5"/>
      <c r="V13461" s="5"/>
      <c r="W13461" s="5"/>
    </row>
    <row r="13462" spans="4:23" customFormat="1" x14ac:dyDescent="0.35">
      <c r="D13462" s="5"/>
      <c r="J13462" s="12"/>
      <c r="S13462" s="12"/>
      <c r="T13462" s="5"/>
      <c r="V13462" s="5"/>
      <c r="W13462" s="5"/>
    </row>
    <row r="13463" spans="4:23" customFormat="1" x14ac:dyDescent="0.35">
      <c r="D13463" s="5"/>
      <c r="J13463" s="12"/>
      <c r="S13463" s="12"/>
      <c r="T13463" s="5"/>
      <c r="V13463" s="5"/>
      <c r="W13463" s="5"/>
    </row>
    <row r="13464" spans="4:23" customFormat="1" x14ac:dyDescent="0.35">
      <c r="D13464" s="5"/>
      <c r="J13464" s="12"/>
      <c r="S13464" s="12"/>
      <c r="T13464" s="5"/>
      <c r="V13464" s="5"/>
      <c r="W13464" s="5"/>
    </row>
    <row r="13465" spans="4:23" customFormat="1" x14ac:dyDescent="0.35">
      <c r="D13465" s="5"/>
      <c r="J13465" s="12"/>
      <c r="S13465" s="12"/>
      <c r="T13465" s="5"/>
      <c r="V13465" s="5"/>
      <c r="W13465" s="5"/>
    </row>
    <row r="13466" spans="4:23" customFormat="1" x14ac:dyDescent="0.35">
      <c r="D13466" s="5"/>
      <c r="J13466" s="12"/>
      <c r="S13466" s="12"/>
      <c r="T13466" s="5"/>
      <c r="V13466" s="5"/>
      <c r="W13466" s="5"/>
    </row>
    <row r="13467" spans="4:23" customFormat="1" x14ac:dyDescent="0.35">
      <c r="D13467" s="5"/>
      <c r="J13467" s="12"/>
      <c r="S13467" s="12"/>
      <c r="T13467" s="5"/>
      <c r="V13467" s="5"/>
      <c r="W13467" s="5"/>
    </row>
    <row r="13468" spans="4:23" customFormat="1" x14ac:dyDescent="0.35">
      <c r="D13468" s="5"/>
      <c r="J13468" s="12"/>
      <c r="S13468" s="12"/>
      <c r="T13468" s="5"/>
      <c r="V13468" s="5"/>
      <c r="W13468" s="5"/>
    </row>
    <row r="13469" spans="4:23" customFormat="1" x14ac:dyDescent="0.35">
      <c r="D13469" s="5"/>
      <c r="J13469" s="12"/>
      <c r="S13469" s="12"/>
      <c r="T13469" s="5"/>
      <c r="V13469" s="5"/>
      <c r="W13469" s="5"/>
    </row>
    <row r="13470" spans="4:23" customFormat="1" x14ac:dyDescent="0.35">
      <c r="D13470" s="5"/>
      <c r="J13470" s="12"/>
      <c r="S13470" s="12"/>
      <c r="T13470" s="5"/>
      <c r="V13470" s="5"/>
      <c r="W13470" s="5"/>
    </row>
    <row r="13471" spans="4:23" customFormat="1" x14ac:dyDescent="0.35">
      <c r="D13471" s="5"/>
      <c r="J13471" s="12"/>
      <c r="S13471" s="12"/>
      <c r="T13471" s="5"/>
      <c r="V13471" s="5"/>
      <c r="W13471" s="5"/>
    </row>
    <row r="13472" spans="4:23" customFormat="1" x14ac:dyDescent="0.35">
      <c r="D13472" s="5"/>
      <c r="J13472" s="12"/>
      <c r="S13472" s="12"/>
      <c r="T13472" s="5"/>
      <c r="V13472" s="5"/>
      <c r="W13472" s="5"/>
    </row>
    <row r="13473" spans="4:23" customFormat="1" x14ac:dyDescent="0.35">
      <c r="D13473" s="5"/>
      <c r="J13473" s="12"/>
      <c r="S13473" s="12"/>
      <c r="T13473" s="5"/>
      <c r="V13473" s="5"/>
      <c r="W13473" s="5"/>
    </row>
    <row r="13474" spans="4:23" customFormat="1" x14ac:dyDescent="0.35">
      <c r="D13474" s="5"/>
      <c r="J13474" s="12"/>
      <c r="S13474" s="12"/>
      <c r="T13474" s="5"/>
      <c r="V13474" s="5"/>
      <c r="W13474" s="5"/>
    </row>
    <row r="13475" spans="4:23" customFormat="1" x14ac:dyDescent="0.35">
      <c r="D13475" s="5"/>
      <c r="J13475" s="12"/>
      <c r="S13475" s="12"/>
      <c r="T13475" s="5"/>
      <c r="V13475" s="5"/>
      <c r="W13475" s="5"/>
    </row>
    <row r="13476" spans="4:23" customFormat="1" x14ac:dyDescent="0.35">
      <c r="D13476" s="5"/>
      <c r="J13476" s="12"/>
      <c r="S13476" s="12"/>
      <c r="T13476" s="5"/>
      <c r="V13476" s="5"/>
      <c r="W13476" s="5"/>
    </row>
    <row r="13477" spans="4:23" customFormat="1" x14ac:dyDescent="0.35">
      <c r="D13477" s="5"/>
      <c r="J13477" s="12"/>
      <c r="S13477" s="12"/>
      <c r="T13477" s="5"/>
      <c r="V13477" s="5"/>
      <c r="W13477" s="5"/>
    </row>
    <row r="13478" spans="4:23" customFormat="1" x14ac:dyDescent="0.35">
      <c r="D13478" s="5"/>
      <c r="J13478" s="12"/>
      <c r="S13478" s="12"/>
      <c r="T13478" s="5"/>
      <c r="V13478" s="5"/>
      <c r="W13478" s="5"/>
    </row>
    <row r="13479" spans="4:23" customFormat="1" x14ac:dyDescent="0.35">
      <c r="D13479" s="5"/>
      <c r="J13479" s="12"/>
      <c r="S13479" s="12"/>
      <c r="T13479" s="5"/>
      <c r="V13479" s="5"/>
      <c r="W13479" s="5"/>
    </row>
    <row r="13480" spans="4:23" customFormat="1" x14ac:dyDescent="0.35">
      <c r="D13480" s="5"/>
      <c r="J13480" s="12"/>
      <c r="S13480" s="12"/>
      <c r="T13480" s="5"/>
      <c r="V13480" s="5"/>
      <c r="W13480" s="5"/>
    </row>
    <row r="13481" spans="4:23" customFormat="1" x14ac:dyDescent="0.35">
      <c r="D13481" s="5"/>
      <c r="J13481" s="12"/>
      <c r="S13481" s="12"/>
      <c r="T13481" s="5"/>
      <c r="V13481" s="5"/>
      <c r="W13481" s="5"/>
    </row>
    <row r="13482" spans="4:23" customFormat="1" x14ac:dyDescent="0.35">
      <c r="D13482" s="5"/>
      <c r="J13482" s="12"/>
      <c r="S13482" s="12"/>
      <c r="T13482" s="5"/>
      <c r="V13482" s="5"/>
      <c r="W13482" s="5"/>
    </row>
    <row r="13483" spans="4:23" customFormat="1" x14ac:dyDescent="0.35">
      <c r="D13483" s="5"/>
      <c r="J13483" s="12"/>
      <c r="S13483" s="12"/>
      <c r="T13483" s="5"/>
      <c r="V13483" s="5"/>
      <c r="W13483" s="5"/>
    </row>
    <row r="13484" spans="4:23" customFormat="1" x14ac:dyDescent="0.35">
      <c r="D13484" s="5"/>
      <c r="J13484" s="12"/>
      <c r="S13484" s="12"/>
      <c r="T13484" s="5"/>
      <c r="V13484" s="5"/>
      <c r="W13484" s="5"/>
    </row>
    <row r="13485" spans="4:23" customFormat="1" x14ac:dyDescent="0.35">
      <c r="D13485" s="5"/>
      <c r="J13485" s="12"/>
      <c r="S13485" s="12"/>
      <c r="T13485" s="5"/>
      <c r="V13485" s="5"/>
      <c r="W13485" s="5"/>
    </row>
    <row r="13486" spans="4:23" customFormat="1" x14ac:dyDescent="0.35">
      <c r="D13486" s="5"/>
      <c r="J13486" s="12"/>
      <c r="S13486" s="12"/>
      <c r="T13486" s="5"/>
      <c r="V13486" s="5"/>
      <c r="W13486" s="5"/>
    </row>
    <row r="13487" spans="4:23" customFormat="1" x14ac:dyDescent="0.35">
      <c r="D13487" s="5"/>
      <c r="J13487" s="12"/>
      <c r="S13487" s="12"/>
      <c r="T13487" s="5"/>
      <c r="V13487" s="5"/>
      <c r="W13487" s="5"/>
    </row>
    <row r="13488" spans="4:23" customFormat="1" x14ac:dyDescent="0.35">
      <c r="D13488" s="5"/>
      <c r="J13488" s="12"/>
      <c r="S13488" s="12"/>
      <c r="T13488" s="5"/>
      <c r="V13488" s="5"/>
      <c r="W13488" s="5"/>
    </row>
    <row r="13489" spans="4:23" customFormat="1" x14ac:dyDescent="0.35">
      <c r="D13489" s="5"/>
      <c r="J13489" s="12"/>
      <c r="S13489" s="12"/>
      <c r="T13489" s="5"/>
      <c r="V13489" s="5"/>
      <c r="W13489" s="5"/>
    </row>
    <row r="13490" spans="4:23" customFormat="1" x14ac:dyDescent="0.35">
      <c r="D13490" s="5"/>
      <c r="J13490" s="12"/>
      <c r="S13490" s="12"/>
      <c r="T13490" s="5"/>
      <c r="V13490" s="5"/>
      <c r="W13490" s="5"/>
    </row>
    <row r="13491" spans="4:23" customFormat="1" x14ac:dyDescent="0.35">
      <c r="D13491" s="5"/>
      <c r="J13491" s="12"/>
      <c r="S13491" s="12"/>
      <c r="T13491" s="5"/>
      <c r="V13491" s="5"/>
      <c r="W13491" s="5"/>
    </row>
    <row r="13492" spans="4:23" customFormat="1" x14ac:dyDescent="0.35">
      <c r="D13492" s="5"/>
      <c r="J13492" s="12"/>
      <c r="S13492" s="12"/>
      <c r="T13492" s="5"/>
      <c r="V13492" s="5"/>
      <c r="W13492" s="5"/>
    </row>
    <row r="13493" spans="4:23" customFormat="1" x14ac:dyDescent="0.35">
      <c r="D13493" s="5"/>
      <c r="J13493" s="12"/>
      <c r="S13493" s="12"/>
      <c r="T13493" s="5"/>
      <c r="V13493" s="5"/>
      <c r="W13493" s="5"/>
    </row>
    <row r="13494" spans="4:23" customFormat="1" x14ac:dyDescent="0.35">
      <c r="D13494" s="5"/>
      <c r="J13494" s="12"/>
      <c r="S13494" s="12"/>
      <c r="T13494" s="5"/>
      <c r="V13494" s="5"/>
      <c r="W13494" s="5"/>
    </row>
    <row r="13495" spans="4:23" customFormat="1" x14ac:dyDescent="0.35">
      <c r="D13495" s="5"/>
      <c r="J13495" s="12"/>
      <c r="S13495" s="12"/>
      <c r="T13495" s="5"/>
      <c r="V13495" s="5"/>
      <c r="W13495" s="5"/>
    </row>
    <row r="13496" spans="4:23" customFormat="1" x14ac:dyDescent="0.35">
      <c r="D13496" s="5"/>
      <c r="J13496" s="12"/>
      <c r="S13496" s="12"/>
      <c r="T13496" s="5"/>
      <c r="V13496" s="5"/>
      <c r="W13496" s="5"/>
    </row>
    <row r="13497" spans="4:23" customFormat="1" x14ac:dyDescent="0.35">
      <c r="D13497" s="5"/>
      <c r="J13497" s="12"/>
      <c r="S13497" s="12"/>
      <c r="T13497" s="5"/>
      <c r="V13497" s="5"/>
      <c r="W13497" s="5"/>
    </row>
    <row r="13498" spans="4:23" customFormat="1" x14ac:dyDescent="0.35">
      <c r="D13498" s="5"/>
      <c r="J13498" s="12"/>
      <c r="S13498" s="12"/>
      <c r="T13498" s="5"/>
      <c r="V13498" s="5"/>
      <c r="W13498" s="5"/>
    </row>
    <row r="13499" spans="4:23" customFormat="1" x14ac:dyDescent="0.35">
      <c r="D13499" s="5"/>
      <c r="J13499" s="12"/>
      <c r="S13499" s="12"/>
      <c r="T13499" s="5"/>
      <c r="V13499" s="5"/>
      <c r="W13499" s="5"/>
    </row>
    <row r="13500" spans="4:23" customFormat="1" x14ac:dyDescent="0.35">
      <c r="D13500" s="5"/>
      <c r="J13500" s="12"/>
      <c r="S13500" s="12"/>
      <c r="T13500" s="5"/>
      <c r="V13500" s="5"/>
      <c r="W13500" s="5"/>
    </row>
    <row r="13501" spans="4:23" customFormat="1" x14ac:dyDescent="0.35">
      <c r="D13501" s="5"/>
      <c r="J13501" s="12"/>
      <c r="S13501" s="12"/>
      <c r="T13501" s="5"/>
      <c r="V13501" s="5"/>
      <c r="W13501" s="5"/>
    </row>
    <row r="13502" spans="4:23" customFormat="1" x14ac:dyDescent="0.35">
      <c r="D13502" s="5"/>
      <c r="J13502" s="12"/>
      <c r="S13502" s="12"/>
      <c r="T13502" s="5"/>
      <c r="V13502" s="5"/>
      <c r="W13502" s="5"/>
    </row>
    <row r="13503" spans="4:23" customFormat="1" x14ac:dyDescent="0.35">
      <c r="D13503" s="5"/>
      <c r="J13503" s="12"/>
      <c r="S13503" s="12"/>
      <c r="T13503" s="5"/>
      <c r="V13503" s="5"/>
      <c r="W13503" s="5"/>
    </row>
    <row r="13504" spans="4:23" customFormat="1" x14ac:dyDescent="0.35">
      <c r="D13504" s="5"/>
      <c r="J13504" s="12"/>
      <c r="S13504" s="12"/>
      <c r="T13504" s="5"/>
      <c r="V13504" s="5"/>
      <c r="W13504" s="5"/>
    </row>
    <row r="13505" spans="4:23" customFormat="1" x14ac:dyDescent="0.35">
      <c r="D13505" s="5"/>
      <c r="J13505" s="12"/>
      <c r="S13505" s="12"/>
      <c r="T13505" s="5"/>
      <c r="V13505" s="5"/>
      <c r="W13505" s="5"/>
    </row>
    <row r="13506" spans="4:23" customFormat="1" x14ac:dyDescent="0.35">
      <c r="D13506" s="5"/>
      <c r="J13506" s="12"/>
      <c r="S13506" s="12"/>
      <c r="T13506" s="5"/>
      <c r="V13506" s="5"/>
      <c r="W13506" s="5"/>
    </row>
    <row r="13507" spans="4:23" customFormat="1" x14ac:dyDescent="0.35">
      <c r="D13507" s="5"/>
      <c r="J13507" s="12"/>
      <c r="S13507" s="12"/>
      <c r="T13507" s="5"/>
      <c r="V13507" s="5"/>
      <c r="W13507" s="5"/>
    </row>
    <row r="13508" spans="4:23" customFormat="1" x14ac:dyDescent="0.35">
      <c r="D13508" s="5"/>
      <c r="J13508" s="12"/>
      <c r="S13508" s="12"/>
      <c r="T13508" s="5"/>
      <c r="V13508" s="5"/>
      <c r="W13508" s="5"/>
    </row>
    <row r="13509" spans="4:23" customFormat="1" x14ac:dyDescent="0.35">
      <c r="D13509" s="5"/>
      <c r="J13509" s="12"/>
      <c r="S13509" s="12"/>
      <c r="T13509" s="5"/>
      <c r="V13509" s="5"/>
      <c r="W13509" s="5"/>
    </row>
    <row r="13510" spans="4:23" customFormat="1" x14ac:dyDescent="0.35">
      <c r="D13510" s="5"/>
      <c r="J13510" s="12"/>
      <c r="S13510" s="12"/>
      <c r="T13510" s="5"/>
      <c r="V13510" s="5"/>
      <c r="W13510" s="5"/>
    </row>
    <row r="13511" spans="4:23" customFormat="1" x14ac:dyDescent="0.35">
      <c r="D13511" s="5"/>
      <c r="J13511" s="12"/>
      <c r="S13511" s="12"/>
      <c r="T13511" s="5"/>
      <c r="V13511" s="5"/>
      <c r="W13511" s="5"/>
    </row>
    <row r="13512" spans="4:23" customFormat="1" x14ac:dyDescent="0.35">
      <c r="D13512" s="5"/>
      <c r="J13512" s="12"/>
      <c r="S13512" s="12"/>
      <c r="T13512" s="5"/>
      <c r="V13512" s="5"/>
      <c r="W13512" s="5"/>
    </row>
    <row r="13513" spans="4:23" customFormat="1" x14ac:dyDescent="0.35">
      <c r="D13513" s="5"/>
      <c r="J13513" s="12"/>
      <c r="S13513" s="12"/>
      <c r="T13513" s="5"/>
      <c r="V13513" s="5"/>
      <c r="W13513" s="5"/>
    </row>
    <row r="13514" spans="4:23" customFormat="1" x14ac:dyDescent="0.35">
      <c r="D13514" s="5"/>
      <c r="J13514" s="12"/>
      <c r="S13514" s="12"/>
      <c r="T13514" s="5"/>
      <c r="V13514" s="5"/>
      <c r="W13514" s="5"/>
    </row>
    <row r="13515" spans="4:23" customFormat="1" x14ac:dyDescent="0.35">
      <c r="D13515" s="5"/>
      <c r="J13515" s="12"/>
      <c r="S13515" s="12"/>
      <c r="T13515" s="5"/>
      <c r="V13515" s="5"/>
      <c r="W13515" s="5"/>
    </row>
    <row r="13516" spans="4:23" customFormat="1" x14ac:dyDescent="0.35">
      <c r="D13516" s="5"/>
      <c r="J13516" s="12"/>
      <c r="S13516" s="12"/>
      <c r="T13516" s="5"/>
      <c r="V13516" s="5"/>
      <c r="W13516" s="5"/>
    </row>
    <row r="13517" spans="4:23" customFormat="1" x14ac:dyDescent="0.35">
      <c r="D13517" s="5"/>
      <c r="J13517" s="12"/>
      <c r="S13517" s="12"/>
      <c r="T13517" s="5"/>
      <c r="V13517" s="5"/>
      <c r="W13517" s="5"/>
    </row>
    <row r="13518" spans="4:23" customFormat="1" x14ac:dyDescent="0.35">
      <c r="D13518" s="5"/>
      <c r="J13518" s="12"/>
      <c r="S13518" s="12"/>
      <c r="T13518" s="5"/>
      <c r="V13518" s="5"/>
      <c r="W13518" s="5"/>
    </row>
    <row r="13519" spans="4:23" customFormat="1" x14ac:dyDescent="0.35">
      <c r="D13519" s="5"/>
      <c r="J13519" s="12"/>
      <c r="S13519" s="12"/>
      <c r="T13519" s="5"/>
      <c r="V13519" s="5"/>
      <c r="W13519" s="5"/>
    </row>
    <row r="13520" spans="4:23" customFormat="1" x14ac:dyDescent="0.35">
      <c r="D13520" s="5"/>
      <c r="J13520" s="12"/>
      <c r="S13520" s="12"/>
      <c r="T13520" s="5"/>
      <c r="V13520" s="5"/>
      <c r="W13520" s="5"/>
    </row>
    <row r="13521" spans="4:23" customFormat="1" x14ac:dyDescent="0.35">
      <c r="D13521" s="5"/>
      <c r="J13521" s="12"/>
      <c r="S13521" s="12"/>
      <c r="T13521" s="5"/>
      <c r="V13521" s="5"/>
      <c r="W13521" s="5"/>
    </row>
    <row r="13522" spans="4:23" customFormat="1" x14ac:dyDescent="0.35">
      <c r="D13522" s="5"/>
      <c r="J13522" s="12"/>
      <c r="S13522" s="12"/>
      <c r="T13522" s="5"/>
      <c r="V13522" s="5"/>
      <c r="W13522" s="5"/>
    </row>
    <row r="13523" spans="4:23" customFormat="1" x14ac:dyDescent="0.35">
      <c r="D13523" s="5"/>
      <c r="J13523" s="12"/>
      <c r="S13523" s="12"/>
      <c r="T13523" s="5"/>
      <c r="V13523" s="5"/>
      <c r="W13523" s="5"/>
    </row>
    <row r="13524" spans="4:23" customFormat="1" x14ac:dyDescent="0.35">
      <c r="D13524" s="5"/>
      <c r="J13524" s="12"/>
      <c r="S13524" s="12"/>
      <c r="T13524" s="5"/>
      <c r="V13524" s="5"/>
      <c r="W13524" s="5"/>
    </row>
    <row r="13525" spans="4:23" customFormat="1" x14ac:dyDescent="0.35">
      <c r="D13525" s="5"/>
      <c r="J13525" s="12"/>
      <c r="S13525" s="12"/>
      <c r="T13525" s="5"/>
      <c r="V13525" s="5"/>
      <c r="W13525" s="5"/>
    </row>
    <row r="13526" spans="4:23" customFormat="1" x14ac:dyDescent="0.35">
      <c r="D13526" s="5"/>
      <c r="J13526" s="12"/>
      <c r="S13526" s="12"/>
      <c r="T13526" s="5"/>
      <c r="V13526" s="5"/>
      <c r="W13526" s="5"/>
    </row>
    <row r="13527" spans="4:23" customFormat="1" x14ac:dyDescent="0.35">
      <c r="D13527" s="5"/>
      <c r="J13527" s="12"/>
      <c r="S13527" s="12"/>
      <c r="T13527" s="5"/>
      <c r="V13527" s="5"/>
      <c r="W13527" s="5"/>
    </row>
    <row r="13528" spans="4:23" customFormat="1" x14ac:dyDescent="0.35">
      <c r="D13528" s="5"/>
      <c r="J13528" s="12"/>
      <c r="S13528" s="12"/>
      <c r="T13528" s="5"/>
      <c r="V13528" s="5"/>
      <c r="W13528" s="5"/>
    </row>
    <row r="13529" spans="4:23" customFormat="1" x14ac:dyDescent="0.35">
      <c r="D13529" s="5"/>
      <c r="J13529" s="12"/>
      <c r="S13529" s="12"/>
      <c r="T13529" s="5"/>
      <c r="V13529" s="5"/>
      <c r="W13529" s="5"/>
    </row>
    <row r="13530" spans="4:23" customFormat="1" x14ac:dyDescent="0.35">
      <c r="D13530" s="5"/>
      <c r="J13530" s="12"/>
      <c r="S13530" s="12"/>
      <c r="T13530" s="5"/>
      <c r="V13530" s="5"/>
      <c r="W13530" s="5"/>
    </row>
    <row r="13531" spans="4:23" customFormat="1" x14ac:dyDescent="0.35">
      <c r="D13531" s="5"/>
      <c r="J13531" s="12"/>
      <c r="S13531" s="12"/>
      <c r="T13531" s="5"/>
      <c r="V13531" s="5"/>
      <c r="W13531" s="5"/>
    </row>
    <row r="13532" spans="4:23" customFormat="1" x14ac:dyDescent="0.35">
      <c r="D13532" s="5"/>
      <c r="J13532" s="12"/>
      <c r="S13532" s="12"/>
      <c r="T13532" s="5"/>
      <c r="V13532" s="5"/>
      <c r="W13532" s="5"/>
    </row>
    <row r="13533" spans="4:23" customFormat="1" x14ac:dyDescent="0.35">
      <c r="D13533" s="5"/>
      <c r="J13533" s="12"/>
      <c r="S13533" s="12"/>
      <c r="T13533" s="5"/>
      <c r="V13533" s="5"/>
      <c r="W13533" s="5"/>
    </row>
    <row r="13534" spans="4:23" customFormat="1" x14ac:dyDescent="0.35">
      <c r="D13534" s="5"/>
      <c r="J13534" s="12"/>
      <c r="S13534" s="12"/>
      <c r="T13534" s="5"/>
      <c r="V13534" s="5"/>
      <c r="W13534" s="5"/>
    </row>
    <row r="13535" spans="4:23" customFormat="1" x14ac:dyDescent="0.35">
      <c r="D13535" s="5"/>
      <c r="J13535" s="12"/>
      <c r="S13535" s="12"/>
      <c r="T13535" s="5"/>
      <c r="V13535" s="5"/>
      <c r="W13535" s="5"/>
    </row>
    <row r="13536" spans="4:23" customFormat="1" x14ac:dyDescent="0.35">
      <c r="D13536" s="5"/>
      <c r="J13536" s="12"/>
      <c r="S13536" s="12"/>
      <c r="T13536" s="5"/>
      <c r="V13536" s="5"/>
      <c r="W13536" s="5"/>
    </row>
    <row r="13537" spans="4:23" customFormat="1" x14ac:dyDescent="0.35">
      <c r="D13537" s="5"/>
      <c r="J13537" s="12"/>
      <c r="S13537" s="12"/>
      <c r="T13537" s="5"/>
      <c r="V13537" s="5"/>
      <c r="W13537" s="5"/>
    </row>
    <row r="13538" spans="4:23" customFormat="1" x14ac:dyDescent="0.35">
      <c r="D13538" s="5"/>
      <c r="J13538" s="12"/>
      <c r="S13538" s="12"/>
      <c r="T13538" s="5"/>
      <c r="V13538" s="5"/>
      <c r="W13538" s="5"/>
    </row>
    <row r="13539" spans="4:23" customFormat="1" x14ac:dyDescent="0.35">
      <c r="D13539" s="5"/>
      <c r="J13539" s="12"/>
      <c r="S13539" s="12"/>
      <c r="T13539" s="5"/>
      <c r="V13539" s="5"/>
      <c r="W13539" s="5"/>
    </row>
    <row r="13540" spans="4:23" customFormat="1" x14ac:dyDescent="0.35">
      <c r="D13540" s="5"/>
      <c r="J13540" s="12"/>
      <c r="S13540" s="12"/>
      <c r="T13540" s="5"/>
      <c r="V13540" s="5"/>
      <c r="W13540" s="5"/>
    </row>
    <row r="13541" spans="4:23" customFormat="1" x14ac:dyDescent="0.35">
      <c r="D13541" s="5"/>
      <c r="J13541" s="12"/>
      <c r="S13541" s="12"/>
      <c r="T13541" s="5"/>
      <c r="V13541" s="5"/>
      <c r="W13541" s="5"/>
    </row>
    <row r="13542" spans="4:23" customFormat="1" x14ac:dyDescent="0.35">
      <c r="D13542" s="5"/>
      <c r="J13542" s="12"/>
      <c r="S13542" s="12"/>
      <c r="T13542" s="5"/>
      <c r="V13542" s="5"/>
      <c r="W13542" s="5"/>
    </row>
    <row r="13543" spans="4:23" customFormat="1" x14ac:dyDescent="0.35">
      <c r="D13543" s="5"/>
      <c r="J13543" s="12"/>
      <c r="S13543" s="12"/>
      <c r="T13543" s="5"/>
      <c r="V13543" s="5"/>
      <c r="W13543" s="5"/>
    </row>
    <row r="13544" spans="4:23" customFormat="1" x14ac:dyDescent="0.35">
      <c r="D13544" s="5"/>
      <c r="J13544" s="12"/>
      <c r="S13544" s="12"/>
      <c r="T13544" s="5"/>
      <c r="V13544" s="5"/>
      <c r="W13544" s="5"/>
    </row>
    <row r="13545" spans="4:23" customFormat="1" x14ac:dyDescent="0.35">
      <c r="D13545" s="5"/>
      <c r="J13545" s="12"/>
      <c r="S13545" s="12"/>
      <c r="T13545" s="5"/>
      <c r="V13545" s="5"/>
      <c r="W13545" s="5"/>
    </row>
    <row r="13546" spans="4:23" customFormat="1" x14ac:dyDescent="0.35">
      <c r="D13546" s="5"/>
      <c r="J13546" s="12"/>
      <c r="S13546" s="12"/>
      <c r="T13546" s="5"/>
      <c r="V13546" s="5"/>
      <c r="W13546" s="5"/>
    </row>
    <row r="13547" spans="4:23" customFormat="1" x14ac:dyDescent="0.35">
      <c r="D13547" s="5"/>
      <c r="J13547" s="12"/>
      <c r="S13547" s="12"/>
      <c r="T13547" s="5"/>
      <c r="V13547" s="5"/>
      <c r="W13547" s="5"/>
    </row>
    <row r="13548" spans="4:23" customFormat="1" x14ac:dyDescent="0.35">
      <c r="D13548" s="5"/>
      <c r="J13548" s="12"/>
      <c r="S13548" s="12"/>
      <c r="T13548" s="5"/>
      <c r="V13548" s="5"/>
      <c r="W13548" s="5"/>
    </row>
    <row r="13549" spans="4:23" customFormat="1" x14ac:dyDescent="0.35">
      <c r="D13549" s="5"/>
      <c r="J13549" s="12"/>
      <c r="S13549" s="12"/>
      <c r="T13549" s="5"/>
      <c r="V13549" s="5"/>
      <c r="W13549" s="5"/>
    </row>
    <row r="13550" spans="4:23" customFormat="1" x14ac:dyDescent="0.35">
      <c r="D13550" s="5"/>
      <c r="J13550" s="12"/>
      <c r="S13550" s="12"/>
      <c r="T13550" s="5"/>
      <c r="V13550" s="5"/>
      <c r="W13550" s="5"/>
    </row>
    <row r="13551" spans="4:23" customFormat="1" x14ac:dyDescent="0.35">
      <c r="D13551" s="5"/>
      <c r="J13551" s="12"/>
      <c r="S13551" s="12"/>
      <c r="T13551" s="5"/>
      <c r="V13551" s="5"/>
      <c r="W13551" s="5"/>
    </row>
    <row r="13552" spans="4:23" customFormat="1" x14ac:dyDescent="0.35">
      <c r="D13552" s="5"/>
      <c r="J13552" s="12"/>
      <c r="S13552" s="12"/>
      <c r="T13552" s="5"/>
      <c r="V13552" s="5"/>
      <c r="W13552" s="5"/>
    </row>
    <row r="13553" spans="4:23" customFormat="1" x14ac:dyDescent="0.35">
      <c r="D13553" s="5"/>
      <c r="J13553" s="12"/>
      <c r="S13553" s="12"/>
      <c r="T13553" s="5"/>
      <c r="V13553" s="5"/>
      <c r="W13553" s="5"/>
    </row>
    <row r="13554" spans="4:23" customFormat="1" x14ac:dyDescent="0.35">
      <c r="D13554" s="5"/>
      <c r="J13554" s="12"/>
      <c r="S13554" s="12"/>
      <c r="T13554" s="5"/>
      <c r="V13554" s="5"/>
      <c r="W13554" s="5"/>
    </row>
    <row r="13555" spans="4:23" customFormat="1" x14ac:dyDescent="0.35">
      <c r="D13555" s="5"/>
      <c r="J13555" s="12"/>
      <c r="S13555" s="12"/>
      <c r="T13555" s="5"/>
      <c r="V13555" s="5"/>
      <c r="W13555" s="5"/>
    </row>
    <row r="13556" spans="4:23" customFormat="1" x14ac:dyDescent="0.35">
      <c r="D13556" s="5"/>
      <c r="J13556" s="12"/>
      <c r="S13556" s="12"/>
      <c r="T13556" s="5"/>
      <c r="V13556" s="5"/>
      <c r="W13556" s="5"/>
    </row>
    <row r="13557" spans="4:23" customFormat="1" x14ac:dyDescent="0.35">
      <c r="D13557" s="5"/>
      <c r="J13557" s="12"/>
      <c r="S13557" s="12"/>
      <c r="T13557" s="5"/>
      <c r="V13557" s="5"/>
      <c r="W13557" s="5"/>
    </row>
    <row r="13558" spans="4:23" customFormat="1" x14ac:dyDescent="0.35">
      <c r="D13558" s="5"/>
      <c r="J13558" s="12"/>
      <c r="S13558" s="12"/>
      <c r="T13558" s="5"/>
      <c r="V13558" s="5"/>
      <c r="W13558" s="5"/>
    </row>
    <row r="13559" spans="4:23" customFormat="1" x14ac:dyDescent="0.35">
      <c r="D13559" s="5"/>
      <c r="J13559" s="12"/>
      <c r="S13559" s="12"/>
      <c r="T13559" s="5"/>
      <c r="V13559" s="5"/>
      <c r="W13559" s="5"/>
    </row>
    <row r="13560" spans="4:23" customFormat="1" x14ac:dyDescent="0.35">
      <c r="D13560" s="5"/>
      <c r="J13560" s="12"/>
      <c r="S13560" s="12"/>
      <c r="T13560" s="5"/>
      <c r="V13560" s="5"/>
      <c r="W13560" s="5"/>
    </row>
    <row r="13561" spans="4:23" customFormat="1" x14ac:dyDescent="0.35">
      <c r="D13561" s="5"/>
      <c r="J13561" s="12"/>
      <c r="S13561" s="12"/>
      <c r="T13561" s="5"/>
      <c r="V13561" s="5"/>
      <c r="W13561" s="5"/>
    </row>
    <row r="13562" spans="4:23" customFormat="1" x14ac:dyDescent="0.35">
      <c r="D13562" s="5"/>
      <c r="J13562" s="12"/>
      <c r="S13562" s="12"/>
      <c r="T13562" s="5"/>
      <c r="V13562" s="5"/>
      <c r="W13562" s="5"/>
    </row>
    <row r="13563" spans="4:23" customFormat="1" x14ac:dyDescent="0.35">
      <c r="D13563" s="5"/>
      <c r="J13563" s="12"/>
      <c r="S13563" s="12"/>
      <c r="T13563" s="5"/>
      <c r="V13563" s="5"/>
      <c r="W13563" s="5"/>
    </row>
    <row r="13564" spans="4:23" customFormat="1" x14ac:dyDescent="0.35">
      <c r="D13564" s="5"/>
      <c r="J13564" s="12"/>
      <c r="S13564" s="12"/>
      <c r="T13564" s="5"/>
      <c r="V13564" s="5"/>
      <c r="W13564" s="5"/>
    </row>
    <row r="13565" spans="4:23" customFormat="1" x14ac:dyDescent="0.35">
      <c r="D13565" s="5"/>
      <c r="J13565" s="12"/>
      <c r="S13565" s="12"/>
      <c r="T13565" s="5"/>
      <c r="V13565" s="5"/>
      <c r="W13565" s="5"/>
    </row>
    <row r="13566" spans="4:23" customFormat="1" x14ac:dyDescent="0.35">
      <c r="D13566" s="5"/>
      <c r="J13566" s="12"/>
      <c r="S13566" s="12"/>
      <c r="T13566" s="5"/>
      <c r="V13566" s="5"/>
      <c r="W13566" s="5"/>
    </row>
    <row r="13567" spans="4:23" customFormat="1" x14ac:dyDescent="0.35">
      <c r="D13567" s="5"/>
      <c r="J13567" s="12"/>
      <c r="S13567" s="12"/>
      <c r="T13567" s="5"/>
      <c r="V13567" s="5"/>
      <c r="W13567" s="5"/>
    </row>
    <row r="13568" spans="4:23" customFormat="1" x14ac:dyDescent="0.35">
      <c r="D13568" s="5"/>
      <c r="J13568" s="12"/>
      <c r="S13568" s="12"/>
      <c r="T13568" s="5"/>
      <c r="V13568" s="5"/>
      <c r="W13568" s="5"/>
    </row>
    <row r="13569" spans="4:23" customFormat="1" x14ac:dyDescent="0.35">
      <c r="D13569" s="5"/>
      <c r="J13569" s="12"/>
      <c r="S13569" s="12"/>
      <c r="T13569" s="5"/>
      <c r="V13569" s="5"/>
      <c r="W13569" s="5"/>
    </row>
    <row r="13570" spans="4:23" customFormat="1" x14ac:dyDescent="0.35">
      <c r="D13570" s="5"/>
      <c r="J13570" s="12"/>
      <c r="S13570" s="12"/>
      <c r="T13570" s="5"/>
      <c r="V13570" s="5"/>
      <c r="W13570" s="5"/>
    </row>
    <row r="13571" spans="4:23" customFormat="1" x14ac:dyDescent="0.35">
      <c r="D13571" s="5"/>
      <c r="J13571" s="12"/>
      <c r="S13571" s="12"/>
      <c r="T13571" s="5"/>
      <c r="V13571" s="5"/>
      <c r="W13571" s="5"/>
    </row>
    <row r="13572" spans="4:23" customFormat="1" x14ac:dyDescent="0.35">
      <c r="D13572" s="5"/>
      <c r="J13572" s="12"/>
      <c r="S13572" s="12"/>
      <c r="T13572" s="5"/>
      <c r="V13572" s="5"/>
      <c r="W13572" s="5"/>
    </row>
    <row r="13573" spans="4:23" customFormat="1" x14ac:dyDescent="0.35">
      <c r="D13573" s="5"/>
      <c r="J13573" s="12"/>
      <c r="S13573" s="12"/>
      <c r="T13573" s="5"/>
      <c r="V13573" s="5"/>
      <c r="W13573" s="5"/>
    </row>
    <row r="13574" spans="4:23" customFormat="1" x14ac:dyDescent="0.35">
      <c r="D13574" s="5"/>
      <c r="J13574" s="12"/>
      <c r="S13574" s="12"/>
      <c r="T13574" s="5"/>
      <c r="V13574" s="5"/>
      <c r="W13574" s="5"/>
    </row>
    <row r="13575" spans="4:23" customFormat="1" x14ac:dyDescent="0.35">
      <c r="D13575" s="5"/>
      <c r="J13575" s="12"/>
      <c r="S13575" s="12"/>
      <c r="T13575" s="5"/>
      <c r="V13575" s="5"/>
      <c r="W13575" s="5"/>
    </row>
    <row r="13576" spans="4:23" customFormat="1" x14ac:dyDescent="0.35">
      <c r="D13576" s="5"/>
      <c r="J13576" s="12"/>
      <c r="S13576" s="12"/>
      <c r="T13576" s="5"/>
      <c r="V13576" s="5"/>
      <c r="W13576" s="5"/>
    </row>
    <row r="13577" spans="4:23" customFormat="1" x14ac:dyDescent="0.35">
      <c r="D13577" s="5"/>
      <c r="J13577" s="12"/>
      <c r="S13577" s="12"/>
      <c r="T13577" s="5"/>
      <c r="V13577" s="5"/>
      <c r="W13577" s="5"/>
    </row>
    <row r="13578" spans="4:23" customFormat="1" x14ac:dyDescent="0.35">
      <c r="D13578" s="5"/>
      <c r="J13578" s="12"/>
      <c r="S13578" s="12"/>
      <c r="T13578" s="5"/>
      <c r="V13578" s="5"/>
      <c r="W13578" s="5"/>
    </row>
    <row r="13579" spans="4:23" customFormat="1" x14ac:dyDescent="0.35">
      <c r="D13579" s="5"/>
      <c r="J13579" s="12"/>
      <c r="S13579" s="12"/>
      <c r="T13579" s="5"/>
      <c r="V13579" s="5"/>
      <c r="W13579" s="5"/>
    </row>
    <row r="13580" spans="4:23" customFormat="1" x14ac:dyDescent="0.35">
      <c r="D13580" s="5"/>
      <c r="J13580" s="12"/>
      <c r="S13580" s="12"/>
      <c r="T13580" s="5"/>
      <c r="V13580" s="5"/>
      <c r="W13580" s="5"/>
    </row>
    <row r="13581" spans="4:23" customFormat="1" x14ac:dyDescent="0.35">
      <c r="D13581" s="5"/>
      <c r="J13581" s="12"/>
      <c r="S13581" s="12"/>
      <c r="T13581" s="5"/>
      <c r="V13581" s="5"/>
      <c r="W13581" s="5"/>
    </row>
    <row r="13582" spans="4:23" customFormat="1" x14ac:dyDescent="0.35">
      <c r="D13582" s="5"/>
      <c r="J13582" s="12"/>
      <c r="S13582" s="12"/>
      <c r="T13582" s="5"/>
      <c r="V13582" s="5"/>
      <c r="W13582" s="5"/>
    </row>
    <row r="13583" spans="4:23" customFormat="1" x14ac:dyDescent="0.35">
      <c r="D13583" s="5"/>
      <c r="J13583" s="12"/>
      <c r="S13583" s="12"/>
      <c r="T13583" s="5"/>
      <c r="V13583" s="5"/>
      <c r="W13583" s="5"/>
    </row>
    <row r="13584" spans="4:23" customFormat="1" x14ac:dyDescent="0.35">
      <c r="D13584" s="5"/>
      <c r="J13584" s="12"/>
      <c r="S13584" s="12"/>
      <c r="T13584" s="5"/>
      <c r="V13584" s="5"/>
      <c r="W13584" s="5"/>
    </row>
    <row r="13585" spans="4:23" customFormat="1" x14ac:dyDescent="0.35">
      <c r="D13585" s="5"/>
      <c r="J13585" s="12"/>
      <c r="S13585" s="12"/>
      <c r="T13585" s="5"/>
      <c r="V13585" s="5"/>
      <c r="W13585" s="5"/>
    </row>
    <row r="13586" spans="4:23" customFormat="1" x14ac:dyDescent="0.35">
      <c r="D13586" s="5"/>
      <c r="J13586" s="12"/>
      <c r="S13586" s="12"/>
      <c r="T13586" s="5"/>
      <c r="V13586" s="5"/>
      <c r="W13586" s="5"/>
    </row>
    <row r="13587" spans="4:23" customFormat="1" x14ac:dyDescent="0.35">
      <c r="D13587" s="5"/>
      <c r="J13587" s="12"/>
      <c r="S13587" s="12"/>
      <c r="T13587" s="5"/>
      <c r="V13587" s="5"/>
      <c r="W13587" s="5"/>
    </row>
    <row r="13588" spans="4:23" customFormat="1" x14ac:dyDescent="0.35">
      <c r="D13588" s="5"/>
      <c r="J13588" s="12"/>
      <c r="S13588" s="12"/>
      <c r="T13588" s="5"/>
      <c r="V13588" s="5"/>
      <c r="W13588" s="5"/>
    </row>
    <row r="13589" spans="4:23" customFormat="1" x14ac:dyDescent="0.35">
      <c r="D13589" s="5"/>
      <c r="J13589" s="12"/>
      <c r="S13589" s="12"/>
      <c r="T13589" s="5"/>
      <c r="V13589" s="5"/>
      <c r="W13589" s="5"/>
    </row>
    <row r="13590" spans="4:23" customFormat="1" x14ac:dyDescent="0.35">
      <c r="D13590" s="5"/>
      <c r="J13590" s="12"/>
      <c r="S13590" s="12"/>
      <c r="T13590" s="5"/>
      <c r="V13590" s="5"/>
      <c r="W13590" s="5"/>
    </row>
    <row r="13591" spans="4:23" customFormat="1" x14ac:dyDescent="0.35">
      <c r="D13591" s="5"/>
      <c r="J13591" s="12"/>
      <c r="S13591" s="12"/>
      <c r="T13591" s="5"/>
      <c r="V13591" s="5"/>
      <c r="W13591" s="5"/>
    </row>
    <row r="13592" spans="4:23" customFormat="1" x14ac:dyDescent="0.35">
      <c r="D13592" s="5"/>
      <c r="J13592" s="12"/>
      <c r="S13592" s="12"/>
      <c r="T13592" s="5"/>
      <c r="V13592" s="5"/>
      <c r="W13592" s="5"/>
    </row>
    <row r="13593" spans="4:23" customFormat="1" x14ac:dyDescent="0.35">
      <c r="D13593" s="5"/>
      <c r="J13593" s="12"/>
      <c r="S13593" s="12"/>
      <c r="T13593" s="5"/>
      <c r="V13593" s="5"/>
      <c r="W13593" s="5"/>
    </row>
    <row r="13594" spans="4:23" customFormat="1" x14ac:dyDescent="0.35">
      <c r="D13594" s="5"/>
      <c r="J13594" s="12"/>
      <c r="S13594" s="12"/>
      <c r="T13594" s="5"/>
      <c r="V13594" s="5"/>
      <c r="W13594" s="5"/>
    </row>
    <row r="13595" spans="4:23" customFormat="1" x14ac:dyDescent="0.35">
      <c r="D13595" s="5"/>
      <c r="J13595" s="12"/>
      <c r="S13595" s="12"/>
      <c r="T13595" s="5"/>
      <c r="V13595" s="5"/>
      <c r="W13595" s="5"/>
    </row>
    <row r="13596" spans="4:23" customFormat="1" x14ac:dyDescent="0.35">
      <c r="D13596" s="5"/>
      <c r="J13596" s="12"/>
      <c r="S13596" s="12"/>
      <c r="T13596" s="5"/>
      <c r="V13596" s="5"/>
      <c r="W13596" s="5"/>
    </row>
    <row r="13597" spans="4:23" customFormat="1" x14ac:dyDescent="0.35">
      <c r="D13597" s="5"/>
      <c r="J13597" s="12"/>
      <c r="S13597" s="12"/>
      <c r="T13597" s="5"/>
      <c r="V13597" s="5"/>
      <c r="W13597" s="5"/>
    </row>
    <row r="13598" spans="4:23" customFormat="1" x14ac:dyDescent="0.35">
      <c r="D13598" s="5"/>
      <c r="J13598" s="12"/>
      <c r="S13598" s="12"/>
      <c r="T13598" s="5"/>
      <c r="V13598" s="5"/>
      <c r="W13598" s="5"/>
    </row>
    <row r="13599" spans="4:23" customFormat="1" x14ac:dyDescent="0.35">
      <c r="D13599" s="5"/>
      <c r="J13599" s="12"/>
      <c r="S13599" s="12"/>
      <c r="T13599" s="5"/>
      <c r="V13599" s="5"/>
      <c r="W13599" s="5"/>
    </row>
    <row r="13600" spans="4:23" customFormat="1" x14ac:dyDescent="0.35">
      <c r="D13600" s="5"/>
      <c r="J13600" s="12"/>
      <c r="S13600" s="12"/>
      <c r="T13600" s="5"/>
      <c r="V13600" s="5"/>
      <c r="W13600" s="5"/>
    </row>
    <row r="13601" spans="4:23" customFormat="1" x14ac:dyDescent="0.35">
      <c r="D13601" s="5"/>
      <c r="J13601" s="12"/>
      <c r="S13601" s="12"/>
      <c r="T13601" s="5"/>
      <c r="V13601" s="5"/>
      <c r="W13601" s="5"/>
    </row>
    <row r="13602" spans="4:23" customFormat="1" x14ac:dyDescent="0.35">
      <c r="D13602" s="5"/>
      <c r="J13602" s="12"/>
      <c r="S13602" s="12"/>
      <c r="T13602" s="5"/>
      <c r="V13602" s="5"/>
      <c r="W13602" s="5"/>
    </row>
    <row r="13603" spans="4:23" customFormat="1" x14ac:dyDescent="0.35">
      <c r="D13603" s="5"/>
      <c r="J13603" s="12"/>
      <c r="S13603" s="12"/>
      <c r="T13603" s="5"/>
      <c r="V13603" s="5"/>
      <c r="W13603" s="5"/>
    </row>
    <row r="13604" spans="4:23" customFormat="1" x14ac:dyDescent="0.35">
      <c r="D13604" s="5"/>
      <c r="J13604" s="12"/>
      <c r="S13604" s="12"/>
      <c r="T13604" s="5"/>
      <c r="V13604" s="5"/>
      <c r="W13604" s="5"/>
    </row>
    <row r="13605" spans="4:23" customFormat="1" x14ac:dyDescent="0.35">
      <c r="D13605" s="5"/>
      <c r="J13605" s="12"/>
      <c r="S13605" s="12"/>
      <c r="T13605" s="5"/>
      <c r="V13605" s="5"/>
      <c r="W13605" s="5"/>
    </row>
    <row r="13606" spans="4:23" customFormat="1" x14ac:dyDescent="0.35">
      <c r="D13606" s="5"/>
      <c r="J13606" s="12"/>
      <c r="S13606" s="12"/>
      <c r="T13606" s="5"/>
      <c r="V13606" s="5"/>
      <c r="W13606" s="5"/>
    </row>
    <row r="13607" spans="4:23" customFormat="1" x14ac:dyDescent="0.35">
      <c r="D13607" s="5"/>
      <c r="J13607" s="12"/>
      <c r="S13607" s="12"/>
      <c r="T13607" s="5"/>
      <c r="V13607" s="5"/>
      <c r="W13607" s="5"/>
    </row>
    <row r="13608" spans="4:23" customFormat="1" x14ac:dyDescent="0.35">
      <c r="D13608" s="5"/>
      <c r="J13608" s="12"/>
      <c r="S13608" s="12"/>
      <c r="T13608" s="5"/>
      <c r="V13608" s="5"/>
      <c r="W13608" s="5"/>
    </row>
    <row r="13609" spans="4:23" customFormat="1" x14ac:dyDescent="0.35">
      <c r="D13609" s="5"/>
      <c r="J13609" s="12"/>
      <c r="S13609" s="12"/>
      <c r="T13609" s="5"/>
      <c r="V13609" s="5"/>
      <c r="W13609" s="5"/>
    </row>
    <row r="13610" spans="4:23" customFormat="1" x14ac:dyDescent="0.35">
      <c r="D13610" s="5"/>
      <c r="J13610" s="12"/>
      <c r="S13610" s="12"/>
      <c r="T13610" s="5"/>
      <c r="V13610" s="5"/>
      <c r="W13610" s="5"/>
    </row>
    <row r="13611" spans="4:23" customFormat="1" x14ac:dyDescent="0.35">
      <c r="D13611" s="5"/>
      <c r="J13611" s="12"/>
      <c r="S13611" s="12"/>
      <c r="T13611" s="5"/>
      <c r="V13611" s="5"/>
      <c r="W13611" s="5"/>
    </row>
    <row r="13612" spans="4:23" customFormat="1" x14ac:dyDescent="0.35">
      <c r="D13612" s="5"/>
      <c r="J13612" s="12"/>
      <c r="S13612" s="12"/>
      <c r="T13612" s="5"/>
      <c r="V13612" s="5"/>
      <c r="W13612" s="5"/>
    </row>
    <row r="13613" spans="4:23" customFormat="1" x14ac:dyDescent="0.35">
      <c r="D13613" s="5"/>
      <c r="J13613" s="12"/>
      <c r="S13613" s="12"/>
      <c r="T13613" s="5"/>
      <c r="V13613" s="5"/>
      <c r="W13613" s="5"/>
    </row>
    <row r="13614" spans="4:23" customFormat="1" x14ac:dyDescent="0.35">
      <c r="D13614" s="5"/>
      <c r="J13614" s="12"/>
      <c r="S13614" s="12"/>
      <c r="T13614" s="5"/>
      <c r="V13614" s="5"/>
      <c r="W13614" s="5"/>
    </row>
    <row r="13615" spans="4:23" customFormat="1" x14ac:dyDescent="0.35">
      <c r="D13615" s="5"/>
      <c r="J13615" s="12"/>
      <c r="S13615" s="12"/>
      <c r="T13615" s="5"/>
      <c r="V13615" s="5"/>
      <c r="W13615" s="5"/>
    </row>
    <row r="13616" spans="4:23" customFormat="1" x14ac:dyDescent="0.35">
      <c r="D13616" s="5"/>
      <c r="J13616" s="12"/>
      <c r="S13616" s="12"/>
      <c r="T13616" s="5"/>
      <c r="V13616" s="5"/>
      <c r="W13616" s="5"/>
    </row>
    <row r="13617" spans="4:23" customFormat="1" x14ac:dyDescent="0.35">
      <c r="D13617" s="5"/>
      <c r="J13617" s="12"/>
      <c r="S13617" s="12"/>
      <c r="T13617" s="5"/>
      <c r="V13617" s="5"/>
      <c r="W13617" s="5"/>
    </row>
    <row r="13618" spans="4:23" customFormat="1" x14ac:dyDescent="0.35">
      <c r="D13618" s="5"/>
      <c r="J13618" s="12"/>
      <c r="S13618" s="12"/>
      <c r="T13618" s="5"/>
      <c r="V13618" s="5"/>
      <c r="W13618" s="5"/>
    </row>
    <row r="13619" spans="4:23" customFormat="1" x14ac:dyDescent="0.35">
      <c r="D13619" s="5"/>
      <c r="J13619" s="12"/>
      <c r="S13619" s="12"/>
      <c r="T13619" s="5"/>
      <c r="V13619" s="5"/>
      <c r="W13619" s="5"/>
    </row>
    <row r="13620" spans="4:23" customFormat="1" x14ac:dyDescent="0.35">
      <c r="D13620" s="5"/>
      <c r="J13620" s="12"/>
      <c r="S13620" s="12"/>
      <c r="T13620" s="5"/>
      <c r="V13620" s="5"/>
      <c r="W13620" s="5"/>
    </row>
    <row r="13621" spans="4:23" customFormat="1" x14ac:dyDescent="0.35">
      <c r="D13621" s="5"/>
      <c r="J13621" s="12"/>
      <c r="S13621" s="12"/>
      <c r="T13621" s="5"/>
      <c r="V13621" s="5"/>
      <c r="W13621" s="5"/>
    </row>
    <row r="13622" spans="4:23" customFormat="1" x14ac:dyDescent="0.35">
      <c r="D13622" s="5"/>
      <c r="J13622" s="12"/>
      <c r="S13622" s="12"/>
      <c r="T13622" s="5"/>
      <c r="V13622" s="5"/>
      <c r="W13622" s="5"/>
    </row>
    <row r="13623" spans="4:23" customFormat="1" x14ac:dyDescent="0.35">
      <c r="D13623" s="5"/>
      <c r="J13623" s="12"/>
      <c r="S13623" s="12"/>
      <c r="T13623" s="5"/>
      <c r="V13623" s="5"/>
      <c r="W13623" s="5"/>
    </row>
    <row r="13624" spans="4:23" customFormat="1" x14ac:dyDescent="0.35">
      <c r="D13624" s="5"/>
      <c r="J13624" s="12"/>
      <c r="S13624" s="12"/>
      <c r="T13624" s="5"/>
      <c r="V13624" s="5"/>
      <c r="W13624" s="5"/>
    </row>
    <row r="13625" spans="4:23" customFormat="1" x14ac:dyDescent="0.35">
      <c r="D13625" s="5"/>
      <c r="J13625" s="12"/>
      <c r="S13625" s="12"/>
      <c r="T13625" s="5"/>
      <c r="V13625" s="5"/>
      <c r="W13625" s="5"/>
    </row>
    <row r="13626" spans="4:23" customFormat="1" x14ac:dyDescent="0.35">
      <c r="D13626" s="5"/>
      <c r="J13626" s="12"/>
      <c r="S13626" s="12"/>
      <c r="T13626" s="5"/>
      <c r="V13626" s="5"/>
      <c r="W13626" s="5"/>
    </row>
    <row r="13627" spans="4:23" customFormat="1" x14ac:dyDescent="0.35">
      <c r="D13627" s="5"/>
      <c r="J13627" s="12"/>
      <c r="S13627" s="12"/>
      <c r="T13627" s="5"/>
      <c r="V13627" s="5"/>
      <c r="W13627" s="5"/>
    </row>
    <row r="13628" spans="4:23" customFormat="1" x14ac:dyDescent="0.35">
      <c r="D13628" s="5"/>
      <c r="J13628" s="12"/>
      <c r="S13628" s="12"/>
      <c r="T13628" s="5"/>
      <c r="V13628" s="5"/>
      <c r="W13628" s="5"/>
    </row>
    <row r="13629" spans="4:23" customFormat="1" x14ac:dyDescent="0.35">
      <c r="D13629" s="5"/>
      <c r="J13629" s="12"/>
      <c r="S13629" s="12"/>
      <c r="T13629" s="5"/>
      <c r="V13629" s="5"/>
      <c r="W13629" s="5"/>
    </row>
    <row r="13630" spans="4:23" customFormat="1" x14ac:dyDescent="0.35">
      <c r="D13630" s="5"/>
      <c r="J13630" s="12"/>
      <c r="S13630" s="12"/>
      <c r="T13630" s="5"/>
      <c r="V13630" s="5"/>
      <c r="W13630" s="5"/>
    </row>
    <row r="13631" spans="4:23" customFormat="1" x14ac:dyDescent="0.35">
      <c r="D13631" s="5"/>
      <c r="J13631" s="12"/>
      <c r="S13631" s="12"/>
      <c r="T13631" s="5"/>
      <c r="V13631" s="5"/>
      <c r="W13631" s="5"/>
    </row>
    <row r="13632" spans="4:23" customFormat="1" x14ac:dyDescent="0.35">
      <c r="D13632" s="5"/>
      <c r="J13632" s="12"/>
      <c r="S13632" s="12"/>
      <c r="T13632" s="5"/>
      <c r="V13632" s="5"/>
      <c r="W13632" s="5"/>
    </row>
    <row r="13633" spans="4:23" customFormat="1" x14ac:dyDescent="0.35">
      <c r="D13633" s="5"/>
      <c r="J13633" s="12"/>
      <c r="S13633" s="12"/>
      <c r="T13633" s="5"/>
      <c r="V13633" s="5"/>
      <c r="W13633" s="5"/>
    </row>
    <row r="13634" spans="4:23" customFormat="1" x14ac:dyDescent="0.35">
      <c r="D13634" s="5"/>
      <c r="J13634" s="12"/>
      <c r="S13634" s="12"/>
      <c r="T13634" s="5"/>
      <c r="V13634" s="5"/>
      <c r="W13634" s="5"/>
    </row>
    <row r="13635" spans="4:23" customFormat="1" x14ac:dyDescent="0.35">
      <c r="D13635" s="5"/>
      <c r="J13635" s="12"/>
      <c r="S13635" s="12"/>
      <c r="T13635" s="5"/>
      <c r="V13635" s="5"/>
      <c r="W13635" s="5"/>
    </row>
    <row r="13636" spans="4:23" customFormat="1" x14ac:dyDescent="0.35">
      <c r="D13636" s="5"/>
      <c r="J13636" s="12"/>
      <c r="S13636" s="12"/>
      <c r="T13636" s="5"/>
      <c r="V13636" s="5"/>
      <c r="W13636" s="5"/>
    </row>
    <row r="13637" spans="4:23" customFormat="1" x14ac:dyDescent="0.35">
      <c r="D13637" s="5"/>
      <c r="J13637" s="12"/>
      <c r="S13637" s="12"/>
      <c r="T13637" s="5"/>
      <c r="V13637" s="5"/>
      <c r="W13637" s="5"/>
    </row>
    <row r="13638" spans="4:23" customFormat="1" x14ac:dyDescent="0.35">
      <c r="D13638" s="5"/>
      <c r="J13638" s="12"/>
      <c r="S13638" s="12"/>
      <c r="T13638" s="5"/>
      <c r="V13638" s="5"/>
      <c r="W13638" s="5"/>
    </row>
    <row r="13639" spans="4:23" customFormat="1" x14ac:dyDescent="0.35">
      <c r="D13639" s="5"/>
      <c r="J13639" s="12"/>
      <c r="S13639" s="12"/>
      <c r="T13639" s="5"/>
      <c r="V13639" s="5"/>
      <c r="W13639" s="5"/>
    </row>
    <row r="13640" spans="4:23" customFormat="1" x14ac:dyDescent="0.35">
      <c r="D13640" s="5"/>
      <c r="J13640" s="12"/>
      <c r="S13640" s="12"/>
      <c r="T13640" s="5"/>
      <c r="V13640" s="5"/>
      <c r="W13640" s="5"/>
    </row>
    <row r="13641" spans="4:23" customFormat="1" x14ac:dyDescent="0.35">
      <c r="D13641" s="5"/>
      <c r="J13641" s="12"/>
      <c r="S13641" s="12"/>
      <c r="T13641" s="5"/>
      <c r="V13641" s="5"/>
      <c r="W13641" s="5"/>
    </row>
    <row r="13642" spans="4:23" customFormat="1" x14ac:dyDescent="0.35">
      <c r="D13642" s="5"/>
      <c r="J13642" s="12"/>
      <c r="S13642" s="12"/>
      <c r="T13642" s="5"/>
      <c r="V13642" s="5"/>
      <c r="W13642" s="5"/>
    </row>
    <row r="13643" spans="4:23" customFormat="1" x14ac:dyDescent="0.35">
      <c r="D13643" s="5"/>
      <c r="J13643" s="12"/>
      <c r="S13643" s="12"/>
      <c r="T13643" s="5"/>
      <c r="V13643" s="5"/>
      <c r="W13643" s="5"/>
    </row>
    <row r="13644" spans="4:23" customFormat="1" x14ac:dyDescent="0.35">
      <c r="D13644" s="5"/>
      <c r="J13644" s="12"/>
      <c r="S13644" s="12"/>
      <c r="T13644" s="5"/>
      <c r="V13644" s="5"/>
      <c r="W13644" s="5"/>
    </row>
    <row r="13645" spans="4:23" customFormat="1" x14ac:dyDescent="0.35">
      <c r="D13645" s="5"/>
      <c r="J13645" s="12"/>
      <c r="S13645" s="12"/>
      <c r="T13645" s="5"/>
      <c r="V13645" s="5"/>
      <c r="W13645" s="5"/>
    </row>
    <row r="13646" spans="4:23" customFormat="1" x14ac:dyDescent="0.35">
      <c r="D13646" s="5"/>
      <c r="J13646" s="12"/>
      <c r="S13646" s="12"/>
      <c r="T13646" s="5"/>
      <c r="V13646" s="5"/>
      <c r="W13646" s="5"/>
    </row>
    <row r="13647" spans="4:23" customFormat="1" x14ac:dyDescent="0.35">
      <c r="D13647" s="5"/>
      <c r="J13647" s="12"/>
      <c r="S13647" s="12"/>
      <c r="T13647" s="5"/>
      <c r="V13647" s="5"/>
      <c r="W13647" s="5"/>
    </row>
    <row r="13648" spans="4:23" customFormat="1" x14ac:dyDescent="0.35">
      <c r="D13648" s="5"/>
      <c r="J13648" s="12"/>
      <c r="S13648" s="12"/>
      <c r="T13648" s="5"/>
      <c r="V13648" s="5"/>
      <c r="W13648" s="5"/>
    </row>
    <row r="13649" spans="4:23" customFormat="1" x14ac:dyDescent="0.35">
      <c r="D13649" s="5"/>
      <c r="J13649" s="12"/>
      <c r="S13649" s="12"/>
      <c r="T13649" s="5"/>
      <c r="V13649" s="5"/>
      <c r="W13649" s="5"/>
    </row>
    <row r="13650" spans="4:23" customFormat="1" x14ac:dyDescent="0.35">
      <c r="D13650" s="5"/>
      <c r="J13650" s="12"/>
      <c r="S13650" s="12"/>
      <c r="T13650" s="5"/>
      <c r="V13650" s="5"/>
      <c r="W13650" s="5"/>
    </row>
    <row r="13651" spans="4:23" customFormat="1" x14ac:dyDescent="0.35">
      <c r="D13651" s="5"/>
      <c r="J13651" s="12"/>
      <c r="S13651" s="12"/>
      <c r="T13651" s="5"/>
      <c r="V13651" s="5"/>
      <c r="W13651" s="5"/>
    </row>
    <row r="13652" spans="4:23" customFormat="1" x14ac:dyDescent="0.35">
      <c r="D13652" s="5"/>
      <c r="J13652" s="12"/>
      <c r="S13652" s="12"/>
      <c r="T13652" s="5"/>
      <c r="V13652" s="5"/>
      <c r="W13652" s="5"/>
    </row>
    <row r="13653" spans="4:23" customFormat="1" x14ac:dyDescent="0.35">
      <c r="D13653" s="5"/>
      <c r="J13653" s="12"/>
      <c r="S13653" s="12"/>
      <c r="T13653" s="5"/>
      <c r="V13653" s="5"/>
      <c r="W13653" s="5"/>
    </row>
    <row r="13654" spans="4:23" customFormat="1" x14ac:dyDescent="0.35">
      <c r="D13654" s="5"/>
      <c r="J13654" s="12"/>
      <c r="S13654" s="12"/>
      <c r="T13654" s="5"/>
      <c r="V13654" s="5"/>
      <c r="W13654" s="5"/>
    </row>
    <row r="13655" spans="4:23" customFormat="1" x14ac:dyDescent="0.35">
      <c r="D13655" s="5"/>
      <c r="J13655" s="12"/>
      <c r="S13655" s="12"/>
      <c r="T13655" s="5"/>
      <c r="V13655" s="5"/>
      <c r="W13655" s="5"/>
    </row>
    <row r="13656" spans="4:23" customFormat="1" x14ac:dyDescent="0.35">
      <c r="D13656" s="5"/>
      <c r="J13656" s="12"/>
      <c r="S13656" s="12"/>
      <c r="T13656" s="5"/>
      <c r="V13656" s="5"/>
      <c r="W13656" s="5"/>
    </row>
    <row r="13657" spans="4:23" customFormat="1" x14ac:dyDescent="0.35">
      <c r="D13657" s="5"/>
      <c r="J13657" s="12"/>
      <c r="S13657" s="12"/>
      <c r="T13657" s="5"/>
      <c r="V13657" s="5"/>
      <c r="W13657" s="5"/>
    </row>
    <row r="13658" spans="4:23" customFormat="1" x14ac:dyDescent="0.35">
      <c r="D13658" s="5"/>
      <c r="J13658" s="12"/>
      <c r="S13658" s="12"/>
      <c r="T13658" s="5"/>
      <c r="V13658" s="5"/>
      <c r="W13658" s="5"/>
    </row>
    <row r="13659" spans="4:23" customFormat="1" x14ac:dyDescent="0.35">
      <c r="D13659" s="5"/>
      <c r="J13659" s="12"/>
      <c r="S13659" s="12"/>
      <c r="T13659" s="5"/>
      <c r="V13659" s="5"/>
      <c r="W13659" s="5"/>
    </row>
    <row r="13660" spans="4:23" customFormat="1" x14ac:dyDescent="0.35">
      <c r="D13660" s="5"/>
      <c r="J13660" s="12"/>
      <c r="S13660" s="12"/>
      <c r="T13660" s="5"/>
      <c r="V13660" s="5"/>
      <c r="W13660" s="5"/>
    </row>
    <row r="13661" spans="4:23" customFormat="1" x14ac:dyDescent="0.35">
      <c r="D13661" s="5"/>
      <c r="J13661" s="12"/>
      <c r="S13661" s="12"/>
      <c r="T13661" s="5"/>
      <c r="V13661" s="5"/>
      <c r="W13661" s="5"/>
    </row>
    <row r="13662" spans="4:23" customFormat="1" x14ac:dyDescent="0.35">
      <c r="D13662" s="5"/>
      <c r="J13662" s="12"/>
      <c r="S13662" s="12"/>
      <c r="T13662" s="5"/>
      <c r="V13662" s="5"/>
      <c r="W13662" s="5"/>
    </row>
    <row r="13663" spans="4:23" customFormat="1" x14ac:dyDescent="0.35">
      <c r="D13663" s="5"/>
      <c r="J13663" s="12"/>
      <c r="S13663" s="12"/>
      <c r="T13663" s="5"/>
      <c r="V13663" s="5"/>
      <c r="W13663" s="5"/>
    </row>
    <row r="13664" spans="4:23" customFormat="1" x14ac:dyDescent="0.35">
      <c r="D13664" s="5"/>
      <c r="J13664" s="12"/>
      <c r="S13664" s="12"/>
      <c r="T13664" s="5"/>
      <c r="V13664" s="5"/>
      <c r="W13664" s="5"/>
    </row>
    <row r="13665" spans="4:23" customFormat="1" x14ac:dyDescent="0.35">
      <c r="D13665" s="5"/>
      <c r="J13665" s="12"/>
      <c r="S13665" s="12"/>
      <c r="T13665" s="5"/>
      <c r="V13665" s="5"/>
      <c r="W13665" s="5"/>
    </row>
    <row r="13666" spans="4:23" customFormat="1" x14ac:dyDescent="0.35">
      <c r="D13666" s="5"/>
      <c r="J13666" s="12"/>
      <c r="S13666" s="12"/>
      <c r="T13666" s="5"/>
      <c r="V13666" s="5"/>
      <c r="W13666" s="5"/>
    </row>
    <row r="13667" spans="4:23" customFormat="1" x14ac:dyDescent="0.35">
      <c r="D13667" s="5"/>
      <c r="J13667" s="12"/>
      <c r="S13667" s="12"/>
      <c r="T13667" s="5"/>
      <c r="V13667" s="5"/>
      <c r="W13667" s="5"/>
    </row>
    <row r="13668" spans="4:23" customFormat="1" x14ac:dyDescent="0.35">
      <c r="D13668" s="5"/>
      <c r="J13668" s="12"/>
      <c r="S13668" s="12"/>
      <c r="T13668" s="5"/>
      <c r="V13668" s="5"/>
      <c r="W13668" s="5"/>
    </row>
    <row r="13669" spans="4:23" customFormat="1" x14ac:dyDescent="0.35">
      <c r="D13669" s="5"/>
      <c r="J13669" s="12"/>
      <c r="S13669" s="12"/>
      <c r="T13669" s="5"/>
      <c r="V13669" s="5"/>
      <c r="W13669" s="5"/>
    </row>
    <row r="13670" spans="4:23" customFormat="1" x14ac:dyDescent="0.35">
      <c r="D13670" s="5"/>
      <c r="J13670" s="12"/>
      <c r="S13670" s="12"/>
      <c r="T13670" s="5"/>
      <c r="V13670" s="5"/>
      <c r="W13670" s="5"/>
    </row>
    <row r="13671" spans="4:23" customFormat="1" x14ac:dyDescent="0.35">
      <c r="D13671" s="5"/>
      <c r="J13671" s="12"/>
      <c r="S13671" s="12"/>
      <c r="T13671" s="5"/>
      <c r="V13671" s="5"/>
      <c r="W13671" s="5"/>
    </row>
    <row r="13672" spans="4:23" customFormat="1" x14ac:dyDescent="0.35">
      <c r="D13672" s="5"/>
      <c r="J13672" s="12"/>
      <c r="S13672" s="12"/>
      <c r="T13672" s="5"/>
      <c r="V13672" s="5"/>
      <c r="W13672" s="5"/>
    </row>
    <row r="13673" spans="4:23" customFormat="1" x14ac:dyDescent="0.35">
      <c r="D13673" s="5"/>
      <c r="J13673" s="12"/>
      <c r="S13673" s="12"/>
      <c r="T13673" s="5"/>
      <c r="V13673" s="5"/>
      <c r="W13673" s="5"/>
    </row>
    <row r="13674" spans="4:23" customFormat="1" x14ac:dyDescent="0.35">
      <c r="D13674" s="5"/>
      <c r="J13674" s="12"/>
      <c r="S13674" s="12"/>
      <c r="T13674" s="5"/>
      <c r="V13674" s="5"/>
      <c r="W13674" s="5"/>
    </row>
    <row r="13675" spans="4:23" customFormat="1" x14ac:dyDescent="0.35">
      <c r="D13675" s="5"/>
      <c r="J13675" s="12"/>
      <c r="S13675" s="12"/>
      <c r="T13675" s="5"/>
      <c r="V13675" s="5"/>
      <c r="W13675" s="5"/>
    </row>
    <row r="13676" spans="4:23" customFormat="1" x14ac:dyDescent="0.35">
      <c r="D13676" s="5"/>
      <c r="J13676" s="12"/>
      <c r="S13676" s="12"/>
      <c r="T13676" s="5"/>
      <c r="V13676" s="5"/>
      <c r="W13676" s="5"/>
    </row>
    <row r="13677" spans="4:23" customFormat="1" x14ac:dyDescent="0.35">
      <c r="D13677" s="5"/>
      <c r="J13677" s="12"/>
      <c r="S13677" s="12"/>
      <c r="T13677" s="5"/>
      <c r="V13677" s="5"/>
      <c r="W13677" s="5"/>
    </row>
    <row r="13678" spans="4:23" customFormat="1" x14ac:dyDescent="0.35">
      <c r="D13678" s="5"/>
      <c r="J13678" s="12"/>
      <c r="S13678" s="12"/>
      <c r="T13678" s="5"/>
      <c r="V13678" s="5"/>
      <c r="W13678" s="5"/>
    </row>
    <row r="13679" spans="4:23" customFormat="1" x14ac:dyDescent="0.35">
      <c r="D13679" s="5"/>
      <c r="J13679" s="12"/>
      <c r="S13679" s="12"/>
      <c r="T13679" s="5"/>
      <c r="V13679" s="5"/>
      <c r="W13679" s="5"/>
    </row>
    <row r="13680" spans="4:23" customFormat="1" x14ac:dyDescent="0.35">
      <c r="D13680" s="5"/>
      <c r="J13680" s="12"/>
      <c r="S13680" s="12"/>
      <c r="T13680" s="5"/>
      <c r="V13680" s="5"/>
      <c r="W13680" s="5"/>
    </row>
    <row r="13681" spans="4:23" customFormat="1" x14ac:dyDescent="0.35">
      <c r="D13681" s="5"/>
      <c r="J13681" s="12"/>
      <c r="S13681" s="12"/>
      <c r="T13681" s="5"/>
      <c r="V13681" s="5"/>
      <c r="W13681" s="5"/>
    </row>
    <row r="13682" spans="4:23" customFormat="1" x14ac:dyDescent="0.35">
      <c r="D13682" s="5"/>
      <c r="J13682" s="12"/>
      <c r="S13682" s="12"/>
      <c r="T13682" s="5"/>
      <c r="V13682" s="5"/>
      <c r="W13682" s="5"/>
    </row>
    <row r="13683" spans="4:23" customFormat="1" x14ac:dyDescent="0.35">
      <c r="D13683" s="5"/>
      <c r="J13683" s="12"/>
      <c r="S13683" s="12"/>
      <c r="T13683" s="5"/>
      <c r="V13683" s="5"/>
      <c r="W13683" s="5"/>
    </row>
    <row r="13684" spans="4:23" customFormat="1" x14ac:dyDescent="0.35">
      <c r="D13684" s="5"/>
      <c r="J13684" s="12"/>
      <c r="S13684" s="12"/>
      <c r="T13684" s="5"/>
      <c r="V13684" s="5"/>
      <c r="W13684" s="5"/>
    </row>
    <row r="13685" spans="4:23" customFormat="1" x14ac:dyDescent="0.35">
      <c r="D13685" s="5"/>
      <c r="J13685" s="12"/>
      <c r="S13685" s="12"/>
      <c r="T13685" s="5"/>
      <c r="V13685" s="5"/>
      <c r="W13685" s="5"/>
    </row>
    <row r="13686" spans="4:23" customFormat="1" x14ac:dyDescent="0.35">
      <c r="D13686" s="5"/>
      <c r="J13686" s="12"/>
      <c r="S13686" s="12"/>
      <c r="T13686" s="5"/>
      <c r="V13686" s="5"/>
      <c r="W13686" s="5"/>
    </row>
    <row r="13687" spans="4:23" customFormat="1" x14ac:dyDescent="0.35">
      <c r="D13687" s="5"/>
      <c r="J13687" s="12"/>
      <c r="S13687" s="12"/>
      <c r="T13687" s="5"/>
      <c r="V13687" s="5"/>
      <c r="W13687" s="5"/>
    </row>
    <row r="13688" spans="4:23" customFormat="1" x14ac:dyDescent="0.35">
      <c r="D13688" s="5"/>
      <c r="J13688" s="12"/>
      <c r="S13688" s="12"/>
      <c r="T13688" s="5"/>
      <c r="V13688" s="5"/>
      <c r="W13688" s="5"/>
    </row>
    <row r="13689" spans="4:23" customFormat="1" x14ac:dyDescent="0.35">
      <c r="D13689" s="5"/>
      <c r="J13689" s="12"/>
      <c r="S13689" s="12"/>
      <c r="T13689" s="5"/>
      <c r="V13689" s="5"/>
      <c r="W13689" s="5"/>
    </row>
    <row r="13690" spans="4:23" customFormat="1" x14ac:dyDescent="0.35">
      <c r="D13690" s="5"/>
      <c r="J13690" s="12"/>
      <c r="S13690" s="12"/>
      <c r="T13690" s="5"/>
      <c r="V13690" s="5"/>
      <c r="W13690" s="5"/>
    </row>
    <row r="13691" spans="4:23" customFormat="1" x14ac:dyDescent="0.35">
      <c r="D13691" s="5"/>
      <c r="J13691" s="12"/>
      <c r="S13691" s="12"/>
      <c r="T13691" s="5"/>
      <c r="V13691" s="5"/>
      <c r="W13691" s="5"/>
    </row>
    <row r="13692" spans="4:23" customFormat="1" x14ac:dyDescent="0.35">
      <c r="D13692" s="5"/>
      <c r="J13692" s="12"/>
      <c r="S13692" s="12"/>
      <c r="T13692" s="5"/>
      <c r="V13692" s="5"/>
      <c r="W13692" s="5"/>
    </row>
    <row r="13693" spans="4:23" customFormat="1" x14ac:dyDescent="0.35">
      <c r="D13693" s="5"/>
      <c r="J13693" s="12"/>
      <c r="S13693" s="12"/>
      <c r="T13693" s="5"/>
      <c r="V13693" s="5"/>
      <c r="W13693" s="5"/>
    </row>
    <row r="13694" spans="4:23" customFormat="1" x14ac:dyDescent="0.35">
      <c r="D13694" s="5"/>
      <c r="J13694" s="12"/>
      <c r="S13694" s="12"/>
      <c r="T13694" s="5"/>
      <c r="V13694" s="5"/>
      <c r="W13694" s="5"/>
    </row>
    <row r="13695" spans="4:23" customFormat="1" x14ac:dyDescent="0.35">
      <c r="D13695" s="5"/>
      <c r="J13695" s="12"/>
      <c r="S13695" s="12"/>
      <c r="T13695" s="5"/>
      <c r="V13695" s="5"/>
      <c r="W13695" s="5"/>
    </row>
    <row r="13696" spans="4:23" customFormat="1" x14ac:dyDescent="0.35">
      <c r="D13696" s="5"/>
      <c r="J13696" s="12"/>
      <c r="S13696" s="12"/>
      <c r="T13696" s="5"/>
      <c r="V13696" s="5"/>
      <c r="W13696" s="5"/>
    </row>
    <row r="13697" spans="4:23" customFormat="1" x14ac:dyDescent="0.35">
      <c r="D13697" s="5"/>
      <c r="J13697" s="12"/>
      <c r="S13697" s="12"/>
      <c r="T13697" s="5"/>
      <c r="V13697" s="5"/>
      <c r="W13697" s="5"/>
    </row>
    <row r="13698" spans="4:23" customFormat="1" x14ac:dyDescent="0.35">
      <c r="D13698" s="5"/>
      <c r="J13698" s="12"/>
      <c r="S13698" s="12"/>
      <c r="T13698" s="5"/>
      <c r="V13698" s="5"/>
      <c r="W13698" s="5"/>
    </row>
    <row r="13699" spans="4:23" customFormat="1" x14ac:dyDescent="0.35">
      <c r="D13699" s="5"/>
      <c r="J13699" s="12"/>
      <c r="S13699" s="12"/>
      <c r="T13699" s="5"/>
      <c r="V13699" s="5"/>
      <c r="W13699" s="5"/>
    </row>
    <row r="13700" spans="4:23" customFormat="1" x14ac:dyDescent="0.35">
      <c r="D13700" s="5"/>
      <c r="J13700" s="12"/>
      <c r="S13700" s="12"/>
      <c r="T13700" s="5"/>
      <c r="V13700" s="5"/>
      <c r="W13700" s="5"/>
    </row>
    <row r="13701" spans="4:23" customFormat="1" x14ac:dyDescent="0.35">
      <c r="D13701" s="5"/>
      <c r="J13701" s="12"/>
      <c r="S13701" s="12"/>
      <c r="T13701" s="5"/>
      <c r="V13701" s="5"/>
      <c r="W13701" s="5"/>
    </row>
    <row r="13702" spans="4:23" customFormat="1" x14ac:dyDescent="0.35">
      <c r="D13702" s="5"/>
      <c r="J13702" s="12"/>
      <c r="S13702" s="12"/>
      <c r="T13702" s="5"/>
      <c r="V13702" s="5"/>
      <c r="W13702" s="5"/>
    </row>
    <row r="13703" spans="4:23" customFormat="1" x14ac:dyDescent="0.35">
      <c r="D13703" s="5"/>
      <c r="J13703" s="12"/>
      <c r="S13703" s="12"/>
      <c r="T13703" s="5"/>
      <c r="V13703" s="5"/>
      <c r="W13703" s="5"/>
    </row>
    <row r="13704" spans="4:23" customFormat="1" x14ac:dyDescent="0.35">
      <c r="D13704" s="5"/>
      <c r="J13704" s="12"/>
      <c r="S13704" s="12"/>
      <c r="T13704" s="5"/>
      <c r="V13704" s="5"/>
      <c r="W13704" s="5"/>
    </row>
    <row r="13705" spans="4:23" customFormat="1" x14ac:dyDescent="0.35">
      <c r="D13705" s="5"/>
      <c r="J13705" s="12"/>
      <c r="S13705" s="12"/>
      <c r="T13705" s="5"/>
      <c r="V13705" s="5"/>
      <c r="W13705" s="5"/>
    </row>
    <row r="13706" spans="4:23" customFormat="1" x14ac:dyDescent="0.35">
      <c r="D13706" s="5"/>
      <c r="J13706" s="12"/>
      <c r="S13706" s="12"/>
      <c r="T13706" s="5"/>
      <c r="V13706" s="5"/>
      <c r="W13706" s="5"/>
    </row>
    <row r="13707" spans="4:23" customFormat="1" x14ac:dyDescent="0.35">
      <c r="D13707" s="5"/>
      <c r="J13707" s="12"/>
      <c r="S13707" s="12"/>
      <c r="T13707" s="5"/>
      <c r="V13707" s="5"/>
      <c r="W13707" s="5"/>
    </row>
    <row r="13708" spans="4:23" customFormat="1" x14ac:dyDescent="0.35">
      <c r="D13708" s="5"/>
      <c r="J13708" s="12"/>
      <c r="S13708" s="12"/>
      <c r="T13708" s="5"/>
      <c r="V13708" s="5"/>
      <c r="W13708" s="5"/>
    </row>
    <row r="13709" spans="4:23" customFormat="1" x14ac:dyDescent="0.35">
      <c r="D13709" s="5"/>
      <c r="J13709" s="12"/>
      <c r="S13709" s="12"/>
      <c r="T13709" s="5"/>
      <c r="V13709" s="5"/>
      <c r="W13709" s="5"/>
    </row>
    <row r="13710" spans="4:23" customFormat="1" x14ac:dyDescent="0.35">
      <c r="D13710" s="5"/>
      <c r="J13710" s="12"/>
      <c r="S13710" s="12"/>
      <c r="T13710" s="5"/>
      <c r="V13710" s="5"/>
      <c r="W13710" s="5"/>
    </row>
    <row r="13711" spans="4:23" customFormat="1" x14ac:dyDescent="0.35">
      <c r="D13711" s="5"/>
      <c r="J13711" s="12"/>
      <c r="S13711" s="12"/>
      <c r="T13711" s="5"/>
      <c r="V13711" s="5"/>
      <c r="W13711" s="5"/>
    </row>
    <row r="13712" spans="4:23" customFormat="1" x14ac:dyDescent="0.35">
      <c r="D13712" s="5"/>
      <c r="J13712" s="12"/>
      <c r="S13712" s="12"/>
      <c r="T13712" s="5"/>
      <c r="V13712" s="5"/>
      <c r="W13712" s="5"/>
    </row>
    <row r="13713" spans="4:23" customFormat="1" x14ac:dyDescent="0.35">
      <c r="D13713" s="5"/>
      <c r="J13713" s="12"/>
      <c r="S13713" s="12"/>
      <c r="T13713" s="5"/>
      <c r="V13713" s="5"/>
      <c r="W13713" s="5"/>
    </row>
    <row r="13714" spans="4:23" customFormat="1" x14ac:dyDescent="0.35">
      <c r="D13714" s="5"/>
      <c r="J13714" s="12"/>
      <c r="S13714" s="12"/>
      <c r="T13714" s="5"/>
      <c r="V13714" s="5"/>
      <c r="W13714" s="5"/>
    </row>
    <row r="13715" spans="4:23" customFormat="1" x14ac:dyDescent="0.35">
      <c r="D13715" s="5"/>
      <c r="J13715" s="12"/>
      <c r="S13715" s="12"/>
      <c r="T13715" s="5"/>
      <c r="V13715" s="5"/>
      <c r="W13715" s="5"/>
    </row>
    <row r="13716" spans="4:23" customFormat="1" x14ac:dyDescent="0.35">
      <c r="D13716" s="5"/>
      <c r="J13716" s="12"/>
      <c r="S13716" s="12"/>
      <c r="T13716" s="5"/>
      <c r="V13716" s="5"/>
      <c r="W13716" s="5"/>
    </row>
    <row r="13717" spans="4:23" customFormat="1" x14ac:dyDescent="0.35">
      <c r="D13717" s="5"/>
      <c r="J13717" s="12"/>
      <c r="S13717" s="12"/>
      <c r="T13717" s="5"/>
      <c r="V13717" s="5"/>
      <c r="W13717" s="5"/>
    </row>
    <row r="13718" spans="4:23" customFormat="1" x14ac:dyDescent="0.35">
      <c r="D13718" s="5"/>
      <c r="J13718" s="12"/>
      <c r="S13718" s="12"/>
      <c r="T13718" s="5"/>
      <c r="V13718" s="5"/>
      <c r="W13718" s="5"/>
    </row>
    <row r="13719" spans="4:23" customFormat="1" x14ac:dyDescent="0.35">
      <c r="D13719" s="5"/>
      <c r="J13719" s="12"/>
      <c r="S13719" s="12"/>
      <c r="T13719" s="5"/>
      <c r="V13719" s="5"/>
      <c r="W13719" s="5"/>
    </row>
    <row r="13720" spans="4:23" customFormat="1" x14ac:dyDescent="0.35">
      <c r="D13720" s="5"/>
      <c r="J13720" s="12"/>
      <c r="S13720" s="12"/>
      <c r="T13720" s="5"/>
      <c r="V13720" s="5"/>
      <c r="W13720" s="5"/>
    </row>
    <row r="13721" spans="4:23" customFormat="1" x14ac:dyDescent="0.35">
      <c r="D13721" s="5"/>
      <c r="J13721" s="12"/>
      <c r="S13721" s="12"/>
      <c r="T13721" s="5"/>
      <c r="V13721" s="5"/>
      <c r="W13721" s="5"/>
    </row>
    <row r="13722" spans="4:23" customFormat="1" x14ac:dyDescent="0.35">
      <c r="D13722" s="5"/>
      <c r="J13722" s="12"/>
      <c r="S13722" s="12"/>
      <c r="T13722" s="5"/>
      <c r="V13722" s="5"/>
      <c r="W13722" s="5"/>
    </row>
    <row r="13723" spans="4:23" customFormat="1" x14ac:dyDescent="0.35">
      <c r="D13723" s="5"/>
      <c r="J13723" s="12"/>
      <c r="S13723" s="12"/>
      <c r="T13723" s="5"/>
      <c r="V13723" s="5"/>
      <c r="W13723" s="5"/>
    </row>
    <row r="13724" spans="4:23" customFormat="1" x14ac:dyDescent="0.35">
      <c r="D13724" s="5"/>
      <c r="J13724" s="12"/>
      <c r="S13724" s="12"/>
      <c r="T13724" s="5"/>
      <c r="V13724" s="5"/>
      <c r="W13724" s="5"/>
    </row>
    <row r="13725" spans="4:23" customFormat="1" x14ac:dyDescent="0.35">
      <c r="D13725" s="5"/>
      <c r="J13725" s="12"/>
      <c r="S13725" s="12"/>
      <c r="T13725" s="5"/>
      <c r="V13725" s="5"/>
      <c r="W13725" s="5"/>
    </row>
    <row r="13726" spans="4:23" customFormat="1" x14ac:dyDescent="0.35">
      <c r="D13726" s="5"/>
      <c r="J13726" s="12"/>
      <c r="S13726" s="12"/>
      <c r="T13726" s="5"/>
      <c r="V13726" s="5"/>
      <c r="W13726" s="5"/>
    </row>
    <row r="13727" spans="4:23" customFormat="1" x14ac:dyDescent="0.35">
      <c r="D13727" s="5"/>
      <c r="J13727" s="12"/>
      <c r="S13727" s="12"/>
      <c r="T13727" s="5"/>
      <c r="V13727" s="5"/>
      <c r="W13727" s="5"/>
    </row>
    <row r="13728" spans="4:23" customFormat="1" x14ac:dyDescent="0.35">
      <c r="D13728" s="5"/>
      <c r="J13728" s="12"/>
      <c r="S13728" s="12"/>
      <c r="T13728" s="5"/>
      <c r="V13728" s="5"/>
      <c r="W13728" s="5"/>
    </row>
    <row r="13729" spans="4:23" customFormat="1" x14ac:dyDescent="0.35">
      <c r="D13729" s="5"/>
      <c r="J13729" s="12"/>
      <c r="S13729" s="12"/>
      <c r="T13729" s="5"/>
      <c r="V13729" s="5"/>
      <c r="W13729" s="5"/>
    </row>
    <row r="13730" spans="4:23" customFormat="1" x14ac:dyDescent="0.35">
      <c r="D13730" s="5"/>
      <c r="J13730" s="12"/>
      <c r="S13730" s="12"/>
      <c r="T13730" s="5"/>
      <c r="V13730" s="5"/>
      <c r="W13730" s="5"/>
    </row>
    <row r="13731" spans="4:23" customFormat="1" x14ac:dyDescent="0.35">
      <c r="D13731" s="5"/>
      <c r="J13731" s="12"/>
      <c r="S13731" s="12"/>
      <c r="T13731" s="5"/>
      <c r="V13731" s="5"/>
      <c r="W13731" s="5"/>
    </row>
    <row r="13732" spans="4:23" customFormat="1" x14ac:dyDescent="0.35">
      <c r="D13732" s="5"/>
      <c r="J13732" s="12"/>
      <c r="S13732" s="12"/>
      <c r="T13732" s="5"/>
      <c r="V13732" s="5"/>
      <c r="W13732" s="5"/>
    </row>
    <row r="13733" spans="4:23" customFormat="1" x14ac:dyDescent="0.35">
      <c r="D13733" s="5"/>
      <c r="J13733" s="12"/>
      <c r="S13733" s="12"/>
      <c r="T13733" s="5"/>
      <c r="V13733" s="5"/>
      <c r="W13733" s="5"/>
    </row>
    <row r="13734" spans="4:23" customFormat="1" x14ac:dyDescent="0.35">
      <c r="D13734" s="5"/>
      <c r="J13734" s="12"/>
      <c r="S13734" s="12"/>
      <c r="T13734" s="5"/>
      <c r="V13734" s="5"/>
      <c r="W13734" s="5"/>
    </row>
    <row r="13735" spans="4:23" customFormat="1" x14ac:dyDescent="0.35">
      <c r="D13735" s="5"/>
      <c r="J13735" s="12"/>
      <c r="S13735" s="12"/>
      <c r="T13735" s="5"/>
      <c r="V13735" s="5"/>
      <c r="W13735" s="5"/>
    </row>
    <row r="13736" spans="4:23" customFormat="1" x14ac:dyDescent="0.35">
      <c r="D13736" s="5"/>
      <c r="J13736" s="12"/>
      <c r="S13736" s="12"/>
      <c r="T13736" s="5"/>
      <c r="V13736" s="5"/>
      <c r="W13736" s="5"/>
    </row>
    <row r="13737" spans="4:23" customFormat="1" x14ac:dyDescent="0.35">
      <c r="D13737" s="5"/>
      <c r="J13737" s="12"/>
      <c r="S13737" s="12"/>
      <c r="T13737" s="5"/>
      <c r="V13737" s="5"/>
      <c r="W13737" s="5"/>
    </row>
    <row r="13738" spans="4:23" customFormat="1" x14ac:dyDescent="0.35">
      <c r="D13738" s="5"/>
      <c r="J13738" s="12"/>
      <c r="S13738" s="12"/>
      <c r="T13738" s="5"/>
      <c r="V13738" s="5"/>
      <c r="W13738" s="5"/>
    </row>
    <row r="13739" spans="4:23" customFormat="1" x14ac:dyDescent="0.35">
      <c r="D13739" s="5"/>
      <c r="J13739" s="12"/>
      <c r="S13739" s="12"/>
      <c r="T13739" s="5"/>
      <c r="V13739" s="5"/>
      <c r="W13739" s="5"/>
    </row>
    <row r="13740" spans="4:23" customFormat="1" x14ac:dyDescent="0.35">
      <c r="D13740" s="5"/>
      <c r="J13740" s="12"/>
      <c r="S13740" s="12"/>
      <c r="T13740" s="5"/>
      <c r="V13740" s="5"/>
      <c r="W13740" s="5"/>
    </row>
    <row r="13741" spans="4:23" customFormat="1" x14ac:dyDescent="0.35">
      <c r="D13741" s="5"/>
      <c r="J13741" s="12"/>
      <c r="S13741" s="12"/>
      <c r="T13741" s="5"/>
      <c r="V13741" s="5"/>
      <c r="W13741" s="5"/>
    </row>
    <row r="13742" spans="4:23" customFormat="1" x14ac:dyDescent="0.35">
      <c r="D13742" s="5"/>
      <c r="J13742" s="12"/>
      <c r="S13742" s="12"/>
      <c r="T13742" s="5"/>
      <c r="V13742" s="5"/>
      <c r="W13742" s="5"/>
    </row>
    <row r="13743" spans="4:23" customFormat="1" x14ac:dyDescent="0.35">
      <c r="D13743" s="5"/>
      <c r="J13743" s="12"/>
      <c r="S13743" s="12"/>
      <c r="T13743" s="5"/>
      <c r="V13743" s="5"/>
      <c r="W13743" s="5"/>
    </row>
    <row r="13744" spans="4:23" customFormat="1" x14ac:dyDescent="0.35">
      <c r="D13744" s="5"/>
      <c r="J13744" s="12"/>
      <c r="S13744" s="12"/>
      <c r="T13744" s="5"/>
      <c r="V13744" s="5"/>
      <c r="W13744" s="5"/>
    </row>
    <row r="13745" spans="4:23" customFormat="1" x14ac:dyDescent="0.35">
      <c r="D13745" s="5"/>
      <c r="J13745" s="12"/>
      <c r="S13745" s="12"/>
      <c r="T13745" s="5"/>
      <c r="V13745" s="5"/>
      <c r="W13745" s="5"/>
    </row>
    <row r="13746" spans="4:23" customFormat="1" x14ac:dyDescent="0.35">
      <c r="D13746" s="5"/>
      <c r="J13746" s="12"/>
      <c r="S13746" s="12"/>
      <c r="T13746" s="5"/>
      <c r="V13746" s="5"/>
      <c r="W13746" s="5"/>
    </row>
    <row r="13747" spans="4:23" customFormat="1" x14ac:dyDescent="0.35">
      <c r="D13747" s="5"/>
      <c r="J13747" s="12"/>
      <c r="S13747" s="12"/>
      <c r="T13747" s="5"/>
      <c r="V13747" s="5"/>
      <c r="W13747" s="5"/>
    </row>
    <row r="13748" spans="4:23" customFormat="1" x14ac:dyDescent="0.35">
      <c r="D13748" s="5"/>
      <c r="J13748" s="12"/>
      <c r="S13748" s="12"/>
      <c r="T13748" s="5"/>
      <c r="V13748" s="5"/>
      <c r="W13748" s="5"/>
    </row>
    <row r="13749" spans="4:23" customFormat="1" x14ac:dyDescent="0.35">
      <c r="D13749" s="5"/>
      <c r="J13749" s="12"/>
      <c r="S13749" s="12"/>
      <c r="T13749" s="5"/>
      <c r="V13749" s="5"/>
      <c r="W13749" s="5"/>
    </row>
    <row r="13750" spans="4:23" customFormat="1" x14ac:dyDescent="0.35">
      <c r="D13750" s="5"/>
      <c r="J13750" s="12"/>
      <c r="S13750" s="12"/>
      <c r="T13750" s="5"/>
      <c r="V13750" s="5"/>
      <c r="W13750" s="5"/>
    </row>
    <row r="13751" spans="4:23" customFormat="1" x14ac:dyDescent="0.35">
      <c r="D13751" s="5"/>
      <c r="J13751" s="12"/>
      <c r="S13751" s="12"/>
      <c r="T13751" s="5"/>
      <c r="V13751" s="5"/>
      <c r="W13751" s="5"/>
    </row>
    <row r="13752" spans="4:23" customFormat="1" x14ac:dyDescent="0.35">
      <c r="D13752" s="5"/>
      <c r="J13752" s="12"/>
      <c r="S13752" s="12"/>
      <c r="T13752" s="5"/>
      <c r="V13752" s="5"/>
      <c r="W13752" s="5"/>
    </row>
    <row r="13753" spans="4:23" customFormat="1" x14ac:dyDescent="0.35">
      <c r="D13753" s="5"/>
      <c r="J13753" s="12"/>
      <c r="S13753" s="12"/>
      <c r="T13753" s="5"/>
      <c r="V13753" s="5"/>
      <c r="W13753" s="5"/>
    </row>
    <row r="13754" spans="4:23" customFormat="1" x14ac:dyDescent="0.35">
      <c r="D13754" s="5"/>
      <c r="J13754" s="12"/>
      <c r="S13754" s="12"/>
      <c r="T13754" s="5"/>
      <c r="V13754" s="5"/>
      <c r="W13754" s="5"/>
    </row>
    <row r="13755" spans="4:23" customFormat="1" x14ac:dyDescent="0.35">
      <c r="D13755" s="5"/>
      <c r="J13755" s="12"/>
      <c r="S13755" s="12"/>
      <c r="T13755" s="5"/>
      <c r="V13755" s="5"/>
      <c r="W13755" s="5"/>
    </row>
    <row r="13756" spans="4:23" customFormat="1" x14ac:dyDescent="0.35">
      <c r="D13756" s="5"/>
      <c r="J13756" s="12"/>
      <c r="S13756" s="12"/>
      <c r="T13756" s="5"/>
      <c r="V13756" s="5"/>
      <c r="W13756" s="5"/>
    </row>
    <row r="13757" spans="4:23" customFormat="1" x14ac:dyDescent="0.35">
      <c r="D13757" s="5"/>
      <c r="J13757" s="12"/>
      <c r="S13757" s="12"/>
      <c r="T13757" s="5"/>
      <c r="V13757" s="5"/>
      <c r="W13757" s="5"/>
    </row>
    <row r="13758" spans="4:23" customFormat="1" x14ac:dyDescent="0.35">
      <c r="D13758" s="5"/>
      <c r="J13758" s="12"/>
      <c r="S13758" s="12"/>
      <c r="T13758" s="5"/>
      <c r="V13758" s="5"/>
      <c r="W13758" s="5"/>
    </row>
    <row r="13759" spans="4:23" customFormat="1" x14ac:dyDescent="0.35">
      <c r="D13759" s="5"/>
      <c r="J13759" s="12"/>
      <c r="S13759" s="12"/>
      <c r="T13759" s="5"/>
      <c r="V13759" s="5"/>
      <c r="W13759" s="5"/>
    </row>
    <row r="13760" spans="4:23" customFormat="1" x14ac:dyDescent="0.35">
      <c r="D13760" s="5"/>
      <c r="J13760" s="12"/>
      <c r="S13760" s="12"/>
      <c r="T13760" s="5"/>
      <c r="V13760" s="5"/>
      <c r="W13760" s="5"/>
    </row>
    <row r="13761" spans="4:23" customFormat="1" x14ac:dyDescent="0.35">
      <c r="D13761" s="5"/>
      <c r="J13761" s="12"/>
      <c r="S13761" s="12"/>
      <c r="T13761" s="5"/>
      <c r="V13761" s="5"/>
      <c r="W13761" s="5"/>
    </row>
    <row r="13762" spans="4:23" customFormat="1" x14ac:dyDescent="0.35">
      <c r="D13762" s="5"/>
      <c r="J13762" s="12"/>
      <c r="S13762" s="12"/>
      <c r="T13762" s="5"/>
      <c r="V13762" s="5"/>
      <c r="W13762" s="5"/>
    </row>
    <row r="13763" spans="4:23" customFormat="1" x14ac:dyDescent="0.35">
      <c r="D13763" s="5"/>
      <c r="J13763" s="12"/>
      <c r="S13763" s="12"/>
      <c r="T13763" s="5"/>
      <c r="V13763" s="5"/>
      <c r="W13763" s="5"/>
    </row>
    <row r="13764" spans="4:23" customFormat="1" x14ac:dyDescent="0.35">
      <c r="D13764" s="5"/>
      <c r="J13764" s="12"/>
      <c r="S13764" s="12"/>
      <c r="T13764" s="5"/>
      <c r="V13764" s="5"/>
      <c r="W13764" s="5"/>
    </row>
    <row r="13765" spans="4:23" customFormat="1" x14ac:dyDescent="0.35">
      <c r="D13765" s="5"/>
      <c r="J13765" s="12"/>
      <c r="S13765" s="12"/>
      <c r="T13765" s="5"/>
      <c r="V13765" s="5"/>
      <c r="W13765" s="5"/>
    </row>
    <row r="13766" spans="4:23" customFormat="1" x14ac:dyDescent="0.35">
      <c r="D13766" s="5"/>
      <c r="J13766" s="12"/>
      <c r="S13766" s="12"/>
      <c r="T13766" s="5"/>
      <c r="V13766" s="5"/>
      <c r="W13766" s="5"/>
    </row>
    <row r="13767" spans="4:23" customFormat="1" x14ac:dyDescent="0.35">
      <c r="D13767" s="5"/>
      <c r="J13767" s="12"/>
      <c r="S13767" s="12"/>
      <c r="T13767" s="5"/>
      <c r="V13767" s="5"/>
      <c r="W13767" s="5"/>
    </row>
    <row r="13768" spans="4:23" customFormat="1" x14ac:dyDescent="0.35">
      <c r="D13768" s="5"/>
      <c r="J13768" s="12"/>
      <c r="S13768" s="12"/>
      <c r="T13768" s="5"/>
      <c r="V13768" s="5"/>
      <c r="W13768" s="5"/>
    </row>
    <row r="13769" spans="4:23" customFormat="1" x14ac:dyDescent="0.35">
      <c r="D13769" s="5"/>
      <c r="J13769" s="12"/>
      <c r="S13769" s="12"/>
      <c r="T13769" s="5"/>
      <c r="V13769" s="5"/>
      <c r="W13769" s="5"/>
    </row>
    <row r="13770" spans="4:23" customFormat="1" x14ac:dyDescent="0.35">
      <c r="D13770" s="5"/>
      <c r="J13770" s="12"/>
      <c r="S13770" s="12"/>
      <c r="T13770" s="5"/>
      <c r="V13770" s="5"/>
      <c r="W13770" s="5"/>
    </row>
    <row r="13771" spans="4:23" customFormat="1" x14ac:dyDescent="0.35">
      <c r="D13771" s="5"/>
      <c r="J13771" s="12"/>
      <c r="S13771" s="12"/>
      <c r="T13771" s="5"/>
      <c r="V13771" s="5"/>
      <c r="W13771" s="5"/>
    </row>
    <row r="13772" spans="4:23" customFormat="1" x14ac:dyDescent="0.35">
      <c r="D13772" s="5"/>
      <c r="J13772" s="12"/>
      <c r="S13772" s="12"/>
      <c r="T13772" s="5"/>
      <c r="V13772" s="5"/>
      <c r="W13772" s="5"/>
    </row>
    <row r="13773" spans="4:23" customFormat="1" x14ac:dyDescent="0.35">
      <c r="D13773" s="5"/>
      <c r="J13773" s="12"/>
      <c r="S13773" s="12"/>
      <c r="T13773" s="5"/>
      <c r="V13773" s="5"/>
      <c r="W13773" s="5"/>
    </row>
    <row r="13774" spans="4:23" customFormat="1" x14ac:dyDescent="0.35">
      <c r="D13774" s="5"/>
      <c r="J13774" s="12"/>
      <c r="S13774" s="12"/>
      <c r="T13774" s="5"/>
      <c r="V13774" s="5"/>
      <c r="W13774" s="5"/>
    </row>
    <row r="13775" spans="4:23" customFormat="1" x14ac:dyDescent="0.35">
      <c r="D13775" s="5"/>
      <c r="J13775" s="12"/>
      <c r="S13775" s="12"/>
      <c r="T13775" s="5"/>
      <c r="V13775" s="5"/>
      <c r="W13775" s="5"/>
    </row>
    <row r="13776" spans="4:23" customFormat="1" x14ac:dyDescent="0.35">
      <c r="D13776" s="5"/>
      <c r="J13776" s="12"/>
      <c r="S13776" s="12"/>
      <c r="T13776" s="5"/>
      <c r="V13776" s="5"/>
      <c r="W13776" s="5"/>
    </row>
    <row r="13777" spans="4:23" customFormat="1" x14ac:dyDescent="0.35">
      <c r="D13777" s="5"/>
      <c r="J13777" s="12"/>
      <c r="S13777" s="12"/>
      <c r="T13777" s="5"/>
      <c r="V13777" s="5"/>
      <c r="W13777" s="5"/>
    </row>
    <row r="13778" spans="4:23" customFormat="1" x14ac:dyDescent="0.35">
      <c r="D13778" s="5"/>
      <c r="J13778" s="12"/>
      <c r="S13778" s="12"/>
      <c r="T13778" s="5"/>
      <c r="V13778" s="5"/>
      <c r="W13778" s="5"/>
    </row>
    <row r="13779" spans="4:23" customFormat="1" x14ac:dyDescent="0.35">
      <c r="D13779" s="5"/>
      <c r="J13779" s="12"/>
      <c r="S13779" s="12"/>
      <c r="T13779" s="5"/>
      <c r="V13779" s="5"/>
      <c r="W13779" s="5"/>
    </row>
    <row r="13780" spans="4:23" customFormat="1" x14ac:dyDescent="0.35">
      <c r="D13780" s="5"/>
      <c r="J13780" s="12"/>
      <c r="S13780" s="12"/>
      <c r="T13780" s="5"/>
      <c r="V13780" s="5"/>
      <c r="W13780" s="5"/>
    </row>
    <row r="13781" spans="4:23" customFormat="1" x14ac:dyDescent="0.35">
      <c r="D13781" s="5"/>
      <c r="J13781" s="12"/>
      <c r="S13781" s="12"/>
      <c r="T13781" s="5"/>
      <c r="V13781" s="5"/>
      <c r="W13781" s="5"/>
    </row>
    <row r="13782" spans="4:23" customFormat="1" x14ac:dyDescent="0.35">
      <c r="D13782" s="5"/>
      <c r="J13782" s="12"/>
      <c r="S13782" s="12"/>
      <c r="T13782" s="5"/>
      <c r="V13782" s="5"/>
      <c r="W13782" s="5"/>
    </row>
    <row r="13783" spans="4:23" customFormat="1" x14ac:dyDescent="0.35">
      <c r="D13783" s="5"/>
      <c r="J13783" s="12"/>
      <c r="S13783" s="12"/>
      <c r="T13783" s="5"/>
      <c r="V13783" s="5"/>
      <c r="W13783" s="5"/>
    </row>
    <row r="13784" spans="4:23" customFormat="1" x14ac:dyDescent="0.35">
      <c r="D13784" s="5"/>
      <c r="J13784" s="12"/>
      <c r="S13784" s="12"/>
      <c r="T13784" s="5"/>
      <c r="V13784" s="5"/>
      <c r="W13784" s="5"/>
    </row>
    <row r="13785" spans="4:23" customFormat="1" x14ac:dyDescent="0.35">
      <c r="D13785" s="5"/>
      <c r="J13785" s="12"/>
      <c r="S13785" s="12"/>
      <c r="T13785" s="5"/>
      <c r="V13785" s="5"/>
      <c r="W13785" s="5"/>
    </row>
    <row r="13786" spans="4:23" customFormat="1" x14ac:dyDescent="0.35">
      <c r="D13786" s="5"/>
      <c r="J13786" s="12"/>
      <c r="S13786" s="12"/>
      <c r="T13786" s="5"/>
      <c r="V13786" s="5"/>
      <c r="W13786" s="5"/>
    </row>
    <row r="13787" spans="4:23" customFormat="1" x14ac:dyDescent="0.35">
      <c r="D13787" s="5"/>
      <c r="J13787" s="12"/>
      <c r="S13787" s="12"/>
      <c r="T13787" s="5"/>
      <c r="V13787" s="5"/>
      <c r="W13787" s="5"/>
    </row>
    <row r="13788" spans="4:23" customFormat="1" x14ac:dyDescent="0.35">
      <c r="D13788" s="5"/>
      <c r="J13788" s="12"/>
      <c r="S13788" s="12"/>
      <c r="T13788" s="5"/>
      <c r="V13788" s="5"/>
      <c r="W13788" s="5"/>
    </row>
    <row r="13789" spans="4:23" customFormat="1" x14ac:dyDescent="0.35">
      <c r="D13789" s="5"/>
      <c r="J13789" s="12"/>
      <c r="S13789" s="12"/>
      <c r="T13789" s="5"/>
      <c r="V13789" s="5"/>
      <c r="W13789" s="5"/>
    </row>
    <row r="13790" spans="4:23" customFormat="1" x14ac:dyDescent="0.35">
      <c r="D13790" s="5"/>
      <c r="J13790" s="12"/>
      <c r="S13790" s="12"/>
      <c r="T13790" s="5"/>
      <c r="V13790" s="5"/>
      <c r="W13790" s="5"/>
    </row>
    <row r="13791" spans="4:23" customFormat="1" x14ac:dyDescent="0.35">
      <c r="D13791" s="5"/>
      <c r="J13791" s="12"/>
      <c r="S13791" s="12"/>
      <c r="T13791" s="5"/>
      <c r="V13791" s="5"/>
      <c r="W13791" s="5"/>
    </row>
    <row r="13792" spans="4:23" customFormat="1" x14ac:dyDescent="0.35">
      <c r="D13792" s="5"/>
      <c r="J13792" s="12"/>
      <c r="S13792" s="12"/>
      <c r="T13792" s="5"/>
      <c r="V13792" s="5"/>
      <c r="W13792" s="5"/>
    </row>
    <row r="13793" spans="4:23" customFormat="1" x14ac:dyDescent="0.35">
      <c r="D13793" s="5"/>
      <c r="J13793" s="12"/>
      <c r="S13793" s="12"/>
      <c r="T13793" s="5"/>
      <c r="V13793" s="5"/>
      <c r="W13793" s="5"/>
    </row>
    <row r="13794" spans="4:23" customFormat="1" x14ac:dyDescent="0.35">
      <c r="D13794" s="5"/>
      <c r="J13794" s="12"/>
      <c r="S13794" s="12"/>
      <c r="T13794" s="5"/>
      <c r="V13794" s="5"/>
      <c r="W13794" s="5"/>
    </row>
    <row r="13795" spans="4:23" customFormat="1" x14ac:dyDescent="0.35">
      <c r="D13795" s="5"/>
      <c r="J13795" s="12"/>
      <c r="S13795" s="12"/>
      <c r="T13795" s="5"/>
      <c r="V13795" s="5"/>
      <c r="W13795" s="5"/>
    </row>
    <row r="13796" spans="4:23" customFormat="1" x14ac:dyDescent="0.35">
      <c r="D13796" s="5"/>
      <c r="J13796" s="12"/>
      <c r="S13796" s="12"/>
      <c r="T13796" s="5"/>
      <c r="V13796" s="5"/>
      <c r="W13796" s="5"/>
    </row>
    <row r="13797" spans="4:23" customFormat="1" x14ac:dyDescent="0.35">
      <c r="D13797" s="5"/>
      <c r="J13797" s="12"/>
      <c r="S13797" s="12"/>
      <c r="T13797" s="5"/>
      <c r="V13797" s="5"/>
      <c r="W13797" s="5"/>
    </row>
    <row r="13798" spans="4:23" customFormat="1" x14ac:dyDescent="0.35">
      <c r="D13798" s="5"/>
      <c r="J13798" s="12"/>
      <c r="S13798" s="12"/>
      <c r="T13798" s="5"/>
      <c r="V13798" s="5"/>
      <c r="W13798" s="5"/>
    </row>
    <row r="13799" spans="4:23" customFormat="1" x14ac:dyDescent="0.35">
      <c r="D13799" s="5"/>
      <c r="J13799" s="12"/>
      <c r="S13799" s="12"/>
      <c r="T13799" s="5"/>
      <c r="V13799" s="5"/>
      <c r="W13799" s="5"/>
    </row>
    <row r="13800" spans="4:23" customFormat="1" x14ac:dyDescent="0.35">
      <c r="D13800" s="5"/>
      <c r="J13800" s="12"/>
      <c r="S13800" s="12"/>
      <c r="T13800" s="5"/>
      <c r="V13800" s="5"/>
      <c r="W13800" s="5"/>
    </row>
    <row r="13801" spans="4:23" customFormat="1" x14ac:dyDescent="0.35">
      <c r="D13801" s="5"/>
      <c r="J13801" s="12"/>
      <c r="S13801" s="12"/>
      <c r="T13801" s="5"/>
      <c r="V13801" s="5"/>
      <c r="W13801" s="5"/>
    </row>
    <row r="13802" spans="4:23" customFormat="1" x14ac:dyDescent="0.35">
      <c r="D13802" s="5"/>
      <c r="J13802" s="12"/>
      <c r="S13802" s="12"/>
      <c r="T13802" s="5"/>
      <c r="V13802" s="5"/>
      <c r="W13802" s="5"/>
    </row>
    <row r="13803" spans="4:23" customFormat="1" x14ac:dyDescent="0.35">
      <c r="D13803" s="5"/>
      <c r="J13803" s="12"/>
      <c r="S13803" s="12"/>
      <c r="T13803" s="5"/>
      <c r="V13803" s="5"/>
      <c r="W13803" s="5"/>
    </row>
    <row r="13804" spans="4:23" customFormat="1" x14ac:dyDescent="0.35">
      <c r="D13804" s="5"/>
      <c r="J13804" s="12"/>
      <c r="S13804" s="12"/>
      <c r="T13804" s="5"/>
      <c r="V13804" s="5"/>
      <c r="W13804" s="5"/>
    </row>
    <row r="13805" spans="4:23" customFormat="1" x14ac:dyDescent="0.35">
      <c r="D13805" s="5"/>
      <c r="J13805" s="12"/>
      <c r="S13805" s="12"/>
      <c r="T13805" s="5"/>
      <c r="V13805" s="5"/>
      <c r="W13805" s="5"/>
    </row>
    <row r="13806" spans="4:23" customFormat="1" x14ac:dyDescent="0.35">
      <c r="D13806" s="5"/>
      <c r="J13806" s="12"/>
      <c r="S13806" s="12"/>
      <c r="T13806" s="5"/>
      <c r="V13806" s="5"/>
      <c r="W13806" s="5"/>
    </row>
    <row r="13807" spans="4:23" customFormat="1" x14ac:dyDescent="0.35">
      <c r="D13807" s="5"/>
      <c r="J13807" s="12"/>
      <c r="S13807" s="12"/>
      <c r="T13807" s="5"/>
      <c r="V13807" s="5"/>
      <c r="W13807" s="5"/>
    </row>
    <row r="13808" spans="4:23" customFormat="1" x14ac:dyDescent="0.35">
      <c r="D13808" s="5"/>
      <c r="J13808" s="12"/>
      <c r="S13808" s="12"/>
      <c r="T13808" s="5"/>
      <c r="V13808" s="5"/>
      <c r="W13808" s="5"/>
    </row>
    <row r="13809" spans="4:23" customFormat="1" x14ac:dyDescent="0.35">
      <c r="D13809" s="5"/>
      <c r="J13809" s="12"/>
      <c r="S13809" s="12"/>
      <c r="T13809" s="5"/>
      <c r="V13809" s="5"/>
      <c r="W13809" s="5"/>
    </row>
    <row r="13810" spans="4:23" customFormat="1" x14ac:dyDescent="0.35">
      <c r="D13810" s="5"/>
      <c r="J13810" s="12"/>
      <c r="S13810" s="12"/>
      <c r="T13810" s="5"/>
      <c r="V13810" s="5"/>
      <c r="W13810" s="5"/>
    </row>
    <row r="13811" spans="4:23" customFormat="1" x14ac:dyDescent="0.35">
      <c r="D13811" s="5"/>
      <c r="J13811" s="12"/>
      <c r="S13811" s="12"/>
      <c r="T13811" s="5"/>
      <c r="V13811" s="5"/>
      <c r="W13811" s="5"/>
    </row>
    <row r="13812" spans="4:23" customFormat="1" x14ac:dyDescent="0.35">
      <c r="D13812" s="5"/>
      <c r="J13812" s="12"/>
      <c r="S13812" s="12"/>
      <c r="T13812" s="5"/>
      <c r="V13812" s="5"/>
      <c r="W13812" s="5"/>
    </row>
    <row r="13813" spans="4:23" customFormat="1" x14ac:dyDescent="0.35">
      <c r="D13813" s="5"/>
      <c r="J13813" s="12"/>
      <c r="S13813" s="12"/>
      <c r="T13813" s="5"/>
      <c r="V13813" s="5"/>
      <c r="W13813" s="5"/>
    </row>
    <row r="13814" spans="4:23" customFormat="1" x14ac:dyDescent="0.35">
      <c r="D13814" s="5"/>
      <c r="J13814" s="12"/>
      <c r="S13814" s="12"/>
      <c r="T13814" s="5"/>
      <c r="V13814" s="5"/>
      <c r="W13814" s="5"/>
    </row>
    <row r="13815" spans="4:23" customFormat="1" x14ac:dyDescent="0.35">
      <c r="D13815" s="5"/>
      <c r="J13815" s="12"/>
      <c r="S13815" s="12"/>
      <c r="T13815" s="5"/>
      <c r="V13815" s="5"/>
      <c r="W13815" s="5"/>
    </row>
    <row r="13816" spans="4:23" customFormat="1" x14ac:dyDescent="0.35">
      <c r="D13816" s="5"/>
      <c r="J13816" s="12"/>
      <c r="S13816" s="12"/>
      <c r="T13816" s="5"/>
      <c r="V13816" s="5"/>
      <c r="W13816" s="5"/>
    </row>
    <row r="13817" spans="4:23" customFormat="1" x14ac:dyDescent="0.35">
      <c r="D13817" s="5"/>
      <c r="J13817" s="12"/>
      <c r="S13817" s="12"/>
      <c r="T13817" s="5"/>
      <c r="V13817" s="5"/>
      <c r="W13817" s="5"/>
    </row>
    <row r="13818" spans="4:23" customFormat="1" x14ac:dyDescent="0.35">
      <c r="D13818" s="5"/>
      <c r="J13818" s="12"/>
      <c r="S13818" s="12"/>
      <c r="T13818" s="5"/>
      <c r="V13818" s="5"/>
      <c r="W13818" s="5"/>
    </row>
    <row r="13819" spans="4:23" customFormat="1" x14ac:dyDescent="0.35">
      <c r="D13819" s="5"/>
      <c r="J13819" s="12"/>
      <c r="S13819" s="12"/>
      <c r="T13819" s="5"/>
      <c r="V13819" s="5"/>
      <c r="W13819" s="5"/>
    </row>
    <row r="13820" spans="4:23" customFormat="1" x14ac:dyDescent="0.35">
      <c r="D13820" s="5"/>
      <c r="J13820" s="12"/>
      <c r="S13820" s="12"/>
      <c r="T13820" s="5"/>
      <c r="V13820" s="5"/>
      <c r="W13820" s="5"/>
    </row>
    <row r="13821" spans="4:23" customFormat="1" x14ac:dyDescent="0.35">
      <c r="D13821" s="5"/>
      <c r="J13821" s="12"/>
      <c r="S13821" s="12"/>
      <c r="T13821" s="5"/>
      <c r="V13821" s="5"/>
      <c r="W13821" s="5"/>
    </row>
    <row r="13822" spans="4:23" customFormat="1" x14ac:dyDescent="0.35">
      <c r="D13822" s="5"/>
      <c r="J13822" s="12"/>
      <c r="S13822" s="12"/>
      <c r="T13822" s="5"/>
      <c r="V13822" s="5"/>
      <c r="W13822" s="5"/>
    </row>
    <row r="13823" spans="4:23" customFormat="1" x14ac:dyDescent="0.35">
      <c r="D13823" s="5"/>
      <c r="J13823" s="12"/>
      <c r="S13823" s="12"/>
      <c r="T13823" s="5"/>
      <c r="V13823" s="5"/>
      <c r="W13823" s="5"/>
    </row>
    <row r="13824" spans="4:23" customFormat="1" x14ac:dyDescent="0.35">
      <c r="D13824" s="5"/>
      <c r="J13824" s="12"/>
      <c r="S13824" s="12"/>
      <c r="T13824" s="5"/>
      <c r="V13824" s="5"/>
      <c r="W13824" s="5"/>
    </row>
    <row r="13825" spans="4:23" customFormat="1" x14ac:dyDescent="0.35">
      <c r="D13825" s="5"/>
      <c r="J13825" s="12"/>
      <c r="S13825" s="12"/>
      <c r="T13825" s="5"/>
      <c r="V13825" s="5"/>
      <c r="W13825" s="5"/>
    </row>
    <row r="13826" spans="4:23" customFormat="1" x14ac:dyDescent="0.35">
      <c r="D13826" s="5"/>
      <c r="J13826" s="12"/>
      <c r="S13826" s="12"/>
      <c r="T13826" s="5"/>
      <c r="V13826" s="5"/>
      <c r="W13826" s="5"/>
    </row>
    <row r="13827" spans="4:23" customFormat="1" x14ac:dyDescent="0.35">
      <c r="D13827" s="5"/>
      <c r="J13827" s="12"/>
      <c r="S13827" s="12"/>
      <c r="T13827" s="5"/>
      <c r="V13827" s="5"/>
      <c r="W13827" s="5"/>
    </row>
    <row r="13828" spans="4:23" customFormat="1" x14ac:dyDescent="0.35">
      <c r="D13828" s="5"/>
      <c r="J13828" s="12"/>
      <c r="S13828" s="12"/>
      <c r="T13828" s="5"/>
      <c r="V13828" s="5"/>
      <c r="W13828" s="5"/>
    </row>
    <row r="13829" spans="4:23" customFormat="1" x14ac:dyDescent="0.35">
      <c r="D13829" s="5"/>
      <c r="J13829" s="12"/>
      <c r="S13829" s="12"/>
      <c r="T13829" s="5"/>
      <c r="V13829" s="5"/>
      <c r="W13829" s="5"/>
    </row>
    <row r="13830" spans="4:23" customFormat="1" x14ac:dyDescent="0.35">
      <c r="D13830" s="5"/>
      <c r="J13830" s="12"/>
      <c r="S13830" s="12"/>
      <c r="T13830" s="5"/>
      <c r="V13830" s="5"/>
      <c r="W13830" s="5"/>
    </row>
    <row r="13831" spans="4:23" customFormat="1" x14ac:dyDescent="0.35">
      <c r="D13831" s="5"/>
      <c r="J13831" s="12"/>
      <c r="S13831" s="12"/>
      <c r="T13831" s="5"/>
      <c r="V13831" s="5"/>
      <c r="W13831" s="5"/>
    </row>
    <row r="13832" spans="4:23" customFormat="1" x14ac:dyDescent="0.35">
      <c r="D13832" s="5"/>
      <c r="J13832" s="12"/>
      <c r="S13832" s="12"/>
      <c r="T13832" s="5"/>
      <c r="V13832" s="5"/>
      <c r="W13832" s="5"/>
    </row>
    <row r="13833" spans="4:23" customFormat="1" x14ac:dyDescent="0.35">
      <c r="D13833" s="5"/>
      <c r="J13833" s="12"/>
      <c r="S13833" s="12"/>
      <c r="T13833" s="5"/>
      <c r="V13833" s="5"/>
      <c r="W13833" s="5"/>
    </row>
    <row r="13834" spans="4:23" customFormat="1" x14ac:dyDescent="0.35">
      <c r="D13834" s="5"/>
      <c r="J13834" s="12"/>
      <c r="S13834" s="12"/>
      <c r="T13834" s="5"/>
      <c r="V13834" s="5"/>
      <c r="W13834" s="5"/>
    </row>
    <row r="13835" spans="4:23" customFormat="1" x14ac:dyDescent="0.35">
      <c r="D13835" s="5"/>
      <c r="J13835" s="12"/>
      <c r="S13835" s="12"/>
      <c r="T13835" s="5"/>
      <c r="V13835" s="5"/>
      <c r="W13835" s="5"/>
    </row>
    <row r="13836" spans="4:23" customFormat="1" x14ac:dyDescent="0.35">
      <c r="D13836" s="5"/>
      <c r="J13836" s="12"/>
      <c r="S13836" s="12"/>
      <c r="T13836" s="5"/>
      <c r="V13836" s="5"/>
      <c r="W13836" s="5"/>
    </row>
    <row r="13837" spans="4:23" customFormat="1" x14ac:dyDescent="0.35">
      <c r="D13837" s="5"/>
      <c r="J13837" s="12"/>
      <c r="S13837" s="12"/>
      <c r="T13837" s="5"/>
      <c r="V13837" s="5"/>
      <c r="W13837" s="5"/>
    </row>
    <row r="13838" spans="4:23" customFormat="1" x14ac:dyDescent="0.35">
      <c r="D13838" s="5"/>
      <c r="J13838" s="12"/>
      <c r="S13838" s="12"/>
      <c r="T13838" s="5"/>
      <c r="V13838" s="5"/>
      <c r="W13838" s="5"/>
    </row>
    <row r="13839" spans="4:23" customFormat="1" x14ac:dyDescent="0.35">
      <c r="D13839" s="5"/>
      <c r="J13839" s="12"/>
      <c r="S13839" s="12"/>
      <c r="T13839" s="5"/>
      <c r="V13839" s="5"/>
      <c r="W13839" s="5"/>
    </row>
    <row r="13840" spans="4:23" customFormat="1" x14ac:dyDescent="0.35">
      <c r="D13840" s="5"/>
      <c r="J13840" s="12"/>
      <c r="S13840" s="12"/>
      <c r="T13840" s="5"/>
      <c r="V13840" s="5"/>
      <c r="W13840" s="5"/>
    </row>
    <row r="13841" spans="4:23" customFormat="1" x14ac:dyDescent="0.35">
      <c r="D13841" s="5"/>
      <c r="J13841" s="12"/>
      <c r="S13841" s="12"/>
      <c r="T13841" s="5"/>
      <c r="V13841" s="5"/>
      <c r="W13841" s="5"/>
    </row>
    <row r="13842" spans="4:23" customFormat="1" x14ac:dyDescent="0.35">
      <c r="D13842" s="5"/>
      <c r="J13842" s="12"/>
      <c r="S13842" s="12"/>
      <c r="T13842" s="5"/>
      <c r="V13842" s="5"/>
      <c r="W13842" s="5"/>
    </row>
    <row r="13843" spans="4:23" customFormat="1" x14ac:dyDescent="0.35">
      <c r="D13843" s="5"/>
      <c r="J13843" s="12"/>
      <c r="S13843" s="12"/>
      <c r="T13843" s="5"/>
      <c r="V13843" s="5"/>
      <c r="W13843" s="5"/>
    </row>
    <row r="13844" spans="4:23" customFormat="1" x14ac:dyDescent="0.35">
      <c r="D13844" s="5"/>
      <c r="J13844" s="12"/>
      <c r="S13844" s="12"/>
      <c r="T13844" s="5"/>
      <c r="V13844" s="5"/>
      <c r="W13844" s="5"/>
    </row>
    <row r="13845" spans="4:23" customFormat="1" x14ac:dyDescent="0.35">
      <c r="D13845" s="5"/>
      <c r="J13845" s="12"/>
      <c r="S13845" s="12"/>
      <c r="T13845" s="5"/>
      <c r="V13845" s="5"/>
      <c r="W13845" s="5"/>
    </row>
    <row r="13846" spans="4:23" customFormat="1" x14ac:dyDescent="0.35">
      <c r="D13846" s="5"/>
      <c r="J13846" s="12"/>
      <c r="S13846" s="12"/>
      <c r="T13846" s="5"/>
      <c r="V13846" s="5"/>
      <c r="W13846" s="5"/>
    </row>
    <row r="13847" spans="4:23" customFormat="1" x14ac:dyDescent="0.35">
      <c r="D13847" s="5"/>
      <c r="J13847" s="12"/>
      <c r="S13847" s="12"/>
      <c r="T13847" s="5"/>
      <c r="V13847" s="5"/>
      <c r="W13847" s="5"/>
    </row>
    <row r="13848" spans="4:23" customFormat="1" x14ac:dyDescent="0.35">
      <c r="D13848" s="5"/>
      <c r="J13848" s="12"/>
      <c r="S13848" s="12"/>
      <c r="T13848" s="5"/>
      <c r="V13848" s="5"/>
      <c r="W13848" s="5"/>
    </row>
    <row r="13849" spans="4:23" customFormat="1" x14ac:dyDescent="0.35">
      <c r="D13849" s="5"/>
      <c r="J13849" s="12"/>
      <c r="S13849" s="12"/>
      <c r="T13849" s="5"/>
      <c r="V13849" s="5"/>
      <c r="W13849" s="5"/>
    </row>
    <row r="13850" spans="4:23" customFormat="1" x14ac:dyDescent="0.35">
      <c r="D13850" s="5"/>
      <c r="J13850" s="12"/>
      <c r="S13850" s="12"/>
      <c r="T13850" s="5"/>
      <c r="V13850" s="5"/>
      <c r="W13850" s="5"/>
    </row>
    <row r="13851" spans="4:23" customFormat="1" x14ac:dyDescent="0.35">
      <c r="D13851" s="5"/>
      <c r="J13851" s="12"/>
      <c r="S13851" s="12"/>
      <c r="T13851" s="5"/>
      <c r="V13851" s="5"/>
      <c r="W13851" s="5"/>
    </row>
    <row r="13852" spans="4:23" customFormat="1" x14ac:dyDescent="0.35">
      <c r="D13852" s="5"/>
      <c r="J13852" s="12"/>
      <c r="S13852" s="12"/>
      <c r="T13852" s="5"/>
      <c r="V13852" s="5"/>
      <c r="W13852" s="5"/>
    </row>
    <row r="13853" spans="4:23" customFormat="1" x14ac:dyDescent="0.35">
      <c r="D13853" s="5"/>
      <c r="J13853" s="12"/>
      <c r="S13853" s="12"/>
      <c r="T13853" s="5"/>
      <c r="V13853" s="5"/>
      <c r="W13853" s="5"/>
    </row>
    <row r="13854" spans="4:23" customFormat="1" x14ac:dyDescent="0.35">
      <c r="D13854" s="5"/>
      <c r="J13854" s="12"/>
      <c r="S13854" s="12"/>
      <c r="T13854" s="5"/>
      <c r="V13854" s="5"/>
      <c r="W13854" s="5"/>
    </row>
    <row r="13855" spans="4:23" customFormat="1" x14ac:dyDescent="0.35">
      <c r="D13855" s="5"/>
      <c r="J13855" s="12"/>
      <c r="S13855" s="12"/>
      <c r="T13855" s="5"/>
      <c r="V13855" s="5"/>
      <c r="W13855" s="5"/>
    </row>
    <row r="13856" spans="4:23" customFormat="1" x14ac:dyDescent="0.35">
      <c r="D13856" s="5"/>
      <c r="J13856" s="12"/>
      <c r="S13856" s="12"/>
      <c r="T13856" s="5"/>
      <c r="V13856" s="5"/>
      <c r="W13856" s="5"/>
    </row>
    <row r="13857" spans="4:23" customFormat="1" x14ac:dyDescent="0.35">
      <c r="D13857" s="5"/>
      <c r="J13857" s="12"/>
      <c r="S13857" s="12"/>
      <c r="T13857" s="5"/>
      <c r="V13857" s="5"/>
      <c r="W13857" s="5"/>
    </row>
    <row r="13858" spans="4:23" customFormat="1" x14ac:dyDescent="0.35">
      <c r="D13858" s="5"/>
      <c r="J13858" s="12"/>
      <c r="S13858" s="12"/>
      <c r="T13858" s="5"/>
      <c r="V13858" s="5"/>
      <c r="W13858" s="5"/>
    </row>
    <row r="13859" spans="4:23" customFormat="1" x14ac:dyDescent="0.35">
      <c r="D13859" s="5"/>
      <c r="J13859" s="12"/>
      <c r="S13859" s="12"/>
      <c r="T13859" s="5"/>
      <c r="V13859" s="5"/>
      <c r="W13859" s="5"/>
    </row>
    <row r="13860" spans="4:23" customFormat="1" x14ac:dyDescent="0.35">
      <c r="D13860" s="5"/>
      <c r="J13860" s="12"/>
      <c r="S13860" s="12"/>
      <c r="T13860" s="5"/>
      <c r="V13860" s="5"/>
      <c r="W13860" s="5"/>
    </row>
    <row r="13861" spans="4:23" customFormat="1" x14ac:dyDescent="0.35">
      <c r="D13861" s="5"/>
      <c r="J13861" s="12"/>
      <c r="S13861" s="12"/>
      <c r="T13861" s="5"/>
      <c r="V13861" s="5"/>
      <c r="W13861" s="5"/>
    </row>
    <row r="13862" spans="4:23" customFormat="1" x14ac:dyDescent="0.35">
      <c r="D13862" s="5"/>
      <c r="J13862" s="12"/>
      <c r="S13862" s="12"/>
      <c r="T13862" s="5"/>
      <c r="V13862" s="5"/>
      <c r="W13862" s="5"/>
    </row>
    <row r="13863" spans="4:23" customFormat="1" x14ac:dyDescent="0.35">
      <c r="D13863" s="5"/>
      <c r="J13863" s="12"/>
      <c r="S13863" s="12"/>
      <c r="T13863" s="5"/>
      <c r="V13863" s="5"/>
      <c r="W13863" s="5"/>
    </row>
    <row r="13864" spans="4:23" customFormat="1" x14ac:dyDescent="0.35">
      <c r="D13864" s="5"/>
      <c r="J13864" s="12"/>
      <c r="S13864" s="12"/>
      <c r="T13864" s="5"/>
      <c r="V13864" s="5"/>
      <c r="W13864" s="5"/>
    </row>
    <row r="13865" spans="4:23" customFormat="1" x14ac:dyDescent="0.35">
      <c r="D13865" s="5"/>
      <c r="J13865" s="12"/>
      <c r="S13865" s="12"/>
      <c r="T13865" s="5"/>
      <c r="V13865" s="5"/>
      <c r="W13865" s="5"/>
    </row>
    <row r="13866" spans="4:23" customFormat="1" x14ac:dyDescent="0.35">
      <c r="D13866" s="5"/>
      <c r="J13866" s="12"/>
      <c r="S13866" s="12"/>
      <c r="T13866" s="5"/>
      <c r="V13866" s="5"/>
      <c r="W13866" s="5"/>
    </row>
    <row r="13867" spans="4:23" customFormat="1" x14ac:dyDescent="0.35">
      <c r="D13867" s="5"/>
      <c r="J13867" s="12"/>
      <c r="S13867" s="12"/>
      <c r="T13867" s="5"/>
      <c r="V13867" s="5"/>
      <c r="W13867" s="5"/>
    </row>
    <row r="13868" spans="4:23" customFormat="1" x14ac:dyDescent="0.35">
      <c r="D13868" s="5"/>
      <c r="J13868" s="12"/>
      <c r="S13868" s="12"/>
      <c r="T13868" s="5"/>
      <c r="V13868" s="5"/>
      <c r="W13868" s="5"/>
    </row>
    <row r="13869" spans="4:23" customFormat="1" x14ac:dyDescent="0.35">
      <c r="D13869" s="5"/>
      <c r="J13869" s="12"/>
      <c r="S13869" s="12"/>
      <c r="T13869" s="5"/>
      <c r="V13869" s="5"/>
      <c r="W13869" s="5"/>
    </row>
    <row r="13870" spans="4:23" customFormat="1" x14ac:dyDescent="0.35">
      <c r="D13870" s="5"/>
      <c r="J13870" s="12"/>
      <c r="S13870" s="12"/>
      <c r="T13870" s="5"/>
      <c r="V13870" s="5"/>
      <c r="W13870" s="5"/>
    </row>
    <row r="13871" spans="4:23" customFormat="1" x14ac:dyDescent="0.35">
      <c r="D13871" s="5"/>
      <c r="J13871" s="12"/>
      <c r="S13871" s="12"/>
      <c r="T13871" s="5"/>
      <c r="V13871" s="5"/>
      <c r="W13871" s="5"/>
    </row>
    <row r="13872" spans="4:23" customFormat="1" x14ac:dyDescent="0.35">
      <c r="D13872" s="5"/>
      <c r="J13872" s="12"/>
      <c r="S13872" s="12"/>
      <c r="T13872" s="5"/>
      <c r="V13872" s="5"/>
      <c r="W13872" s="5"/>
    </row>
    <row r="13873" spans="4:23" customFormat="1" x14ac:dyDescent="0.35">
      <c r="D13873" s="5"/>
      <c r="J13873" s="12"/>
      <c r="S13873" s="12"/>
      <c r="T13873" s="5"/>
      <c r="V13873" s="5"/>
      <c r="W13873" s="5"/>
    </row>
    <row r="13874" spans="4:23" customFormat="1" x14ac:dyDescent="0.35">
      <c r="D13874" s="5"/>
      <c r="J13874" s="12"/>
      <c r="S13874" s="12"/>
      <c r="T13874" s="5"/>
      <c r="V13874" s="5"/>
      <c r="W13874" s="5"/>
    </row>
    <row r="13875" spans="4:23" customFormat="1" x14ac:dyDescent="0.35">
      <c r="D13875" s="5"/>
      <c r="J13875" s="12"/>
      <c r="S13875" s="12"/>
      <c r="T13875" s="5"/>
      <c r="V13875" s="5"/>
      <c r="W13875" s="5"/>
    </row>
    <row r="13876" spans="4:23" customFormat="1" x14ac:dyDescent="0.35">
      <c r="D13876" s="5"/>
      <c r="J13876" s="12"/>
      <c r="S13876" s="12"/>
      <c r="T13876" s="5"/>
      <c r="V13876" s="5"/>
      <c r="W13876" s="5"/>
    </row>
    <row r="13877" spans="4:23" customFormat="1" x14ac:dyDescent="0.35">
      <c r="D13877" s="5"/>
      <c r="J13877" s="12"/>
      <c r="S13877" s="12"/>
      <c r="T13877" s="5"/>
      <c r="V13877" s="5"/>
      <c r="W13877" s="5"/>
    </row>
    <row r="13878" spans="4:23" customFormat="1" x14ac:dyDescent="0.35">
      <c r="D13878" s="5"/>
      <c r="J13878" s="12"/>
      <c r="S13878" s="12"/>
      <c r="T13878" s="5"/>
      <c r="V13878" s="5"/>
      <c r="W13878" s="5"/>
    </row>
    <row r="13879" spans="4:23" customFormat="1" x14ac:dyDescent="0.35">
      <c r="D13879" s="5"/>
      <c r="J13879" s="12"/>
      <c r="S13879" s="12"/>
      <c r="T13879" s="5"/>
      <c r="V13879" s="5"/>
      <c r="W13879" s="5"/>
    </row>
    <row r="13880" spans="4:23" customFormat="1" x14ac:dyDescent="0.35">
      <c r="D13880" s="5"/>
      <c r="J13880" s="12"/>
      <c r="S13880" s="12"/>
      <c r="T13880" s="5"/>
      <c r="V13880" s="5"/>
      <c r="W13880" s="5"/>
    </row>
    <row r="13881" spans="4:23" customFormat="1" x14ac:dyDescent="0.35">
      <c r="D13881" s="5"/>
      <c r="J13881" s="12"/>
      <c r="S13881" s="12"/>
      <c r="T13881" s="5"/>
      <c r="V13881" s="5"/>
      <c r="W13881" s="5"/>
    </row>
    <row r="13882" spans="4:23" customFormat="1" x14ac:dyDescent="0.35">
      <c r="D13882" s="5"/>
      <c r="J13882" s="12"/>
      <c r="S13882" s="12"/>
      <c r="T13882" s="5"/>
      <c r="V13882" s="5"/>
      <c r="W13882" s="5"/>
    </row>
    <row r="13883" spans="4:23" customFormat="1" x14ac:dyDescent="0.35">
      <c r="D13883" s="5"/>
      <c r="J13883" s="12"/>
      <c r="S13883" s="12"/>
      <c r="T13883" s="5"/>
      <c r="V13883" s="5"/>
      <c r="W13883" s="5"/>
    </row>
    <row r="13884" spans="4:23" customFormat="1" x14ac:dyDescent="0.35">
      <c r="D13884" s="5"/>
      <c r="J13884" s="12"/>
      <c r="S13884" s="12"/>
      <c r="T13884" s="5"/>
      <c r="V13884" s="5"/>
      <c r="W13884" s="5"/>
    </row>
    <row r="13885" spans="4:23" customFormat="1" x14ac:dyDescent="0.35">
      <c r="D13885" s="5"/>
      <c r="J13885" s="12"/>
      <c r="S13885" s="12"/>
      <c r="T13885" s="5"/>
      <c r="V13885" s="5"/>
      <c r="W13885" s="5"/>
    </row>
    <row r="13886" spans="4:23" customFormat="1" x14ac:dyDescent="0.35">
      <c r="D13886" s="5"/>
      <c r="J13886" s="12"/>
      <c r="S13886" s="12"/>
      <c r="T13886" s="5"/>
      <c r="V13886" s="5"/>
      <c r="W13886" s="5"/>
    </row>
    <row r="13887" spans="4:23" customFormat="1" x14ac:dyDescent="0.35">
      <c r="D13887" s="5"/>
      <c r="J13887" s="12"/>
      <c r="S13887" s="12"/>
      <c r="T13887" s="5"/>
      <c r="V13887" s="5"/>
      <c r="W13887" s="5"/>
    </row>
    <row r="13888" spans="4:23" customFormat="1" x14ac:dyDescent="0.35">
      <c r="D13888" s="5"/>
      <c r="J13888" s="12"/>
      <c r="S13888" s="12"/>
      <c r="T13888" s="5"/>
      <c r="V13888" s="5"/>
      <c r="W13888" s="5"/>
    </row>
    <row r="13889" spans="4:23" customFormat="1" x14ac:dyDescent="0.35">
      <c r="D13889" s="5"/>
      <c r="J13889" s="12"/>
      <c r="S13889" s="12"/>
      <c r="T13889" s="5"/>
      <c r="V13889" s="5"/>
      <c r="W13889" s="5"/>
    </row>
    <row r="13890" spans="4:23" customFormat="1" x14ac:dyDescent="0.35">
      <c r="D13890" s="5"/>
      <c r="J13890" s="12"/>
      <c r="S13890" s="12"/>
      <c r="T13890" s="5"/>
      <c r="V13890" s="5"/>
      <c r="W13890" s="5"/>
    </row>
    <row r="13891" spans="4:23" customFormat="1" x14ac:dyDescent="0.35">
      <c r="D13891" s="5"/>
      <c r="J13891" s="12"/>
      <c r="S13891" s="12"/>
      <c r="T13891" s="5"/>
      <c r="V13891" s="5"/>
      <c r="W13891" s="5"/>
    </row>
    <row r="13892" spans="4:23" customFormat="1" x14ac:dyDescent="0.35">
      <c r="D13892" s="5"/>
      <c r="J13892" s="12"/>
      <c r="S13892" s="12"/>
      <c r="T13892" s="5"/>
      <c r="V13892" s="5"/>
      <c r="W13892" s="5"/>
    </row>
    <row r="13893" spans="4:23" customFormat="1" x14ac:dyDescent="0.35">
      <c r="D13893" s="5"/>
      <c r="J13893" s="12"/>
      <c r="S13893" s="12"/>
      <c r="T13893" s="5"/>
      <c r="V13893" s="5"/>
      <c r="W13893" s="5"/>
    </row>
    <row r="13894" spans="4:23" customFormat="1" x14ac:dyDescent="0.35">
      <c r="D13894" s="5"/>
      <c r="J13894" s="12"/>
      <c r="S13894" s="12"/>
      <c r="T13894" s="5"/>
      <c r="V13894" s="5"/>
      <c r="W13894" s="5"/>
    </row>
    <row r="13895" spans="4:23" customFormat="1" x14ac:dyDescent="0.35">
      <c r="D13895" s="5"/>
      <c r="J13895" s="12"/>
      <c r="S13895" s="12"/>
      <c r="T13895" s="5"/>
      <c r="V13895" s="5"/>
      <c r="W13895" s="5"/>
    </row>
    <row r="13896" spans="4:23" customFormat="1" x14ac:dyDescent="0.35">
      <c r="D13896" s="5"/>
      <c r="J13896" s="12"/>
      <c r="S13896" s="12"/>
      <c r="T13896" s="5"/>
      <c r="V13896" s="5"/>
      <c r="W13896" s="5"/>
    </row>
    <row r="13897" spans="4:23" customFormat="1" x14ac:dyDescent="0.35">
      <c r="D13897" s="5"/>
      <c r="J13897" s="12"/>
      <c r="S13897" s="12"/>
      <c r="T13897" s="5"/>
      <c r="V13897" s="5"/>
      <c r="W13897" s="5"/>
    </row>
    <row r="13898" spans="4:23" customFormat="1" x14ac:dyDescent="0.35">
      <c r="D13898" s="5"/>
      <c r="J13898" s="12"/>
      <c r="S13898" s="12"/>
      <c r="T13898" s="5"/>
      <c r="V13898" s="5"/>
      <c r="W13898" s="5"/>
    </row>
    <row r="13899" spans="4:23" customFormat="1" x14ac:dyDescent="0.35">
      <c r="D13899" s="5"/>
      <c r="J13899" s="12"/>
      <c r="S13899" s="12"/>
      <c r="T13899" s="5"/>
      <c r="V13899" s="5"/>
      <c r="W13899" s="5"/>
    </row>
    <row r="13900" spans="4:23" customFormat="1" x14ac:dyDescent="0.35">
      <c r="D13900" s="5"/>
      <c r="J13900" s="12"/>
      <c r="S13900" s="12"/>
      <c r="T13900" s="5"/>
      <c r="V13900" s="5"/>
      <c r="W13900" s="5"/>
    </row>
    <row r="13901" spans="4:23" customFormat="1" x14ac:dyDescent="0.35">
      <c r="D13901" s="5"/>
      <c r="J13901" s="12"/>
      <c r="S13901" s="12"/>
      <c r="T13901" s="5"/>
      <c r="V13901" s="5"/>
      <c r="W13901" s="5"/>
    </row>
    <row r="13902" spans="4:23" customFormat="1" x14ac:dyDescent="0.35">
      <c r="D13902" s="5"/>
      <c r="J13902" s="12"/>
      <c r="S13902" s="12"/>
      <c r="T13902" s="5"/>
      <c r="V13902" s="5"/>
      <c r="W13902" s="5"/>
    </row>
    <row r="13903" spans="4:23" customFormat="1" x14ac:dyDescent="0.35">
      <c r="D13903" s="5"/>
      <c r="J13903" s="12"/>
      <c r="S13903" s="12"/>
      <c r="T13903" s="5"/>
      <c r="V13903" s="5"/>
      <c r="W13903" s="5"/>
    </row>
    <row r="13904" spans="4:23" customFormat="1" x14ac:dyDescent="0.35">
      <c r="D13904" s="5"/>
      <c r="J13904" s="12"/>
      <c r="S13904" s="12"/>
      <c r="T13904" s="5"/>
      <c r="V13904" s="5"/>
      <c r="W13904" s="5"/>
    </row>
    <row r="13905" spans="4:23" customFormat="1" x14ac:dyDescent="0.35">
      <c r="D13905" s="5"/>
      <c r="J13905" s="12"/>
      <c r="S13905" s="12"/>
      <c r="T13905" s="5"/>
      <c r="V13905" s="5"/>
      <c r="W13905" s="5"/>
    </row>
    <row r="13906" spans="4:23" customFormat="1" x14ac:dyDescent="0.35">
      <c r="D13906" s="5"/>
      <c r="J13906" s="12"/>
      <c r="S13906" s="12"/>
      <c r="T13906" s="5"/>
      <c r="V13906" s="5"/>
      <c r="W13906" s="5"/>
    </row>
    <row r="13907" spans="4:23" customFormat="1" x14ac:dyDescent="0.35">
      <c r="D13907" s="5"/>
      <c r="J13907" s="12"/>
      <c r="S13907" s="12"/>
      <c r="T13907" s="5"/>
      <c r="V13907" s="5"/>
      <c r="W13907" s="5"/>
    </row>
    <row r="13908" spans="4:23" customFormat="1" x14ac:dyDescent="0.35">
      <c r="D13908" s="5"/>
      <c r="J13908" s="12"/>
      <c r="S13908" s="12"/>
      <c r="T13908" s="5"/>
      <c r="V13908" s="5"/>
      <c r="W13908" s="5"/>
    </row>
    <row r="13909" spans="4:23" customFormat="1" x14ac:dyDescent="0.35">
      <c r="D13909" s="5"/>
      <c r="J13909" s="12"/>
      <c r="S13909" s="12"/>
      <c r="T13909" s="5"/>
      <c r="V13909" s="5"/>
      <c r="W13909" s="5"/>
    </row>
    <row r="13910" spans="4:23" customFormat="1" x14ac:dyDescent="0.35">
      <c r="D13910" s="5"/>
      <c r="J13910" s="12"/>
      <c r="S13910" s="12"/>
      <c r="T13910" s="5"/>
      <c r="V13910" s="5"/>
      <c r="W13910" s="5"/>
    </row>
    <row r="13911" spans="4:23" customFormat="1" x14ac:dyDescent="0.35">
      <c r="D13911" s="5"/>
      <c r="J13911" s="12"/>
      <c r="S13911" s="12"/>
      <c r="T13911" s="5"/>
      <c r="V13911" s="5"/>
      <c r="W13911" s="5"/>
    </row>
    <row r="13912" spans="4:23" customFormat="1" x14ac:dyDescent="0.35">
      <c r="D13912" s="5"/>
      <c r="J13912" s="12"/>
      <c r="S13912" s="12"/>
      <c r="T13912" s="5"/>
      <c r="V13912" s="5"/>
      <c r="W13912" s="5"/>
    </row>
    <row r="13913" spans="4:23" customFormat="1" x14ac:dyDescent="0.35">
      <c r="D13913" s="5"/>
      <c r="J13913" s="12"/>
      <c r="S13913" s="12"/>
      <c r="T13913" s="5"/>
      <c r="V13913" s="5"/>
      <c r="W13913" s="5"/>
    </row>
    <row r="13914" spans="4:23" customFormat="1" x14ac:dyDescent="0.35">
      <c r="D13914" s="5"/>
      <c r="J13914" s="12"/>
      <c r="S13914" s="12"/>
      <c r="T13914" s="5"/>
      <c r="V13914" s="5"/>
      <c r="W13914" s="5"/>
    </row>
    <row r="13915" spans="4:23" customFormat="1" x14ac:dyDescent="0.35">
      <c r="D13915" s="5"/>
      <c r="J13915" s="12"/>
      <c r="S13915" s="12"/>
      <c r="T13915" s="5"/>
      <c r="V13915" s="5"/>
      <c r="W13915" s="5"/>
    </row>
    <row r="13916" spans="4:23" customFormat="1" x14ac:dyDescent="0.35">
      <c r="D13916" s="5"/>
      <c r="J13916" s="12"/>
      <c r="S13916" s="12"/>
      <c r="T13916" s="5"/>
      <c r="V13916" s="5"/>
      <c r="W13916" s="5"/>
    </row>
    <row r="13917" spans="4:23" customFormat="1" x14ac:dyDescent="0.35">
      <c r="D13917" s="5"/>
      <c r="J13917" s="12"/>
      <c r="S13917" s="12"/>
      <c r="T13917" s="5"/>
      <c r="V13917" s="5"/>
      <c r="W13917" s="5"/>
    </row>
    <row r="13918" spans="4:23" customFormat="1" x14ac:dyDescent="0.35">
      <c r="D13918" s="5"/>
      <c r="J13918" s="12"/>
      <c r="S13918" s="12"/>
      <c r="T13918" s="5"/>
      <c r="V13918" s="5"/>
      <c r="W13918" s="5"/>
    </row>
    <row r="13919" spans="4:23" customFormat="1" x14ac:dyDescent="0.35">
      <c r="D13919" s="5"/>
      <c r="J13919" s="12"/>
      <c r="S13919" s="12"/>
      <c r="T13919" s="5"/>
      <c r="V13919" s="5"/>
      <c r="W13919" s="5"/>
    </row>
    <row r="13920" spans="4:23" customFormat="1" x14ac:dyDescent="0.35">
      <c r="D13920" s="5"/>
      <c r="J13920" s="12"/>
      <c r="S13920" s="12"/>
      <c r="T13920" s="5"/>
      <c r="V13920" s="5"/>
      <c r="W13920" s="5"/>
    </row>
    <row r="13921" spans="4:23" customFormat="1" x14ac:dyDescent="0.35">
      <c r="D13921" s="5"/>
      <c r="J13921" s="12"/>
      <c r="S13921" s="12"/>
      <c r="T13921" s="5"/>
      <c r="V13921" s="5"/>
      <c r="W13921" s="5"/>
    </row>
    <row r="13922" spans="4:23" customFormat="1" x14ac:dyDescent="0.35">
      <c r="D13922" s="5"/>
      <c r="J13922" s="12"/>
      <c r="S13922" s="12"/>
      <c r="T13922" s="5"/>
      <c r="V13922" s="5"/>
      <c r="W13922" s="5"/>
    </row>
    <row r="13923" spans="4:23" customFormat="1" x14ac:dyDescent="0.35">
      <c r="D13923" s="5"/>
      <c r="J13923" s="12"/>
      <c r="S13923" s="12"/>
      <c r="T13923" s="5"/>
      <c r="V13923" s="5"/>
      <c r="W13923" s="5"/>
    </row>
    <row r="13924" spans="4:23" customFormat="1" x14ac:dyDescent="0.35">
      <c r="D13924" s="5"/>
      <c r="J13924" s="12"/>
      <c r="S13924" s="12"/>
      <c r="T13924" s="5"/>
      <c r="V13924" s="5"/>
      <c r="W13924" s="5"/>
    </row>
    <row r="13925" spans="4:23" customFormat="1" x14ac:dyDescent="0.35">
      <c r="D13925" s="5"/>
      <c r="J13925" s="12"/>
      <c r="S13925" s="12"/>
      <c r="T13925" s="5"/>
      <c r="V13925" s="5"/>
      <c r="W13925" s="5"/>
    </row>
    <row r="13926" spans="4:23" customFormat="1" x14ac:dyDescent="0.35">
      <c r="D13926" s="5"/>
      <c r="J13926" s="12"/>
      <c r="S13926" s="12"/>
      <c r="T13926" s="5"/>
      <c r="V13926" s="5"/>
      <c r="W13926" s="5"/>
    </row>
    <row r="13927" spans="4:23" customFormat="1" x14ac:dyDescent="0.35">
      <c r="D13927" s="5"/>
      <c r="J13927" s="12"/>
      <c r="S13927" s="12"/>
      <c r="T13927" s="5"/>
      <c r="V13927" s="5"/>
      <c r="W13927" s="5"/>
    </row>
    <row r="13928" spans="4:23" customFormat="1" x14ac:dyDescent="0.35">
      <c r="D13928" s="5"/>
      <c r="J13928" s="12"/>
      <c r="S13928" s="12"/>
      <c r="T13928" s="5"/>
      <c r="V13928" s="5"/>
      <c r="W13928" s="5"/>
    </row>
    <row r="13929" spans="4:23" customFormat="1" x14ac:dyDescent="0.35">
      <c r="D13929" s="5"/>
      <c r="J13929" s="12"/>
      <c r="S13929" s="12"/>
      <c r="T13929" s="5"/>
      <c r="V13929" s="5"/>
      <c r="W13929" s="5"/>
    </row>
    <row r="13930" spans="4:23" customFormat="1" x14ac:dyDescent="0.35">
      <c r="D13930" s="5"/>
      <c r="J13930" s="12"/>
      <c r="S13930" s="12"/>
      <c r="T13930" s="5"/>
      <c r="V13930" s="5"/>
      <c r="W13930" s="5"/>
    </row>
    <row r="13931" spans="4:23" customFormat="1" x14ac:dyDescent="0.35">
      <c r="D13931" s="5"/>
      <c r="J13931" s="12"/>
      <c r="S13931" s="12"/>
      <c r="T13931" s="5"/>
      <c r="V13931" s="5"/>
      <c r="W13931" s="5"/>
    </row>
    <row r="13932" spans="4:23" customFormat="1" x14ac:dyDescent="0.35">
      <c r="D13932" s="5"/>
      <c r="J13932" s="12"/>
      <c r="S13932" s="12"/>
      <c r="T13932" s="5"/>
      <c r="V13932" s="5"/>
      <c r="W13932" s="5"/>
    </row>
    <row r="13933" spans="4:23" customFormat="1" x14ac:dyDescent="0.35">
      <c r="D13933" s="5"/>
      <c r="J13933" s="12"/>
      <c r="S13933" s="12"/>
      <c r="T13933" s="5"/>
      <c r="V13933" s="5"/>
      <c r="W13933" s="5"/>
    </row>
    <row r="13934" spans="4:23" customFormat="1" x14ac:dyDescent="0.35">
      <c r="D13934" s="5"/>
      <c r="J13934" s="12"/>
      <c r="S13934" s="12"/>
      <c r="T13934" s="5"/>
      <c r="V13934" s="5"/>
      <c r="W13934" s="5"/>
    </row>
    <row r="13935" spans="4:23" customFormat="1" x14ac:dyDescent="0.35">
      <c r="D13935" s="5"/>
      <c r="J13935" s="12"/>
      <c r="S13935" s="12"/>
      <c r="T13935" s="5"/>
      <c r="V13935" s="5"/>
      <c r="W13935" s="5"/>
    </row>
    <row r="13936" spans="4:23" customFormat="1" x14ac:dyDescent="0.35">
      <c r="D13936" s="5"/>
      <c r="J13936" s="12"/>
      <c r="S13936" s="12"/>
      <c r="T13936" s="5"/>
      <c r="V13936" s="5"/>
      <c r="W13936" s="5"/>
    </row>
    <row r="13937" spans="4:23" customFormat="1" x14ac:dyDescent="0.35">
      <c r="D13937" s="5"/>
      <c r="J13937" s="12"/>
      <c r="S13937" s="12"/>
      <c r="T13937" s="5"/>
      <c r="V13937" s="5"/>
      <c r="W13937" s="5"/>
    </row>
    <row r="13938" spans="4:23" customFormat="1" x14ac:dyDescent="0.35">
      <c r="D13938" s="5"/>
      <c r="J13938" s="12"/>
      <c r="S13938" s="12"/>
      <c r="T13938" s="5"/>
      <c r="V13938" s="5"/>
      <c r="W13938" s="5"/>
    </row>
    <row r="13939" spans="4:23" customFormat="1" x14ac:dyDescent="0.35">
      <c r="D13939" s="5"/>
      <c r="J13939" s="12"/>
      <c r="S13939" s="12"/>
      <c r="T13939" s="5"/>
      <c r="V13939" s="5"/>
      <c r="W13939" s="5"/>
    </row>
    <row r="13940" spans="4:23" customFormat="1" x14ac:dyDescent="0.35">
      <c r="D13940" s="5"/>
      <c r="J13940" s="12"/>
      <c r="S13940" s="12"/>
      <c r="T13940" s="5"/>
      <c r="V13940" s="5"/>
      <c r="W13940" s="5"/>
    </row>
    <row r="13941" spans="4:23" customFormat="1" x14ac:dyDescent="0.35">
      <c r="D13941" s="5"/>
      <c r="J13941" s="12"/>
      <c r="S13941" s="12"/>
      <c r="T13941" s="5"/>
      <c r="V13941" s="5"/>
      <c r="W13941" s="5"/>
    </row>
    <row r="13942" spans="4:23" customFormat="1" x14ac:dyDescent="0.35">
      <c r="D13942" s="5"/>
      <c r="J13942" s="12"/>
      <c r="S13942" s="12"/>
      <c r="T13942" s="5"/>
      <c r="V13942" s="5"/>
      <c r="W13942" s="5"/>
    </row>
    <row r="13943" spans="4:23" customFormat="1" x14ac:dyDescent="0.35">
      <c r="D13943" s="5"/>
      <c r="J13943" s="12"/>
      <c r="S13943" s="12"/>
      <c r="T13943" s="5"/>
      <c r="V13943" s="5"/>
      <c r="W13943" s="5"/>
    </row>
    <row r="13944" spans="4:23" customFormat="1" x14ac:dyDescent="0.35">
      <c r="D13944" s="5"/>
      <c r="J13944" s="12"/>
      <c r="S13944" s="12"/>
      <c r="T13944" s="5"/>
      <c r="V13944" s="5"/>
      <c r="W13944" s="5"/>
    </row>
    <row r="13945" spans="4:23" customFormat="1" x14ac:dyDescent="0.35">
      <c r="D13945" s="5"/>
      <c r="J13945" s="12"/>
      <c r="S13945" s="12"/>
      <c r="T13945" s="5"/>
      <c r="V13945" s="5"/>
      <c r="W13945" s="5"/>
    </row>
    <row r="13946" spans="4:23" customFormat="1" x14ac:dyDescent="0.35">
      <c r="D13946" s="5"/>
      <c r="J13946" s="12"/>
      <c r="S13946" s="12"/>
      <c r="T13946" s="5"/>
      <c r="V13946" s="5"/>
      <c r="W13946" s="5"/>
    </row>
    <row r="13947" spans="4:23" customFormat="1" x14ac:dyDescent="0.35">
      <c r="D13947" s="5"/>
      <c r="J13947" s="12"/>
      <c r="S13947" s="12"/>
      <c r="T13947" s="5"/>
      <c r="V13947" s="5"/>
      <c r="W13947" s="5"/>
    </row>
    <row r="13948" spans="4:23" customFormat="1" x14ac:dyDescent="0.35">
      <c r="D13948" s="5"/>
      <c r="J13948" s="12"/>
      <c r="S13948" s="12"/>
      <c r="T13948" s="5"/>
      <c r="V13948" s="5"/>
      <c r="W13948" s="5"/>
    </row>
    <row r="13949" spans="4:23" customFormat="1" x14ac:dyDescent="0.35">
      <c r="D13949" s="5"/>
      <c r="J13949" s="12"/>
      <c r="S13949" s="12"/>
      <c r="T13949" s="5"/>
      <c r="V13949" s="5"/>
      <c r="W13949" s="5"/>
    </row>
    <row r="13950" spans="4:23" customFormat="1" x14ac:dyDescent="0.35">
      <c r="D13950" s="5"/>
      <c r="J13950" s="12"/>
      <c r="S13950" s="12"/>
      <c r="T13950" s="5"/>
      <c r="V13950" s="5"/>
      <c r="W13950" s="5"/>
    </row>
    <row r="13951" spans="4:23" customFormat="1" x14ac:dyDescent="0.35">
      <c r="D13951" s="5"/>
      <c r="J13951" s="12"/>
      <c r="S13951" s="12"/>
      <c r="T13951" s="5"/>
      <c r="V13951" s="5"/>
      <c r="W13951" s="5"/>
    </row>
    <row r="13952" spans="4:23" customFormat="1" x14ac:dyDescent="0.35">
      <c r="D13952" s="5"/>
      <c r="J13952" s="12"/>
      <c r="S13952" s="12"/>
      <c r="T13952" s="5"/>
      <c r="V13952" s="5"/>
      <c r="W13952" s="5"/>
    </row>
    <row r="13953" spans="4:23" customFormat="1" x14ac:dyDescent="0.35">
      <c r="D13953" s="5"/>
      <c r="J13953" s="12"/>
      <c r="S13953" s="12"/>
      <c r="T13953" s="5"/>
      <c r="V13953" s="5"/>
      <c r="W13953" s="5"/>
    </row>
    <row r="13954" spans="4:23" customFormat="1" x14ac:dyDescent="0.35">
      <c r="D13954" s="5"/>
      <c r="J13954" s="12"/>
      <c r="S13954" s="12"/>
      <c r="T13954" s="5"/>
      <c r="V13954" s="5"/>
      <c r="W13954" s="5"/>
    </row>
    <row r="13955" spans="4:23" customFormat="1" x14ac:dyDescent="0.35">
      <c r="D13955" s="5"/>
      <c r="J13955" s="12"/>
      <c r="S13955" s="12"/>
      <c r="T13955" s="5"/>
      <c r="V13955" s="5"/>
      <c r="W13955" s="5"/>
    </row>
    <row r="13956" spans="4:23" customFormat="1" x14ac:dyDescent="0.35">
      <c r="D13956" s="5"/>
      <c r="J13956" s="12"/>
      <c r="S13956" s="12"/>
      <c r="T13956" s="5"/>
      <c r="V13956" s="5"/>
      <c r="W13956" s="5"/>
    </row>
    <row r="13957" spans="4:23" customFormat="1" x14ac:dyDescent="0.35">
      <c r="D13957" s="5"/>
      <c r="J13957" s="12"/>
      <c r="S13957" s="12"/>
      <c r="T13957" s="5"/>
      <c r="V13957" s="5"/>
      <c r="W13957" s="5"/>
    </row>
    <row r="13958" spans="4:23" customFormat="1" x14ac:dyDescent="0.35">
      <c r="D13958" s="5"/>
      <c r="J13958" s="12"/>
      <c r="S13958" s="12"/>
      <c r="T13958" s="5"/>
      <c r="V13958" s="5"/>
      <c r="W13958" s="5"/>
    </row>
    <row r="13959" spans="4:23" customFormat="1" x14ac:dyDescent="0.35">
      <c r="D13959" s="5"/>
      <c r="J13959" s="12"/>
      <c r="S13959" s="12"/>
      <c r="T13959" s="5"/>
      <c r="V13959" s="5"/>
      <c r="W13959" s="5"/>
    </row>
    <row r="13960" spans="4:23" customFormat="1" x14ac:dyDescent="0.35">
      <c r="D13960" s="5"/>
      <c r="J13960" s="12"/>
      <c r="S13960" s="12"/>
      <c r="T13960" s="5"/>
      <c r="V13960" s="5"/>
      <c r="W13960" s="5"/>
    </row>
    <row r="13961" spans="4:23" customFormat="1" x14ac:dyDescent="0.35">
      <c r="D13961" s="5"/>
      <c r="J13961" s="12"/>
      <c r="S13961" s="12"/>
      <c r="T13961" s="5"/>
      <c r="V13961" s="5"/>
      <c r="W13961" s="5"/>
    </row>
    <row r="13962" spans="4:23" customFormat="1" x14ac:dyDescent="0.35">
      <c r="D13962" s="5"/>
      <c r="J13962" s="12"/>
      <c r="S13962" s="12"/>
      <c r="T13962" s="5"/>
      <c r="V13962" s="5"/>
      <c r="W13962" s="5"/>
    </row>
    <row r="13963" spans="4:23" customFormat="1" x14ac:dyDescent="0.35">
      <c r="D13963" s="5"/>
      <c r="J13963" s="12"/>
      <c r="S13963" s="12"/>
      <c r="T13963" s="5"/>
      <c r="V13963" s="5"/>
      <c r="W13963" s="5"/>
    </row>
    <row r="13964" spans="4:23" customFormat="1" x14ac:dyDescent="0.35">
      <c r="D13964" s="5"/>
      <c r="J13964" s="12"/>
      <c r="S13964" s="12"/>
      <c r="T13964" s="5"/>
      <c r="V13964" s="5"/>
      <c r="W13964" s="5"/>
    </row>
    <row r="13965" spans="4:23" customFormat="1" x14ac:dyDescent="0.35">
      <c r="D13965" s="5"/>
      <c r="J13965" s="12"/>
      <c r="S13965" s="12"/>
      <c r="T13965" s="5"/>
      <c r="V13965" s="5"/>
      <c r="W13965" s="5"/>
    </row>
    <row r="13966" spans="4:23" customFormat="1" x14ac:dyDescent="0.35">
      <c r="D13966" s="5"/>
      <c r="J13966" s="12"/>
      <c r="S13966" s="12"/>
      <c r="T13966" s="5"/>
      <c r="V13966" s="5"/>
      <c r="W13966" s="5"/>
    </row>
    <row r="13967" spans="4:23" customFormat="1" x14ac:dyDescent="0.35">
      <c r="D13967" s="5"/>
      <c r="J13967" s="12"/>
      <c r="S13967" s="12"/>
      <c r="T13967" s="5"/>
      <c r="V13967" s="5"/>
      <c r="W13967" s="5"/>
    </row>
    <row r="13968" spans="4:23" customFormat="1" x14ac:dyDescent="0.35">
      <c r="D13968" s="5"/>
      <c r="J13968" s="12"/>
      <c r="S13968" s="12"/>
      <c r="T13968" s="5"/>
      <c r="V13968" s="5"/>
      <c r="W13968" s="5"/>
    </row>
    <row r="13969" spans="4:23" customFormat="1" x14ac:dyDescent="0.35">
      <c r="D13969" s="5"/>
      <c r="J13969" s="12"/>
      <c r="S13969" s="12"/>
      <c r="T13969" s="5"/>
      <c r="V13969" s="5"/>
      <c r="W13969" s="5"/>
    </row>
    <row r="13970" spans="4:23" customFormat="1" x14ac:dyDescent="0.35">
      <c r="D13970" s="5"/>
      <c r="J13970" s="12"/>
      <c r="S13970" s="12"/>
      <c r="T13970" s="5"/>
      <c r="V13970" s="5"/>
      <c r="W13970" s="5"/>
    </row>
    <row r="13971" spans="4:23" customFormat="1" x14ac:dyDescent="0.35">
      <c r="D13971" s="5"/>
      <c r="J13971" s="12"/>
      <c r="S13971" s="12"/>
      <c r="T13971" s="5"/>
      <c r="V13971" s="5"/>
      <c r="W13971" s="5"/>
    </row>
    <row r="13972" spans="4:23" customFormat="1" x14ac:dyDescent="0.35">
      <c r="D13972" s="5"/>
      <c r="J13972" s="12"/>
      <c r="S13972" s="12"/>
      <c r="T13972" s="5"/>
      <c r="V13972" s="5"/>
      <c r="W13972" s="5"/>
    </row>
    <row r="13973" spans="4:23" customFormat="1" x14ac:dyDescent="0.35">
      <c r="D13973" s="5"/>
      <c r="J13973" s="12"/>
      <c r="S13973" s="12"/>
      <c r="T13973" s="5"/>
      <c r="V13973" s="5"/>
      <c r="W13973" s="5"/>
    </row>
    <row r="13974" spans="4:23" customFormat="1" x14ac:dyDescent="0.35">
      <c r="D13974" s="5"/>
      <c r="J13974" s="12"/>
      <c r="S13974" s="12"/>
      <c r="T13974" s="5"/>
      <c r="V13974" s="5"/>
      <c r="W13974" s="5"/>
    </row>
    <row r="13975" spans="4:23" customFormat="1" x14ac:dyDescent="0.35">
      <c r="D13975" s="5"/>
      <c r="J13975" s="12"/>
      <c r="S13975" s="12"/>
      <c r="T13975" s="5"/>
      <c r="V13975" s="5"/>
      <c r="W13975" s="5"/>
    </row>
    <row r="13976" spans="4:23" customFormat="1" x14ac:dyDescent="0.35">
      <c r="D13976" s="5"/>
      <c r="J13976" s="12"/>
      <c r="S13976" s="12"/>
      <c r="T13976" s="5"/>
      <c r="V13976" s="5"/>
      <c r="W13976" s="5"/>
    </row>
    <row r="13977" spans="4:23" customFormat="1" x14ac:dyDescent="0.35">
      <c r="D13977" s="5"/>
      <c r="J13977" s="12"/>
      <c r="S13977" s="12"/>
      <c r="T13977" s="5"/>
      <c r="V13977" s="5"/>
      <c r="W13977" s="5"/>
    </row>
    <row r="13978" spans="4:23" customFormat="1" x14ac:dyDescent="0.35">
      <c r="D13978" s="5"/>
      <c r="J13978" s="12"/>
      <c r="S13978" s="12"/>
      <c r="T13978" s="5"/>
      <c r="V13978" s="5"/>
      <c r="W13978" s="5"/>
    </row>
    <row r="13979" spans="4:23" customFormat="1" x14ac:dyDescent="0.35">
      <c r="D13979" s="5"/>
      <c r="J13979" s="12"/>
      <c r="S13979" s="12"/>
      <c r="T13979" s="5"/>
      <c r="V13979" s="5"/>
      <c r="W13979" s="5"/>
    </row>
    <row r="13980" spans="4:23" customFormat="1" x14ac:dyDescent="0.35">
      <c r="D13980" s="5"/>
      <c r="J13980" s="12"/>
      <c r="S13980" s="12"/>
      <c r="T13980" s="5"/>
      <c r="V13980" s="5"/>
      <c r="W13980" s="5"/>
    </row>
    <row r="13981" spans="4:23" customFormat="1" x14ac:dyDescent="0.35">
      <c r="D13981" s="5"/>
      <c r="J13981" s="12"/>
      <c r="S13981" s="12"/>
      <c r="T13981" s="5"/>
      <c r="V13981" s="5"/>
      <c r="W13981" s="5"/>
    </row>
    <row r="13982" spans="4:23" customFormat="1" x14ac:dyDescent="0.35">
      <c r="D13982" s="5"/>
      <c r="J13982" s="12"/>
      <c r="S13982" s="12"/>
      <c r="T13982" s="5"/>
      <c r="V13982" s="5"/>
      <c r="W13982" s="5"/>
    </row>
    <row r="13983" spans="4:23" customFormat="1" x14ac:dyDescent="0.35">
      <c r="D13983" s="5"/>
      <c r="J13983" s="12"/>
      <c r="S13983" s="12"/>
      <c r="T13983" s="5"/>
      <c r="V13983" s="5"/>
      <c r="W13983" s="5"/>
    </row>
    <row r="13984" spans="4:23" customFormat="1" x14ac:dyDescent="0.35">
      <c r="D13984" s="5"/>
      <c r="J13984" s="12"/>
      <c r="S13984" s="12"/>
      <c r="T13984" s="5"/>
      <c r="V13984" s="5"/>
      <c r="W13984" s="5"/>
    </row>
    <row r="13985" spans="4:23" customFormat="1" x14ac:dyDescent="0.35">
      <c r="D13985" s="5"/>
      <c r="J13985" s="12"/>
      <c r="S13985" s="12"/>
      <c r="T13985" s="5"/>
      <c r="V13985" s="5"/>
      <c r="W13985" s="5"/>
    </row>
    <row r="13986" spans="4:23" customFormat="1" x14ac:dyDescent="0.35">
      <c r="D13986" s="5"/>
      <c r="J13986" s="12"/>
      <c r="S13986" s="12"/>
      <c r="T13986" s="5"/>
      <c r="V13986" s="5"/>
      <c r="W13986" s="5"/>
    </row>
    <row r="13987" spans="4:23" customFormat="1" x14ac:dyDescent="0.35">
      <c r="D13987" s="5"/>
      <c r="J13987" s="12"/>
      <c r="S13987" s="12"/>
      <c r="T13987" s="5"/>
      <c r="V13987" s="5"/>
      <c r="W13987" s="5"/>
    </row>
    <row r="13988" spans="4:23" customFormat="1" x14ac:dyDescent="0.35">
      <c r="D13988" s="5"/>
      <c r="J13988" s="12"/>
      <c r="S13988" s="12"/>
      <c r="T13988" s="5"/>
      <c r="V13988" s="5"/>
      <c r="W13988" s="5"/>
    </row>
    <row r="13989" spans="4:23" customFormat="1" x14ac:dyDescent="0.35">
      <c r="D13989" s="5"/>
      <c r="J13989" s="12"/>
      <c r="S13989" s="12"/>
      <c r="T13989" s="5"/>
      <c r="V13989" s="5"/>
      <c r="W13989" s="5"/>
    </row>
    <row r="13990" spans="4:23" customFormat="1" x14ac:dyDescent="0.35">
      <c r="D13990" s="5"/>
      <c r="J13990" s="12"/>
      <c r="S13990" s="12"/>
      <c r="T13990" s="5"/>
      <c r="V13990" s="5"/>
      <c r="W13990" s="5"/>
    </row>
    <row r="13991" spans="4:23" customFormat="1" x14ac:dyDescent="0.35">
      <c r="D13991" s="5"/>
      <c r="J13991" s="12"/>
      <c r="S13991" s="12"/>
      <c r="T13991" s="5"/>
      <c r="V13991" s="5"/>
      <c r="W13991" s="5"/>
    </row>
    <row r="13992" spans="4:23" customFormat="1" x14ac:dyDescent="0.35">
      <c r="D13992" s="5"/>
      <c r="J13992" s="12"/>
      <c r="S13992" s="12"/>
      <c r="T13992" s="5"/>
      <c r="V13992" s="5"/>
      <c r="W13992" s="5"/>
    </row>
    <row r="13993" spans="4:23" customFormat="1" x14ac:dyDescent="0.35">
      <c r="D13993" s="5"/>
      <c r="J13993" s="12"/>
      <c r="S13993" s="12"/>
      <c r="T13993" s="5"/>
      <c r="V13993" s="5"/>
      <c r="W13993" s="5"/>
    </row>
    <row r="13994" spans="4:23" customFormat="1" x14ac:dyDescent="0.35">
      <c r="D13994" s="5"/>
      <c r="J13994" s="12"/>
      <c r="S13994" s="12"/>
      <c r="T13994" s="5"/>
      <c r="V13994" s="5"/>
      <c r="W13994" s="5"/>
    </row>
    <row r="13995" spans="4:23" customFormat="1" x14ac:dyDescent="0.35">
      <c r="D13995" s="5"/>
      <c r="J13995" s="12"/>
      <c r="S13995" s="12"/>
      <c r="T13995" s="5"/>
      <c r="V13995" s="5"/>
      <c r="W13995" s="5"/>
    </row>
    <row r="13996" spans="4:23" customFormat="1" x14ac:dyDescent="0.35">
      <c r="D13996" s="5"/>
      <c r="J13996" s="12"/>
      <c r="S13996" s="12"/>
      <c r="T13996" s="5"/>
      <c r="V13996" s="5"/>
      <c r="W13996" s="5"/>
    </row>
    <row r="13997" spans="4:23" customFormat="1" x14ac:dyDescent="0.35">
      <c r="D13997" s="5"/>
      <c r="J13997" s="12"/>
      <c r="S13997" s="12"/>
      <c r="T13997" s="5"/>
      <c r="V13997" s="5"/>
      <c r="W13997" s="5"/>
    </row>
    <row r="13998" spans="4:23" customFormat="1" x14ac:dyDescent="0.35">
      <c r="D13998" s="5"/>
      <c r="J13998" s="12"/>
      <c r="S13998" s="12"/>
      <c r="T13998" s="5"/>
      <c r="V13998" s="5"/>
      <c r="W13998" s="5"/>
    </row>
    <row r="13999" spans="4:23" customFormat="1" x14ac:dyDescent="0.35">
      <c r="D13999" s="5"/>
      <c r="J13999" s="12"/>
      <c r="S13999" s="12"/>
      <c r="T13999" s="5"/>
      <c r="V13999" s="5"/>
      <c r="W13999" s="5"/>
    </row>
    <row r="14000" spans="4:23" customFormat="1" x14ac:dyDescent="0.35">
      <c r="D14000" s="5"/>
      <c r="J14000" s="12"/>
      <c r="S14000" s="12"/>
      <c r="T14000" s="5"/>
      <c r="V14000" s="5"/>
      <c r="W14000" s="5"/>
    </row>
    <row r="14001" spans="4:23" customFormat="1" x14ac:dyDescent="0.35">
      <c r="D14001" s="5"/>
      <c r="J14001" s="12"/>
      <c r="S14001" s="12"/>
      <c r="T14001" s="5"/>
      <c r="V14001" s="5"/>
      <c r="W14001" s="5"/>
    </row>
    <row r="14002" spans="4:23" customFormat="1" x14ac:dyDescent="0.35">
      <c r="D14002" s="5"/>
      <c r="J14002" s="12"/>
      <c r="S14002" s="12"/>
      <c r="T14002" s="5"/>
      <c r="V14002" s="5"/>
      <c r="W14002" s="5"/>
    </row>
    <row r="14003" spans="4:23" customFormat="1" x14ac:dyDescent="0.35">
      <c r="D14003" s="5"/>
      <c r="J14003" s="12"/>
      <c r="S14003" s="12"/>
      <c r="T14003" s="5"/>
      <c r="V14003" s="5"/>
      <c r="W14003" s="5"/>
    </row>
    <row r="14004" spans="4:23" customFormat="1" x14ac:dyDescent="0.35">
      <c r="D14004" s="5"/>
      <c r="J14004" s="12"/>
      <c r="S14004" s="12"/>
      <c r="T14004" s="5"/>
      <c r="V14004" s="5"/>
      <c r="W14004" s="5"/>
    </row>
    <row r="14005" spans="4:23" customFormat="1" x14ac:dyDescent="0.35">
      <c r="D14005" s="5"/>
      <c r="J14005" s="12"/>
      <c r="S14005" s="12"/>
      <c r="T14005" s="5"/>
      <c r="V14005" s="5"/>
      <c r="W14005" s="5"/>
    </row>
    <row r="14006" spans="4:23" customFormat="1" x14ac:dyDescent="0.35">
      <c r="D14006" s="5"/>
      <c r="J14006" s="12"/>
      <c r="S14006" s="12"/>
      <c r="T14006" s="5"/>
      <c r="V14006" s="5"/>
      <c r="W14006" s="5"/>
    </row>
    <row r="14007" spans="4:23" customFormat="1" x14ac:dyDescent="0.35">
      <c r="D14007" s="5"/>
      <c r="J14007" s="12"/>
      <c r="S14007" s="12"/>
      <c r="T14007" s="5"/>
      <c r="V14007" s="5"/>
      <c r="W14007" s="5"/>
    </row>
    <row r="14008" spans="4:23" customFormat="1" x14ac:dyDescent="0.35">
      <c r="D14008" s="5"/>
      <c r="J14008" s="12"/>
      <c r="S14008" s="12"/>
      <c r="T14008" s="5"/>
      <c r="V14008" s="5"/>
      <c r="W14008" s="5"/>
    </row>
    <row r="14009" spans="4:23" customFormat="1" x14ac:dyDescent="0.35">
      <c r="D14009" s="5"/>
      <c r="J14009" s="12"/>
      <c r="S14009" s="12"/>
      <c r="T14009" s="5"/>
      <c r="V14009" s="5"/>
      <c r="W14009" s="5"/>
    </row>
    <row r="14010" spans="4:23" customFormat="1" x14ac:dyDescent="0.35">
      <c r="D14010" s="5"/>
      <c r="J14010" s="12"/>
      <c r="S14010" s="12"/>
      <c r="T14010" s="5"/>
      <c r="V14010" s="5"/>
      <c r="W14010" s="5"/>
    </row>
    <row r="14011" spans="4:23" customFormat="1" x14ac:dyDescent="0.35">
      <c r="D14011" s="5"/>
      <c r="J14011" s="12"/>
      <c r="S14011" s="12"/>
      <c r="T14011" s="5"/>
      <c r="V14011" s="5"/>
      <c r="W14011" s="5"/>
    </row>
    <row r="14012" spans="4:23" customFormat="1" x14ac:dyDescent="0.35">
      <c r="D14012" s="5"/>
      <c r="J14012" s="12"/>
      <c r="S14012" s="12"/>
      <c r="T14012" s="5"/>
      <c r="V14012" s="5"/>
      <c r="W14012" s="5"/>
    </row>
    <row r="14013" spans="4:23" customFormat="1" x14ac:dyDescent="0.35">
      <c r="D14013" s="5"/>
      <c r="J14013" s="12"/>
      <c r="S14013" s="12"/>
      <c r="T14013" s="5"/>
      <c r="V14013" s="5"/>
      <c r="W14013" s="5"/>
    </row>
    <row r="14014" spans="4:23" customFormat="1" x14ac:dyDescent="0.35">
      <c r="D14014" s="5"/>
      <c r="J14014" s="12"/>
      <c r="S14014" s="12"/>
      <c r="T14014" s="5"/>
      <c r="V14014" s="5"/>
      <c r="W14014" s="5"/>
    </row>
    <row r="14015" spans="4:23" customFormat="1" x14ac:dyDescent="0.35">
      <c r="D14015" s="5"/>
      <c r="J14015" s="12"/>
      <c r="S14015" s="12"/>
      <c r="T14015" s="5"/>
      <c r="V14015" s="5"/>
      <c r="W14015" s="5"/>
    </row>
    <row r="14016" spans="4:23" customFormat="1" x14ac:dyDescent="0.35">
      <c r="D14016" s="5"/>
      <c r="J14016" s="12"/>
      <c r="S14016" s="12"/>
      <c r="T14016" s="5"/>
      <c r="V14016" s="5"/>
      <c r="W14016" s="5"/>
    </row>
    <row r="14017" spans="4:23" customFormat="1" x14ac:dyDescent="0.35">
      <c r="D14017" s="5"/>
      <c r="J14017" s="12"/>
      <c r="S14017" s="12"/>
      <c r="T14017" s="5"/>
      <c r="V14017" s="5"/>
      <c r="W14017" s="5"/>
    </row>
    <row r="14018" spans="4:23" customFormat="1" x14ac:dyDescent="0.35">
      <c r="D14018" s="5"/>
      <c r="J14018" s="12"/>
      <c r="S14018" s="12"/>
      <c r="T14018" s="5"/>
      <c r="V14018" s="5"/>
      <c r="W14018" s="5"/>
    </row>
    <row r="14019" spans="4:23" customFormat="1" x14ac:dyDescent="0.35">
      <c r="D14019" s="5"/>
      <c r="J14019" s="12"/>
      <c r="S14019" s="12"/>
      <c r="T14019" s="5"/>
      <c r="V14019" s="5"/>
      <c r="W14019" s="5"/>
    </row>
    <row r="14020" spans="4:23" customFormat="1" x14ac:dyDescent="0.35">
      <c r="D14020" s="5"/>
      <c r="J14020" s="12"/>
      <c r="S14020" s="12"/>
      <c r="T14020" s="5"/>
      <c r="V14020" s="5"/>
      <c r="W14020" s="5"/>
    </row>
    <row r="14021" spans="4:23" customFormat="1" x14ac:dyDescent="0.35">
      <c r="D14021" s="5"/>
      <c r="J14021" s="12"/>
      <c r="S14021" s="12"/>
      <c r="T14021" s="5"/>
      <c r="V14021" s="5"/>
      <c r="W14021" s="5"/>
    </row>
    <row r="14022" spans="4:23" customFormat="1" x14ac:dyDescent="0.35">
      <c r="D14022" s="5"/>
      <c r="J14022" s="12"/>
      <c r="S14022" s="12"/>
      <c r="T14022" s="5"/>
      <c r="V14022" s="5"/>
      <c r="W14022" s="5"/>
    </row>
    <row r="14023" spans="4:23" customFormat="1" x14ac:dyDescent="0.35">
      <c r="D14023" s="5"/>
      <c r="J14023" s="12"/>
      <c r="S14023" s="12"/>
      <c r="T14023" s="5"/>
      <c r="V14023" s="5"/>
      <c r="W14023" s="5"/>
    </row>
    <row r="14024" spans="4:23" customFormat="1" x14ac:dyDescent="0.35">
      <c r="D14024" s="5"/>
      <c r="J14024" s="12"/>
      <c r="S14024" s="12"/>
      <c r="T14024" s="5"/>
      <c r="V14024" s="5"/>
      <c r="W14024" s="5"/>
    </row>
    <row r="14025" spans="4:23" customFormat="1" x14ac:dyDescent="0.35">
      <c r="D14025" s="5"/>
      <c r="J14025" s="12"/>
      <c r="S14025" s="12"/>
      <c r="T14025" s="5"/>
      <c r="V14025" s="5"/>
      <c r="W14025" s="5"/>
    </row>
    <row r="14026" spans="4:23" customFormat="1" x14ac:dyDescent="0.35">
      <c r="D14026" s="5"/>
      <c r="J14026" s="12"/>
      <c r="S14026" s="12"/>
      <c r="T14026" s="5"/>
      <c r="V14026" s="5"/>
      <c r="W14026" s="5"/>
    </row>
    <row r="14027" spans="4:23" customFormat="1" x14ac:dyDescent="0.35">
      <c r="D14027" s="5"/>
      <c r="J14027" s="12"/>
      <c r="S14027" s="12"/>
      <c r="T14027" s="5"/>
      <c r="V14027" s="5"/>
      <c r="W14027" s="5"/>
    </row>
    <row r="14028" spans="4:23" customFormat="1" x14ac:dyDescent="0.35">
      <c r="D14028" s="5"/>
      <c r="J14028" s="12"/>
      <c r="S14028" s="12"/>
      <c r="T14028" s="5"/>
      <c r="V14028" s="5"/>
      <c r="W14028" s="5"/>
    </row>
    <row r="14029" spans="4:23" customFormat="1" x14ac:dyDescent="0.35">
      <c r="D14029" s="5"/>
      <c r="J14029" s="12"/>
      <c r="S14029" s="12"/>
      <c r="T14029" s="5"/>
      <c r="V14029" s="5"/>
      <c r="W14029" s="5"/>
    </row>
    <row r="14030" spans="4:23" customFormat="1" x14ac:dyDescent="0.35">
      <c r="D14030" s="5"/>
      <c r="J14030" s="12"/>
      <c r="S14030" s="12"/>
      <c r="T14030" s="5"/>
      <c r="V14030" s="5"/>
      <c r="W14030" s="5"/>
    </row>
    <row r="14031" spans="4:23" customFormat="1" x14ac:dyDescent="0.35">
      <c r="D14031" s="5"/>
      <c r="J14031" s="12"/>
      <c r="S14031" s="12"/>
      <c r="T14031" s="5"/>
      <c r="V14031" s="5"/>
      <c r="W14031" s="5"/>
    </row>
    <row r="14032" spans="4:23" customFormat="1" x14ac:dyDescent="0.35">
      <c r="D14032" s="5"/>
      <c r="J14032" s="12"/>
      <c r="S14032" s="12"/>
      <c r="T14032" s="5"/>
      <c r="V14032" s="5"/>
      <c r="W14032" s="5"/>
    </row>
    <row r="14033" spans="4:23" customFormat="1" x14ac:dyDescent="0.35">
      <c r="D14033" s="5"/>
      <c r="J14033" s="12"/>
      <c r="S14033" s="12"/>
      <c r="T14033" s="5"/>
      <c r="V14033" s="5"/>
      <c r="W14033" s="5"/>
    </row>
    <row r="14034" spans="4:23" customFormat="1" x14ac:dyDescent="0.35">
      <c r="D14034" s="5"/>
      <c r="J14034" s="12"/>
      <c r="S14034" s="12"/>
      <c r="T14034" s="5"/>
      <c r="V14034" s="5"/>
      <c r="W14034" s="5"/>
    </row>
    <row r="14035" spans="4:23" customFormat="1" x14ac:dyDescent="0.35">
      <c r="D14035" s="5"/>
      <c r="J14035" s="12"/>
      <c r="S14035" s="12"/>
      <c r="T14035" s="5"/>
      <c r="V14035" s="5"/>
      <c r="W14035" s="5"/>
    </row>
    <row r="14036" spans="4:23" customFormat="1" x14ac:dyDescent="0.35">
      <c r="D14036" s="5"/>
      <c r="J14036" s="12"/>
      <c r="S14036" s="12"/>
      <c r="T14036" s="5"/>
      <c r="V14036" s="5"/>
      <c r="W14036" s="5"/>
    </row>
    <row r="14037" spans="4:23" customFormat="1" x14ac:dyDescent="0.35">
      <c r="D14037" s="5"/>
      <c r="J14037" s="12"/>
      <c r="S14037" s="12"/>
      <c r="T14037" s="5"/>
      <c r="V14037" s="5"/>
      <c r="W14037" s="5"/>
    </row>
    <row r="14038" spans="4:23" customFormat="1" x14ac:dyDescent="0.35">
      <c r="D14038" s="5"/>
      <c r="J14038" s="12"/>
      <c r="S14038" s="12"/>
      <c r="T14038" s="5"/>
      <c r="V14038" s="5"/>
      <c r="W14038" s="5"/>
    </row>
    <row r="14039" spans="4:23" customFormat="1" x14ac:dyDescent="0.35">
      <c r="D14039" s="5"/>
      <c r="J14039" s="12"/>
      <c r="S14039" s="12"/>
      <c r="T14039" s="5"/>
      <c r="V14039" s="5"/>
      <c r="W14039" s="5"/>
    </row>
    <row r="14040" spans="4:23" customFormat="1" x14ac:dyDescent="0.35">
      <c r="D14040" s="5"/>
      <c r="J14040" s="12"/>
      <c r="S14040" s="12"/>
      <c r="T14040" s="5"/>
      <c r="V14040" s="5"/>
      <c r="W14040" s="5"/>
    </row>
    <row r="14041" spans="4:23" customFormat="1" x14ac:dyDescent="0.35">
      <c r="D14041" s="5"/>
      <c r="J14041" s="12"/>
      <c r="S14041" s="12"/>
      <c r="T14041" s="5"/>
      <c r="V14041" s="5"/>
      <c r="W14041" s="5"/>
    </row>
    <row r="14042" spans="4:23" customFormat="1" x14ac:dyDescent="0.35">
      <c r="D14042" s="5"/>
      <c r="J14042" s="12"/>
      <c r="S14042" s="12"/>
      <c r="T14042" s="5"/>
      <c r="V14042" s="5"/>
      <c r="W14042" s="5"/>
    </row>
    <row r="14043" spans="4:23" customFormat="1" x14ac:dyDescent="0.35">
      <c r="D14043" s="5"/>
      <c r="J14043" s="12"/>
      <c r="S14043" s="12"/>
      <c r="T14043" s="5"/>
      <c r="V14043" s="5"/>
      <c r="W14043" s="5"/>
    </row>
    <row r="14044" spans="4:23" customFormat="1" x14ac:dyDescent="0.35">
      <c r="D14044" s="5"/>
      <c r="J14044" s="12"/>
      <c r="S14044" s="12"/>
      <c r="T14044" s="5"/>
      <c r="V14044" s="5"/>
      <c r="W14044" s="5"/>
    </row>
    <row r="14045" spans="4:23" customFormat="1" x14ac:dyDescent="0.35">
      <c r="D14045" s="5"/>
      <c r="J14045" s="12"/>
      <c r="S14045" s="12"/>
      <c r="T14045" s="5"/>
      <c r="V14045" s="5"/>
      <c r="W14045" s="5"/>
    </row>
    <row r="14046" spans="4:23" customFormat="1" x14ac:dyDescent="0.35">
      <c r="D14046" s="5"/>
      <c r="J14046" s="12"/>
      <c r="S14046" s="12"/>
      <c r="T14046" s="5"/>
      <c r="V14046" s="5"/>
      <c r="W14046" s="5"/>
    </row>
    <row r="14047" spans="4:23" customFormat="1" x14ac:dyDescent="0.35">
      <c r="D14047" s="5"/>
      <c r="J14047" s="12"/>
      <c r="S14047" s="12"/>
      <c r="T14047" s="5"/>
      <c r="V14047" s="5"/>
      <c r="W14047" s="5"/>
    </row>
    <row r="14048" spans="4:23" customFormat="1" x14ac:dyDescent="0.35">
      <c r="D14048" s="5"/>
      <c r="J14048" s="12"/>
      <c r="S14048" s="12"/>
      <c r="T14048" s="5"/>
      <c r="V14048" s="5"/>
      <c r="W14048" s="5"/>
    </row>
    <row r="14049" spans="4:23" customFormat="1" x14ac:dyDescent="0.35">
      <c r="D14049" s="5"/>
      <c r="J14049" s="12"/>
      <c r="S14049" s="12"/>
      <c r="T14049" s="5"/>
      <c r="V14049" s="5"/>
      <c r="W14049" s="5"/>
    </row>
    <row r="14050" spans="4:23" customFormat="1" x14ac:dyDescent="0.35">
      <c r="D14050" s="5"/>
      <c r="J14050" s="12"/>
      <c r="S14050" s="12"/>
      <c r="T14050" s="5"/>
      <c r="V14050" s="5"/>
      <c r="W14050" s="5"/>
    </row>
    <row r="14051" spans="4:23" customFormat="1" x14ac:dyDescent="0.35">
      <c r="D14051" s="5"/>
      <c r="J14051" s="12"/>
      <c r="S14051" s="12"/>
      <c r="T14051" s="5"/>
      <c r="V14051" s="5"/>
      <c r="W14051" s="5"/>
    </row>
    <row r="14052" spans="4:23" customFormat="1" x14ac:dyDescent="0.35">
      <c r="D14052" s="5"/>
      <c r="J14052" s="12"/>
      <c r="S14052" s="12"/>
      <c r="T14052" s="5"/>
      <c r="V14052" s="5"/>
      <c r="W14052" s="5"/>
    </row>
    <row r="14053" spans="4:23" customFormat="1" x14ac:dyDescent="0.35">
      <c r="D14053" s="5"/>
      <c r="J14053" s="12"/>
      <c r="S14053" s="12"/>
      <c r="T14053" s="5"/>
      <c r="V14053" s="5"/>
      <c r="W14053" s="5"/>
    </row>
    <row r="14054" spans="4:23" customFormat="1" x14ac:dyDescent="0.35">
      <c r="D14054" s="5"/>
      <c r="J14054" s="12"/>
      <c r="S14054" s="12"/>
      <c r="T14054" s="5"/>
      <c r="V14054" s="5"/>
      <c r="W14054" s="5"/>
    </row>
    <row r="14055" spans="4:23" customFormat="1" x14ac:dyDescent="0.35">
      <c r="D14055" s="5"/>
      <c r="J14055" s="12"/>
      <c r="S14055" s="12"/>
      <c r="T14055" s="5"/>
      <c r="V14055" s="5"/>
      <c r="W14055" s="5"/>
    </row>
    <row r="14056" spans="4:23" customFormat="1" x14ac:dyDescent="0.35">
      <c r="D14056" s="5"/>
      <c r="J14056" s="12"/>
      <c r="S14056" s="12"/>
      <c r="T14056" s="5"/>
      <c r="V14056" s="5"/>
      <c r="W14056" s="5"/>
    </row>
    <row r="14057" spans="4:23" customFormat="1" x14ac:dyDescent="0.35">
      <c r="D14057" s="5"/>
      <c r="J14057" s="12"/>
      <c r="S14057" s="12"/>
      <c r="T14057" s="5"/>
      <c r="V14057" s="5"/>
      <c r="W14057" s="5"/>
    </row>
    <row r="14058" spans="4:23" customFormat="1" x14ac:dyDescent="0.35">
      <c r="D14058" s="5"/>
      <c r="J14058" s="12"/>
      <c r="S14058" s="12"/>
      <c r="T14058" s="5"/>
      <c r="V14058" s="5"/>
      <c r="W14058" s="5"/>
    </row>
    <row r="14059" spans="4:23" customFormat="1" x14ac:dyDescent="0.35">
      <c r="D14059" s="5"/>
      <c r="J14059" s="12"/>
      <c r="S14059" s="12"/>
      <c r="T14059" s="5"/>
      <c r="V14059" s="5"/>
      <c r="W14059" s="5"/>
    </row>
    <row r="14060" spans="4:23" customFormat="1" x14ac:dyDescent="0.35">
      <c r="D14060" s="5"/>
      <c r="J14060" s="12"/>
      <c r="S14060" s="12"/>
      <c r="T14060" s="5"/>
      <c r="V14060" s="5"/>
      <c r="W14060" s="5"/>
    </row>
    <row r="14061" spans="4:23" customFormat="1" x14ac:dyDescent="0.35">
      <c r="D14061" s="5"/>
      <c r="J14061" s="12"/>
      <c r="S14061" s="12"/>
      <c r="T14061" s="5"/>
      <c r="V14061" s="5"/>
      <c r="W14061" s="5"/>
    </row>
    <row r="14062" spans="4:23" customFormat="1" x14ac:dyDescent="0.35">
      <c r="D14062" s="5"/>
      <c r="J14062" s="12"/>
      <c r="S14062" s="12"/>
      <c r="T14062" s="5"/>
      <c r="V14062" s="5"/>
      <c r="W14062" s="5"/>
    </row>
    <row r="14063" spans="4:23" customFormat="1" x14ac:dyDescent="0.35">
      <c r="D14063" s="5"/>
      <c r="J14063" s="12"/>
      <c r="S14063" s="12"/>
      <c r="T14063" s="5"/>
      <c r="V14063" s="5"/>
      <c r="W14063" s="5"/>
    </row>
    <row r="14064" spans="4:23" customFormat="1" x14ac:dyDescent="0.35">
      <c r="D14064" s="5"/>
      <c r="J14064" s="12"/>
      <c r="S14064" s="12"/>
      <c r="T14064" s="5"/>
      <c r="V14064" s="5"/>
      <c r="W14064" s="5"/>
    </row>
    <row r="14065" spans="4:23" customFormat="1" x14ac:dyDescent="0.35">
      <c r="D14065" s="5"/>
      <c r="J14065" s="12"/>
      <c r="S14065" s="12"/>
      <c r="T14065" s="5"/>
      <c r="V14065" s="5"/>
      <c r="W14065" s="5"/>
    </row>
    <row r="14066" spans="4:23" customFormat="1" x14ac:dyDescent="0.35">
      <c r="D14066" s="5"/>
      <c r="J14066" s="12"/>
      <c r="S14066" s="12"/>
      <c r="T14066" s="5"/>
      <c r="V14066" s="5"/>
      <c r="W14066" s="5"/>
    </row>
    <row r="14067" spans="4:23" customFormat="1" x14ac:dyDescent="0.35">
      <c r="D14067" s="5"/>
      <c r="J14067" s="12"/>
      <c r="S14067" s="12"/>
      <c r="T14067" s="5"/>
      <c r="V14067" s="5"/>
      <c r="W14067" s="5"/>
    </row>
    <row r="14068" spans="4:23" customFormat="1" x14ac:dyDescent="0.35">
      <c r="D14068" s="5"/>
      <c r="J14068" s="12"/>
      <c r="S14068" s="12"/>
      <c r="T14068" s="5"/>
      <c r="V14068" s="5"/>
      <c r="W14068" s="5"/>
    </row>
    <row r="14069" spans="4:23" customFormat="1" x14ac:dyDescent="0.35">
      <c r="D14069" s="5"/>
      <c r="J14069" s="12"/>
      <c r="S14069" s="12"/>
      <c r="T14069" s="5"/>
      <c r="V14069" s="5"/>
      <c r="W14069" s="5"/>
    </row>
    <row r="14070" spans="4:23" customFormat="1" x14ac:dyDescent="0.35">
      <c r="D14070" s="5"/>
      <c r="J14070" s="12"/>
      <c r="S14070" s="12"/>
      <c r="T14070" s="5"/>
      <c r="V14070" s="5"/>
      <c r="W14070" s="5"/>
    </row>
    <row r="14071" spans="4:23" customFormat="1" x14ac:dyDescent="0.35">
      <c r="D14071" s="5"/>
      <c r="J14071" s="12"/>
      <c r="S14071" s="12"/>
      <c r="T14071" s="5"/>
      <c r="V14071" s="5"/>
      <c r="W14071" s="5"/>
    </row>
    <row r="14072" spans="4:23" customFormat="1" x14ac:dyDescent="0.35">
      <c r="D14072" s="5"/>
      <c r="J14072" s="12"/>
      <c r="S14072" s="12"/>
      <c r="T14072" s="5"/>
      <c r="V14072" s="5"/>
      <c r="W14072" s="5"/>
    </row>
    <row r="14073" spans="4:23" customFormat="1" x14ac:dyDescent="0.35">
      <c r="D14073" s="5"/>
      <c r="J14073" s="12"/>
      <c r="S14073" s="12"/>
      <c r="T14073" s="5"/>
      <c r="V14073" s="5"/>
      <c r="W14073" s="5"/>
    </row>
    <row r="14074" spans="4:23" customFormat="1" x14ac:dyDescent="0.35">
      <c r="D14074" s="5"/>
      <c r="J14074" s="12"/>
      <c r="S14074" s="12"/>
      <c r="T14074" s="5"/>
      <c r="V14074" s="5"/>
      <c r="W14074" s="5"/>
    </row>
    <row r="14075" spans="4:23" customFormat="1" x14ac:dyDescent="0.35">
      <c r="D14075" s="5"/>
      <c r="J14075" s="12"/>
      <c r="S14075" s="12"/>
      <c r="T14075" s="5"/>
      <c r="V14075" s="5"/>
      <c r="W14075" s="5"/>
    </row>
    <row r="14076" spans="4:23" customFormat="1" x14ac:dyDescent="0.35">
      <c r="D14076" s="5"/>
      <c r="J14076" s="12"/>
      <c r="S14076" s="12"/>
      <c r="T14076" s="5"/>
      <c r="V14076" s="5"/>
      <c r="W14076" s="5"/>
    </row>
    <row r="14077" spans="4:23" customFormat="1" x14ac:dyDescent="0.35">
      <c r="D14077" s="5"/>
      <c r="J14077" s="12"/>
      <c r="S14077" s="12"/>
      <c r="T14077" s="5"/>
      <c r="V14077" s="5"/>
      <c r="W14077" s="5"/>
    </row>
    <row r="14078" spans="4:23" customFormat="1" x14ac:dyDescent="0.35">
      <c r="D14078" s="5"/>
      <c r="J14078" s="12"/>
      <c r="S14078" s="12"/>
      <c r="T14078" s="5"/>
      <c r="V14078" s="5"/>
      <c r="W14078" s="5"/>
    </row>
    <row r="14079" spans="4:23" customFormat="1" x14ac:dyDescent="0.35">
      <c r="D14079" s="5"/>
      <c r="J14079" s="12"/>
      <c r="S14079" s="12"/>
      <c r="T14079" s="5"/>
      <c r="V14079" s="5"/>
      <c r="W14079" s="5"/>
    </row>
    <row r="14080" spans="4:23" customFormat="1" x14ac:dyDescent="0.35">
      <c r="D14080" s="5"/>
      <c r="J14080" s="12"/>
      <c r="S14080" s="12"/>
      <c r="T14080" s="5"/>
      <c r="V14080" s="5"/>
      <c r="W14080" s="5"/>
    </row>
    <row r="14081" spans="4:23" customFormat="1" x14ac:dyDescent="0.35">
      <c r="D14081" s="5"/>
      <c r="J14081" s="12"/>
      <c r="S14081" s="12"/>
      <c r="T14081" s="5"/>
      <c r="V14081" s="5"/>
      <c r="W14081" s="5"/>
    </row>
    <row r="14082" spans="4:23" customFormat="1" x14ac:dyDescent="0.35">
      <c r="D14082" s="5"/>
      <c r="J14082" s="12"/>
      <c r="S14082" s="12"/>
      <c r="T14082" s="5"/>
      <c r="V14082" s="5"/>
      <c r="W14082" s="5"/>
    </row>
    <row r="14083" spans="4:23" customFormat="1" x14ac:dyDescent="0.35">
      <c r="D14083" s="5"/>
      <c r="J14083" s="12"/>
      <c r="S14083" s="12"/>
      <c r="T14083" s="5"/>
      <c r="V14083" s="5"/>
      <c r="W14083" s="5"/>
    </row>
    <row r="14084" spans="4:23" customFormat="1" x14ac:dyDescent="0.35">
      <c r="D14084" s="5"/>
      <c r="J14084" s="12"/>
      <c r="S14084" s="12"/>
      <c r="T14084" s="5"/>
      <c r="V14084" s="5"/>
      <c r="W14084" s="5"/>
    </row>
    <row r="14085" spans="4:23" customFormat="1" x14ac:dyDescent="0.35">
      <c r="D14085" s="5"/>
      <c r="J14085" s="12"/>
      <c r="S14085" s="12"/>
      <c r="T14085" s="5"/>
      <c r="V14085" s="5"/>
      <c r="W14085" s="5"/>
    </row>
    <row r="14086" spans="4:23" customFormat="1" x14ac:dyDescent="0.35">
      <c r="D14086" s="5"/>
      <c r="J14086" s="12"/>
      <c r="S14086" s="12"/>
      <c r="T14086" s="5"/>
      <c r="V14086" s="5"/>
      <c r="W14086" s="5"/>
    </row>
    <row r="14087" spans="4:23" customFormat="1" x14ac:dyDescent="0.35">
      <c r="D14087" s="5"/>
      <c r="J14087" s="12"/>
      <c r="S14087" s="12"/>
      <c r="T14087" s="5"/>
      <c r="V14087" s="5"/>
      <c r="W14087" s="5"/>
    </row>
    <row r="14088" spans="4:23" customFormat="1" x14ac:dyDescent="0.35">
      <c r="D14088" s="5"/>
      <c r="J14088" s="12"/>
      <c r="S14088" s="12"/>
      <c r="T14088" s="5"/>
      <c r="V14088" s="5"/>
      <c r="W14088" s="5"/>
    </row>
    <row r="14089" spans="4:23" customFormat="1" x14ac:dyDescent="0.35">
      <c r="D14089" s="5"/>
      <c r="J14089" s="12"/>
      <c r="S14089" s="12"/>
      <c r="T14089" s="5"/>
      <c r="V14089" s="5"/>
      <c r="W14089" s="5"/>
    </row>
    <row r="14090" spans="4:23" customFormat="1" x14ac:dyDescent="0.35">
      <c r="D14090" s="5"/>
      <c r="J14090" s="12"/>
      <c r="S14090" s="12"/>
      <c r="T14090" s="5"/>
      <c r="V14090" s="5"/>
      <c r="W14090" s="5"/>
    </row>
    <row r="14091" spans="4:23" customFormat="1" x14ac:dyDescent="0.35">
      <c r="D14091" s="5"/>
      <c r="J14091" s="12"/>
      <c r="S14091" s="12"/>
      <c r="T14091" s="5"/>
      <c r="V14091" s="5"/>
      <c r="W14091" s="5"/>
    </row>
    <row r="14092" spans="4:23" customFormat="1" x14ac:dyDescent="0.35">
      <c r="D14092" s="5"/>
      <c r="J14092" s="12"/>
      <c r="S14092" s="12"/>
      <c r="T14092" s="5"/>
      <c r="V14092" s="5"/>
      <c r="W14092" s="5"/>
    </row>
    <row r="14093" spans="4:23" customFormat="1" x14ac:dyDescent="0.35">
      <c r="D14093" s="5"/>
      <c r="J14093" s="12"/>
      <c r="S14093" s="12"/>
      <c r="T14093" s="5"/>
      <c r="V14093" s="5"/>
      <c r="W14093" s="5"/>
    </row>
    <row r="14094" spans="4:23" customFormat="1" x14ac:dyDescent="0.35">
      <c r="D14094" s="5"/>
      <c r="J14094" s="12"/>
      <c r="S14094" s="12"/>
      <c r="T14094" s="5"/>
      <c r="V14094" s="5"/>
      <c r="W14094" s="5"/>
    </row>
    <row r="14095" spans="4:23" customFormat="1" x14ac:dyDescent="0.35">
      <c r="D14095" s="5"/>
      <c r="J14095" s="12"/>
      <c r="S14095" s="12"/>
      <c r="T14095" s="5"/>
      <c r="V14095" s="5"/>
      <c r="W14095" s="5"/>
    </row>
    <row r="14096" spans="4:23" customFormat="1" x14ac:dyDescent="0.35">
      <c r="D14096" s="5"/>
      <c r="J14096" s="12"/>
      <c r="S14096" s="12"/>
      <c r="T14096" s="5"/>
      <c r="V14096" s="5"/>
      <c r="W14096" s="5"/>
    </row>
    <row r="14097" spans="4:23" customFormat="1" x14ac:dyDescent="0.35">
      <c r="D14097" s="5"/>
      <c r="J14097" s="12"/>
      <c r="S14097" s="12"/>
      <c r="T14097" s="5"/>
      <c r="V14097" s="5"/>
      <c r="W14097" s="5"/>
    </row>
    <row r="14098" spans="4:23" customFormat="1" x14ac:dyDescent="0.35">
      <c r="D14098" s="5"/>
      <c r="J14098" s="12"/>
      <c r="S14098" s="12"/>
      <c r="T14098" s="5"/>
      <c r="V14098" s="5"/>
      <c r="W14098" s="5"/>
    </row>
    <row r="14099" spans="4:23" customFormat="1" x14ac:dyDescent="0.35">
      <c r="D14099" s="5"/>
      <c r="J14099" s="12"/>
      <c r="S14099" s="12"/>
      <c r="T14099" s="5"/>
      <c r="V14099" s="5"/>
      <c r="W14099" s="5"/>
    </row>
    <row r="14100" spans="4:23" customFormat="1" x14ac:dyDescent="0.35">
      <c r="D14100" s="5"/>
      <c r="J14100" s="12"/>
      <c r="S14100" s="12"/>
      <c r="T14100" s="5"/>
      <c r="V14100" s="5"/>
      <c r="W14100" s="5"/>
    </row>
    <row r="14101" spans="4:23" customFormat="1" x14ac:dyDescent="0.35">
      <c r="D14101" s="5"/>
      <c r="J14101" s="12"/>
      <c r="S14101" s="12"/>
      <c r="T14101" s="5"/>
      <c r="V14101" s="5"/>
      <c r="W14101" s="5"/>
    </row>
    <row r="14102" spans="4:23" customFormat="1" x14ac:dyDescent="0.35">
      <c r="D14102" s="5"/>
      <c r="J14102" s="12"/>
      <c r="S14102" s="12"/>
      <c r="T14102" s="5"/>
      <c r="V14102" s="5"/>
      <c r="W14102" s="5"/>
    </row>
    <row r="14103" spans="4:23" customFormat="1" x14ac:dyDescent="0.35">
      <c r="D14103" s="5"/>
      <c r="J14103" s="12"/>
      <c r="S14103" s="12"/>
      <c r="T14103" s="5"/>
      <c r="V14103" s="5"/>
      <c r="W14103" s="5"/>
    </row>
    <row r="14104" spans="4:23" customFormat="1" x14ac:dyDescent="0.35">
      <c r="D14104" s="5"/>
      <c r="J14104" s="12"/>
      <c r="S14104" s="12"/>
      <c r="T14104" s="5"/>
      <c r="V14104" s="5"/>
      <c r="W14104" s="5"/>
    </row>
    <row r="14105" spans="4:23" customFormat="1" x14ac:dyDescent="0.35">
      <c r="D14105" s="5"/>
      <c r="J14105" s="12"/>
      <c r="S14105" s="12"/>
      <c r="T14105" s="5"/>
      <c r="V14105" s="5"/>
      <c r="W14105" s="5"/>
    </row>
    <row r="14106" spans="4:23" customFormat="1" x14ac:dyDescent="0.35">
      <c r="D14106" s="5"/>
      <c r="J14106" s="12"/>
      <c r="S14106" s="12"/>
      <c r="T14106" s="5"/>
      <c r="V14106" s="5"/>
      <c r="W14106" s="5"/>
    </row>
    <row r="14107" spans="4:23" customFormat="1" x14ac:dyDescent="0.35">
      <c r="D14107" s="5"/>
      <c r="J14107" s="12"/>
      <c r="S14107" s="12"/>
      <c r="T14107" s="5"/>
      <c r="V14107" s="5"/>
      <c r="W14107" s="5"/>
    </row>
    <row r="14108" spans="4:23" customFormat="1" x14ac:dyDescent="0.35">
      <c r="D14108" s="5"/>
      <c r="J14108" s="12"/>
      <c r="S14108" s="12"/>
      <c r="T14108" s="5"/>
      <c r="V14108" s="5"/>
      <c r="W14108" s="5"/>
    </row>
    <row r="14109" spans="4:23" customFormat="1" x14ac:dyDescent="0.35">
      <c r="D14109" s="5"/>
      <c r="J14109" s="12"/>
      <c r="S14109" s="12"/>
      <c r="T14109" s="5"/>
      <c r="V14109" s="5"/>
      <c r="W14109" s="5"/>
    </row>
    <row r="14110" spans="4:23" customFormat="1" x14ac:dyDescent="0.35">
      <c r="D14110" s="5"/>
      <c r="J14110" s="12"/>
      <c r="S14110" s="12"/>
      <c r="T14110" s="5"/>
      <c r="V14110" s="5"/>
      <c r="W14110" s="5"/>
    </row>
    <row r="14111" spans="4:23" customFormat="1" x14ac:dyDescent="0.35">
      <c r="D14111" s="5"/>
      <c r="J14111" s="12"/>
      <c r="S14111" s="12"/>
      <c r="T14111" s="5"/>
      <c r="V14111" s="5"/>
      <c r="W14111" s="5"/>
    </row>
    <row r="14112" spans="4:23" customFormat="1" x14ac:dyDescent="0.35">
      <c r="D14112" s="5"/>
      <c r="J14112" s="12"/>
      <c r="S14112" s="12"/>
      <c r="T14112" s="5"/>
      <c r="V14112" s="5"/>
      <c r="W14112" s="5"/>
    </row>
    <row r="14113" spans="4:23" customFormat="1" x14ac:dyDescent="0.35">
      <c r="D14113" s="5"/>
      <c r="J14113" s="12"/>
      <c r="S14113" s="12"/>
      <c r="T14113" s="5"/>
      <c r="V14113" s="5"/>
      <c r="W14113" s="5"/>
    </row>
    <row r="14114" spans="4:23" customFormat="1" x14ac:dyDescent="0.35">
      <c r="D14114" s="5"/>
      <c r="J14114" s="12"/>
      <c r="S14114" s="12"/>
      <c r="T14114" s="5"/>
      <c r="V14114" s="5"/>
      <c r="W14114" s="5"/>
    </row>
    <row r="14115" spans="4:23" customFormat="1" x14ac:dyDescent="0.35">
      <c r="D14115" s="5"/>
      <c r="J14115" s="12"/>
      <c r="S14115" s="12"/>
      <c r="T14115" s="5"/>
      <c r="V14115" s="5"/>
      <c r="W14115" s="5"/>
    </row>
    <row r="14116" spans="4:23" customFormat="1" x14ac:dyDescent="0.35">
      <c r="D14116" s="5"/>
      <c r="J14116" s="12"/>
      <c r="S14116" s="12"/>
      <c r="T14116" s="5"/>
      <c r="V14116" s="5"/>
      <c r="W14116" s="5"/>
    </row>
    <row r="14117" spans="4:23" customFormat="1" x14ac:dyDescent="0.35">
      <c r="D14117" s="5"/>
      <c r="J14117" s="12"/>
      <c r="S14117" s="12"/>
      <c r="T14117" s="5"/>
      <c r="V14117" s="5"/>
      <c r="W14117" s="5"/>
    </row>
    <row r="14118" spans="4:23" customFormat="1" x14ac:dyDescent="0.35">
      <c r="D14118" s="5"/>
      <c r="J14118" s="12"/>
      <c r="S14118" s="12"/>
      <c r="T14118" s="5"/>
      <c r="V14118" s="5"/>
      <c r="W14118" s="5"/>
    </row>
    <row r="14119" spans="4:23" customFormat="1" x14ac:dyDescent="0.35">
      <c r="D14119" s="5"/>
      <c r="J14119" s="12"/>
      <c r="S14119" s="12"/>
      <c r="T14119" s="5"/>
      <c r="V14119" s="5"/>
      <c r="W14119" s="5"/>
    </row>
    <row r="14120" spans="4:23" customFormat="1" x14ac:dyDescent="0.35">
      <c r="D14120" s="5"/>
      <c r="J14120" s="12"/>
      <c r="S14120" s="12"/>
      <c r="T14120" s="5"/>
      <c r="V14120" s="5"/>
      <c r="W14120" s="5"/>
    </row>
    <row r="14121" spans="4:23" customFormat="1" x14ac:dyDescent="0.35">
      <c r="D14121" s="5"/>
      <c r="J14121" s="12"/>
      <c r="S14121" s="12"/>
      <c r="T14121" s="5"/>
      <c r="V14121" s="5"/>
      <c r="W14121" s="5"/>
    </row>
    <row r="14122" spans="4:23" customFormat="1" x14ac:dyDescent="0.35">
      <c r="D14122" s="5"/>
      <c r="J14122" s="12"/>
      <c r="S14122" s="12"/>
      <c r="T14122" s="5"/>
      <c r="V14122" s="5"/>
      <c r="W14122" s="5"/>
    </row>
    <row r="14123" spans="4:23" customFormat="1" x14ac:dyDescent="0.35">
      <c r="D14123" s="5"/>
      <c r="J14123" s="12"/>
      <c r="S14123" s="12"/>
      <c r="T14123" s="5"/>
      <c r="V14123" s="5"/>
      <c r="W14123" s="5"/>
    </row>
    <row r="14124" spans="4:23" customFormat="1" x14ac:dyDescent="0.35">
      <c r="D14124" s="5"/>
      <c r="J14124" s="12"/>
      <c r="S14124" s="12"/>
      <c r="T14124" s="5"/>
      <c r="V14124" s="5"/>
      <c r="W14124" s="5"/>
    </row>
    <row r="14125" spans="4:23" customFormat="1" x14ac:dyDescent="0.35">
      <c r="D14125" s="5"/>
      <c r="J14125" s="12"/>
      <c r="S14125" s="12"/>
      <c r="T14125" s="5"/>
      <c r="V14125" s="5"/>
      <c r="W14125" s="5"/>
    </row>
    <row r="14126" spans="4:23" customFormat="1" x14ac:dyDescent="0.35">
      <c r="D14126" s="5"/>
      <c r="J14126" s="12"/>
      <c r="S14126" s="12"/>
      <c r="T14126" s="5"/>
      <c r="V14126" s="5"/>
      <c r="W14126" s="5"/>
    </row>
    <row r="14127" spans="4:23" customFormat="1" x14ac:dyDescent="0.35">
      <c r="D14127" s="5"/>
      <c r="J14127" s="12"/>
      <c r="S14127" s="12"/>
      <c r="T14127" s="5"/>
      <c r="V14127" s="5"/>
      <c r="W14127" s="5"/>
    </row>
    <row r="14128" spans="4:23" customFormat="1" x14ac:dyDescent="0.35">
      <c r="D14128" s="5"/>
      <c r="J14128" s="12"/>
      <c r="S14128" s="12"/>
      <c r="T14128" s="5"/>
      <c r="V14128" s="5"/>
      <c r="W14128" s="5"/>
    </row>
    <row r="14129" spans="4:23" customFormat="1" x14ac:dyDescent="0.35">
      <c r="D14129" s="5"/>
      <c r="J14129" s="12"/>
      <c r="S14129" s="12"/>
      <c r="T14129" s="5"/>
      <c r="V14129" s="5"/>
      <c r="W14129" s="5"/>
    </row>
    <row r="14130" spans="4:23" customFormat="1" x14ac:dyDescent="0.35">
      <c r="D14130" s="5"/>
      <c r="J14130" s="12"/>
      <c r="S14130" s="12"/>
      <c r="T14130" s="5"/>
      <c r="V14130" s="5"/>
      <c r="W14130" s="5"/>
    </row>
    <row r="14131" spans="4:23" customFormat="1" x14ac:dyDescent="0.35">
      <c r="D14131" s="5"/>
      <c r="J14131" s="12"/>
      <c r="S14131" s="12"/>
      <c r="T14131" s="5"/>
      <c r="V14131" s="5"/>
      <c r="W14131" s="5"/>
    </row>
    <row r="14132" spans="4:23" customFormat="1" x14ac:dyDescent="0.35">
      <c r="D14132" s="5"/>
      <c r="J14132" s="12"/>
      <c r="S14132" s="12"/>
      <c r="T14132" s="5"/>
      <c r="V14132" s="5"/>
      <c r="W14132" s="5"/>
    </row>
    <row r="14133" spans="4:23" customFormat="1" x14ac:dyDescent="0.35">
      <c r="D14133" s="5"/>
      <c r="J14133" s="12"/>
      <c r="S14133" s="12"/>
      <c r="T14133" s="5"/>
      <c r="V14133" s="5"/>
      <c r="W14133" s="5"/>
    </row>
    <row r="14134" spans="4:23" customFormat="1" x14ac:dyDescent="0.35">
      <c r="D14134" s="5"/>
      <c r="J14134" s="12"/>
      <c r="S14134" s="12"/>
      <c r="T14134" s="5"/>
      <c r="V14134" s="5"/>
      <c r="W14134" s="5"/>
    </row>
    <row r="14135" spans="4:23" customFormat="1" x14ac:dyDescent="0.35">
      <c r="D14135" s="5"/>
      <c r="J14135" s="12"/>
      <c r="S14135" s="12"/>
      <c r="T14135" s="5"/>
      <c r="V14135" s="5"/>
      <c r="W14135" s="5"/>
    </row>
    <row r="14136" spans="4:23" customFormat="1" x14ac:dyDescent="0.35">
      <c r="D14136" s="5"/>
      <c r="J14136" s="12"/>
      <c r="S14136" s="12"/>
      <c r="T14136" s="5"/>
      <c r="V14136" s="5"/>
      <c r="W14136" s="5"/>
    </row>
    <row r="14137" spans="4:23" customFormat="1" x14ac:dyDescent="0.35">
      <c r="D14137" s="5"/>
      <c r="J14137" s="12"/>
      <c r="S14137" s="12"/>
      <c r="T14137" s="5"/>
      <c r="V14137" s="5"/>
      <c r="W14137" s="5"/>
    </row>
    <row r="14138" spans="4:23" customFormat="1" x14ac:dyDescent="0.35">
      <c r="D14138" s="5"/>
      <c r="J14138" s="12"/>
      <c r="S14138" s="12"/>
      <c r="T14138" s="5"/>
      <c r="V14138" s="5"/>
      <c r="W14138" s="5"/>
    </row>
    <row r="14139" spans="4:23" customFormat="1" x14ac:dyDescent="0.35">
      <c r="D14139" s="5"/>
      <c r="J14139" s="12"/>
      <c r="S14139" s="12"/>
      <c r="T14139" s="5"/>
      <c r="V14139" s="5"/>
      <c r="W14139" s="5"/>
    </row>
    <row r="14140" spans="4:23" customFormat="1" x14ac:dyDescent="0.35">
      <c r="D14140" s="5"/>
      <c r="J14140" s="12"/>
      <c r="S14140" s="12"/>
      <c r="T14140" s="5"/>
      <c r="V14140" s="5"/>
      <c r="W14140" s="5"/>
    </row>
    <row r="14141" spans="4:23" customFormat="1" x14ac:dyDescent="0.35">
      <c r="D14141" s="5"/>
      <c r="J14141" s="12"/>
      <c r="S14141" s="12"/>
      <c r="T14141" s="5"/>
      <c r="V14141" s="5"/>
      <c r="W14141" s="5"/>
    </row>
    <row r="14142" spans="4:23" customFormat="1" x14ac:dyDescent="0.35">
      <c r="D14142" s="5"/>
      <c r="J14142" s="12"/>
      <c r="S14142" s="12"/>
      <c r="T14142" s="5"/>
      <c r="V14142" s="5"/>
      <c r="W14142" s="5"/>
    </row>
    <row r="14143" spans="4:23" customFormat="1" x14ac:dyDescent="0.35">
      <c r="D14143" s="5"/>
      <c r="J14143" s="12"/>
      <c r="S14143" s="12"/>
      <c r="T14143" s="5"/>
      <c r="V14143" s="5"/>
      <c r="W14143" s="5"/>
    </row>
    <row r="14144" spans="4:23" customFormat="1" x14ac:dyDescent="0.35">
      <c r="D14144" s="5"/>
      <c r="J14144" s="12"/>
      <c r="S14144" s="12"/>
      <c r="T14144" s="5"/>
      <c r="V14144" s="5"/>
      <c r="W14144" s="5"/>
    </row>
    <row r="14145" spans="4:23" customFormat="1" x14ac:dyDescent="0.35">
      <c r="D14145" s="5"/>
      <c r="J14145" s="12"/>
      <c r="S14145" s="12"/>
      <c r="T14145" s="5"/>
      <c r="V14145" s="5"/>
      <c r="W14145" s="5"/>
    </row>
    <row r="14146" spans="4:23" customFormat="1" x14ac:dyDescent="0.35">
      <c r="D14146" s="5"/>
      <c r="J14146" s="12"/>
      <c r="S14146" s="12"/>
      <c r="T14146" s="5"/>
      <c r="V14146" s="5"/>
      <c r="W14146" s="5"/>
    </row>
    <row r="14147" spans="4:23" customFormat="1" x14ac:dyDescent="0.35">
      <c r="D14147" s="5"/>
      <c r="J14147" s="12"/>
      <c r="S14147" s="12"/>
      <c r="T14147" s="5"/>
      <c r="V14147" s="5"/>
      <c r="W14147" s="5"/>
    </row>
    <row r="14148" spans="4:23" customFormat="1" x14ac:dyDescent="0.35">
      <c r="D14148" s="5"/>
      <c r="J14148" s="12"/>
      <c r="S14148" s="12"/>
      <c r="T14148" s="5"/>
      <c r="V14148" s="5"/>
      <c r="W14148" s="5"/>
    </row>
    <row r="14149" spans="4:23" customFormat="1" x14ac:dyDescent="0.35">
      <c r="D14149" s="5"/>
      <c r="J14149" s="12"/>
      <c r="S14149" s="12"/>
      <c r="T14149" s="5"/>
      <c r="V14149" s="5"/>
      <c r="W14149" s="5"/>
    </row>
    <row r="14150" spans="4:23" customFormat="1" x14ac:dyDescent="0.35">
      <c r="D14150" s="5"/>
      <c r="J14150" s="12"/>
      <c r="S14150" s="12"/>
      <c r="T14150" s="5"/>
      <c r="V14150" s="5"/>
      <c r="W14150" s="5"/>
    </row>
    <row r="14151" spans="4:23" customFormat="1" x14ac:dyDescent="0.35">
      <c r="D14151" s="5"/>
      <c r="J14151" s="12"/>
      <c r="S14151" s="12"/>
      <c r="T14151" s="5"/>
      <c r="V14151" s="5"/>
      <c r="W14151" s="5"/>
    </row>
    <row r="14152" spans="4:23" customFormat="1" x14ac:dyDescent="0.35">
      <c r="D14152" s="5"/>
      <c r="J14152" s="12"/>
      <c r="S14152" s="12"/>
      <c r="T14152" s="5"/>
      <c r="V14152" s="5"/>
      <c r="W14152" s="5"/>
    </row>
    <row r="14153" spans="4:23" customFormat="1" x14ac:dyDescent="0.35">
      <c r="D14153" s="5"/>
      <c r="J14153" s="12"/>
      <c r="S14153" s="12"/>
      <c r="T14153" s="5"/>
      <c r="V14153" s="5"/>
      <c r="W14153" s="5"/>
    </row>
    <row r="14154" spans="4:23" customFormat="1" x14ac:dyDescent="0.35">
      <c r="D14154" s="5"/>
      <c r="J14154" s="12"/>
      <c r="S14154" s="12"/>
      <c r="T14154" s="5"/>
      <c r="V14154" s="5"/>
      <c r="W14154" s="5"/>
    </row>
    <row r="14155" spans="4:23" customFormat="1" x14ac:dyDescent="0.35">
      <c r="D14155" s="5"/>
      <c r="J14155" s="12"/>
      <c r="S14155" s="12"/>
      <c r="T14155" s="5"/>
      <c r="V14155" s="5"/>
      <c r="W14155" s="5"/>
    </row>
    <row r="14156" spans="4:23" customFormat="1" x14ac:dyDescent="0.35">
      <c r="D14156" s="5"/>
      <c r="J14156" s="12"/>
      <c r="S14156" s="12"/>
      <c r="T14156" s="5"/>
      <c r="V14156" s="5"/>
      <c r="W14156" s="5"/>
    </row>
    <row r="14157" spans="4:23" customFormat="1" x14ac:dyDescent="0.35">
      <c r="D14157" s="5"/>
      <c r="J14157" s="12"/>
      <c r="S14157" s="12"/>
      <c r="T14157" s="5"/>
      <c r="V14157" s="5"/>
      <c r="W14157" s="5"/>
    </row>
    <row r="14158" spans="4:23" customFormat="1" x14ac:dyDescent="0.35">
      <c r="D14158" s="5"/>
      <c r="J14158" s="12"/>
      <c r="S14158" s="12"/>
      <c r="T14158" s="5"/>
      <c r="V14158" s="5"/>
      <c r="W14158" s="5"/>
    </row>
    <row r="14159" spans="4:23" customFormat="1" x14ac:dyDescent="0.35">
      <c r="D14159" s="5"/>
      <c r="J14159" s="12"/>
      <c r="S14159" s="12"/>
      <c r="T14159" s="5"/>
      <c r="V14159" s="5"/>
      <c r="W14159" s="5"/>
    </row>
    <row r="14160" spans="4:23" customFormat="1" x14ac:dyDescent="0.35">
      <c r="D14160" s="5"/>
      <c r="J14160" s="12"/>
      <c r="S14160" s="12"/>
      <c r="T14160" s="5"/>
      <c r="V14160" s="5"/>
      <c r="W14160" s="5"/>
    </row>
    <row r="14161" spans="4:23" customFormat="1" x14ac:dyDescent="0.35">
      <c r="D14161" s="5"/>
      <c r="J14161" s="12"/>
      <c r="S14161" s="12"/>
      <c r="T14161" s="5"/>
      <c r="V14161" s="5"/>
      <c r="W14161" s="5"/>
    </row>
    <row r="14162" spans="4:23" customFormat="1" x14ac:dyDescent="0.35">
      <c r="D14162" s="5"/>
      <c r="J14162" s="12"/>
      <c r="S14162" s="12"/>
      <c r="T14162" s="5"/>
      <c r="V14162" s="5"/>
      <c r="W14162" s="5"/>
    </row>
    <row r="14163" spans="4:23" customFormat="1" x14ac:dyDescent="0.35">
      <c r="D14163" s="5"/>
      <c r="J14163" s="12"/>
      <c r="S14163" s="12"/>
      <c r="T14163" s="5"/>
      <c r="V14163" s="5"/>
      <c r="W14163" s="5"/>
    </row>
    <row r="14164" spans="4:23" customFormat="1" x14ac:dyDescent="0.35">
      <c r="D14164" s="5"/>
      <c r="J14164" s="12"/>
      <c r="S14164" s="12"/>
      <c r="T14164" s="5"/>
      <c r="V14164" s="5"/>
      <c r="W14164" s="5"/>
    </row>
    <row r="14165" spans="4:23" customFormat="1" x14ac:dyDescent="0.35">
      <c r="D14165" s="5"/>
      <c r="J14165" s="12"/>
      <c r="S14165" s="12"/>
      <c r="T14165" s="5"/>
      <c r="V14165" s="5"/>
      <c r="W14165" s="5"/>
    </row>
    <row r="14166" spans="4:23" customFormat="1" x14ac:dyDescent="0.35">
      <c r="D14166" s="5"/>
      <c r="J14166" s="12"/>
      <c r="S14166" s="12"/>
      <c r="T14166" s="5"/>
      <c r="V14166" s="5"/>
      <c r="W14166" s="5"/>
    </row>
    <row r="14167" spans="4:23" customFormat="1" x14ac:dyDescent="0.35">
      <c r="D14167" s="5"/>
      <c r="J14167" s="12"/>
      <c r="S14167" s="12"/>
      <c r="T14167" s="5"/>
      <c r="V14167" s="5"/>
      <c r="W14167" s="5"/>
    </row>
    <row r="14168" spans="4:23" customFormat="1" x14ac:dyDescent="0.35">
      <c r="D14168" s="5"/>
      <c r="J14168" s="12"/>
      <c r="S14168" s="12"/>
      <c r="T14168" s="5"/>
      <c r="V14168" s="5"/>
      <c r="W14168" s="5"/>
    </row>
    <row r="14169" spans="4:23" customFormat="1" x14ac:dyDescent="0.35">
      <c r="D14169" s="5"/>
      <c r="J14169" s="12"/>
      <c r="S14169" s="12"/>
      <c r="T14169" s="5"/>
      <c r="V14169" s="5"/>
      <c r="W14169" s="5"/>
    </row>
    <row r="14170" spans="4:23" customFormat="1" x14ac:dyDescent="0.35">
      <c r="D14170" s="5"/>
      <c r="J14170" s="12"/>
      <c r="S14170" s="12"/>
      <c r="T14170" s="5"/>
      <c r="V14170" s="5"/>
      <c r="W14170" s="5"/>
    </row>
    <row r="14171" spans="4:23" customFormat="1" x14ac:dyDescent="0.35">
      <c r="D14171" s="5"/>
      <c r="J14171" s="12"/>
      <c r="S14171" s="12"/>
      <c r="T14171" s="5"/>
      <c r="V14171" s="5"/>
      <c r="W14171" s="5"/>
    </row>
    <row r="14172" spans="4:23" customFormat="1" x14ac:dyDescent="0.35">
      <c r="D14172" s="5"/>
      <c r="J14172" s="12"/>
      <c r="S14172" s="12"/>
      <c r="T14172" s="5"/>
      <c r="V14172" s="5"/>
      <c r="W14172" s="5"/>
    </row>
    <row r="14173" spans="4:23" customFormat="1" x14ac:dyDescent="0.35">
      <c r="D14173" s="5"/>
      <c r="J14173" s="12"/>
      <c r="S14173" s="12"/>
      <c r="T14173" s="5"/>
      <c r="V14173" s="5"/>
      <c r="W14173" s="5"/>
    </row>
    <row r="14174" spans="4:23" customFormat="1" x14ac:dyDescent="0.35">
      <c r="D14174" s="5"/>
      <c r="J14174" s="12"/>
      <c r="S14174" s="12"/>
      <c r="T14174" s="5"/>
      <c r="V14174" s="5"/>
      <c r="W14174" s="5"/>
    </row>
    <row r="14175" spans="4:23" customFormat="1" x14ac:dyDescent="0.35">
      <c r="D14175" s="5"/>
      <c r="J14175" s="12"/>
      <c r="S14175" s="12"/>
      <c r="T14175" s="5"/>
      <c r="V14175" s="5"/>
      <c r="W14175" s="5"/>
    </row>
    <row r="14176" spans="4:23" customFormat="1" x14ac:dyDescent="0.35">
      <c r="D14176" s="5"/>
      <c r="J14176" s="12"/>
      <c r="S14176" s="12"/>
      <c r="T14176" s="5"/>
      <c r="V14176" s="5"/>
      <c r="W14176" s="5"/>
    </row>
    <row r="14177" spans="4:23" customFormat="1" x14ac:dyDescent="0.35">
      <c r="D14177" s="5"/>
      <c r="J14177" s="12"/>
      <c r="S14177" s="12"/>
      <c r="T14177" s="5"/>
      <c r="V14177" s="5"/>
      <c r="W14177" s="5"/>
    </row>
    <row r="14178" spans="4:23" customFormat="1" x14ac:dyDescent="0.35">
      <c r="D14178" s="5"/>
      <c r="J14178" s="12"/>
      <c r="S14178" s="12"/>
      <c r="T14178" s="5"/>
      <c r="V14178" s="5"/>
      <c r="W14178" s="5"/>
    </row>
    <row r="14179" spans="4:23" customFormat="1" x14ac:dyDescent="0.35">
      <c r="D14179" s="5"/>
      <c r="J14179" s="12"/>
      <c r="S14179" s="12"/>
      <c r="T14179" s="5"/>
      <c r="V14179" s="5"/>
      <c r="W14179" s="5"/>
    </row>
    <row r="14180" spans="4:23" customFormat="1" x14ac:dyDescent="0.35">
      <c r="D14180" s="5"/>
      <c r="J14180" s="12"/>
      <c r="S14180" s="12"/>
      <c r="T14180" s="5"/>
      <c r="V14180" s="5"/>
      <c r="W14180" s="5"/>
    </row>
    <row r="14181" spans="4:23" customFormat="1" x14ac:dyDescent="0.35">
      <c r="D14181" s="5"/>
      <c r="J14181" s="12"/>
      <c r="S14181" s="12"/>
      <c r="T14181" s="5"/>
      <c r="V14181" s="5"/>
      <c r="W14181" s="5"/>
    </row>
    <row r="14182" spans="4:23" customFormat="1" x14ac:dyDescent="0.35">
      <c r="D14182" s="5"/>
      <c r="J14182" s="12"/>
      <c r="S14182" s="12"/>
      <c r="T14182" s="5"/>
      <c r="V14182" s="5"/>
      <c r="W14182" s="5"/>
    </row>
    <row r="14183" spans="4:23" customFormat="1" x14ac:dyDescent="0.35">
      <c r="D14183" s="5"/>
      <c r="J14183" s="12"/>
      <c r="S14183" s="12"/>
      <c r="T14183" s="5"/>
      <c r="V14183" s="5"/>
      <c r="W14183" s="5"/>
    </row>
    <row r="14184" spans="4:23" customFormat="1" x14ac:dyDescent="0.35">
      <c r="D14184" s="5"/>
      <c r="J14184" s="12"/>
      <c r="S14184" s="12"/>
      <c r="T14184" s="5"/>
      <c r="V14184" s="5"/>
      <c r="W14184" s="5"/>
    </row>
    <row r="14185" spans="4:23" customFormat="1" x14ac:dyDescent="0.35">
      <c r="D14185" s="5"/>
      <c r="J14185" s="12"/>
      <c r="S14185" s="12"/>
      <c r="T14185" s="5"/>
      <c r="V14185" s="5"/>
      <c r="W14185" s="5"/>
    </row>
    <row r="14186" spans="4:23" customFormat="1" x14ac:dyDescent="0.35">
      <c r="D14186" s="5"/>
      <c r="J14186" s="12"/>
      <c r="S14186" s="12"/>
      <c r="T14186" s="5"/>
      <c r="V14186" s="5"/>
      <c r="W14186" s="5"/>
    </row>
    <row r="14187" spans="4:23" customFormat="1" x14ac:dyDescent="0.35">
      <c r="D14187" s="5"/>
      <c r="J14187" s="12"/>
      <c r="S14187" s="12"/>
      <c r="T14187" s="5"/>
      <c r="V14187" s="5"/>
      <c r="W14187" s="5"/>
    </row>
    <row r="14188" spans="4:23" customFormat="1" x14ac:dyDescent="0.35">
      <c r="D14188" s="5"/>
      <c r="J14188" s="12"/>
      <c r="S14188" s="12"/>
      <c r="T14188" s="5"/>
      <c r="V14188" s="5"/>
      <c r="W14188" s="5"/>
    </row>
    <row r="14189" spans="4:23" customFormat="1" x14ac:dyDescent="0.35">
      <c r="D14189" s="5"/>
      <c r="J14189" s="12"/>
      <c r="S14189" s="12"/>
      <c r="T14189" s="5"/>
      <c r="V14189" s="5"/>
      <c r="W14189" s="5"/>
    </row>
    <row r="14190" spans="4:23" customFormat="1" x14ac:dyDescent="0.35">
      <c r="D14190" s="5"/>
      <c r="J14190" s="12"/>
      <c r="S14190" s="12"/>
      <c r="T14190" s="5"/>
      <c r="V14190" s="5"/>
      <c r="W14190" s="5"/>
    </row>
    <row r="14191" spans="4:23" customFormat="1" x14ac:dyDescent="0.35">
      <c r="D14191" s="5"/>
      <c r="J14191" s="12"/>
      <c r="S14191" s="12"/>
      <c r="T14191" s="5"/>
      <c r="V14191" s="5"/>
      <c r="W14191" s="5"/>
    </row>
    <row r="14192" spans="4:23" customFormat="1" x14ac:dyDescent="0.35">
      <c r="D14192" s="5"/>
      <c r="J14192" s="12"/>
      <c r="S14192" s="12"/>
      <c r="T14192" s="5"/>
      <c r="V14192" s="5"/>
      <c r="W14192" s="5"/>
    </row>
    <row r="14193" spans="4:23" customFormat="1" x14ac:dyDescent="0.35">
      <c r="D14193" s="5"/>
      <c r="J14193" s="12"/>
      <c r="S14193" s="12"/>
      <c r="T14193" s="5"/>
      <c r="V14193" s="5"/>
      <c r="W14193" s="5"/>
    </row>
    <row r="14194" spans="4:23" customFormat="1" x14ac:dyDescent="0.35">
      <c r="D14194" s="5"/>
      <c r="J14194" s="12"/>
      <c r="S14194" s="12"/>
      <c r="T14194" s="5"/>
      <c r="V14194" s="5"/>
      <c r="W14194" s="5"/>
    </row>
    <row r="14195" spans="4:23" customFormat="1" x14ac:dyDescent="0.35">
      <c r="D14195" s="5"/>
      <c r="J14195" s="12"/>
      <c r="S14195" s="12"/>
      <c r="T14195" s="5"/>
      <c r="V14195" s="5"/>
      <c r="W14195" s="5"/>
    </row>
    <row r="14196" spans="4:23" customFormat="1" x14ac:dyDescent="0.35">
      <c r="D14196" s="5"/>
      <c r="J14196" s="12"/>
      <c r="S14196" s="12"/>
      <c r="T14196" s="5"/>
      <c r="V14196" s="5"/>
      <c r="W14196" s="5"/>
    </row>
    <row r="14197" spans="4:23" customFormat="1" x14ac:dyDescent="0.35">
      <c r="D14197" s="5"/>
      <c r="J14197" s="12"/>
      <c r="S14197" s="12"/>
      <c r="T14197" s="5"/>
      <c r="V14197" s="5"/>
      <c r="W14197" s="5"/>
    </row>
    <row r="14198" spans="4:23" customFormat="1" x14ac:dyDescent="0.35">
      <c r="D14198" s="5"/>
      <c r="J14198" s="12"/>
      <c r="S14198" s="12"/>
      <c r="T14198" s="5"/>
      <c r="V14198" s="5"/>
      <c r="W14198" s="5"/>
    </row>
    <row r="14199" spans="4:23" customFormat="1" x14ac:dyDescent="0.35">
      <c r="D14199" s="5"/>
      <c r="J14199" s="12"/>
      <c r="S14199" s="12"/>
      <c r="T14199" s="5"/>
      <c r="V14199" s="5"/>
      <c r="W14199" s="5"/>
    </row>
    <row r="14200" spans="4:23" customFormat="1" x14ac:dyDescent="0.35">
      <c r="D14200" s="5"/>
      <c r="J14200" s="12"/>
      <c r="S14200" s="12"/>
      <c r="T14200" s="5"/>
      <c r="V14200" s="5"/>
      <c r="W14200" s="5"/>
    </row>
    <row r="14201" spans="4:23" customFormat="1" x14ac:dyDescent="0.35">
      <c r="D14201" s="5"/>
      <c r="J14201" s="12"/>
      <c r="S14201" s="12"/>
      <c r="T14201" s="5"/>
      <c r="V14201" s="5"/>
      <c r="W14201" s="5"/>
    </row>
    <row r="14202" spans="4:23" customFormat="1" x14ac:dyDescent="0.35">
      <c r="D14202" s="5"/>
      <c r="J14202" s="12"/>
      <c r="S14202" s="12"/>
      <c r="T14202" s="5"/>
      <c r="V14202" s="5"/>
      <c r="W14202" s="5"/>
    </row>
    <row r="14203" spans="4:23" customFormat="1" x14ac:dyDescent="0.35">
      <c r="D14203" s="5"/>
      <c r="J14203" s="12"/>
      <c r="S14203" s="12"/>
      <c r="T14203" s="5"/>
      <c r="V14203" s="5"/>
      <c r="W14203" s="5"/>
    </row>
    <row r="14204" spans="4:23" customFormat="1" x14ac:dyDescent="0.35">
      <c r="D14204" s="5"/>
      <c r="J14204" s="12"/>
      <c r="S14204" s="12"/>
      <c r="T14204" s="5"/>
      <c r="V14204" s="5"/>
      <c r="W14204" s="5"/>
    </row>
    <row r="14205" spans="4:23" customFormat="1" x14ac:dyDescent="0.35">
      <c r="D14205" s="5"/>
      <c r="J14205" s="12"/>
      <c r="S14205" s="12"/>
      <c r="T14205" s="5"/>
      <c r="V14205" s="5"/>
      <c r="W14205" s="5"/>
    </row>
    <row r="14206" spans="4:23" customFormat="1" x14ac:dyDescent="0.35">
      <c r="D14206" s="5"/>
      <c r="J14206" s="12"/>
      <c r="S14206" s="12"/>
      <c r="T14206" s="5"/>
      <c r="V14206" s="5"/>
      <c r="W14206" s="5"/>
    </row>
    <row r="14207" spans="4:23" customFormat="1" x14ac:dyDescent="0.35">
      <c r="D14207" s="5"/>
      <c r="J14207" s="12"/>
      <c r="S14207" s="12"/>
      <c r="T14207" s="5"/>
      <c r="V14207" s="5"/>
      <c r="W14207" s="5"/>
    </row>
    <row r="14208" spans="4:23" customFormat="1" x14ac:dyDescent="0.35">
      <c r="D14208" s="5"/>
      <c r="J14208" s="12"/>
      <c r="S14208" s="12"/>
      <c r="T14208" s="5"/>
      <c r="V14208" s="5"/>
      <c r="W14208" s="5"/>
    </row>
    <row r="14209" spans="4:23" customFormat="1" x14ac:dyDescent="0.35">
      <c r="D14209" s="5"/>
      <c r="J14209" s="12"/>
      <c r="S14209" s="12"/>
      <c r="T14209" s="5"/>
      <c r="V14209" s="5"/>
      <c r="W14209" s="5"/>
    </row>
    <row r="14210" spans="4:23" customFormat="1" x14ac:dyDescent="0.35">
      <c r="D14210" s="5"/>
      <c r="J14210" s="12"/>
      <c r="S14210" s="12"/>
      <c r="T14210" s="5"/>
      <c r="V14210" s="5"/>
      <c r="W14210" s="5"/>
    </row>
    <row r="14211" spans="4:23" customFormat="1" x14ac:dyDescent="0.35">
      <c r="D14211" s="5"/>
      <c r="J14211" s="12"/>
      <c r="S14211" s="12"/>
      <c r="T14211" s="5"/>
      <c r="V14211" s="5"/>
      <c r="W14211" s="5"/>
    </row>
    <row r="14212" spans="4:23" customFormat="1" x14ac:dyDescent="0.35">
      <c r="D14212" s="5"/>
      <c r="J14212" s="12"/>
      <c r="S14212" s="12"/>
      <c r="T14212" s="5"/>
      <c r="V14212" s="5"/>
      <c r="W14212" s="5"/>
    </row>
    <row r="14213" spans="4:23" customFormat="1" x14ac:dyDescent="0.35">
      <c r="D14213" s="5"/>
      <c r="J14213" s="12"/>
      <c r="S14213" s="12"/>
      <c r="T14213" s="5"/>
      <c r="V14213" s="5"/>
      <c r="W14213" s="5"/>
    </row>
    <row r="14214" spans="4:23" customFormat="1" x14ac:dyDescent="0.35">
      <c r="D14214" s="5"/>
      <c r="J14214" s="12"/>
      <c r="S14214" s="12"/>
      <c r="T14214" s="5"/>
      <c r="V14214" s="5"/>
      <c r="W14214" s="5"/>
    </row>
    <row r="14215" spans="4:23" customFormat="1" x14ac:dyDescent="0.35">
      <c r="D14215" s="5"/>
      <c r="J14215" s="12"/>
      <c r="S14215" s="12"/>
      <c r="T14215" s="5"/>
      <c r="V14215" s="5"/>
      <c r="W14215" s="5"/>
    </row>
    <row r="14216" spans="4:23" customFormat="1" x14ac:dyDescent="0.35">
      <c r="D14216" s="5"/>
      <c r="J14216" s="12"/>
      <c r="S14216" s="12"/>
      <c r="T14216" s="5"/>
      <c r="V14216" s="5"/>
      <c r="W14216" s="5"/>
    </row>
    <row r="14217" spans="4:23" customFormat="1" x14ac:dyDescent="0.35">
      <c r="D14217" s="5"/>
      <c r="J14217" s="12"/>
      <c r="S14217" s="12"/>
      <c r="T14217" s="5"/>
      <c r="V14217" s="5"/>
      <c r="W14217" s="5"/>
    </row>
    <row r="14218" spans="4:23" customFormat="1" x14ac:dyDescent="0.35">
      <c r="D14218" s="5"/>
      <c r="J14218" s="12"/>
      <c r="S14218" s="12"/>
      <c r="T14218" s="5"/>
      <c r="V14218" s="5"/>
      <c r="W14218" s="5"/>
    </row>
    <row r="14219" spans="4:23" customFormat="1" x14ac:dyDescent="0.35">
      <c r="D14219" s="5"/>
      <c r="J14219" s="12"/>
      <c r="S14219" s="12"/>
      <c r="T14219" s="5"/>
      <c r="V14219" s="5"/>
      <c r="W14219" s="5"/>
    </row>
    <row r="14220" spans="4:23" customFormat="1" x14ac:dyDescent="0.35">
      <c r="D14220" s="5"/>
      <c r="J14220" s="12"/>
      <c r="S14220" s="12"/>
      <c r="T14220" s="5"/>
      <c r="V14220" s="5"/>
      <c r="W14220" s="5"/>
    </row>
    <row r="14221" spans="4:23" customFormat="1" x14ac:dyDescent="0.35">
      <c r="D14221" s="5"/>
      <c r="J14221" s="12"/>
      <c r="S14221" s="12"/>
      <c r="T14221" s="5"/>
      <c r="V14221" s="5"/>
      <c r="W14221" s="5"/>
    </row>
    <row r="14222" spans="4:23" customFormat="1" x14ac:dyDescent="0.35">
      <c r="D14222" s="5"/>
      <c r="J14222" s="12"/>
      <c r="S14222" s="12"/>
      <c r="T14222" s="5"/>
      <c r="V14222" s="5"/>
      <c r="W14222" s="5"/>
    </row>
    <row r="14223" spans="4:23" customFormat="1" x14ac:dyDescent="0.35">
      <c r="D14223" s="5"/>
      <c r="J14223" s="12"/>
      <c r="S14223" s="12"/>
      <c r="T14223" s="5"/>
      <c r="V14223" s="5"/>
      <c r="W14223" s="5"/>
    </row>
    <row r="14224" spans="4:23" customFormat="1" x14ac:dyDescent="0.35">
      <c r="D14224" s="5"/>
      <c r="J14224" s="12"/>
      <c r="S14224" s="12"/>
      <c r="T14224" s="5"/>
      <c r="V14224" s="5"/>
      <c r="W14224" s="5"/>
    </row>
    <row r="14225" spans="4:23" customFormat="1" x14ac:dyDescent="0.35">
      <c r="D14225" s="5"/>
      <c r="J14225" s="12"/>
      <c r="S14225" s="12"/>
      <c r="T14225" s="5"/>
      <c r="V14225" s="5"/>
      <c r="W14225" s="5"/>
    </row>
    <row r="14226" spans="4:23" customFormat="1" x14ac:dyDescent="0.35">
      <c r="D14226" s="5"/>
      <c r="J14226" s="12"/>
      <c r="S14226" s="12"/>
      <c r="T14226" s="5"/>
      <c r="V14226" s="5"/>
      <c r="W14226" s="5"/>
    </row>
    <row r="14227" spans="4:23" customFormat="1" x14ac:dyDescent="0.35">
      <c r="D14227" s="5"/>
      <c r="J14227" s="12"/>
      <c r="S14227" s="12"/>
      <c r="T14227" s="5"/>
      <c r="V14227" s="5"/>
      <c r="W14227" s="5"/>
    </row>
    <row r="14228" spans="4:23" customFormat="1" x14ac:dyDescent="0.35">
      <c r="D14228" s="5"/>
      <c r="J14228" s="12"/>
      <c r="S14228" s="12"/>
      <c r="T14228" s="5"/>
      <c r="V14228" s="5"/>
      <c r="W14228" s="5"/>
    </row>
    <row r="14229" spans="4:23" customFormat="1" x14ac:dyDescent="0.35">
      <c r="D14229" s="5"/>
      <c r="J14229" s="12"/>
      <c r="S14229" s="12"/>
      <c r="T14229" s="5"/>
      <c r="V14229" s="5"/>
      <c r="W14229" s="5"/>
    </row>
    <row r="14230" spans="4:23" customFormat="1" x14ac:dyDescent="0.35">
      <c r="D14230" s="5"/>
      <c r="J14230" s="12"/>
      <c r="S14230" s="12"/>
      <c r="T14230" s="5"/>
      <c r="V14230" s="5"/>
      <c r="W14230" s="5"/>
    </row>
    <row r="14231" spans="4:23" customFormat="1" x14ac:dyDescent="0.35">
      <c r="D14231" s="5"/>
      <c r="J14231" s="12"/>
      <c r="S14231" s="12"/>
      <c r="T14231" s="5"/>
      <c r="V14231" s="5"/>
      <c r="W14231" s="5"/>
    </row>
    <row r="14232" spans="4:23" customFormat="1" x14ac:dyDescent="0.35">
      <c r="D14232" s="5"/>
      <c r="J14232" s="12"/>
      <c r="S14232" s="12"/>
      <c r="T14232" s="5"/>
      <c r="V14232" s="5"/>
      <c r="W14232" s="5"/>
    </row>
    <row r="14233" spans="4:23" customFormat="1" x14ac:dyDescent="0.35">
      <c r="D14233" s="5"/>
      <c r="J14233" s="12"/>
      <c r="S14233" s="12"/>
      <c r="T14233" s="5"/>
      <c r="V14233" s="5"/>
      <c r="W14233" s="5"/>
    </row>
    <row r="14234" spans="4:23" customFormat="1" x14ac:dyDescent="0.35">
      <c r="D14234" s="5"/>
      <c r="J14234" s="12"/>
      <c r="S14234" s="12"/>
      <c r="T14234" s="5"/>
      <c r="V14234" s="5"/>
      <c r="W14234" s="5"/>
    </row>
    <row r="14235" spans="4:23" customFormat="1" x14ac:dyDescent="0.35">
      <c r="D14235" s="5"/>
      <c r="J14235" s="12"/>
      <c r="S14235" s="12"/>
      <c r="T14235" s="5"/>
      <c r="V14235" s="5"/>
      <c r="W14235" s="5"/>
    </row>
    <row r="14236" spans="4:23" customFormat="1" x14ac:dyDescent="0.35">
      <c r="D14236" s="5"/>
      <c r="J14236" s="12"/>
      <c r="S14236" s="12"/>
      <c r="T14236" s="5"/>
      <c r="V14236" s="5"/>
      <c r="W14236" s="5"/>
    </row>
    <row r="14237" spans="4:23" customFormat="1" x14ac:dyDescent="0.35">
      <c r="D14237" s="5"/>
      <c r="J14237" s="12"/>
      <c r="S14237" s="12"/>
      <c r="T14237" s="5"/>
      <c r="V14237" s="5"/>
      <c r="W14237" s="5"/>
    </row>
    <row r="14238" spans="4:23" customFormat="1" x14ac:dyDescent="0.35">
      <c r="D14238" s="5"/>
      <c r="J14238" s="12"/>
      <c r="S14238" s="12"/>
      <c r="T14238" s="5"/>
      <c r="V14238" s="5"/>
      <c r="W14238" s="5"/>
    </row>
    <row r="14239" spans="4:23" customFormat="1" x14ac:dyDescent="0.35">
      <c r="D14239" s="5"/>
      <c r="J14239" s="12"/>
      <c r="S14239" s="12"/>
      <c r="T14239" s="5"/>
      <c r="V14239" s="5"/>
      <c r="W14239" s="5"/>
    </row>
    <row r="14240" spans="4:23" customFormat="1" x14ac:dyDescent="0.35">
      <c r="D14240" s="5"/>
      <c r="J14240" s="12"/>
      <c r="S14240" s="12"/>
      <c r="T14240" s="5"/>
      <c r="V14240" s="5"/>
      <c r="W14240" s="5"/>
    </row>
    <row r="14241" spans="4:23" customFormat="1" x14ac:dyDescent="0.35">
      <c r="D14241" s="5"/>
      <c r="J14241" s="12"/>
      <c r="S14241" s="12"/>
      <c r="T14241" s="5"/>
      <c r="V14241" s="5"/>
      <c r="W14241" s="5"/>
    </row>
    <row r="14242" spans="4:23" customFormat="1" x14ac:dyDescent="0.35">
      <c r="D14242" s="5"/>
      <c r="J14242" s="12"/>
      <c r="S14242" s="12"/>
      <c r="T14242" s="5"/>
      <c r="V14242" s="5"/>
      <c r="W14242" s="5"/>
    </row>
    <row r="14243" spans="4:23" customFormat="1" x14ac:dyDescent="0.35">
      <c r="D14243" s="5"/>
      <c r="J14243" s="12"/>
      <c r="S14243" s="12"/>
      <c r="T14243" s="5"/>
      <c r="V14243" s="5"/>
      <c r="W14243" s="5"/>
    </row>
    <row r="14244" spans="4:23" customFormat="1" x14ac:dyDescent="0.35">
      <c r="D14244" s="5"/>
      <c r="J14244" s="12"/>
      <c r="S14244" s="12"/>
      <c r="T14244" s="5"/>
      <c r="V14244" s="5"/>
      <c r="W14244" s="5"/>
    </row>
    <row r="14245" spans="4:23" customFormat="1" x14ac:dyDescent="0.35">
      <c r="D14245" s="5"/>
      <c r="J14245" s="12"/>
      <c r="S14245" s="12"/>
      <c r="T14245" s="5"/>
      <c r="V14245" s="5"/>
      <c r="W14245" s="5"/>
    </row>
    <row r="14246" spans="4:23" customFormat="1" x14ac:dyDescent="0.35">
      <c r="D14246" s="5"/>
      <c r="J14246" s="12"/>
      <c r="S14246" s="12"/>
      <c r="T14246" s="5"/>
      <c r="V14246" s="5"/>
      <c r="W14246" s="5"/>
    </row>
    <row r="14247" spans="4:23" customFormat="1" x14ac:dyDescent="0.35">
      <c r="D14247" s="5"/>
      <c r="J14247" s="12"/>
      <c r="S14247" s="12"/>
      <c r="T14247" s="5"/>
      <c r="V14247" s="5"/>
      <c r="W14247" s="5"/>
    </row>
    <row r="14248" spans="4:23" customFormat="1" x14ac:dyDescent="0.35">
      <c r="D14248" s="5"/>
      <c r="J14248" s="12"/>
      <c r="S14248" s="12"/>
      <c r="T14248" s="5"/>
      <c r="V14248" s="5"/>
      <c r="W14248" s="5"/>
    </row>
    <row r="14249" spans="4:23" customFormat="1" x14ac:dyDescent="0.35">
      <c r="D14249" s="5"/>
      <c r="J14249" s="12"/>
      <c r="S14249" s="12"/>
      <c r="T14249" s="5"/>
      <c r="V14249" s="5"/>
      <c r="W14249" s="5"/>
    </row>
    <row r="14250" spans="4:23" customFormat="1" x14ac:dyDescent="0.35">
      <c r="D14250" s="5"/>
      <c r="J14250" s="12"/>
      <c r="S14250" s="12"/>
      <c r="T14250" s="5"/>
      <c r="V14250" s="5"/>
      <c r="W14250" s="5"/>
    </row>
    <row r="14251" spans="4:23" customFormat="1" x14ac:dyDescent="0.35">
      <c r="D14251" s="5"/>
      <c r="J14251" s="12"/>
      <c r="S14251" s="12"/>
      <c r="T14251" s="5"/>
      <c r="V14251" s="5"/>
      <c r="W14251" s="5"/>
    </row>
    <row r="14252" spans="4:23" customFormat="1" x14ac:dyDescent="0.35">
      <c r="D14252" s="5"/>
      <c r="J14252" s="12"/>
      <c r="S14252" s="12"/>
      <c r="T14252" s="5"/>
      <c r="V14252" s="5"/>
      <c r="W14252" s="5"/>
    </row>
    <row r="14253" spans="4:23" customFormat="1" x14ac:dyDescent="0.35">
      <c r="D14253" s="5"/>
      <c r="J14253" s="12"/>
      <c r="S14253" s="12"/>
      <c r="T14253" s="5"/>
      <c r="V14253" s="5"/>
      <c r="W14253" s="5"/>
    </row>
    <row r="14254" spans="4:23" customFormat="1" x14ac:dyDescent="0.35">
      <c r="D14254" s="5"/>
      <c r="J14254" s="12"/>
      <c r="S14254" s="12"/>
      <c r="T14254" s="5"/>
      <c r="V14254" s="5"/>
      <c r="W14254" s="5"/>
    </row>
    <row r="14255" spans="4:23" customFormat="1" x14ac:dyDescent="0.35">
      <c r="D14255" s="5"/>
      <c r="J14255" s="12"/>
      <c r="S14255" s="12"/>
      <c r="T14255" s="5"/>
      <c r="V14255" s="5"/>
      <c r="W14255" s="5"/>
    </row>
    <row r="14256" spans="4:23" customFormat="1" x14ac:dyDescent="0.35">
      <c r="D14256" s="5"/>
      <c r="J14256" s="12"/>
      <c r="S14256" s="12"/>
      <c r="T14256" s="5"/>
      <c r="V14256" s="5"/>
      <c r="W14256" s="5"/>
    </row>
    <row r="14257" spans="4:23" customFormat="1" x14ac:dyDescent="0.35">
      <c r="D14257" s="5"/>
      <c r="J14257" s="12"/>
      <c r="S14257" s="12"/>
      <c r="T14257" s="5"/>
      <c r="V14257" s="5"/>
      <c r="W14257" s="5"/>
    </row>
    <row r="14258" spans="4:23" customFormat="1" x14ac:dyDescent="0.35">
      <c r="D14258" s="5"/>
      <c r="J14258" s="12"/>
      <c r="S14258" s="12"/>
      <c r="T14258" s="5"/>
      <c r="V14258" s="5"/>
      <c r="W14258" s="5"/>
    </row>
    <row r="14259" spans="4:23" customFormat="1" x14ac:dyDescent="0.35">
      <c r="D14259" s="5"/>
      <c r="J14259" s="12"/>
      <c r="S14259" s="12"/>
      <c r="T14259" s="5"/>
      <c r="V14259" s="5"/>
      <c r="W14259" s="5"/>
    </row>
    <row r="14260" spans="4:23" customFormat="1" x14ac:dyDescent="0.35">
      <c r="D14260" s="5"/>
      <c r="J14260" s="12"/>
      <c r="S14260" s="12"/>
      <c r="T14260" s="5"/>
      <c r="V14260" s="5"/>
      <c r="W14260" s="5"/>
    </row>
    <row r="14261" spans="4:23" customFormat="1" x14ac:dyDescent="0.35">
      <c r="D14261" s="5"/>
      <c r="J14261" s="12"/>
      <c r="S14261" s="12"/>
      <c r="T14261" s="5"/>
      <c r="V14261" s="5"/>
      <c r="W14261" s="5"/>
    </row>
    <row r="14262" spans="4:23" customFormat="1" x14ac:dyDescent="0.35">
      <c r="D14262" s="5"/>
      <c r="J14262" s="12"/>
      <c r="S14262" s="12"/>
      <c r="T14262" s="5"/>
      <c r="V14262" s="5"/>
      <c r="W14262" s="5"/>
    </row>
    <row r="14263" spans="4:23" customFormat="1" x14ac:dyDescent="0.35">
      <c r="D14263" s="5"/>
      <c r="J14263" s="12"/>
      <c r="S14263" s="12"/>
      <c r="T14263" s="5"/>
      <c r="V14263" s="5"/>
      <c r="W14263" s="5"/>
    </row>
    <row r="14264" spans="4:23" customFormat="1" x14ac:dyDescent="0.35">
      <c r="D14264" s="5"/>
      <c r="J14264" s="12"/>
      <c r="S14264" s="12"/>
      <c r="T14264" s="5"/>
      <c r="V14264" s="5"/>
      <c r="W14264" s="5"/>
    </row>
    <row r="14265" spans="4:23" customFormat="1" x14ac:dyDescent="0.35">
      <c r="D14265" s="5"/>
      <c r="J14265" s="12"/>
      <c r="S14265" s="12"/>
      <c r="T14265" s="5"/>
      <c r="V14265" s="5"/>
      <c r="W14265" s="5"/>
    </row>
    <row r="14266" spans="4:23" customFormat="1" x14ac:dyDescent="0.35">
      <c r="D14266" s="5"/>
      <c r="J14266" s="12"/>
      <c r="S14266" s="12"/>
      <c r="T14266" s="5"/>
      <c r="V14266" s="5"/>
      <c r="W14266" s="5"/>
    </row>
    <row r="14267" spans="4:23" customFormat="1" x14ac:dyDescent="0.35">
      <c r="D14267" s="5"/>
      <c r="J14267" s="12"/>
      <c r="S14267" s="12"/>
      <c r="T14267" s="5"/>
      <c r="V14267" s="5"/>
      <c r="W14267" s="5"/>
    </row>
    <row r="14268" spans="4:23" customFormat="1" x14ac:dyDescent="0.35">
      <c r="D14268" s="5"/>
      <c r="J14268" s="12"/>
      <c r="S14268" s="12"/>
      <c r="T14268" s="5"/>
      <c r="V14268" s="5"/>
      <c r="W14268" s="5"/>
    </row>
    <row r="14269" spans="4:23" customFormat="1" x14ac:dyDescent="0.35">
      <c r="D14269" s="5"/>
      <c r="J14269" s="12"/>
      <c r="S14269" s="12"/>
      <c r="T14269" s="5"/>
      <c r="V14269" s="5"/>
      <c r="W14269" s="5"/>
    </row>
    <row r="14270" spans="4:23" customFormat="1" x14ac:dyDescent="0.35">
      <c r="D14270" s="5"/>
      <c r="J14270" s="12"/>
      <c r="S14270" s="12"/>
      <c r="T14270" s="5"/>
      <c r="V14270" s="5"/>
      <c r="W14270" s="5"/>
    </row>
    <row r="14271" spans="4:23" customFormat="1" x14ac:dyDescent="0.35">
      <c r="D14271" s="5"/>
      <c r="J14271" s="12"/>
      <c r="S14271" s="12"/>
      <c r="T14271" s="5"/>
      <c r="V14271" s="5"/>
      <c r="W14271" s="5"/>
    </row>
    <row r="14272" spans="4:23" customFormat="1" x14ac:dyDescent="0.35">
      <c r="D14272" s="5"/>
      <c r="J14272" s="12"/>
      <c r="S14272" s="12"/>
      <c r="T14272" s="5"/>
      <c r="V14272" s="5"/>
      <c r="W14272" s="5"/>
    </row>
    <row r="14273" spans="4:23" customFormat="1" x14ac:dyDescent="0.35">
      <c r="D14273" s="5"/>
      <c r="J14273" s="12"/>
      <c r="S14273" s="12"/>
      <c r="T14273" s="5"/>
      <c r="V14273" s="5"/>
      <c r="W14273" s="5"/>
    </row>
    <row r="14274" spans="4:23" customFormat="1" x14ac:dyDescent="0.35">
      <c r="D14274" s="5"/>
      <c r="J14274" s="12"/>
      <c r="S14274" s="12"/>
      <c r="T14274" s="5"/>
      <c r="V14274" s="5"/>
      <c r="W14274" s="5"/>
    </row>
    <row r="14275" spans="4:23" customFormat="1" x14ac:dyDescent="0.35">
      <c r="D14275" s="5"/>
      <c r="J14275" s="12"/>
      <c r="S14275" s="12"/>
      <c r="T14275" s="5"/>
      <c r="V14275" s="5"/>
      <c r="W14275" s="5"/>
    </row>
    <row r="14276" spans="4:23" customFormat="1" x14ac:dyDescent="0.35">
      <c r="D14276" s="5"/>
      <c r="J14276" s="12"/>
      <c r="S14276" s="12"/>
      <c r="T14276" s="5"/>
      <c r="V14276" s="5"/>
      <c r="W14276" s="5"/>
    </row>
    <row r="14277" spans="4:23" customFormat="1" x14ac:dyDescent="0.35">
      <c r="D14277" s="5"/>
      <c r="J14277" s="12"/>
      <c r="S14277" s="12"/>
      <c r="T14277" s="5"/>
      <c r="V14277" s="5"/>
      <c r="W14277" s="5"/>
    </row>
    <row r="14278" spans="4:23" customFormat="1" x14ac:dyDescent="0.35">
      <c r="D14278" s="5"/>
      <c r="J14278" s="12"/>
      <c r="S14278" s="12"/>
      <c r="T14278" s="5"/>
      <c r="V14278" s="5"/>
      <c r="W14278" s="5"/>
    </row>
    <row r="14279" spans="4:23" customFormat="1" x14ac:dyDescent="0.35">
      <c r="D14279" s="5"/>
      <c r="J14279" s="12"/>
      <c r="S14279" s="12"/>
      <c r="T14279" s="5"/>
      <c r="V14279" s="5"/>
      <c r="W14279" s="5"/>
    </row>
    <row r="14280" spans="4:23" customFormat="1" x14ac:dyDescent="0.35">
      <c r="D14280" s="5"/>
      <c r="J14280" s="12"/>
      <c r="S14280" s="12"/>
      <c r="T14280" s="5"/>
      <c r="V14280" s="5"/>
      <c r="W14280" s="5"/>
    </row>
    <row r="14281" spans="4:23" customFormat="1" x14ac:dyDescent="0.35">
      <c r="D14281" s="5"/>
      <c r="J14281" s="12"/>
      <c r="S14281" s="12"/>
      <c r="T14281" s="5"/>
      <c r="V14281" s="5"/>
      <c r="W14281" s="5"/>
    </row>
    <row r="14282" spans="4:23" customFormat="1" x14ac:dyDescent="0.35">
      <c r="D14282" s="5"/>
      <c r="J14282" s="12"/>
      <c r="S14282" s="12"/>
      <c r="T14282" s="5"/>
      <c r="V14282" s="5"/>
      <c r="W14282" s="5"/>
    </row>
    <row r="14283" spans="4:23" customFormat="1" x14ac:dyDescent="0.35">
      <c r="D14283" s="5"/>
      <c r="J14283" s="12"/>
      <c r="S14283" s="12"/>
      <c r="T14283" s="5"/>
      <c r="V14283" s="5"/>
      <c r="W14283" s="5"/>
    </row>
    <row r="14284" spans="4:23" customFormat="1" x14ac:dyDescent="0.35">
      <c r="D14284" s="5"/>
      <c r="J14284" s="12"/>
      <c r="S14284" s="12"/>
      <c r="T14284" s="5"/>
      <c r="V14284" s="5"/>
      <c r="W14284" s="5"/>
    </row>
    <row r="14285" spans="4:23" customFormat="1" x14ac:dyDescent="0.35">
      <c r="D14285" s="5"/>
      <c r="J14285" s="12"/>
      <c r="S14285" s="12"/>
      <c r="T14285" s="5"/>
      <c r="V14285" s="5"/>
      <c r="W14285" s="5"/>
    </row>
    <row r="14286" spans="4:23" customFormat="1" x14ac:dyDescent="0.35">
      <c r="D14286" s="5"/>
      <c r="J14286" s="12"/>
      <c r="S14286" s="12"/>
      <c r="T14286" s="5"/>
      <c r="V14286" s="5"/>
      <c r="W14286" s="5"/>
    </row>
    <row r="14287" spans="4:23" customFormat="1" x14ac:dyDescent="0.35">
      <c r="D14287" s="5"/>
      <c r="J14287" s="12"/>
      <c r="S14287" s="12"/>
      <c r="T14287" s="5"/>
      <c r="V14287" s="5"/>
      <c r="W14287" s="5"/>
    </row>
    <row r="14288" spans="4:23" customFormat="1" x14ac:dyDescent="0.35">
      <c r="D14288" s="5"/>
      <c r="J14288" s="12"/>
      <c r="S14288" s="12"/>
      <c r="T14288" s="5"/>
      <c r="V14288" s="5"/>
      <c r="W14288" s="5"/>
    </row>
    <row r="14289" spans="4:23" customFormat="1" x14ac:dyDescent="0.35">
      <c r="D14289" s="5"/>
      <c r="J14289" s="12"/>
      <c r="S14289" s="12"/>
      <c r="T14289" s="5"/>
      <c r="V14289" s="5"/>
      <c r="W14289" s="5"/>
    </row>
    <row r="14290" spans="4:23" customFormat="1" x14ac:dyDescent="0.35">
      <c r="D14290" s="5"/>
      <c r="J14290" s="12"/>
      <c r="S14290" s="12"/>
      <c r="T14290" s="5"/>
      <c r="V14290" s="5"/>
      <c r="W14290" s="5"/>
    </row>
    <row r="14291" spans="4:23" customFormat="1" x14ac:dyDescent="0.35">
      <c r="D14291" s="5"/>
      <c r="J14291" s="12"/>
      <c r="S14291" s="12"/>
      <c r="T14291" s="5"/>
      <c r="V14291" s="5"/>
      <c r="W14291" s="5"/>
    </row>
    <row r="14292" spans="4:23" customFormat="1" x14ac:dyDescent="0.35">
      <c r="D14292" s="5"/>
      <c r="J14292" s="12"/>
      <c r="S14292" s="12"/>
      <c r="T14292" s="5"/>
      <c r="V14292" s="5"/>
      <c r="W14292" s="5"/>
    </row>
    <row r="14293" spans="4:23" customFormat="1" x14ac:dyDescent="0.35">
      <c r="D14293" s="5"/>
      <c r="J14293" s="12"/>
      <c r="S14293" s="12"/>
      <c r="T14293" s="5"/>
      <c r="V14293" s="5"/>
      <c r="W14293" s="5"/>
    </row>
    <row r="14294" spans="4:23" customFormat="1" x14ac:dyDescent="0.35">
      <c r="D14294" s="5"/>
      <c r="J14294" s="12"/>
      <c r="S14294" s="12"/>
      <c r="T14294" s="5"/>
      <c r="V14294" s="5"/>
      <c r="W14294" s="5"/>
    </row>
    <row r="14295" spans="4:23" customFormat="1" x14ac:dyDescent="0.35">
      <c r="D14295" s="5"/>
      <c r="J14295" s="12"/>
      <c r="S14295" s="12"/>
      <c r="T14295" s="5"/>
      <c r="V14295" s="5"/>
      <c r="W14295" s="5"/>
    </row>
    <row r="14296" spans="4:23" customFormat="1" x14ac:dyDescent="0.35">
      <c r="D14296" s="5"/>
      <c r="J14296" s="12"/>
      <c r="S14296" s="12"/>
      <c r="T14296" s="5"/>
      <c r="V14296" s="5"/>
      <c r="W14296" s="5"/>
    </row>
    <row r="14297" spans="4:23" customFormat="1" x14ac:dyDescent="0.35">
      <c r="D14297" s="5"/>
      <c r="J14297" s="12"/>
      <c r="S14297" s="12"/>
      <c r="T14297" s="5"/>
      <c r="V14297" s="5"/>
      <c r="W14297" s="5"/>
    </row>
    <row r="14298" spans="4:23" customFormat="1" x14ac:dyDescent="0.35">
      <c r="D14298" s="5"/>
      <c r="J14298" s="12"/>
      <c r="S14298" s="12"/>
      <c r="T14298" s="5"/>
      <c r="V14298" s="5"/>
      <c r="W14298" s="5"/>
    </row>
    <row r="14299" spans="4:23" customFormat="1" x14ac:dyDescent="0.35">
      <c r="D14299" s="5"/>
      <c r="J14299" s="12"/>
      <c r="S14299" s="12"/>
      <c r="T14299" s="5"/>
      <c r="V14299" s="5"/>
      <c r="W14299" s="5"/>
    </row>
    <row r="14300" spans="4:23" customFormat="1" x14ac:dyDescent="0.35">
      <c r="D14300" s="5"/>
      <c r="J14300" s="12"/>
      <c r="S14300" s="12"/>
      <c r="T14300" s="5"/>
      <c r="V14300" s="5"/>
      <c r="W14300" s="5"/>
    </row>
    <row r="14301" spans="4:23" customFormat="1" x14ac:dyDescent="0.35">
      <c r="D14301" s="5"/>
      <c r="J14301" s="12"/>
      <c r="S14301" s="12"/>
      <c r="T14301" s="5"/>
      <c r="V14301" s="5"/>
      <c r="W14301" s="5"/>
    </row>
    <row r="14302" spans="4:23" customFormat="1" x14ac:dyDescent="0.35">
      <c r="D14302" s="5"/>
      <c r="J14302" s="12"/>
      <c r="S14302" s="12"/>
      <c r="T14302" s="5"/>
      <c r="V14302" s="5"/>
      <c r="W14302" s="5"/>
    </row>
    <row r="14303" spans="4:23" customFormat="1" x14ac:dyDescent="0.35">
      <c r="D14303" s="5"/>
      <c r="J14303" s="12"/>
      <c r="S14303" s="12"/>
      <c r="T14303" s="5"/>
      <c r="V14303" s="5"/>
      <c r="W14303" s="5"/>
    </row>
    <row r="14304" spans="4:23" customFormat="1" x14ac:dyDescent="0.35">
      <c r="D14304" s="5"/>
      <c r="J14304" s="12"/>
      <c r="S14304" s="12"/>
      <c r="T14304" s="5"/>
      <c r="V14304" s="5"/>
      <c r="W14304" s="5"/>
    </row>
    <row r="14305" spans="4:23" customFormat="1" x14ac:dyDescent="0.35">
      <c r="D14305" s="5"/>
      <c r="J14305" s="12"/>
      <c r="S14305" s="12"/>
      <c r="T14305" s="5"/>
      <c r="V14305" s="5"/>
      <c r="W14305" s="5"/>
    </row>
    <row r="14306" spans="4:23" customFormat="1" x14ac:dyDescent="0.35">
      <c r="D14306" s="5"/>
      <c r="J14306" s="12"/>
      <c r="S14306" s="12"/>
      <c r="T14306" s="5"/>
      <c r="V14306" s="5"/>
      <c r="W14306" s="5"/>
    </row>
    <row r="14307" spans="4:23" customFormat="1" x14ac:dyDescent="0.35">
      <c r="D14307" s="5"/>
      <c r="J14307" s="12"/>
      <c r="S14307" s="12"/>
      <c r="T14307" s="5"/>
      <c r="V14307" s="5"/>
      <c r="W14307" s="5"/>
    </row>
    <row r="14308" spans="4:23" customFormat="1" x14ac:dyDescent="0.35">
      <c r="D14308" s="5"/>
      <c r="J14308" s="12"/>
      <c r="S14308" s="12"/>
      <c r="T14308" s="5"/>
      <c r="V14308" s="5"/>
      <c r="W14308" s="5"/>
    </row>
    <row r="14309" spans="4:23" customFormat="1" x14ac:dyDescent="0.35">
      <c r="D14309" s="5"/>
      <c r="J14309" s="12"/>
      <c r="S14309" s="12"/>
      <c r="T14309" s="5"/>
      <c r="V14309" s="5"/>
      <c r="W14309" s="5"/>
    </row>
    <row r="14310" spans="4:23" customFormat="1" x14ac:dyDescent="0.35">
      <c r="D14310" s="5"/>
      <c r="J14310" s="12"/>
      <c r="S14310" s="12"/>
      <c r="T14310" s="5"/>
      <c r="V14310" s="5"/>
      <c r="W14310" s="5"/>
    </row>
    <row r="14311" spans="4:23" customFormat="1" x14ac:dyDescent="0.35">
      <c r="D14311" s="5"/>
      <c r="J14311" s="12"/>
      <c r="S14311" s="12"/>
      <c r="T14311" s="5"/>
      <c r="V14311" s="5"/>
      <c r="W14311" s="5"/>
    </row>
    <row r="14312" spans="4:23" customFormat="1" x14ac:dyDescent="0.35">
      <c r="D14312" s="5"/>
      <c r="J14312" s="12"/>
      <c r="S14312" s="12"/>
      <c r="T14312" s="5"/>
      <c r="V14312" s="5"/>
      <c r="W14312" s="5"/>
    </row>
    <row r="14313" spans="4:23" customFormat="1" x14ac:dyDescent="0.35">
      <c r="D14313" s="5"/>
      <c r="J14313" s="12"/>
      <c r="S14313" s="12"/>
      <c r="T14313" s="5"/>
      <c r="V14313" s="5"/>
      <c r="W14313" s="5"/>
    </row>
    <row r="14314" spans="4:23" customFormat="1" x14ac:dyDescent="0.35">
      <c r="D14314" s="5"/>
      <c r="J14314" s="12"/>
      <c r="S14314" s="12"/>
      <c r="T14314" s="5"/>
      <c r="V14314" s="5"/>
      <c r="W14314" s="5"/>
    </row>
    <row r="14315" spans="4:23" customFormat="1" x14ac:dyDescent="0.35">
      <c r="D14315" s="5"/>
      <c r="J14315" s="12"/>
      <c r="S14315" s="12"/>
      <c r="T14315" s="5"/>
      <c r="V14315" s="5"/>
      <c r="W14315" s="5"/>
    </row>
    <row r="14316" spans="4:23" customFormat="1" x14ac:dyDescent="0.35">
      <c r="D14316" s="5"/>
      <c r="J14316" s="12"/>
      <c r="S14316" s="12"/>
      <c r="T14316" s="5"/>
      <c r="V14316" s="5"/>
      <c r="W14316" s="5"/>
    </row>
    <row r="14317" spans="4:23" customFormat="1" x14ac:dyDescent="0.35">
      <c r="D14317" s="5"/>
      <c r="J14317" s="12"/>
      <c r="S14317" s="12"/>
      <c r="T14317" s="5"/>
      <c r="V14317" s="5"/>
      <c r="W14317" s="5"/>
    </row>
    <row r="14318" spans="4:23" customFormat="1" x14ac:dyDescent="0.35">
      <c r="D14318" s="5"/>
      <c r="J14318" s="12"/>
      <c r="S14318" s="12"/>
      <c r="T14318" s="5"/>
      <c r="V14318" s="5"/>
      <c r="W14318" s="5"/>
    </row>
    <row r="14319" spans="4:23" customFormat="1" x14ac:dyDescent="0.35">
      <c r="D14319" s="5"/>
      <c r="J14319" s="12"/>
      <c r="S14319" s="12"/>
      <c r="T14319" s="5"/>
      <c r="V14319" s="5"/>
      <c r="W14319" s="5"/>
    </row>
    <row r="14320" spans="4:23" customFormat="1" x14ac:dyDescent="0.35">
      <c r="D14320" s="5"/>
      <c r="J14320" s="12"/>
      <c r="S14320" s="12"/>
      <c r="T14320" s="5"/>
      <c r="V14320" s="5"/>
      <c r="W14320" s="5"/>
    </row>
    <row r="14321" spans="4:23" customFormat="1" x14ac:dyDescent="0.35">
      <c r="D14321" s="5"/>
      <c r="J14321" s="12"/>
      <c r="S14321" s="12"/>
      <c r="T14321" s="5"/>
      <c r="V14321" s="5"/>
      <c r="W14321" s="5"/>
    </row>
    <row r="14322" spans="4:23" customFormat="1" x14ac:dyDescent="0.35">
      <c r="D14322" s="5"/>
      <c r="J14322" s="12"/>
      <c r="S14322" s="12"/>
      <c r="T14322" s="5"/>
      <c r="V14322" s="5"/>
      <c r="W14322" s="5"/>
    </row>
    <row r="14323" spans="4:23" customFormat="1" x14ac:dyDescent="0.35">
      <c r="D14323" s="5"/>
      <c r="J14323" s="12"/>
      <c r="S14323" s="12"/>
      <c r="T14323" s="5"/>
      <c r="V14323" s="5"/>
      <c r="W14323" s="5"/>
    </row>
    <row r="14324" spans="4:23" customFormat="1" x14ac:dyDescent="0.35">
      <c r="D14324" s="5"/>
      <c r="J14324" s="12"/>
      <c r="S14324" s="12"/>
      <c r="T14324" s="5"/>
      <c r="V14324" s="5"/>
      <c r="W14324" s="5"/>
    </row>
    <row r="14325" spans="4:23" customFormat="1" x14ac:dyDescent="0.35">
      <c r="D14325" s="5"/>
      <c r="J14325" s="12"/>
      <c r="S14325" s="12"/>
      <c r="T14325" s="5"/>
      <c r="V14325" s="5"/>
      <c r="W14325" s="5"/>
    </row>
    <row r="14326" spans="4:23" customFormat="1" x14ac:dyDescent="0.35">
      <c r="D14326" s="5"/>
      <c r="J14326" s="12"/>
      <c r="S14326" s="12"/>
      <c r="T14326" s="5"/>
      <c r="V14326" s="5"/>
      <c r="W14326" s="5"/>
    </row>
    <row r="14327" spans="4:23" customFormat="1" x14ac:dyDescent="0.35">
      <c r="D14327" s="5"/>
      <c r="J14327" s="12"/>
      <c r="S14327" s="12"/>
      <c r="T14327" s="5"/>
      <c r="V14327" s="5"/>
      <c r="W14327" s="5"/>
    </row>
    <row r="14328" spans="4:23" customFormat="1" x14ac:dyDescent="0.35">
      <c r="D14328" s="5"/>
      <c r="J14328" s="12"/>
      <c r="S14328" s="12"/>
      <c r="T14328" s="5"/>
      <c r="V14328" s="5"/>
      <c r="W14328" s="5"/>
    </row>
    <row r="14329" spans="4:23" customFormat="1" x14ac:dyDescent="0.35">
      <c r="D14329" s="5"/>
      <c r="J14329" s="12"/>
      <c r="S14329" s="12"/>
      <c r="T14329" s="5"/>
      <c r="V14329" s="5"/>
      <c r="W14329" s="5"/>
    </row>
    <row r="14330" spans="4:23" customFormat="1" x14ac:dyDescent="0.35">
      <c r="D14330" s="5"/>
      <c r="J14330" s="12"/>
      <c r="S14330" s="12"/>
      <c r="T14330" s="5"/>
      <c r="V14330" s="5"/>
      <c r="W14330" s="5"/>
    </row>
    <row r="14331" spans="4:23" customFormat="1" x14ac:dyDescent="0.35">
      <c r="D14331" s="5"/>
      <c r="J14331" s="12"/>
      <c r="S14331" s="12"/>
      <c r="T14331" s="5"/>
      <c r="V14331" s="5"/>
      <c r="W14331" s="5"/>
    </row>
    <row r="14332" spans="4:23" customFormat="1" x14ac:dyDescent="0.35">
      <c r="D14332" s="5"/>
      <c r="J14332" s="12"/>
      <c r="S14332" s="12"/>
      <c r="T14332" s="5"/>
      <c r="V14332" s="5"/>
      <c r="W14332" s="5"/>
    </row>
    <row r="14333" spans="4:23" customFormat="1" x14ac:dyDescent="0.35">
      <c r="D14333" s="5"/>
      <c r="J14333" s="12"/>
      <c r="S14333" s="12"/>
      <c r="T14333" s="5"/>
      <c r="V14333" s="5"/>
      <c r="W14333" s="5"/>
    </row>
    <row r="14334" spans="4:23" customFormat="1" x14ac:dyDescent="0.35">
      <c r="D14334" s="5"/>
      <c r="J14334" s="12"/>
      <c r="S14334" s="12"/>
      <c r="T14334" s="5"/>
      <c r="V14334" s="5"/>
      <c r="W14334" s="5"/>
    </row>
    <row r="14335" spans="4:23" customFormat="1" x14ac:dyDescent="0.35">
      <c r="D14335" s="5"/>
      <c r="J14335" s="12"/>
      <c r="S14335" s="12"/>
      <c r="T14335" s="5"/>
      <c r="V14335" s="5"/>
      <c r="W14335" s="5"/>
    </row>
    <row r="14336" spans="4:23" customFormat="1" x14ac:dyDescent="0.35">
      <c r="D14336" s="5"/>
      <c r="J14336" s="12"/>
      <c r="S14336" s="12"/>
      <c r="T14336" s="5"/>
      <c r="V14336" s="5"/>
      <c r="W14336" s="5"/>
    </row>
    <row r="14337" spans="4:23" customFormat="1" x14ac:dyDescent="0.35">
      <c r="D14337" s="5"/>
      <c r="J14337" s="12"/>
      <c r="S14337" s="12"/>
      <c r="T14337" s="5"/>
      <c r="V14337" s="5"/>
      <c r="W14337" s="5"/>
    </row>
    <row r="14338" spans="4:23" customFormat="1" x14ac:dyDescent="0.35">
      <c r="D14338" s="5"/>
      <c r="J14338" s="12"/>
      <c r="S14338" s="12"/>
      <c r="T14338" s="5"/>
      <c r="V14338" s="5"/>
      <c r="W14338" s="5"/>
    </row>
    <row r="14339" spans="4:23" customFormat="1" x14ac:dyDescent="0.35">
      <c r="D14339" s="5"/>
      <c r="J14339" s="12"/>
      <c r="S14339" s="12"/>
      <c r="T14339" s="5"/>
      <c r="V14339" s="5"/>
      <c r="W14339" s="5"/>
    </row>
    <row r="14340" spans="4:23" customFormat="1" x14ac:dyDescent="0.35">
      <c r="D14340" s="5"/>
      <c r="J14340" s="12"/>
      <c r="S14340" s="12"/>
      <c r="T14340" s="5"/>
      <c r="V14340" s="5"/>
      <c r="W14340" s="5"/>
    </row>
    <row r="14341" spans="4:23" customFormat="1" x14ac:dyDescent="0.35">
      <c r="D14341" s="5"/>
      <c r="J14341" s="12"/>
      <c r="S14341" s="12"/>
      <c r="T14341" s="5"/>
      <c r="V14341" s="5"/>
      <c r="W14341" s="5"/>
    </row>
    <row r="14342" spans="4:23" customFormat="1" x14ac:dyDescent="0.35">
      <c r="D14342" s="5"/>
      <c r="J14342" s="12"/>
      <c r="S14342" s="12"/>
      <c r="T14342" s="5"/>
      <c r="V14342" s="5"/>
      <c r="W14342" s="5"/>
    </row>
    <row r="14343" spans="4:23" customFormat="1" x14ac:dyDescent="0.35">
      <c r="D14343" s="5"/>
      <c r="J14343" s="12"/>
      <c r="S14343" s="12"/>
      <c r="T14343" s="5"/>
      <c r="V14343" s="5"/>
      <c r="W14343" s="5"/>
    </row>
    <row r="14344" spans="4:23" customFormat="1" x14ac:dyDescent="0.35">
      <c r="D14344" s="5"/>
      <c r="J14344" s="12"/>
      <c r="S14344" s="12"/>
      <c r="T14344" s="5"/>
      <c r="V14344" s="5"/>
      <c r="W14344" s="5"/>
    </row>
    <row r="14345" spans="4:23" customFormat="1" x14ac:dyDescent="0.35">
      <c r="D14345" s="5"/>
      <c r="J14345" s="12"/>
      <c r="S14345" s="12"/>
      <c r="T14345" s="5"/>
      <c r="V14345" s="5"/>
      <c r="W14345" s="5"/>
    </row>
    <row r="14346" spans="4:23" customFormat="1" x14ac:dyDescent="0.35">
      <c r="D14346" s="5"/>
      <c r="J14346" s="12"/>
      <c r="S14346" s="12"/>
      <c r="T14346" s="5"/>
      <c r="V14346" s="5"/>
      <c r="W14346" s="5"/>
    </row>
    <row r="14347" spans="4:23" customFormat="1" x14ac:dyDescent="0.35">
      <c r="D14347" s="5"/>
      <c r="J14347" s="12"/>
      <c r="S14347" s="12"/>
      <c r="T14347" s="5"/>
      <c r="V14347" s="5"/>
      <c r="W14347" s="5"/>
    </row>
    <row r="14348" spans="4:23" customFormat="1" x14ac:dyDescent="0.35">
      <c r="D14348" s="5"/>
      <c r="J14348" s="12"/>
      <c r="S14348" s="12"/>
      <c r="T14348" s="5"/>
      <c r="V14348" s="5"/>
      <c r="W14348" s="5"/>
    </row>
    <row r="14349" spans="4:23" customFormat="1" x14ac:dyDescent="0.35">
      <c r="D14349" s="5"/>
      <c r="J14349" s="12"/>
      <c r="S14349" s="12"/>
      <c r="T14349" s="5"/>
      <c r="V14349" s="5"/>
      <c r="W14349" s="5"/>
    </row>
    <row r="14350" spans="4:23" customFormat="1" x14ac:dyDescent="0.35">
      <c r="D14350" s="5"/>
      <c r="J14350" s="12"/>
      <c r="S14350" s="12"/>
      <c r="T14350" s="5"/>
      <c r="V14350" s="5"/>
      <c r="W14350" s="5"/>
    </row>
    <row r="14351" spans="4:23" customFormat="1" x14ac:dyDescent="0.35">
      <c r="D14351" s="5"/>
      <c r="J14351" s="12"/>
      <c r="S14351" s="12"/>
      <c r="T14351" s="5"/>
      <c r="V14351" s="5"/>
      <c r="W14351" s="5"/>
    </row>
    <row r="14352" spans="4:23" customFormat="1" x14ac:dyDescent="0.35">
      <c r="D14352" s="5"/>
      <c r="J14352" s="12"/>
      <c r="S14352" s="12"/>
      <c r="T14352" s="5"/>
      <c r="V14352" s="5"/>
      <c r="W14352" s="5"/>
    </row>
    <row r="14353" spans="4:23" customFormat="1" x14ac:dyDescent="0.35">
      <c r="D14353" s="5"/>
      <c r="J14353" s="12"/>
      <c r="S14353" s="12"/>
      <c r="T14353" s="5"/>
      <c r="V14353" s="5"/>
      <c r="W14353" s="5"/>
    </row>
    <row r="14354" spans="4:23" customFormat="1" x14ac:dyDescent="0.35">
      <c r="D14354" s="5"/>
      <c r="J14354" s="12"/>
      <c r="S14354" s="12"/>
      <c r="T14354" s="5"/>
      <c r="V14354" s="5"/>
      <c r="W14354" s="5"/>
    </row>
    <row r="14355" spans="4:23" customFormat="1" x14ac:dyDescent="0.35">
      <c r="D14355" s="5"/>
      <c r="J14355" s="12"/>
      <c r="S14355" s="12"/>
      <c r="T14355" s="5"/>
      <c r="V14355" s="5"/>
      <c r="W14355" s="5"/>
    </row>
    <row r="14356" spans="4:23" customFormat="1" x14ac:dyDescent="0.35">
      <c r="D14356" s="5"/>
      <c r="J14356" s="12"/>
      <c r="S14356" s="12"/>
      <c r="T14356" s="5"/>
      <c r="V14356" s="5"/>
      <c r="W14356" s="5"/>
    </row>
    <row r="14357" spans="4:23" customFormat="1" x14ac:dyDescent="0.35">
      <c r="D14357" s="5"/>
      <c r="J14357" s="12"/>
      <c r="S14357" s="12"/>
      <c r="T14357" s="5"/>
      <c r="V14357" s="5"/>
      <c r="W14357" s="5"/>
    </row>
    <row r="14358" spans="4:23" customFormat="1" x14ac:dyDescent="0.35">
      <c r="D14358" s="5"/>
      <c r="J14358" s="12"/>
      <c r="S14358" s="12"/>
      <c r="T14358" s="5"/>
      <c r="V14358" s="5"/>
      <c r="W14358" s="5"/>
    </row>
    <row r="14359" spans="4:23" customFormat="1" x14ac:dyDescent="0.35">
      <c r="D14359" s="5"/>
      <c r="J14359" s="12"/>
      <c r="S14359" s="12"/>
      <c r="T14359" s="5"/>
      <c r="V14359" s="5"/>
      <c r="W14359" s="5"/>
    </row>
    <row r="14360" spans="4:23" customFormat="1" x14ac:dyDescent="0.35">
      <c r="D14360" s="5"/>
      <c r="J14360" s="12"/>
      <c r="S14360" s="12"/>
      <c r="T14360" s="5"/>
      <c r="V14360" s="5"/>
      <c r="W14360" s="5"/>
    </row>
    <row r="14361" spans="4:23" customFormat="1" x14ac:dyDescent="0.35">
      <c r="D14361" s="5"/>
      <c r="J14361" s="12"/>
      <c r="S14361" s="12"/>
      <c r="T14361" s="5"/>
      <c r="V14361" s="5"/>
      <c r="W14361" s="5"/>
    </row>
    <row r="14362" spans="4:23" customFormat="1" x14ac:dyDescent="0.35">
      <c r="D14362" s="5"/>
      <c r="J14362" s="12"/>
      <c r="S14362" s="12"/>
      <c r="T14362" s="5"/>
      <c r="V14362" s="5"/>
      <c r="W14362" s="5"/>
    </row>
    <row r="14363" spans="4:23" customFormat="1" x14ac:dyDescent="0.35">
      <c r="D14363" s="5"/>
      <c r="J14363" s="12"/>
      <c r="S14363" s="12"/>
      <c r="T14363" s="5"/>
      <c r="V14363" s="5"/>
      <c r="W14363" s="5"/>
    </row>
    <row r="14364" spans="4:23" customFormat="1" x14ac:dyDescent="0.35">
      <c r="D14364" s="5"/>
      <c r="J14364" s="12"/>
      <c r="S14364" s="12"/>
      <c r="T14364" s="5"/>
      <c r="V14364" s="5"/>
      <c r="W14364" s="5"/>
    </row>
    <row r="14365" spans="4:23" customFormat="1" x14ac:dyDescent="0.35">
      <c r="D14365" s="5"/>
      <c r="J14365" s="12"/>
      <c r="S14365" s="12"/>
      <c r="T14365" s="5"/>
      <c r="V14365" s="5"/>
      <c r="W14365" s="5"/>
    </row>
    <row r="14366" spans="4:23" customFormat="1" x14ac:dyDescent="0.35">
      <c r="D14366" s="5"/>
      <c r="J14366" s="12"/>
      <c r="S14366" s="12"/>
      <c r="T14366" s="5"/>
      <c r="V14366" s="5"/>
      <c r="W14366" s="5"/>
    </row>
    <row r="14367" spans="4:23" customFormat="1" x14ac:dyDescent="0.35">
      <c r="D14367" s="5"/>
      <c r="J14367" s="12"/>
      <c r="S14367" s="12"/>
      <c r="T14367" s="5"/>
      <c r="V14367" s="5"/>
      <c r="W14367" s="5"/>
    </row>
    <row r="14368" spans="4:23" customFormat="1" x14ac:dyDescent="0.35">
      <c r="D14368" s="5"/>
      <c r="J14368" s="12"/>
      <c r="S14368" s="12"/>
      <c r="T14368" s="5"/>
      <c r="V14368" s="5"/>
      <c r="W14368" s="5"/>
    </row>
    <row r="14369" spans="4:23" customFormat="1" x14ac:dyDescent="0.35">
      <c r="D14369" s="5"/>
      <c r="J14369" s="12"/>
      <c r="S14369" s="12"/>
      <c r="T14369" s="5"/>
      <c r="V14369" s="5"/>
      <c r="W14369" s="5"/>
    </row>
    <row r="14370" spans="4:23" customFormat="1" x14ac:dyDescent="0.35">
      <c r="D14370" s="5"/>
      <c r="J14370" s="12"/>
      <c r="S14370" s="12"/>
      <c r="T14370" s="5"/>
      <c r="V14370" s="5"/>
      <c r="W14370" s="5"/>
    </row>
    <row r="14371" spans="4:23" customFormat="1" x14ac:dyDescent="0.35">
      <c r="D14371" s="5"/>
      <c r="J14371" s="12"/>
      <c r="S14371" s="12"/>
      <c r="T14371" s="5"/>
      <c r="V14371" s="5"/>
      <c r="W14371" s="5"/>
    </row>
    <row r="14372" spans="4:23" customFormat="1" x14ac:dyDescent="0.35">
      <c r="D14372" s="5"/>
      <c r="J14372" s="12"/>
      <c r="S14372" s="12"/>
      <c r="T14372" s="5"/>
      <c r="V14372" s="5"/>
      <c r="W14372" s="5"/>
    </row>
    <row r="14373" spans="4:23" customFormat="1" x14ac:dyDescent="0.35">
      <c r="D14373" s="5"/>
      <c r="J14373" s="12"/>
      <c r="S14373" s="12"/>
      <c r="T14373" s="5"/>
      <c r="V14373" s="5"/>
      <c r="W14373" s="5"/>
    </row>
    <row r="14374" spans="4:23" customFormat="1" x14ac:dyDescent="0.35">
      <c r="D14374" s="5"/>
      <c r="J14374" s="12"/>
      <c r="S14374" s="12"/>
      <c r="T14374" s="5"/>
      <c r="V14374" s="5"/>
      <c r="W14374" s="5"/>
    </row>
    <row r="14375" spans="4:23" customFormat="1" x14ac:dyDescent="0.35">
      <c r="D14375" s="5"/>
      <c r="J14375" s="12"/>
      <c r="S14375" s="12"/>
      <c r="T14375" s="5"/>
      <c r="V14375" s="5"/>
      <c r="W14375" s="5"/>
    </row>
    <row r="14376" spans="4:23" customFormat="1" x14ac:dyDescent="0.35">
      <c r="D14376" s="5"/>
      <c r="J14376" s="12"/>
      <c r="S14376" s="12"/>
      <c r="T14376" s="5"/>
      <c r="V14376" s="5"/>
      <c r="W14376" s="5"/>
    </row>
    <row r="14377" spans="4:23" customFormat="1" x14ac:dyDescent="0.35">
      <c r="D14377" s="5"/>
      <c r="J14377" s="12"/>
      <c r="S14377" s="12"/>
      <c r="T14377" s="5"/>
      <c r="V14377" s="5"/>
      <c r="W14377" s="5"/>
    </row>
    <row r="14378" spans="4:23" customFormat="1" x14ac:dyDescent="0.35">
      <c r="D14378" s="5"/>
      <c r="J14378" s="12"/>
      <c r="S14378" s="12"/>
      <c r="T14378" s="5"/>
      <c r="V14378" s="5"/>
      <c r="W14378" s="5"/>
    </row>
    <row r="14379" spans="4:23" customFormat="1" x14ac:dyDescent="0.35">
      <c r="D14379" s="5"/>
      <c r="J14379" s="12"/>
      <c r="S14379" s="12"/>
      <c r="T14379" s="5"/>
      <c r="V14379" s="5"/>
      <c r="W14379" s="5"/>
    </row>
    <row r="14380" spans="4:23" customFormat="1" x14ac:dyDescent="0.35">
      <c r="D14380" s="5"/>
      <c r="J14380" s="12"/>
      <c r="S14380" s="12"/>
      <c r="T14380" s="5"/>
      <c r="V14380" s="5"/>
      <c r="W14380" s="5"/>
    </row>
    <row r="14381" spans="4:23" customFormat="1" x14ac:dyDescent="0.35">
      <c r="D14381" s="5"/>
      <c r="J14381" s="12"/>
      <c r="S14381" s="12"/>
      <c r="T14381" s="5"/>
      <c r="V14381" s="5"/>
      <c r="W14381" s="5"/>
    </row>
    <row r="14382" spans="4:23" customFormat="1" x14ac:dyDescent="0.35">
      <c r="D14382" s="5"/>
      <c r="J14382" s="12"/>
      <c r="S14382" s="12"/>
      <c r="T14382" s="5"/>
      <c r="V14382" s="5"/>
      <c r="W14382" s="5"/>
    </row>
    <row r="14383" spans="4:23" customFormat="1" x14ac:dyDescent="0.35">
      <c r="D14383" s="5"/>
      <c r="J14383" s="12"/>
      <c r="S14383" s="12"/>
      <c r="T14383" s="5"/>
      <c r="V14383" s="5"/>
      <c r="W14383" s="5"/>
    </row>
    <row r="14384" spans="4:23" customFormat="1" x14ac:dyDescent="0.35">
      <c r="D14384" s="5"/>
      <c r="J14384" s="12"/>
      <c r="S14384" s="12"/>
      <c r="T14384" s="5"/>
      <c r="V14384" s="5"/>
      <c r="W14384" s="5"/>
    </row>
    <row r="14385" spans="4:23" customFormat="1" x14ac:dyDescent="0.35">
      <c r="D14385" s="5"/>
      <c r="J14385" s="12"/>
      <c r="S14385" s="12"/>
      <c r="T14385" s="5"/>
      <c r="V14385" s="5"/>
      <c r="W14385" s="5"/>
    </row>
    <row r="14386" spans="4:23" customFormat="1" x14ac:dyDescent="0.35">
      <c r="D14386" s="5"/>
      <c r="J14386" s="12"/>
      <c r="S14386" s="12"/>
      <c r="T14386" s="5"/>
      <c r="V14386" s="5"/>
      <c r="W14386" s="5"/>
    </row>
    <row r="14387" spans="4:23" customFormat="1" x14ac:dyDescent="0.35">
      <c r="D14387" s="5"/>
      <c r="J14387" s="12"/>
      <c r="S14387" s="12"/>
      <c r="T14387" s="5"/>
      <c r="V14387" s="5"/>
      <c r="W14387" s="5"/>
    </row>
    <row r="14388" spans="4:23" customFormat="1" x14ac:dyDescent="0.35">
      <c r="D14388" s="5"/>
      <c r="J14388" s="12"/>
      <c r="S14388" s="12"/>
      <c r="T14388" s="5"/>
      <c r="V14388" s="5"/>
      <c r="W14388" s="5"/>
    </row>
    <row r="14389" spans="4:23" customFormat="1" x14ac:dyDescent="0.35">
      <c r="D14389" s="5"/>
      <c r="J14389" s="12"/>
      <c r="S14389" s="12"/>
      <c r="T14389" s="5"/>
      <c r="V14389" s="5"/>
      <c r="W14389" s="5"/>
    </row>
    <row r="14390" spans="4:23" customFormat="1" x14ac:dyDescent="0.35">
      <c r="D14390" s="5"/>
      <c r="J14390" s="12"/>
      <c r="S14390" s="12"/>
      <c r="T14390" s="5"/>
      <c r="V14390" s="5"/>
      <c r="W14390" s="5"/>
    </row>
    <row r="14391" spans="4:23" customFormat="1" x14ac:dyDescent="0.35">
      <c r="D14391" s="5"/>
      <c r="J14391" s="12"/>
      <c r="S14391" s="12"/>
      <c r="T14391" s="5"/>
      <c r="V14391" s="5"/>
      <c r="W14391" s="5"/>
    </row>
    <row r="14392" spans="4:23" customFormat="1" x14ac:dyDescent="0.35">
      <c r="D14392" s="5"/>
      <c r="J14392" s="12"/>
      <c r="S14392" s="12"/>
      <c r="T14392" s="5"/>
      <c r="V14392" s="5"/>
      <c r="W14392" s="5"/>
    </row>
    <row r="14393" spans="4:23" customFormat="1" x14ac:dyDescent="0.35">
      <c r="D14393" s="5"/>
      <c r="J14393" s="12"/>
      <c r="S14393" s="12"/>
      <c r="T14393" s="5"/>
      <c r="V14393" s="5"/>
      <c r="W14393" s="5"/>
    </row>
    <row r="14394" spans="4:23" customFormat="1" x14ac:dyDescent="0.35">
      <c r="D14394" s="5"/>
      <c r="J14394" s="12"/>
      <c r="S14394" s="12"/>
      <c r="T14394" s="5"/>
      <c r="V14394" s="5"/>
      <c r="W14394" s="5"/>
    </row>
    <row r="14395" spans="4:23" customFormat="1" x14ac:dyDescent="0.35">
      <c r="D14395" s="5"/>
      <c r="J14395" s="12"/>
      <c r="S14395" s="12"/>
      <c r="T14395" s="5"/>
      <c r="V14395" s="5"/>
      <c r="W14395" s="5"/>
    </row>
    <row r="14396" spans="4:23" customFormat="1" x14ac:dyDescent="0.35">
      <c r="D14396" s="5"/>
      <c r="J14396" s="12"/>
      <c r="S14396" s="12"/>
      <c r="T14396" s="5"/>
      <c r="V14396" s="5"/>
      <c r="W14396" s="5"/>
    </row>
    <row r="14397" spans="4:23" customFormat="1" x14ac:dyDescent="0.35">
      <c r="D14397" s="5"/>
      <c r="J14397" s="12"/>
      <c r="S14397" s="12"/>
      <c r="T14397" s="5"/>
      <c r="V14397" s="5"/>
      <c r="W14397" s="5"/>
    </row>
    <row r="14398" spans="4:23" customFormat="1" x14ac:dyDescent="0.35">
      <c r="D14398" s="5"/>
      <c r="J14398" s="12"/>
      <c r="S14398" s="12"/>
      <c r="T14398" s="5"/>
      <c r="V14398" s="5"/>
      <c r="W14398" s="5"/>
    </row>
    <row r="14399" spans="4:23" customFormat="1" x14ac:dyDescent="0.35">
      <c r="D14399" s="5"/>
      <c r="J14399" s="12"/>
      <c r="S14399" s="12"/>
      <c r="T14399" s="5"/>
      <c r="V14399" s="5"/>
      <c r="W14399" s="5"/>
    </row>
    <row r="14400" spans="4:23" customFormat="1" x14ac:dyDescent="0.35">
      <c r="D14400" s="5"/>
      <c r="J14400" s="12"/>
      <c r="S14400" s="12"/>
      <c r="T14400" s="5"/>
      <c r="V14400" s="5"/>
      <c r="W14400" s="5"/>
    </row>
    <row r="14401" spans="4:23" customFormat="1" x14ac:dyDescent="0.35">
      <c r="D14401" s="5"/>
      <c r="J14401" s="12"/>
      <c r="S14401" s="12"/>
      <c r="T14401" s="5"/>
      <c r="V14401" s="5"/>
      <c r="W14401" s="5"/>
    </row>
    <row r="14402" spans="4:23" customFormat="1" x14ac:dyDescent="0.35">
      <c r="D14402" s="5"/>
      <c r="J14402" s="12"/>
      <c r="S14402" s="12"/>
      <c r="T14402" s="5"/>
      <c r="V14402" s="5"/>
      <c r="W14402" s="5"/>
    </row>
    <row r="14403" spans="4:23" customFormat="1" x14ac:dyDescent="0.35">
      <c r="D14403" s="5"/>
      <c r="J14403" s="12"/>
      <c r="S14403" s="12"/>
      <c r="T14403" s="5"/>
      <c r="V14403" s="5"/>
      <c r="W14403" s="5"/>
    </row>
    <row r="14404" spans="4:23" customFormat="1" x14ac:dyDescent="0.35">
      <c r="D14404" s="5"/>
      <c r="J14404" s="12"/>
      <c r="S14404" s="12"/>
      <c r="T14404" s="5"/>
      <c r="V14404" s="5"/>
      <c r="W14404" s="5"/>
    </row>
    <row r="14405" spans="4:23" customFormat="1" x14ac:dyDescent="0.35">
      <c r="D14405" s="5"/>
      <c r="J14405" s="12"/>
      <c r="S14405" s="12"/>
      <c r="T14405" s="5"/>
      <c r="V14405" s="5"/>
      <c r="W14405" s="5"/>
    </row>
    <row r="14406" spans="4:23" customFormat="1" x14ac:dyDescent="0.35">
      <c r="D14406" s="5"/>
      <c r="J14406" s="12"/>
      <c r="S14406" s="12"/>
      <c r="T14406" s="5"/>
      <c r="V14406" s="5"/>
      <c r="W14406" s="5"/>
    </row>
    <row r="14407" spans="4:23" customFormat="1" x14ac:dyDescent="0.35">
      <c r="D14407" s="5"/>
      <c r="J14407" s="12"/>
      <c r="S14407" s="12"/>
      <c r="T14407" s="5"/>
      <c r="V14407" s="5"/>
      <c r="W14407" s="5"/>
    </row>
    <row r="14408" spans="4:23" customFormat="1" x14ac:dyDescent="0.35">
      <c r="D14408" s="5"/>
      <c r="J14408" s="12"/>
      <c r="S14408" s="12"/>
      <c r="T14408" s="5"/>
      <c r="V14408" s="5"/>
      <c r="W14408" s="5"/>
    </row>
    <row r="14409" spans="4:23" customFormat="1" x14ac:dyDescent="0.35">
      <c r="D14409" s="5"/>
      <c r="J14409" s="12"/>
      <c r="S14409" s="12"/>
      <c r="T14409" s="5"/>
      <c r="V14409" s="5"/>
      <c r="W14409" s="5"/>
    </row>
    <row r="14410" spans="4:23" customFormat="1" x14ac:dyDescent="0.35">
      <c r="D14410" s="5"/>
      <c r="J14410" s="12"/>
      <c r="S14410" s="12"/>
      <c r="T14410" s="5"/>
      <c r="V14410" s="5"/>
      <c r="W14410" s="5"/>
    </row>
    <row r="14411" spans="4:23" customFormat="1" x14ac:dyDescent="0.35">
      <c r="D14411" s="5"/>
      <c r="J14411" s="12"/>
      <c r="S14411" s="12"/>
      <c r="T14411" s="5"/>
      <c r="V14411" s="5"/>
      <c r="W14411" s="5"/>
    </row>
    <row r="14412" spans="4:23" customFormat="1" x14ac:dyDescent="0.35">
      <c r="D14412" s="5"/>
      <c r="J14412" s="12"/>
      <c r="S14412" s="12"/>
      <c r="T14412" s="5"/>
      <c r="V14412" s="5"/>
      <c r="W14412" s="5"/>
    </row>
    <row r="14413" spans="4:23" customFormat="1" x14ac:dyDescent="0.35">
      <c r="D14413" s="5"/>
      <c r="J14413" s="12"/>
      <c r="S14413" s="12"/>
      <c r="T14413" s="5"/>
      <c r="V14413" s="5"/>
      <c r="W14413" s="5"/>
    </row>
    <row r="14414" spans="4:23" customFormat="1" x14ac:dyDescent="0.35">
      <c r="D14414" s="5"/>
      <c r="J14414" s="12"/>
      <c r="S14414" s="12"/>
      <c r="T14414" s="5"/>
      <c r="V14414" s="5"/>
      <c r="W14414" s="5"/>
    </row>
    <row r="14415" spans="4:23" customFormat="1" x14ac:dyDescent="0.35">
      <c r="D14415" s="5"/>
      <c r="J14415" s="12"/>
      <c r="S14415" s="12"/>
      <c r="T14415" s="5"/>
      <c r="V14415" s="5"/>
      <c r="W14415" s="5"/>
    </row>
    <row r="14416" spans="4:23" customFormat="1" x14ac:dyDescent="0.35">
      <c r="D14416" s="5"/>
      <c r="J14416" s="12"/>
      <c r="S14416" s="12"/>
      <c r="T14416" s="5"/>
      <c r="V14416" s="5"/>
      <c r="W14416" s="5"/>
    </row>
    <row r="14417" spans="4:23" customFormat="1" x14ac:dyDescent="0.35">
      <c r="D14417" s="5"/>
      <c r="J14417" s="12"/>
      <c r="S14417" s="12"/>
      <c r="T14417" s="5"/>
      <c r="V14417" s="5"/>
      <c r="W14417" s="5"/>
    </row>
    <row r="14418" spans="4:23" customFormat="1" x14ac:dyDescent="0.35">
      <c r="D14418" s="5"/>
      <c r="J14418" s="12"/>
      <c r="S14418" s="12"/>
      <c r="T14418" s="5"/>
      <c r="V14418" s="5"/>
      <c r="W14418" s="5"/>
    </row>
    <row r="14419" spans="4:23" customFormat="1" x14ac:dyDescent="0.35">
      <c r="D14419" s="5"/>
      <c r="J14419" s="12"/>
      <c r="S14419" s="12"/>
      <c r="T14419" s="5"/>
      <c r="V14419" s="5"/>
      <c r="W14419" s="5"/>
    </row>
    <row r="14420" spans="4:23" customFormat="1" x14ac:dyDescent="0.35">
      <c r="D14420" s="5"/>
      <c r="J14420" s="12"/>
      <c r="S14420" s="12"/>
      <c r="T14420" s="5"/>
      <c r="V14420" s="5"/>
      <c r="W14420" s="5"/>
    </row>
    <row r="14421" spans="4:23" customFormat="1" x14ac:dyDescent="0.35">
      <c r="D14421" s="5"/>
      <c r="J14421" s="12"/>
      <c r="S14421" s="12"/>
      <c r="T14421" s="5"/>
      <c r="V14421" s="5"/>
      <c r="W14421" s="5"/>
    </row>
    <row r="14422" spans="4:23" customFormat="1" x14ac:dyDescent="0.35">
      <c r="D14422" s="5"/>
      <c r="J14422" s="12"/>
      <c r="S14422" s="12"/>
      <c r="T14422" s="5"/>
      <c r="V14422" s="5"/>
      <c r="W14422" s="5"/>
    </row>
    <row r="14423" spans="4:23" customFormat="1" x14ac:dyDescent="0.35">
      <c r="D14423" s="5"/>
      <c r="J14423" s="12"/>
      <c r="S14423" s="12"/>
      <c r="T14423" s="5"/>
      <c r="V14423" s="5"/>
      <c r="W14423" s="5"/>
    </row>
    <row r="14424" spans="4:23" customFormat="1" x14ac:dyDescent="0.35">
      <c r="D14424" s="5"/>
      <c r="J14424" s="12"/>
      <c r="S14424" s="12"/>
      <c r="T14424" s="5"/>
      <c r="V14424" s="5"/>
      <c r="W14424" s="5"/>
    </row>
    <row r="14425" spans="4:23" customFormat="1" x14ac:dyDescent="0.35">
      <c r="D14425" s="5"/>
      <c r="J14425" s="12"/>
      <c r="S14425" s="12"/>
      <c r="T14425" s="5"/>
      <c r="V14425" s="5"/>
      <c r="W14425" s="5"/>
    </row>
    <row r="14426" spans="4:23" customFormat="1" x14ac:dyDescent="0.35">
      <c r="D14426" s="5"/>
      <c r="J14426" s="12"/>
      <c r="S14426" s="12"/>
      <c r="T14426" s="5"/>
      <c r="V14426" s="5"/>
      <c r="W14426" s="5"/>
    </row>
    <row r="14427" spans="4:23" customFormat="1" x14ac:dyDescent="0.35">
      <c r="D14427" s="5"/>
      <c r="J14427" s="12"/>
      <c r="S14427" s="12"/>
      <c r="T14427" s="5"/>
      <c r="V14427" s="5"/>
      <c r="W14427" s="5"/>
    </row>
    <row r="14428" spans="4:23" customFormat="1" x14ac:dyDescent="0.35">
      <c r="D14428" s="5"/>
      <c r="J14428" s="12"/>
      <c r="S14428" s="12"/>
      <c r="T14428" s="5"/>
      <c r="V14428" s="5"/>
      <c r="W14428" s="5"/>
    </row>
    <row r="14429" spans="4:23" customFormat="1" x14ac:dyDescent="0.35">
      <c r="D14429" s="5"/>
      <c r="J14429" s="12"/>
      <c r="S14429" s="12"/>
      <c r="T14429" s="5"/>
      <c r="V14429" s="5"/>
      <c r="W14429" s="5"/>
    </row>
    <row r="14430" spans="4:23" customFormat="1" x14ac:dyDescent="0.35">
      <c r="D14430" s="5"/>
      <c r="J14430" s="12"/>
      <c r="S14430" s="12"/>
      <c r="T14430" s="5"/>
      <c r="V14430" s="5"/>
      <c r="W14430" s="5"/>
    </row>
    <row r="14431" spans="4:23" customFormat="1" x14ac:dyDescent="0.35">
      <c r="D14431" s="5"/>
      <c r="J14431" s="12"/>
      <c r="S14431" s="12"/>
      <c r="T14431" s="5"/>
      <c r="V14431" s="5"/>
      <c r="W14431" s="5"/>
    </row>
    <row r="14432" spans="4:23" customFormat="1" x14ac:dyDescent="0.35">
      <c r="D14432" s="5"/>
      <c r="J14432" s="12"/>
      <c r="S14432" s="12"/>
      <c r="T14432" s="5"/>
      <c r="V14432" s="5"/>
      <c r="W14432" s="5"/>
    </row>
    <row r="14433" spans="4:23" customFormat="1" x14ac:dyDescent="0.35">
      <c r="D14433" s="5"/>
      <c r="J14433" s="12"/>
      <c r="S14433" s="12"/>
      <c r="T14433" s="5"/>
      <c r="V14433" s="5"/>
      <c r="W14433" s="5"/>
    </row>
    <row r="14434" spans="4:23" customFormat="1" x14ac:dyDescent="0.35">
      <c r="D14434" s="5"/>
      <c r="J14434" s="12"/>
      <c r="S14434" s="12"/>
      <c r="T14434" s="5"/>
      <c r="V14434" s="5"/>
      <c r="W14434" s="5"/>
    </row>
    <row r="14435" spans="4:23" customFormat="1" x14ac:dyDescent="0.35">
      <c r="D14435" s="5"/>
      <c r="J14435" s="12"/>
      <c r="S14435" s="12"/>
      <c r="T14435" s="5"/>
      <c r="V14435" s="5"/>
      <c r="W14435" s="5"/>
    </row>
    <row r="14436" spans="4:23" customFormat="1" x14ac:dyDescent="0.35">
      <c r="D14436" s="5"/>
      <c r="J14436" s="12"/>
      <c r="S14436" s="12"/>
      <c r="T14436" s="5"/>
      <c r="V14436" s="5"/>
      <c r="W14436" s="5"/>
    </row>
    <row r="14437" spans="4:23" customFormat="1" x14ac:dyDescent="0.35">
      <c r="D14437" s="5"/>
      <c r="J14437" s="12"/>
      <c r="S14437" s="12"/>
      <c r="T14437" s="5"/>
      <c r="V14437" s="5"/>
      <c r="W14437" s="5"/>
    </row>
    <row r="14438" spans="4:23" customFormat="1" x14ac:dyDescent="0.35">
      <c r="D14438" s="5"/>
      <c r="J14438" s="12"/>
      <c r="S14438" s="12"/>
      <c r="T14438" s="5"/>
      <c r="V14438" s="5"/>
      <c r="W14438" s="5"/>
    </row>
    <row r="14439" spans="4:23" customFormat="1" x14ac:dyDescent="0.35">
      <c r="D14439" s="5"/>
      <c r="J14439" s="12"/>
      <c r="S14439" s="12"/>
      <c r="T14439" s="5"/>
      <c r="V14439" s="5"/>
      <c r="W14439" s="5"/>
    </row>
    <row r="14440" spans="4:23" customFormat="1" x14ac:dyDescent="0.35">
      <c r="D14440" s="5"/>
      <c r="J14440" s="12"/>
      <c r="S14440" s="12"/>
      <c r="T14440" s="5"/>
      <c r="V14440" s="5"/>
      <c r="W14440" s="5"/>
    </row>
    <row r="14441" spans="4:23" customFormat="1" x14ac:dyDescent="0.35">
      <c r="D14441" s="5"/>
      <c r="J14441" s="12"/>
      <c r="S14441" s="12"/>
      <c r="T14441" s="5"/>
      <c r="V14441" s="5"/>
      <c r="W14441" s="5"/>
    </row>
    <row r="14442" spans="4:23" customFormat="1" x14ac:dyDescent="0.35">
      <c r="D14442" s="5"/>
      <c r="J14442" s="12"/>
      <c r="S14442" s="12"/>
      <c r="T14442" s="5"/>
      <c r="V14442" s="5"/>
      <c r="W14442" s="5"/>
    </row>
    <row r="14443" spans="4:23" customFormat="1" x14ac:dyDescent="0.35">
      <c r="D14443" s="5"/>
      <c r="J14443" s="12"/>
      <c r="S14443" s="12"/>
      <c r="T14443" s="5"/>
      <c r="V14443" s="5"/>
      <c r="W14443" s="5"/>
    </row>
    <row r="14444" spans="4:23" customFormat="1" x14ac:dyDescent="0.35">
      <c r="D14444" s="5"/>
      <c r="J14444" s="12"/>
      <c r="S14444" s="12"/>
      <c r="T14444" s="5"/>
      <c r="V14444" s="5"/>
      <c r="W14444" s="5"/>
    </row>
    <row r="14445" spans="4:23" customFormat="1" x14ac:dyDescent="0.35">
      <c r="D14445" s="5"/>
      <c r="J14445" s="12"/>
      <c r="S14445" s="12"/>
      <c r="T14445" s="5"/>
      <c r="V14445" s="5"/>
      <c r="W14445" s="5"/>
    </row>
    <row r="14446" spans="4:23" customFormat="1" x14ac:dyDescent="0.35">
      <c r="D14446" s="5"/>
      <c r="J14446" s="12"/>
      <c r="S14446" s="12"/>
      <c r="T14446" s="5"/>
      <c r="V14446" s="5"/>
      <c r="W14446" s="5"/>
    </row>
    <row r="14447" spans="4:23" customFormat="1" x14ac:dyDescent="0.35">
      <c r="D14447" s="5"/>
      <c r="J14447" s="12"/>
      <c r="S14447" s="12"/>
      <c r="T14447" s="5"/>
      <c r="V14447" s="5"/>
      <c r="W14447" s="5"/>
    </row>
    <row r="14448" spans="4:23" customFormat="1" x14ac:dyDescent="0.35">
      <c r="D14448" s="5"/>
      <c r="J14448" s="12"/>
      <c r="S14448" s="12"/>
      <c r="T14448" s="5"/>
      <c r="V14448" s="5"/>
      <c r="W14448" s="5"/>
    </row>
    <row r="14449" spans="4:23" customFormat="1" x14ac:dyDescent="0.35">
      <c r="D14449" s="5"/>
      <c r="J14449" s="12"/>
      <c r="S14449" s="12"/>
      <c r="T14449" s="5"/>
      <c r="V14449" s="5"/>
      <c r="W14449" s="5"/>
    </row>
    <row r="14450" spans="4:23" customFormat="1" x14ac:dyDescent="0.35">
      <c r="D14450" s="5"/>
      <c r="J14450" s="12"/>
      <c r="S14450" s="12"/>
      <c r="T14450" s="5"/>
      <c r="V14450" s="5"/>
      <c r="W14450" s="5"/>
    </row>
    <row r="14451" spans="4:23" customFormat="1" x14ac:dyDescent="0.35">
      <c r="D14451" s="5"/>
      <c r="J14451" s="12"/>
      <c r="S14451" s="12"/>
      <c r="T14451" s="5"/>
      <c r="V14451" s="5"/>
      <c r="W14451" s="5"/>
    </row>
    <row r="14452" spans="4:23" customFormat="1" x14ac:dyDescent="0.35">
      <c r="D14452" s="5"/>
      <c r="J14452" s="12"/>
      <c r="S14452" s="12"/>
      <c r="T14452" s="5"/>
      <c r="V14452" s="5"/>
      <c r="W14452" s="5"/>
    </row>
    <row r="14453" spans="4:23" customFormat="1" x14ac:dyDescent="0.35">
      <c r="D14453" s="5"/>
      <c r="J14453" s="12"/>
      <c r="S14453" s="12"/>
      <c r="T14453" s="5"/>
      <c r="V14453" s="5"/>
      <c r="W14453" s="5"/>
    </row>
    <row r="14454" spans="4:23" customFormat="1" x14ac:dyDescent="0.35">
      <c r="D14454" s="5"/>
      <c r="J14454" s="12"/>
      <c r="S14454" s="12"/>
      <c r="T14454" s="5"/>
      <c r="V14454" s="5"/>
      <c r="W14454" s="5"/>
    </row>
    <row r="14455" spans="4:23" customFormat="1" x14ac:dyDescent="0.35">
      <c r="D14455" s="5"/>
      <c r="J14455" s="12"/>
      <c r="S14455" s="12"/>
      <c r="T14455" s="5"/>
      <c r="V14455" s="5"/>
      <c r="W14455" s="5"/>
    </row>
    <row r="14456" spans="4:23" customFormat="1" x14ac:dyDescent="0.35">
      <c r="D14456" s="5"/>
      <c r="J14456" s="12"/>
      <c r="S14456" s="12"/>
      <c r="T14456" s="5"/>
      <c r="V14456" s="5"/>
      <c r="W14456" s="5"/>
    </row>
    <row r="14457" spans="4:23" customFormat="1" x14ac:dyDescent="0.35">
      <c r="D14457" s="5"/>
      <c r="J14457" s="12"/>
      <c r="S14457" s="12"/>
      <c r="T14457" s="5"/>
      <c r="V14457" s="5"/>
      <c r="W14457" s="5"/>
    </row>
    <row r="14458" spans="4:23" customFormat="1" x14ac:dyDescent="0.35">
      <c r="D14458" s="5"/>
      <c r="J14458" s="12"/>
      <c r="S14458" s="12"/>
      <c r="T14458" s="5"/>
      <c r="V14458" s="5"/>
      <c r="W14458" s="5"/>
    </row>
    <row r="14459" spans="4:23" customFormat="1" x14ac:dyDescent="0.35">
      <c r="D14459" s="5"/>
      <c r="J14459" s="12"/>
      <c r="S14459" s="12"/>
      <c r="T14459" s="5"/>
      <c r="V14459" s="5"/>
      <c r="W14459" s="5"/>
    </row>
    <row r="14460" spans="4:23" customFormat="1" x14ac:dyDescent="0.35">
      <c r="D14460" s="5"/>
      <c r="J14460" s="12"/>
      <c r="S14460" s="12"/>
      <c r="T14460" s="5"/>
      <c r="V14460" s="5"/>
      <c r="W14460" s="5"/>
    </row>
    <row r="14461" spans="4:23" customFormat="1" x14ac:dyDescent="0.35">
      <c r="D14461" s="5"/>
      <c r="J14461" s="12"/>
      <c r="S14461" s="12"/>
      <c r="T14461" s="5"/>
      <c r="V14461" s="5"/>
      <c r="W14461" s="5"/>
    </row>
    <row r="14462" spans="4:23" customFormat="1" x14ac:dyDescent="0.35">
      <c r="D14462" s="5"/>
      <c r="J14462" s="12"/>
      <c r="S14462" s="12"/>
      <c r="T14462" s="5"/>
      <c r="V14462" s="5"/>
      <c r="W14462" s="5"/>
    </row>
    <row r="14463" spans="4:23" customFormat="1" x14ac:dyDescent="0.35">
      <c r="D14463" s="5"/>
      <c r="J14463" s="12"/>
      <c r="S14463" s="12"/>
      <c r="T14463" s="5"/>
      <c r="V14463" s="5"/>
      <c r="W14463" s="5"/>
    </row>
    <row r="14464" spans="4:23" customFormat="1" x14ac:dyDescent="0.35">
      <c r="D14464" s="5"/>
      <c r="J14464" s="12"/>
      <c r="S14464" s="12"/>
      <c r="T14464" s="5"/>
      <c r="V14464" s="5"/>
      <c r="W14464" s="5"/>
    </row>
    <row r="14465" spans="4:23" customFormat="1" x14ac:dyDescent="0.35">
      <c r="D14465" s="5"/>
      <c r="J14465" s="12"/>
      <c r="S14465" s="12"/>
      <c r="T14465" s="5"/>
      <c r="V14465" s="5"/>
      <c r="W14465" s="5"/>
    </row>
    <row r="14466" spans="4:23" customFormat="1" x14ac:dyDescent="0.35">
      <c r="D14466" s="5"/>
      <c r="J14466" s="12"/>
      <c r="S14466" s="12"/>
      <c r="T14466" s="5"/>
      <c r="V14466" s="5"/>
      <c r="W14466" s="5"/>
    </row>
    <row r="14467" spans="4:23" customFormat="1" x14ac:dyDescent="0.35">
      <c r="D14467" s="5"/>
      <c r="J14467" s="12"/>
      <c r="S14467" s="12"/>
      <c r="T14467" s="5"/>
      <c r="V14467" s="5"/>
      <c r="W14467" s="5"/>
    </row>
    <row r="14468" spans="4:23" customFormat="1" x14ac:dyDescent="0.35">
      <c r="D14468" s="5"/>
      <c r="J14468" s="12"/>
      <c r="S14468" s="12"/>
      <c r="T14468" s="5"/>
      <c r="V14468" s="5"/>
      <c r="W14468" s="5"/>
    </row>
    <row r="14469" spans="4:23" customFormat="1" x14ac:dyDescent="0.35">
      <c r="D14469" s="5"/>
      <c r="J14469" s="12"/>
      <c r="S14469" s="12"/>
      <c r="T14469" s="5"/>
      <c r="V14469" s="5"/>
      <c r="W14469" s="5"/>
    </row>
    <row r="14470" spans="4:23" customFormat="1" x14ac:dyDescent="0.35">
      <c r="D14470" s="5"/>
      <c r="J14470" s="12"/>
      <c r="S14470" s="12"/>
      <c r="T14470" s="5"/>
      <c r="V14470" s="5"/>
      <c r="W14470" s="5"/>
    </row>
    <row r="14471" spans="4:23" customFormat="1" x14ac:dyDescent="0.35">
      <c r="D14471" s="5"/>
      <c r="J14471" s="12"/>
      <c r="S14471" s="12"/>
      <c r="T14471" s="5"/>
      <c r="V14471" s="5"/>
      <c r="W14471" s="5"/>
    </row>
    <row r="14472" spans="4:23" customFormat="1" x14ac:dyDescent="0.35">
      <c r="D14472" s="5"/>
      <c r="J14472" s="12"/>
      <c r="S14472" s="12"/>
      <c r="T14472" s="5"/>
      <c r="V14472" s="5"/>
      <c r="W14472" s="5"/>
    </row>
    <row r="14473" spans="4:23" customFormat="1" x14ac:dyDescent="0.35">
      <c r="D14473" s="5"/>
      <c r="J14473" s="12"/>
      <c r="S14473" s="12"/>
      <c r="T14473" s="5"/>
      <c r="V14473" s="5"/>
      <c r="W14473" s="5"/>
    </row>
    <row r="14474" spans="4:23" customFormat="1" x14ac:dyDescent="0.35">
      <c r="D14474" s="5"/>
      <c r="J14474" s="12"/>
      <c r="S14474" s="12"/>
      <c r="T14474" s="5"/>
      <c r="V14474" s="5"/>
      <c r="W14474" s="5"/>
    </row>
    <row r="14475" spans="4:23" customFormat="1" x14ac:dyDescent="0.35">
      <c r="D14475" s="5"/>
      <c r="J14475" s="12"/>
      <c r="S14475" s="12"/>
      <c r="T14475" s="5"/>
      <c r="V14475" s="5"/>
      <c r="W14475" s="5"/>
    </row>
    <row r="14476" spans="4:23" customFormat="1" x14ac:dyDescent="0.35">
      <c r="D14476" s="5"/>
      <c r="J14476" s="12"/>
      <c r="S14476" s="12"/>
      <c r="T14476" s="5"/>
      <c r="V14476" s="5"/>
      <c r="W14476" s="5"/>
    </row>
    <row r="14477" spans="4:23" customFormat="1" x14ac:dyDescent="0.35">
      <c r="D14477" s="5"/>
      <c r="J14477" s="12"/>
      <c r="S14477" s="12"/>
      <c r="T14477" s="5"/>
      <c r="V14477" s="5"/>
      <c r="W14477" s="5"/>
    </row>
    <row r="14478" spans="4:23" customFormat="1" x14ac:dyDescent="0.35">
      <c r="D14478" s="5"/>
      <c r="J14478" s="12"/>
      <c r="S14478" s="12"/>
      <c r="T14478" s="5"/>
      <c r="V14478" s="5"/>
      <c r="W14478" s="5"/>
    </row>
    <row r="14479" spans="4:23" customFormat="1" x14ac:dyDescent="0.35">
      <c r="D14479" s="5"/>
      <c r="J14479" s="12"/>
      <c r="S14479" s="12"/>
      <c r="T14479" s="5"/>
      <c r="V14479" s="5"/>
      <c r="W14479" s="5"/>
    </row>
    <row r="14480" spans="4:23" customFormat="1" x14ac:dyDescent="0.35">
      <c r="D14480" s="5"/>
      <c r="J14480" s="12"/>
      <c r="S14480" s="12"/>
      <c r="T14480" s="5"/>
      <c r="V14480" s="5"/>
      <c r="W14480" s="5"/>
    </row>
    <row r="14481" spans="4:23" customFormat="1" x14ac:dyDescent="0.35">
      <c r="D14481" s="5"/>
      <c r="J14481" s="12"/>
      <c r="S14481" s="12"/>
      <c r="T14481" s="5"/>
      <c r="V14481" s="5"/>
      <c r="W14481" s="5"/>
    </row>
    <row r="14482" spans="4:23" customFormat="1" x14ac:dyDescent="0.35">
      <c r="D14482" s="5"/>
      <c r="J14482" s="12"/>
      <c r="S14482" s="12"/>
      <c r="T14482" s="5"/>
      <c r="V14482" s="5"/>
      <c r="W14482" s="5"/>
    </row>
    <row r="14483" spans="4:23" customFormat="1" x14ac:dyDescent="0.35">
      <c r="D14483" s="5"/>
      <c r="J14483" s="12"/>
      <c r="S14483" s="12"/>
      <c r="T14483" s="5"/>
      <c r="V14483" s="5"/>
      <c r="W14483" s="5"/>
    </row>
    <row r="14484" spans="4:23" customFormat="1" x14ac:dyDescent="0.35">
      <c r="D14484" s="5"/>
      <c r="J14484" s="12"/>
      <c r="S14484" s="12"/>
      <c r="T14484" s="5"/>
      <c r="V14484" s="5"/>
      <c r="W14484" s="5"/>
    </row>
    <row r="14485" spans="4:23" customFormat="1" x14ac:dyDescent="0.35">
      <c r="D14485" s="5"/>
      <c r="J14485" s="12"/>
      <c r="S14485" s="12"/>
      <c r="T14485" s="5"/>
      <c r="V14485" s="5"/>
      <c r="W14485" s="5"/>
    </row>
    <row r="14486" spans="4:23" customFormat="1" x14ac:dyDescent="0.35">
      <c r="D14486" s="5"/>
      <c r="J14486" s="12"/>
      <c r="S14486" s="12"/>
      <c r="T14486" s="5"/>
      <c r="V14486" s="5"/>
      <c r="W14486" s="5"/>
    </row>
    <row r="14487" spans="4:23" customFormat="1" x14ac:dyDescent="0.35">
      <c r="D14487" s="5"/>
      <c r="J14487" s="12"/>
      <c r="S14487" s="12"/>
      <c r="T14487" s="5"/>
      <c r="V14487" s="5"/>
      <c r="W14487" s="5"/>
    </row>
    <row r="14488" spans="4:23" customFormat="1" x14ac:dyDescent="0.35">
      <c r="D14488" s="5"/>
      <c r="J14488" s="12"/>
      <c r="S14488" s="12"/>
      <c r="T14488" s="5"/>
      <c r="V14488" s="5"/>
      <c r="W14488" s="5"/>
    </row>
    <row r="14489" spans="4:23" customFormat="1" x14ac:dyDescent="0.35">
      <c r="D14489" s="5"/>
      <c r="J14489" s="12"/>
      <c r="S14489" s="12"/>
      <c r="T14489" s="5"/>
      <c r="V14489" s="5"/>
      <c r="W14489" s="5"/>
    </row>
    <row r="14490" spans="4:23" customFormat="1" x14ac:dyDescent="0.35">
      <c r="D14490" s="5"/>
      <c r="J14490" s="12"/>
      <c r="S14490" s="12"/>
      <c r="T14490" s="5"/>
      <c r="V14490" s="5"/>
      <c r="W14490" s="5"/>
    </row>
    <row r="14491" spans="4:23" customFormat="1" x14ac:dyDescent="0.35">
      <c r="D14491" s="5"/>
      <c r="J14491" s="12"/>
      <c r="S14491" s="12"/>
      <c r="T14491" s="5"/>
      <c r="V14491" s="5"/>
      <c r="W14491" s="5"/>
    </row>
    <row r="14492" spans="4:23" customFormat="1" x14ac:dyDescent="0.35">
      <c r="D14492" s="5"/>
      <c r="J14492" s="12"/>
      <c r="S14492" s="12"/>
      <c r="T14492" s="5"/>
      <c r="V14492" s="5"/>
      <c r="W14492" s="5"/>
    </row>
    <row r="14493" spans="4:23" customFormat="1" x14ac:dyDescent="0.35">
      <c r="D14493" s="5"/>
      <c r="J14493" s="12"/>
      <c r="S14493" s="12"/>
      <c r="T14493" s="5"/>
      <c r="V14493" s="5"/>
      <c r="W14493" s="5"/>
    </row>
    <row r="14494" spans="4:23" customFormat="1" x14ac:dyDescent="0.35">
      <c r="D14494" s="5"/>
      <c r="J14494" s="12"/>
      <c r="S14494" s="12"/>
      <c r="T14494" s="5"/>
      <c r="V14494" s="5"/>
      <c r="W14494" s="5"/>
    </row>
    <row r="14495" spans="4:23" customFormat="1" x14ac:dyDescent="0.35">
      <c r="D14495" s="5"/>
      <c r="J14495" s="12"/>
      <c r="S14495" s="12"/>
      <c r="T14495" s="5"/>
      <c r="V14495" s="5"/>
      <c r="W14495" s="5"/>
    </row>
    <row r="14496" spans="4:23" customFormat="1" x14ac:dyDescent="0.35">
      <c r="D14496" s="5"/>
      <c r="J14496" s="12"/>
      <c r="S14496" s="12"/>
      <c r="T14496" s="5"/>
      <c r="V14496" s="5"/>
      <c r="W14496" s="5"/>
    </row>
    <row r="14497" spans="4:23" customFormat="1" x14ac:dyDescent="0.35">
      <c r="D14497" s="5"/>
      <c r="J14497" s="12"/>
      <c r="S14497" s="12"/>
      <c r="T14497" s="5"/>
      <c r="V14497" s="5"/>
      <c r="W14497" s="5"/>
    </row>
    <row r="14498" spans="4:23" customFormat="1" x14ac:dyDescent="0.35">
      <c r="D14498" s="5"/>
      <c r="J14498" s="12"/>
      <c r="S14498" s="12"/>
      <c r="T14498" s="5"/>
      <c r="V14498" s="5"/>
      <c r="W14498" s="5"/>
    </row>
    <row r="14499" spans="4:23" customFormat="1" x14ac:dyDescent="0.35">
      <c r="D14499" s="5"/>
      <c r="J14499" s="12"/>
      <c r="S14499" s="12"/>
      <c r="T14499" s="5"/>
      <c r="V14499" s="5"/>
      <c r="W14499" s="5"/>
    </row>
    <row r="14500" spans="4:23" customFormat="1" x14ac:dyDescent="0.35">
      <c r="D14500" s="5"/>
      <c r="J14500" s="12"/>
      <c r="S14500" s="12"/>
      <c r="T14500" s="5"/>
      <c r="V14500" s="5"/>
      <c r="W14500" s="5"/>
    </row>
    <row r="14501" spans="4:23" customFormat="1" x14ac:dyDescent="0.35">
      <c r="D14501" s="5"/>
      <c r="J14501" s="12"/>
      <c r="S14501" s="12"/>
      <c r="T14501" s="5"/>
      <c r="V14501" s="5"/>
      <c r="W14501" s="5"/>
    </row>
    <row r="14502" spans="4:23" customFormat="1" x14ac:dyDescent="0.35">
      <c r="D14502" s="5"/>
      <c r="J14502" s="12"/>
      <c r="S14502" s="12"/>
      <c r="T14502" s="5"/>
      <c r="V14502" s="5"/>
      <c r="W14502" s="5"/>
    </row>
    <row r="14503" spans="4:23" customFormat="1" x14ac:dyDescent="0.35">
      <c r="D14503" s="5"/>
      <c r="J14503" s="12"/>
      <c r="S14503" s="12"/>
      <c r="T14503" s="5"/>
      <c r="V14503" s="5"/>
      <c r="W14503" s="5"/>
    </row>
    <row r="14504" spans="4:23" customFormat="1" x14ac:dyDescent="0.35">
      <c r="D14504" s="5"/>
      <c r="J14504" s="12"/>
      <c r="S14504" s="12"/>
      <c r="T14504" s="5"/>
      <c r="V14504" s="5"/>
      <c r="W14504" s="5"/>
    </row>
    <row r="14505" spans="4:23" customFormat="1" x14ac:dyDescent="0.35">
      <c r="D14505" s="5"/>
      <c r="J14505" s="12"/>
      <c r="S14505" s="12"/>
      <c r="T14505" s="5"/>
      <c r="V14505" s="5"/>
      <c r="W14505" s="5"/>
    </row>
    <row r="14506" spans="4:23" customFormat="1" x14ac:dyDescent="0.35">
      <c r="D14506" s="5"/>
      <c r="J14506" s="12"/>
      <c r="S14506" s="12"/>
      <c r="T14506" s="5"/>
      <c r="V14506" s="5"/>
      <c r="W14506" s="5"/>
    </row>
    <row r="14507" spans="4:23" customFormat="1" x14ac:dyDescent="0.35">
      <c r="D14507" s="5"/>
      <c r="J14507" s="12"/>
      <c r="S14507" s="12"/>
      <c r="T14507" s="5"/>
      <c r="V14507" s="5"/>
      <c r="W14507" s="5"/>
    </row>
    <row r="14508" spans="4:23" customFormat="1" x14ac:dyDescent="0.35">
      <c r="D14508" s="5"/>
      <c r="J14508" s="12"/>
      <c r="S14508" s="12"/>
      <c r="T14508" s="5"/>
      <c r="V14508" s="5"/>
      <c r="W14508" s="5"/>
    </row>
    <row r="14509" spans="4:23" customFormat="1" x14ac:dyDescent="0.35">
      <c r="D14509" s="5"/>
      <c r="J14509" s="12"/>
      <c r="S14509" s="12"/>
      <c r="T14509" s="5"/>
      <c r="V14509" s="5"/>
      <c r="W14509" s="5"/>
    </row>
    <row r="14510" spans="4:23" customFormat="1" x14ac:dyDescent="0.35">
      <c r="D14510" s="5"/>
      <c r="J14510" s="12"/>
      <c r="S14510" s="12"/>
      <c r="T14510" s="5"/>
      <c r="V14510" s="5"/>
      <c r="W14510" s="5"/>
    </row>
    <row r="14511" spans="4:23" customFormat="1" x14ac:dyDescent="0.35">
      <c r="D14511" s="5"/>
      <c r="J14511" s="12"/>
      <c r="S14511" s="12"/>
      <c r="T14511" s="5"/>
      <c r="V14511" s="5"/>
      <c r="W14511" s="5"/>
    </row>
    <row r="14512" spans="4:23" customFormat="1" x14ac:dyDescent="0.35">
      <c r="D14512" s="5"/>
      <c r="J14512" s="12"/>
      <c r="S14512" s="12"/>
      <c r="T14512" s="5"/>
      <c r="V14512" s="5"/>
      <c r="W14512" s="5"/>
    </row>
    <row r="14513" spans="4:23" customFormat="1" x14ac:dyDescent="0.35">
      <c r="D14513" s="5"/>
      <c r="J14513" s="12"/>
      <c r="S14513" s="12"/>
      <c r="T14513" s="5"/>
      <c r="V14513" s="5"/>
      <c r="W14513" s="5"/>
    </row>
    <row r="14514" spans="4:23" customFormat="1" x14ac:dyDescent="0.35">
      <c r="D14514" s="5"/>
      <c r="J14514" s="12"/>
      <c r="S14514" s="12"/>
      <c r="T14514" s="5"/>
      <c r="V14514" s="5"/>
      <c r="W14514" s="5"/>
    </row>
    <row r="14515" spans="4:23" customFormat="1" x14ac:dyDescent="0.35">
      <c r="D14515" s="5"/>
      <c r="J14515" s="12"/>
      <c r="S14515" s="12"/>
      <c r="T14515" s="5"/>
      <c r="V14515" s="5"/>
      <c r="W14515" s="5"/>
    </row>
    <row r="14516" spans="4:23" customFormat="1" x14ac:dyDescent="0.35">
      <c r="D14516" s="5"/>
      <c r="J14516" s="12"/>
      <c r="S14516" s="12"/>
      <c r="T14516" s="5"/>
      <c r="V14516" s="5"/>
      <c r="W14516" s="5"/>
    </row>
    <row r="14517" spans="4:23" customFormat="1" x14ac:dyDescent="0.35">
      <c r="D14517" s="5"/>
      <c r="J14517" s="12"/>
      <c r="S14517" s="12"/>
      <c r="T14517" s="5"/>
      <c r="V14517" s="5"/>
      <c r="W14517" s="5"/>
    </row>
    <row r="14518" spans="4:23" customFormat="1" x14ac:dyDescent="0.35">
      <c r="D14518" s="5"/>
      <c r="J14518" s="12"/>
      <c r="S14518" s="12"/>
      <c r="T14518" s="5"/>
      <c r="V14518" s="5"/>
      <c r="W14518" s="5"/>
    </row>
    <row r="14519" spans="4:23" customFormat="1" x14ac:dyDescent="0.35">
      <c r="D14519" s="5"/>
      <c r="J14519" s="12"/>
      <c r="S14519" s="12"/>
      <c r="T14519" s="5"/>
      <c r="V14519" s="5"/>
      <c r="W14519" s="5"/>
    </row>
    <row r="14520" spans="4:23" customFormat="1" x14ac:dyDescent="0.35">
      <c r="D14520" s="5"/>
      <c r="J14520" s="12"/>
      <c r="S14520" s="12"/>
      <c r="T14520" s="5"/>
      <c r="V14520" s="5"/>
      <c r="W14520" s="5"/>
    </row>
    <row r="14521" spans="4:23" customFormat="1" x14ac:dyDescent="0.35">
      <c r="D14521" s="5"/>
      <c r="J14521" s="12"/>
      <c r="S14521" s="12"/>
      <c r="T14521" s="5"/>
      <c r="V14521" s="5"/>
      <c r="W14521" s="5"/>
    </row>
    <row r="14522" spans="4:23" customFormat="1" x14ac:dyDescent="0.35">
      <c r="D14522" s="5"/>
      <c r="J14522" s="12"/>
      <c r="S14522" s="12"/>
      <c r="T14522" s="5"/>
      <c r="V14522" s="5"/>
      <c r="W14522" s="5"/>
    </row>
    <row r="14523" spans="4:23" customFormat="1" x14ac:dyDescent="0.35">
      <c r="D14523" s="5"/>
      <c r="J14523" s="12"/>
      <c r="S14523" s="12"/>
      <c r="T14523" s="5"/>
      <c r="V14523" s="5"/>
      <c r="W14523" s="5"/>
    </row>
    <row r="14524" spans="4:23" customFormat="1" x14ac:dyDescent="0.35">
      <c r="D14524" s="5"/>
      <c r="J14524" s="12"/>
      <c r="S14524" s="12"/>
      <c r="T14524" s="5"/>
      <c r="V14524" s="5"/>
      <c r="W14524" s="5"/>
    </row>
    <row r="14525" spans="4:23" customFormat="1" x14ac:dyDescent="0.35">
      <c r="D14525" s="5"/>
      <c r="J14525" s="12"/>
      <c r="S14525" s="12"/>
      <c r="T14525" s="5"/>
      <c r="V14525" s="5"/>
      <c r="W14525" s="5"/>
    </row>
    <row r="14526" spans="4:23" customFormat="1" x14ac:dyDescent="0.35">
      <c r="D14526" s="5"/>
      <c r="J14526" s="12"/>
      <c r="S14526" s="12"/>
      <c r="T14526" s="5"/>
      <c r="V14526" s="5"/>
      <c r="W14526" s="5"/>
    </row>
    <row r="14527" spans="4:23" customFormat="1" x14ac:dyDescent="0.35">
      <c r="D14527" s="5"/>
      <c r="J14527" s="12"/>
      <c r="S14527" s="12"/>
      <c r="T14527" s="5"/>
      <c r="V14527" s="5"/>
      <c r="W14527" s="5"/>
    </row>
    <row r="14528" spans="4:23" customFormat="1" x14ac:dyDescent="0.35">
      <c r="D14528" s="5"/>
      <c r="J14528" s="12"/>
      <c r="S14528" s="12"/>
      <c r="T14528" s="5"/>
      <c r="V14528" s="5"/>
      <c r="W14528" s="5"/>
    </row>
    <row r="14529" spans="4:23" customFormat="1" x14ac:dyDescent="0.35">
      <c r="D14529" s="5"/>
      <c r="J14529" s="12"/>
      <c r="S14529" s="12"/>
      <c r="T14529" s="5"/>
      <c r="V14529" s="5"/>
      <c r="W14529" s="5"/>
    </row>
    <row r="14530" spans="4:23" customFormat="1" x14ac:dyDescent="0.35">
      <c r="D14530" s="5"/>
      <c r="J14530" s="12"/>
      <c r="S14530" s="12"/>
      <c r="T14530" s="5"/>
      <c r="V14530" s="5"/>
      <c r="W14530" s="5"/>
    </row>
    <row r="14531" spans="4:23" customFormat="1" x14ac:dyDescent="0.35">
      <c r="D14531" s="5"/>
      <c r="J14531" s="12"/>
      <c r="S14531" s="12"/>
      <c r="T14531" s="5"/>
      <c r="V14531" s="5"/>
      <c r="W14531" s="5"/>
    </row>
    <row r="14532" spans="4:23" customFormat="1" x14ac:dyDescent="0.35">
      <c r="D14532" s="5"/>
      <c r="J14532" s="12"/>
      <c r="S14532" s="12"/>
      <c r="T14532" s="5"/>
      <c r="V14532" s="5"/>
      <c r="W14532" s="5"/>
    </row>
    <row r="14533" spans="4:23" customFormat="1" x14ac:dyDescent="0.35">
      <c r="D14533" s="5"/>
      <c r="J14533" s="12"/>
      <c r="S14533" s="12"/>
      <c r="T14533" s="5"/>
      <c r="V14533" s="5"/>
      <c r="W14533" s="5"/>
    </row>
    <row r="14534" spans="4:23" customFormat="1" x14ac:dyDescent="0.35">
      <c r="D14534" s="5"/>
      <c r="J14534" s="12"/>
      <c r="S14534" s="12"/>
      <c r="T14534" s="5"/>
      <c r="V14534" s="5"/>
      <c r="W14534" s="5"/>
    </row>
    <row r="14535" spans="4:23" customFormat="1" x14ac:dyDescent="0.35">
      <c r="D14535" s="5"/>
      <c r="J14535" s="12"/>
      <c r="S14535" s="12"/>
      <c r="T14535" s="5"/>
      <c r="V14535" s="5"/>
      <c r="W14535" s="5"/>
    </row>
    <row r="14536" spans="4:23" customFormat="1" x14ac:dyDescent="0.35">
      <c r="D14536" s="5"/>
      <c r="J14536" s="12"/>
      <c r="S14536" s="12"/>
      <c r="T14536" s="5"/>
      <c r="V14536" s="5"/>
      <c r="W14536" s="5"/>
    </row>
    <row r="14537" spans="4:23" customFormat="1" x14ac:dyDescent="0.35">
      <c r="D14537" s="5"/>
      <c r="J14537" s="12"/>
      <c r="S14537" s="12"/>
      <c r="T14537" s="5"/>
      <c r="V14537" s="5"/>
      <c r="W14537" s="5"/>
    </row>
    <row r="14538" spans="4:23" customFormat="1" x14ac:dyDescent="0.35">
      <c r="D14538" s="5"/>
      <c r="J14538" s="12"/>
      <c r="S14538" s="12"/>
      <c r="T14538" s="5"/>
      <c r="V14538" s="5"/>
      <c r="W14538" s="5"/>
    </row>
    <row r="14539" spans="4:23" customFormat="1" x14ac:dyDescent="0.35">
      <c r="D14539" s="5"/>
      <c r="J14539" s="12"/>
      <c r="S14539" s="12"/>
      <c r="T14539" s="5"/>
      <c r="V14539" s="5"/>
      <c r="W14539" s="5"/>
    </row>
    <row r="14540" spans="4:23" customFormat="1" x14ac:dyDescent="0.35">
      <c r="D14540" s="5"/>
      <c r="J14540" s="12"/>
      <c r="S14540" s="12"/>
      <c r="T14540" s="5"/>
      <c r="V14540" s="5"/>
      <c r="W14540" s="5"/>
    </row>
    <row r="14541" spans="4:23" customFormat="1" x14ac:dyDescent="0.35">
      <c r="D14541" s="5"/>
      <c r="J14541" s="12"/>
      <c r="S14541" s="12"/>
      <c r="T14541" s="5"/>
      <c r="V14541" s="5"/>
      <c r="W14541" s="5"/>
    </row>
    <row r="14542" spans="4:23" customFormat="1" x14ac:dyDescent="0.35">
      <c r="D14542" s="5"/>
      <c r="J14542" s="12"/>
      <c r="S14542" s="12"/>
      <c r="T14542" s="5"/>
      <c r="V14542" s="5"/>
      <c r="W14542" s="5"/>
    </row>
    <row r="14543" spans="4:23" customFormat="1" x14ac:dyDescent="0.35">
      <c r="D14543" s="5"/>
      <c r="J14543" s="12"/>
      <c r="S14543" s="12"/>
      <c r="T14543" s="5"/>
      <c r="V14543" s="5"/>
      <c r="W14543" s="5"/>
    </row>
    <row r="14544" spans="4:23" customFormat="1" x14ac:dyDescent="0.35">
      <c r="D14544" s="5"/>
      <c r="J14544" s="12"/>
      <c r="S14544" s="12"/>
      <c r="T14544" s="5"/>
      <c r="V14544" s="5"/>
      <c r="W14544" s="5"/>
    </row>
    <row r="14545" spans="4:23" customFormat="1" x14ac:dyDescent="0.35">
      <c r="D14545" s="5"/>
      <c r="J14545" s="12"/>
      <c r="S14545" s="12"/>
      <c r="T14545" s="5"/>
      <c r="V14545" s="5"/>
      <c r="W14545" s="5"/>
    </row>
    <row r="14546" spans="4:23" customFormat="1" x14ac:dyDescent="0.35">
      <c r="D14546" s="5"/>
      <c r="J14546" s="12"/>
      <c r="S14546" s="12"/>
      <c r="T14546" s="5"/>
      <c r="V14546" s="5"/>
      <c r="W14546" s="5"/>
    </row>
    <row r="14547" spans="4:23" customFormat="1" x14ac:dyDescent="0.35">
      <c r="D14547" s="5"/>
      <c r="J14547" s="12"/>
      <c r="S14547" s="12"/>
      <c r="T14547" s="5"/>
      <c r="V14547" s="5"/>
      <c r="W14547" s="5"/>
    </row>
    <row r="14548" spans="4:23" customFormat="1" x14ac:dyDescent="0.35">
      <c r="D14548" s="5"/>
      <c r="J14548" s="12"/>
      <c r="S14548" s="12"/>
      <c r="T14548" s="5"/>
      <c r="V14548" s="5"/>
      <c r="W14548" s="5"/>
    </row>
    <row r="14549" spans="4:23" customFormat="1" x14ac:dyDescent="0.35">
      <c r="D14549" s="5"/>
      <c r="J14549" s="12"/>
      <c r="S14549" s="12"/>
      <c r="T14549" s="5"/>
      <c r="V14549" s="5"/>
      <c r="W14549" s="5"/>
    </row>
    <row r="14550" spans="4:23" customFormat="1" x14ac:dyDescent="0.35">
      <c r="D14550" s="5"/>
      <c r="J14550" s="12"/>
      <c r="S14550" s="12"/>
      <c r="T14550" s="5"/>
      <c r="V14550" s="5"/>
      <c r="W14550" s="5"/>
    </row>
    <row r="14551" spans="4:23" customFormat="1" x14ac:dyDescent="0.35">
      <c r="D14551" s="5"/>
      <c r="J14551" s="12"/>
      <c r="S14551" s="12"/>
      <c r="T14551" s="5"/>
      <c r="V14551" s="5"/>
      <c r="W14551" s="5"/>
    </row>
    <row r="14552" spans="4:23" customFormat="1" x14ac:dyDescent="0.35">
      <c r="D14552" s="5"/>
      <c r="J14552" s="12"/>
      <c r="S14552" s="12"/>
      <c r="T14552" s="5"/>
      <c r="V14552" s="5"/>
      <c r="W14552" s="5"/>
    </row>
    <row r="14553" spans="4:23" customFormat="1" x14ac:dyDescent="0.35">
      <c r="D14553" s="5"/>
      <c r="J14553" s="12"/>
      <c r="S14553" s="12"/>
      <c r="T14553" s="5"/>
      <c r="V14553" s="5"/>
      <c r="W14553" s="5"/>
    </row>
    <row r="14554" spans="4:23" customFormat="1" x14ac:dyDescent="0.35">
      <c r="D14554" s="5"/>
      <c r="J14554" s="12"/>
      <c r="S14554" s="12"/>
      <c r="T14554" s="5"/>
      <c r="V14554" s="5"/>
      <c r="W14554" s="5"/>
    </row>
    <row r="14555" spans="4:23" customFormat="1" x14ac:dyDescent="0.35">
      <c r="D14555" s="5"/>
      <c r="J14555" s="12"/>
      <c r="S14555" s="12"/>
      <c r="T14555" s="5"/>
      <c r="V14555" s="5"/>
      <c r="W14555" s="5"/>
    </row>
    <row r="14556" spans="4:23" customFormat="1" x14ac:dyDescent="0.35">
      <c r="D14556" s="5"/>
      <c r="J14556" s="12"/>
      <c r="S14556" s="12"/>
      <c r="T14556" s="5"/>
      <c r="V14556" s="5"/>
      <c r="W14556" s="5"/>
    </row>
    <row r="14557" spans="4:23" customFormat="1" x14ac:dyDescent="0.35">
      <c r="D14557" s="5"/>
      <c r="J14557" s="12"/>
      <c r="S14557" s="12"/>
      <c r="T14557" s="5"/>
      <c r="V14557" s="5"/>
      <c r="W14557" s="5"/>
    </row>
    <row r="14558" spans="4:23" customFormat="1" x14ac:dyDescent="0.35">
      <c r="D14558" s="5"/>
      <c r="J14558" s="12"/>
      <c r="S14558" s="12"/>
      <c r="T14558" s="5"/>
      <c r="V14558" s="5"/>
      <c r="W14558" s="5"/>
    </row>
    <row r="14559" spans="4:23" customFormat="1" x14ac:dyDescent="0.35">
      <c r="D14559" s="5"/>
      <c r="J14559" s="12"/>
      <c r="S14559" s="12"/>
      <c r="T14559" s="5"/>
      <c r="V14559" s="5"/>
      <c r="W14559" s="5"/>
    </row>
    <row r="14560" spans="4:23" customFormat="1" x14ac:dyDescent="0.35">
      <c r="D14560" s="5"/>
      <c r="J14560" s="12"/>
      <c r="S14560" s="12"/>
      <c r="T14560" s="5"/>
      <c r="V14560" s="5"/>
      <c r="W14560" s="5"/>
    </row>
    <row r="14561" spans="4:23" customFormat="1" x14ac:dyDescent="0.35">
      <c r="D14561" s="5"/>
      <c r="J14561" s="12"/>
      <c r="S14561" s="12"/>
      <c r="T14561" s="5"/>
      <c r="V14561" s="5"/>
      <c r="W14561" s="5"/>
    </row>
    <row r="14562" spans="4:23" customFormat="1" x14ac:dyDescent="0.35">
      <c r="D14562" s="5"/>
      <c r="J14562" s="12"/>
      <c r="S14562" s="12"/>
      <c r="T14562" s="5"/>
      <c r="V14562" s="5"/>
      <c r="W14562" s="5"/>
    </row>
    <row r="14563" spans="4:23" customFormat="1" x14ac:dyDescent="0.35">
      <c r="D14563" s="5"/>
      <c r="J14563" s="12"/>
      <c r="S14563" s="12"/>
      <c r="T14563" s="5"/>
      <c r="V14563" s="5"/>
      <c r="W14563" s="5"/>
    </row>
    <row r="14564" spans="4:23" customFormat="1" x14ac:dyDescent="0.35">
      <c r="D14564" s="5"/>
      <c r="J14564" s="12"/>
      <c r="S14564" s="12"/>
      <c r="T14564" s="5"/>
      <c r="V14564" s="5"/>
      <c r="W14564" s="5"/>
    </row>
    <row r="14565" spans="4:23" customFormat="1" x14ac:dyDescent="0.35">
      <c r="D14565" s="5"/>
      <c r="J14565" s="12"/>
      <c r="S14565" s="12"/>
      <c r="T14565" s="5"/>
      <c r="V14565" s="5"/>
      <c r="W14565" s="5"/>
    </row>
    <row r="14566" spans="4:23" customFormat="1" x14ac:dyDescent="0.35">
      <c r="D14566" s="5"/>
      <c r="J14566" s="12"/>
      <c r="S14566" s="12"/>
      <c r="T14566" s="5"/>
      <c r="V14566" s="5"/>
      <c r="W14566" s="5"/>
    </row>
    <row r="14567" spans="4:23" customFormat="1" x14ac:dyDescent="0.35">
      <c r="D14567" s="5"/>
      <c r="J14567" s="12"/>
      <c r="S14567" s="12"/>
      <c r="T14567" s="5"/>
      <c r="V14567" s="5"/>
      <c r="W14567" s="5"/>
    </row>
    <row r="14568" spans="4:23" customFormat="1" x14ac:dyDescent="0.35">
      <c r="D14568" s="5"/>
      <c r="J14568" s="12"/>
      <c r="S14568" s="12"/>
      <c r="T14568" s="5"/>
      <c r="V14568" s="5"/>
      <c r="W14568" s="5"/>
    </row>
    <row r="14569" spans="4:23" customFormat="1" x14ac:dyDescent="0.35">
      <c r="D14569" s="5"/>
      <c r="J14569" s="12"/>
      <c r="S14569" s="12"/>
      <c r="T14569" s="5"/>
      <c r="V14569" s="5"/>
      <c r="W14569" s="5"/>
    </row>
    <row r="14570" spans="4:23" customFormat="1" x14ac:dyDescent="0.35">
      <c r="D14570" s="5"/>
      <c r="J14570" s="12"/>
      <c r="S14570" s="12"/>
      <c r="T14570" s="5"/>
      <c r="V14570" s="5"/>
      <c r="W14570" s="5"/>
    </row>
    <row r="14571" spans="4:23" customFormat="1" x14ac:dyDescent="0.35">
      <c r="D14571" s="5"/>
      <c r="J14571" s="12"/>
      <c r="S14571" s="12"/>
      <c r="T14571" s="5"/>
      <c r="V14571" s="5"/>
      <c r="W14571" s="5"/>
    </row>
    <row r="14572" spans="4:23" customFormat="1" x14ac:dyDescent="0.35">
      <c r="D14572" s="5"/>
      <c r="J14572" s="12"/>
      <c r="S14572" s="12"/>
      <c r="T14572" s="5"/>
      <c r="V14572" s="5"/>
      <c r="W14572" s="5"/>
    </row>
    <row r="14573" spans="4:23" customFormat="1" x14ac:dyDescent="0.35">
      <c r="D14573" s="5"/>
      <c r="J14573" s="12"/>
      <c r="S14573" s="12"/>
      <c r="T14573" s="5"/>
      <c r="V14573" s="5"/>
      <c r="W14573" s="5"/>
    </row>
    <row r="14574" spans="4:23" customFormat="1" x14ac:dyDescent="0.35">
      <c r="D14574" s="5"/>
      <c r="J14574" s="12"/>
      <c r="S14574" s="12"/>
      <c r="T14574" s="5"/>
      <c r="V14574" s="5"/>
      <c r="W14574" s="5"/>
    </row>
    <row r="14575" spans="4:23" customFormat="1" x14ac:dyDescent="0.35">
      <c r="D14575" s="5"/>
      <c r="J14575" s="12"/>
      <c r="S14575" s="12"/>
      <c r="T14575" s="5"/>
      <c r="V14575" s="5"/>
      <c r="W14575" s="5"/>
    </row>
    <row r="14576" spans="4:23" customFormat="1" x14ac:dyDescent="0.35">
      <c r="D14576" s="5"/>
      <c r="J14576" s="12"/>
      <c r="S14576" s="12"/>
      <c r="T14576" s="5"/>
      <c r="V14576" s="5"/>
      <c r="W14576" s="5"/>
    </row>
    <row r="14577" spans="4:23" customFormat="1" x14ac:dyDescent="0.35">
      <c r="D14577" s="5"/>
      <c r="J14577" s="12"/>
      <c r="S14577" s="12"/>
      <c r="T14577" s="5"/>
      <c r="V14577" s="5"/>
      <c r="W14577" s="5"/>
    </row>
    <row r="14578" spans="4:23" customFormat="1" x14ac:dyDescent="0.35">
      <c r="D14578" s="5"/>
      <c r="J14578" s="12"/>
      <c r="S14578" s="12"/>
      <c r="T14578" s="5"/>
      <c r="V14578" s="5"/>
      <c r="W14578" s="5"/>
    </row>
    <row r="14579" spans="4:23" customFormat="1" x14ac:dyDescent="0.35">
      <c r="D14579" s="5"/>
      <c r="J14579" s="12"/>
      <c r="S14579" s="12"/>
      <c r="T14579" s="5"/>
      <c r="V14579" s="5"/>
      <c r="W14579" s="5"/>
    </row>
    <row r="14580" spans="4:23" customFormat="1" x14ac:dyDescent="0.35">
      <c r="D14580" s="5"/>
      <c r="J14580" s="12"/>
      <c r="S14580" s="12"/>
      <c r="T14580" s="5"/>
      <c r="V14580" s="5"/>
      <c r="W14580" s="5"/>
    </row>
    <row r="14581" spans="4:23" customFormat="1" x14ac:dyDescent="0.35">
      <c r="D14581" s="5"/>
      <c r="J14581" s="12"/>
      <c r="S14581" s="12"/>
      <c r="T14581" s="5"/>
      <c r="V14581" s="5"/>
      <c r="W14581" s="5"/>
    </row>
    <row r="14582" spans="4:23" customFormat="1" x14ac:dyDescent="0.35">
      <c r="D14582" s="5"/>
      <c r="J14582" s="12"/>
      <c r="S14582" s="12"/>
      <c r="T14582" s="5"/>
      <c r="V14582" s="5"/>
      <c r="W14582" s="5"/>
    </row>
    <row r="14583" spans="4:23" customFormat="1" x14ac:dyDescent="0.35">
      <c r="D14583" s="5"/>
      <c r="J14583" s="12"/>
      <c r="S14583" s="12"/>
      <c r="T14583" s="5"/>
      <c r="V14583" s="5"/>
      <c r="W14583" s="5"/>
    </row>
    <row r="14584" spans="4:23" customFormat="1" x14ac:dyDescent="0.35">
      <c r="D14584" s="5"/>
      <c r="J14584" s="12"/>
      <c r="S14584" s="12"/>
      <c r="T14584" s="5"/>
      <c r="V14584" s="5"/>
      <c r="W14584" s="5"/>
    </row>
    <row r="14585" spans="4:23" customFormat="1" x14ac:dyDescent="0.35">
      <c r="D14585" s="5"/>
      <c r="J14585" s="12"/>
      <c r="S14585" s="12"/>
      <c r="T14585" s="5"/>
      <c r="V14585" s="5"/>
      <c r="W14585" s="5"/>
    </row>
    <row r="14586" spans="4:23" customFormat="1" x14ac:dyDescent="0.35">
      <c r="D14586" s="5"/>
      <c r="J14586" s="12"/>
      <c r="S14586" s="12"/>
      <c r="T14586" s="5"/>
      <c r="V14586" s="5"/>
      <c r="W14586" s="5"/>
    </row>
    <row r="14587" spans="4:23" customFormat="1" x14ac:dyDescent="0.35">
      <c r="D14587" s="5"/>
      <c r="J14587" s="12"/>
      <c r="S14587" s="12"/>
      <c r="T14587" s="5"/>
      <c r="V14587" s="5"/>
      <c r="W14587" s="5"/>
    </row>
    <row r="14588" spans="4:23" customFormat="1" x14ac:dyDescent="0.35">
      <c r="D14588" s="5"/>
      <c r="J14588" s="12"/>
      <c r="S14588" s="12"/>
      <c r="T14588" s="5"/>
      <c r="V14588" s="5"/>
      <c r="W14588" s="5"/>
    </row>
    <row r="14589" spans="4:23" customFormat="1" x14ac:dyDescent="0.35">
      <c r="D14589" s="5"/>
      <c r="J14589" s="12"/>
      <c r="S14589" s="12"/>
      <c r="T14589" s="5"/>
      <c r="V14589" s="5"/>
      <c r="W14589" s="5"/>
    </row>
    <row r="14590" spans="4:23" customFormat="1" x14ac:dyDescent="0.35">
      <c r="D14590" s="5"/>
      <c r="J14590" s="12"/>
      <c r="S14590" s="12"/>
      <c r="T14590" s="5"/>
      <c r="V14590" s="5"/>
      <c r="W14590" s="5"/>
    </row>
    <row r="14591" spans="4:23" customFormat="1" x14ac:dyDescent="0.35">
      <c r="D14591" s="5"/>
      <c r="J14591" s="12"/>
      <c r="S14591" s="12"/>
      <c r="T14591" s="5"/>
      <c r="V14591" s="5"/>
      <c r="W14591" s="5"/>
    </row>
    <row r="14592" spans="4:23" customFormat="1" x14ac:dyDescent="0.35">
      <c r="D14592" s="5"/>
      <c r="J14592" s="12"/>
      <c r="S14592" s="12"/>
      <c r="T14592" s="5"/>
      <c r="V14592" s="5"/>
      <c r="W14592" s="5"/>
    </row>
    <row r="14593" spans="4:23" customFormat="1" x14ac:dyDescent="0.35">
      <c r="D14593" s="5"/>
      <c r="J14593" s="12"/>
      <c r="S14593" s="12"/>
      <c r="T14593" s="5"/>
      <c r="V14593" s="5"/>
      <c r="W14593" s="5"/>
    </row>
    <row r="14594" spans="4:23" customFormat="1" x14ac:dyDescent="0.35">
      <c r="D14594" s="5"/>
      <c r="J14594" s="12"/>
      <c r="S14594" s="12"/>
      <c r="T14594" s="5"/>
      <c r="V14594" s="5"/>
      <c r="W14594" s="5"/>
    </row>
    <row r="14595" spans="4:23" customFormat="1" x14ac:dyDescent="0.35">
      <c r="D14595" s="5"/>
      <c r="J14595" s="12"/>
      <c r="S14595" s="12"/>
      <c r="T14595" s="5"/>
      <c r="V14595" s="5"/>
      <c r="W14595" s="5"/>
    </row>
    <row r="14596" spans="4:23" customFormat="1" x14ac:dyDescent="0.35">
      <c r="D14596" s="5"/>
      <c r="J14596" s="12"/>
      <c r="S14596" s="12"/>
      <c r="T14596" s="5"/>
      <c r="V14596" s="5"/>
      <c r="W14596" s="5"/>
    </row>
    <row r="14597" spans="4:23" customFormat="1" x14ac:dyDescent="0.35">
      <c r="D14597" s="5"/>
      <c r="J14597" s="12"/>
      <c r="S14597" s="12"/>
      <c r="T14597" s="5"/>
      <c r="V14597" s="5"/>
      <c r="W14597" s="5"/>
    </row>
    <row r="14598" spans="4:23" customFormat="1" x14ac:dyDescent="0.35">
      <c r="D14598" s="5"/>
      <c r="J14598" s="12"/>
      <c r="S14598" s="12"/>
      <c r="T14598" s="5"/>
      <c r="V14598" s="5"/>
      <c r="W14598" s="5"/>
    </row>
    <row r="14599" spans="4:23" customFormat="1" x14ac:dyDescent="0.35">
      <c r="D14599" s="5"/>
      <c r="J14599" s="12"/>
      <c r="S14599" s="12"/>
      <c r="T14599" s="5"/>
      <c r="V14599" s="5"/>
      <c r="W14599" s="5"/>
    </row>
    <row r="14600" spans="4:23" customFormat="1" x14ac:dyDescent="0.35">
      <c r="D14600" s="5"/>
      <c r="J14600" s="12"/>
      <c r="S14600" s="12"/>
      <c r="T14600" s="5"/>
      <c r="V14600" s="5"/>
      <c r="W14600" s="5"/>
    </row>
    <row r="14601" spans="4:23" customFormat="1" x14ac:dyDescent="0.35">
      <c r="D14601" s="5"/>
      <c r="J14601" s="12"/>
      <c r="S14601" s="12"/>
      <c r="T14601" s="5"/>
      <c r="V14601" s="5"/>
      <c r="W14601" s="5"/>
    </row>
    <row r="14602" spans="4:23" customFormat="1" x14ac:dyDescent="0.35">
      <c r="D14602" s="5"/>
      <c r="J14602" s="12"/>
      <c r="S14602" s="12"/>
      <c r="T14602" s="5"/>
      <c r="V14602" s="5"/>
      <c r="W14602" s="5"/>
    </row>
    <row r="14603" spans="4:23" customFormat="1" x14ac:dyDescent="0.35">
      <c r="D14603" s="5"/>
      <c r="J14603" s="12"/>
      <c r="S14603" s="12"/>
      <c r="T14603" s="5"/>
      <c r="V14603" s="5"/>
      <c r="W14603" s="5"/>
    </row>
    <row r="14604" spans="4:23" customFormat="1" x14ac:dyDescent="0.35">
      <c r="D14604" s="5"/>
      <c r="J14604" s="12"/>
      <c r="S14604" s="12"/>
      <c r="T14604" s="5"/>
      <c r="V14604" s="5"/>
      <c r="W14604" s="5"/>
    </row>
    <row r="14605" spans="4:23" customFormat="1" x14ac:dyDescent="0.35">
      <c r="D14605" s="5"/>
      <c r="J14605" s="12"/>
      <c r="S14605" s="12"/>
      <c r="T14605" s="5"/>
      <c r="V14605" s="5"/>
      <c r="W14605" s="5"/>
    </row>
    <row r="14606" spans="4:23" customFormat="1" x14ac:dyDescent="0.35">
      <c r="D14606" s="5"/>
      <c r="J14606" s="12"/>
      <c r="S14606" s="12"/>
      <c r="T14606" s="5"/>
      <c r="V14606" s="5"/>
      <c r="W14606" s="5"/>
    </row>
    <row r="14607" spans="4:23" customFormat="1" x14ac:dyDescent="0.35">
      <c r="D14607" s="5"/>
      <c r="J14607" s="12"/>
      <c r="S14607" s="12"/>
      <c r="T14607" s="5"/>
      <c r="V14607" s="5"/>
      <c r="W14607" s="5"/>
    </row>
    <row r="14608" spans="4:23" customFormat="1" x14ac:dyDescent="0.35">
      <c r="D14608" s="5"/>
      <c r="J14608" s="12"/>
      <c r="S14608" s="12"/>
      <c r="T14608" s="5"/>
      <c r="V14608" s="5"/>
      <c r="W14608" s="5"/>
    </row>
    <row r="14609" spans="4:23" customFormat="1" x14ac:dyDescent="0.35">
      <c r="D14609" s="5"/>
      <c r="J14609" s="12"/>
      <c r="S14609" s="12"/>
      <c r="T14609" s="5"/>
      <c r="V14609" s="5"/>
      <c r="W14609" s="5"/>
    </row>
    <row r="14610" spans="4:23" customFormat="1" x14ac:dyDescent="0.35">
      <c r="D14610" s="5"/>
      <c r="J14610" s="12"/>
      <c r="S14610" s="12"/>
      <c r="T14610" s="5"/>
      <c r="V14610" s="5"/>
      <c r="W14610" s="5"/>
    </row>
    <row r="14611" spans="4:23" customFormat="1" x14ac:dyDescent="0.35">
      <c r="D14611" s="5"/>
      <c r="J14611" s="12"/>
      <c r="S14611" s="12"/>
      <c r="T14611" s="5"/>
      <c r="V14611" s="5"/>
      <c r="W14611" s="5"/>
    </row>
    <row r="14612" spans="4:23" customFormat="1" x14ac:dyDescent="0.35">
      <c r="D14612" s="5"/>
      <c r="J14612" s="12"/>
      <c r="S14612" s="12"/>
      <c r="T14612" s="5"/>
      <c r="V14612" s="5"/>
      <c r="W14612" s="5"/>
    </row>
    <row r="14613" spans="4:23" customFormat="1" x14ac:dyDescent="0.35">
      <c r="D14613" s="5"/>
      <c r="J14613" s="12"/>
      <c r="S14613" s="12"/>
      <c r="T14613" s="5"/>
      <c r="V14613" s="5"/>
      <c r="W14613" s="5"/>
    </row>
    <row r="14614" spans="4:23" customFormat="1" x14ac:dyDescent="0.35">
      <c r="D14614" s="5"/>
      <c r="J14614" s="12"/>
      <c r="S14614" s="12"/>
      <c r="T14614" s="5"/>
      <c r="V14614" s="5"/>
      <c r="W14614" s="5"/>
    </row>
    <row r="14615" spans="4:23" customFormat="1" x14ac:dyDescent="0.35">
      <c r="D14615" s="5"/>
      <c r="J14615" s="12"/>
      <c r="S14615" s="12"/>
      <c r="T14615" s="5"/>
      <c r="V14615" s="5"/>
      <c r="W14615" s="5"/>
    </row>
    <row r="14616" spans="4:23" customFormat="1" x14ac:dyDescent="0.35">
      <c r="D14616" s="5"/>
      <c r="J14616" s="12"/>
      <c r="S14616" s="12"/>
      <c r="T14616" s="5"/>
      <c r="V14616" s="5"/>
      <c r="W14616" s="5"/>
    </row>
    <row r="14617" spans="4:23" customFormat="1" x14ac:dyDescent="0.35">
      <c r="D14617" s="5"/>
      <c r="J14617" s="12"/>
      <c r="S14617" s="12"/>
      <c r="T14617" s="5"/>
      <c r="V14617" s="5"/>
      <c r="W14617" s="5"/>
    </row>
    <row r="14618" spans="4:23" customFormat="1" x14ac:dyDescent="0.35">
      <c r="D14618" s="5"/>
      <c r="J14618" s="12"/>
      <c r="S14618" s="12"/>
      <c r="T14618" s="5"/>
      <c r="V14618" s="5"/>
      <c r="W14618" s="5"/>
    </row>
    <row r="14619" spans="4:23" customFormat="1" x14ac:dyDescent="0.35">
      <c r="D14619" s="5"/>
      <c r="J14619" s="12"/>
      <c r="S14619" s="12"/>
      <c r="T14619" s="5"/>
      <c r="V14619" s="5"/>
      <c r="W14619" s="5"/>
    </row>
    <row r="14620" spans="4:23" customFormat="1" x14ac:dyDescent="0.35">
      <c r="D14620" s="5"/>
      <c r="J14620" s="12"/>
      <c r="S14620" s="12"/>
      <c r="T14620" s="5"/>
      <c r="V14620" s="5"/>
      <c r="W14620" s="5"/>
    </row>
    <row r="14621" spans="4:23" customFormat="1" x14ac:dyDescent="0.35">
      <c r="D14621" s="5"/>
      <c r="J14621" s="12"/>
      <c r="S14621" s="12"/>
      <c r="T14621" s="5"/>
      <c r="V14621" s="5"/>
      <c r="W14621" s="5"/>
    </row>
    <row r="14622" spans="4:23" customFormat="1" x14ac:dyDescent="0.35">
      <c r="D14622" s="5"/>
      <c r="J14622" s="12"/>
      <c r="S14622" s="12"/>
      <c r="T14622" s="5"/>
      <c r="V14622" s="5"/>
      <c r="W14622" s="5"/>
    </row>
    <row r="14623" spans="4:23" customFormat="1" x14ac:dyDescent="0.35">
      <c r="D14623" s="5"/>
      <c r="J14623" s="12"/>
      <c r="S14623" s="12"/>
      <c r="T14623" s="5"/>
      <c r="V14623" s="5"/>
      <c r="W14623" s="5"/>
    </row>
    <row r="14624" spans="4:23" customFormat="1" x14ac:dyDescent="0.35">
      <c r="D14624" s="5"/>
      <c r="J14624" s="12"/>
      <c r="S14624" s="12"/>
      <c r="T14624" s="5"/>
      <c r="V14624" s="5"/>
      <c r="W14624" s="5"/>
    </row>
    <row r="14625" spans="4:23" customFormat="1" x14ac:dyDescent="0.35">
      <c r="D14625" s="5"/>
      <c r="J14625" s="12"/>
      <c r="S14625" s="12"/>
      <c r="T14625" s="5"/>
      <c r="V14625" s="5"/>
      <c r="W14625" s="5"/>
    </row>
    <row r="14626" spans="4:23" customFormat="1" x14ac:dyDescent="0.35">
      <c r="D14626" s="5"/>
      <c r="J14626" s="12"/>
      <c r="S14626" s="12"/>
      <c r="T14626" s="5"/>
      <c r="V14626" s="5"/>
      <c r="W14626" s="5"/>
    </row>
    <row r="14627" spans="4:23" customFormat="1" x14ac:dyDescent="0.35">
      <c r="D14627" s="5"/>
      <c r="J14627" s="12"/>
      <c r="S14627" s="12"/>
      <c r="T14627" s="5"/>
      <c r="V14627" s="5"/>
      <c r="W14627" s="5"/>
    </row>
    <row r="14628" spans="4:23" customFormat="1" x14ac:dyDescent="0.35">
      <c r="D14628" s="5"/>
      <c r="J14628" s="12"/>
      <c r="S14628" s="12"/>
      <c r="T14628" s="5"/>
      <c r="V14628" s="5"/>
      <c r="W14628" s="5"/>
    </row>
    <row r="14629" spans="4:23" customFormat="1" x14ac:dyDescent="0.35">
      <c r="D14629" s="5"/>
      <c r="J14629" s="12"/>
      <c r="S14629" s="12"/>
      <c r="T14629" s="5"/>
      <c r="V14629" s="5"/>
      <c r="W14629" s="5"/>
    </row>
    <row r="14630" spans="4:23" customFormat="1" x14ac:dyDescent="0.35">
      <c r="D14630" s="5"/>
      <c r="J14630" s="12"/>
      <c r="S14630" s="12"/>
      <c r="T14630" s="5"/>
      <c r="V14630" s="5"/>
      <c r="W14630" s="5"/>
    </row>
    <row r="14631" spans="4:23" customFormat="1" x14ac:dyDescent="0.35">
      <c r="D14631" s="5"/>
      <c r="J14631" s="12"/>
      <c r="S14631" s="12"/>
      <c r="T14631" s="5"/>
      <c r="V14631" s="5"/>
      <c r="W14631" s="5"/>
    </row>
    <row r="14632" spans="4:23" customFormat="1" x14ac:dyDescent="0.35">
      <c r="D14632" s="5"/>
      <c r="J14632" s="12"/>
      <c r="S14632" s="12"/>
      <c r="T14632" s="5"/>
      <c r="V14632" s="5"/>
      <c r="W14632" s="5"/>
    </row>
    <row r="14633" spans="4:23" customFormat="1" x14ac:dyDescent="0.35">
      <c r="D14633" s="5"/>
      <c r="J14633" s="12"/>
      <c r="S14633" s="12"/>
      <c r="T14633" s="5"/>
      <c r="V14633" s="5"/>
      <c r="W14633" s="5"/>
    </row>
    <row r="14634" spans="4:23" customFormat="1" x14ac:dyDescent="0.35">
      <c r="D14634" s="5"/>
      <c r="J14634" s="12"/>
      <c r="S14634" s="12"/>
      <c r="T14634" s="5"/>
      <c r="V14634" s="5"/>
      <c r="W14634" s="5"/>
    </row>
    <row r="14635" spans="4:23" customFormat="1" x14ac:dyDescent="0.35">
      <c r="D14635" s="5"/>
      <c r="J14635" s="12"/>
      <c r="S14635" s="12"/>
      <c r="T14635" s="5"/>
      <c r="V14635" s="5"/>
      <c r="W14635" s="5"/>
    </row>
    <row r="14636" spans="4:23" customFormat="1" x14ac:dyDescent="0.35">
      <c r="D14636" s="5"/>
      <c r="J14636" s="12"/>
      <c r="S14636" s="12"/>
      <c r="T14636" s="5"/>
      <c r="V14636" s="5"/>
      <c r="W14636" s="5"/>
    </row>
    <row r="14637" spans="4:23" customFormat="1" x14ac:dyDescent="0.35">
      <c r="D14637" s="5"/>
      <c r="J14637" s="12"/>
      <c r="S14637" s="12"/>
      <c r="T14637" s="5"/>
      <c r="V14637" s="5"/>
      <c r="W14637" s="5"/>
    </row>
    <row r="14638" spans="4:23" customFormat="1" x14ac:dyDescent="0.35">
      <c r="D14638" s="5"/>
      <c r="J14638" s="12"/>
      <c r="S14638" s="12"/>
      <c r="T14638" s="5"/>
      <c r="V14638" s="5"/>
      <c r="W14638" s="5"/>
    </row>
    <row r="14639" spans="4:23" customFormat="1" x14ac:dyDescent="0.35">
      <c r="D14639" s="5"/>
      <c r="J14639" s="12"/>
      <c r="S14639" s="12"/>
      <c r="T14639" s="5"/>
      <c r="V14639" s="5"/>
      <c r="W14639" s="5"/>
    </row>
    <row r="14640" spans="4:23" customFormat="1" x14ac:dyDescent="0.35">
      <c r="D14640" s="5"/>
      <c r="J14640" s="12"/>
      <c r="S14640" s="12"/>
      <c r="T14640" s="5"/>
      <c r="V14640" s="5"/>
      <c r="W14640" s="5"/>
    </row>
    <row r="14641" spans="4:23" customFormat="1" x14ac:dyDescent="0.35">
      <c r="D14641" s="5"/>
      <c r="J14641" s="12"/>
      <c r="S14641" s="12"/>
      <c r="T14641" s="5"/>
      <c r="V14641" s="5"/>
      <c r="W14641" s="5"/>
    </row>
    <row r="14642" spans="4:23" customFormat="1" x14ac:dyDescent="0.35">
      <c r="D14642" s="5"/>
      <c r="J14642" s="12"/>
      <c r="S14642" s="12"/>
      <c r="T14642" s="5"/>
      <c r="V14642" s="5"/>
      <c r="W14642" s="5"/>
    </row>
    <row r="14643" spans="4:23" customFormat="1" x14ac:dyDescent="0.35">
      <c r="D14643" s="5"/>
      <c r="J14643" s="12"/>
      <c r="S14643" s="12"/>
      <c r="T14643" s="5"/>
      <c r="V14643" s="5"/>
      <c r="W14643" s="5"/>
    </row>
    <row r="14644" spans="4:23" customFormat="1" x14ac:dyDescent="0.35">
      <c r="D14644" s="5"/>
      <c r="J14644" s="12"/>
      <c r="S14644" s="12"/>
      <c r="T14644" s="5"/>
      <c r="V14644" s="5"/>
      <c r="W14644" s="5"/>
    </row>
    <row r="14645" spans="4:23" customFormat="1" x14ac:dyDescent="0.35">
      <c r="D14645" s="5"/>
      <c r="J14645" s="12"/>
      <c r="S14645" s="12"/>
      <c r="T14645" s="5"/>
      <c r="V14645" s="5"/>
      <c r="W14645" s="5"/>
    </row>
    <row r="14646" spans="4:23" customFormat="1" x14ac:dyDescent="0.35">
      <c r="D14646" s="5"/>
      <c r="J14646" s="12"/>
      <c r="S14646" s="12"/>
      <c r="T14646" s="5"/>
      <c r="V14646" s="5"/>
      <c r="W14646" s="5"/>
    </row>
    <row r="14647" spans="4:23" customFormat="1" x14ac:dyDescent="0.35">
      <c r="D14647" s="5"/>
      <c r="J14647" s="12"/>
      <c r="S14647" s="12"/>
      <c r="T14647" s="5"/>
      <c r="V14647" s="5"/>
      <c r="W14647" s="5"/>
    </row>
    <row r="14648" spans="4:23" customFormat="1" x14ac:dyDescent="0.35">
      <c r="D14648" s="5"/>
      <c r="J14648" s="12"/>
      <c r="S14648" s="12"/>
      <c r="T14648" s="5"/>
      <c r="V14648" s="5"/>
      <c r="W14648" s="5"/>
    </row>
    <row r="14649" spans="4:23" customFormat="1" x14ac:dyDescent="0.35">
      <c r="D14649" s="5"/>
      <c r="J14649" s="12"/>
      <c r="S14649" s="12"/>
      <c r="T14649" s="5"/>
      <c r="V14649" s="5"/>
      <c r="W14649" s="5"/>
    </row>
    <row r="14650" spans="4:23" customFormat="1" x14ac:dyDescent="0.35">
      <c r="D14650" s="5"/>
      <c r="J14650" s="12"/>
      <c r="S14650" s="12"/>
      <c r="T14650" s="5"/>
      <c r="V14650" s="5"/>
      <c r="W14650" s="5"/>
    </row>
    <row r="14651" spans="4:23" customFormat="1" x14ac:dyDescent="0.35">
      <c r="D14651" s="5"/>
      <c r="J14651" s="12"/>
      <c r="S14651" s="12"/>
      <c r="T14651" s="5"/>
      <c r="V14651" s="5"/>
      <c r="W14651" s="5"/>
    </row>
    <row r="14652" spans="4:23" customFormat="1" x14ac:dyDescent="0.35">
      <c r="D14652" s="5"/>
      <c r="J14652" s="12"/>
      <c r="S14652" s="12"/>
      <c r="T14652" s="5"/>
      <c r="V14652" s="5"/>
      <c r="W14652" s="5"/>
    </row>
    <row r="14653" spans="4:23" customFormat="1" x14ac:dyDescent="0.35">
      <c r="D14653" s="5"/>
      <c r="J14653" s="12"/>
      <c r="S14653" s="12"/>
      <c r="T14653" s="5"/>
      <c r="V14653" s="5"/>
      <c r="W14653" s="5"/>
    </row>
    <row r="14654" spans="4:23" customFormat="1" x14ac:dyDescent="0.35">
      <c r="D14654" s="5"/>
      <c r="J14654" s="12"/>
      <c r="S14654" s="12"/>
      <c r="T14654" s="5"/>
      <c r="V14654" s="5"/>
      <c r="W14654" s="5"/>
    </row>
    <row r="14655" spans="4:23" customFormat="1" x14ac:dyDescent="0.35">
      <c r="D14655" s="5"/>
      <c r="J14655" s="12"/>
      <c r="S14655" s="12"/>
      <c r="T14655" s="5"/>
      <c r="V14655" s="5"/>
      <c r="W14655" s="5"/>
    </row>
    <row r="14656" spans="4:23" customFormat="1" x14ac:dyDescent="0.35">
      <c r="D14656" s="5"/>
      <c r="J14656" s="12"/>
      <c r="S14656" s="12"/>
      <c r="T14656" s="5"/>
      <c r="V14656" s="5"/>
      <c r="W14656" s="5"/>
    </row>
    <row r="14657" spans="4:23" customFormat="1" x14ac:dyDescent="0.35">
      <c r="D14657" s="5"/>
      <c r="J14657" s="12"/>
      <c r="S14657" s="12"/>
      <c r="T14657" s="5"/>
      <c r="V14657" s="5"/>
      <c r="W14657" s="5"/>
    </row>
    <row r="14658" spans="4:23" customFormat="1" x14ac:dyDescent="0.35">
      <c r="D14658" s="5"/>
      <c r="J14658" s="12"/>
      <c r="S14658" s="12"/>
      <c r="T14658" s="5"/>
      <c r="V14658" s="5"/>
      <c r="W14658" s="5"/>
    </row>
    <row r="14659" spans="4:23" customFormat="1" x14ac:dyDescent="0.35">
      <c r="D14659" s="5"/>
      <c r="J14659" s="12"/>
      <c r="S14659" s="12"/>
      <c r="T14659" s="5"/>
      <c r="V14659" s="5"/>
      <c r="W14659" s="5"/>
    </row>
    <row r="14660" spans="4:23" customFormat="1" x14ac:dyDescent="0.35">
      <c r="D14660" s="5"/>
      <c r="J14660" s="12"/>
      <c r="S14660" s="12"/>
      <c r="T14660" s="5"/>
      <c r="V14660" s="5"/>
      <c r="W14660" s="5"/>
    </row>
    <row r="14661" spans="4:23" customFormat="1" x14ac:dyDescent="0.35">
      <c r="D14661" s="5"/>
      <c r="J14661" s="12"/>
      <c r="S14661" s="12"/>
      <c r="T14661" s="5"/>
      <c r="V14661" s="5"/>
      <c r="W14661" s="5"/>
    </row>
    <row r="14662" spans="4:23" customFormat="1" x14ac:dyDescent="0.35">
      <c r="D14662" s="5"/>
      <c r="J14662" s="12"/>
      <c r="S14662" s="12"/>
      <c r="T14662" s="5"/>
      <c r="V14662" s="5"/>
      <c r="W14662" s="5"/>
    </row>
    <row r="14663" spans="4:23" customFormat="1" x14ac:dyDescent="0.35">
      <c r="D14663" s="5"/>
      <c r="J14663" s="12"/>
      <c r="S14663" s="12"/>
      <c r="T14663" s="5"/>
      <c r="V14663" s="5"/>
      <c r="W14663" s="5"/>
    </row>
    <row r="14664" spans="4:23" customFormat="1" x14ac:dyDescent="0.35">
      <c r="D14664" s="5"/>
      <c r="J14664" s="12"/>
      <c r="S14664" s="12"/>
      <c r="T14664" s="5"/>
      <c r="V14664" s="5"/>
      <c r="W14664" s="5"/>
    </row>
    <row r="14665" spans="4:23" customFormat="1" x14ac:dyDescent="0.35">
      <c r="D14665" s="5"/>
      <c r="J14665" s="12"/>
      <c r="S14665" s="12"/>
      <c r="T14665" s="5"/>
      <c r="V14665" s="5"/>
      <c r="W14665" s="5"/>
    </row>
    <row r="14666" spans="4:23" customFormat="1" x14ac:dyDescent="0.35">
      <c r="D14666" s="5"/>
      <c r="J14666" s="12"/>
      <c r="S14666" s="12"/>
      <c r="T14666" s="5"/>
      <c r="V14666" s="5"/>
      <c r="W14666" s="5"/>
    </row>
    <row r="14667" spans="4:23" customFormat="1" x14ac:dyDescent="0.35">
      <c r="D14667" s="5"/>
      <c r="J14667" s="12"/>
      <c r="S14667" s="12"/>
      <c r="T14667" s="5"/>
      <c r="V14667" s="5"/>
      <c r="W14667" s="5"/>
    </row>
    <row r="14668" spans="4:23" customFormat="1" x14ac:dyDescent="0.35">
      <c r="D14668" s="5"/>
      <c r="J14668" s="12"/>
      <c r="S14668" s="12"/>
      <c r="T14668" s="5"/>
      <c r="V14668" s="5"/>
      <c r="W14668" s="5"/>
    </row>
    <row r="14669" spans="4:23" customFormat="1" x14ac:dyDescent="0.35">
      <c r="D14669" s="5"/>
      <c r="J14669" s="12"/>
      <c r="S14669" s="12"/>
      <c r="T14669" s="5"/>
      <c r="V14669" s="5"/>
      <c r="W14669" s="5"/>
    </row>
    <row r="14670" spans="4:23" customFormat="1" x14ac:dyDescent="0.35">
      <c r="D14670" s="5"/>
      <c r="J14670" s="12"/>
      <c r="S14670" s="12"/>
      <c r="T14670" s="5"/>
      <c r="V14670" s="5"/>
      <c r="W14670" s="5"/>
    </row>
    <row r="14671" spans="4:23" customFormat="1" x14ac:dyDescent="0.35">
      <c r="D14671" s="5"/>
      <c r="J14671" s="12"/>
      <c r="S14671" s="12"/>
      <c r="T14671" s="5"/>
      <c r="V14671" s="5"/>
      <c r="W14671" s="5"/>
    </row>
    <row r="14672" spans="4:23" customFormat="1" x14ac:dyDescent="0.35">
      <c r="D14672" s="5"/>
      <c r="J14672" s="12"/>
      <c r="S14672" s="12"/>
      <c r="T14672" s="5"/>
      <c r="V14672" s="5"/>
      <c r="W14672" s="5"/>
    </row>
    <row r="14673" spans="4:23" customFormat="1" x14ac:dyDescent="0.35">
      <c r="D14673" s="5"/>
      <c r="J14673" s="12"/>
      <c r="S14673" s="12"/>
      <c r="T14673" s="5"/>
      <c r="V14673" s="5"/>
      <c r="W14673" s="5"/>
    </row>
    <row r="14674" spans="4:23" customFormat="1" x14ac:dyDescent="0.35">
      <c r="D14674" s="5"/>
      <c r="J14674" s="12"/>
      <c r="S14674" s="12"/>
      <c r="T14674" s="5"/>
      <c r="V14674" s="5"/>
      <c r="W14674" s="5"/>
    </row>
    <row r="14675" spans="4:23" customFormat="1" x14ac:dyDescent="0.35">
      <c r="D14675" s="5"/>
      <c r="J14675" s="12"/>
      <c r="S14675" s="12"/>
      <c r="T14675" s="5"/>
      <c r="V14675" s="5"/>
      <c r="W14675" s="5"/>
    </row>
    <row r="14676" spans="4:23" customFormat="1" x14ac:dyDescent="0.35">
      <c r="D14676" s="5"/>
      <c r="J14676" s="12"/>
      <c r="S14676" s="12"/>
      <c r="T14676" s="5"/>
      <c r="V14676" s="5"/>
      <c r="W14676" s="5"/>
    </row>
    <row r="14677" spans="4:23" customFormat="1" x14ac:dyDescent="0.35">
      <c r="D14677" s="5"/>
      <c r="J14677" s="12"/>
      <c r="S14677" s="12"/>
      <c r="T14677" s="5"/>
      <c r="V14677" s="5"/>
      <c r="W14677" s="5"/>
    </row>
    <row r="14678" spans="4:23" customFormat="1" x14ac:dyDescent="0.35">
      <c r="D14678" s="5"/>
      <c r="J14678" s="12"/>
      <c r="S14678" s="12"/>
      <c r="T14678" s="5"/>
      <c r="V14678" s="5"/>
      <c r="W14678" s="5"/>
    </row>
    <row r="14679" spans="4:23" customFormat="1" x14ac:dyDescent="0.35">
      <c r="D14679" s="5"/>
      <c r="J14679" s="12"/>
      <c r="S14679" s="12"/>
      <c r="T14679" s="5"/>
      <c r="V14679" s="5"/>
      <c r="W14679" s="5"/>
    </row>
    <row r="14680" spans="4:23" customFormat="1" x14ac:dyDescent="0.35">
      <c r="D14680" s="5"/>
      <c r="J14680" s="12"/>
      <c r="S14680" s="12"/>
      <c r="T14680" s="5"/>
      <c r="V14680" s="5"/>
      <c r="W14680" s="5"/>
    </row>
    <row r="14681" spans="4:23" customFormat="1" x14ac:dyDescent="0.35">
      <c r="D14681" s="5"/>
      <c r="J14681" s="12"/>
      <c r="S14681" s="12"/>
      <c r="T14681" s="5"/>
      <c r="V14681" s="5"/>
      <c r="W14681" s="5"/>
    </row>
    <row r="14682" spans="4:23" customFormat="1" x14ac:dyDescent="0.35">
      <c r="D14682" s="5"/>
      <c r="J14682" s="12"/>
      <c r="S14682" s="12"/>
      <c r="T14682" s="5"/>
      <c r="V14682" s="5"/>
      <c r="W14682" s="5"/>
    </row>
    <row r="14683" spans="4:23" customFormat="1" x14ac:dyDescent="0.35">
      <c r="D14683" s="5"/>
      <c r="J14683" s="12"/>
      <c r="S14683" s="12"/>
      <c r="T14683" s="5"/>
      <c r="V14683" s="5"/>
      <c r="W14683" s="5"/>
    </row>
    <row r="14684" spans="4:23" customFormat="1" x14ac:dyDescent="0.35">
      <c r="D14684" s="5"/>
      <c r="J14684" s="12"/>
      <c r="S14684" s="12"/>
      <c r="T14684" s="5"/>
      <c r="V14684" s="5"/>
      <c r="W14684" s="5"/>
    </row>
    <row r="14685" spans="4:23" customFormat="1" x14ac:dyDescent="0.35">
      <c r="D14685" s="5"/>
      <c r="J14685" s="12"/>
      <c r="S14685" s="12"/>
      <c r="T14685" s="5"/>
      <c r="V14685" s="5"/>
      <c r="W14685" s="5"/>
    </row>
    <row r="14686" spans="4:23" customFormat="1" x14ac:dyDescent="0.35">
      <c r="D14686" s="5"/>
      <c r="J14686" s="12"/>
      <c r="S14686" s="12"/>
      <c r="T14686" s="5"/>
      <c r="V14686" s="5"/>
      <c r="W14686" s="5"/>
    </row>
    <row r="14687" spans="4:23" customFormat="1" x14ac:dyDescent="0.35">
      <c r="D14687" s="5"/>
      <c r="J14687" s="12"/>
      <c r="S14687" s="12"/>
      <c r="T14687" s="5"/>
      <c r="V14687" s="5"/>
      <c r="W14687" s="5"/>
    </row>
    <row r="14688" spans="4:23" customFormat="1" x14ac:dyDescent="0.35">
      <c r="D14688" s="5"/>
      <c r="J14688" s="12"/>
      <c r="S14688" s="12"/>
      <c r="T14688" s="5"/>
      <c r="V14688" s="5"/>
      <c r="W14688" s="5"/>
    </row>
    <row r="14689" spans="4:23" customFormat="1" x14ac:dyDescent="0.35">
      <c r="D14689" s="5"/>
      <c r="J14689" s="12"/>
      <c r="S14689" s="12"/>
      <c r="T14689" s="5"/>
      <c r="V14689" s="5"/>
      <c r="W14689" s="5"/>
    </row>
    <row r="14690" spans="4:23" customFormat="1" x14ac:dyDescent="0.35">
      <c r="D14690" s="5"/>
      <c r="J14690" s="12"/>
      <c r="S14690" s="12"/>
      <c r="T14690" s="5"/>
      <c r="V14690" s="5"/>
      <c r="W14690" s="5"/>
    </row>
    <row r="14691" spans="4:23" customFormat="1" x14ac:dyDescent="0.35">
      <c r="D14691" s="5"/>
      <c r="J14691" s="12"/>
      <c r="S14691" s="12"/>
      <c r="T14691" s="5"/>
      <c r="V14691" s="5"/>
      <c r="W14691" s="5"/>
    </row>
    <row r="14692" spans="4:23" customFormat="1" x14ac:dyDescent="0.35">
      <c r="D14692" s="5"/>
      <c r="J14692" s="12"/>
      <c r="S14692" s="12"/>
      <c r="T14692" s="5"/>
      <c r="V14692" s="5"/>
      <c r="W14692" s="5"/>
    </row>
    <row r="14693" spans="4:23" customFormat="1" x14ac:dyDescent="0.35">
      <c r="D14693" s="5"/>
      <c r="J14693" s="12"/>
      <c r="S14693" s="12"/>
      <c r="T14693" s="5"/>
      <c r="V14693" s="5"/>
      <c r="W14693" s="5"/>
    </row>
    <row r="14694" spans="4:23" customFormat="1" x14ac:dyDescent="0.35">
      <c r="D14694" s="5"/>
      <c r="J14694" s="12"/>
      <c r="S14694" s="12"/>
      <c r="T14694" s="5"/>
      <c r="V14694" s="5"/>
      <c r="W14694" s="5"/>
    </row>
    <row r="14695" spans="4:23" customFormat="1" x14ac:dyDescent="0.35">
      <c r="D14695" s="5"/>
      <c r="J14695" s="12"/>
      <c r="S14695" s="12"/>
      <c r="T14695" s="5"/>
      <c r="V14695" s="5"/>
      <c r="W14695" s="5"/>
    </row>
    <row r="14696" spans="4:23" customFormat="1" x14ac:dyDescent="0.35">
      <c r="D14696" s="5"/>
      <c r="J14696" s="12"/>
      <c r="S14696" s="12"/>
      <c r="T14696" s="5"/>
      <c r="V14696" s="5"/>
      <c r="W14696" s="5"/>
    </row>
    <row r="14697" spans="4:23" customFormat="1" x14ac:dyDescent="0.35">
      <c r="D14697" s="5"/>
      <c r="J14697" s="12"/>
      <c r="S14697" s="12"/>
      <c r="T14697" s="5"/>
      <c r="V14697" s="5"/>
      <c r="W14697" s="5"/>
    </row>
    <row r="14698" spans="4:23" customFormat="1" x14ac:dyDescent="0.35">
      <c r="D14698" s="5"/>
      <c r="J14698" s="12"/>
      <c r="S14698" s="12"/>
      <c r="T14698" s="5"/>
      <c r="V14698" s="5"/>
      <c r="W14698" s="5"/>
    </row>
    <row r="14699" spans="4:23" customFormat="1" x14ac:dyDescent="0.35">
      <c r="D14699" s="5"/>
      <c r="J14699" s="12"/>
      <c r="S14699" s="12"/>
      <c r="T14699" s="5"/>
      <c r="V14699" s="5"/>
      <c r="W14699" s="5"/>
    </row>
    <row r="14700" spans="4:23" customFormat="1" x14ac:dyDescent="0.35">
      <c r="D14700" s="5"/>
      <c r="J14700" s="12"/>
      <c r="S14700" s="12"/>
      <c r="T14700" s="5"/>
      <c r="V14700" s="5"/>
      <c r="W14700" s="5"/>
    </row>
    <row r="14701" spans="4:23" customFormat="1" x14ac:dyDescent="0.35">
      <c r="D14701" s="5"/>
      <c r="J14701" s="12"/>
      <c r="S14701" s="12"/>
      <c r="T14701" s="5"/>
      <c r="V14701" s="5"/>
      <c r="W14701" s="5"/>
    </row>
    <row r="14702" spans="4:23" customFormat="1" x14ac:dyDescent="0.35">
      <c r="D14702" s="5"/>
      <c r="J14702" s="12"/>
      <c r="S14702" s="12"/>
      <c r="T14702" s="5"/>
      <c r="V14702" s="5"/>
      <c r="W14702" s="5"/>
    </row>
    <row r="14703" spans="4:23" customFormat="1" x14ac:dyDescent="0.35">
      <c r="D14703" s="5"/>
      <c r="J14703" s="12"/>
      <c r="S14703" s="12"/>
      <c r="T14703" s="5"/>
      <c r="V14703" s="5"/>
      <c r="W14703" s="5"/>
    </row>
    <row r="14704" spans="4:23" customFormat="1" x14ac:dyDescent="0.35">
      <c r="D14704" s="5"/>
      <c r="J14704" s="12"/>
      <c r="S14704" s="12"/>
      <c r="T14704" s="5"/>
      <c r="V14704" s="5"/>
      <c r="W14704" s="5"/>
    </row>
    <row r="14705" spans="4:23" customFormat="1" x14ac:dyDescent="0.35">
      <c r="D14705" s="5"/>
      <c r="J14705" s="12"/>
      <c r="S14705" s="12"/>
      <c r="T14705" s="5"/>
      <c r="V14705" s="5"/>
      <c r="W14705" s="5"/>
    </row>
    <row r="14706" spans="4:23" customFormat="1" x14ac:dyDescent="0.35">
      <c r="D14706" s="5"/>
      <c r="J14706" s="12"/>
      <c r="S14706" s="12"/>
      <c r="T14706" s="5"/>
      <c r="V14706" s="5"/>
      <c r="W14706" s="5"/>
    </row>
    <row r="14707" spans="4:23" customFormat="1" x14ac:dyDescent="0.35">
      <c r="D14707" s="5"/>
      <c r="J14707" s="12"/>
      <c r="S14707" s="12"/>
      <c r="T14707" s="5"/>
      <c r="V14707" s="5"/>
      <c r="W14707" s="5"/>
    </row>
    <row r="14708" spans="4:23" customFormat="1" x14ac:dyDescent="0.35">
      <c r="D14708" s="5"/>
      <c r="J14708" s="12"/>
      <c r="S14708" s="12"/>
      <c r="T14708" s="5"/>
      <c r="V14708" s="5"/>
      <c r="W14708" s="5"/>
    </row>
    <row r="14709" spans="4:23" customFormat="1" x14ac:dyDescent="0.35">
      <c r="D14709" s="5"/>
      <c r="J14709" s="12"/>
      <c r="S14709" s="12"/>
      <c r="T14709" s="5"/>
      <c r="V14709" s="5"/>
      <c r="W14709" s="5"/>
    </row>
    <row r="14710" spans="4:23" customFormat="1" x14ac:dyDescent="0.35">
      <c r="D14710" s="5"/>
      <c r="J14710" s="12"/>
      <c r="S14710" s="12"/>
      <c r="T14710" s="5"/>
      <c r="V14710" s="5"/>
      <c r="W14710" s="5"/>
    </row>
    <row r="14711" spans="4:23" customFormat="1" x14ac:dyDescent="0.35">
      <c r="D14711" s="5"/>
      <c r="J14711" s="12"/>
      <c r="S14711" s="12"/>
      <c r="T14711" s="5"/>
      <c r="V14711" s="5"/>
      <c r="W14711" s="5"/>
    </row>
    <row r="14712" spans="4:23" customFormat="1" x14ac:dyDescent="0.35">
      <c r="D14712" s="5"/>
      <c r="J14712" s="12"/>
      <c r="S14712" s="12"/>
      <c r="T14712" s="5"/>
      <c r="V14712" s="5"/>
      <c r="W14712" s="5"/>
    </row>
    <row r="14713" spans="4:23" customFormat="1" x14ac:dyDescent="0.35">
      <c r="D14713" s="5"/>
      <c r="J14713" s="12"/>
      <c r="S14713" s="12"/>
      <c r="T14713" s="5"/>
      <c r="V14713" s="5"/>
      <c r="W14713" s="5"/>
    </row>
    <row r="14714" spans="4:23" customFormat="1" x14ac:dyDescent="0.35">
      <c r="D14714" s="5"/>
      <c r="J14714" s="12"/>
      <c r="S14714" s="12"/>
      <c r="T14714" s="5"/>
      <c r="V14714" s="5"/>
      <c r="W14714" s="5"/>
    </row>
    <row r="14715" spans="4:23" customFormat="1" x14ac:dyDescent="0.35">
      <c r="D14715" s="5"/>
      <c r="J14715" s="12"/>
      <c r="S14715" s="12"/>
      <c r="T14715" s="5"/>
      <c r="V14715" s="5"/>
      <c r="W14715" s="5"/>
    </row>
    <row r="14716" spans="4:23" customFormat="1" x14ac:dyDescent="0.35">
      <c r="D14716" s="5"/>
      <c r="J14716" s="12"/>
      <c r="S14716" s="12"/>
      <c r="T14716" s="5"/>
      <c r="V14716" s="5"/>
      <c r="W14716" s="5"/>
    </row>
    <row r="14717" spans="4:23" customFormat="1" x14ac:dyDescent="0.35">
      <c r="D14717" s="5"/>
      <c r="J14717" s="12"/>
      <c r="S14717" s="12"/>
      <c r="T14717" s="5"/>
      <c r="V14717" s="5"/>
      <c r="W14717" s="5"/>
    </row>
    <row r="14718" spans="4:23" customFormat="1" x14ac:dyDescent="0.35">
      <c r="D14718" s="5"/>
      <c r="J14718" s="12"/>
      <c r="S14718" s="12"/>
      <c r="T14718" s="5"/>
      <c r="V14718" s="5"/>
      <c r="W14718" s="5"/>
    </row>
    <row r="14719" spans="4:23" customFormat="1" x14ac:dyDescent="0.35">
      <c r="D14719" s="5"/>
      <c r="J14719" s="12"/>
      <c r="S14719" s="12"/>
      <c r="T14719" s="5"/>
      <c r="V14719" s="5"/>
      <c r="W14719" s="5"/>
    </row>
    <row r="14720" spans="4:23" customFormat="1" x14ac:dyDescent="0.35">
      <c r="D14720" s="5"/>
      <c r="J14720" s="12"/>
      <c r="S14720" s="12"/>
      <c r="T14720" s="5"/>
      <c r="V14720" s="5"/>
      <c r="W14720" s="5"/>
    </row>
    <row r="14721" spans="4:23" customFormat="1" x14ac:dyDescent="0.35">
      <c r="D14721" s="5"/>
      <c r="J14721" s="12"/>
      <c r="S14721" s="12"/>
      <c r="T14721" s="5"/>
      <c r="V14721" s="5"/>
      <c r="W14721" s="5"/>
    </row>
    <row r="14722" spans="4:23" customFormat="1" x14ac:dyDescent="0.35">
      <c r="D14722" s="5"/>
      <c r="J14722" s="12"/>
      <c r="S14722" s="12"/>
      <c r="T14722" s="5"/>
      <c r="V14722" s="5"/>
      <c r="W14722" s="5"/>
    </row>
    <row r="14723" spans="4:23" customFormat="1" x14ac:dyDescent="0.35">
      <c r="D14723" s="5"/>
      <c r="J14723" s="12"/>
      <c r="S14723" s="12"/>
      <c r="T14723" s="5"/>
      <c r="V14723" s="5"/>
      <c r="W14723" s="5"/>
    </row>
    <row r="14724" spans="4:23" customFormat="1" x14ac:dyDescent="0.35">
      <c r="D14724" s="5"/>
      <c r="J14724" s="12"/>
      <c r="S14724" s="12"/>
      <c r="T14724" s="5"/>
      <c r="V14724" s="5"/>
      <c r="W14724" s="5"/>
    </row>
    <row r="14725" spans="4:23" customFormat="1" x14ac:dyDescent="0.35">
      <c r="D14725" s="5"/>
      <c r="J14725" s="12"/>
      <c r="S14725" s="12"/>
      <c r="T14725" s="5"/>
      <c r="V14725" s="5"/>
      <c r="W14725" s="5"/>
    </row>
    <row r="14726" spans="4:23" customFormat="1" x14ac:dyDescent="0.35">
      <c r="D14726" s="5"/>
      <c r="J14726" s="12"/>
      <c r="S14726" s="12"/>
      <c r="T14726" s="5"/>
      <c r="V14726" s="5"/>
      <c r="W14726" s="5"/>
    </row>
    <row r="14727" spans="4:23" customFormat="1" x14ac:dyDescent="0.35">
      <c r="D14727" s="5"/>
      <c r="J14727" s="12"/>
      <c r="S14727" s="12"/>
      <c r="T14727" s="5"/>
      <c r="V14727" s="5"/>
      <c r="W14727" s="5"/>
    </row>
    <row r="14728" spans="4:23" customFormat="1" x14ac:dyDescent="0.35">
      <c r="D14728" s="5"/>
      <c r="J14728" s="12"/>
      <c r="S14728" s="12"/>
      <c r="T14728" s="5"/>
      <c r="V14728" s="5"/>
      <c r="W14728" s="5"/>
    </row>
    <row r="14729" spans="4:23" customFormat="1" x14ac:dyDescent="0.35">
      <c r="D14729" s="5"/>
      <c r="J14729" s="12"/>
      <c r="S14729" s="12"/>
      <c r="T14729" s="5"/>
      <c r="V14729" s="5"/>
      <c r="W14729" s="5"/>
    </row>
    <row r="14730" spans="4:23" customFormat="1" x14ac:dyDescent="0.35">
      <c r="D14730" s="5"/>
      <c r="J14730" s="12"/>
      <c r="S14730" s="12"/>
      <c r="T14730" s="5"/>
      <c r="V14730" s="5"/>
      <c r="W14730" s="5"/>
    </row>
    <row r="14731" spans="4:23" customFormat="1" x14ac:dyDescent="0.35">
      <c r="D14731" s="5"/>
      <c r="J14731" s="12"/>
      <c r="S14731" s="12"/>
      <c r="T14731" s="5"/>
      <c r="V14731" s="5"/>
      <c r="W14731" s="5"/>
    </row>
    <row r="14732" spans="4:23" customFormat="1" x14ac:dyDescent="0.35">
      <c r="D14732" s="5"/>
      <c r="J14732" s="12"/>
      <c r="S14732" s="12"/>
      <c r="T14732" s="5"/>
      <c r="V14732" s="5"/>
      <c r="W14732" s="5"/>
    </row>
    <row r="14733" spans="4:23" customFormat="1" x14ac:dyDescent="0.35">
      <c r="D14733" s="5"/>
      <c r="J14733" s="12"/>
      <c r="S14733" s="12"/>
      <c r="T14733" s="5"/>
      <c r="V14733" s="5"/>
      <c r="W14733" s="5"/>
    </row>
    <row r="14734" spans="4:23" customFormat="1" x14ac:dyDescent="0.35">
      <c r="D14734" s="5"/>
      <c r="J14734" s="12"/>
      <c r="S14734" s="12"/>
      <c r="T14734" s="5"/>
      <c r="V14734" s="5"/>
      <c r="W14734" s="5"/>
    </row>
    <row r="14735" spans="4:23" customFormat="1" x14ac:dyDescent="0.35">
      <c r="D14735" s="5"/>
      <c r="J14735" s="12"/>
      <c r="S14735" s="12"/>
      <c r="T14735" s="5"/>
      <c r="V14735" s="5"/>
      <c r="W14735" s="5"/>
    </row>
    <row r="14736" spans="4:23" customFormat="1" x14ac:dyDescent="0.35">
      <c r="D14736" s="5"/>
      <c r="J14736" s="12"/>
      <c r="S14736" s="12"/>
      <c r="T14736" s="5"/>
      <c r="V14736" s="5"/>
      <c r="W14736" s="5"/>
    </row>
    <row r="14737" spans="4:23" customFormat="1" x14ac:dyDescent="0.35">
      <c r="D14737" s="5"/>
      <c r="J14737" s="12"/>
      <c r="S14737" s="12"/>
      <c r="T14737" s="5"/>
      <c r="V14737" s="5"/>
      <c r="W14737" s="5"/>
    </row>
    <row r="14738" spans="4:23" customFormat="1" x14ac:dyDescent="0.35">
      <c r="D14738" s="5"/>
      <c r="J14738" s="12"/>
      <c r="S14738" s="12"/>
      <c r="T14738" s="5"/>
      <c r="V14738" s="5"/>
      <c r="W14738" s="5"/>
    </row>
    <row r="14739" spans="4:23" customFormat="1" x14ac:dyDescent="0.35">
      <c r="D14739" s="5"/>
      <c r="J14739" s="12"/>
      <c r="S14739" s="12"/>
      <c r="T14739" s="5"/>
      <c r="V14739" s="5"/>
      <c r="W14739" s="5"/>
    </row>
    <row r="14740" spans="4:23" customFormat="1" x14ac:dyDescent="0.35">
      <c r="D14740" s="5"/>
      <c r="J14740" s="12"/>
      <c r="S14740" s="12"/>
      <c r="T14740" s="5"/>
      <c r="V14740" s="5"/>
      <c r="W14740" s="5"/>
    </row>
    <row r="14741" spans="4:23" customFormat="1" x14ac:dyDescent="0.35">
      <c r="D14741" s="5"/>
      <c r="J14741" s="12"/>
      <c r="S14741" s="12"/>
      <c r="T14741" s="5"/>
      <c r="V14741" s="5"/>
      <c r="W14741" s="5"/>
    </row>
    <row r="14742" spans="4:23" customFormat="1" x14ac:dyDescent="0.35">
      <c r="D14742" s="5"/>
      <c r="J14742" s="12"/>
      <c r="S14742" s="12"/>
      <c r="T14742" s="5"/>
      <c r="V14742" s="5"/>
      <c r="W14742" s="5"/>
    </row>
    <row r="14743" spans="4:23" customFormat="1" x14ac:dyDescent="0.35">
      <c r="D14743" s="5"/>
      <c r="J14743" s="12"/>
      <c r="S14743" s="12"/>
      <c r="T14743" s="5"/>
      <c r="V14743" s="5"/>
      <c r="W14743" s="5"/>
    </row>
    <row r="14744" spans="4:23" customFormat="1" x14ac:dyDescent="0.35">
      <c r="D14744" s="5"/>
      <c r="J14744" s="12"/>
      <c r="S14744" s="12"/>
      <c r="T14744" s="5"/>
      <c r="V14744" s="5"/>
      <c r="W14744" s="5"/>
    </row>
    <row r="14745" spans="4:23" customFormat="1" x14ac:dyDescent="0.35">
      <c r="D14745" s="5"/>
      <c r="J14745" s="12"/>
      <c r="S14745" s="12"/>
      <c r="T14745" s="5"/>
      <c r="V14745" s="5"/>
      <c r="W14745" s="5"/>
    </row>
    <row r="14746" spans="4:23" customFormat="1" x14ac:dyDescent="0.35">
      <c r="D14746" s="5"/>
      <c r="J14746" s="12"/>
      <c r="S14746" s="12"/>
      <c r="T14746" s="5"/>
      <c r="V14746" s="5"/>
      <c r="W14746" s="5"/>
    </row>
    <row r="14747" spans="4:23" customFormat="1" x14ac:dyDescent="0.35">
      <c r="D14747" s="5"/>
      <c r="J14747" s="12"/>
      <c r="S14747" s="12"/>
      <c r="T14747" s="5"/>
      <c r="V14747" s="5"/>
      <c r="W14747" s="5"/>
    </row>
    <row r="14748" spans="4:23" customFormat="1" x14ac:dyDescent="0.35">
      <c r="D14748" s="5"/>
      <c r="J14748" s="12"/>
      <c r="S14748" s="12"/>
      <c r="T14748" s="5"/>
      <c r="V14748" s="5"/>
      <c r="W14748" s="5"/>
    </row>
    <row r="14749" spans="4:23" customFormat="1" x14ac:dyDescent="0.35">
      <c r="D14749" s="5"/>
      <c r="J14749" s="12"/>
      <c r="S14749" s="12"/>
      <c r="T14749" s="5"/>
      <c r="V14749" s="5"/>
      <c r="W14749" s="5"/>
    </row>
    <row r="14750" spans="4:23" customFormat="1" x14ac:dyDescent="0.35">
      <c r="D14750" s="5"/>
      <c r="J14750" s="12"/>
      <c r="S14750" s="12"/>
      <c r="T14750" s="5"/>
      <c r="V14750" s="5"/>
      <c r="W14750" s="5"/>
    </row>
    <row r="14751" spans="4:23" customFormat="1" x14ac:dyDescent="0.35">
      <c r="D14751" s="5"/>
      <c r="J14751" s="12"/>
      <c r="S14751" s="12"/>
      <c r="T14751" s="5"/>
      <c r="V14751" s="5"/>
      <c r="W14751" s="5"/>
    </row>
    <row r="14752" spans="4:23" customFormat="1" x14ac:dyDescent="0.35">
      <c r="D14752" s="5"/>
      <c r="J14752" s="12"/>
      <c r="S14752" s="12"/>
      <c r="T14752" s="5"/>
      <c r="V14752" s="5"/>
      <c r="W14752" s="5"/>
    </row>
    <row r="14753" spans="4:23" customFormat="1" x14ac:dyDescent="0.35">
      <c r="D14753" s="5"/>
      <c r="J14753" s="12"/>
      <c r="S14753" s="12"/>
      <c r="T14753" s="5"/>
      <c r="V14753" s="5"/>
      <c r="W14753" s="5"/>
    </row>
    <row r="14754" spans="4:23" customFormat="1" x14ac:dyDescent="0.35">
      <c r="D14754" s="5"/>
      <c r="J14754" s="12"/>
      <c r="S14754" s="12"/>
      <c r="T14754" s="5"/>
      <c r="V14754" s="5"/>
      <c r="W14754" s="5"/>
    </row>
    <row r="14755" spans="4:23" customFormat="1" x14ac:dyDescent="0.35">
      <c r="D14755" s="5"/>
      <c r="J14755" s="12"/>
      <c r="S14755" s="12"/>
      <c r="T14755" s="5"/>
      <c r="V14755" s="5"/>
      <c r="W14755" s="5"/>
    </row>
    <row r="14756" spans="4:23" customFormat="1" x14ac:dyDescent="0.35">
      <c r="D14756" s="5"/>
      <c r="J14756" s="12"/>
      <c r="S14756" s="12"/>
      <c r="T14756" s="5"/>
      <c r="V14756" s="5"/>
      <c r="W14756" s="5"/>
    </row>
    <row r="14757" spans="4:23" customFormat="1" x14ac:dyDescent="0.35">
      <c r="D14757" s="5"/>
      <c r="J14757" s="12"/>
      <c r="S14757" s="12"/>
      <c r="T14757" s="5"/>
      <c r="V14757" s="5"/>
      <c r="W14757" s="5"/>
    </row>
    <row r="14758" spans="4:23" customFormat="1" x14ac:dyDescent="0.35">
      <c r="D14758" s="5"/>
      <c r="J14758" s="12"/>
      <c r="S14758" s="12"/>
      <c r="T14758" s="5"/>
      <c r="V14758" s="5"/>
      <c r="W14758" s="5"/>
    </row>
    <row r="14759" spans="4:23" customFormat="1" x14ac:dyDescent="0.35">
      <c r="D14759" s="5"/>
      <c r="J14759" s="12"/>
      <c r="S14759" s="12"/>
      <c r="T14759" s="5"/>
      <c r="V14759" s="5"/>
      <c r="W14759" s="5"/>
    </row>
    <row r="14760" spans="4:23" customFormat="1" x14ac:dyDescent="0.35">
      <c r="D14760" s="5"/>
      <c r="J14760" s="12"/>
      <c r="S14760" s="12"/>
      <c r="T14760" s="5"/>
      <c r="V14760" s="5"/>
      <c r="W14760" s="5"/>
    </row>
    <row r="14761" spans="4:23" customFormat="1" x14ac:dyDescent="0.35">
      <c r="D14761" s="5"/>
      <c r="J14761" s="12"/>
      <c r="S14761" s="12"/>
      <c r="T14761" s="5"/>
      <c r="V14761" s="5"/>
      <c r="W14761" s="5"/>
    </row>
    <row r="14762" spans="4:23" customFormat="1" x14ac:dyDescent="0.35">
      <c r="D14762" s="5"/>
      <c r="J14762" s="12"/>
      <c r="S14762" s="12"/>
      <c r="T14762" s="5"/>
      <c r="V14762" s="5"/>
      <c r="W14762" s="5"/>
    </row>
    <row r="14763" spans="4:23" customFormat="1" x14ac:dyDescent="0.35">
      <c r="D14763" s="5"/>
      <c r="J14763" s="12"/>
      <c r="S14763" s="12"/>
      <c r="T14763" s="5"/>
      <c r="V14763" s="5"/>
      <c r="W14763" s="5"/>
    </row>
    <row r="14764" spans="4:23" customFormat="1" x14ac:dyDescent="0.35">
      <c r="D14764" s="5"/>
      <c r="J14764" s="12"/>
      <c r="S14764" s="12"/>
      <c r="T14764" s="5"/>
      <c r="V14764" s="5"/>
      <c r="W14764" s="5"/>
    </row>
    <row r="14765" spans="4:23" customFormat="1" x14ac:dyDescent="0.35">
      <c r="D14765" s="5"/>
      <c r="J14765" s="12"/>
      <c r="S14765" s="12"/>
      <c r="T14765" s="5"/>
      <c r="V14765" s="5"/>
      <c r="W14765" s="5"/>
    </row>
    <row r="14766" spans="4:23" customFormat="1" x14ac:dyDescent="0.35">
      <c r="D14766" s="5"/>
      <c r="J14766" s="12"/>
      <c r="S14766" s="12"/>
      <c r="T14766" s="5"/>
      <c r="V14766" s="5"/>
      <c r="W14766" s="5"/>
    </row>
    <row r="14767" spans="4:23" customFormat="1" x14ac:dyDescent="0.35">
      <c r="D14767" s="5"/>
      <c r="J14767" s="12"/>
      <c r="S14767" s="12"/>
      <c r="T14767" s="5"/>
      <c r="V14767" s="5"/>
      <c r="W14767" s="5"/>
    </row>
    <row r="14768" spans="4:23" customFormat="1" x14ac:dyDescent="0.35">
      <c r="D14768" s="5"/>
      <c r="J14768" s="12"/>
      <c r="S14768" s="12"/>
      <c r="T14768" s="5"/>
      <c r="V14768" s="5"/>
      <c r="W14768" s="5"/>
    </row>
    <row r="14769" spans="4:23" customFormat="1" x14ac:dyDescent="0.35">
      <c r="D14769" s="5"/>
      <c r="J14769" s="12"/>
      <c r="S14769" s="12"/>
      <c r="T14769" s="5"/>
      <c r="V14769" s="5"/>
      <c r="W14769" s="5"/>
    </row>
    <row r="14770" spans="4:23" customFormat="1" x14ac:dyDescent="0.35">
      <c r="D14770" s="5"/>
      <c r="J14770" s="12"/>
      <c r="S14770" s="12"/>
      <c r="T14770" s="5"/>
      <c r="V14770" s="5"/>
      <c r="W14770" s="5"/>
    </row>
    <row r="14771" spans="4:23" customFormat="1" x14ac:dyDescent="0.35">
      <c r="D14771" s="5"/>
      <c r="J14771" s="12"/>
      <c r="S14771" s="12"/>
      <c r="T14771" s="5"/>
      <c r="V14771" s="5"/>
      <c r="W14771" s="5"/>
    </row>
    <row r="14772" spans="4:23" customFormat="1" x14ac:dyDescent="0.35">
      <c r="D14772" s="5"/>
      <c r="J14772" s="12"/>
      <c r="S14772" s="12"/>
      <c r="T14772" s="5"/>
      <c r="V14772" s="5"/>
      <c r="W14772" s="5"/>
    </row>
    <row r="14773" spans="4:23" customFormat="1" x14ac:dyDescent="0.35">
      <c r="D14773" s="5"/>
      <c r="J14773" s="12"/>
      <c r="S14773" s="12"/>
      <c r="T14773" s="5"/>
      <c r="V14773" s="5"/>
      <c r="W14773" s="5"/>
    </row>
    <row r="14774" spans="4:23" customFormat="1" x14ac:dyDescent="0.35">
      <c r="D14774" s="5"/>
      <c r="J14774" s="12"/>
      <c r="S14774" s="12"/>
      <c r="T14774" s="5"/>
      <c r="V14774" s="5"/>
      <c r="W14774" s="5"/>
    </row>
    <row r="14775" spans="4:23" customFormat="1" x14ac:dyDescent="0.35">
      <c r="D14775" s="5"/>
      <c r="J14775" s="12"/>
      <c r="S14775" s="12"/>
      <c r="T14775" s="5"/>
      <c r="V14775" s="5"/>
      <c r="W14775" s="5"/>
    </row>
    <row r="14776" spans="4:23" customFormat="1" x14ac:dyDescent="0.35">
      <c r="D14776" s="5"/>
      <c r="J14776" s="12"/>
      <c r="S14776" s="12"/>
      <c r="T14776" s="5"/>
      <c r="V14776" s="5"/>
      <c r="W14776" s="5"/>
    </row>
    <row r="14777" spans="4:23" customFormat="1" x14ac:dyDescent="0.35">
      <c r="D14777" s="5"/>
      <c r="J14777" s="12"/>
      <c r="S14777" s="12"/>
      <c r="T14777" s="5"/>
      <c r="V14777" s="5"/>
      <c r="W14777" s="5"/>
    </row>
    <row r="14778" spans="4:23" customFormat="1" x14ac:dyDescent="0.35">
      <c r="D14778" s="5"/>
      <c r="J14778" s="12"/>
      <c r="S14778" s="12"/>
      <c r="T14778" s="5"/>
      <c r="V14778" s="5"/>
      <c r="W14778" s="5"/>
    </row>
    <row r="14779" spans="4:23" customFormat="1" x14ac:dyDescent="0.35">
      <c r="D14779" s="5"/>
      <c r="J14779" s="12"/>
      <c r="S14779" s="12"/>
      <c r="T14779" s="5"/>
      <c r="V14779" s="5"/>
      <c r="W14779" s="5"/>
    </row>
    <row r="14780" spans="4:23" customFormat="1" x14ac:dyDescent="0.35">
      <c r="D14780" s="5"/>
      <c r="J14780" s="12"/>
      <c r="S14780" s="12"/>
      <c r="T14780" s="5"/>
      <c r="V14780" s="5"/>
      <c r="W14780" s="5"/>
    </row>
    <row r="14781" spans="4:23" customFormat="1" x14ac:dyDescent="0.35">
      <c r="D14781" s="5"/>
      <c r="J14781" s="12"/>
      <c r="S14781" s="12"/>
      <c r="T14781" s="5"/>
      <c r="V14781" s="5"/>
      <c r="W14781" s="5"/>
    </row>
    <row r="14782" spans="4:23" customFormat="1" x14ac:dyDescent="0.35">
      <c r="D14782" s="5"/>
      <c r="J14782" s="12"/>
      <c r="S14782" s="12"/>
      <c r="T14782" s="5"/>
      <c r="V14782" s="5"/>
      <c r="W14782" s="5"/>
    </row>
    <row r="14783" spans="4:23" customFormat="1" x14ac:dyDescent="0.35">
      <c r="D14783" s="5"/>
      <c r="J14783" s="12"/>
      <c r="S14783" s="12"/>
      <c r="T14783" s="5"/>
      <c r="V14783" s="5"/>
      <c r="W14783" s="5"/>
    </row>
    <row r="14784" spans="4:23" customFormat="1" x14ac:dyDescent="0.35">
      <c r="D14784" s="5"/>
      <c r="J14784" s="12"/>
      <c r="S14784" s="12"/>
      <c r="T14784" s="5"/>
      <c r="V14784" s="5"/>
      <c r="W14784" s="5"/>
    </row>
    <row r="14785" spans="4:23" customFormat="1" x14ac:dyDescent="0.35">
      <c r="D14785" s="5"/>
      <c r="J14785" s="12"/>
      <c r="S14785" s="12"/>
      <c r="T14785" s="5"/>
      <c r="V14785" s="5"/>
      <c r="W14785" s="5"/>
    </row>
    <row r="14786" spans="4:23" customFormat="1" x14ac:dyDescent="0.35">
      <c r="D14786" s="5"/>
      <c r="J14786" s="12"/>
      <c r="S14786" s="12"/>
      <c r="T14786" s="5"/>
      <c r="V14786" s="5"/>
      <c r="W14786" s="5"/>
    </row>
    <row r="14787" spans="4:23" customFormat="1" x14ac:dyDescent="0.35">
      <c r="D14787" s="5"/>
      <c r="J14787" s="12"/>
      <c r="S14787" s="12"/>
      <c r="T14787" s="5"/>
      <c r="V14787" s="5"/>
      <c r="W14787" s="5"/>
    </row>
    <row r="14788" spans="4:23" customFormat="1" x14ac:dyDescent="0.35">
      <c r="D14788" s="5"/>
      <c r="J14788" s="12"/>
      <c r="S14788" s="12"/>
      <c r="T14788" s="5"/>
      <c r="V14788" s="5"/>
      <c r="W14788" s="5"/>
    </row>
    <row r="14789" spans="4:23" customFormat="1" x14ac:dyDescent="0.35">
      <c r="D14789" s="5"/>
      <c r="J14789" s="12"/>
      <c r="S14789" s="12"/>
      <c r="T14789" s="5"/>
      <c r="V14789" s="5"/>
      <c r="W14789" s="5"/>
    </row>
    <row r="14790" spans="4:23" customFormat="1" x14ac:dyDescent="0.35">
      <c r="D14790" s="5"/>
      <c r="J14790" s="12"/>
      <c r="S14790" s="12"/>
      <c r="T14790" s="5"/>
      <c r="V14790" s="5"/>
      <c r="W14790" s="5"/>
    </row>
    <row r="14791" spans="4:23" customFormat="1" x14ac:dyDescent="0.35">
      <c r="D14791" s="5"/>
      <c r="J14791" s="12"/>
      <c r="S14791" s="12"/>
      <c r="T14791" s="5"/>
      <c r="V14791" s="5"/>
      <c r="W14791" s="5"/>
    </row>
    <row r="14792" spans="4:23" customFormat="1" x14ac:dyDescent="0.35">
      <c r="D14792" s="5"/>
      <c r="J14792" s="12"/>
      <c r="S14792" s="12"/>
      <c r="T14792" s="5"/>
      <c r="V14792" s="5"/>
      <c r="W14792" s="5"/>
    </row>
    <row r="14793" spans="4:23" customFormat="1" x14ac:dyDescent="0.35">
      <c r="D14793" s="5"/>
      <c r="J14793" s="12"/>
      <c r="S14793" s="12"/>
      <c r="T14793" s="5"/>
      <c r="V14793" s="5"/>
      <c r="W14793" s="5"/>
    </row>
    <row r="14794" spans="4:23" customFormat="1" x14ac:dyDescent="0.35">
      <c r="D14794" s="5"/>
      <c r="J14794" s="12"/>
      <c r="S14794" s="12"/>
      <c r="T14794" s="5"/>
      <c r="V14794" s="5"/>
      <c r="W14794" s="5"/>
    </row>
    <row r="14795" spans="4:23" customFormat="1" x14ac:dyDescent="0.35">
      <c r="D14795" s="5"/>
      <c r="J14795" s="12"/>
      <c r="S14795" s="12"/>
      <c r="T14795" s="5"/>
      <c r="V14795" s="5"/>
      <c r="W14795" s="5"/>
    </row>
    <row r="14796" spans="4:23" customFormat="1" x14ac:dyDescent="0.35">
      <c r="D14796" s="5"/>
      <c r="J14796" s="12"/>
      <c r="S14796" s="12"/>
      <c r="T14796" s="5"/>
      <c r="V14796" s="5"/>
      <c r="W14796" s="5"/>
    </row>
    <row r="14797" spans="4:23" customFormat="1" x14ac:dyDescent="0.35">
      <c r="D14797" s="5"/>
      <c r="J14797" s="12"/>
      <c r="S14797" s="12"/>
      <c r="T14797" s="5"/>
      <c r="V14797" s="5"/>
      <c r="W14797" s="5"/>
    </row>
    <row r="14798" spans="4:23" customFormat="1" x14ac:dyDescent="0.35">
      <c r="D14798" s="5"/>
      <c r="J14798" s="12"/>
      <c r="S14798" s="12"/>
      <c r="T14798" s="5"/>
      <c r="V14798" s="5"/>
      <c r="W14798" s="5"/>
    </row>
    <row r="14799" spans="4:23" customFormat="1" x14ac:dyDescent="0.35">
      <c r="D14799" s="5"/>
      <c r="J14799" s="12"/>
      <c r="S14799" s="12"/>
      <c r="T14799" s="5"/>
      <c r="V14799" s="5"/>
      <c r="W14799" s="5"/>
    </row>
    <row r="14800" spans="4:23" customFormat="1" x14ac:dyDescent="0.35">
      <c r="D14800" s="5"/>
      <c r="J14800" s="12"/>
      <c r="S14800" s="12"/>
      <c r="T14800" s="5"/>
      <c r="V14800" s="5"/>
      <c r="W14800" s="5"/>
    </row>
    <row r="14801" spans="4:23" customFormat="1" x14ac:dyDescent="0.35">
      <c r="D14801" s="5"/>
      <c r="J14801" s="12"/>
      <c r="S14801" s="12"/>
      <c r="T14801" s="5"/>
      <c r="V14801" s="5"/>
      <c r="W14801" s="5"/>
    </row>
    <row r="14802" spans="4:23" customFormat="1" x14ac:dyDescent="0.35">
      <c r="D14802" s="5"/>
      <c r="J14802" s="12"/>
      <c r="S14802" s="12"/>
      <c r="T14802" s="5"/>
      <c r="V14802" s="5"/>
      <c r="W14802" s="5"/>
    </row>
    <row r="14803" spans="4:23" customFormat="1" x14ac:dyDescent="0.35">
      <c r="D14803" s="5"/>
      <c r="J14803" s="12"/>
      <c r="S14803" s="12"/>
      <c r="T14803" s="5"/>
      <c r="V14803" s="5"/>
      <c r="W14803" s="5"/>
    </row>
    <row r="14804" spans="4:23" customFormat="1" x14ac:dyDescent="0.35">
      <c r="D14804" s="5"/>
      <c r="J14804" s="12"/>
      <c r="S14804" s="12"/>
      <c r="T14804" s="5"/>
      <c r="V14804" s="5"/>
      <c r="W14804" s="5"/>
    </row>
    <row r="14805" spans="4:23" customFormat="1" x14ac:dyDescent="0.35">
      <c r="D14805" s="5"/>
      <c r="J14805" s="12"/>
      <c r="S14805" s="12"/>
      <c r="T14805" s="5"/>
      <c r="V14805" s="5"/>
      <c r="W14805" s="5"/>
    </row>
    <row r="14806" spans="4:23" customFormat="1" x14ac:dyDescent="0.35">
      <c r="D14806" s="5"/>
      <c r="J14806" s="12"/>
      <c r="S14806" s="12"/>
      <c r="T14806" s="5"/>
      <c r="V14806" s="5"/>
      <c r="W14806" s="5"/>
    </row>
    <row r="14807" spans="4:23" customFormat="1" x14ac:dyDescent="0.35">
      <c r="D14807" s="5"/>
      <c r="J14807" s="12"/>
      <c r="S14807" s="12"/>
      <c r="T14807" s="5"/>
      <c r="V14807" s="5"/>
      <c r="W14807" s="5"/>
    </row>
    <row r="14808" spans="4:23" customFormat="1" x14ac:dyDescent="0.35">
      <c r="D14808" s="5"/>
      <c r="J14808" s="12"/>
      <c r="S14808" s="12"/>
      <c r="T14808" s="5"/>
      <c r="V14808" s="5"/>
      <c r="W14808" s="5"/>
    </row>
    <row r="14809" spans="4:23" customFormat="1" x14ac:dyDescent="0.35">
      <c r="D14809" s="5"/>
      <c r="J14809" s="12"/>
      <c r="S14809" s="12"/>
      <c r="T14809" s="5"/>
      <c r="V14809" s="5"/>
      <c r="W14809" s="5"/>
    </row>
    <row r="14810" spans="4:23" customFormat="1" x14ac:dyDescent="0.35">
      <c r="D14810" s="5"/>
      <c r="J14810" s="12"/>
      <c r="S14810" s="12"/>
      <c r="T14810" s="5"/>
      <c r="V14810" s="5"/>
      <c r="W14810" s="5"/>
    </row>
    <row r="14811" spans="4:23" customFormat="1" x14ac:dyDescent="0.35">
      <c r="D14811" s="5"/>
      <c r="J14811" s="12"/>
      <c r="S14811" s="12"/>
      <c r="T14811" s="5"/>
      <c r="V14811" s="5"/>
      <c r="W14811" s="5"/>
    </row>
    <row r="14812" spans="4:23" customFormat="1" x14ac:dyDescent="0.35">
      <c r="D14812" s="5"/>
      <c r="J14812" s="12"/>
      <c r="S14812" s="12"/>
      <c r="T14812" s="5"/>
      <c r="V14812" s="5"/>
      <c r="W14812" s="5"/>
    </row>
    <row r="14813" spans="4:23" customFormat="1" x14ac:dyDescent="0.35">
      <c r="D14813" s="5"/>
      <c r="J14813" s="12"/>
      <c r="S14813" s="12"/>
      <c r="T14813" s="5"/>
      <c r="V14813" s="5"/>
      <c r="W14813" s="5"/>
    </row>
    <row r="14814" spans="4:23" customFormat="1" x14ac:dyDescent="0.35">
      <c r="D14814" s="5"/>
      <c r="J14814" s="12"/>
      <c r="S14814" s="12"/>
      <c r="T14814" s="5"/>
      <c r="V14814" s="5"/>
      <c r="W14814" s="5"/>
    </row>
    <row r="14815" spans="4:23" customFormat="1" x14ac:dyDescent="0.35">
      <c r="D14815" s="5"/>
      <c r="J14815" s="12"/>
      <c r="S14815" s="12"/>
      <c r="T14815" s="5"/>
      <c r="V14815" s="5"/>
      <c r="W14815" s="5"/>
    </row>
    <row r="14816" spans="4:23" customFormat="1" x14ac:dyDescent="0.35">
      <c r="D14816" s="5"/>
      <c r="J14816" s="12"/>
      <c r="S14816" s="12"/>
      <c r="T14816" s="5"/>
      <c r="V14816" s="5"/>
      <c r="W14816" s="5"/>
    </row>
    <row r="14817" spans="4:23" customFormat="1" x14ac:dyDescent="0.35">
      <c r="D14817" s="5"/>
      <c r="J14817" s="12"/>
      <c r="S14817" s="12"/>
      <c r="T14817" s="5"/>
      <c r="V14817" s="5"/>
      <c r="W14817" s="5"/>
    </row>
    <row r="14818" spans="4:23" customFormat="1" x14ac:dyDescent="0.35">
      <c r="D14818" s="5"/>
      <c r="J14818" s="12"/>
      <c r="S14818" s="12"/>
      <c r="T14818" s="5"/>
      <c r="V14818" s="5"/>
      <c r="W14818" s="5"/>
    </row>
    <row r="14819" spans="4:23" customFormat="1" x14ac:dyDescent="0.35">
      <c r="D14819" s="5"/>
      <c r="J14819" s="12"/>
      <c r="S14819" s="12"/>
      <c r="T14819" s="5"/>
      <c r="V14819" s="5"/>
      <c r="W14819" s="5"/>
    </row>
    <row r="14820" spans="4:23" customFormat="1" x14ac:dyDescent="0.35">
      <c r="D14820" s="5"/>
      <c r="J14820" s="12"/>
      <c r="S14820" s="12"/>
      <c r="T14820" s="5"/>
      <c r="V14820" s="5"/>
      <c r="W14820" s="5"/>
    </row>
    <row r="14821" spans="4:23" customFormat="1" x14ac:dyDescent="0.35">
      <c r="D14821" s="5"/>
      <c r="J14821" s="12"/>
      <c r="S14821" s="12"/>
      <c r="T14821" s="5"/>
      <c r="V14821" s="5"/>
      <c r="W14821" s="5"/>
    </row>
    <row r="14822" spans="4:23" customFormat="1" x14ac:dyDescent="0.35">
      <c r="D14822" s="5"/>
      <c r="J14822" s="12"/>
      <c r="S14822" s="12"/>
      <c r="T14822" s="5"/>
      <c r="V14822" s="5"/>
      <c r="W14822" s="5"/>
    </row>
    <row r="14823" spans="4:23" customFormat="1" x14ac:dyDescent="0.35">
      <c r="D14823" s="5"/>
      <c r="J14823" s="12"/>
      <c r="S14823" s="12"/>
      <c r="T14823" s="5"/>
      <c r="V14823" s="5"/>
      <c r="W14823" s="5"/>
    </row>
    <row r="14824" spans="4:23" customFormat="1" x14ac:dyDescent="0.35">
      <c r="D14824" s="5"/>
      <c r="J14824" s="12"/>
      <c r="S14824" s="12"/>
      <c r="T14824" s="5"/>
      <c r="V14824" s="5"/>
      <c r="W14824" s="5"/>
    </row>
    <row r="14825" spans="4:23" customFormat="1" x14ac:dyDescent="0.35">
      <c r="D14825" s="5"/>
      <c r="J14825" s="12"/>
      <c r="S14825" s="12"/>
      <c r="T14825" s="5"/>
      <c r="V14825" s="5"/>
      <c r="W14825" s="5"/>
    </row>
    <row r="14826" spans="4:23" customFormat="1" x14ac:dyDescent="0.35">
      <c r="D14826" s="5"/>
      <c r="J14826" s="12"/>
      <c r="S14826" s="12"/>
      <c r="T14826" s="5"/>
      <c r="V14826" s="5"/>
      <c r="W14826" s="5"/>
    </row>
    <row r="14827" spans="4:23" customFormat="1" x14ac:dyDescent="0.35">
      <c r="D14827" s="5"/>
      <c r="J14827" s="12"/>
      <c r="S14827" s="12"/>
      <c r="T14827" s="5"/>
      <c r="V14827" s="5"/>
      <c r="W14827" s="5"/>
    </row>
    <row r="14828" spans="4:23" customFormat="1" x14ac:dyDescent="0.35">
      <c r="D14828" s="5"/>
      <c r="J14828" s="12"/>
      <c r="S14828" s="12"/>
      <c r="T14828" s="5"/>
      <c r="V14828" s="5"/>
      <c r="W14828" s="5"/>
    </row>
    <row r="14829" spans="4:23" customFormat="1" x14ac:dyDescent="0.35">
      <c r="D14829" s="5"/>
      <c r="J14829" s="12"/>
      <c r="S14829" s="12"/>
      <c r="T14829" s="5"/>
      <c r="V14829" s="5"/>
      <c r="W14829" s="5"/>
    </row>
    <row r="14830" spans="4:23" customFormat="1" x14ac:dyDescent="0.35">
      <c r="D14830" s="5"/>
      <c r="J14830" s="12"/>
      <c r="S14830" s="12"/>
      <c r="T14830" s="5"/>
      <c r="V14830" s="5"/>
      <c r="W14830" s="5"/>
    </row>
    <row r="14831" spans="4:23" customFormat="1" x14ac:dyDescent="0.35">
      <c r="D14831" s="5"/>
      <c r="J14831" s="12"/>
      <c r="S14831" s="12"/>
      <c r="T14831" s="5"/>
      <c r="V14831" s="5"/>
      <c r="W14831" s="5"/>
    </row>
    <row r="14832" spans="4:23" customFormat="1" x14ac:dyDescent="0.35">
      <c r="D14832" s="5"/>
      <c r="J14832" s="12"/>
      <c r="S14832" s="12"/>
      <c r="T14832" s="5"/>
      <c r="V14832" s="5"/>
      <c r="W14832" s="5"/>
    </row>
    <row r="14833" spans="4:23" customFormat="1" x14ac:dyDescent="0.35">
      <c r="D14833" s="5"/>
      <c r="J14833" s="12"/>
      <c r="S14833" s="12"/>
      <c r="T14833" s="5"/>
      <c r="V14833" s="5"/>
      <c r="W14833" s="5"/>
    </row>
    <row r="14834" spans="4:23" customFormat="1" x14ac:dyDescent="0.35">
      <c r="D14834" s="5"/>
      <c r="J14834" s="12"/>
      <c r="S14834" s="12"/>
      <c r="T14834" s="5"/>
      <c r="V14834" s="5"/>
      <c r="W14834" s="5"/>
    </row>
    <row r="14835" spans="4:23" customFormat="1" x14ac:dyDescent="0.35">
      <c r="D14835" s="5"/>
      <c r="J14835" s="12"/>
      <c r="S14835" s="12"/>
      <c r="T14835" s="5"/>
      <c r="V14835" s="5"/>
      <c r="W14835" s="5"/>
    </row>
    <row r="14836" spans="4:23" customFormat="1" x14ac:dyDescent="0.35">
      <c r="D14836" s="5"/>
      <c r="J14836" s="12"/>
      <c r="S14836" s="12"/>
      <c r="T14836" s="5"/>
      <c r="V14836" s="5"/>
      <c r="W14836" s="5"/>
    </row>
    <row r="14837" spans="4:23" customFormat="1" x14ac:dyDescent="0.35">
      <c r="D14837" s="5"/>
      <c r="J14837" s="12"/>
      <c r="S14837" s="12"/>
      <c r="T14837" s="5"/>
      <c r="V14837" s="5"/>
      <c r="W14837" s="5"/>
    </row>
    <row r="14838" spans="4:23" customFormat="1" x14ac:dyDescent="0.35">
      <c r="D14838" s="5"/>
      <c r="J14838" s="12"/>
      <c r="S14838" s="12"/>
      <c r="T14838" s="5"/>
      <c r="V14838" s="5"/>
      <c r="W14838" s="5"/>
    </row>
    <row r="14839" spans="4:23" customFormat="1" x14ac:dyDescent="0.35">
      <c r="D14839" s="5"/>
      <c r="J14839" s="12"/>
      <c r="S14839" s="12"/>
      <c r="T14839" s="5"/>
      <c r="V14839" s="5"/>
      <c r="W14839" s="5"/>
    </row>
    <row r="14840" spans="4:23" customFormat="1" x14ac:dyDescent="0.35">
      <c r="D14840" s="5"/>
      <c r="J14840" s="12"/>
      <c r="S14840" s="12"/>
      <c r="T14840" s="5"/>
      <c r="V14840" s="5"/>
      <c r="W14840" s="5"/>
    </row>
    <row r="14841" spans="4:23" customFormat="1" x14ac:dyDescent="0.35">
      <c r="D14841" s="5"/>
      <c r="J14841" s="12"/>
      <c r="S14841" s="12"/>
      <c r="T14841" s="5"/>
      <c r="V14841" s="5"/>
      <c r="W14841" s="5"/>
    </row>
    <row r="14842" spans="4:23" customFormat="1" x14ac:dyDescent="0.35">
      <c r="D14842" s="5"/>
      <c r="J14842" s="12"/>
      <c r="S14842" s="12"/>
      <c r="T14842" s="5"/>
      <c r="V14842" s="5"/>
      <c r="W14842" s="5"/>
    </row>
    <row r="14843" spans="4:23" customFormat="1" x14ac:dyDescent="0.35">
      <c r="D14843" s="5"/>
      <c r="J14843" s="12"/>
      <c r="S14843" s="12"/>
      <c r="T14843" s="5"/>
      <c r="V14843" s="5"/>
      <c r="W14843" s="5"/>
    </row>
    <row r="14844" spans="4:23" customFormat="1" x14ac:dyDescent="0.35">
      <c r="D14844" s="5"/>
      <c r="J14844" s="12"/>
      <c r="S14844" s="12"/>
      <c r="T14844" s="5"/>
      <c r="V14844" s="5"/>
      <c r="W14844" s="5"/>
    </row>
    <row r="14845" spans="4:23" customFormat="1" x14ac:dyDescent="0.35">
      <c r="D14845" s="5"/>
      <c r="J14845" s="12"/>
      <c r="S14845" s="12"/>
      <c r="T14845" s="5"/>
      <c r="V14845" s="5"/>
      <c r="W14845" s="5"/>
    </row>
    <row r="14846" spans="4:23" customFormat="1" x14ac:dyDescent="0.35">
      <c r="D14846" s="5"/>
      <c r="J14846" s="12"/>
      <c r="S14846" s="12"/>
      <c r="T14846" s="5"/>
      <c r="V14846" s="5"/>
      <c r="W14846" s="5"/>
    </row>
    <row r="14847" spans="4:23" customFormat="1" x14ac:dyDescent="0.35">
      <c r="D14847" s="5"/>
      <c r="J14847" s="12"/>
      <c r="S14847" s="12"/>
      <c r="T14847" s="5"/>
      <c r="V14847" s="5"/>
      <c r="W14847" s="5"/>
    </row>
    <row r="14848" spans="4:23" customFormat="1" x14ac:dyDescent="0.35">
      <c r="D14848" s="5"/>
      <c r="J14848" s="12"/>
      <c r="S14848" s="12"/>
      <c r="T14848" s="5"/>
      <c r="V14848" s="5"/>
      <c r="W14848" s="5"/>
    </row>
    <row r="14849" spans="4:23" customFormat="1" x14ac:dyDescent="0.35">
      <c r="D14849" s="5"/>
      <c r="J14849" s="12"/>
      <c r="S14849" s="12"/>
      <c r="T14849" s="5"/>
      <c r="V14849" s="5"/>
      <c r="W14849" s="5"/>
    </row>
    <row r="14850" spans="4:23" customFormat="1" x14ac:dyDescent="0.35">
      <c r="D14850" s="5"/>
      <c r="J14850" s="12"/>
      <c r="S14850" s="12"/>
      <c r="T14850" s="5"/>
      <c r="V14850" s="5"/>
      <c r="W14850" s="5"/>
    </row>
    <row r="14851" spans="4:23" customFormat="1" x14ac:dyDescent="0.35">
      <c r="D14851" s="5"/>
      <c r="J14851" s="12"/>
      <c r="S14851" s="12"/>
      <c r="T14851" s="5"/>
      <c r="V14851" s="5"/>
      <c r="W14851" s="5"/>
    </row>
    <row r="14852" spans="4:23" customFormat="1" x14ac:dyDescent="0.35">
      <c r="D14852" s="5"/>
      <c r="J14852" s="12"/>
      <c r="S14852" s="12"/>
      <c r="T14852" s="5"/>
      <c r="V14852" s="5"/>
      <c r="W14852" s="5"/>
    </row>
    <row r="14853" spans="4:23" customFormat="1" x14ac:dyDescent="0.35">
      <c r="D14853" s="5"/>
      <c r="J14853" s="12"/>
      <c r="S14853" s="12"/>
      <c r="T14853" s="5"/>
      <c r="V14853" s="5"/>
      <c r="W14853" s="5"/>
    </row>
    <row r="14854" spans="4:23" customFormat="1" x14ac:dyDescent="0.35">
      <c r="D14854" s="5"/>
      <c r="J14854" s="12"/>
      <c r="S14854" s="12"/>
      <c r="T14854" s="5"/>
      <c r="V14854" s="5"/>
      <c r="W14854" s="5"/>
    </row>
    <row r="14855" spans="4:23" customFormat="1" x14ac:dyDescent="0.35">
      <c r="D14855" s="5"/>
      <c r="J14855" s="12"/>
      <c r="S14855" s="12"/>
      <c r="T14855" s="5"/>
      <c r="V14855" s="5"/>
      <c r="W14855" s="5"/>
    </row>
    <row r="14856" spans="4:23" customFormat="1" x14ac:dyDescent="0.35">
      <c r="D14856" s="5"/>
      <c r="J14856" s="12"/>
      <c r="S14856" s="12"/>
      <c r="T14856" s="5"/>
      <c r="V14856" s="5"/>
      <c r="W14856" s="5"/>
    </row>
    <row r="14857" spans="4:23" customFormat="1" x14ac:dyDescent="0.35">
      <c r="D14857" s="5"/>
      <c r="J14857" s="12"/>
      <c r="S14857" s="12"/>
      <c r="T14857" s="5"/>
      <c r="V14857" s="5"/>
      <c r="W14857" s="5"/>
    </row>
    <row r="14858" spans="4:23" customFormat="1" x14ac:dyDescent="0.35">
      <c r="D14858" s="5"/>
      <c r="J14858" s="12"/>
      <c r="S14858" s="12"/>
      <c r="T14858" s="5"/>
      <c r="V14858" s="5"/>
      <c r="W14858" s="5"/>
    </row>
    <row r="14859" spans="4:23" customFormat="1" x14ac:dyDescent="0.35">
      <c r="D14859" s="5"/>
      <c r="J14859" s="12"/>
      <c r="S14859" s="12"/>
      <c r="T14859" s="5"/>
      <c r="V14859" s="5"/>
      <c r="W14859" s="5"/>
    </row>
    <row r="14860" spans="4:23" customFormat="1" x14ac:dyDescent="0.35">
      <c r="D14860" s="5"/>
      <c r="J14860" s="12"/>
      <c r="S14860" s="12"/>
      <c r="T14860" s="5"/>
      <c r="V14860" s="5"/>
      <c r="W14860" s="5"/>
    </row>
    <row r="14861" spans="4:23" customFormat="1" x14ac:dyDescent="0.35">
      <c r="D14861" s="5"/>
      <c r="J14861" s="12"/>
      <c r="S14861" s="12"/>
      <c r="T14861" s="5"/>
      <c r="V14861" s="5"/>
      <c r="W14861" s="5"/>
    </row>
    <row r="14862" spans="4:23" customFormat="1" x14ac:dyDescent="0.35">
      <c r="D14862" s="5"/>
      <c r="J14862" s="12"/>
      <c r="S14862" s="12"/>
      <c r="T14862" s="5"/>
      <c r="V14862" s="5"/>
      <c r="W14862" s="5"/>
    </row>
    <row r="14863" spans="4:23" customFormat="1" x14ac:dyDescent="0.35">
      <c r="D14863" s="5"/>
      <c r="J14863" s="12"/>
      <c r="S14863" s="12"/>
      <c r="T14863" s="5"/>
      <c r="V14863" s="5"/>
      <c r="W14863" s="5"/>
    </row>
    <row r="14864" spans="4:23" customFormat="1" x14ac:dyDescent="0.35">
      <c r="D14864" s="5"/>
      <c r="J14864" s="12"/>
      <c r="S14864" s="12"/>
      <c r="T14864" s="5"/>
      <c r="V14864" s="5"/>
      <c r="W14864" s="5"/>
    </row>
    <row r="14865" spans="4:23" customFormat="1" x14ac:dyDescent="0.35">
      <c r="D14865" s="5"/>
      <c r="J14865" s="12"/>
      <c r="S14865" s="12"/>
      <c r="T14865" s="5"/>
      <c r="V14865" s="5"/>
      <c r="W14865" s="5"/>
    </row>
    <row r="14866" spans="4:23" customFormat="1" x14ac:dyDescent="0.35">
      <c r="D14866" s="5"/>
      <c r="J14866" s="12"/>
      <c r="S14866" s="12"/>
      <c r="T14866" s="5"/>
      <c r="V14866" s="5"/>
      <c r="W14866" s="5"/>
    </row>
    <row r="14867" spans="4:23" customFormat="1" x14ac:dyDescent="0.35">
      <c r="D14867" s="5"/>
      <c r="J14867" s="12"/>
      <c r="S14867" s="12"/>
      <c r="T14867" s="5"/>
      <c r="V14867" s="5"/>
      <c r="W14867" s="5"/>
    </row>
    <row r="14868" spans="4:23" customFormat="1" x14ac:dyDescent="0.35">
      <c r="D14868" s="5"/>
      <c r="J14868" s="12"/>
      <c r="S14868" s="12"/>
      <c r="T14868" s="5"/>
      <c r="V14868" s="5"/>
      <c r="W14868" s="5"/>
    </row>
    <row r="14869" spans="4:23" customFormat="1" x14ac:dyDescent="0.35">
      <c r="D14869" s="5"/>
      <c r="J14869" s="12"/>
      <c r="S14869" s="12"/>
      <c r="T14869" s="5"/>
      <c r="V14869" s="5"/>
      <c r="W14869" s="5"/>
    </row>
    <row r="14870" spans="4:23" customFormat="1" x14ac:dyDescent="0.35">
      <c r="D14870" s="5"/>
      <c r="J14870" s="12"/>
      <c r="S14870" s="12"/>
      <c r="T14870" s="5"/>
      <c r="V14870" s="5"/>
      <c r="W14870" s="5"/>
    </row>
    <row r="14871" spans="4:23" customFormat="1" x14ac:dyDescent="0.35">
      <c r="D14871" s="5"/>
      <c r="J14871" s="12"/>
      <c r="S14871" s="12"/>
      <c r="T14871" s="5"/>
      <c r="V14871" s="5"/>
      <c r="W14871" s="5"/>
    </row>
    <row r="14872" spans="4:23" customFormat="1" x14ac:dyDescent="0.35">
      <c r="D14872" s="5"/>
      <c r="J14872" s="12"/>
      <c r="S14872" s="12"/>
      <c r="T14872" s="5"/>
      <c r="V14872" s="5"/>
      <c r="W14872" s="5"/>
    </row>
    <row r="14873" spans="4:23" customFormat="1" x14ac:dyDescent="0.35">
      <c r="D14873" s="5"/>
      <c r="J14873" s="12"/>
      <c r="S14873" s="12"/>
      <c r="T14873" s="5"/>
      <c r="V14873" s="5"/>
      <c r="W14873" s="5"/>
    </row>
    <row r="14874" spans="4:23" customFormat="1" x14ac:dyDescent="0.35">
      <c r="D14874" s="5"/>
      <c r="J14874" s="12"/>
      <c r="S14874" s="12"/>
      <c r="T14874" s="5"/>
      <c r="V14874" s="5"/>
      <c r="W14874" s="5"/>
    </row>
    <row r="14875" spans="4:23" customFormat="1" x14ac:dyDescent="0.35">
      <c r="D14875" s="5"/>
      <c r="J14875" s="12"/>
      <c r="S14875" s="12"/>
      <c r="T14875" s="5"/>
      <c r="V14875" s="5"/>
      <c r="W14875" s="5"/>
    </row>
    <row r="14876" spans="4:23" customFormat="1" x14ac:dyDescent="0.35">
      <c r="D14876" s="5"/>
      <c r="J14876" s="12"/>
      <c r="S14876" s="12"/>
      <c r="T14876" s="5"/>
      <c r="V14876" s="5"/>
      <c r="W14876" s="5"/>
    </row>
    <row r="14877" spans="4:23" customFormat="1" x14ac:dyDescent="0.35">
      <c r="D14877" s="5"/>
      <c r="J14877" s="12"/>
      <c r="S14877" s="12"/>
      <c r="T14877" s="5"/>
      <c r="V14877" s="5"/>
      <c r="W14877" s="5"/>
    </row>
    <row r="14878" spans="4:23" customFormat="1" x14ac:dyDescent="0.35">
      <c r="D14878" s="5"/>
      <c r="J14878" s="12"/>
      <c r="S14878" s="12"/>
      <c r="T14878" s="5"/>
      <c r="V14878" s="5"/>
      <c r="W14878" s="5"/>
    </row>
    <row r="14879" spans="4:23" customFormat="1" x14ac:dyDescent="0.35">
      <c r="D14879" s="5"/>
      <c r="J14879" s="12"/>
      <c r="S14879" s="12"/>
      <c r="T14879" s="5"/>
      <c r="V14879" s="5"/>
      <c r="W14879" s="5"/>
    </row>
    <row r="14880" spans="4:23" customFormat="1" x14ac:dyDescent="0.35">
      <c r="D14880" s="5"/>
      <c r="J14880" s="12"/>
      <c r="S14880" s="12"/>
      <c r="T14880" s="5"/>
      <c r="V14880" s="5"/>
      <c r="W14880" s="5"/>
    </row>
    <row r="14881" spans="4:23" customFormat="1" x14ac:dyDescent="0.35">
      <c r="D14881" s="5"/>
      <c r="J14881" s="12"/>
      <c r="S14881" s="12"/>
      <c r="T14881" s="5"/>
      <c r="V14881" s="5"/>
      <c r="W14881" s="5"/>
    </row>
    <row r="14882" spans="4:23" customFormat="1" x14ac:dyDescent="0.35">
      <c r="D14882" s="5"/>
      <c r="J14882" s="12"/>
      <c r="S14882" s="12"/>
      <c r="T14882" s="5"/>
      <c r="V14882" s="5"/>
      <c r="W14882" s="5"/>
    </row>
    <row r="14883" spans="4:23" customFormat="1" x14ac:dyDescent="0.35">
      <c r="D14883" s="5"/>
      <c r="J14883" s="12"/>
      <c r="S14883" s="12"/>
      <c r="T14883" s="5"/>
      <c r="V14883" s="5"/>
      <c r="W14883" s="5"/>
    </row>
    <row r="14884" spans="4:23" customFormat="1" x14ac:dyDescent="0.35">
      <c r="D14884" s="5"/>
      <c r="J14884" s="12"/>
      <c r="S14884" s="12"/>
      <c r="T14884" s="5"/>
      <c r="V14884" s="5"/>
      <c r="W14884" s="5"/>
    </row>
    <row r="14885" spans="4:23" customFormat="1" x14ac:dyDescent="0.35">
      <c r="D14885" s="5"/>
      <c r="J14885" s="12"/>
      <c r="S14885" s="12"/>
      <c r="T14885" s="5"/>
      <c r="V14885" s="5"/>
      <c r="W14885" s="5"/>
    </row>
    <row r="14886" spans="4:23" customFormat="1" x14ac:dyDescent="0.35">
      <c r="D14886" s="5"/>
      <c r="J14886" s="12"/>
      <c r="S14886" s="12"/>
      <c r="T14886" s="5"/>
      <c r="V14886" s="5"/>
      <c r="W14886" s="5"/>
    </row>
    <row r="14887" spans="4:23" customFormat="1" x14ac:dyDescent="0.35">
      <c r="D14887" s="5"/>
      <c r="J14887" s="12"/>
      <c r="S14887" s="12"/>
      <c r="T14887" s="5"/>
      <c r="V14887" s="5"/>
      <c r="W14887" s="5"/>
    </row>
    <row r="14888" spans="4:23" customFormat="1" x14ac:dyDescent="0.35">
      <c r="D14888" s="5"/>
      <c r="J14888" s="12"/>
      <c r="S14888" s="12"/>
      <c r="T14888" s="5"/>
      <c r="V14888" s="5"/>
      <c r="W14888" s="5"/>
    </row>
    <row r="14889" spans="4:23" customFormat="1" x14ac:dyDescent="0.35">
      <c r="D14889" s="5"/>
      <c r="J14889" s="12"/>
      <c r="S14889" s="12"/>
      <c r="T14889" s="5"/>
      <c r="V14889" s="5"/>
      <c r="W14889" s="5"/>
    </row>
    <row r="14890" spans="4:23" customFormat="1" x14ac:dyDescent="0.35">
      <c r="D14890" s="5"/>
      <c r="J14890" s="12"/>
      <c r="S14890" s="12"/>
      <c r="T14890" s="5"/>
      <c r="V14890" s="5"/>
      <c r="W14890" s="5"/>
    </row>
    <row r="14891" spans="4:23" customFormat="1" x14ac:dyDescent="0.35">
      <c r="D14891" s="5"/>
      <c r="J14891" s="12"/>
      <c r="S14891" s="12"/>
      <c r="T14891" s="5"/>
      <c r="V14891" s="5"/>
      <c r="W14891" s="5"/>
    </row>
    <row r="14892" spans="4:23" customFormat="1" x14ac:dyDescent="0.35">
      <c r="D14892" s="5"/>
      <c r="J14892" s="12"/>
      <c r="S14892" s="12"/>
      <c r="T14892" s="5"/>
      <c r="V14892" s="5"/>
      <c r="W14892" s="5"/>
    </row>
    <row r="14893" spans="4:23" customFormat="1" x14ac:dyDescent="0.35">
      <c r="D14893" s="5"/>
      <c r="J14893" s="12"/>
      <c r="S14893" s="12"/>
      <c r="T14893" s="5"/>
      <c r="V14893" s="5"/>
      <c r="W14893" s="5"/>
    </row>
    <row r="14894" spans="4:23" customFormat="1" x14ac:dyDescent="0.35">
      <c r="D14894" s="5"/>
      <c r="J14894" s="12"/>
      <c r="S14894" s="12"/>
      <c r="T14894" s="5"/>
      <c r="V14894" s="5"/>
      <c r="W14894" s="5"/>
    </row>
    <row r="14895" spans="4:23" customFormat="1" x14ac:dyDescent="0.35">
      <c r="D14895" s="5"/>
      <c r="J14895" s="12"/>
      <c r="S14895" s="12"/>
      <c r="T14895" s="5"/>
      <c r="V14895" s="5"/>
      <c r="W14895" s="5"/>
    </row>
    <row r="14896" spans="4:23" customFormat="1" x14ac:dyDescent="0.35">
      <c r="D14896" s="5"/>
      <c r="J14896" s="12"/>
      <c r="S14896" s="12"/>
      <c r="T14896" s="5"/>
      <c r="V14896" s="5"/>
      <c r="W14896" s="5"/>
    </row>
    <row r="14897" spans="4:23" customFormat="1" x14ac:dyDescent="0.35">
      <c r="D14897" s="5"/>
      <c r="J14897" s="12"/>
      <c r="S14897" s="12"/>
      <c r="T14897" s="5"/>
      <c r="V14897" s="5"/>
      <c r="W14897" s="5"/>
    </row>
    <row r="14898" spans="4:23" customFormat="1" x14ac:dyDescent="0.35">
      <c r="D14898" s="5"/>
      <c r="J14898" s="12"/>
      <c r="S14898" s="12"/>
      <c r="T14898" s="5"/>
      <c r="V14898" s="5"/>
      <c r="W14898" s="5"/>
    </row>
    <row r="14899" spans="4:23" customFormat="1" x14ac:dyDescent="0.35">
      <c r="D14899" s="5"/>
      <c r="J14899" s="12"/>
      <c r="S14899" s="12"/>
      <c r="T14899" s="5"/>
      <c r="V14899" s="5"/>
      <c r="W14899" s="5"/>
    </row>
    <row r="14900" spans="4:23" customFormat="1" x14ac:dyDescent="0.35">
      <c r="D14900" s="5"/>
      <c r="J14900" s="12"/>
      <c r="S14900" s="12"/>
      <c r="T14900" s="5"/>
      <c r="V14900" s="5"/>
      <c r="W14900" s="5"/>
    </row>
    <row r="14901" spans="4:23" customFormat="1" x14ac:dyDescent="0.35">
      <c r="D14901" s="5"/>
      <c r="J14901" s="12"/>
      <c r="S14901" s="12"/>
      <c r="T14901" s="5"/>
      <c r="V14901" s="5"/>
      <c r="W14901" s="5"/>
    </row>
    <row r="14902" spans="4:23" customFormat="1" x14ac:dyDescent="0.35">
      <c r="D14902" s="5"/>
      <c r="J14902" s="12"/>
      <c r="S14902" s="12"/>
      <c r="T14902" s="5"/>
      <c r="V14902" s="5"/>
      <c r="W14902" s="5"/>
    </row>
    <row r="14903" spans="4:23" customFormat="1" x14ac:dyDescent="0.35">
      <c r="D14903" s="5"/>
      <c r="J14903" s="12"/>
      <c r="S14903" s="12"/>
      <c r="T14903" s="5"/>
      <c r="V14903" s="5"/>
      <c r="W14903" s="5"/>
    </row>
    <row r="14904" spans="4:23" customFormat="1" x14ac:dyDescent="0.35">
      <c r="D14904" s="5"/>
      <c r="J14904" s="12"/>
      <c r="S14904" s="12"/>
      <c r="T14904" s="5"/>
      <c r="V14904" s="5"/>
      <c r="W14904" s="5"/>
    </row>
    <row r="14905" spans="4:23" customFormat="1" x14ac:dyDescent="0.35">
      <c r="D14905" s="5"/>
      <c r="J14905" s="12"/>
      <c r="S14905" s="12"/>
      <c r="T14905" s="5"/>
      <c r="V14905" s="5"/>
      <c r="W14905" s="5"/>
    </row>
    <row r="14906" spans="4:23" customFormat="1" x14ac:dyDescent="0.35">
      <c r="D14906" s="5"/>
      <c r="J14906" s="12"/>
      <c r="S14906" s="12"/>
      <c r="T14906" s="5"/>
      <c r="V14906" s="5"/>
      <c r="W14906" s="5"/>
    </row>
    <row r="14907" spans="4:23" customFormat="1" x14ac:dyDescent="0.35">
      <c r="D14907" s="5"/>
      <c r="J14907" s="12"/>
      <c r="S14907" s="12"/>
      <c r="T14907" s="5"/>
      <c r="V14907" s="5"/>
      <c r="W14907" s="5"/>
    </row>
    <row r="14908" spans="4:23" customFormat="1" x14ac:dyDescent="0.35">
      <c r="D14908" s="5"/>
      <c r="J14908" s="12"/>
      <c r="S14908" s="12"/>
      <c r="T14908" s="5"/>
      <c r="V14908" s="5"/>
      <c r="W14908" s="5"/>
    </row>
    <row r="14909" spans="4:23" customFormat="1" x14ac:dyDescent="0.35">
      <c r="D14909" s="5"/>
      <c r="J14909" s="12"/>
      <c r="S14909" s="12"/>
      <c r="T14909" s="5"/>
      <c r="V14909" s="5"/>
      <c r="W14909" s="5"/>
    </row>
    <row r="14910" spans="4:23" customFormat="1" x14ac:dyDescent="0.35">
      <c r="D14910" s="5"/>
      <c r="J14910" s="12"/>
      <c r="S14910" s="12"/>
      <c r="T14910" s="5"/>
      <c r="V14910" s="5"/>
      <c r="W14910" s="5"/>
    </row>
    <row r="14911" spans="4:23" customFormat="1" x14ac:dyDescent="0.35">
      <c r="D14911" s="5"/>
      <c r="J14911" s="12"/>
      <c r="S14911" s="12"/>
      <c r="T14911" s="5"/>
      <c r="V14911" s="5"/>
      <c r="W14911" s="5"/>
    </row>
    <row r="14912" spans="4:23" customFormat="1" x14ac:dyDescent="0.35">
      <c r="D14912" s="5"/>
      <c r="J14912" s="12"/>
      <c r="S14912" s="12"/>
      <c r="T14912" s="5"/>
      <c r="V14912" s="5"/>
      <c r="W14912" s="5"/>
    </row>
    <row r="14913" spans="4:23" customFormat="1" x14ac:dyDescent="0.35">
      <c r="D14913" s="5"/>
      <c r="J14913" s="12"/>
      <c r="S14913" s="12"/>
      <c r="T14913" s="5"/>
      <c r="V14913" s="5"/>
      <c r="W14913" s="5"/>
    </row>
    <row r="14914" spans="4:23" customFormat="1" x14ac:dyDescent="0.35">
      <c r="D14914" s="5"/>
      <c r="J14914" s="12"/>
      <c r="S14914" s="12"/>
      <c r="T14914" s="5"/>
      <c r="V14914" s="5"/>
      <c r="W14914" s="5"/>
    </row>
    <row r="14915" spans="4:23" customFormat="1" x14ac:dyDescent="0.35">
      <c r="D14915" s="5"/>
      <c r="J14915" s="12"/>
      <c r="S14915" s="12"/>
      <c r="T14915" s="5"/>
      <c r="V14915" s="5"/>
      <c r="W14915" s="5"/>
    </row>
    <row r="14916" spans="4:23" customFormat="1" x14ac:dyDescent="0.35">
      <c r="D14916" s="5"/>
      <c r="J14916" s="12"/>
      <c r="S14916" s="12"/>
      <c r="T14916" s="5"/>
      <c r="V14916" s="5"/>
      <c r="W14916" s="5"/>
    </row>
    <row r="14917" spans="4:23" customFormat="1" x14ac:dyDescent="0.35">
      <c r="D14917" s="5"/>
      <c r="J14917" s="12"/>
      <c r="S14917" s="12"/>
      <c r="T14917" s="5"/>
      <c r="V14917" s="5"/>
      <c r="W14917" s="5"/>
    </row>
    <row r="14918" spans="4:23" customFormat="1" x14ac:dyDescent="0.35">
      <c r="D14918" s="5"/>
      <c r="J14918" s="12"/>
      <c r="S14918" s="12"/>
      <c r="T14918" s="5"/>
      <c r="V14918" s="5"/>
      <c r="W14918" s="5"/>
    </row>
    <row r="14919" spans="4:23" customFormat="1" x14ac:dyDescent="0.35">
      <c r="D14919" s="5"/>
      <c r="J14919" s="12"/>
      <c r="S14919" s="12"/>
      <c r="T14919" s="5"/>
      <c r="V14919" s="5"/>
      <c r="W14919" s="5"/>
    </row>
    <row r="14920" spans="4:23" customFormat="1" x14ac:dyDescent="0.35">
      <c r="D14920" s="5"/>
      <c r="J14920" s="12"/>
      <c r="S14920" s="12"/>
      <c r="T14920" s="5"/>
      <c r="V14920" s="5"/>
      <c r="W14920" s="5"/>
    </row>
    <row r="14921" spans="4:23" customFormat="1" x14ac:dyDescent="0.35">
      <c r="D14921" s="5"/>
      <c r="J14921" s="12"/>
      <c r="S14921" s="12"/>
      <c r="T14921" s="5"/>
      <c r="V14921" s="5"/>
      <c r="W14921" s="5"/>
    </row>
    <row r="14922" spans="4:23" customFormat="1" x14ac:dyDescent="0.35">
      <c r="D14922" s="5"/>
      <c r="J14922" s="12"/>
      <c r="S14922" s="12"/>
      <c r="T14922" s="5"/>
      <c r="V14922" s="5"/>
      <c r="W14922" s="5"/>
    </row>
    <row r="14923" spans="4:23" customFormat="1" x14ac:dyDescent="0.35">
      <c r="D14923" s="5"/>
      <c r="J14923" s="12"/>
      <c r="S14923" s="12"/>
      <c r="T14923" s="5"/>
      <c r="V14923" s="5"/>
      <c r="W14923" s="5"/>
    </row>
    <row r="14924" spans="4:23" customFormat="1" x14ac:dyDescent="0.35">
      <c r="D14924" s="5"/>
      <c r="J14924" s="12"/>
      <c r="S14924" s="12"/>
      <c r="T14924" s="5"/>
      <c r="V14924" s="5"/>
      <c r="W14924" s="5"/>
    </row>
    <row r="14925" spans="4:23" customFormat="1" x14ac:dyDescent="0.35">
      <c r="D14925" s="5"/>
      <c r="J14925" s="12"/>
      <c r="S14925" s="12"/>
      <c r="T14925" s="5"/>
      <c r="V14925" s="5"/>
      <c r="W14925" s="5"/>
    </row>
    <row r="14926" spans="4:23" customFormat="1" x14ac:dyDescent="0.35">
      <c r="D14926" s="5"/>
      <c r="J14926" s="12"/>
      <c r="S14926" s="12"/>
      <c r="T14926" s="5"/>
      <c r="V14926" s="5"/>
      <c r="W14926" s="5"/>
    </row>
    <row r="14927" spans="4:23" customFormat="1" x14ac:dyDescent="0.35">
      <c r="D14927" s="5"/>
      <c r="J14927" s="12"/>
      <c r="S14927" s="12"/>
      <c r="T14927" s="5"/>
      <c r="V14927" s="5"/>
      <c r="W14927" s="5"/>
    </row>
    <row r="14928" spans="4:23" customFormat="1" x14ac:dyDescent="0.35">
      <c r="D14928" s="5"/>
      <c r="J14928" s="12"/>
      <c r="S14928" s="12"/>
      <c r="T14928" s="5"/>
      <c r="V14928" s="5"/>
      <c r="W14928" s="5"/>
    </row>
    <row r="14929" spans="4:23" customFormat="1" x14ac:dyDescent="0.35">
      <c r="D14929" s="5"/>
      <c r="J14929" s="12"/>
      <c r="S14929" s="12"/>
      <c r="T14929" s="5"/>
      <c r="V14929" s="5"/>
      <c r="W14929" s="5"/>
    </row>
    <row r="14930" spans="4:23" customFormat="1" x14ac:dyDescent="0.35">
      <c r="D14930" s="5"/>
      <c r="J14930" s="12"/>
      <c r="S14930" s="12"/>
      <c r="T14930" s="5"/>
      <c r="V14930" s="5"/>
      <c r="W14930" s="5"/>
    </row>
    <row r="14931" spans="4:23" customFormat="1" x14ac:dyDescent="0.35">
      <c r="D14931" s="5"/>
      <c r="J14931" s="12"/>
      <c r="S14931" s="12"/>
      <c r="T14931" s="5"/>
      <c r="V14931" s="5"/>
      <c r="W14931" s="5"/>
    </row>
    <row r="14932" spans="4:23" customFormat="1" x14ac:dyDescent="0.35">
      <c r="D14932" s="5"/>
      <c r="J14932" s="12"/>
      <c r="S14932" s="12"/>
      <c r="T14932" s="5"/>
      <c r="V14932" s="5"/>
      <c r="W14932" s="5"/>
    </row>
    <row r="14933" spans="4:23" customFormat="1" x14ac:dyDescent="0.35">
      <c r="D14933" s="5"/>
      <c r="J14933" s="12"/>
      <c r="S14933" s="12"/>
      <c r="T14933" s="5"/>
      <c r="V14933" s="5"/>
      <c r="W14933" s="5"/>
    </row>
    <row r="14934" spans="4:23" customFormat="1" x14ac:dyDescent="0.35">
      <c r="D14934" s="5"/>
      <c r="J14934" s="12"/>
      <c r="S14934" s="12"/>
      <c r="T14934" s="5"/>
      <c r="V14934" s="5"/>
      <c r="W14934" s="5"/>
    </row>
    <row r="14935" spans="4:23" customFormat="1" x14ac:dyDescent="0.35">
      <c r="D14935" s="5"/>
      <c r="J14935" s="12"/>
      <c r="S14935" s="12"/>
      <c r="T14935" s="5"/>
      <c r="V14935" s="5"/>
      <c r="W14935" s="5"/>
    </row>
    <row r="14936" spans="4:23" customFormat="1" x14ac:dyDescent="0.35">
      <c r="D14936" s="5"/>
      <c r="J14936" s="12"/>
      <c r="S14936" s="12"/>
      <c r="T14936" s="5"/>
      <c r="V14936" s="5"/>
      <c r="W14936" s="5"/>
    </row>
    <row r="14937" spans="4:23" customFormat="1" x14ac:dyDescent="0.35">
      <c r="D14937" s="5"/>
      <c r="J14937" s="12"/>
      <c r="S14937" s="12"/>
      <c r="T14937" s="5"/>
      <c r="V14937" s="5"/>
      <c r="W14937" s="5"/>
    </row>
    <row r="14938" spans="4:23" customFormat="1" x14ac:dyDescent="0.35">
      <c r="D14938" s="5"/>
      <c r="J14938" s="12"/>
      <c r="S14938" s="12"/>
      <c r="T14938" s="5"/>
      <c r="V14938" s="5"/>
      <c r="W14938" s="5"/>
    </row>
    <row r="14939" spans="4:23" customFormat="1" x14ac:dyDescent="0.35">
      <c r="D14939" s="5"/>
      <c r="J14939" s="12"/>
      <c r="S14939" s="12"/>
      <c r="T14939" s="5"/>
      <c r="V14939" s="5"/>
      <c r="W14939" s="5"/>
    </row>
    <row r="14940" spans="4:23" customFormat="1" x14ac:dyDescent="0.35">
      <c r="D14940" s="5"/>
      <c r="J14940" s="12"/>
      <c r="S14940" s="12"/>
      <c r="T14940" s="5"/>
      <c r="V14940" s="5"/>
      <c r="W14940" s="5"/>
    </row>
    <row r="14941" spans="4:23" customFormat="1" x14ac:dyDescent="0.35">
      <c r="D14941" s="5"/>
      <c r="J14941" s="12"/>
      <c r="S14941" s="12"/>
      <c r="T14941" s="5"/>
      <c r="V14941" s="5"/>
      <c r="W14941" s="5"/>
    </row>
    <row r="14942" spans="4:23" customFormat="1" x14ac:dyDescent="0.35">
      <c r="D14942" s="5"/>
      <c r="J14942" s="12"/>
      <c r="S14942" s="12"/>
      <c r="T14942" s="5"/>
      <c r="V14942" s="5"/>
      <c r="W14942" s="5"/>
    </row>
    <row r="14943" spans="4:23" customFormat="1" x14ac:dyDescent="0.35">
      <c r="D14943" s="5"/>
      <c r="J14943" s="12"/>
      <c r="S14943" s="12"/>
      <c r="T14943" s="5"/>
      <c r="V14943" s="5"/>
      <c r="W14943" s="5"/>
    </row>
    <row r="14944" spans="4:23" customFormat="1" x14ac:dyDescent="0.35">
      <c r="D14944" s="5"/>
      <c r="J14944" s="12"/>
      <c r="S14944" s="12"/>
      <c r="T14944" s="5"/>
      <c r="V14944" s="5"/>
      <c r="W14944" s="5"/>
    </row>
    <row r="14945" spans="4:23" customFormat="1" x14ac:dyDescent="0.35">
      <c r="D14945" s="5"/>
      <c r="J14945" s="12"/>
      <c r="S14945" s="12"/>
      <c r="T14945" s="5"/>
      <c r="V14945" s="5"/>
      <c r="W14945" s="5"/>
    </row>
    <row r="14946" spans="4:23" customFormat="1" x14ac:dyDescent="0.35">
      <c r="D14946" s="5"/>
      <c r="J14946" s="12"/>
      <c r="S14946" s="12"/>
      <c r="T14946" s="5"/>
      <c r="V14946" s="5"/>
      <c r="W14946" s="5"/>
    </row>
    <row r="14947" spans="4:23" customFormat="1" x14ac:dyDescent="0.35">
      <c r="D14947" s="5"/>
      <c r="J14947" s="12"/>
      <c r="S14947" s="12"/>
      <c r="T14947" s="5"/>
      <c r="V14947" s="5"/>
      <c r="W14947" s="5"/>
    </row>
    <row r="14948" spans="4:23" customFormat="1" x14ac:dyDescent="0.35">
      <c r="D14948" s="5"/>
      <c r="J14948" s="12"/>
      <c r="S14948" s="12"/>
      <c r="T14948" s="5"/>
      <c r="V14948" s="5"/>
      <c r="W14948" s="5"/>
    </row>
    <row r="14949" spans="4:23" customFormat="1" x14ac:dyDescent="0.35">
      <c r="D14949" s="5"/>
      <c r="J14949" s="12"/>
      <c r="S14949" s="12"/>
      <c r="T14949" s="5"/>
      <c r="V14949" s="5"/>
      <c r="W14949" s="5"/>
    </row>
    <row r="14950" spans="4:23" customFormat="1" x14ac:dyDescent="0.35">
      <c r="D14950" s="5"/>
      <c r="J14950" s="12"/>
      <c r="S14950" s="12"/>
      <c r="T14950" s="5"/>
      <c r="V14950" s="5"/>
      <c r="W14950" s="5"/>
    </row>
    <row r="14951" spans="4:23" customFormat="1" x14ac:dyDescent="0.35">
      <c r="D14951" s="5"/>
      <c r="J14951" s="12"/>
      <c r="S14951" s="12"/>
      <c r="T14951" s="5"/>
      <c r="V14951" s="5"/>
      <c r="W14951" s="5"/>
    </row>
    <row r="14952" spans="4:23" customFormat="1" x14ac:dyDescent="0.35">
      <c r="D14952" s="5"/>
      <c r="J14952" s="12"/>
      <c r="S14952" s="12"/>
      <c r="T14952" s="5"/>
      <c r="V14952" s="5"/>
      <c r="W14952" s="5"/>
    </row>
    <row r="14953" spans="4:23" customFormat="1" x14ac:dyDescent="0.35">
      <c r="D14953" s="5"/>
      <c r="J14953" s="12"/>
      <c r="S14953" s="12"/>
      <c r="T14953" s="5"/>
      <c r="V14953" s="5"/>
      <c r="W14953" s="5"/>
    </row>
    <row r="14954" spans="4:23" customFormat="1" x14ac:dyDescent="0.35">
      <c r="D14954" s="5"/>
      <c r="J14954" s="12"/>
      <c r="S14954" s="12"/>
      <c r="T14954" s="5"/>
      <c r="V14954" s="5"/>
      <c r="W14954" s="5"/>
    </row>
    <row r="14955" spans="4:23" customFormat="1" x14ac:dyDescent="0.35">
      <c r="D14955" s="5"/>
      <c r="J14955" s="12"/>
      <c r="S14955" s="12"/>
      <c r="T14955" s="5"/>
      <c r="V14955" s="5"/>
      <c r="W14955" s="5"/>
    </row>
    <row r="14956" spans="4:23" customFormat="1" x14ac:dyDescent="0.35">
      <c r="D14956" s="5"/>
      <c r="J14956" s="12"/>
      <c r="S14956" s="12"/>
      <c r="T14956" s="5"/>
      <c r="V14956" s="5"/>
      <c r="W14956" s="5"/>
    </row>
    <row r="14957" spans="4:23" customFormat="1" x14ac:dyDescent="0.35">
      <c r="D14957" s="5"/>
      <c r="J14957" s="12"/>
      <c r="S14957" s="12"/>
      <c r="T14957" s="5"/>
      <c r="V14957" s="5"/>
      <c r="W14957" s="5"/>
    </row>
    <row r="14958" spans="4:23" customFormat="1" x14ac:dyDescent="0.35">
      <c r="D14958" s="5"/>
      <c r="J14958" s="12"/>
      <c r="S14958" s="12"/>
      <c r="T14958" s="5"/>
      <c r="V14958" s="5"/>
      <c r="W14958" s="5"/>
    </row>
    <row r="14959" spans="4:23" customFormat="1" x14ac:dyDescent="0.35">
      <c r="D14959" s="5"/>
      <c r="J14959" s="12"/>
      <c r="S14959" s="12"/>
      <c r="T14959" s="5"/>
      <c r="V14959" s="5"/>
      <c r="W14959" s="5"/>
    </row>
    <row r="14960" spans="4:23" customFormat="1" x14ac:dyDescent="0.35">
      <c r="D14960" s="5"/>
      <c r="J14960" s="12"/>
      <c r="S14960" s="12"/>
      <c r="T14960" s="5"/>
      <c r="V14960" s="5"/>
      <c r="W14960" s="5"/>
    </row>
    <row r="14961" spans="4:23" customFormat="1" x14ac:dyDescent="0.35">
      <c r="D14961" s="5"/>
      <c r="J14961" s="12"/>
      <c r="S14961" s="12"/>
      <c r="T14961" s="5"/>
      <c r="V14961" s="5"/>
      <c r="W14961" s="5"/>
    </row>
    <row r="14962" spans="4:23" customFormat="1" x14ac:dyDescent="0.35">
      <c r="D14962" s="5"/>
      <c r="J14962" s="12"/>
      <c r="S14962" s="12"/>
      <c r="T14962" s="5"/>
      <c r="V14962" s="5"/>
      <c r="W14962" s="5"/>
    </row>
    <row r="14963" spans="4:23" customFormat="1" x14ac:dyDescent="0.35">
      <c r="D14963" s="5"/>
      <c r="J14963" s="12"/>
      <c r="S14963" s="12"/>
      <c r="T14963" s="5"/>
      <c r="V14963" s="5"/>
      <c r="W14963" s="5"/>
    </row>
    <row r="14964" spans="4:23" customFormat="1" x14ac:dyDescent="0.35">
      <c r="D14964" s="5"/>
      <c r="J14964" s="12"/>
      <c r="S14964" s="12"/>
      <c r="T14964" s="5"/>
      <c r="V14964" s="5"/>
      <c r="W14964" s="5"/>
    </row>
    <row r="14965" spans="4:23" customFormat="1" x14ac:dyDescent="0.35">
      <c r="D14965" s="5"/>
      <c r="J14965" s="12"/>
      <c r="S14965" s="12"/>
      <c r="T14965" s="5"/>
      <c r="V14965" s="5"/>
      <c r="W14965" s="5"/>
    </row>
    <row r="14966" spans="4:23" customFormat="1" x14ac:dyDescent="0.35">
      <c r="D14966" s="5"/>
      <c r="J14966" s="12"/>
      <c r="S14966" s="12"/>
      <c r="T14966" s="5"/>
      <c r="V14966" s="5"/>
      <c r="W14966" s="5"/>
    </row>
    <row r="14967" spans="4:23" customFormat="1" x14ac:dyDescent="0.35">
      <c r="D14967" s="5"/>
      <c r="J14967" s="12"/>
      <c r="S14967" s="12"/>
      <c r="T14967" s="5"/>
      <c r="V14967" s="5"/>
      <c r="W14967" s="5"/>
    </row>
    <row r="14968" spans="4:23" customFormat="1" x14ac:dyDescent="0.35">
      <c r="D14968" s="5"/>
      <c r="J14968" s="12"/>
      <c r="S14968" s="12"/>
      <c r="T14968" s="5"/>
      <c r="V14968" s="5"/>
      <c r="W14968" s="5"/>
    </row>
    <row r="14969" spans="4:23" customFormat="1" x14ac:dyDescent="0.35">
      <c r="D14969" s="5"/>
      <c r="J14969" s="12"/>
      <c r="S14969" s="12"/>
      <c r="T14969" s="5"/>
      <c r="V14969" s="5"/>
      <c r="W14969" s="5"/>
    </row>
    <row r="14970" spans="4:23" customFormat="1" x14ac:dyDescent="0.35">
      <c r="D14970" s="5"/>
      <c r="J14970" s="12"/>
      <c r="S14970" s="12"/>
      <c r="T14970" s="5"/>
      <c r="V14970" s="5"/>
      <c r="W14970" s="5"/>
    </row>
    <row r="14971" spans="4:23" customFormat="1" x14ac:dyDescent="0.35">
      <c r="D14971" s="5"/>
      <c r="J14971" s="12"/>
      <c r="S14971" s="12"/>
      <c r="T14971" s="5"/>
      <c r="V14971" s="5"/>
      <c r="W14971" s="5"/>
    </row>
    <row r="14972" spans="4:23" customFormat="1" x14ac:dyDescent="0.35">
      <c r="D14972" s="5"/>
      <c r="J14972" s="12"/>
      <c r="S14972" s="12"/>
      <c r="T14972" s="5"/>
      <c r="V14972" s="5"/>
      <c r="W14972" s="5"/>
    </row>
    <row r="14973" spans="4:23" customFormat="1" x14ac:dyDescent="0.35">
      <c r="D14973" s="5"/>
      <c r="J14973" s="12"/>
      <c r="S14973" s="12"/>
      <c r="T14973" s="5"/>
      <c r="V14973" s="5"/>
      <c r="W14973" s="5"/>
    </row>
    <row r="14974" spans="4:23" customFormat="1" x14ac:dyDescent="0.35">
      <c r="D14974" s="5"/>
      <c r="J14974" s="12"/>
      <c r="S14974" s="12"/>
      <c r="T14974" s="5"/>
      <c r="V14974" s="5"/>
      <c r="W14974" s="5"/>
    </row>
    <row r="14975" spans="4:23" customFormat="1" x14ac:dyDescent="0.35">
      <c r="D14975" s="5"/>
      <c r="J14975" s="12"/>
      <c r="S14975" s="12"/>
      <c r="T14975" s="5"/>
      <c r="V14975" s="5"/>
      <c r="W14975" s="5"/>
    </row>
    <row r="14976" spans="4:23" customFormat="1" x14ac:dyDescent="0.35">
      <c r="D14976" s="5"/>
      <c r="J14976" s="12"/>
      <c r="S14976" s="12"/>
      <c r="T14976" s="5"/>
      <c r="V14976" s="5"/>
      <c r="W14976" s="5"/>
    </row>
    <row r="14977" spans="4:23" customFormat="1" x14ac:dyDescent="0.35">
      <c r="D14977" s="5"/>
      <c r="J14977" s="12"/>
      <c r="S14977" s="12"/>
      <c r="T14977" s="5"/>
      <c r="V14977" s="5"/>
      <c r="W14977" s="5"/>
    </row>
    <row r="14978" spans="4:23" customFormat="1" x14ac:dyDescent="0.35">
      <c r="D14978" s="5"/>
      <c r="J14978" s="12"/>
      <c r="S14978" s="12"/>
      <c r="T14978" s="5"/>
      <c r="V14978" s="5"/>
      <c r="W14978" s="5"/>
    </row>
    <row r="14979" spans="4:23" customFormat="1" x14ac:dyDescent="0.35">
      <c r="D14979" s="5"/>
      <c r="J14979" s="12"/>
      <c r="S14979" s="12"/>
      <c r="T14979" s="5"/>
      <c r="V14979" s="5"/>
      <c r="W14979" s="5"/>
    </row>
    <row r="14980" spans="4:23" customFormat="1" x14ac:dyDescent="0.35">
      <c r="D14980" s="5"/>
      <c r="J14980" s="12"/>
      <c r="S14980" s="12"/>
      <c r="T14980" s="5"/>
      <c r="V14980" s="5"/>
      <c r="W14980" s="5"/>
    </row>
    <row r="14981" spans="4:23" customFormat="1" x14ac:dyDescent="0.35">
      <c r="D14981" s="5"/>
      <c r="J14981" s="12"/>
      <c r="S14981" s="12"/>
      <c r="T14981" s="5"/>
      <c r="V14981" s="5"/>
      <c r="W14981" s="5"/>
    </row>
    <row r="14982" spans="4:23" customFormat="1" x14ac:dyDescent="0.35">
      <c r="D14982" s="5"/>
      <c r="J14982" s="12"/>
      <c r="S14982" s="12"/>
      <c r="T14982" s="5"/>
      <c r="V14982" s="5"/>
      <c r="W14982" s="5"/>
    </row>
    <row r="14983" spans="4:23" customFormat="1" x14ac:dyDescent="0.35">
      <c r="D14983" s="5"/>
      <c r="J14983" s="12"/>
      <c r="S14983" s="12"/>
      <c r="T14983" s="5"/>
      <c r="V14983" s="5"/>
      <c r="W14983" s="5"/>
    </row>
    <row r="14984" spans="4:23" customFormat="1" x14ac:dyDescent="0.35">
      <c r="D14984" s="5"/>
      <c r="J14984" s="12"/>
      <c r="S14984" s="12"/>
      <c r="T14984" s="5"/>
      <c r="V14984" s="5"/>
      <c r="W14984" s="5"/>
    </row>
    <row r="14985" spans="4:23" customFormat="1" x14ac:dyDescent="0.35">
      <c r="D14985" s="5"/>
      <c r="J14985" s="12"/>
      <c r="S14985" s="12"/>
      <c r="T14985" s="5"/>
      <c r="V14985" s="5"/>
      <c r="W14985" s="5"/>
    </row>
    <row r="14986" spans="4:23" customFormat="1" x14ac:dyDescent="0.35">
      <c r="D14986" s="5"/>
      <c r="J14986" s="12"/>
      <c r="S14986" s="12"/>
      <c r="T14986" s="5"/>
      <c r="V14986" s="5"/>
      <c r="W14986" s="5"/>
    </row>
    <row r="14987" spans="4:23" customFormat="1" x14ac:dyDescent="0.35">
      <c r="D14987" s="5"/>
      <c r="J14987" s="12"/>
      <c r="S14987" s="12"/>
      <c r="T14987" s="5"/>
      <c r="V14987" s="5"/>
      <c r="W14987" s="5"/>
    </row>
    <row r="14988" spans="4:23" customFormat="1" x14ac:dyDescent="0.35">
      <c r="D14988" s="5"/>
      <c r="J14988" s="12"/>
      <c r="S14988" s="12"/>
      <c r="T14988" s="5"/>
      <c r="V14988" s="5"/>
      <c r="W14988" s="5"/>
    </row>
    <row r="14989" spans="4:23" customFormat="1" x14ac:dyDescent="0.35">
      <c r="D14989" s="5"/>
      <c r="J14989" s="12"/>
      <c r="S14989" s="12"/>
      <c r="T14989" s="5"/>
      <c r="V14989" s="5"/>
      <c r="W14989" s="5"/>
    </row>
    <row r="14990" spans="4:23" customFormat="1" x14ac:dyDescent="0.35">
      <c r="D14990" s="5"/>
      <c r="J14990" s="12"/>
      <c r="S14990" s="12"/>
      <c r="T14990" s="5"/>
      <c r="V14990" s="5"/>
      <c r="W14990" s="5"/>
    </row>
    <row r="14991" spans="4:23" customFormat="1" x14ac:dyDescent="0.35">
      <c r="D14991" s="5"/>
      <c r="J14991" s="12"/>
      <c r="S14991" s="12"/>
      <c r="T14991" s="5"/>
      <c r="V14991" s="5"/>
      <c r="W14991" s="5"/>
    </row>
    <row r="14992" spans="4:23" customFormat="1" x14ac:dyDescent="0.35">
      <c r="D14992" s="5"/>
      <c r="J14992" s="12"/>
      <c r="S14992" s="12"/>
      <c r="T14992" s="5"/>
      <c r="V14992" s="5"/>
      <c r="W14992" s="5"/>
    </row>
    <row r="14993" spans="4:23" customFormat="1" x14ac:dyDescent="0.35">
      <c r="D14993" s="5"/>
      <c r="J14993" s="12"/>
      <c r="S14993" s="12"/>
      <c r="T14993" s="5"/>
      <c r="V14993" s="5"/>
      <c r="W14993" s="5"/>
    </row>
    <row r="14994" spans="4:23" customFormat="1" x14ac:dyDescent="0.35">
      <c r="D14994" s="5"/>
      <c r="J14994" s="12"/>
      <c r="S14994" s="12"/>
      <c r="T14994" s="5"/>
      <c r="V14994" s="5"/>
      <c r="W14994" s="5"/>
    </row>
    <row r="14995" spans="4:23" customFormat="1" x14ac:dyDescent="0.35">
      <c r="D14995" s="5"/>
      <c r="J14995" s="12"/>
      <c r="S14995" s="12"/>
      <c r="T14995" s="5"/>
      <c r="V14995" s="5"/>
      <c r="W14995" s="5"/>
    </row>
    <row r="14996" spans="4:23" customFormat="1" x14ac:dyDescent="0.35">
      <c r="D14996" s="5"/>
      <c r="J14996" s="12"/>
      <c r="S14996" s="12"/>
      <c r="T14996" s="5"/>
      <c r="V14996" s="5"/>
      <c r="W14996" s="5"/>
    </row>
    <row r="14997" spans="4:23" customFormat="1" x14ac:dyDescent="0.35">
      <c r="D14997" s="5"/>
      <c r="J14997" s="12"/>
      <c r="S14997" s="12"/>
      <c r="T14997" s="5"/>
      <c r="V14997" s="5"/>
      <c r="W14997" s="5"/>
    </row>
    <row r="14998" spans="4:23" customFormat="1" x14ac:dyDescent="0.35">
      <c r="D14998" s="5"/>
      <c r="J14998" s="12"/>
      <c r="S14998" s="12"/>
      <c r="T14998" s="5"/>
      <c r="V14998" s="5"/>
      <c r="W14998" s="5"/>
    </row>
    <row r="14999" spans="4:23" customFormat="1" x14ac:dyDescent="0.35">
      <c r="D14999" s="5"/>
      <c r="J14999" s="12"/>
      <c r="S14999" s="12"/>
      <c r="T14999" s="5"/>
      <c r="V14999" s="5"/>
      <c r="W14999" s="5"/>
    </row>
    <row r="15000" spans="4:23" customFormat="1" x14ac:dyDescent="0.35">
      <c r="D15000" s="5"/>
      <c r="J15000" s="12"/>
      <c r="S15000" s="12"/>
      <c r="T15000" s="5"/>
      <c r="V15000" s="5"/>
      <c r="W15000" s="5"/>
    </row>
    <row r="15001" spans="4:23" customFormat="1" x14ac:dyDescent="0.35">
      <c r="D15001" s="5"/>
      <c r="J15001" s="12"/>
      <c r="S15001" s="12"/>
      <c r="T15001" s="5"/>
      <c r="V15001" s="5"/>
      <c r="W15001" s="5"/>
    </row>
    <row r="15002" spans="4:23" customFormat="1" x14ac:dyDescent="0.35">
      <c r="D15002" s="5"/>
      <c r="J15002" s="12"/>
      <c r="S15002" s="12"/>
      <c r="T15002" s="5"/>
      <c r="V15002" s="5"/>
      <c r="W15002" s="5"/>
    </row>
    <row r="15003" spans="4:23" customFormat="1" x14ac:dyDescent="0.35">
      <c r="D15003" s="5"/>
      <c r="J15003" s="12"/>
      <c r="S15003" s="12"/>
      <c r="T15003" s="5"/>
      <c r="V15003" s="5"/>
      <c r="W15003" s="5"/>
    </row>
    <row r="15004" spans="4:23" customFormat="1" x14ac:dyDescent="0.35">
      <c r="D15004" s="5"/>
      <c r="J15004" s="12"/>
      <c r="S15004" s="12"/>
      <c r="T15004" s="5"/>
      <c r="V15004" s="5"/>
      <c r="W15004" s="5"/>
    </row>
    <row r="15005" spans="4:23" customFormat="1" x14ac:dyDescent="0.35">
      <c r="D15005" s="5"/>
      <c r="J15005" s="12"/>
      <c r="S15005" s="12"/>
      <c r="T15005" s="5"/>
      <c r="V15005" s="5"/>
      <c r="W15005" s="5"/>
    </row>
    <row r="15006" spans="4:23" customFormat="1" x14ac:dyDescent="0.35">
      <c r="D15006" s="5"/>
      <c r="J15006" s="12"/>
      <c r="S15006" s="12"/>
      <c r="T15006" s="5"/>
      <c r="V15006" s="5"/>
      <c r="W15006" s="5"/>
    </row>
    <row r="15007" spans="4:23" customFormat="1" x14ac:dyDescent="0.35">
      <c r="D15007" s="5"/>
      <c r="J15007" s="12"/>
      <c r="S15007" s="12"/>
      <c r="T15007" s="5"/>
      <c r="V15007" s="5"/>
      <c r="W15007" s="5"/>
    </row>
    <row r="15008" spans="4:23" customFormat="1" x14ac:dyDescent="0.35">
      <c r="D15008" s="5"/>
      <c r="J15008" s="12"/>
      <c r="S15008" s="12"/>
      <c r="T15008" s="5"/>
      <c r="V15008" s="5"/>
      <c r="W15008" s="5"/>
    </row>
    <row r="15009" spans="4:23" customFormat="1" x14ac:dyDescent="0.35">
      <c r="D15009" s="5"/>
      <c r="J15009" s="12"/>
      <c r="S15009" s="12"/>
      <c r="T15009" s="5"/>
      <c r="V15009" s="5"/>
      <c r="W15009" s="5"/>
    </row>
    <row r="15010" spans="4:23" customFormat="1" x14ac:dyDescent="0.35">
      <c r="D15010" s="5"/>
      <c r="J15010" s="12"/>
      <c r="S15010" s="12"/>
      <c r="T15010" s="5"/>
      <c r="V15010" s="5"/>
      <c r="W15010" s="5"/>
    </row>
    <row r="15011" spans="4:23" customFormat="1" x14ac:dyDescent="0.35">
      <c r="D15011" s="5"/>
      <c r="J15011" s="12"/>
      <c r="S15011" s="12"/>
      <c r="T15011" s="5"/>
      <c r="V15011" s="5"/>
      <c r="W15011" s="5"/>
    </row>
    <row r="15012" spans="4:23" customFormat="1" x14ac:dyDescent="0.35">
      <c r="D15012" s="5"/>
      <c r="J15012" s="12"/>
      <c r="S15012" s="12"/>
      <c r="T15012" s="5"/>
      <c r="V15012" s="5"/>
      <c r="W15012" s="5"/>
    </row>
    <row r="15013" spans="4:23" customFormat="1" x14ac:dyDescent="0.35">
      <c r="D15013" s="5"/>
      <c r="J15013" s="12"/>
      <c r="S15013" s="12"/>
      <c r="T15013" s="5"/>
      <c r="V15013" s="5"/>
      <c r="W15013" s="5"/>
    </row>
    <row r="15014" spans="4:23" customFormat="1" x14ac:dyDescent="0.35">
      <c r="D15014" s="5"/>
      <c r="J15014" s="12"/>
      <c r="S15014" s="12"/>
      <c r="T15014" s="5"/>
      <c r="V15014" s="5"/>
      <c r="W15014" s="5"/>
    </row>
    <row r="15015" spans="4:23" customFormat="1" x14ac:dyDescent="0.35">
      <c r="D15015" s="5"/>
      <c r="J15015" s="12"/>
      <c r="S15015" s="12"/>
      <c r="T15015" s="5"/>
      <c r="V15015" s="5"/>
      <c r="W15015" s="5"/>
    </row>
    <row r="15016" spans="4:23" customFormat="1" x14ac:dyDescent="0.35">
      <c r="D15016" s="5"/>
      <c r="J15016" s="12"/>
      <c r="S15016" s="12"/>
      <c r="T15016" s="5"/>
      <c r="V15016" s="5"/>
      <c r="W15016" s="5"/>
    </row>
    <row r="15017" spans="4:23" customFormat="1" x14ac:dyDescent="0.35">
      <c r="D15017" s="5"/>
      <c r="J15017" s="12"/>
      <c r="S15017" s="12"/>
      <c r="T15017" s="5"/>
      <c r="V15017" s="5"/>
      <c r="W15017" s="5"/>
    </row>
    <row r="15018" spans="4:23" customFormat="1" x14ac:dyDescent="0.35">
      <c r="D15018" s="5"/>
      <c r="J15018" s="12"/>
      <c r="S15018" s="12"/>
      <c r="T15018" s="5"/>
      <c r="V15018" s="5"/>
      <c r="W15018" s="5"/>
    </row>
    <row r="15019" spans="4:23" customFormat="1" x14ac:dyDescent="0.35">
      <c r="D15019" s="5"/>
      <c r="J15019" s="12"/>
      <c r="S15019" s="12"/>
      <c r="T15019" s="5"/>
      <c r="V15019" s="5"/>
      <c r="W15019" s="5"/>
    </row>
    <row r="15020" spans="4:23" customFormat="1" x14ac:dyDescent="0.35">
      <c r="D15020" s="5"/>
      <c r="J15020" s="12"/>
      <c r="S15020" s="12"/>
      <c r="T15020" s="5"/>
      <c r="V15020" s="5"/>
      <c r="W15020" s="5"/>
    </row>
    <row r="15021" spans="4:23" customFormat="1" x14ac:dyDescent="0.35">
      <c r="D15021" s="5"/>
      <c r="J15021" s="12"/>
      <c r="S15021" s="12"/>
      <c r="T15021" s="5"/>
      <c r="V15021" s="5"/>
      <c r="W15021" s="5"/>
    </row>
    <row r="15022" spans="4:23" customFormat="1" x14ac:dyDescent="0.35">
      <c r="D15022" s="5"/>
      <c r="J15022" s="12"/>
      <c r="S15022" s="12"/>
      <c r="T15022" s="5"/>
      <c r="V15022" s="5"/>
      <c r="W15022" s="5"/>
    </row>
    <row r="15023" spans="4:23" customFormat="1" x14ac:dyDescent="0.35">
      <c r="D15023" s="5"/>
      <c r="J15023" s="12"/>
      <c r="S15023" s="12"/>
      <c r="T15023" s="5"/>
      <c r="V15023" s="5"/>
      <c r="W15023" s="5"/>
    </row>
    <row r="15024" spans="4:23" customFormat="1" x14ac:dyDescent="0.35">
      <c r="D15024" s="5"/>
      <c r="J15024" s="12"/>
      <c r="S15024" s="12"/>
      <c r="T15024" s="5"/>
      <c r="V15024" s="5"/>
      <c r="W15024" s="5"/>
    </row>
    <row r="15025" spans="4:23" customFormat="1" x14ac:dyDescent="0.35">
      <c r="D15025" s="5"/>
      <c r="J15025" s="12"/>
      <c r="S15025" s="12"/>
      <c r="T15025" s="5"/>
      <c r="V15025" s="5"/>
      <c r="W15025" s="5"/>
    </row>
    <row r="15026" spans="4:23" customFormat="1" x14ac:dyDescent="0.35">
      <c r="D15026" s="5"/>
      <c r="J15026" s="12"/>
      <c r="S15026" s="12"/>
      <c r="T15026" s="5"/>
      <c r="V15026" s="5"/>
      <c r="W15026" s="5"/>
    </row>
    <row r="15027" spans="4:23" customFormat="1" x14ac:dyDescent="0.35">
      <c r="D15027" s="5"/>
      <c r="J15027" s="12"/>
      <c r="S15027" s="12"/>
      <c r="T15027" s="5"/>
      <c r="V15027" s="5"/>
      <c r="W15027" s="5"/>
    </row>
    <row r="15028" spans="4:23" customFormat="1" x14ac:dyDescent="0.35">
      <c r="D15028" s="5"/>
      <c r="J15028" s="12"/>
      <c r="S15028" s="12"/>
      <c r="T15028" s="5"/>
      <c r="V15028" s="5"/>
      <c r="W15028" s="5"/>
    </row>
    <row r="15029" spans="4:23" customFormat="1" x14ac:dyDescent="0.35">
      <c r="D15029" s="5"/>
      <c r="J15029" s="12"/>
      <c r="S15029" s="12"/>
      <c r="T15029" s="5"/>
      <c r="V15029" s="5"/>
      <c r="W15029" s="5"/>
    </row>
    <row r="15030" spans="4:23" customFormat="1" x14ac:dyDescent="0.35">
      <c r="D15030" s="5"/>
      <c r="J15030" s="12"/>
      <c r="S15030" s="12"/>
      <c r="T15030" s="5"/>
      <c r="V15030" s="5"/>
      <c r="W15030" s="5"/>
    </row>
    <row r="15031" spans="4:23" customFormat="1" x14ac:dyDescent="0.35">
      <c r="D15031" s="5"/>
      <c r="J15031" s="12"/>
      <c r="S15031" s="12"/>
      <c r="T15031" s="5"/>
      <c r="V15031" s="5"/>
      <c r="W15031" s="5"/>
    </row>
    <row r="15032" spans="4:23" customFormat="1" x14ac:dyDescent="0.35">
      <c r="D15032" s="5"/>
      <c r="J15032" s="12"/>
      <c r="S15032" s="12"/>
      <c r="T15032" s="5"/>
      <c r="V15032" s="5"/>
      <c r="W15032" s="5"/>
    </row>
    <row r="15033" spans="4:23" customFormat="1" x14ac:dyDescent="0.35">
      <c r="D15033" s="5"/>
      <c r="J15033" s="12"/>
      <c r="S15033" s="12"/>
      <c r="T15033" s="5"/>
      <c r="V15033" s="5"/>
      <c r="W15033" s="5"/>
    </row>
    <row r="15034" spans="4:23" customFormat="1" x14ac:dyDescent="0.35">
      <c r="D15034" s="5"/>
      <c r="J15034" s="12"/>
      <c r="S15034" s="12"/>
      <c r="T15034" s="5"/>
      <c r="V15034" s="5"/>
      <c r="W15034" s="5"/>
    </row>
    <row r="15035" spans="4:23" customFormat="1" x14ac:dyDescent="0.35">
      <c r="D15035" s="5"/>
      <c r="J15035" s="12"/>
      <c r="S15035" s="12"/>
      <c r="T15035" s="5"/>
      <c r="V15035" s="5"/>
      <c r="W15035" s="5"/>
    </row>
    <row r="15036" spans="4:23" customFormat="1" x14ac:dyDescent="0.35">
      <c r="D15036" s="5"/>
      <c r="J15036" s="12"/>
      <c r="S15036" s="12"/>
      <c r="T15036" s="5"/>
      <c r="V15036" s="5"/>
      <c r="W15036" s="5"/>
    </row>
    <row r="15037" spans="4:23" customFormat="1" x14ac:dyDescent="0.35">
      <c r="D15037" s="5"/>
      <c r="J15037" s="12"/>
      <c r="S15037" s="12"/>
      <c r="T15037" s="5"/>
      <c r="V15037" s="5"/>
      <c r="W15037" s="5"/>
    </row>
    <row r="15038" spans="4:23" customFormat="1" x14ac:dyDescent="0.35">
      <c r="D15038" s="5"/>
      <c r="J15038" s="12"/>
      <c r="S15038" s="12"/>
      <c r="T15038" s="5"/>
      <c r="V15038" s="5"/>
      <c r="W15038" s="5"/>
    </row>
    <row r="15039" spans="4:23" customFormat="1" x14ac:dyDescent="0.35">
      <c r="D15039" s="5"/>
      <c r="J15039" s="12"/>
      <c r="S15039" s="12"/>
      <c r="T15039" s="5"/>
      <c r="V15039" s="5"/>
      <c r="W15039" s="5"/>
    </row>
    <row r="15040" spans="4:23" customFormat="1" x14ac:dyDescent="0.35">
      <c r="D15040" s="5"/>
      <c r="J15040" s="12"/>
      <c r="S15040" s="12"/>
      <c r="T15040" s="5"/>
      <c r="V15040" s="5"/>
      <c r="W15040" s="5"/>
    </row>
    <row r="15041" spans="4:23" customFormat="1" x14ac:dyDescent="0.35">
      <c r="D15041" s="5"/>
      <c r="J15041" s="12"/>
      <c r="S15041" s="12"/>
      <c r="T15041" s="5"/>
      <c r="V15041" s="5"/>
      <c r="W15041" s="5"/>
    </row>
    <row r="15042" spans="4:23" customFormat="1" x14ac:dyDescent="0.35">
      <c r="D15042" s="5"/>
      <c r="J15042" s="12"/>
      <c r="S15042" s="12"/>
      <c r="T15042" s="5"/>
      <c r="V15042" s="5"/>
      <c r="W15042" s="5"/>
    </row>
    <row r="15043" spans="4:23" customFormat="1" x14ac:dyDescent="0.35">
      <c r="D15043" s="5"/>
      <c r="J15043" s="12"/>
      <c r="S15043" s="12"/>
      <c r="T15043" s="5"/>
      <c r="V15043" s="5"/>
      <c r="W15043" s="5"/>
    </row>
    <row r="15044" spans="4:23" customFormat="1" x14ac:dyDescent="0.35">
      <c r="D15044" s="5"/>
      <c r="J15044" s="12"/>
      <c r="S15044" s="12"/>
      <c r="T15044" s="5"/>
      <c r="V15044" s="5"/>
      <c r="W15044" s="5"/>
    </row>
    <row r="15045" spans="4:23" customFormat="1" x14ac:dyDescent="0.35">
      <c r="D15045" s="5"/>
      <c r="J15045" s="12"/>
      <c r="S15045" s="12"/>
      <c r="T15045" s="5"/>
      <c r="V15045" s="5"/>
      <c r="W15045" s="5"/>
    </row>
    <row r="15046" spans="4:23" customFormat="1" x14ac:dyDescent="0.35">
      <c r="D15046" s="5"/>
      <c r="J15046" s="12"/>
      <c r="S15046" s="12"/>
      <c r="T15046" s="5"/>
      <c r="V15046" s="5"/>
      <c r="W15046" s="5"/>
    </row>
    <row r="15047" spans="4:23" customFormat="1" x14ac:dyDescent="0.35">
      <c r="D15047" s="5"/>
      <c r="J15047" s="12"/>
      <c r="S15047" s="12"/>
      <c r="T15047" s="5"/>
      <c r="V15047" s="5"/>
      <c r="W15047" s="5"/>
    </row>
    <row r="15048" spans="4:23" customFormat="1" x14ac:dyDescent="0.35">
      <c r="D15048" s="5"/>
      <c r="J15048" s="12"/>
      <c r="S15048" s="12"/>
      <c r="T15048" s="5"/>
      <c r="V15048" s="5"/>
      <c r="W15048" s="5"/>
    </row>
    <row r="15049" spans="4:23" customFormat="1" x14ac:dyDescent="0.35">
      <c r="D15049" s="5"/>
      <c r="J15049" s="12"/>
      <c r="S15049" s="12"/>
      <c r="T15049" s="5"/>
      <c r="V15049" s="5"/>
      <c r="W15049" s="5"/>
    </row>
    <row r="15050" spans="4:23" customFormat="1" x14ac:dyDescent="0.35">
      <c r="D15050" s="5"/>
      <c r="J15050" s="12"/>
      <c r="S15050" s="12"/>
      <c r="T15050" s="5"/>
      <c r="V15050" s="5"/>
      <c r="W15050" s="5"/>
    </row>
    <row r="15051" spans="4:23" customFormat="1" x14ac:dyDescent="0.35">
      <c r="D15051" s="5"/>
      <c r="J15051" s="12"/>
      <c r="S15051" s="12"/>
      <c r="T15051" s="5"/>
      <c r="V15051" s="5"/>
      <c r="W15051" s="5"/>
    </row>
    <row r="15052" spans="4:23" customFormat="1" x14ac:dyDescent="0.35">
      <c r="D15052" s="5"/>
      <c r="J15052" s="12"/>
      <c r="S15052" s="12"/>
      <c r="T15052" s="5"/>
      <c r="V15052" s="5"/>
      <c r="W15052" s="5"/>
    </row>
    <row r="15053" spans="4:23" customFormat="1" x14ac:dyDescent="0.35">
      <c r="D15053" s="5"/>
      <c r="J15053" s="12"/>
      <c r="S15053" s="12"/>
      <c r="T15053" s="5"/>
      <c r="V15053" s="5"/>
      <c r="W15053" s="5"/>
    </row>
    <row r="15054" spans="4:23" customFormat="1" x14ac:dyDescent="0.35">
      <c r="D15054" s="5"/>
      <c r="J15054" s="12"/>
      <c r="S15054" s="12"/>
      <c r="T15054" s="5"/>
      <c r="V15054" s="5"/>
      <c r="W15054" s="5"/>
    </row>
    <row r="15055" spans="4:23" customFormat="1" x14ac:dyDescent="0.35">
      <c r="D15055" s="5"/>
      <c r="J15055" s="12"/>
      <c r="S15055" s="12"/>
      <c r="T15055" s="5"/>
      <c r="V15055" s="5"/>
      <c r="W15055" s="5"/>
    </row>
    <row r="15056" spans="4:23" customFormat="1" x14ac:dyDescent="0.35">
      <c r="D15056" s="5"/>
      <c r="J15056" s="12"/>
      <c r="S15056" s="12"/>
      <c r="T15056" s="5"/>
      <c r="V15056" s="5"/>
      <c r="W15056" s="5"/>
    </row>
    <row r="15057" spans="4:23" customFormat="1" x14ac:dyDescent="0.35">
      <c r="D15057" s="5"/>
      <c r="J15057" s="12"/>
      <c r="S15057" s="12"/>
      <c r="T15057" s="5"/>
      <c r="V15057" s="5"/>
      <c r="W15057" s="5"/>
    </row>
    <row r="15058" spans="4:23" customFormat="1" x14ac:dyDescent="0.35">
      <c r="D15058" s="5"/>
      <c r="J15058" s="12"/>
      <c r="S15058" s="12"/>
      <c r="T15058" s="5"/>
      <c r="V15058" s="5"/>
      <c r="W15058" s="5"/>
    </row>
    <row r="15059" spans="4:23" customFormat="1" x14ac:dyDescent="0.35">
      <c r="D15059" s="5"/>
      <c r="J15059" s="12"/>
      <c r="S15059" s="12"/>
      <c r="T15059" s="5"/>
      <c r="V15059" s="5"/>
      <c r="W15059" s="5"/>
    </row>
    <row r="15060" spans="4:23" customFormat="1" x14ac:dyDescent="0.35">
      <c r="D15060" s="5"/>
      <c r="J15060" s="12"/>
      <c r="S15060" s="12"/>
      <c r="T15060" s="5"/>
      <c r="V15060" s="5"/>
      <c r="W15060" s="5"/>
    </row>
    <row r="15061" spans="4:23" customFormat="1" x14ac:dyDescent="0.35">
      <c r="D15061" s="5"/>
      <c r="J15061" s="12"/>
      <c r="S15061" s="12"/>
      <c r="T15061" s="5"/>
      <c r="V15061" s="5"/>
      <c r="W15061" s="5"/>
    </row>
    <row r="15062" spans="4:23" customFormat="1" x14ac:dyDescent="0.35">
      <c r="D15062" s="5"/>
      <c r="J15062" s="12"/>
      <c r="S15062" s="12"/>
      <c r="T15062" s="5"/>
      <c r="V15062" s="5"/>
      <c r="W15062" s="5"/>
    </row>
    <row r="15063" spans="4:23" customFormat="1" x14ac:dyDescent="0.35">
      <c r="D15063" s="5"/>
      <c r="J15063" s="12"/>
      <c r="S15063" s="12"/>
      <c r="T15063" s="5"/>
      <c r="V15063" s="5"/>
      <c r="W15063" s="5"/>
    </row>
    <row r="15064" spans="4:23" customFormat="1" x14ac:dyDescent="0.35">
      <c r="D15064" s="5"/>
      <c r="J15064" s="12"/>
      <c r="S15064" s="12"/>
      <c r="T15064" s="5"/>
      <c r="V15064" s="5"/>
      <c r="W15064" s="5"/>
    </row>
    <row r="15065" spans="4:23" customFormat="1" x14ac:dyDescent="0.35">
      <c r="D15065" s="5"/>
      <c r="J15065" s="12"/>
      <c r="S15065" s="12"/>
      <c r="T15065" s="5"/>
      <c r="V15065" s="5"/>
      <c r="W15065" s="5"/>
    </row>
    <row r="15066" spans="4:23" customFormat="1" x14ac:dyDescent="0.35">
      <c r="D15066" s="5"/>
      <c r="J15066" s="12"/>
      <c r="S15066" s="12"/>
      <c r="T15066" s="5"/>
      <c r="V15066" s="5"/>
      <c r="W15066" s="5"/>
    </row>
    <row r="15067" spans="4:23" customFormat="1" x14ac:dyDescent="0.35">
      <c r="D15067" s="5"/>
      <c r="J15067" s="12"/>
      <c r="S15067" s="12"/>
      <c r="T15067" s="5"/>
      <c r="V15067" s="5"/>
      <c r="W15067" s="5"/>
    </row>
    <row r="15068" spans="4:23" customFormat="1" x14ac:dyDescent="0.35">
      <c r="D15068" s="5"/>
      <c r="J15068" s="12"/>
      <c r="S15068" s="12"/>
      <c r="T15068" s="5"/>
      <c r="V15068" s="5"/>
      <c r="W15068" s="5"/>
    </row>
    <row r="15069" spans="4:23" customFormat="1" x14ac:dyDescent="0.35">
      <c r="D15069" s="5"/>
      <c r="J15069" s="12"/>
      <c r="S15069" s="12"/>
      <c r="T15069" s="5"/>
      <c r="V15069" s="5"/>
      <c r="W15069" s="5"/>
    </row>
    <row r="15070" spans="4:23" customFormat="1" x14ac:dyDescent="0.35">
      <c r="D15070" s="5"/>
      <c r="J15070" s="12"/>
      <c r="S15070" s="12"/>
      <c r="T15070" s="5"/>
      <c r="V15070" s="5"/>
      <c r="W15070" s="5"/>
    </row>
    <row r="15071" spans="4:23" customFormat="1" x14ac:dyDescent="0.35">
      <c r="D15071" s="5"/>
      <c r="J15071" s="12"/>
      <c r="S15071" s="12"/>
      <c r="T15071" s="5"/>
      <c r="V15071" s="5"/>
      <c r="W15071" s="5"/>
    </row>
    <row r="15072" spans="4:23" customFormat="1" x14ac:dyDescent="0.35">
      <c r="D15072" s="5"/>
      <c r="J15072" s="12"/>
      <c r="S15072" s="12"/>
      <c r="T15072" s="5"/>
      <c r="V15072" s="5"/>
      <c r="W15072" s="5"/>
    </row>
    <row r="15073" spans="4:23" customFormat="1" x14ac:dyDescent="0.35">
      <c r="D15073" s="5"/>
      <c r="J15073" s="12"/>
      <c r="S15073" s="12"/>
      <c r="T15073" s="5"/>
      <c r="V15073" s="5"/>
      <c r="W15073" s="5"/>
    </row>
    <row r="15074" spans="4:23" customFormat="1" x14ac:dyDescent="0.35">
      <c r="D15074" s="5"/>
      <c r="J15074" s="12"/>
      <c r="S15074" s="12"/>
      <c r="T15074" s="5"/>
      <c r="V15074" s="5"/>
      <c r="W15074" s="5"/>
    </row>
    <row r="15075" spans="4:23" customFormat="1" x14ac:dyDescent="0.35">
      <c r="D15075" s="5"/>
      <c r="J15075" s="12"/>
      <c r="S15075" s="12"/>
      <c r="T15075" s="5"/>
      <c r="V15075" s="5"/>
      <c r="W15075" s="5"/>
    </row>
    <row r="15076" spans="4:23" customFormat="1" x14ac:dyDescent="0.35">
      <c r="D15076" s="5"/>
      <c r="J15076" s="12"/>
      <c r="S15076" s="12"/>
      <c r="T15076" s="5"/>
      <c r="V15076" s="5"/>
      <c r="W15076" s="5"/>
    </row>
    <row r="15077" spans="4:23" customFormat="1" x14ac:dyDescent="0.35">
      <c r="D15077" s="5"/>
      <c r="J15077" s="12"/>
      <c r="S15077" s="12"/>
      <c r="T15077" s="5"/>
      <c r="V15077" s="5"/>
      <c r="W15077" s="5"/>
    </row>
    <row r="15078" spans="4:23" customFormat="1" x14ac:dyDescent="0.35">
      <c r="D15078" s="5"/>
      <c r="J15078" s="12"/>
      <c r="S15078" s="12"/>
      <c r="T15078" s="5"/>
      <c r="V15078" s="5"/>
      <c r="W15078" s="5"/>
    </row>
    <row r="15079" spans="4:23" customFormat="1" x14ac:dyDescent="0.35">
      <c r="D15079" s="5"/>
      <c r="J15079" s="12"/>
      <c r="S15079" s="12"/>
      <c r="T15079" s="5"/>
      <c r="V15079" s="5"/>
      <c r="W15079" s="5"/>
    </row>
    <row r="15080" spans="4:23" customFormat="1" x14ac:dyDescent="0.35">
      <c r="D15080" s="5"/>
      <c r="J15080" s="12"/>
      <c r="S15080" s="12"/>
      <c r="T15080" s="5"/>
      <c r="V15080" s="5"/>
      <c r="W15080" s="5"/>
    </row>
    <row r="15081" spans="4:23" customFormat="1" x14ac:dyDescent="0.35">
      <c r="D15081" s="5"/>
      <c r="J15081" s="12"/>
      <c r="S15081" s="12"/>
      <c r="T15081" s="5"/>
      <c r="V15081" s="5"/>
      <c r="W15081" s="5"/>
    </row>
    <row r="15082" spans="4:23" customFormat="1" x14ac:dyDescent="0.35">
      <c r="D15082" s="5"/>
      <c r="J15082" s="12"/>
      <c r="S15082" s="12"/>
      <c r="T15082" s="5"/>
      <c r="V15082" s="5"/>
      <c r="W15082" s="5"/>
    </row>
    <row r="15083" spans="4:23" customFormat="1" x14ac:dyDescent="0.35">
      <c r="D15083" s="5"/>
      <c r="J15083" s="12"/>
      <c r="S15083" s="12"/>
      <c r="T15083" s="5"/>
      <c r="V15083" s="5"/>
      <c r="W15083" s="5"/>
    </row>
    <row r="15084" spans="4:23" customFormat="1" x14ac:dyDescent="0.35">
      <c r="D15084" s="5"/>
      <c r="J15084" s="12"/>
      <c r="S15084" s="12"/>
      <c r="T15084" s="5"/>
      <c r="V15084" s="5"/>
      <c r="W15084" s="5"/>
    </row>
    <row r="15085" spans="4:23" customFormat="1" x14ac:dyDescent="0.35">
      <c r="D15085" s="5"/>
      <c r="J15085" s="12"/>
      <c r="S15085" s="12"/>
      <c r="T15085" s="5"/>
      <c r="V15085" s="5"/>
      <c r="W15085" s="5"/>
    </row>
    <row r="15086" spans="4:23" customFormat="1" x14ac:dyDescent="0.35">
      <c r="D15086" s="5"/>
      <c r="J15086" s="12"/>
      <c r="S15086" s="12"/>
      <c r="T15086" s="5"/>
      <c r="V15086" s="5"/>
      <c r="W15086" s="5"/>
    </row>
    <row r="15087" spans="4:23" customFormat="1" x14ac:dyDescent="0.35">
      <c r="D15087" s="5"/>
      <c r="J15087" s="12"/>
      <c r="S15087" s="12"/>
      <c r="T15087" s="5"/>
      <c r="V15087" s="5"/>
      <c r="W15087" s="5"/>
    </row>
    <row r="15088" spans="4:23" customFormat="1" x14ac:dyDescent="0.35">
      <c r="D15088" s="5"/>
      <c r="J15088" s="12"/>
      <c r="S15088" s="12"/>
      <c r="T15088" s="5"/>
      <c r="V15088" s="5"/>
      <c r="W15088" s="5"/>
    </row>
    <row r="15089" spans="4:23" customFormat="1" x14ac:dyDescent="0.35">
      <c r="D15089" s="5"/>
      <c r="J15089" s="12"/>
      <c r="S15089" s="12"/>
      <c r="T15089" s="5"/>
      <c r="V15089" s="5"/>
      <c r="W15089" s="5"/>
    </row>
    <row r="15090" spans="4:23" customFormat="1" x14ac:dyDescent="0.35">
      <c r="D15090" s="5"/>
      <c r="J15090" s="12"/>
      <c r="S15090" s="12"/>
      <c r="T15090" s="5"/>
      <c r="V15090" s="5"/>
      <c r="W15090" s="5"/>
    </row>
    <row r="15091" spans="4:23" customFormat="1" x14ac:dyDescent="0.35">
      <c r="D15091" s="5"/>
      <c r="J15091" s="12"/>
      <c r="S15091" s="12"/>
      <c r="T15091" s="5"/>
      <c r="V15091" s="5"/>
      <c r="W15091" s="5"/>
    </row>
    <row r="15092" spans="4:23" customFormat="1" x14ac:dyDescent="0.35">
      <c r="D15092" s="5"/>
      <c r="J15092" s="12"/>
      <c r="S15092" s="12"/>
      <c r="T15092" s="5"/>
      <c r="V15092" s="5"/>
      <c r="W15092" s="5"/>
    </row>
    <row r="15093" spans="4:23" customFormat="1" x14ac:dyDescent="0.35">
      <c r="D15093" s="5"/>
      <c r="J15093" s="12"/>
      <c r="S15093" s="12"/>
      <c r="T15093" s="5"/>
      <c r="V15093" s="5"/>
      <c r="W15093" s="5"/>
    </row>
    <row r="15094" spans="4:23" customFormat="1" x14ac:dyDescent="0.35">
      <c r="D15094" s="5"/>
      <c r="J15094" s="12"/>
      <c r="S15094" s="12"/>
      <c r="T15094" s="5"/>
      <c r="V15094" s="5"/>
      <c r="W15094" s="5"/>
    </row>
    <row r="15095" spans="4:23" customFormat="1" x14ac:dyDescent="0.35">
      <c r="D15095" s="5"/>
      <c r="J15095" s="12"/>
      <c r="S15095" s="12"/>
      <c r="T15095" s="5"/>
      <c r="V15095" s="5"/>
      <c r="W15095" s="5"/>
    </row>
    <row r="15096" spans="4:23" customFormat="1" x14ac:dyDescent="0.35">
      <c r="D15096" s="5"/>
      <c r="J15096" s="12"/>
      <c r="S15096" s="12"/>
      <c r="T15096" s="5"/>
      <c r="V15096" s="5"/>
      <c r="W15096" s="5"/>
    </row>
    <row r="15097" spans="4:23" customFormat="1" x14ac:dyDescent="0.35">
      <c r="D15097" s="5"/>
      <c r="J15097" s="12"/>
      <c r="S15097" s="12"/>
      <c r="T15097" s="5"/>
      <c r="V15097" s="5"/>
      <c r="W15097" s="5"/>
    </row>
    <row r="15098" spans="4:23" customFormat="1" x14ac:dyDescent="0.35">
      <c r="D15098" s="5"/>
      <c r="J15098" s="12"/>
      <c r="S15098" s="12"/>
      <c r="T15098" s="5"/>
      <c r="V15098" s="5"/>
      <c r="W15098" s="5"/>
    </row>
    <row r="15099" spans="4:23" customFormat="1" x14ac:dyDescent="0.35">
      <c r="D15099" s="5"/>
      <c r="J15099" s="12"/>
      <c r="S15099" s="12"/>
      <c r="T15099" s="5"/>
      <c r="V15099" s="5"/>
      <c r="W15099" s="5"/>
    </row>
    <row r="15100" spans="4:23" customFormat="1" x14ac:dyDescent="0.35">
      <c r="D15100" s="5"/>
      <c r="J15100" s="12"/>
      <c r="S15100" s="12"/>
      <c r="T15100" s="5"/>
      <c r="V15100" s="5"/>
      <c r="W15100" s="5"/>
    </row>
    <row r="15101" spans="4:23" customFormat="1" x14ac:dyDescent="0.35">
      <c r="D15101" s="5"/>
      <c r="J15101" s="12"/>
      <c r="S15101" s="12"/>
      <c r="T15101" s="5"/>
      <c r="V15101" s="5"/>
      <c r="W15101" s="5"/>
    </row>
    <row r="15102" spans="4:23" customFormat="1" x14ac:dyDescent="0.35">
      <c r="D15102" s="5"/>
      <c r="J15102" s="12"/>
      <c r="S15102" s="12"/>
      <c r="T15102" s="5"/>
      <c r="V15102" s="5"/>
      <c r="W15102" s="5"/>
    </row>
    <row r="15103" spans="4:23" customFormat="1" x14ac:dyDescent="0.35">
      <c r="D15103" s="5"/>
      <c r="J15103" s="12"/>
      <c r="S15103" s="12"/>
      <c r="T15103" s="5"/>
      <c r="V15103" s="5"/>
      <c r="W15103" s="5"/>
    </row>
    <row r="15104" spans="4:23" customFormat="1" x14ac:dyDescent="0.35">
      <c r="D15104" s="5"/>
      <c r="J15104" s="12"/>
      <c r="S15104" s="12"/>
      <c r="T15104" s="5"/>
      <c r="V15104" s="5"/>
      <c r="W15104" s="5"/>
    </row>
    <row r="15105" spans="4:23" customFormat="1" x14ac:dyDescent="0.35">
      <c r="D15105" s="5"/>
      <c r="J15105" s="12"/>
      <c r="S15105" s="12"/>
      <c r="T15105" s="5"/>
      <c r="V15105" s="5"/>
      <c r="W15105" s="5"/>
    </row>
    <row r="15106" spans="4:23" customFormat="1" x14ac:dyDescent="0.35">
      <c r="D15106" s="5"/>
      <c r="J15106" s="12"/>
      <c r="S15106" s="12"/>
      <c r="T15106" s="5"/>
      <c r="V15106" s="5"/>
      <c r="W15106" s="5"/>
    </row>
    <row r="15107" spans="4:23" customFormat="1" x14ac:dyDescent="0.35">
      <c r="D15107" s="5"/>
      <c r="J15107" s="12"/>
      <c r="S15107" s="12"/>
      <c r="T15107" s="5"/>
      <c r="V15107" s="5"/>
      <c r="W15107" s="5"/>
    </row>
    <row r="15108" spans="4:23" customFormat="1" x14ac:dyDescent="0.35">
      <c r="D15108" s="5"/>
      <c r="J15108" s="12"/>
      <c r="S15108" s="12"/>
      <c r="T15108" s="5"/>
      <c r="V15108" s="5"/>
      <c r="W15108" s="5"/>
    </row>
    <row r="15109" spans="4:23" customFormat="1" x14ac:dyDescent="0.35">
      <c r="D15109" s="5"/>
      <c r="J15109" s="12"/>
      <c r="S15109" s="12"/>
      <c r="T15109" s="5"/>
      <c r="V15109" s="5"/>
      <c r="W15109" s="5"/>
    </row>
    <row r="15110" spans="4:23" customFormat="1" x14ac:dyDescent="0.35">
      <c r="D15110" s="5"/>
      <c r="J15110" s="12"/>
      <c r="S15110" s="12"/>
      <c r="T15110" s="5"/>
      <c r="V15110" s="5"/>
      <c r="W15110" s="5"/>
    </row>
    <row r="15111" spans="4:23" customFormat="1" x14ac:dyDescent="0.35">
      <c r="D15111" s="5"/>
      <c r="J15111" s="12"/>
      <c r="S15111" s="12"/>
      <c r="T15111" s="5"/>
      <c r="V15111" s="5"/>
      <c r="W15111" s="5"/>
    </row>
    <row r="15112" spans="4:23" customFormat="1" x14ac:dyDescent="0.35">
      <c r="D15112" s="5"/>
      <c r="J15112" s="12"/>
      <c r="S15112" s="12"/>
      <c r="T15112" s="5"/>
      <c r="V15112" s="5"/>
      <c r="W15112" s="5"/>
    </row>
    <row r="15113" spans="4:23" customFormat="1" x14ac:dyDescent="0.35">
      <c r="D15113" s="5"/>
      <c r="J15113" s="12"/>
      <c r="S15113" s="12"/>
      <c r="T15113" s="5"/>
      <c r="V15113" s="5"/>
      <c r="W15113" s="5"/>
    </row>
    <row r="15114" spans="4:23" customFormat="1" x14ac:dyDescent="0.35">
      <c r="D15114" s="5"/>
      <c r="J15114" s="12"/>
      <c r="S15114" s="12"/>
      <c r="T15114" s="5"/>
      <c r="V15114" s="5"/>
      <c r="W15114" s="5"/>
    </row>
    <row r="15115" spans="4:23" customFormat="1" x14ac:dyDescent="0.35">
      <c r="D15115" s="5"/>
      <c r="J15115" s="12"/>
      <c r="S15115" s="12"/>
      <c r="T15115" s="5"/>
      <c r="V15115" s="5"/>
      <c r="W15115" s="5"/>
    </row>
    <row r="15116" spans="4:23" customFormat="1" x14ac:dyDescent="0.35">
      <c r="D15116" s="5"/>
      <c r="J15116" s="12"/>
      <c r="S15116" s="12"/>
      <c r="T15116" s="5"/>
      <c r="V15116" s="5"/>
      <c r="W15116" s="5"/>
    </row>
    <row r="15117" spans="4:23" customFormat="1" x14ac:dyDescent="0.35">
      <c r="D15117" s="5"/>
      <c r="J15117" s="12"/>
      <c r="S15117" s="12"/>
      <c r="T15117" s="5"/>
      <c r="V15117" s="5"/>
      <c r="W15117" s="5"/>
    </row>
    <row r="15118" spans="4:23" customFormat="1" x14ac:dyDescent="0.35">
      <c r="D15118" s="5"/>
      <c r="J15118" s="12"/>
      <c r="S15118" s="12"/>
      <c r="T15118" s="5"/>
      <c r="V15118" s="5"/>
      <c r="W15118" s="5"/>
    </row>
    <row r="15119" spans="4:23" customFormat="1" x14ac:dyDescent="0.35">
      <c r="D15119" s="5"/>
      <c r="J15119" s="12"/>
      <c r="S15119" s="12"/>
      <c r="T15119" s="5"/>
      <c r="V15119" s="5"/>
      <c r="W15119" s="5"/>
    </row>
    <row r="15120" spans="4:23" customFormat="1" x14ac:dyDescent="0.35">
      <c r="D15120" s="5"/>
      <c r="J15120" s="12"/>
      <c r="S15120" s="12"/>
      <c r="T15120" s="5"/>
      <c r="V15120" s="5"/>
      <c r="W15120" s="5"/>
    </row>
    <row r="15121" spans="4:23" customFormat="1" x14ac:dyDescent="0.35">
      <c r="D15121" s="5"/>
      <c r="J15121" s="12"/>
      <c r="S15121" s="12"/>
      <c r="T15121" s="5"/>
      <c r="V15121" s="5"/>
      <c r="W15121" s="5"/>
    </row>
    <row r="15122" spans="4:23" customFormat="1" x14ac:dyDescent="0.35">
      <c r="D15122" s="5"/>
      <c r="J15122" s="12"/>
      <c r="S15122" s="12"/>
      <c r="T15122" s="5"/>
      <c r="V15122" s="5"/>
      <c r="W15122" s="5"/>
    </row>
    <row r="15123" spans="4:23" customFormat="1" x14ac:dyDescent="0.35">
      <c r="D15123" s="5"/>
      <c r="J15123" s="12"/>
      <c r="S15123" s="12"/>
      <c r="T15123" s="5"/>
      <c r="V15123" s="5"/>
      <c r="W15123" s="5"/>
    </row>
    <row r="15124" spans="4:23" customFormat="1" x14ac:dyDescent="0.35">
      <c r="D15124" s="5"/>
      <c r="J15124" s="12"/>
      <c r="S15124" s="12"/>
      <c r="T15124" s="5"/>
      <c r="V15124" s="5"/>
      <c r="W15124" s="5"/>
    </row>
    <row r="15125" spans="4:23" customFormat="1" x14ac:dyDescent="0.35">
      <c r="D15125" s="5"/>
      <c r="J15125" s="12"/>
      <c r="S15125" s="12"/>
      <c r="T15125" s="5"/>
      <c r="V15125" s="5"/>
      <c r="W15125" s="5"/>
    </row>
    <row r="15126" spans="4:23" customFormat="1" x14ac:dyDescent="0.35">
      <c r="D15126" s="5"/>
      <c r="J15126" s="12"/>
      <c r="S15126" s="12"/>
      <c r="T15126" s="5"/>
      <c r="V15126" s="5"/>
      <c r="W15126" s="5"/>
    </row>
    <row r="15127" spans="4:23" customFormat="1" x14ac:dyDescent="0.35">
      <c r="D15127" s="5"/>
      <c r="J15127" s="12"/>
      <c r="S15127" s="12"/>
      <c r="T15127" s="5"/>
      <c r="V15127" s="5"/>
      <c r="W15127" s="5"/>
    </row>
    <row r="15128" spans="4:23" customFormat="1" x14ac:dyDescent="0.35">
      <c r="D15128" s="5"/>
      <c r="J15128" s="12"/>
      <c r="S15128" s="12"/>
      <c r="T15128" s="5"/>
      <c r="V15128" s="5"/>
      <c r="W15128" s="5"/>
    </row>
    <row r="15129" spans="4:23" customFormat="1" x14ac:dyDescent="0.35">
      <c r="D15129" s="5"/>
      <c r="J15129" s="12"/>
      <c r="S15129" s="12"/>
      <c r="T15129" s="5"/>
      <c r="V15129" s="5"/>
      <c r="W15129" s="5"/>
    </row>
    <row r="15130" spans="4:23" customFormat="1" x14ac:dyDescent="0.35">
      <c r="D15130" s="5"/>
      <c r="J15130" s="12"/>
      <c r="S15130" s="12"/>
      <c r="T15130" s="5"/>
      <c r="V15130" s="5"/>
      <c r="W15130" s="5"/>
    </row>
    <row r="15131" spans="4:23" customFormat="1" x14ac:dyDescent="0.35">
      <c r="D15131" s="5"/>
      <c r="J15131" s="12"/>
      <c r="S15131" s="12"/>
      <c r="T15131" s="5"/>
      <c r="V15131" s="5"/>
      <c r="W15131" s="5"/>
    </row>
    <row r="15132" spans="4:23" customFormat="1" x14ac:dyDescent="0.35">
      <c r="D15132" s="5"/>
      <c r="J15132" s="12"/>
      <c r="S15132" s="12"/>
      <c r="T15132" s="5"/>
      <c r="V15132" s="5"/>
      <c r="W15132" s="5"/>
    </row>
    <row r="15133" spans="4:23" customFormat="1" x14ac:dyDescent="0.35">
      <c r="D15133" s="5"/>
      <c r="J15133" s="12"/>
      <c r="S15133" s="12"/>
      <c r="T15133" s="5"/>
      <c r="V15133" s="5"/>
      <c r="W15133" s="5"/>
    </row>
    <row r="15134" spans="4:23" customFormat="1" x14ac:dyDescent="0.35">
      <c r="D15134" s="5"/>
      <c r="J15134" s="12"/>
      <c r="S15134" s="12"/>
      <c r="T15134" s="5"/>
      <c r="V15134" s="5"/>
      <c r="W15134" s="5"/>
    </row>
    <row r="15135" spans="4:23" customFormat="1" x14ac:dyDescent="0.35">
      <c r="D15135" s="5"/>
      <c r="J15135" s="12"/>
      <c r="S15135" s="12"/>
      <c r="T15135" s="5"/>
      <c r="V15135" s="5"/>
      <c r="W15135" s="5"/>
    </row>
    <row r="15136" spans="4:23" customFormat="1" x14ac:dyDescent="0.35">
      <c r="D15136" s="5"/>
      <c r="J15136" s="12"/>
      <c r="S15136" s="12"/>
      <c r="T15136" s="5"/>
      <c r="V15136" s="5"/>
      <c r="W15136" s="5"/>
    </row>
    <row r="15137" spans="4:23" customFormat="1" x14ac:dyDescent="0.35">
      <c r="D15137" s="5"/>
      <c r="J15137" s="12"/>
      <c r="S15137" s="12"/>
      <c r="T15137" s="5"/>
      <c r="V15137" s="5"/>
      <c r="W15137" s="5"/>
    </row>
    <row r="15138" spans="4:23" customFormat="1" x14ac:dyDescent="0.35">
      <c r="D15138" s="5"/>
      <c r="J15138" s="12"/>
      <c r="S15138" s="12"/>
      <c r="T15138" s="5"/>
      <c r="V15138" s="5"/>
      <c r="W15138" s="5"/>
    </row>
    <row r="15139" spans="4:23" customFormat="1" x14ac:dyDescent="0.35">
      <c r="D15139" s="5"/>
      <c r="J15139" s="12"/>
      <c r="S15139" s="12"/>
      <c r="T15139" s="5"/>
      <c r="V15139" s="5"/>
      <c r="W15139" s="5"/>
    </row>
    <row r="15140" spans="4:23" customFormat="1" x14ac:dyDescent="0.35">
      <c r="D15140" s="5"/>
      <c r="J15140" s="12"/>
      <c r="S15140" s="12"/>
      <c r="T15140" s="5"/>
      <c r="V15140" s="5"/>
      <c r="W15140" s="5"/>
    </row>
    <row r="15141" spans="4:23" customFormat="1" x14ac:dyDescent="0.35">
      <c r="D15141" s="5"/>
      <c r="J15141" s="12"/>
      <c r="S15141" s="12"/>
      <c r="T15141" s="5"/>
      <c r="V15141" s="5"/>
      <c r="W15141" s="5"/>
    </row>
    <row r="15142" spans="4:23" customFormat="1" x14ac:dyDescent="0.35">
      <c r="D15142" s="5"/>
      <c r="J15142" s="12"/>
      <c r="S15142" s="12"/>
      <c r="T15142" s="5"/>
      <c r="V15142" s="5"/>
      <c r="W15142" s="5"/>
    </row>
    <row r="15143" spans="4:23" customFormat="1" x14ac:dyDescent="0.35">
      <c r="D15143" s="5"/>
      <c r="J15143" s="12"/>
      <c r="S15143" s="12"/>
      <c r="T15143" s="5"/>
      <c r="V15143" s="5"/>
      <c r="W15143" s="5"/>
    </row>
    <row r="15144" spans="4:23" customFormat="1" x14ac:dyDescent="0.35">
      <c r="D15144" s="5"/>
      <c r="J15144" s="12"/>
      <c r="S15144" s="12"/>
      <c r="T15144" s="5"/>
      <c r="V15144" s="5"/>
      <c r="W15144" s="5"/>
    </row>
    <row r="15145" spans="4:23" customFormat="1" x14ac:dyDescent="0.35">
      <c r="D15145" s="5"/>
      <c r="J15145" s="12"/>
      <c r="S15145" s="12"/>
      <c r="T15145" s="5"/>
      <c r="V15145" s="5"/>
      <c r="W15145" s="5"/>
    </row>
    <row r="15146" spans="4:23" customFormat="1" x14ac:dyDescent="0.35">
      <c r="D15146" s="5"/>
      <c r="J15146" s="12"/>
      <c r="S15146" s="12"/>
      <c r="T15146" s="5"/>
      <c r="V15146" s="5"/>
      <c r="W15146" s="5"/>
    </row>
    <row r="15147" spans="4:23" customFormat="1" x14ac:dyDescent="0.35">
      <c r="D15147" s="5"/>
      <c r="J15147" s="12"/>
      <c r="S15147" s="12"/>
      <c r="T15147" s="5"/>
      <c r="V15147" s="5"/>
      <c r="W15147" s="5"/>
    </row>
    <row r="15148" spans="4:23" customFormat="1" x14ac:dyDescent="0.35">
      <c r="D15148" s="5"/>
      <c r="J15148" s="12"/>
      <c r="S15148" s="12"/>
      <c r="T15148" s="5"/>
      <c r="V15148" s="5"/>
      <c r="W15148" s="5"/>
    </row>
    <row r="15149" spans="4:23" customFormat="1" x14ac:dyDescent="0.35">
      <c r="D15149" s="5"/>
      <c r="J15149" s="12"/>
      <c r="S15149" s="12"/>
      <c r="T15149" s="5"/>
      <c r="V15149" s="5"/>
      <c r="W15149" s="5"/>
    </row>
    <row r="15150" spans="4:23" customFormat="1" x14ac:dyDescent="0.35">
      <c r="D15150" s="5"/>
      <c r="J15150" s="12"/>
      <c r="S15150" s="12"/>
      <c r="T15150" s="5"/>
      <c r="V15150" s="5"/>
      <c r="W15150" s="5"/>
    </row>
    <row r="15151" spans="4:23" customFormat="1" x14ac:dyDescent="0.35">
      <c r="D15151" s="5"/>
      <c r="J15151" s="12"/>
      <c r="S15151" s="12"/>
      <c r="T15151" s="5"/>
      <c r="V15151" s="5"/>
      <c r="W15151" s="5"/>
    </row>
    <row r="15152" spans="4:23" customFormat="1" x14ac:dyDescent="0.35">
      <c r="D15152" s="5"/>
      <c r="J15152" s="12"/>
      <c r="S15152" s="12"/>
      <c r="T15152" s="5"/>
      <c r="V15152" s="5"/>
      <c r="W15152" s="5"/>
    </row>
    <row r="15153" spans="4:23" customFormat="1" x14ac:dyDescent="0.35">
      <c r="D15153" s="5"/>
      <c r="J15153" s="12"/>
      <c r="S15153" s="12"/>
      <c r="T15153" s="5"/>
      <c r="V15153" s="5"/>
      <c r="W15153" s="5"/>
    </row>
    <row r="15154" spans="4:23" customFormat="1" x14ac:dyDescent="0.35">
      <c r="D15154" s="5"/>
      <c r="J15154" s="12"/>
      <c r="S15154" s="12"/>
      <c r="T15154" s="5"/>
      <c r="V15154" s="5"/>
      <c r="W15154" s="5"/>
    </row>
    <row r="15155" spans="4:23" customFormat="1" x14ac:dyDescent="0.35">
      <c r="D15155" s="5"/>
      <c r="J15155" s="12"/>
      <c r="S15155" s="12"/>
      <c r="T15155" s="5"/>
      <c r="V15155" s="5"/>
      <c r="W15155" s="5"/>
    </row>
    <row r="15156" spans="4:23" customFormat="1" x14ac:dyDescent="0.35">
      <c r="D15156" s="5"/>
      <c r="J15156" s="12"/>
      <c r="S15156" s="12"/>
      <c r="T15156" s="5"/>
      <c r="V15156" s="5"/>
      <c r="W15156" s="5"/>
    </row>
    <row r="15157" spans="4:23" customFormat="1" x14ac:dyDescent="0.35">
      <c r="D15157" s="5"/>
      <c r="J15157" s="12"/>
      <c r="S15157" s="12"/>
      <c r="T15157" s="5"/>
      <c r="V15157" s="5"/>
      <c r="W15157" s="5"/>
    </row>
    <row r="15158" spans="4:23" customFormat="1" x14ac:dyDescent="0.35">
      <c r="D15158" s="5"/>
      <c r="J15158" s="12"/>
      <c r="S15158" s="12"/>
      <c r="T15158" s="5"/>
      <c r="V15158" s="5"/>
      <c r="W15158" s="5"/>
    </row>
    <row r="15159" spans="4:23" customFormat="1" x14ac:dyDescent="0.35">
      <c r="D15159" s="5"/>
      <c r="J15159" s="12"/>
      <c r="S15159" s="12"/>
      <c r="T15159" s="5"/>
      <c r="V15159" s="5"/>
      <c r="W15159" s="5"/>
    </row>
    <row r="15160" spans="4:23" customFormat="1" x14ac:dyDescent="0.35">
      <c r="D15160" s="5"/>
      <c r="J15160" s="12"/>
      <c r="S15160" s="12"/>
      <c r="T15160" s="5"/>
      <c r="V15160" s="5"/>
      <c r="W15160" s="5"/>
    </row>
    <row r="15161" spans="4:23" customFormat="1" x14ac:dyDescent="0.35">
      <c r="D15161" s="5"/>
      <c r="J15161" s="12"/>
      <c r="S15161" s="12"/>
      <c r="T15161" s="5"/>
      <c r="V15161" s="5"/>
      <c r="W15161" s="5"/>
    </row>
    <row r="15162" spans="4:23" customFormat="1" x14ac:dyDescent="0.35">
      <c r="D15162" s="5"/>
      <c r="J15162" s="12"/>
      <c r="S15162" s="12"/>
      <c r="T15162" s="5"/>
      <c r="V15162" s="5"/>
      <c r="W15162" s="5"/>
    </row>
    <row r="15163" spans="4:23" customFormat="1" x14ac:dyDescent="0.35">
      <c r="D15163" s="5"/>
      <c r="J15163" s="12"/>
      <c r="S15163" s="12"/>
      <c r="T15163" s="5"/>
      <c r="V15163" s="5"/>
      <c r="W15163" s="5"/>
    </row>
    <row r="15164" spans="4:23" customFormat="1" x14ac:dyDescent="0.35">
      <c r="D15164" s="5"/>
      <c r="J15164" s="12"/>
      <c r="S15164" s="12"/>
      <c r="T15164" s="5"/>
      <c r="V15164" s="5"/>
      <c r="W15164" s="5"/>
    </row>
    <row r="15165" spans="4:23" customFormat="1" x14ac:dyDescent="0.35">
      <c r="D15165" s="5"/>
      <c r="J15165" s="12"/>
      <c r="S15165" s="12"/>
      <c r="T15165" s="5"/>
      <c r="V15165" s="5"/>
      <c r="W15165" s="5"/>
    </row>
    <row r="15166" spans="4:23" customFormat="1" x14ac:dyDescent="0.35">
      <c r="D15166" s="5"/>
      <c r="J15166" s="12"/>
      <c r="S15166" s="12"/>
      <c r="T15166" s="5"/>
      <c r="V15166" s="5"/>
      <c r="W15166" s="5"/>
    </row>
    <row r="15167" spans="4:23" customFormat="1" x14ac:dyDescent="0.35">
      <c r="D15167" s="5"/>
      <c r="J15167" s="12"/>
      <c r="S15167" s="12"/>
      <c r="T15167" s="5"/>
      <c r="V15167" s="5"/>
      <c r="W15167" s="5"/>
    </row>
    <row r="15168" spans="4:23" customFormat="1" x14ac:dyDescent="0.35">
      <c r="D15168" s="5"/>
      <c r="J15168" s="12"/>
      <c r="S15168" s="12"/>
      <c r="T15168" s="5"/>
      <c r="V15168" s="5"/>
      <c r="W15168" s="5"/>
    </row>
    <row r="15169" spans="4:23" customFormat="1" x14ac:dyDescent="0.35">
      <c r="D15169" s="5"/>
      <c r="J15169" s="12"/>
      <c r="S15169" s="12"/>
      <c r="T15169" s="5"/>
      <c r="V15169" s="5"/>
      <c r="W15169" s="5"/>
    </row>
    <row r="15170" spans="4:23" customFormat="1" x14ac:dyDescent="0.35">
      <c r="D15170" s="5"/>
      <c r="J15170" s="12"/>
      <c r="S15170" s="12"/>
      <c r="T15170" s="5"/>
      <c r="V15170" s="5"/>
      <c r="W15170" s="5"/>
    </row>
    <row r="15171" spans="4:23" customFormat="1" x14ac:dyDescent="0.35">
      <c r="D15171" s="5"/>
      <c r="J15171" s="12"/>
      <c r="S15171" s="12"/>
      <c r="T15171" s="5"/>
      <c r="V15171" s="5"/>
      <c r="W15171" s="5"/>
    </row>
    <row r="15172" spans="4:23" customFormat="1" x14ac:dyDescent="0.35">
      <c r="D15172" s="5"/>
      <c r="J15172" s="12"/>
      <c r="S15172" s="12"/>
      <c r="T15172" s="5"/>
      <c r="V15172" s="5"/>
      <c r="W15172" s="5"/>
    </row>
    <row r="15173" spans="4:23" customFormat="1" x14ac:dyDescent="0.35">
      <c r="D15173" s="5"/>
      <c r="J15173" s="12"/>
      <c r="S15173" s="12"/>
      <c r="T15173" s="5"/>
      <c r="V15173" s="5"/>
      <c r="W15173" s="5"/>
    </row>
    <row r="15174" spans="4:23" customFormat="1" x14ac:dyDescent="0.35">
      <c r="D15174" s="5"/>
      <c r="J15174" s="12"/>
      <c r="S15174" s="12"/>
      <c r="T15174" s="5"/>
      <c r="V15174" s="5"/>
      <c r="W15174" s="5"/>
    </row>
    <row r="15175" spans="4:23" customFormat="1" x14ac:dyDescent="0.35">
      <c r="D15175" s="5"/>
      <c r="J15175" s="12"/>
      <c r="S15175" s="12"/>
      <c r="T15175" s="5"/>
      <c r="V15175" s="5"/>
      <c r="W15175" s="5"/>
    </row>
    <row r="15176" spans="4:23" customFormat="1" x14ac:dyDescent="0.35">
      <c r="D15176" s="5"/>
      <c r="J15176" s="12"/>
      <c r="S15176" s="12"/>
      <c r="T15176" s="5"/>
      <c r="V15176" s="5"/>
      <c r="W15176" s="5"/>
    </row>
    <row r="15177" spans="4:23" customFormat="1" x14ac:dyDescent="0.35">
      <c r="D15177" s="5"/>
      <c r="J15177" s="12"/>
      <c r="S15177" s="12"/>
      <c r="T15177" s="5"/>
      <c r="V15177" s="5"/>
      <c r="W15177" s="5"/>
    </row>
    <row r="15178" spans="4:23" customFormat="1" x14ac:dyDescent="0.35">
      <c r="D15178" s="5"/>
      <c r="J15178" s="12"/>
      <c r="S15178" s="12"/>
      <c r="T15178" s="5"/>
      <c r="V15178" s="5"/>
      <c r="W15178" s="5"/>
    </row>
    <row r="15179" spans="4:23" customFormat="1" x14ac:dyDescent="0.35">
      <c r="D15179" s="5"/>
      <c r="J15179" s="12"/>
      <c r="S15179" s="12"/>
      <c r="T15179" s="5"/>
      <c r="V15179" s="5"/>
      <c r="W15179" s="5"/>
    </row>
    <row r="15180" spans="4:23" customFormat="1" x14ac:dyDescent="0.35">
      <c r="D15180" s="5"/>
      <c r="J15180" s="12"/>
      <c r="S15180" s="12"/>
      <c r="T15180" s="5"/>
      <c r="V15180" s="5"/>
      <c r="W15180" s="5"/>
    </row>
    <row r="15181" spans="4:23" customFormat="1" x14ac:dyDescent="0.35">
      <c r="D15181" s="5"/>
      <c r="J15181" s="12"/>
      <c r="S15181" s="12"/>
      <c r="T15181" s="5"/>
      <c r="V15181" s="5"/>
      <c r="W15181" s="5"/>
    </row>
    <row r="15182" spans="4:23" customFormat="1" x14ac:dyDescent="0.35">
      <c r="D15182" s="5"/>
      <c r="J15182" s="12"/>
      <c r="S15182" s="12"/>
      <c r="T15182" s="5"/>
      <c r="V15182" s="5"/>
      <c r="W15182" s="5"/>
    </row>
    <row r="15183" spans="4:23" customFormat="1" x14ac:dyDescent="0.35">
      <c r="D15183" s="5"/>
      <c r="J15183" s="12"/>
      <c r="S15183" s="12"/>
      <c r="T15183" s="5"/>
      <c r="V15183" s="5"/>
      <c r="W15183" s="5"/>
    </row>
    <row r="15184" spans="4:23" customFormat="1" x14ac:dyDescent="0.35">
      <c r="D15184" s="5"/>
      <c r="J15184" s="12"/>
      <c r="S15184" s="12"/>
      <c r="T15184" s="5"/>
      <c r="V15184" s="5"/>
      <c r="W15184" s="5"/>
    </row>
    <row r="15185" spans="4:23" customFormat="1" x14ac:dyDescent="0.35">
      <c r="D15185" s="5"/>
      <c r="J15185" s="12"/>
      <c r="S15185" s="12"/>
      <c r="T15185" s="5"/>
      <c r="V15185" s="5"/>
      <c r="W15185" s="5"/>
    </row>
    <row r="15186" spans="4:23" customFormat="1" x14ac:dyDescent="0.35">
      <c r="D15186" s="5"/>
      <c r="J15186" s="12"/>
      <c r="S15186" s="12"/>
      <c r="T15186" s="5"/>
      <c r="V15186" s="5"/>
      <c r="W15186" s="5"/>
    </row>
    <row r="15187" spans="4:23" customFormat="1" x14ac:dyDescent="0.35">
      <c r="D15187" s="5"/>
      <c r="J15187" s="12"/>
      <c r="S15187" s="12"/>
      <c r="T15187" s="5"/>
      <c r="V15187" s="5"/>
      <c r="W15187" s="5"/>
    </row>
    <row r="15188" spans="4:23" customFormat="1" x14ac:dyDescent="0.35">
      <c r="D15188" s="5"/>
      <c r="J15188" s="12"/>
      <c r="S15188" s="12"/>
      <c r="T15188" s="5"/>
      <c r="V15188" s="5"/>
      <c r="W15188" s="5"/>
    </row>
    <row r="15189" spans="4:23" customFormat="1" x14ac:dyDescent="0.35">
      <c r="D15189" s="5"/>
      <c r="J15189" s="12"/>
      <c r="S15189" s="12"/>
      <c r="T15189" s="5"/>
      <c r="V15189" s="5"/>
      <c r="W15189" s="5"/>
    </row>
    <row r="15190" spans="4:23" customFormat="1" x14ac:dyDescent="0.35">
      <c r="D15190" s="5"/>
      <c r="J15190" s="12"/>
      <c r="S15190" s="12"/>
      <c r="T15190" s="5"/>
      <c r="V15190" s="5"/>
      <c r="W15190" s="5"/>
    </row>
    <row r="15191" spans="4:23" customFormat="1" x14ac:dyDescent="0.35">
      <c r="D15191" s="5"/>
      <c r="J15191" s="12"/>
      <c r="S15191" s="12"/>
      <c r="T15191" s="5"/>
      <c r="V15191" s="5"/>
      <c r="W15191" s="5"/>
    </row>
    <row r="15192" spans="4:23" customFormat="1" x14ac:dyDescent="0.35">
      <c r="D15192" s="5"/>
      <c r="J15192" s="12"/>
      <c r="S15192" s="12"/>
      <c r="T15192" s="5"/>
      <c r="V15192" s="5"/>
      <c r="W15192" s="5"/>
    </row>
    <row r="15193" spans="4:23" customFormat="1" x14ac:dyDescent="0.35">
      <c r="D15193" s="5"/>
      <c r="J15193" s="12"/>
      <c r="S15193" s="12"/>
      <c r="T15193" s="5"/>
      <c r="V15193" s="5"/>
      <c r="W15193" s="5"/>
    </row>
    <row r="15194" spans="4:23" customFormat="1" x14ac:dyDescent="0.35">
      <c r="D15194" s="5"/>
      <c r="J15194" s="12"/>
      <c r="S15194" s="12"/>
      <c r="T15194" s="5"/>
      <c r="V15194" s="5"/>
      <c r="W15194" s="5"/>
    </row>
    <row r="15195" spans="4:23" customFormat="1" x14ac:dyDescent="0.35">
      <c r="D15195" s="5"/>
      <c r="J15195" s="12"/>
      <c r="S15195" s="12"/>
      <c r="T15195" s="5"/>
      <c r="V15195" s="5"/>
      <c r="W15195" s="5"/>
    </row>
    <row r="15196" spans="4:23" customFormat="1" x14ac:dyDescent="0.35">
      <c r="D15196" s="5"/>
      <c r="J15196" s="12"/>
      <c r="S15196" s="12"/>
      <c r="T15196" s="5"/>
      <c r="V15196" s="5"/>
      <c r="W15196" s="5"/>
    </row>
    <row r="15197" spans="4:23" customFormat="1" x14ac:dyDescent="0.35">
      <c r="D15197" s="5"/>
      <c r="J15197" s="12"/>
      <c r="S15197" s="12"/>
      <c r="T15197" s="5"/>
      <c r="V15197" s="5"/>
      <c r="W15197" s="5"/>
    </row>
    <row r="15198" spans="4:23" customFormat="1" x14ac:dyDescent="0.35">
      <c r="D15198" s="5"/>
      <c r="J15198" s="12"/>
      <c r="S15198" s="12"/>
      <c r="T15198" s="5"/>
      <c r="V15198" s="5"/>
      <c r="W15198" s="5"/>
    </row>
    <row r="15199" spans="4:23" customFormat="1" x14ac:dyDescent="0.35">
      <c r="D15199" s="5"/>
      <c r="J15199" s="12"/>
      <c r="S15199" s="12"/>
      <c r="T15199" s="5"/>
      <c r="V15199" s="5"/>
      <c r="W15199" s="5"/>
    </row>
    <row r="15200" spans="4:23" customFormat="1" x14ac:dyDescent="0.35">
      <c r="D15200" s="5"/>
      <c r="J15200" s="12"/>
      <c r="S15200" s="12"/>
      <c r="T15200" s="5"/>
      <c r="V15200" s="5"/>
      <c r="W15200" s="5"/>
    </row>
    <row r="15201" spans="4:23" customFormat="1" x14ac:dyDescent="0.35">
      <c r="D15201" s="5"/>
      <c r="J15201" s="12"/>
      <c r="S15201" s="12"/>
      <c r="T15201" s="5"/>
      <c r="V15201" s="5"/>
      <c r="W15201" s="5"/>
    </row>
    <row r="15202" spans="4:23" customFormat="1" x14ac:dyDescent="0.35">
      <c r="D15202" s="5"/>
      <c r="J15202" s="12"/>
      <c r="S15202" s="12"/>
      <c r="T15202" s="5"/>
      <c r="V15202" s="5"/>
      <c r="W15202" s="5"/>
    </row>
    <row r="15203" spans="4:23" customFormat="1" x14ac:dyDescent="0.35">
      <c r="D15203" s="5"/>
      <c r="J15203" s="12"/>
      <c r="S15203" s="12"/>
      <c r="T15203" s="5"/>
      <c r="V15203" s="5"/>
      <c r="W15203" s="5"/>
    </row>
    <row r="15204" spans="4:23" customFormat="1" x14ac:dyDescent="0.35">
      <c r="D15204" s="5"/>
      <c r="J15204" s="12"/>
      <c r="S15204" s="12"/>
      <c r="T15204" s="5"/>
      <c r="V15204" s="5"/>
      <c r="W15204" s="5"/>
    </row>
    <row r="15205" spans="4:23" customFormat="1" x14ac:dyDescent="0.35">
      <c r="D15205" s="5"/>
      <c r="J15205" s="12"/>
      <c r="S15205" s="12"/>
      <c r="T15205" s="5"/>
      <c r="V15205" s="5"/>
      <c r="W15205" s="5"/>
    </row>
    <row r="15206" spans="4:23" customFormat="1" x14ac:dyDescent="0.35">
      <c r="D15206" s="5"/>
      <c r="J15206" s="12"/>
      <c r="S15206" s="12"/>
      <c r="T15206" s="5"/>
      <c r="V15206" s="5"/>
      <c r="W15206" s="5"/>
    </row>
    <row r="15207" spans="4:23" customFormat="1" x14ac:dyDescent="0.35">
      <c r="D15207" s="5"/>
      <c r="J15207" s="12"/>
      <c r="S15207" s="12"/>
      <c r="T15207" s="5"/>
      <c r="V15207" s="5"/>
      <c r="W15207" s="5"/>
    </row>
    <row r="15208" spans="4:23" customFormat="1" x14ac:dyDescent="0.35">
      <c r="D15208" s="5"/>
      <c r="J15208" s="12"/>
      <c r="S15208" s="12"/>
      <c r="T15208" s="5"/>
      <c r="V15208" s="5"/>
      <c r="W15208" s="5"/>
    </row>
    <row r="15209" spans="4:23" customFormat="1" x14ac:dyDescent="0.35">
      <c r="D15209" s="5"/>
      <c r="J15209" s="12"/>
      <c r="S15209" s="12"/>
      <c r="T15209" s="5"/>
      <c r="V15209" s="5"/>
      <c r="W15209" s="5"/>
    </row>
    <row r="15210" spans="4:23" customFormat="1" x14ac:dyDescent="0.35">
      <c r="D15210" s="5"/>
      <c r="J15210" s="12"/>
      <c r="S15210" s="12"/>
      <c r="T15210" s="5"/>
      <c r="V15210" s="5"/>
      <c r="W15210" s="5"/>
    </row>
    <row r="15211" spans="4:23" customFormat="1" x14ac:dyDescent="0.35">
      <c r="D15211" s="5"/>
      <c r="J15211" s="12"/>
      <c r="S15211" s="12"/>
      <c r="T15211" s="5"/>
      <c r="V15211" s="5"/>
      <c r="W15211" s="5"/>
    </row>
    <row r="15212" spans="4:23" customFormat="1" x14ac:dyDescent="0.35">
      <c r="D15212" s="5"/>
      <c r="J15212" s="12"/>
      <c r="S15212" s="12"/>
      <c r="T15212" s="5"/>
      <c r="V15212" s="5"/>
      <c r="W15212" s="5"/>
    </row>
    <row r="15213" spans="4:23" customFormat="1" x14ac:dyDescent="0.35">
      <c r="D15213" s="5"/>
      <c r="J15213" s="12"/>
      <c r="S15213" s="12"/>
      <c r="T15213" s="5"/>
      <c r="V15213" s="5"/>
      <c r="W15213" s="5"/>
    </row>
    <row r="15214" spans="4:23" customFormat="1" x14ac:dyDescent="0.35">
      <c r="D15214" s="5"/>
      <c r="J15214" s="12"/>
      <c r="S15214" s="12"/>
      <c r="T15214" s="5"/>
      <c r="V15214" s="5"/>
      <c r="W15214" s="5"/>
    </row>
    <row r="15215" spans="4:23" customFormat="1" x14ac:dyDescent="0.35">
      <c r="D15215" s="5"/>
      <c r="J15215" s="12"/>
      <c r="S15215" s="12"/>
      <c r="T15215" s="5"/>
      <c r="V15215" s="5"/>
      <c r="W15215" s="5"/>
    </row>
    <row r="15216" spans="4:23" customFormat="1" x14ac:dyDescent="0.35">
      <c r="D15216" s="5"/>
      <c r="J15216" s="12"/>
      <c r="S15216" s="12"/>
      <c r="T15216" s="5"/>
      <c r="V15216" s="5"/>
      <c r="W15216" s="5"/>
    </row>
    <row r="15217" spans="4:23" customFormat="1" x14ac:dyDescent="0.35">
      <c r="D15217" s="5"/>
      <c r="J15217" s="12"/>
      <c r="S15217" s="12"/>
      <c r="T15217" s="5"/>
      <c r="V15217" s="5"/>
      <c r="W15217" s="5"/>
    </row>
    <row r="15218" spans="4:23" customFormat="1" x14ac:dyDescent="0.35">
      <c r="D15218" s="5"/>
      <c r="J15218" s="12"/>
      <c r="S15218" s="12"/>
      <c r="T15218" s="5"/>
      <c r="V15218" s="5"/>
      <c r="W15218" s="5"/>
    </row>
    <row r="15219" spans="4:23" customFormat="1" x14ac:dyDescent="0.35">
      <c r="D15219" s="5"/>
      <c r="J15219" s="12"/>
      <c r="S15219" s="12"/>
      <c r="T15219" s="5"/>
      <c r="V15219" s="5"/>
      <c r="W15219" s="5"/>
    </row>
    <row r="15220" spans="4:23" customFormat="1" x14ac:dyDescent="0.35">
      <c r="D15220" s="5"/>
      <c r="J15220" s="12"/>
      <c r="S15220" s="12"/>
      <c r="T15220" s="5"/>
      <c r="V15220" s="5"/>
      <c r="W15220" s="5"/>
    </row>
    <row r="15221" spans="4:23" customFormat="1" x14ac:dyDescent="0.35">
      <c r="D15221" s="5"/>
      <c r="J15221" s="12"/>
      <c r="S15221" s="12"/>
      <c r="T15221" s="5"/>
      <c r="V15221" s="5"/>
      <c r="W15221" s="5"/>
    </row>
    <row r="15222" spans="4:23" customFormat="1" x14ac:dyDescent="0.35">
      <c r="D15222" s="5"/>
      <c r="J15222" s="12"/>
      <c r="S15222" s="12"/>
      <c r="T15222" s="5"/>
      <c r="V15222" s="5"/>
      <c r="W15222" s="5"/>
    </row>
    <row r="15223" spans="4:23" customFormat="1" x14ac:dyDescent="0.35">
      <c r="D15223" s="5"/>
      <c r="J15223" s="12"/>
      <c r="S15223" s="12"/>
      <c r="T15223" s="5"/>
      <c r="V15223" s="5"/>
      <c r="W15223" s="5"/>
    </row>
    <row r="15224" spans="4:23" customFormat="1" x14ac:dyDescent="0.35">
      <c r="D15224" s="5"/>
      <c r="J15224" s="12"/>
      <c r="S15224" s="12"/>
      <c r="T15224" s="5"/>
      <c r="V15224" s="5"/>
      <c r="W15224" s="5"/>
    </row>
    <row r="15225" spans="4:23" customFormat="1" x14ac:dyDescent="0.35">
      <c r="D15225" s="5"/>
      <c r="J15225" s="12"/>
      <c r="S15225" s="12"/>
      <c r="T15225" s="5"/>
      <c r="V15225" s="5"/>
      <c r="W15225" s="5"/>
    </row>
    <row r="15226" spans="4:23" customFormat="1" x14ac:dyDescent="0.35">
      <c r="D15226" s="5"/>
      <c r="J15226" s="12"/>
      <c r="S15226" s="12"/>
      <c r="T15226" s="5"/>
      <c r="V15226" s="5"/>
      <c r="W15226" s="5"/>
    </row>
    <row r="15227" spans="4:23" customFormat="1" x14ac:dyDescent="0.35">
      <c r="D15227" s="5"/>
      <c r="J15227" s="12"/>
      <c r="S15227" s="12"/>
      <c r="T15227" s="5"/>
      <c r="V15227" s="5"/>
      <c r="W15227" s="5"/>
    </row>
    <row r="15228" spans="4:23" customFormat="1" x14ac:dyDescent="0.35">
      <c r="D15228" s="5"/>
      <c r="J15228" s="12"/>
      <c r="S15228" s="12"/>
      <c r="T15228" s="5"/>
      <c r="V15228" s="5"/>
      <c r="W15228" s="5"/>
    </row>
    <row r="15229" spans="4:23" customFormat="1" x14ac:dyDescent="0.35">
      <c r="D15229" s="5"/>
      <c r="J15229" s="12"/>
      <c r="S15229" s="12"/>
      <c r="T15229" s="5"/>
      <c r="V15229" s="5"/>
      <c r="W15229" s="5"/>
    </row>
    <row r="15230" spans="4:23" customFormat="1" x14ac:dyDescent="0.35">
      <c r="D15230" s="5"/>
      <c r="J15230" s="12"/>
      <c r="S15230" s="12"/>
      <c r="T15230" s="5"/>
      <c r="V15230" s="5"/>
      <c r="W15230" s="5"/>
    </row>
    <row r="15231" spans="4:23" customFormat="1" x14ac:dyDescent="0.35">
      <c r="D15231" s="5"/>
      <c r="J15231" s="12"/>
      <c r="S15231" s="12"/>
      <c r="T15231" s="5"/>
      <c r="V15231" s="5"/>
      <c r="W15231" s="5"/>
    </row>
    <row r="15232" spans="4:23" customFormat="1" x14ac:dyDescent="0.35">
      <c r="D15232" s="5"/>
      <c r="J15232" s="12"/>
      <c r="S15232" s="12"/>
      <c r="T15232" s="5"/>
      <c r="V15232" s="5"/>
      <c r="W15232" s="5"/>
    </row>
    <row r="15233" spans="4:23" customFormat="1" x14ac:dyDescent="0.35">
      <c r="D15233" s="5"/>
      <c r="J15233" s="12"/>
      <c r="S15233" s="12"/>
      <c r="T15233" s="5"/>
      <c r="V15233" s="5"/>
      <c r="W15233" s="5"/>
    </row>
    <row r="15234" spans="4:23" customFormat="1" x14ac:dyDescent="0.35">
      <c r="D15234" s="5"/>
      <c r="J15234" s="12"/>
      <c r="S15234" s="12"/>
      <c r="T15234" s="5"/>
      <c r="V15234" s="5"/>
      <c r="W15234" s="5"/>
    </row>
    <row r="15235" spans="4:23" customFormat="1" x14ac:dyDescent="0.35">
      <c r="D15235" s="5"/>
      <c r="J15235" s="12"/>
      <c r="S15235" s="12"/>
      <c r="T15235" s="5"/>
      <c r="V15235" s="5"/>
      <c r="W15235" s="5"/>
    </row>
    <row r="15236" spans="4:23" customFormat="1" x14ac:dyDescent="0.35">
      <c r="D15236" s="5"/>
      <c r="J15236" s="12"/>
      <c r="S15236" s="12"/>
      <c r="T15236" s="5"/>
      <c r="V15236" s="5"/>
      <c r="W15236" s="5"/>
    </row>
    <row r="15237" spans="4:23" customFormat="1" x14ac:dyDescent="0.35">
      <c r="D15237" s="5"/>
      <c r="J15237" s="12"/>
      <c r="S15237" s="12"/>
      <c r="T15237" s="5"/>
      <c r="V15237" s="5"/>
      <c r="W15237" s="5"/>
    </row>
    <row r="15238" spans="4:23" customFormat="1" x14ac:dyDescent="0.35">
      <c r="D15238" s="5"/>
      <c r="J15238" s="12"/>
      <c r="S15238" s="12"/>
      <c r="T15238" s="5"/>
      <c r="V15238" s="5"/>
      <c r="W15238" s="5"/>
    </row>
    <row r="15239" spans="4:23" customFormat="1" x14ac:dyDescent="0.35">
      <c r="D15239" s="5"/>
      <c r="J15239" s="12"/>
      <c r="S15239" s="12"/>
      <c r="T15239" s="5"/>
      <c r="V15239" s="5"/>
      <c r="W15239" s="5"/>
    </row>
    <row r="15240" spans="4:23" customFormat="1" x14ac:dyDescent="0.35">
      <c r="D15240" s="5"/>
      <c r="J15240" s="12"/>
      <c r="S15240" s="12"/>
      <c r="T15240" s="5"/>
      <c r="V15240" s="5"/>
      <c r="W15240" s="5"/>
    </row>
    <row r="15241" spans="4:23" customFormat="1" x14ac:dyDescent="0.35">
      <c r="D15241" s="5"/>
      <c r="J15241" s="12"/>
      <c r="S15241" s="12"/>
      <c r="T15241" s="5"/>
      <c r="V15241" s="5"/>
      <c r="W15241" s="5"/>
    </row>
    <row r="15242" spans="4:23" customFormat="1" x14ac:dyDescent="0.35">
      <c r="D15242" s="5"/>
      <c r="J15242" s="12"/>
      <c r="S15242" s="12"/>
      <c r="T15242" s="5"/>
      <c r="V15242" s="5"/>
      <c r="W15242" s="5"/>
    </row>
    <row r="15243" spans="4:23" customFormat="1" x14ac:dyDescent="0.35">
      <c r="D15243" s="5"/>
      <c r="J15243" s="12"/>
      <c r="S15243" s="12"/>
      <c r="T15243" s="5"/>
      <c r="V15243" s="5"/>
      <c r="W15243" s="5"/>
    </row>
    <row r="15244" spans="4:23" customFormat="1" x14ac:dyDescent="0.35">
      <c r="D15244" s="5"/>
      <c r="J15244" s="12"/>
      <c r="S15244" s="12"/>
      <c r="T15244" s="5"/>
      <c r="V15244" s="5"/>
      <c r="W15244" s="5"/>
    </row>
    <row r="15245" spans="4:23" customFormat="1" x14ac:dyDescent="0.35">
      <c r="D15245" s="5"/>
      <c r="J15245" s="12"/>
      <c r="S15245" s="12"/>
      <c r="T15245" s="5"/>
      <c r="V15245" s="5"/>
      <c r="W15245" s="5"/>
    </row>
    <row r="15246" spans="4:23" customFormat="1" x14ac:dyDescent="0.35">
      <c r="D15246" s="5"/>
      <c r="J15246" s="12"/>
      <c r="S15246" s="12"/>
      <c r="T15246" s="5"/>
      <c r="V15246" s="5"/>
      <c r="W15246" s="5"/>
    </row>
    <row r="15247" spans="4:23" customFormat="1" x14ac:dyDescent="0.35">
      <c r="D15247" s="5"/>
      <c r="J15247" s="12"/>
      <c r="S15247" s="12"/>
      <c r="T15247" s="5"/>
      <c r="V15247" s="5"/>
      <c r="W15247" s="5"/>
    </row>
    <row r="15248" spans="4:23" customFormat="1" x14ac:dyDescent="0.35">
      <c r="D15248" s="5"/>
      <c r="J15248" s="12"/>
      <c r="S15248" s="12"/>
      <c r="T15248" s="5"/>
      <c r="V15248" s="5"/>
      <c r="W15248" s="5"/>
    </row>
    <row r="15249" spans="4:23" customFormat="1" x14ac:dyDescent="0.35">
      <c r="D15249" s="5"/>
      <c r="J15249" s="12"/>
      <c r="S15249" s="12"/>
      <c r="T15249" s="5"/>
      <c r="V15249" s="5"/>
      <c r="W15249" s="5"/>
    </row>
    <row r="15250" spans="4:23" customFormat="1" x14ac:dyDescent="0.35">
      <c r="D15250" s="5"/>
      <c r="J15250" s="12"/>
      <c r="S15250" s="12"/>
      <c r="T15250" s="5"/>
      <c r="V15250" s="5"/>
      <c r="W15250" s="5"/>
    </row>
    <row r="15251" spans="4:23" customFormat="1" x14ac:dyDescent="0.35">
      <c r="D15251" s="5"/>
      <c r="J15251" s="12"/>
      <c r="S15251" s="12"/>
      <c r="T15251" s="5"/>
      <c r="V15251" s="5"/>
      <c r="W15251" s="5"/>
    </row>
    <row r="15252" spans="4:23" customFormat="1" x14ac:dyDescent="0.35">
      <c r="D15252" s="5"/>
      <c r="J15252" s="12"/>
      <c r="S15252" s="12"/>
      <c r="T15252" s="5"/>
      <c r="V15252" s="5"/>
      <c r="W15252" s="5"/>
    </row>
    <row r="15253" spans="4:23" customFormat="1" x14ac:dyDescent="0.35">
      <c r="D15253" s="5"/>
      <c r="J15253" s="12"/>
      <c r="S15253" s="12"/>
      <c r="T15253" s="5"/>
      <c r="V15253" s="5"/>
      <c r="W15253" s="5"/>
    </row>
    <row r="15254" spans="4:23" customFormat="1" x14ac:dyDescent="0.35">
      <c r="D15254" s="5"/>
      <c r="J15254" s="12"/>
      <c r="S15254" s="12"/>
      <c r="T15254" s="5"/>
      <c r="V15254" s="5"/>
      <c r="W15254" s="5"/>
    </row>
    <row r="15255" spans="4:23" customFormat="1" x14ac:dyDescent="0.35">
      <c r="D15255" s="5"/>
      <c r="J15255" s="12"/>
      <c r="S15255" s="12"/>
      <c r="T15255" s="5"/>
      <c r="V15255" s="5"/>
      <c r="W15255" s="5"/>
    </row>
    <row r="15256" spans="4:23" customFormat="1" x14ac:dyDescent="0.35">
      <c r="D15256" s="5"/>
      <c r="J15256" s="12"/>
      <c r="S15256" s="12"/>
      <c r="T15256" s="5"/>
      <c r="V15256" s="5"/>
      <c r="W15256" s="5"/>
    </row>
    <row r="15257" spans="4:23" customFormat="1" x14ac:dyDescent="0.35">
      <c r="D15257" s="5"/>
      <c r="J15257" s="12"/>
      <c r="S15257" s="12"/>
      <c r="T15257" s="5"/>
      <c r="V15257" s="5"/>
      <c r="W15257" s="5"/>
    </row>
    <row r="15258" spans="4:23" customFormat="1" x14ac:dyDescent="0.35">
      <c r="D15258" s="5"/>
      <c r="J15258" s="12"/>
      <c r="S15258" s="12"/>
      <c r="T15258" s="5"/>
      <c r="V15258" s="5"/>
      <c r="W15258" s="5"/>
    </row>
    <row r="15259" spans="4:23" customFormat="1" x14ac:dyDescent="0.35">
      <c r="D15259" s="5"/>
      <c r="J15259" s="12"/>
      <c r="S15259" s="12"/>
      <c r="T15259" s="5"/>
      <c r="V15259" s="5"/>
      <c r="W15259" s="5"/>
    </row>
    <row r="15260" spans="4:23" customFormat="1" x14ac:dyDescent="0.35">
      <c r="D15260" s="5"/>
      <c r="J15260" s="12"/>
      <c r="S15260" s="12"/>
      <c r="T15260" s="5"/>
      <c r="V15260" s="5"/>
      <c r="W15260" s="5"/>
    </row>
    <row r="15261" spans="4:23" customFormat="1" x14ac:dyDescent="0.35">
      <c r="D15261" s="5"/>
      <c r="J15261" s="12"/>
      <c r="S15261" s="12"/>
      <c r="T15261" s="5"/>
      <c r="V15261" s="5"/>
      <c r="W15261" s="5"/>
    </row>
    <row r="15262" spans="4:23" customFormat="1" x14ac:dyDescent="0.35">
      <c r="D15262" s="5"/>
      <c r="J15262" s="12"/>
      <c r="S15262" s="12"/>
      <c r="T15262" s="5"/>
      <c r="V15262" s="5"/>
      <c r="W15262" s="5"/>
    </row>
    <row r="15263" spans="4:23" customFormat="1" x14ac:dyDescent="0.35">
      <c r="D15263" s="5"/>
      <c r="J15263" s="12"/>
      <c r="S15263" s="12"/>
      <c r="T15263" s="5"/>
      <c r="V15263" s="5"/>
      <c r="W15263" s="5"/>
    </row>
    <row r="15264" spans="4:23" customFormat="1" x14ac:dyDescent="0.35">
      <c r="D15264" s="5"/>
      <c r="J15264" s="12"/>
      <c r="S15264" s="12"/>
      <c r="T15264" s="5"/>
      <c r="V15264" s="5"/>
      <c r="W15264" s="5"/>
    </row>
    <row r="15265" spans="4:23" customFormat="1" x14ac:dyDescent="0.35">
      <c r="D15265" s="5"/>
      <c r="J15265" s="12"/>
      <c r="S15265" s="12"/>
      <c r="T15265" s="5"/>
      <c r="V15265" s="5"/>
      <c r="W15265" s="5"/>
    </row>
    <row r="15266" spans="4:23" customFormat="1" x14ac:dyDescent="0.35">
      <c r="D15266" s="5"/>
      <c r="J15266" s="12"/>
      <c r="S15266" s="12"/>
      <c r="T15266" s="5"/>
      <c r="V15266" s="5"/>
      <c r="W15266" s="5"/>
    </row>
    <row r="15267" spans="4:23" customFormat="1" x14ac:dyDescent="0.35">
      <c r="D15267" s="5"/>
      <c r="J15267" s="12"/>
      <c r="S15267" s="12"/>
      <c r="T15267" s="5"/>
      <c r="V15267" s="5"/>
      <c r="W15267" s="5"/>
    </row>
    <row r="15268" spans="4:23" customFormat="1" x14ac:dyDescent="0.35">
      <c r="D15268" s="5"/>
      <c r="J15268" s="12"/>
      <c r="S15268" s="12"/>
      <c r="T15268" s="5"/>
      <c r="V15268" s="5"/>
      <c r="W15268" s="5"/>
    </row>
    <row r="15269" spans="4:23" customFormat="1" x14ac:dyDescent="0.35">
      <c r="D15269" s="5"/>
      <c r="J15269" s="12"/>
      <c r="S15269" s="12"/>
      <c r="T15269" s="5"/>
      <c r="V15269" s="5"/>
      <c r="W15269" s="5"/>
    </row>
    <row r="15270" spans="4:23" customFormat="1" x14ac:dyDescent="0.35">
      <c r="D15270" s="5"/>
      <c r="J15270" s="12"/>
      <c r="S15270" s="12"/>
      <c r="T15270" s="5"/>
      <c r="V15270" s="5"/>
      <c r="W15270" s="5"/>
    </row>
    <row r="15271" spans="4:23" customFormat="1" x14ac:dyDescent="0.35">
      <c r="D15271" s="5"/>
      <c r="J15271" s="12"/>
      <c r="S15271" s="12"/>
      <c r="T15271" s="5"/>
      <c r="V15271" s="5"/>
      <c r="W15271" s="5"/>
    </row>
    <row r="15272" spans="4:23" customFormat="1" x14ac:dyDescent="0.35">
      <c r="D15272" s="5"/>
      <c r="J15272" s="12"/>
      <c r="S15272" s="12"/>
      <c r="T15272" s="5"/>
      <c r="V15272" s="5"/>
      <c r="W15272" s="5"/>
    </row>
    <row r="15273" spans="4:23" customFormat="1" x14ac:dyDescent="0.35">
      <c r="D15273" s="5"/>
      <c r="J15273" s="12"/>
      <c r="S15273" s="12"/>
      <c r="T15273" s="5"/>
      <c r="V15273" s="5"/>
      <c r="W15273" s="5"/>
    </row>
    <row r="15274" spans="4:23" customFormat="1" x14ac:dyDescent="0.35">
      <c r="D15274" s="5"/>
      <c r="J15274" s="12"/>
      <c r="S15274" s="12"/>
      <c r="T15274" s="5"/>
      <c r="V15274" s="5"/>
      <c r="W15274" s="5"/>
    </row>
    <row r="15275" spans="4:23" customFormat="1" x14ac:dyDescent="0.35">
      <c r="D15275" s="5"/>
      <c r="J15275" s="12"/>
      <c r="S15275" s="12"/>
      <c r="T15275" s="5"/>
      <c r="V15275" s="5"/>
      <c r="W15275" s="5"/>
    </row>
    <row r="15276" spans="4:23" customFormat="1" x14ac:dyDescent="0.35">
      <c r="D15276" s="5"/>
      <c r="J15276" s="12"/>
      <c r="S15276" s="12"/>
      <c r="T15276" s="5"/>
      <c r="V15276" s="5"/>
      <c r="W15276" s="5"/>
    </row>
    <row r="15277" spans="4:23" customFormat="1" x14ac:dyDescent="0.35">
      <c r="D15277" s="5"/>
      <c r="J15277" s="12"/>
      <c r="S15277" s="12"/>
      <c r="T15277" s="5"/>
      <c r="V15277" s="5"/>
      <c r="W15277" s="5"/>
    </row>
    <row r="15278" spans="4:23" customFormat="1" x14ac:dyDescent="0.35">
      <c r="D15278" s="5"/>
      <c r="J15278" s="12"/>
      <c r="S15278" s="12"/>
      <c r="T15278" s="5"/>
      <c r="V15278" s="5"/>
      <c r="W15278" s="5"/>
    </row>
    <row r="15279" spans="4:23" customFormat="1" x14ac:dyDescent="0.35">
      <c r="D15279" s="5"/>
      <c r="J15279" s="12"/>
      <c r="S15279" s="12"/>
      <c r="T15279" s="5"/>
      <c r="V15279" s="5"/>
      <c r="W15279" s="5"/>
    </row>
    <row r="15280" spans="4:23" customFormat="1" x14ac:dyDescent="0.35">
      <c r="D15280" s="5"/>
      <c r="J15280" s="12"/>
      <c r="S15280" s="12"/>
      <c r="T15280" s="5"/>
      <c r="V15280" s="5"/>
      <c r="W15280" s="5"/>
    </row>
    <row r="15281" spans="4:23" customFormat="1" x14ac:dyDescent="0.35">
      <c r="D15281" s="5"/>
      <c r="J15281" s="12"/>
      <c r="S15281" s="12"/>
      <c r="T15281" s="5"/>
      <c r="V15281" s="5"/>
      <c r="W15281" s="5"/>
    </row>
    <row r="15282" spans="4:23" customFormat="1" x14ac:dyDescent="0.35">
      <c r="D15282" s="5"/>
      <c r="J15282" s="12"/>
      <c r="S15282" s="12"/>
      <c r="T15282" s="5"/>
      <c r="V15282" s="5"/>
      <c r="W15282" s="5"/>
    </row>
    <row r="15283" spans="4:23" customFormat="1" x14ac:dyDescent="0.35">
      <c r="D15283" s="5"/>
      <c r="J15283" s="12"/>
      <c r="S15283" s="12"/>
      <c r="T15283" s="5"/>
      <c r="V15283" s="5"/>
      <c r="W15283" s="5"/>
    </row>
    <row r="15284" spans="4:23" customFormat="1" x14ac:dyDescent="0.35">
      <c r="D15284" s="5"/>
      <c r="J15284" s="12"/>
      <c r="S15284" s="12"/>
      <c r="T15284" s="5"/>
      <c r="V15284" s="5"/>
      <c r="W15284" s="5"/>
    </row>
    <row r="15285" spans="4:23" customFormat="1" x14ac:dyDescent="0.35">
      <c r="D15285" s="5"/>
      <c r="J15285" s="12"/>
      <c r="S15285" s="12"/>
      <c r="T15285" s="5"/>
      <c r="V15285" s="5"/>
      <c r="W15285" s="5"/>
    </row>
    <row r="15286" spans="4:23" customFormat="1" x14ac:dyDescent="0.35">
      <c r="D15286" s="5"/>
      <c r="J15286" s="12"/>
      <c r="S15286" s="12"/>
      <c r="T15286" s="5"/>
      <c r="V15286" s="5"/>
      <c r="W15286" s="5"/>
    </row>
    <row r="15287" spans="4:23" customFormat="1" x14ac:dyDescent="0.35">
      <c r="D15287" s="5"/>
      <c r="J15287" s="12"/>
      <c r="S15287" s="12"/>
      <c r="T15287" s="5"/>
      <c r="V15287" s="5"/>
      <c r="W15287" s="5"/>
    </row>
    <row r="15288" spans="4:23" customFormat="1" x14ac:dyDescent="0.35">
      <c r="D15288" s="5"/>
      <c r="J15288" s="12"/>
      <c r="S15288" s="12"/>
      <c r="T15288" s="5"/>
      <c r="V15288" s="5"/>
      <c r="W15288" s="5"/>
    </row>
    <row r="15289" spans="4:23" customFormat="1" x14ac:dyDescent="0.35">
      <c r="D15289" s="5"/>
      <c r="J15289" s="12"/>
      <c r="S15289" s="12"/>
      <c r="T15289" s="5"/>
      <c r="V15289" s="5"/>
      <c r="W15289" s="5"/>
    </row>
    <row r="15290" spans="4:23" customFormat="1" x14ac:dyDescent="0.35">
      <c r="D15290" s="5"/>
      <c r="J15290" s="12"/>
      <c r="S15290" s="12"/>
      <c r="T15290" s="5"/>
      <c r="V15290" s="5"/>
      <c r="W15290" s="5"/>
    </row>
    <row r="15291" spans="4:23" customFormat="1" x14ac:dyDescent="0.35">
      <c r="D15291" s="5"/>
      <c r="J15291" s="12"/>
      <c r="S15291" s="12"/>
      <c r="T15291" s="5"/>
      <c r="V15291" s="5"/>
      <c r="W15291" s="5"/>
    </row>
    <row r="15292" spans="4:23" customFormat="1" x14ac:dyDescent="0.35">
      <c r="D15292" s="5"/>
      <c r="J15292" s="12"/>
      <c r="S15292" s="12"/>
      <c r="T15292" s="5"/>
      <c r="V15292" s="5"/>
      <c r="W15292" s="5"/>
    </row>
    <row r="15293" spans="4:23" customFormat="1" x14ac:dyDescent="0.35">
      <c r="D15293" s="5"/>
      <c r="J15293" s="12"/>
      <c r="S15293" s="12"/>
      <c r="T15293" s="5"/>
      <c r="V15293" s="5"/>
      <c r="W15293" s="5"/>
    </row>
    <row r="15294" spans="4:23" customFormat="1" x14ac:dyDescent="0.35">
      <c r="D15294" s="5"/>
      <c r="J15294" s="12"/>
      <c r="S15294" s="12"/>
      <c r="T15294" s="5"/>
      <c r="V15294" s="5"/>
      <c r="W15294" s="5"/>
    </row>
    <row r="15295" spans="4:23" customFormat="1" x14ac:dyDescent="0.35">
      <c r="D15295" s="5"/>
      <c r="J15295" s="12"/>
      <c r="S15295" s="12"/>
      <c r="T15295" s="5"/>
      <c r="V15295" s="5"/>
      <c r="W15295" s="5"/>
    </row>
    <row r="15296" spans="4:23" customFormat="1" x14ac:dyDescent="0.35">
      <c r="D15296" s="5"/>
      <c r="J15296" s="12"/>
      <c r="S15296" s="12"/>
      <c r="T15296" s="5"/>
      <c r="V15296" s="5"/>
      <c r="W15296" s="5"/>
    </row>
    <row r="15297" spans="4:23" customFormat="1" x14ac:dyDescent="0.35">
      <c r="D15297" s="5"/>
      <c r="J15297" s="12"/>
      <c r="S15297" s="12"/>
      <c r="T15297" s="5"/>
      <c r="V15297" s="5"/>
      <c r="W15297" s="5"/>
    </row>
    <row r="15298" spans="4:23" customFormat="1" x14ac:dyDescent="0.35">
      <c r="D15298" s="5"/>
      <c r="J15298" s="12"/>
      <c r="S15298" s="12"/>
      <c r="T15298" s="5"/>
      <c r="V15298" s="5"/>
      <c r="W15298" s="5"/>
    </row>
    <row r="15299" spans="4:23" customFormat="1" x14ac:dyDescent="0.35">
      <c r="D15299" s="5"/>
      <c r="J15299" s="12"/>
      <c r="S15299" s="12"/>
      <c r="T15299" s="5"/>
      <c r="V15299" s="5"/>
      <c r="W15299" s="5"/>
    </row>
    <row r="15300" spans="4:23" customFormat="1" x14ac:dyDescent="0.35">
      <c r="D15300" s="5"/>
      <c r="J15300" s="12"/>
      <c r="S15300" s="12"/>
      <c r="T15300" s="5"/>
      <c r="V15300" s="5"/>
      <c r="W15300" s="5"/>
    </row>
    <row r="15301" spans="4:23" customFormat="1" x14ac:dyDescent="0.35">
      <c r="D15301" s="5"/>
      <c r="J15301" s="12"/>
      <c r="S15301" s="12"/>
      <c r="T15301" s="5"/>
      <c r="V15301" s="5"/>
      <c r="W15301" s="5"/>
    </row>
    <row r="15302" spans="4:23" customFormat="1" x14ac:dyDescent="0.35">
      <c r="D15302" s="5"/>
      <c r="J15302" s="12"/>
      <c r="S15302" s="12"/>
      <c r="T15302" s="5"/>
      <c r="V15302" s="5"/>
      <c r="W15302" s="5"/>
    </row>
    <row r="15303" spans="4:23" customFormat="1" x14ac:dyDescent="0.35">
      <c r="D15303" s="5"/>
      <c r="J15303" s="12"/>
      <c r="S15303" s="12"/>
      <c r="T15303" s="5"/>
      <c r="V15303" s="5"/>
      <c r="W15303" s="5"/>
    </row>
    <row r="15304" spans="4:23" customFormat="1" x14ac:dyDescent="0.35">
      <c r="D15304" s="5"/>
      <c r="J15304" s="12"/>
      <c r="S15304" s="12"/>
      <c r="T15304" s="5"/>
      <c r="V15304" s="5"/>
      <c r="W15304" s="5"/>
    </row>
    <row r="15305" spans="4:23" customFormat="1" x14ac:dyDescent="0.35">
      <c r="D15305" s="5"/>
      <c r="J15305" s="12"/>
      <c r="S15305" s="12"/>
      <c r="T15305" s="5"/>
      <c r="V15305" s="5"/>
      <c r="W15305" s="5"/>
    </row>
    <row r="15306" spans="4:23" customFormat="1" x14ac:dyDescent="0.35">
      <c r="D15306" s="5"/>
      <c r="J15306" s="12"/>
      <c r="S15306" s="12"/>
      <c r="T15306" s="5"/>
      <c r="V15306" s="5"/>
      <c r="W15306" s="5"/>
    </row>
    <row r="15307" spans="4:23" customFormat="1" x14ac:dyDescent="0.35">
      <c r="D15307" s="5"/>
      <c r="J15307" s="12"/>
      <c r="S15307" s="12"/>
      <c r="T15307" s="5"/>
      <c r="V15307" s="5"/>
      <c r="W15307" s="5"/>
    </row>
    <row r="15308" spans="4:23" customFormat="1" x14ac:dyDescent="0.35">
      <c r="D15308" s="5"/>
      <c r="J15308" s="12"/>
      <c r="S15308" s="12"/>
      <c r="T15308" s="5"/>
      <c r="V15308" s="5"/>
      <c r="W15308" s="5"/>
    </row>
    <row r="15309" spans="4:23" customFormat="1" x14ac:dyDescent="0.35">
      <c r="D15309" s="5"/>
      <c r="J15309" s="12"/>
      <c r="S15309" s="12"/>
      <c r="T15309" s="5"/>
      <c r="V15309" s="5"/>
      <c r="W15309" s="5"/>
    </row>
    <row r="15310" spans="4:23" customFormat="1" x14ac:dyDescent="0.35">
      <c r="D15310" s="5"/>
      <c r="J15310" s="12"/>
      <c r="S15310" s="12"/>
      <c r="T15310" s="5"/>
      <c r="V15310" s="5"/>
      <c r="W15310" s="5"/>
    </row>
    <row r="15311" spans="4:23" customFormat="1" x14ac:dyDescent="0.35">
      <c r="D15311" s="5"/>
      <c r="J15311" s="12"/>
      <c r="S15311" s="12"/>
      <c r="T15311" s="5"/>
      <c r="V15311" s="5"/>
      <c r="W15311" s="5"/>
    </row>
    <row r="15312" spans="4:23" customFormat="1" x14ac:dyDescent="0.35">
      <c r="D15312" s="5"/>
      <c r="J15312" s="12"/>
      <c r="S15312" s="12"/>
      <c r="T15312" s="5"/>
      <c r="V15312" s="5"/>
      <c r="W15312" s="5"/>
    </row>
    <row r="15313" spans="4:23" customFormat="1" x14ac:dyDescent="0.35">
      <c r="D15313" s="5"/>
      <c r="J15313" s="12"/>
      <c r="S15313" s="12"/>
      <c r="T15313" s="5"/>
      <c r="V15313" s="5"/>
      <c r="W15313" s="5"/>
    </row>
    <row r="15314" spans="4:23" customFormat="1" x14ac:dyDescent="0.35">
      <c r="D15314" s="5"/>
      <c r="J15314" s="12"/>
      <c r="S15314" s="12"/>
      <c r="T15314" s="5"/>
      <c r="V15314" s="5"/>
      <c r="W15314" s="5"/>
    </row>
    <row r="15315" spans="4:23" customFormat="1" x14ac:dyDescent="0.35">
      <c r="D15315" s="5"/>
      <c r="J15315" s="12"/>
      <c r="S15315" s="12"/>
      <c r="T15315" s="5"/>
      <c r="V15315" s="5"/>
      <c r="W15315" s="5"/>
    </row>
    <row r="15316" spans="4:23" customFormat="1" x14ac:dyDescent="0.35">
      <c r="D15316" s="5"/>
      <c r="J15316" s="12"/>
      <c r="S15316" s="12"/>
      <c r="T15316" s="5"/>
      <c r="V15316" s="5"/>
      <c r="W15316" s="5"/>
    </row>
    <row r="15317" spans="4:23" customFormat="1" x14ac:dyDescent="0.35">
      <c r="D15317" s="5"/>
      <c r="J15317" s="12"/>
      <c r="S15317" s="12"/>
      <c r="T15317" s="5"/>
      <c r="V15317" s="5"/>
      <c r="W15317" s="5"/>
    </row>
    <row r="15318" spans="4:23" customFormat="1" x14ac:dyDescent="0.35">
      <c r="D15318" s="5"/>
      <c r="J15318" s="12"/>
      <c r="S15318" s="12"/>
      <c r="T15318" s="5"/>
      <c r="V15318" s="5"/>
      <c r="W15318" s="5"/>
    </row>
    <row r="15319" spans="4:23" customFormat="1" x14ac:dyDescent="0.35">
      <c r="D15319" s="5"/>
      <c r="J15319" s="12"/>
      <c r="S15319" s="12"/>
      <c r="T15319" s="5"/>
      <c r="V15319" s="5"/>
      <c r="W15319" s="5"/>
    </row>
    <row r="15320" spans="4:23" customFormat="1" x14ac:dyDescent="0.35">
      <c r="D15320" s="5"/>
      <c r="J15320" s="12"/>
      <c r="S15320" s="12"/>
      <c r="T15320" s="5"/>
      <c r="V15320" s="5"/>
      <c r="W15320" s="5"/>
    </row>
    <row r="15321" spans="4:23" customFormat="1" x14ac:dyDescent="0.35">
      <c r="D15321" s="5"/>
      <c r="J15321" s="12"/>
      <c r="S15321" s="12"/>
      <c r="T15321" s="5"/>
      <c r="V15321" s="5"/>
      <c r="W15321" s="5"/>
    </row>
    <row r="15322" spans="4:23" customFormat="1" x14ac:dyDescent="0.35">
      <c r="D15322" s="5"/>
      <c r="J15322" s="12"/>
      <c r="S15322" s="12"/>
      <c r="T15322" s="5"/>
      <c r="V15322" s="5"/>
      <c r="W15322" s="5"/>
    </row>
    <row r="15323" spans="4:23" customFormat="1" x14ac:dyDescent="0.35">
      <c r="D15323" s="5"/>
      <c r="J15323" s="12"/>
      <c r="S15323" s="12"/>
      <c r="T15323" s="5"/>
      <c r="V15323" s="5"/>
      <c r="W15323" s="5"/>
    </row>
    <row r="15324" spans="4:23" customFormat="1" x14ac:dyDescent="0.35">
      <c r="D15324" s="5"/>
      <c r="J15324" s="12"/>
      <c r="S15324" s="12"/>
      <c r="T15324" s="5"/>
      <c r="V15324" s="5"/>
      <c r="W15324" s="5"/>
    </row>
    <row r="15325" spans="4:23" customFormat="1" x14ac:dyDescent="0.35">
      <c r="D15325" s="5"/>
      <c r="J15325" s="12"/>
      <c r="S15325" s="12"/>
      <c r="T15325" s="5"/>
      <c r="V15325" s="5"/>
      <c r="W15325" s="5"/>
    </row>
    <row r="15326" spans="4:23" customFormat="1" x14ac:dyDescent="0.35">
      <c r="D15326" s="5"/>
      <c r="J15326" s="12"/>
      <c r="S15326" s="12"/>
      <c r="T15326" s="5"/>
      <c r="V15326" s="5"/>
      <c r="W15326" s="5"/>
    </row>
    <row r="15327" spans="4:23" customFormat="1" x14ac:dyDescent="0.35">
      <c r="D15327" s="5"/>
      <c r="J15327" s="12"/>
      <c r="S15327" s="12"/>
      <c r="T15327" s="5"/>
      <c r="V15327" s="5"/>
      <c r="W15327" s="5"/>
    </row>
    <row r="15328" spans="4:23" customFormat="1" x14ac:dyDescent="0.35">
      <c r="D15328" s="5"/>
      <c r="J15328" s="12"/>
      <c r="S15328" s="12"/>
      <c r="T15328" s="5"/>
      <c r="V15328" s="5"/>
      <c r="W15328" s="5"/>
    </row>
    <row r="15329" spans="4:23" customFormat="1" x14ac:dyDescent="0.35">
      <c r="D15329" s="5"/>
      <c r="J15329" s="12"/>
      <c r="S15329" s="12"/>
      <c r="T15329" s="5"/>
      <c r="V15329" s="5"/>
      <c r="W15329" s="5"/>
    </row>
    <row r="15330" spans="4:23" customFormat="1" x14ac:dyDescent="0.35">
      <c r="D15330" s="5"/>
      <c r="J15330" s="12"/>
      <c r="S15330" s="12"/>
      <c r="T15330" s="5"/>
      <c r="V15330" s="5"/>
      <c r="W15330" s="5"/>
    </row>
    <row r="15331" spans="4:23" customFormat="1" x14ac:dyDescent="0.35">
      <c r="D15331" s="5"/>
      <c r="J15331" s="12"/>
      <c r="S15331" s="12"/>
      <c r="T15331" s="5"/>
      <c r="V15331" s="5"/>
      <c r="W15331" s="5"/>
    </row>
    <row r="15332" spans="4:23" customFormat="1" x14ac:dyDescent="0.35">
      <c r="D15332" s="5"/>
      <c r="J15332" s="12"/>
      <c r="S15332" s="12"/>
      <c r="T15332" s="5"/>
      <c r="V15332" s="5"/>
      <c r="W15332" s="5"/>
    </row>
    <row r="15333" spans="4:23" customFormat="1" x14ac:dyDescent="0.35">
      <c r="D15333" s="5"/>
      <c r="J15333" s="12"/>
      <c r="S15333" s="12"/>
      <c r="T15333" s="5"/>
      <c r="V15333" s="5"/>
      <c r="W15333" s="5"/>
    </row>
    <row r="15334" spans="4:23" customFormat="1" x14ac:dyDescent="0.35">
      <c r="D15334" s="5"/>
      <c r="J15334" s="12"/>
      <c r="S15334" s="12"/>
      <c r="T15334" s="5"/>
      <c r="V15334" s="5"/>
      <c r="W15334" s="5"/>
    </row>
    <row r="15335" spans="4:23" customFormat="1" x14ac:dyDescent="0.35">
      <c r="D15335" s="5"/>
      <c r="J15335" s="12"/>
      <c r="S15335" s="12"/>
      <c r="T15335" s="5"/>
      <c r="V15335" s="5"/>
      <c r="W15335" s="5"/>
    </row>
    <row r="15336" spans="4:23" customFormat="1" x14ac:dyDescent="0.35">
      <c r="D15336" s="5"/>
      <c r="J15336" s="12"/>
      <c r="S15336" s="12"/>
      <c r="T15336" s="5"/>
      <c r="V15336" s="5"/>
      <c r="W15336" s="5"/>
    </row>
    <row r="15337" spans="4:23" customFormat="1" x14ac:dyDescent="0.35">
      <c r="D15337" s="5"/>
      <c r="J15337" s="12"/>
      <c r="S15337" s="12"/>
      <c r="T15337" s="5"/>
      <c r="V15337" s="5"/>
      <c r="W15337" s="5"/>
    </row>
    <row r="15338" spans="4:23" customFormat="1" x14ac:dyDescent="0.35">
      <c r="D15338" s="5"/>
      <c r="J15338" s="12"/>
      <c r="S15338" s="12"/>
      <c r="T15338" s="5"/>
      <c r="V15338" s="5"/>
      <c r="W15338" s="5"/>
    </row>
    <row r="15339" spans="4:23" customFormat="1" x14ac:dyDescent="0.35">
      <c r="D15339" s="5"/>
      <c r="J15339" s="12"/>
      <c r="S15339" s="12"/>
      <c r="T15339" s="5"/>
      <c r="V15339" s="5"/>
      <c r="W15339" s="5"/>
    </row>
    <row r="15340" spans="4:23" customFormat="1" x14ac:dyDescent="0.35">
      <c r="D15340" s="5"/>
      <c r="J15340" s="12"/>
      <c r="S15340" s="12"/>
      <c r="T15340" s="5"/>
      <c r="V15340" s="5"/>
      <c r="W15340" s="5"/>
    </row>
    <row r="15341" spans="4:23" customFormat="1" x14ac:dyDescent="0.35">
      <c r="D15341" s="5"/>
      <c r="J15341" s="12"/>
      <c r="S15341" s="12"/>
      <c r="T15341" s="5"/>
      <c r="V15341" s="5"/>
      <c r="W15341" s="5"/>
    </row>
    <row r="15342" spans="4:23" customFormat="1" x14ac:dyDescent="0.35">
      <c r="D15342" s="5"/>
      <c r="J15342" s="12"/>
      <c r="S15342" s="12"/>
      <c r="T15342" s="5"/>
      <c r="V15342" s="5"/>
      <c r="W15342" s="5"/>
    </row>
    <row r="15343" spans="4:23" customFormat="1" x14ac:dyDescent="0.35">
      <c r="D15343" s="5"/>
      <c r="J15343" s="12"/>
      <c r="S15343" s="12"/>
      <c r="T15343" s="5"/>
      <c r="V15343" s="5"/>
      <c r="W15343" s="5"/>
    </row>
    <row r="15344" spans="4:23" customFormat="1" x14ac:dyDescent="0.35">
      <c r="D15344" s="5"/>
      <c r="J15344" s="12"/>
      <c r="S15344" s="12"/>
      <c r="T15344" s="5"/>
      <c r="V15344" s="5"/>
      <c r="W15344" s="5"/>
    </row>
    <row r="15345" spans="4:23" customFormat="1" x14ac:dyDescent="0.35">
      <c r="D15345" s="5"/>
      <c r="J15345" s="12"/>
      <c r="S15345" s="12"/>
      <c r="T15345" s="5"/>
      <c r="V15345" s="5"/>
      <c r="W15345" s="5"/>
    </row>
    <row r="15346" spans="4:23" customFormat="1" x14ac:dyDescent="0.35">
      <c r="D15346" s="5"/>
      <c r="J15346" s="12"/>
      <c r="S15346" s="12"/>
      <c r="T15346" s="5"/>
      <c r="V15346" s="5"/>
      <c r="W15346" s="5"/>
    </row>
    <row r="15347" spans="4:23" customFormat="1" x14ac:dyDescent="0.35">
      <c r="D15347" s="5"/>
      <c r="J15347" s="12"/>
      <c r="S15347" s="12"/>
      <c r="T15347" s="5"/>
      <c r="V15347" s="5"/>
      <c r="W15347" s="5"/>
    </row>
    <row r="15348" spans="4:23" customFormat="1" x14ac:dyDescent="0.35">
      <c r="D15348" s="5"/>
      <c r="J15348" s="12"/>
      <c r="S15348" s="12"/>
      <c r="T15348" s="5"/>
      <c r="V15348" s="5"/>
      <c r="W15348" s="5"/>
    </row>
    <row r="15349" spans="4:23" customFormat="1" x14ac:dyDescent="0.35">
      <c r="D15349" s="5"/>
      <c r="J15349" s="12"/>
      <c r="S15349" s="12"/>
      <c r="T15349" s="5"/>
      <c r="V15349" s="5"/>
      <c r="W15349" s="5"/>
    </row>
    <row r="15350" spans="4:23" customFormat="1" x14ac:dyDescent="0.35">
      <c r="D15350" s="5"/>
      <c r="J15350" s="12"/>
      <c r="S15350" s="12"/>
      <c r="T15350" s="5"/>
      <c r="V15350" s="5"/>
      <c r="W15350" s="5"/>
    </row>
    <row r="15351" spans="4:23" customFormat="1" x14ac:dyDescent="0.35">
      <c r="D15351" s="5"/>
      <c r="J15351" s="12"/>
      <c r="S15351" s="12"/>
      <c r="T15351" s="5"/>
      <c r="V15351" s="5"/>
      <c r="W15351" s="5"/>
    </row>
    <row r="15352" spans="4:23" customFormat="1" x14ac:dyDescent="0.35">
      <c r="D15352" s="5"/>
      <c r="J15352" s="12"/>
      <c r="S15352" s="12"/>
      <c r="T15352" s="5"/>
      <c r="V15352" s="5"/>
      <c r="W15352" s="5"/>
    </row>
    <row r="15353" spans="4:23" customFormat="1" x14ac:dyDescent="0.35">
      <c r="D15353" s="5"/>
      <c r="J15353" s="12"/>
      <c r="S15353" s="12"/>
      <c r="T15353" s="5"/>
      <c r="V15353" s="5"/>
      <c r="W15353" s="5"/>
    </row>
    <row r="15354" spans="4:23" customFormat="1" x14ac:dyDescent="0.35">
      <c r="D15354" s="5"/>
      <c r="J15354" s="12"/>
      <c r="S15354" s="12"/>
      <c r="T15354" s="5"/>
      <c r="V15354" s="5"/>
      <c r="W15354" s="5"/>
    </row>
    <row r="15355" spans="4:23" customFormat="1" x14ac:dyDescent="0.35">
      <c r="D15355" s="5"/>
      <c r="J15355" s="12"/>
      <c r="S15355" s="12"/>
      <c r="T15355" s="5"/>
      <c r="V15355" s="5"/>
      <c r="W15355" s="5"/>
    </row>
    <row r="15356" spans="4:23" customFormat="1" x14ac:dyDescent="0.35">
      <c r="D15356" s="5"/>
      <c r="J15356" s="12"/>
      <c r="S15356" s="12"/>
      <c r="T15356" s="5"/>
      <c r="V15356" s="5"/>
      <c r="W15356" s="5"/>
    </row>
    <row r="15357" spans="4:23" customFormat="1" x14ac:dyDescent="0.35">
      <c r="D15357" s="5"/>
      <c r="J15357" s="12"/>
      <c r="S15357" s="12"/>
      <c r="T15357" s="5"/>
      <c r="V15357" s="5"/>
      <c r="W15357" s="5"/>
    </row>
    <row r="15358" spans="4:23" customFormat="1" x14ac:dyDescent="0.35">
      <c r="D15358" s="5"/>
      <c r="J15358" s="12"/>
      <c r="S15358" s="12"/>
      <c r="T15358" s="5"/>
      <c r="V15358" s="5"/>
      <c r="W15358" s="5"/>
    </row>
    <row r="15359" spans="4:23" customFormat="1" x14ac:dyDescent="0.35">
      <c r="D15359" s="5"/>
      <c r="J15359" s="12"/>
      <c r="S15359" s="12"/>
      <c r="T15359" s="5"/>
      <c r="V15359" s="5"/>
      <c r="W15359" s="5"/>
    </row>
    <row r="15360" spans="4:23" customFormat="1" x14ac:dyDescent="0.35">
      <c r="D15360" s="5"/>
      <c r="J15360" s="12"/>
      <c r="S15360" s="12"/>
      <c r="T15360" s="5"/>
      <c r="V15360" s="5"/>
      <c r="W15360" s="5"/>
    </row>
    <row r="15361" spans="4:23" customFormat="1" x14ac:dyDescent="0.35">
      <c r="D15361" s="5"/>
      <c r="J15361" s="12"/>
      <c r="S15361" s="12"/>
      <c r="T15361" s="5"/>
      <c r="V15361" s="5"/>
      <c r="W15361" s="5"/>
    </row>
    <row r="15362" spans="4:23" customFormat="1" x14ac:dyDescent="0.35">
      <c r="D15362" s="5"/>
      <c r="J15362" s="12"/>
      <c r="S15362" s="12"/>
      <c r="T15362" s="5"/>
      <c r="V15362" s="5"/>
      <c r="W15362" s="5"/>
    </row>
    <row r="15363" spans="4:23" customFormat="1" x14ac:dyDescent="0.35">
      <c r="D15363" s="5"/>
      <c r="J15363" s="12"/>
      <c r="S15363" s="12"/>
      <c r="T15363" s="5"/>
      <c r="V15363" s="5"/>
      <c r="W15363" s="5"/>
    </row>
    <row r="15364" spans="4:23" customFormat="1" x14ac:dyDescent="0.35">
      <c r="D15364" s="5"/>
      <c r="J15364" s="12"/>
      <c r="S15364" s="12"/>
      <c r="T15364" s="5"/>
      <c r="V15364" s="5"/>
      <c r="W15364" s="5"/>
    </row>
    <row r="15365" spans="4:23" customFormat="1" x14ac:dyDescent="0.35">
      <c r="D15365" s="5"/>
      <c r="J15365" s="12"/>
      <c r="S15365" s="12"/>
      <c r="T15365" s="5"/>
      <c r="V15365" s="5"/>
      <c r="W15365" s="5"/>
    </row>
    <row r="15366" spans="4:23" customFormat="1" x14ac:dyDescent="0.35">
      <c r="D15366" s="5"/>
      <c r="J15366" s="12"/>
      <c r="S15366" s="12"/>
      <c r="T15366" s="5"/>
      <c r="V15366" s="5"/>
      <c r="W15366" s="5"/>
    </row>
    <row r="15367" spans="4:23" customFormat="1" x14ac:dyDescent="0.35">
      <c r="D15367" s="5"/>
      <c r="J15367" s="12"/>
      <c r="S15367" s="12"/>
      <c r="T15367" s="5"/>
      <c r="V15367" s="5"/>
      <c r="W15367" s="5"/>
    </row>
    <row r="15368" spans="4:23" customFormat="1" x14ac:dyDescent="0.35">
      <c r="D15368" s="5"/>
      <c r="J15368" s="12"/>
      <c r="S15368" s="12"/>
      <c r="T15368" s="5"/>
      <c r="V15368" s="5"/>
      <c r="W15368" s="5"/>
    </row>
    <row r="15369" spans="4:23" customFormat="1" x14ac:dyDescent="0.35">
      <c r="D15369" s="5"/>
      <c r="J15369" s="12"/>
      <c r="S15369" s="12"/>
      <c r="T15369" s="5"/>
      <c r="V15369" s="5"/>
      <c r="W15369" s="5"/>
    </row>
    <row r="15370" spans="4:23" customFormat="1" x14ac:dyDescent="0.35">
      <c r="D15370" s="5"/>
      <c r="J15370" s="12"/>
      <c r="S15370" s="12"/>
      <c r="T15370" s="5"/>
      <c r="V15370" s="5"/>
      <c r="W15370" s="5"/>
    </row>
    <row r="15371" spans="4:23" customFormat="1" x14ac:dyDescent="0.35">
      <c r="D15371" s="5"/>
      <c r="J15371" s="12"/>
      <c r="S15371" s="12"/>
      <c r="T15371" s="5"/>
      <c r="V15371" s="5"/>
      <c r="W15371" s="5"/>
    </row>
    <row r="15372" spans="4:23" customFormat="1" x14ac:dyDescent="0.35">
      <c r="D15372" s="5"/>
      <c r="J15372" s="12"/>
      <c r="S15372" s="12"/>
      <c r="T15372" s="5"/>
      <c r="V15372" s="5"/>
      <c r="W15372" s="5"/>
    </row>
    <row r="15373" spans="4:23" customFormat="1" x14ac:dyDescent="0.35">
      <c r="D15373" s="5"/>
      <c r="J15373" s="12"/>
      <c r="S15373" s="12"/>
      <c r="T15373" s="5"/>
      <c r="V15373" s="5"/>
      <c r="W15373" s="5"/>
    </row>
    <row r="15374" spans="4:23" customFormat="1" x14ac:dyDescent="0.35">
      <c r="D15374" s="5"/>
      <c r="J15374" s="12"/>
      <c r="S15374" s="12"/>
      <c r="T15374" s="5"/>
      <c r="V15374" s="5"/>
      <c r="W15374" s="5"/>
    </row>
    <row r="15375" spans="4:23" customFormat="1" x14ac:dyDescent="0.35">
      <c r="D15375" s="5"/>
      <c r="J15375" s="12"/>
      <c r="S15375" s="12"/>
      <c r="T15375" s="5"/>
      <c r="V15375" s="5"/>
      <c r="W15375" s="5"/>
    </row>
    <row r="15376" spans="4:23" customFormat="1" x14ac:dyDescent="0.35">
      <c r="D15376" s="5"/>
      <c r="J15376" s="12"/>
      <c r="S15376" s="12"/>
      <c r="T15376" s="5"/>
      <c r="V15376" s="5"/>
      <c r="W15376" s="5"/>
    </row>
    <row r="15377" spans="4:23" customFormat="1" x14ac:dyDescent="0.35">
      <c r="D15377" s="5"/>
      <c r="J15377" s="12"/>
      <c r="S15377" s="12"/>
      <c r="T15377" s="5"/>
      <c r="V15377" s="5"/>
      <c r="W15377" s="5"/>
    </row>
    <row r="15378" spans="4:23" customFormat="1" x14ac:dyDescent="0.35">
      <c r="D15378" s="5"/>
      <c r="J15378" s="12"/>
      <c r="S15378" s="12"/>
      <c r="T15378" s="5"/>
      <c r="V15378" s="5"/>
      <c r="W15378" s="5"/>
    </row>
    <row r="15379" spans="4:23" customFormat="1" x14ac:dyDescent="0.35">
      <c r="D15379" s="5"/>
      <c r="J15379" s="12"/>
      <c r="S15379" s="12"/>
      <c r="T15379" s="5"/>
      <c r="V15379" s="5"/>
      <c r="W15379" s="5"/>
    </row>
    <row r="15380" spans="4:23" customFormat="1" x14ac:dyDescent="0.35">
      <c r="D15380" s="5"/>
      <c r="J15380" s="12"/>
      <c r="S15380" s="12"/>
      <c r="T15380" s="5"/>
      <c r="V15380" s="5"/>
      <c r="W15380" s="5"/>
    </row>
    <row r="15381" spans="4:23" customFormat="1" x14ac:dyDescent="0.35">
      <c r="D15381" s="5"/>
      <c r="J15381" s="12"/>
      <c r="S15381" s="12"/>
      <c r="T15381" s="5"/>
      <c r="V15381" s="5"/>
      <c r="W15381" s="5"/>
    </row>
    <row r="15382" spans="4:23" customFormat="1" x14ac:dyDescent="0.35">
      <c r="D15382" s="5"/>
      <c r="J15382" s="12"/>
      <c r="S15382" s="12"/>
      <c r="T15382" s="5"/>
      <c r="V15382" s="5"/>
      <c r="W15382" s="5"/>
    </row>
    <row r="15383" spans="4:23" customFormat="1" x14ac:dyDescent="0.35">
      <c r="D15383" s="5"/>
      <c r="J15383" s="12"/>
      <c r="S15383" s="12"/>
      <c r="T15383" s="5"/>
      <c r="V15383" s="5"/>
      <c r="W15383" s="5"/>
    </row>
    <row r="15384" spans="4:23" customFormat="1" x14ac:dyDescent="0.35">
      <c r="D15384" s="5"/>
      <c r="J15384" s="12"/>
      <c r="S15384" s="12"/>
      <c r="T15384" s="5"/>
      <c r="V15384" s="5"/>
      <c r="W15384" s="5"/>
    </row>
    <row r="15385" spans="4:23" customFormat="1" x14ac:dyDescent="0.35">
      <c r="D15385" s="5"/>
      <c r="J15385" s="12"/>
      <c r="S15385" s="12"/>
      <c r="T15385" s="5"/>
      <c r="V15385" s="5"/>
      <c r="W15385" s="5"/>
    </row>
    <row r="15386" spans="4:23" customFormat="1" x14ac:dyDescent="0.35">
      <c r="D15386" s="5"/>
      <c r="J15386" s="12"/>
      <c r="S15386" s="12"/>
      <c r="T15386" s="5"/>
      <c r="V15386" s="5"/>
      <c r="W15386" s="5"/>
    </row>
    <row r="15387" spans="4:23" customFormat="1" x14ac:dyDescent="0.35">
      <c r="D15387" s="5"/>
      <c r="J15387" s="12"/>
      <c r="S15387" s="12"/>
      <c r="T15387" s="5"/>
      <c r="V15387" s="5"/>
      <c r="W15387" s="5"/>
    </row>
    <row r="15388" spans="4:23" customFormat="1" x14ac:dyDescent="0.35">
      <c r="D15388" s="5"/>
      <c r="J15388" s="12"/>
      <c r="S15388" s="12"/>
      <c r="T15388" s="5"/>
      <c r="V15388" s="5"/>
      <c r="W15388" s="5"/>
    </row>
    <row r="15389" spans="4:23" customFormat="1" x14ac:dyDescent="0.35">
      <c r="D15389" s="5"/>
      <c r="J15389" s="12"/>
      <c r="S15389" s="12"/>
      <c r="T15389" s="5"/>
      <c r="V15389" s="5"/>
      <c r="W15389" s="5"/>
    </row>
    <row r="15390" spans="4:23" customFormat="1" x14ac:dyDescent="0.35">
      <c r="D15390" s="5"/>
      <c r="J15390" s="12"/>
      <c r="S15390" s="12"/>
      <c r="T15390" s="5"/>
      <c r="V15390" s="5"/>
      <c r="W15390" s="5"/>
    </row>
    <row r="15391" spans="4:23" customFormat="1" x14ac:dyDescent="0.35">
      <c r="D15391" s="5"/>
      <c r="J15391" s="12"/>
      <c r="S15391" s="12"/>
      <c r="T15391" s="5"/>
      <c r="V15391" s="5"/>
      <c r="W15391" s="5"/>
    </row>
    <row r="15392" spans="4:23" customFormat="1" x14ac:dyDescent="0.35">
      <c r="D15392" s="5"/>
      <c r="J15392" s="12"/>
      <c r="S15392" s="12"/>
      <c r="T15392" s="5"/>
      <c r="V15392" s="5"/>
      <c r="W15392" s="5"/>
    </row>
    <row r="15393" spans="4:23" customFormat="1" x14ac:dyDescent="0.35">
      <c r="D15393" s="5"/>
      <c r="J15393" s="12"/>
      <c r="S15393" s="12"/>
      <c r="T15393" s="5"/>
      <c r="V15393" s="5"/>
      <c r="W15393" s="5"/>
    </row>
    <row r="15394" spans="4:23" customFormat="1" x14ac:dyDescent="0.35">
      <c r="D15394" s="5"/>
      <c r="J15394" s="12"/>
      <c r="S15394" s="12"/>
      <c r="T15394" s="5"/>
      <c r="V15394" s="5"/>
      <c r="W15394" s="5"/>
    </row>
    <row r="15395" spans="4:23" customFormat="1" x14ac:dyDescent="0.35">
      <c r="D15395" s="5"/>
      <c r="J15395" s="12"/>
      <c r="S15395" s="12"/>
      <c r="T15395" s="5"/>
      <c r="V15395" s="5"/>
      <c r="W15395" s="5"/>
    </row>
    <row r="15396" spans="4:23" customFormat="1" x14ac:dyDescent="0.35">
      <c r="D15396" s="5"/>
      <c r="J15396" s="12"/>
      <c r="S15396" s="12"/>
      <c r="T15396" s="5"/>
      <c r="V15396" s="5"/>
      <c r="W15396" s="5"/>
    </row>
    <row r="15397" spans="4:23" customFormat="1" x14ac:dyDescent="0.35">
      <c r="D15397" s="5"/>
      <c r="J15397" s="12"/>
      <c r="S15397" s="12"/>
      <c r="T15397" s="5"/>
      <c r="V15397" s="5"/>
      <c r="W15397" s="5"/>
    </row>
    <row r="15398" spans="4:23" customFormat="1" x14ac:dyDescent="0.35">
      <c r="D15398" s="5"/>
      <c r="J15398" s="12"/>
      <c r="S15398" s="12"/>
      <c r="T15398" s="5"/>
      <c r="V15398" s="5"/>
      <c r="W15398" s="5"/>
    </row>
    <row r="15399" spans="4:23" customFormat="1" x14ac:dyDescent="0.35">
      <c r="D15399" s="5"/>
      <c r="J15399" s="12"/>
      <c r="S15399" s="12"/>
      <c r="T15399" s="5"/>
      <c r="V15399" s="5"/>
      <c r="W15399" s="5"/>
    </row>
    <row r="15400" spans="4:23" customFormat="1" x14ac:dyDescent="0.35">
      <c r="D15400" s="5"/>
      <c r="J15400" s="12"/>
      <c r="S15400" s="12"/>
      <c r="T15400" s="5"/>
      <c r="V15400" s="5"/>
      <c r="W15400" s="5"/>
    </row>
    <row r="15401" spans="4:23" customFormat="1" x14ac:dyDescent="0.35">
      <c r="D15401" s="5"/>
      <c r="J15401" s="12"/>
      <c r="S15401" s="12"/>
      <c r="T15401" s="5"/>
      <c r="V15401" s="5"/>
      <c r="W15401" s="5"/>
    </row>
    <row r="15402" spans="4:23" customFormat="1" x14ac:dyDescent="0.35">
      <c r="D15402" s="5"/>
      <c r="J15402" s="12"/>
      <c r="S15402" s="12"/>
      <c r="T15402" s="5"/>
      <c r="V15402" s="5"/>
      <c r="W15402" s="5"/>
    </row>
    <row r="15403" spans="4:23" customFormat="1" x14ac:dyDescent="0.35">
      <c r="D15403" s="5"/>
      <c r="J15403" s="12"/>
      <c r="S15403" s="12"/>
      <c r="T15403" s="5"/>
      <c r="V15403" s="5"/>
      <c r="W15403" s="5"/>
    </row>
    <row r="15404" spans="4:23" customFormat="1" x14ac:dyDescent="0.35">
      <c r="D15404" s="5"/>
      <c r="J15404" s="12"/>
      <c r="S15404" s="12"/>
      <c r="T15404" s="5"/>
      <c r="V15404" s="5"/>
      <c r="W15404" s="5"/>
    </row>
    <row r="15405" spans="4:23" customFormat="1" x14ac:dyDescent="0.35">
      <c r="D15405" s="5"/>
      <c r="J15405" s="12"/>
      <c r="S15405" s="12"/>
      <c r="T15405" s="5"/>
      <c r="V15405" s="5"/>
      <c r="W15405" s="5"/>
    </row>
    <row r="15406" spans="4:23" customFormat="1" x14ac:dyDescent="0.35">
      <c r="D15406" s="5"/>
      <c r="J15406" s="12"/>
      <c r="S15406" s="12"/>
      <c r="T15406" s="5"/>
      <c r="V15406" s="5"/>
      <c r="W15406" s="5"/>
    </row>
    <row r="15407" spans="4:23" customFormat="1" x14ac:dyDescent="0.35">
      <c r="D15407" s="5"/>
      <c r="J15407" s="12"/>
      <c r="S15407" s="12"/>
      <c r="T15407" s="5"/>
      <c r="V15407" s="5"/>
      <c r="W15407" s="5"/>
    </row>
    <row r="15408" spans="4:23" customFormat="1" x14ac:dyDescent="0.35">
      <c r="D15408" s="5"/>
      <c r="J15408" s="12"/>
      <c r="S15408" s="12"/>
      <c r="T15408" s="5"/>
      <c r="V15408" s="5"/>
      <c r="W15408" s="5"/>
    </row>
    <row r="15409" spans="4:23" customFormat="1" x14ac:dyDescent="0.35">
      <c r="D15409" s="5"/>
      <c r="J15409" s="12"/>
      <c r="S15409" s="12"/>
      <c r="T15409" s="5"/>
      <c r="V15409" s="5"/>
      <c r="W15409" s="5"/>
    </row>
    <row r="15410" spans="4:23" customFormat="1" x14ac:dyDescent="0.35">
      <c r="D15410" s="5"/>
      <c r="J15410" s="12"/>
      <c r="S15410" s="12"/>
      <c r="T15410" s="5"/>
      <c r="V15410" s="5"/>
      <c r="W15410" s="5"/>
    </row>
    <row r="15411" spans="4:23" customFormat="1" x14ac:dyDescent="0.35">
      <c r="D15411" s="5"/>
      <c r="J15411" s="12"/>
      <c r="S15411" s="12"/>
      <c r="T15411" s="5"/>
      <c r="V15411" s="5"/>
      <c r="W15411" s="5"/>
    </row>
    <row r="15412" spans="4:23" customFormat="1" x14ac:dyDescent="0.35">
      <c r="D15412" s="5"/>
      <c r="J15412" s="12"/>
      <c r="S15412" s="12"/>
      <c r="T15412" s="5"/>
      <c r="V15412" s="5"/>
      <c r="W15412" s="5"/>
    </row>
    <row r="15413" spans="4:23" customFormat="1" x14ac:dyDescent="0.35">
      <c r="D15413" s="5"/>
      <c r="J15413" s="12"/>
      <c r="S15413" s="12"/>
      <c r="T15413" s="5"/>
      <c r="V15413" s="5"/>
      <c r="W15413" s="5"/>
    </row>
    <row r="15414" spans="4:23" customFormat="1" x14ac:dyDescent="0.35">
      <c r="D15414" s="5"/>
      <c r="J15414" s="12"/>
      <c r="S15414" s="12"/>
      <c r="T15414" s="5"/>
      <c r="V15414" s="5"/>
      <c r="W15414" s="5"/>
    </row>
    <row r="15415" spans="4:23" customFormat="1" x14ac:dyDescent="0.35">
      <c r="D15415" s="5"/>
      <c r="J15415" s="12"/>
      <c r="S15415" s="12"/>
      <c r="T15415" s="5"/>
      <c r="V15415" s="5"/>
      <c r="W15415" s="5"/>
    </row>
    <row r="15416" spans="4:23" customFormat="1" x14ac:dyDescent="0.35">
      <c r="D15416" s="5"/>
      <c r="J15416" s="12"/>
      <c r="S15416" s="12"/>
      <c r="T15416" s="5"/>
      <c r="V15416" s="5"/>
      <c r="W15416" s="5"/>
    </row>
    <row r="15417" spans="4:23" customFormat="1" x14ac:dyDescent="0.35">
      <c r="D15417" s="5"/>
      <c r="J15417" s="12"/>
      <c r="S15417" s="12"/>
      <c r="T15417" s="5"/>
      <c r="V15417" s="5"/>
      <c r="W15417" s="5"/>
    </row>
    <row r="15418" spans="4:23" customFormat="1" x14ac:dyDescent="0.35">
      <c r="D15418" s="5"/>
      <c r="J15418" s="12"/>
      <c r="S15418" s="12"/>
      <c r="T15418" s="5"/>
      <c r="V15418" s="5"/>
      <c r="W15418" s="5"/>
    </row>
    <row r="15419" spans="4:23" customFormat="1" x14ac:dyDescent="0.35">
      <c r="D15419" s="5"/>
      <c r="J15419" s="12"/>
      <c r="S15419" s="12"/>
      <c r="T15419" s="5"/>
      <c r="V15419" s="5"/>
      <c r="W15419" s="5"/>
    </row>
    <row r="15420" spans="4:23" customFormat="1" x14ac:dyDescent="0.35">
      <c r="D15420" s="5"/>
      <c r="J15420" s="12"/>
      <c r="S15420" s="12"/>
      <c r="T15420" s="5"/>
      <c r="V15420" s="5"/>
      <c r="W15420" s="5"/>
    </row>
    <row r="15421" spans="4:23" customFormat="1" x14ac:dyDescent="0.35">
      <c r="D15421" s="5"/>
      <c r="J15421" s="12"/>
      <c r="S15421" s="12"/>
      <c r="T15421" s="5"/>
      <c r="V15421" s="5"/>
      <c r="W15421" s="5"/>
    </row>
    <row r="15422" spans="4:23" customFormat="1" x14ac:dyDescent="0.35">
      <c r="D15422" s="5"/>
      <c r="J15422" s="12"/>
      <c r="S15422" s="12"/>
      <c r="T15422" s="5"/>
      <c r="V15422" s="5"/>
      <c r="W15422" s="5"/>
    </row>
    <row r="15423" spans="4:23" customFormat="1" x14ac:dyDescent="0.35">
      <c r="D15423" s="5"/>
      <c r="J15423" s="12"/>
      <c r="S15423" s="12"/>
      <c r="T15423" s="5"/>
      <c r="V15423" s="5"/>
      <c r="W15423" s="5"/>
    </row>
    <row r="15424" spans="4:23" customFormat="1" x14ac:dyDescent="0.35">
      <c r="D15424" s="5"/>
      <c r="J15424" s="12"/>
      <c r="S15424" s="12"/>
      <c r="T15424" s="5"/>
      <c r="V15424" s="5"/>
      <c r="W15424" s="5"/>
    </row>
    <row r="15425" spans="4:23" customFormat="1" x14ac:dyDescent="0.35">
      <c r="D15425" s="5"/>
      <c r="J15425" s="12"/>
      <c r="S15425" s="12"/>
      <c r="T15425" s="5"/>
      <c r="V15425" s="5"/>
      <c r="W15425" s="5"/>
    </row>
    <row r="15426" spans="4:23" customFormat="1" x14ac:dyDescent="0.35">
      <c r="D15426" s="5"/>
      <c r="J15426" s="12"/>
      <c r="S15426" s="12"/>
      <c r="T15426" s="5"/>
      <c r="V15426" s="5"/>
      <c r="W15426" s="5"/>
    </row>
    <row r="15427" spans="4:23" customFormat="1" x14ac:dyDescent="0.35">
      <c r="D15427" s="5"/>
      <c r="J15427" s="12"/>
      <c r="S15427" s="12"/>
      <c r="T15427" s="5"/>
      <c r="V15427" s="5"/>
      <c r="W15427" s="5"/>
    </row>
    <row r="15428" spans="4:23" customFormat="1" x14ac:dyDescent="0.35">
      <c r="D15428" s="5"/>
      <c r="J15428" s="12"/>
      <c r="S15428" s="12"/>
      <c r="T15428" s="5"/>
      <c r="V15428" s="5"/>
      <c r="W15428" s="5"/>
    </row>
    <row r="15429" spans="4:23" customFormat="1" x14ac:dyDescent="0.35">
      <c r="D15429" s="5"/>
      <c r="J15429" s="12"/>
      <c r="S15429" s="12"/>
      <c r="T15429" s="5"/>
      <c r="V15429" s="5"/>
      <c r="W15429" s="5"/>
    </row>
    <row r="15430" spans="4:23" customFormat="1" x14ac:dyDescent="0.35">
      <c r="D15430" s="5"/>
      <c r="J15430" s="12"/>
      <c r="S15430" s="12"/>
      <c r="T15430" s="5"/>
      <c r="V15430" s="5"/>
      <c r="W15430" s="5"/>
    </row>
    <row r="15431" spans="4:23" customFormat="1" x14ac:dyDescent="0.35">
      <c r="D15431" s="5"/>
      <c r="J15431" s="12"/>
      <c r="S15431" s="12"/>
      <c r="T15431" s="5"/>
      <c r="V15431" s="5"/>
      <c r="W15431" s="5"/>
    </row>
    <row r="15432" spans="4:23" customFormat="1" x14ac:dyDescent="0.35">
      <c r="D15432" s="5"/>
      <c r="J15432" s="12"/>
      <c r="S15432" s="12"/>
      <c r="T15432" s="5"/>
      <c r="V15432" s="5"/>
      <c r="W15432" s="5"/>
    </row>
    <row r="15433" spans="4:23" customFormat="1" x14ac:dyDescent="0.35">
      <c r="D15433" s="5"/>
      <c r="J15433" s="12"/>
      <c r="S15433" s="12"/>
      <c r="T15433" s="5"/>
      <c r="V15433" s="5"/>
      <c r="W15433" s="5"/>
    </row>
    <row r="15434" spans="4:23" customFormat="1" x14ac:dyDescent="0.35">
      <c r="D15434" s="5"/>
      <c r="J15434" s="12"/>
      <c r="S15434" s="12"/>
      <c r="T15434" s="5"/>
      <c r="V15434" s="5"/>
      <c r="W15434" s="5"/>
    </row>
    <row r="15435" spans="4:23" customFormat="1" x14ac:dyDescent="0.35">
      <c r="D15435" s="5"/>
      <c r="J15435" s="12"/>
      <c r="S15435" s="12"/>
      <c r="T15435" s="5"/>
      <c r="V15435" s="5"/>
      <c r="W15435" s="5"/>
    </row>
    <row r="15436" spans="4:23" customFormat="1" x14ac:dyDescent="0.35">
      <c r="D15436" s="5"/>
      <c r="J15436" s="12"/>
      <c r="S15436" s="12"/>
      <c r="T15436" s="5"/>
      <c r="V15436" s="5"/>
      <c r="W15436" s="5"/>
    </row>
    <row r="15437" spans="4:23" customFormat="1" x14ac:dyDescent="0.35">
      <c r="D15437" s="5"/>
      <c r="J15437" s="12"/>
      <c r="S15437" s="12"/>
      <c r="T15437" s="5"/>
      <c r="V15437" s="5"/>
      <c r="W15437" s="5"/>
    </row>
    <row r="15438" spans="4:23" customFormat="1" x14ac:dyDescent="0.35">
      <c r="D15438" s="5"/>
      <c r="J15438" s="12"/>
      <c r="S15438" s="12"/>
      <c r="T15438" s="5"/>
      <c r="V15438" s="5"/>
      <c r="W15438" s="5"/>
    </row>
    <row r="15439" spans="4:23" customFormat="1" x14ac:dyDescent="0.35">
      <c r="D15439" s="5"/>
      <c r="J15439" s="12"/>
      <c r="S15439" s="12"/>
      <c r="T15439" s="5"/>
      <c r="V15439" s="5"/>
      <c r="W15439" s="5"/>
    </row>
    <row r="15440" spans="4:23" customFormat="1" x14ac:dyDescent="0.35">
      <c r="D15440" s="5"/>
      <c r="J15440" s="12"/>
      <c r="S15440" s="12"/>
      <c r="T15440" s="5"/>
      <c r="V15440" s="5"/>
      <c r="W15440" s="5"/>
    </row>
    <row r="15441" spans="4:23" customFormat="1" x14ac:dyDescent="0.35">
      <c r="D15441" s="5"/>
      <c r="J15441" s="12"/>
      <c r="S15441" s="12"/>
      <c r="T15441" s="5"/>
      <c r="V15441" s="5"/>
      <c r="W15441" s="5"/>
    </row>
    <row r="15442" spans="4:23" customFormat="1" x14ac:dyDescent="0.35">
      <c r="D15442" s="5"/>
      <c r="J15442" s="12"/>
      <c r="S15442" s="12"/>
      <c r="T15442" s="5"/>
      <c r="V15442" s="5"/>
      <c r="W15442" s="5"/>
    </row>
    <row r="15443" spans="4:23" customFormat="1" x14ac:dyDescent="0.35">
      <c r="D15443" s="5"/>
      <c r="J15443" s="12"/>
      <c r="S15443" s="12"/>
      <c r="T15443" s="5"/>
      <c r="V15443" s="5"/>
      <c r="W15443" s="5"/>
    </row>
    <row r="15444" spans="4:23" customFormat="1" x14ac:dyDescent="0.35">
      <c r="D15444" s="5"/>
      <c r="J15444" s="12"/>
      <c r="S15444" s="12"/>
      <c r="T15444" s="5"/>
      <c r="V15444" s="5"/>
      <c r="W15444" s="5"/>
    </row>
    <row r="15445" spans="4:23" customFormat="1" x14ac:dyDescent="0.35">
      <c r="D15445" s="5"/>
      <c r="J15445" s="12"/>
      <c r="S15445" s="12"/>
      <c r="T15445" s="5"/>
      <c r="V15445" s="5"/>
      <c r="W15445" s="5"/>
    </row>
    <row r="15446" spans="4:23" customFormat="1" x14ac:dyDescent="0.35">
      <c r="D15446" s="5"/>
      <c r="J15446" s="12"/>
      <c r="S15446" s="12"/>
      <c r="T15446" s="5"/>
      <c r="V15446" s="5"/>
      <c r="W15446" s="5"/>
    </row>
    <row r="15447" spans="4:23" customFormat="1" x14ac:dyDescent="0.35">
      <c r="D15447" s="5"/>
      <c r="J15447" s="12"/>
      <c r="S15447" s="12"/>
      <c r="T15447" s="5"/>
      <c r="V15447" s="5"/>
      <c r="W15447" s="5"/>
    </row>
    <row r="15448" spans="4:23" customFormat="1" x14ac:dyDescent="0.35">
      <c r="D15448" s="5"/>
      <c r="J15448" s="12"/>
      <c r="S15448" s="12"/>
      <c r="T15448" s="5"/>
      <c r="V15448" s="5"/>
      <c r="W15448" s="5"/>
    </row>
    <row r="15449" spans="4:23" customFormat="1" x14ac:dyDescent="0.35">
      <c r="D15449" s="5"/>
      <c r="J15449" s="12"/>
      <c r="S15449" s="12"/>
      <c r="T15449" s="5"/>
      <c r="V15449" s="5"/>
      <c r="W15449" s="5"/>
    </row>
    <row r="15450" spans="4:23" customFormat="1" x14ac:dyDescent="0.35">
      <c r="D15450" s="5"/>
      <c r="J15450" s="12"/>
      <c r="S15450" s="12"/>
      <c r="T15450" s="5"/>
      <c r="V15450" s="5"/>
      <c r="W15450" s="5"/>
    </row>
    <row r="15451" spans="4:23" customFormat="1" x14ac:dyDescent="0.35">
      <c r="D15451" s="5"/>
      <c r="J15451" s="12"/>
      <c r="S15451" s="12"/>
      <c r="T15451" s="5"/>
      <c r="V15451" s="5"/>
      <c r="W15451" s="5"/>
    </row>
    <row r="15452" spans="4:23" customFormat="1" x14ac:dyDescent="0.35">
      <c r="D15452" s="5"/>
      <c r="J15452" s="12"/>
      <c r="S15452" s="12"/>
      <c r="T15452" s="5"/>
      <c r="V15452" s="5"/>
      <c r="W15452" s="5"/>
    </row>
    <row r="15453" spans="4:23" customFormat="1" x14ac:dyDescent="0.35">
      <c r="D15453" s="5"/>
      <c r="J15453" s="12"/>
      <c r="S15453" s="12"/>
      <c r="T15453" s="5"/>
      <c r="V15453" s="5"/>
      <c r="W15453" s="5"/>
    </row>
    <row r="15454" spans="4:23" customFormat="1" x14ac:dyDescent="0.35">
      <c r="D15454" s="5"/>
      <c r="J15454" s="12"/>
      <c r="S15454" s="12"/>
      <c r="T15454" s="5"/>
      <c r="V15454" s="5"/>
      <c r="W15454" s="5"/>
    </row>
    <row r="15455" spans="4:23" customFormat="1" x14ac:dyDescent="0.35">
      <c r="D15455" s="5"/>
      <c r="J15455" s="12"/>
      <c r="S15455" s="12"/>
      <c r="T15455" s="5"/>
      <c r="V15455" s="5"/>
      <c r="W15455" s="5"/>
    </row>
    <row r="15456" spans="4:23" customFormat="1" x14ac:dyDescent="0.35">
      <c r="D15456" s="5"/>
      <c r="J15456" s="12"/>
      <c r="S15456" s="12"/>
      <c r="T15456" s="5"/>
      <c r="V15456" s="5"/>
      <c r="W15456" s="5"/>
    </row>
    <row r="15457" spans="4:23" customFormat="1" x14ac:dyDescent="0.35">
      <c r="D15457" s="5"/>
      <c r="J15457" s="12"/>
      <c r="S15457" s="12"/>
      <c r="T15457" s="5"/>
      <c r="V15457" s="5"/>
      <c r="W15457" s="5"/>
    </row>
    <row r="15458" spans="4:23" customFormat="1" x14ac:dyDescent="0.35">
      <c r="D15458" s="5"/>
      <c r="J15458" s="12"/>
      <c r="S15458" s="12"/>
      <c r="T15458" s="5"/>
      <c r="V15458" s="5"/>
      <c r="W15458" s="5"/>
    </row>
    <row r="15459" spans="4:23" customFormat="1" x14ac:dyDescent="0.35">
      <c r="D15459" s="5"/>
      <c r="J15459" s="12"/>
      <c r="S15459" s="12"/>
      <c r="T15459" s="5"/>
      <c r="V15459" s="5"/>
      <c r="W15459" s="5"/>
    </row>
    <row r="15460" spans="4:23" customFormat="1" x14ac:dyDescent="0.35">
      <c r="D15460" s="5"/>
      <c r="J15460" s="12"/>
      <c r="S15460" s="12"/>
      <c r="T15460" s="5"/>
      <c r="V15460" s="5"/>
      <c r="W15460" s="5"/>
    </row>
    <row r="15461" spans="4:23" customFormat="1" x14ac:dyDescent="0.35">
      <c r="D15461" s="5"/>
      <c r="J15461" s="12"/>
      <c r="S15461" s="12"/>
      <c r="T15461" s="5"/>
      <c r="V15461" s="5"/>
      <c r="W15461" s="5"/>
    </row>
    <row r="15462" spans="4:23" customFormat="1" x14ac:dyDescent="0.35">
      <c r="D15462" s="5"/>
      <c r="J15462" s="12"/>
      <c r="S15462" s="12"/>
      <c r="T15462" s="5"/>
      <c r="V15462" s="5"/>
      <c r="W15462" s="5"/>
    </row>
    <row r="15463" spans="4:23" customFormat="1" x14ac:dyDescent="0.35">
      <c r="D15463" s="5"/>
      <c r="J15463" s="12"/>
      <c r="S15463" s="12"/>
      <c r="T15463" s="5"/>
      <c r="V15463" s="5"/>
      <c r="W15463" s="5"/>
    </row>
    <row r="15464" spans="4:23" customFormat="1" x14ac:dyDescent="0.35">
      <c r="D15464" s="5"/>
      <c r="J15464" s="12"/>
      <c r="S15464" s="12"/>
      <c r="T15464" s="5"/>
      <c r="V15464" s="5"/>
      <c r="W15464" s="5"/>
    </row>
    <row r="15465" spans="4:23" customFormat="1" x14ac:dyDescent="0.35">
      <c r="D15465" s="5"/>
      <c r="J15465" s="12"/>
      <c r="S15465" s="12"/>
      <c r="T15465" s="5"/>
      <c r="V15465" s="5"/>
      <c r="W15465" s="5"/>
    </row>
    <row r="15466" spans="4:23" customFormat="1" x14ac:dyDescent="0.35">
      <c r="D15466" s="5"/>
      <c r="J15466" s="12"/>
      <c r="S15466" s="12"/>
      <c r="T15466" s="5"/>
      <c r="V15466" s="5"/>
      <c r="W15466" s="5"/>
    </row>
    <row r="15467" spans="4:23" customFormat="1" x14ac:dyDescent="0.35">
      <c r="D15467" s="5"/>
      <c r="J15467" s="12"/>
      <c r="S15467" s="12"/>
      <c r="T15467" s="5"/>
      <c r="V15467" s="5"/>
      <c r="W15467" s="5"/>
    </row>
    <row r="15468" spans="4:23" customFormat="1" x14ac:dyDescent="0.35">
      <c r="D15468" s="5"/>
      <c r="J15468" s="12"/>
      <c r="S15468" s="12"/>
      <c r="T15468" s="5"/>
      <c r="V15468" s="5"/>
      <c r="W15468" s="5"/>
    </row>
    <row r="15469" spans="4:23" customFormat="1" x14ac:dyDescent="0.35">
      <c r="D15469" s="5"/>
      <c r="J15469" s="12"/>
      <c r="S15469" s="12"/>
      <c r="T15469" s="5"/>
      <c r="V15469" s="5"/>
      <c r="W15469" s="5"/>
    </row>
    <row r="15470" spans="4:23" customFormat="1" x14ac:dyDescent="0.35">
      <c r="D15470" s="5"/>
      <c r="J15470" s="12"/>
      <c r="S15470" s="12"/>
      <c r="T15470" s="5"/>
      <c r="V15470" s="5"/>
      <c r="W15470" s="5"/>
    </row>
    <row r="15471" spans="4:23" customFormat="1" x14ac:dyDescent="0.35">
      <c r="D15471" s="5"/>
      <c r="J15471" s="12"/>
      <c r="S15471" s="12"/>
      <c r="T15471" s="5"/>
      <c r="V15471" s="5"/>
      <c r="W15471" s="5"/>
    </row>
    <row r="15472" spans="4:23" customFormat="1" x14ac:dyDescent="0.35">
      <c r="D15472" s="5"/>
      <c r="J15472" s="12"/>
      <c r="S15472" s="12"/>
      <c r="T15472" s="5"/>
      <c r="V15472" s="5"/>
      <c r="W15472" s="5"/>
    </row>
    <row r="15473" spans="4:23" customFormat="1" x14ac:dyDescent="0.35">
      <c r="D15473" s="5"/>
      <c r="J15473" s="12"/>
      <c r="S15473" s="12"/>
      <c r="T15473" s="5"/>
      <c r="V15473" s="5"/>
      <c r="W15473" s="5"/>
    </row>
    <row r="15474" spans="4:23" customFormat="1" x14ac:dyDescent="0.35">
      <c r="D15474" s="5"/>
      <c r="J15474" s="12"/>
      <c r="S15474" s="12"/>
      <c r="T15474" s="5"/>
      <c r="V15474" s="5"/>
      <c r="W15474" s="5"/>
    </row>
    <row r="15475" spans="4:23" customFormat="1" x14ac:dyDescent="0.35">
      <c r="D15475" s="5"/>
      <c r="J15475" s="12"/>
      <c r="S15475" s="12"/>
      <c r="T15475" s="5"/>
      <c r="V15475" s="5"/>
      <c r="W15475" s="5"/>
    </row>
    <row r="15476" spans="4:23" customFormat="1" x14ac:dyDescent="0.35">
      <c r="D15476" s="5"/>
      <c r="J15476" s="12"/>
      <c r="S15476" s="12"/>
      <c r="T15476" s="5"/>
      <c r="V15476" s="5"/>
      <c r="W15476" s="5"/>
    </row>
    <row r="15477" spans="4:23" customFormat="1" x14ac:dyDescent="0.35">
      <c r="D15477" s="5"/>
      <c r="J15477" s="12"/>
      <c r="S15477" s="12"/>
      <c r="T15477" s="5"/>
      <c r="V15477" s="5"/>
      <c r="W15477" s="5"/>
    </row>
    <row r="15478" spans="4:23" customFormat="1" x14ac:dyDescent="0.35">
      <c r="D15478" s="5"/>
      <c r="J15478" s="12"/>
      <c r="S15478" s="12"/>
      <c r="T15478" s="5"/>
      <c r="V15478" s="5"/>
      <c r="W15478" s="5"/>
    </row>
    <row r="15479" spans="4:23" customFormat="1" x14ac:dyDescent="0.35">
      <c r="D15479" s="5"/>
      <c r="J15479" s="12"/>
      <c r="S15479" s="12"/>
      <c r="T15479" s="5"/>
      <c r="V15479" s="5"/>
      <c r="W15479" s="5"/>
    </row>
    <row r="15480" spans="4:23" customFormat="1" x14ac:dyDescent="0.35">
      <c r="D15480" s="5"/>
      <c r="J15480" s="12"/>
      <c r="S15480" s="12"/>
      <c r="T15480" s="5"/>
      <c r="V15480" s="5"/>
      <c r="W15480" s="5"/>
    </row>
    <row r="15481" spans="4:23" customFormat="1" x14ac:dyDescent="0.35">
      <c r="D15481" s="5"/>
      <c r="J15481" s="12"/>
      <c r="S15481" s="12"/>
      <c r="T15481" s="5"/>
      <c r="V15481" s="5"/>
      <c r="W15481" s="5"/>
    </row>
    <row r="15482" spans="4:23" customFormat="1" x14ac:dyDescent="0.35">
      <c r="D15482" s="5"/>
      <c r="J15482" s="12"/>
      <c r="S15482" s="12"/>
      <c r="T15482" s="5"/>
      <c r="V15482" s="5"/>
      <c r="W15482" s="5"/>
    </row>
    <row r="15483" spans="4:23" customFormat="1" x14ac:dyDescent="0.35">
      <c r="D15483" s="5"/>
      <c r="J15483" s="12"/>
      <c r="S15483" s="12"/>
      <c r="T15483" s="5"/>
      <c r="V15483" s="5"/>
      <c r="W15483" s="5"/>
    </row>
    <row r="15484" spans="4:23" customFormat="1" x14ac:dyDescent="0.35">
      <c r="D15484" s="5"/>
      <c r="J15484" s="12"/>
      <c r="S15484" s="12"/>
      <c r="T15484" s="5"/>
      <c r="V15484" s="5"/>
      <c r="W15484" s="5"/>
    </row>
    <row r="15485" spans="4:23" customFormat="1" x14ac:dyDescent="0.35">
      <c r="D15485" s="5"/>
      <c r="J15485" s="12"/>
      <c r="S15485" s="12"/>
      <c r="T15485" s="5"/>
      <c r="V15485" s="5"/>
      <c r="W15485" s="5"/>
    </row>
    <row r="15486" spans="4:23" customFormat="1" x14ac:dyDescent="0.35">
      <c r="D15486" s="5"/>
      <c r="J15486" s="12"/>
      <c r="S15486" s="12"/>
      <c r="T15486" s="5"/>
      <c r="V15486" s="5"/>
      <c r="W15486" s="5"/>
    </row>
    <row r="15487" spans="4:23" customFormat="1" x14ac:dyDescent="0.35">
      <c r="D15487" s="5"/>
      <c r="J15487" s="12"/>
      <c r="S15487" s="12"/>
      <c r="T15487" s="5"/>
      <c r="V15487" s="5"/>
      <c r="W15487" s="5"/>
    </row>
    <row r="15488" spans="4:23" customFormat="1" x14ac:dyDescent="0.35">
      <c r="D15488" s="5"/>
      <c r="J15488" s="12"/>
      <c r="S15488" s="12"/>
      <c r="T15488" s="5"/>
      <c r="V15488" s="5"/>
      <c r="W15488" s="5"/>
    </row>
    <row r="15489" spans="4:23" customFormat="1" x14ac:dyDescent="0.35">
      <c r="D15489" s="5"/>
      <c r="J15489" s="12"/>
      <c r="S15489" s="12"/>
      <c r="T15489" s="5"/>
      <c r="V15489" s="5"/>
      <c r="W15489" s="5"/>
    </row>
    <row r="15490" spans="4:23" customFormat="1" x14ac:dyDescent="0.35">
      <c r="D15490" s="5"/>
      <c r="J15490" s="12"/>
      <c r="S15490" s="12"/>
      <c r="T15490" s="5"/>
      <c r="V15490" s="5"/>
      <c r="W15490" s="5"/>
    </row>
    <row r="15491" spans="4:23" customFormat="1" x14ac:dyDescent="0.35">
      <c r="D15491" s="5"/>
      <c r="J15491" s="12"/>
      <c r="S15491" s="12"/>
      <c r="T15491" s="5"/>
      <c r="V15491" s="5"/>
      <c r="W15491" s="5"/>
    </row>
    <row r="15492" spans="4:23" customFormat="1" x14ac:dyDescent="0.35">
      <c r="D15492" s="5"/>
      <c r="J15492" s="12"/>
      <c r="S15492" s="12"/>
      <c r="T15492" s="5"/>
      <c r="V15492" s="5"/>
      <c r="W15492" s="5"/>
    </row>
    <row r="15493" spans="4:23" customFormat="1" x14ac:dyDescent="0.35">
      <c r="D15493" s="5"/>
      <c r="J15493" s="12"/>
      <c r="S15493" s="12"/>
      <c r="T15493" s="5"/>
      <c r="V15493" s="5"/>
      <c r="W15493" s="5"/>
    </row>
    <row r="15494" spans="4:23" customFormat="1" x14ac:dyDescent="0.35">
      <c r="D15494" s="5"/>
      <c r="J15494" s="12"/>
      <c r="S15494" s="12"/>
      <c r="T15494" s="5"/>
      <c r="V15494" s="5"/>
      <c r="W15494" s="5"/>
    </row>
    <row r="15495" spans="4:23" customFormat="1" x14ac:dyDescent="0.35">
      <c r="D15495" s="5"/>
      <c r="J15495" s="12"/>
      <c r="S15495" s="12"/>
      <c r="T15495" s="5"/>
      <c r="V15495" s="5"/>
      <c r="W15495" s="5"/>
    </row>
    <row r="15496" spans="4:23" customFormat="1" x14ac:dyDescent="0.35">
      <c r="D15496" s="5"/>
      <c r="J15496" s="12"/>
      <c r="S15496" s="12"/>
      <c r="T15496" s="5"/>
      <c r="V15496" s="5"/>
      <c r="W15496" s="5"/>
    </row>
    <row r="15497" spans="4:23" customFormat="1" x14ac:dyDescent="0.35">
      <c r="D15497" s="5"/>
      <c r="J15497" s="12"/>
      <c r="S15497" s="12"/>
      <c r="T15497" s="5"/>
      <c r="V15497" s="5"/>
      <c r="W15497" s="5"/>
    </row>
    <row r="15498" spans="4:23" customFormat="1" x14ac:dyDescent="0.35">
      <c r="D15498" s="5"/>
      <c r="J15498" s="12"/>
      <c r="S15498" s="12"/>
      <c r="T15498" s="5"/>
      <c r="V15498" s="5"/>
      <c r="W15498" s="5"/>
    </row>
    <row r="15499" spans="4:23" customFormat="1" x14ac:dyDescent="0.35">
      <c r="D15499" s="5"/>
      <c r="J15499" s="12"/>
      <c r="S15499" s="12"/>
      <c r="T15499" s="5"/>
      <c r="V15499" s="5"/>
      <c r="W15499" s="5"/>
    </row>
    <row r="15500" spans="4:23" customFormat="1" x14ac:dyDescent="0.35">
      <c r="D15500" s="5"/>
      <c r="J15500" s="12"/>
      <c r="S15500" s="12"/>
      <c r="T15500" s="5"/>
      <c r="V15500" s="5"/>
      <c r="W15500" s="5"/>
    </row>
    <row r="15501" spans="4:23" customFormat="1" x14ac:dyDescent="0.35">
      <c r="D15501" s="5"/>
      <c r="J15501" s="12"/>
      <c r="S15501" s="12"/>
      <c r="T15501" s="5"/>
      <c r="V15501" s="5"/>
      <c r="W15501" s="5"/>
    </row>
    <row r="15502" spans="4:23" customFormat="1" x14ac:dyDescent="0.35">
      <c r="D15502" s="5"/>
      <c r="J15502" s="12"/>
      <c r="S15502" s="12"/>
      <c r="T15502" s="5"/>
      <c r="V15502" s="5"/>
      <c r="W15502" s="5"/>
    </row>
    <row r="15503" spans="4:23" customFormat="1" x14ac:dyDescent="0.35">
      <c r="D15503" s="5"/>
      <c r="J15503" s="12"/>
      <c r="S15503" s="12"/>
      <c r="T15503" s="5"/>
      <c r="V15503" s="5"/>
      <c r="W15503" s="5"/>
    </row>
    <row r="15504" spans="4:23" customFormat="1" x14ac:dyDescent="0.35">
      <c r="D15504" s="5"/>
      <c r="J15504" s="12"/>
      <c r="S15504" s="12"/>
      <c r="T15504" s="5"/>
      <c r="V15504" s="5"/>
      <c r="W15504" s="5"/>
    </row>
    <row r="15505" spans="4:23" customFormat="1" x14ac:dyDescent="0.35">
      <c r="D15505" s="5"/>
      <c r="J15505" s="12"/>
      <c r="S15505" s="12"/>
      <c r="T15505" s="5"/>
      <c r="V15505" s="5"/>
      <c r="W15505" s="5"/>
    </row>
    <row r="15506" spans="4:23" customFormat="1" x14ac:dyDescent="0.35">
      <c r="D15506" s="5"/>
      <c r="J15506" s="12"/>
      <c r="S15506" s="12"/>
      <c r="T15506" s="5"/>
      <c r="V15506" s="5"/>
      <c r="W15506" s="5"/>
    </row>
    <row r="15507" spans="4:23" customFormat="1" x14ac:dyDescent="0.35">
      <c r="D15507" s="5"/>
      <c r="J15507" s="12"/>
      <c r="S15507" s="12"/>
      <c r="T15507" s="5"/>
      <c r="V15507" s="5"/>
      <c r="W15507" s="5"/>
    </row>
    <row r="15508" spans="4:23" customFormat="1" x14ac:dyDescent="0.35">
      <c r="D15508" s="5"/>
      <c r="J15508" s="12"/>
      <c r="S15508" s="12"/>
      <c r="T15508" s="5"/>
      <c r="V15508" s="5"/>
      <c r="W15508" s="5"/>
    </row>
    <row r="15509" spans="4:23" customFormat="1" x14ac:dyDescent="0.35">
      <c r="D15509" s="5"/>
      <c r="J15509" s="12"/>
      <c r="S15509" s="12"/>
      <c r="T15509" s="5"/>
      <c r="V15509" s="5"/>
      <c r="W15509" s="5"/>
    </row>
    <row r="15510" spans="4:23" customFormat="1" x14ac:dyDescent="0.35">
      <c r="D15510" s="5"/>
      <c r="J15510" s="12"/>
      <c r="S15510" s="12"/>
      <c r="T15510" s="5"/>
      <c r="V15510" s="5"/>
      <c r="W15510" s="5"/>
    </row>
    <row r="15511" spans="4:23" customFormat="1" x14ac:dyDescent="0.35">
      <c r="D15511" s="5"/>
      <c r="J15511" s="12"/>
      <c r="S15511" s="12"/>
      <c r="T15511" s="5"/>
      <c r="V15511" s="5"/>
      <c r="W15511" s="5"/>
    </row>
    <row r="15512" spans="4:23" customFormat="1" x14ac:dyDescent="0.35">
      <c r="D15512" s="5"/>
      <c r="J15512" s="12"/>
      <c r="S15512" s="12"/>
      <c r="T15512" s="5"/>
      <c r="V15512" s="5"/>
      <c r="W15512" s="5"/>
    </row>
    <row r="15513" spans="4:23" customFormat="1" x14ac:dyDescent="0.35">
      <c r="D15513" s="5"/>
      <c r="J15513" s="12"/>
      <c r="S15513" s="12"/>
      <c r="T15513" s="5"/>
      <c r="V15513" s="5"/>
      <c r="W15513" s="5"/>
    </row>
    <row r="15514" spans="4:23" customFormat="1" x14ac:dyDescent="0.35">
      <c r="D15514" s="5"/>
      <c r="J15514" s="12"/>
      <c r="S15514" s="12"/>
      <c r="T15514" s="5"/>
      <c r="V15514" s="5"/>
      <c r="W15514" s="5"/>
    </row>
    <row r="15515" spans="4:23" customFormat="1" x14ac:dyDescent="0.35">
      <c r="D15515" s="5"/>
      <c r="J15515" s="12"/>
      <c r="S15515" s="12"/>
      <c r="T15515" s="5"/>
      <c r="V15515" s="5"/>
      <c r="W15515" s="5"/>
    </row>
    <row r="15516" spans="4:23" customFormat="1" x14ac:dyDescent="0.35">
      <c r="D15516" s="5"/>
      <c r="J15516" s="12"/>
      <c r="S15516" s="12"/>
      <c r="T15516" s="5"/>
      <c r="V15516" s="5"/>
      <c r="W15516" s="5"/>
    </row>
    <row r="15517" spans="4:23" customFormat="1" x14ac:dyDescent="0.35">
      <c r="D15517" s="5"/>
      <c r="J15517" s="12"/>
      <c r="S15517" s="12"/>
      <c r="T15517" s="5"/>
      <c r="V15517" s="5"/>
      <c r="W15517" s="5"/>
    </row>
    <row r="15518" spans="4:23" customFormat="1" x14ac:dyDescent="0.35">
      <c r="D15518" s="5"/>
      <c r="J15518" s="12"/>
      <c r="S15518" s="12"/>
      <c r="T15518" s="5"/>
      <c r="V15518" s="5"/>
      <c r="W15518" s="5"/>
    </row>
    <row r="15519" spans="4:23" customFormat="1" x14ac:dyDescent="0.35">
      <c r="D15519" s="5"/>
      <c r="J15519" s="12"/>
      <c r="S15519" s="12"/>
      <c r="T15519" s="5"/>
      <c r="V15519" s="5"/>
      <c r="W15519" s="5"/>
    </row>
    <row r="15520" spans="4:23" customFormat="1" x14ac:dyDescent="0.35">
      <c r="D15520" s="5"/>
      <c r="J15520" s="12"/>
      <c r="S15520" s="12"/>
      <c r="T15520" s="5"/>
      <c r="V15520" s="5"/>
      <c r="W15520" s="5"/>
    </row>
    <row r="15521" spans="4:23" customFormat="1" x14ac:dyDescent="0.35">
      <c r="D15521" s="5"/>
      <c r="J15521" s="12"/>
      <c r="S15521" s="12"/>
      <c r="T15521" s="5"/>
      <c r="V15521" s="5"/>
      <c r="W15521" s="5"/>
    </row>
    <row r="15522" spans="4:23" customFormat="1" x14ac:dyDescent="0.35">
      <c r="D15522" s="5"/>
      <c r="J15522" s="12"/>
      <c r="S15522" s="12"/>
      <c r="T15522" s="5"/>
      <c r="V15522" s="5"/>
      <c r="W15522" s="5"/>
    </row>
    <row r="15523" spans="4:23" customFormat="1" x14ac:dyDescent="0.35">
      <c r="D15523" s="5"/>
      <c r="J15523" s="12"/>
      <c r="S15523" s="12"/>
      <c r="T15523" s="5"/>
      <c r="V15523" s="5"/>
      <c r="W15523" s="5"/>
    </row>
    <row r="15524" spans="4:23" customFormat="1" x14ac:dyDescent="0.35">
      <c r="D15524" s="5"/>
      <c r="J15524" s="12"/>
      <c r="S15524" s="12"/>
      <c r="T15524" s="5"/>
      <c r="V15524" s="5"/>
      <c r="W15524" s="5"/>
    </row>
    <row r="15525" spans="4:23" customFormat="1" x14ac:dyDescent="0.35">
      <c r="D15525" s="5"/>
      <c r="J15525" s="12"/>
      <c r="S15525" s="12"/>
      <c r="T15525" s="5"/>
      <c r="V15525" s="5"/>
      <c r="W15525" s="5"/>
    </row>
    <row r="15526" spans="4:23" customFormat="1" x14ac:dyDescent="0.35">
      <c r="D15526" s="5"/>
      <c r="J15526" s="12"/>
      <c r="S15526" s="12"/>
      <c r="T15526" s="5"/>
      <c r="V15526" s="5"/>
      <c r="W15526" s="5"/>
    </row>
    <row r="15527" spans="4:23" customFormat="1" x14ac:dyDescent="0.35">
      <c r="D15527" s="5"/>
      <c r="J15527" s="12"/>
      <c r="S15527" s="12"/>
      <c r="T15527" s="5"/>
      <c r="V15527" s="5"/>
      <c r="W15527" s="5"/>
    </row>
    <row r="15528" spans="4:23" customFormat="1" x14ac:dyDescent="0.35">
      <c r="D15528" s="5"/>
      <c r="J15528" s="12"/>
      <c r="S15528" s="12"/>
      <c r="T15528" s="5"/>
      <c r="V15528" s="5"/>
      <c r="W15528" s="5"/>
    </row>
    <row r="15529" spans="4:23" customFormat="1" x14ac:dyDescent="0.35">
      <c r="D15529" s="5"/>
      <c r="J15529" s="12"/>
      <c r="S15529" s="12"/>
      <c r="T15529" s="5"/>
      <c r="V15529" s="5"/>
      <c r="W15529" s="5"/>
    </row>
    <row r="15530" spans="4:23" customFormat="1" x14ac:dyDescent="0.35">
      <c r="D15530" s="5"/>
      <c r="J15530" s="12"/>
      <c r="S15530" s="12"/>
      <c r="T15530" s="5"/>
      <c r="V15530" s="5"/>
      <c r="W15530" s="5"/>
    </row>
    <row r="15531" spans="4:23" customFormat="1" x14ac:dyDescent="0.35">
      <c r="D15531" s="5"/>
      <c r="J15531" s="12"/>
      <c r="S15531" s="12"/>
      <c r="T15531" s="5"/>
      <c r="V15531" s="5"/>
      <c r="W15531" s="5"/>
    </row>
    <row r="15532" spans="4:23" customFormat="1" x14ac:dyDescent="0.35">
      <c r="D15532" s="5"/>
      <c r="J15532" s="12"/>
      <c r="S15532" s="12"/>
      <c r="T15532" s="5"/>
      <c r="V15532" s="5"/>
      <c r="W15532" s="5"/>
    </row>
    <row r="15533" spans="4:23" customFormat="1" x14ac:dyDescent="0.35">
      <c r="D15533" s="5"/>
      <c r="J15533" s="12"/>
      <c r="S15533" s="12"/>
      <c r="T15533" s="5"/>
      <c r="V15533" s="5"/>
      <c r="W15533" s="5"/>
    </row>
    <row r="15534" spans="4:23" customFormat="1" x14ac:dyDescent="0.35">
      <c r="D15534" s="5"/>
      <c r="J15534" s="12"/>
      <c r="S15534" s="12"/>
      <c r="T15534" s="5"/>
      <c r="V15534" s="5"/>
      <c r="W15534" s="5"/>
    </row>
    <row r="15535" spans="4:23" customFormat="1" x14ac:dyDescent="0.35">
      <c r="D15535" s="5"/>
      <c r="J15535" s="12"/>
      <c r="S15535" s="12"/>
      <c r="T15535" s="5"/>
      <c r="V15535" s="5"/>
      <c r="W15535" s="5"/>
    </row>
    <row r="15536" spans="4:23" customFormat="1" x14ac:dyDescent="0.35">
      <c r="D15536" s="5"/>
      <c r="J15536" s="12"/>
      <c r="S15536" s="12"/>
      <c r="T15536" s="5"/>
      <c r="V15536" s="5"/>
      <c r="W15536" s="5"/>
    </row>
    <row r="15537" spans="4:23" customFormat="1" x14ac:dyDescent="0.35">
      <c r="D15537" s="5"/>
      <c r="J15537" s="12"/>
      <c r="S15537" s="12"/>
      <c r="T15537" s="5"/>
      <c r="V15537" s="5"/>
      <c r="W15537" s="5"/>
    </row>
    <row r="15538" spans="4:23" customFormat="1" x14ac:dyDescent="0.35">
      <c r="D15538" s="5"/>
      <c r="J15538" s="12"/>
      <c r="S15538" s="12"/>
      <c r="T15538" s="5"/>
      <c r="V15538" s="5"/>
      <c r="W15538" s="5"/>
    </row>
    <row r="15539" spans="4:23" customFormat="1" x14ac:dyDescent="0.35">
      <c r="D15539" s="5"/>
      <c r="J15539" s="12"/>
      <c r="S15539" s="12"/>
      <c r="T15539" s="5"/>
      <c r="V15539" s="5"/>
      <c r="W15539" s="5"/>
    </row>
    <row r="15540" spans="4:23" customFormat="1" x14ac:dyDescent="0.35">
      <c r="D15540" s="5"/>
      <c r="J15540" s="12"/>
      <c r="S15540" s="12"/>
      <c r="T15540" s="5"/>
      <c r="V15540" s="5"/>
      <c r="W15540" s="5"/>
    </row>
    <row r="15541" spans="4:23" customFormat="1" x14ac:dyDescent="0.35">
      <c r="D15541" s="5"/>
      <c r="J15541" s="12"/>
      <c r="S15541" s="12"/>
      <c r="T15541" s="5"/>
      <c r="V15541" s="5"/>
      <c r="W15541" s="5"/>
    </row>
    <row r="15542" spans="4:23" customFormat="1" x14ac:dyDescent="0.35">
      <c r="D15542" s="5"/>
      <c r="J15542" s="12"/>
      <c r="S15542" s="12"/>
      <c r="T15542" s="5"/>
      <c r="V15542" s="5"/>
      <c r="W15542" s="5"/>
    </row>
    <row r="15543" spans="4:23" customFormat="1" x14ac:dyDescent="0.35">
      <c r="D15543" s="5"/>
      <c r="J15543" s="12"/>
      <c r="S15543" s="12"/>
      <c r="T15543" s="5"/>
      <c r="V15543" s="5"/>
      <c r="W15543" s="5"/>
    </row>
    <row r="15544" spans="4:23" customFormat="1" x14ac:dyDescent="0.35">
      <c r="D15544" s="5"/>
      <c r="J15544" s="12"/>
      <c r="S15544" s="12"/>
      <c r="T15544" s="5"/>
      <c r="V15544" s="5"/>
      <c r="W15544" s="5"/>
    </row>
    <row r="15545" spans="4:23" customFormat="1" x14ac:dyDescent="0.35">
      <c r="D15545" s="5"/>
      <c r="J15545" s="12"/>
      <c r="S15545" s="12"/>
      <c r="T15545" s="5"/>
      <c r="V15545" s="5"/>
      <c r="W15545" s="5"/>
    </row>
    <row r="15546" spans="4:23" customFormat="1" x14ac:dyDescent="0.35">
      <c r="D15546" s="5"/>
      <c r="J15546" s="12"/>
      <c r="S15546" s="12"/>
      <c r="T15546" s="5"/>
      <c r="V15546" s="5"/>
      <c r="W15546" s="5"/>
    </row>
    <row r="15547" spans="4:23" customFormat="1" x14ac:dyDescent="0.35">
      <c r="D15547" s="5"/>
      <c r="J15547" s="12"/>
      <c r="S15547" s="12"/>
      <c r="T15547" s="5"/>
      <c r="V15547" s="5"/>
      <c r="W15547" s="5"/>
    </row>
    <row r="15548" spans="4:23" customFormat="1" x14ac:dyDescent="0.35">
      <c r="D15548" s="5"/>
      <c r="J15548" s="12"/>
      <c r="S15548" s="12"/>
      <c r="T15548" s="5"/>
      <c r="V15548" s="5"/>
      <c r="W15548" s="5"/>
    </row>
    <row r="15549" spans="4:23" customFormat="1" x14ac:dyDescent="0.35">
      <c r="D15549" s="5"/>
      <c r="J15549" s="12"/>
      <c r="S15549" s="12"/>
      <c r="T15549" s="5"/>
      <c r="V15549" s="5"/>
      <c r="W15549" s="5"/>
    </row>
    <row r="15550" spans="4:23" customFormat="1" x14ac:dyDescent="0.35">
      <c r="D15550" s="5"/>
      <c r="J15550" s="12"/>
      <c r="S15550" s="12"/>
      <c r="T15550" s="5"/>
      <c r="V15550" s="5"/>
      <c r="W15550" s="5"/>
    </row>
    <row r="15551" spans="4:23" customFormat="1" x14ac:dyDescent="0.35">
      <c r="D15551" s="5"/>
      <c r="J15551" s="12"/>
      <c r="S15551" s="12"/>
      <c r="T15551" s="5"/>
      <c r="V15551" s="5"/>
      <c r="W15551" s="5"/>
    </row>
    <row r="15552" spans="4:23" customFormat="1" x14ac:dyDescent="0.35">
      <c r="D15552" s="5"/>
      <c r="J15552" s="12"/>
      <c r="S15552" s="12"/>
      <c r="T15552" s="5"/>
      <c r="V15552" s="5"/>
      <c r="W15552" s="5"/>
    </row>
    <row r="15553" spans="4:23" customFormat="1" x14ac:dyDescent="0.35">
      <c r="D15553" s="5"/>
      <c r="J15553" s="12"/>
      <c r="S15553" s="12"/>
      <c r="T15553" s="5"/>
      <c r="V15553" s="5"/>
      <c r="W15553" s="5"/>
    </row>
    <row r="15554" spans="4:23" customFormat="1" x14ac:dyDescent="0.35">
      <c r="D15554" s="5"/>
      <c r="J15554" s="12"/>
      <c r="S15554" s="12"/>
      <c r="T15554" s="5"/>
      <c r="V15554" s="5"/>
      <c r="W15554" s="5"/>
    </row>
    <row r="15555" spans="4:23" customFormat="1" x14ac:dyDescent="0.35">
      <c r="D15555" s="5"/>
      <c r="J15555" s="12"/>
      <c r="S15555" s="12"/>
      <c r="T15555" s="5"/>
      <c r="V15555" s="5"/>
      <c r="W15555" s="5"/>
    </row>
    <row r="15556" spans="4:23" customFormat="1" x14ac:dyDescent="0.35">
      <c r="D15556" s="5"/>
      <c r="J15556" s="12"/>
      <c r="S15556" s="12"/>
      <c r="T15556" s="5"/>
      <c r="V15556" s="5"/>
      <c r="W15556" s="5"/>
    </row>
    <row r="15557" spans="4:23" customFormat="1" x14ac:dyDescent="0.35">
      <c r="D15557" s="5"/>
      <c r="J15557" s="12"/>
      <c r="S15557" s="12"/>
      <c r="T15557" s="5"/>
      <c r="V15557" s="5"/>
      <c r="W15557" s="5"/>
    </row>
    <row r="15558" spans="4:23" customFormat="1" x14ac:dyDescent="0.35">
      <c r="D15558" s="5"/>
      <c r="J15558" s="12"/>
      <c r="S15558" s="12"/>
      <c r="T15558" s="5"/>
      <c r="V15558" s="5"/>
      <c r="W15558" s="5"/>
    </row>
    <row r="15559" spans="4:23" customFormat="1" x14ac:dyDescent="0.35">
      <c r="D15559" s="5"/>
      <c r="J15559" s="12"/>
      <c r="S15559" s="12"/>
      <c r="T15559" s="5"/>
      <c r="V15559" s="5"/>
      <c r="W15559" s="5"/>
    </row>
    <row r="15560" spans="4:23" customFormat="1" x14ac:dyDescent="0.35">
      <c r="D15560" s="5"/>
      <c r="J15560" s="12"/>
      <c r="S15560" s="12"/>
      <c r="T15560" s="5"/>
      <c r="V15560" s="5"/>
      <c r="W15560" s="5"/>
    </row>
    <row r="15561" spans="4:23" customFormat="1" x14ac:dyDescent="0.35">
      <c r="D15561" s="5"/>
      <c r="J15561" s="12"/>
      <c r="S15561" s="12"/>
      <c r="T15561" s="5"/>
      <c r="V15561" s="5"/>
      <c r="W15561" s="5"/>
    </row>
    <row r="15562" spans="4:23" customFormat="1" x14ac:dyDescent="0.35">
      <c r="D15562" s="5"/>
      <c r="J15562" s="12"/>
      <c r="S15562" s="12"/>
      <c r="T15562" s="5"/>
      <c r="V15562" s="5"/>
      <c r="W15562" s="5"/>
    </row>
    <row r="15563" spans="4:23" customFormat="1" x14ac:dyDescent="0.35">
      <c r="D15563" s="5"/>
      <c r="J15563" s="12"/>
      <c r="S15563" s="12"/>
      <c r="T15563" s="5"/>
      <c r="V15563" s="5"/>
      <c r="W15563" s="5"/>
    </row>
    <row r="15564" spans="4:23" customFormat="1" x14ac:dyDescent="0.35">
      <c r="D15564" s="5"/>
      <c r="J15564" s="12"/>
      <c r="S15564" s="12"/>
      <c r="T15564" s="5"/>
      <c r="V15564" s="5"/>
      <c r="W15564" s="5"/>
    </row>
    <row r="15565" spans="4:23" customFormat="1" x14ac:dyDescent="0.35">
      <c r="D15565" s="5"/>
      <c r="J15565" s="12"/>
      <c r="S15565" s="12"/>
      <c r="T15565" s="5"/>
      <c r="V15565" s="5"/>
      <c r="W15565" s="5"/>
    </row>
    <row r="15566" spans="4:23" customFormat="1" x14ac:dyDescent="0.35">
      <c r="D15566" s="5"/>
      <c r="J15566" s="12"/>
      <c r="S15566" s="12"/>
      <c r="T15566" s="5"/>
      <c r="V15566" s="5"/>
      <c r="W15566" s="5"/>
    </row>
    <row r="15567" spans="4:23" customFormat="1" x14ac:dyDescent="0.35">
      <c r="D15567" s="5"/>
      <c r="J15567" s="12"/>
      <c r="S15567" s="12"/>
      <c r="T15567" s="5"/>
      <c r="V15567" s="5"/>
      <c r="W15567" s="5"/>
    </row>
    <row r="15568" spans="4:23" customFormat="1" x14ac:dyDescent="0.35">
      <c r="D15568" s="5"/>
      <c r="J15568" s="12"/>
      <c r="S15568" s="12"/>
      <c r="T15568" s="5"/>
      <c r="V15568" s="5"/>
      <c r="W15568" s="5"/>
    </row>
    <row r="15569" spans="4:23" customFormat="1" x14ac:dyDescent="0.35">
      <c r="D15569" s="5"/>
      <c r="J15569" s="12"/>
      <c r="S15569" s="12"/>
      <c r="T15569" s="5"/>
      <c r="V15569" s="5"/>
      <c r="W15569" s="5"/>
    </row>
    <row r="15570" spans="4:23" customFormat="1" x14ac:dyDescent="0.35">
      <c r="D15570" s="5"/>
      <c r="J15570" s="12"/>
      <c r="S15570" s="12"/>
      <c r="T15570" s="5"/>
      <c r="V15570" s="5"/>
      <c r="W15570" s="5"/>
    </row>
    <row r="15571" spans="4:23" customFormat="1" x14ac:dyDescent="0.35">
      <c r="D15571" s="5"/>
      <c r="J15571" s="12"/>
      <c r="S15571" s="12"/>
      <c r="T15571" s="5"/>
      <c r="V15571" s="5"/>
      <c r="W15571" s="5"/>
    </row>
    <row r="15572" spans="4:23" customFormat="1" x14ac:dyDescent="0.35">
      <c r="D15572" s="5"/>
      <c r="J15572" s="12"/>
      <c r="S15572" s="12"/>
      <c r="T15572" s="5"/>
      <c r="V15572" s="5"/>
      <c r="W15572" s="5"/>
    </row>
    <row r="15573" spans="4:23" customFormat="1" x14ac:dyDescent="0.35">
      <c r="D15573" s="5"/>
      <c r="J15573" s="12"/>
      <c r="S15573" s="12"/>
      <c r="T15573" s="5"/>
      <c r="V15573" s="5"/>
      <c r="W15573" s="5"/>
    </row>
    <row r="15574" spans="4:23" customFormat="1" x14ac:dyDescent="0.35">
      <c r="D15574" s="5"/>
      <c r="J15574" s="12"/>
      <c r="S15574" s="12"/>
      <c r="T15574" s="5"/>
      <c r="V15574" s="5"/>
      <c r="W15574" s="5"/>
    </row>
    <row r="15575" spans="4:23" customFormat="1" x14ac:dyDescent="0.35">
      <c r="D15575" s="5"/>
      <c r="J15575" s="12"/>
      <c r="S15575" s="12"/>
      <c r="T15575" s="5"/>
      <c r="V15575" s="5"/>
      <c r="W15575" s="5"/>
    </row>
    <row r="15576" spans="4:23" customFormat="1" x14ac:dyDescent="0.35">
      <c r="D15576" s="5"/>
      <c r="J15576" s="12"/>
      <c r="S15576" s="12"/>
      <c r="T15576" s="5"/>
      <c r="V15576" s="5"/>
      <c r="W15576" s="5"/>
    </row>
    <row r="15577" spans="4:23" customFormat="1" x14ac:dyDescent="0.35">
      <c r="D15577" s="5"/>
      <c r="J15577" s="12"/>
      <c r="S15577" s="12"/>
      <c r="T15577" s="5"/>
      <c r="V15577" s="5"/>
      <c r="W15577" s="5"/>
    </row>
    <row r="15578" spans="4:23" customFormat="1" x14ac:dyDescent="0.35">
      <c r="D15578" s="5"/>
      <c r="J15578" s="12"/>
      <c r="S15578" s="12"/>
      <c r="T15578" s="5"/>
      <c r="V15578" s="5"/>
      <c r="W15578" s="5"/>
    </row>
    <row r="15579" spans="4:23" customFormat="1" x14ac:dyDescent="0.35">
      <c r="D15579" s="5"/>
      <c r="J15579" s="12"/>
      <c r="S15579" s="12"/>
      <c r="T15579" s="5"/>
      <c r="V15579" s="5"/>
      <c r="W15579" s="5"/>
    </row>
    <row r="15580" spans="4:23" customFormat="1" x14ac:dyDescent="0.35">
      <c r="D15580" s="5"/>
      <c r="J15580" s="12"/>
      <c r="S15580" s="12"/>
      <c r="T15580" s="5"/>
      <c r="V15580" s="5"/>
      <c r="W15580" s="5"/>
    </row>
    <row r="15581" spans="4:23" customFormat="1" x14ac:dyDescent="0.35">
      <c r="D15581" s="5"/>
      <c r="J15581" s="12"/>
      <c r="S15581" s="12"/>
      <c r="T15581" s="5"/>
      <c r="V15581" s="5"/>
      <c r="W15581" s="5"/>
    </row>
    <row r="15582" spans="4:23" customFormat="1" x14ac:dyDescent="0.35">
      <c r="D15582" s="5"/>
      <c r="J15582" s="12"/>
      <c r="S15582" s="12"/>
      <c r="T15582" s="5"/>
      <c r="V15582" s="5"/>
      <c r="W15582" s="5"/>
    </row>
    <row r="15583" spans="4:23" customFormat="1" x14ac:dyDescent="0.35">
      <c r="D15583" s="5"/>
      <c r="J15583" s="12"/>
      <c r="S15583" s="12"/>
      <c r="T15583" s="5"/>
      <c r="V15583" s="5"/>
      <c r="W15583" s="5"/>
    </row>
    <row r="15584" spans="4:23" customFormat="1" x14ac:dyDescent="0.35">
      <c r="D15584" s="5"/>
      <c r="J15584" s="12"/>
      <c r="S15584" s="12"/>
      <c r="T15584" s="5"/>
      <c r="V15584" s="5"/>
      <c r="W15584" s="5"/>
    </row>
    <row r="15585" spans="4:23" customFormat="1" x14ac:dyDescent="0.35">
      <c r="D15585" s="5"/>
      <c r="J15585" s="12"/>
      <c r="S15585" s="12"/>
      <c r="T15585" s="5"/>
      <c r="V15585" s="5"/>
      <c r="W15585" s="5"/>
    </row>
    <row r="15586" spans="4:23" customFormat="1" x14ac:dyDescent="0.35">
      <c r="D15586" s="5"/>
      <c r="J15586" s="12"/>
      <c r="S15586" s="12"/>
      <c r="T15586" s="5"/>
      <c r="V15586" s="5"/>
      <c r="W15586" s="5"/>
    </row>
    <row r="15587" spans="4:23" customFormat="1" x14ac:dyDescent="0.35">
      <c r="D15587" s="5"/>
      <c r="J15587" s="12"/>
      <c r="S15587" s="12"/>
      <c r="T15587" s="5"/>
      <c r="V15587" s="5"/>
      <c r="W15587" s="5"/>
    </row>
    <row r="15588" spans="4:23" customFormat="1" x14ac:dyDescent="0.35">
      <c r="D15588" s="5"/>
      <c r="J15588" s="12"/>
      <c r="S15588" s="12"/>
      <c r="T15588" s="5"/>
      <c r="V15588" s="5"/>
      <c r="W15588" s="5"/>
    </row>
    <row r="15589" spans="4:23" customFormat="1" x14ac:dyDescent="0.35">
      <c r="D15589" s="5"/>
      <c r="J15589" s="12"/>
      <c r="S15589" s="12"/>
      <c r="T15589" s="5"/>
      <c r="V15589" s="5"/>
      <c r="W15589" s="5"/>
    </row>
    <row r="15590" spans="4:23" customFormat="1" x14ac:dyDescent="0.35">
      <c r="D15590" s="5"/>
      <c r="J15590" s="12"/>
      <c r="S15590" s="12"/>
      <c r="T15590" s="5"/>
      <c r="V15590" s="5"/>
      <c r="W15590" s="5"/>
    </row>
    <row r="15591" spans="4:23" customFormat="1" x14ac:dyDescent="0.35">
      <c r="D15591" s="5"/>
      <c r="J15591" s="12"/>
      <c r="S15591" s="12"/>
      <c r="T15591" s="5"/>
      <c r="V15591" s="5"/>
      <c r="W15591" s="5"/>
    </row>
    <row r="15592" spans="4:23" customFormat="1" x14ac:dyDescent="0.35">
      <c r="D15592" s="5"/>
      <c r="J15592" s="12"/>
      <c r="S15592" s="12"/>
      <c r="T15592" s="5"/>
      <c r="V15592" s="5"/>
      <c r="W15592" s="5"/>
    </row>
    <row r="15593" spans="4:23" customFormat="1" x14ac:dyDescent="0.35">
      <c r="D15593" s="5"/>
      <c r="J15593" s="12"/>
      <c r="S15593" s="12"/>
      <c r="T15593" s="5"/>
      <c r="V15593" s="5"/>
      <c r="W15593" s="5"/>
    </row>
    <row r="15594" spans="4:23" customFormat="1" x14ac:dyDescent="0.35">
      <c r="D15594" s="5"/>
      <c r="J15594" s="12"/>
      <c r="S15594" s="12"/>
      <c r="T15594" s="5"/>
      <c r="V15594" s="5"/>
      <c r="W15594" s="5"/>
    </row>
    <row r="15595" spans="4:23" customFormat="1" x14ac:dyDescent="0.35">
      <c r="D15595" s="5"/>
      <c r="J15595" s="12"/>
      <c r="S15595" s="12"/>
      <c r="T15595" s="5"/>
      <c r="V15595" s="5"/>
      <c r="W15595" s="5"/>
    </row>
    <row r="15596" spans="4:23" customFormat="1" x14ac:dyDescent="0.35">
      <c r="D15596" s="5"/>
      <c r="J15596" s="12"/>
      <c r="S15596" s="12"/>
      <c r="T15596" s="5"/>
      <c r="V15596" s="5"/>
      <c r="W15596" s="5"/>
    </row>
    <row r="15597" spans="4:23" customFormat="1" x14ac:dyDescent="0.35">
      <c r="D15597" s="5"/>
      <c r="J15597" s="12"/>
      <c r="S15597" s="12"/>
      <c r="T15597" s="5"/>
      <c r="V15597" s="5"/>
      <c r="W15597" s="5"/>
    </row>
    <row r="15598" spans="4:23" customFormat="1" x14ac:dyDescent="0.35">
      <c r="D15598" s="5"/>
      <c r="J15598" s="12"/>
      <c r="S15598" s="12"/>
      <c r="T15598" s="5"/>
      <c r="V15598" s="5"/>
      <c r="W15598" s="5"/>
    </row>
    <row r="15599" spans="4:23" customFormat="1" x14ac:dyDescent="0.35">
      <c r="D15599" s="5"/>
      <c r="J15599" s="12"/>
      <c r="S15599" s="12"/>
      <c r="T15599" s="5"/>
      <c r="V15599" s="5"/>
      <c r="W15599" s="5"/>
    </row>
    <row r="15600" spans="4:23" customFormat="1" x14ac:dyDescent="0.35">
      <c r="D15600" s="5"/>
      <c r="J15600" s="12"/>
      <c r="S15600" s="12"/>
      <c r="T15600" s="5"/>
      <c r="V15600" s="5"/>
      <c r="W15600" s="5"/>
    </row>
    <row r="15601" spans="4:23" customFormat="1" x14ac:dyDescent="0.35">
      <c r="D15601" s="5"/>
      <c r="J15601" s="12"/>
      <c r="S15601" s="12"/>
      <c r="T15601" s="5"/>
      <c r="V15601" s="5"/>
      <c r="W15601" s="5"/>
    </row>
    <row r="15602" spans="4:23" customFormat="1" x14ac:dyDescent="0.35">
      <c r="D15602" s="5"/>
      <c r="J15602" s="12"/>
      <c r="S15602" s="12"/>
      <c r="T15602" s="5"/>
      <c r="V15602" s="5"/>
      <c r="W15602" s="5"/>
    </row>
    <row r="15603" spans="4:23" customFormat="1" x14ac:dyDescent="0.35">
      <c r="D15603" s="5"/>
      <c r="J15603" s="12"/>
      <c r="S15603" s="12"/>
      <c r="T15603" s="5"/>
      <c r="V15603" s="5"/>
      <c r="W15603" s="5"/>
    </row>
    <row r="15604" spans="4:23" customFormat="1" x14ac:dyDescent="0.35">
      <c r="D15604" s="5"/>
      <c r="J15604" s="12"/>
      <c r="S15604" s="12"/>
      <c r="T15604" s="5"/>
      <c r="V15604" s="5"/>
      <c r="W15604" s="5"/>
    </row>
    <row r="15605" spans="4:23" customFormat="1" x14ac:dyDescent="0.35">
      <c r="D15605" s="5"/>
      <c r="J15605" s="12"/>
      <c r="S15605" s="12"/>
      <c r="T15605" s="5"/>
      <c r="V15605" s="5"/>
      <c r="W15605" s="5"/>
    </row>
    <row r="15606" spans="4:23" customFormat="1" x14ac:dyDescent="0.35">
      <c r="D15606" s="5"/>
      <c r="J15606" s="12"/>
      <c r="S15606" s="12"/>
      <c r="T15606" s="5"/>
      <c r="V15606" s="5"/>
      <c r="W15606" s="5"/>
    </row>
    <row r="15607" spans="4:23" customFormat="1" x14ac:dyDescent="0.35">
      <c r="D15607" s="5"/>
      <c r="J15607" s="12"/>
      <c r="S15607" s="12"/>
      <c r="T15607" s="5"/>
      <c r="V15607" s="5"/>
      <c r="W15607" s="5"/>
    </row>
    <row r="15608" spans="4:23" customFormat="1" x14ac:dyDescent="0.35">
      <c r="D15608" s="5"/>
      <c r="J15608" s="12"/>
      <c r="S15608" s="12"/>
      <c r="T15608" s="5"/>
      <c r="V15608" s="5"/>
      <c r="W15608" s="5"/>
    </row>
    <row r="15609" spans="4:23" customFormat="1" x14ac:dyDescent="0.35">
      <c r="D15609" s="5"/>
      <c r="J15609" s="12"/>
      <c r="S15609" s="12"/>
      <c r="T15609" s="5"/>
      <c r="V15609" s="5"/>
      <c r="W15609" s="5"/>
    </row>
    <row r="15610" spans="4:23" customFormat="1" x14ac:dyDescent="0.35">
      <c r="D15610" s="5"/>
      <c r="J15610" s="12"/>
      <c r="S15610" s="12"/>
      <c r="T15610" s="5"/>
      <c r="V15610" s="5"/>
      <c r="W15610" s="5"/>
    </row>
    <row r="15611" spans="4:23" customFormat="1" x14ac:dyDescent="0.35">
      <c r="D15611" s="5"/>
      <c r="J15611" s="12"/>
      <c r="S15611" s="12"/>
      <c r="T15611" s="5"/>
      <c r="V15611" s="5"/>
      <c r="W15611" s="5"/>
    </row>
    <row r="15612" spans="4:23" customFormat="1" x14ac:dyDescent="0.35">
      <c r="D15612" s="5"/>
      <c r="J15612" s="12"/>
      <c r="S15612" s="12"/>
      <c r="T15612" s="5"/>
      <c r="V15612" s="5"/>
      <c r="W15612" s="5"/>
    </row>
    <row r="15613" spans="4:23" customFormat="1" x14ac:dyDescent="0.35">
      <c r="D15613" s="5"/>
      <c r="J15613" s="12"/>
      <c r="S15613" s="12"/>
      <c r="T15613" s="5"/>
      <c r="V15613" s="5"/>
      <c r="W15613" s="5"/>
    </row>
    <row r="15614" spans="4:23" customFormat="1" x14ac:dyDescent="0.35">
      <c r="D15614" s="5"/>
      <c r="J15614" s="12"/>
      <c r="S15614" s="12"/>
      <c r="T15614" s="5"/>
      <c r="V15614" s="5"/>
      <c r="W15614" s="5"/>
    </row>
    <row r="15615" spans="4:23" customFormat="1" x14ac:dyDescent="0.35">
      <c r="D15615" s="5"/>
      <c r="J15615" s="12"/>
      <c r="S15615" s="12"/>
      <c r="T15615" s="5"/>
      <c r="V15615" s="5"/>
      <c r="W15615" s="5"/>
    </row>
    <row r="15616" spans="4:23" customFormat="1" x14ac:dyDescent="0.35">
      <c r="D15616" s="5"/>
      <c r="J15616" s="12"/>
      <c r="S15616" s="12"/>
      <c r="T15616" s="5"/>
      <c r="V15616" s="5"/>
      <c r="W15616" s="5"/>
    </row>
    <row r="15617" spans="4:23" customFormat="1" x14ac:dyDescent="0.35">
      <c r="D15617" s="5"/>
      <c r="J15617" s="12"/>
      <c r="S15617" s="12"/>
      <c r="T15617" s="5"/>
      <c r="V15617" s="5"/>
      <c r="W15617" s="5"/>
    </row>
    <row r="15618" spans="4:23" customFormat="1" x14ac:dyDescent="0.35">
      <c r="D15618" s="5"/>
      <c r="J15618" s="12"/>
      <c r="S15618" s="12"/>
      <c r="T15618" s="5"/>
      <c r="V15618" s="5"/>
      <c r="W15618" s="5"/>
    </row>
    <row r="15619" spans="4:23" customFormat="1" x14ac:dyDescent="0.35">
      <c r="D15619" s="5"/>
      <c r="J15619" s="12"/>
      <c r="S15619" s="12"/>
      <c r="T15619" s="5"/>
      <c r="V15619" s="5"/>
      <c r="W15619" s="5"/>
    </row>
    <row r="15620" spans="4:23" customFormat="1" x14ac:dyDescent="0.35">
      <c r="D15620" s="5"/>
      <c r="J15620" s="12"/>
      <c r="S15620" s="12"/>
      <c r="T15620" s="5"/>
      <c r="V15620" s="5"/>
      <c r="W15620" s="5"/>
    </row>
    <row r="15621" spans="4:23" customFormat="1" x14ac:dyDescent="0.35">
      <c r="D15621" s="5"/>
      <c r="J15621" s="12"/>
      <c r="S15621" s="12"/>
      <c r="T15621" s="5"/>
      <c r="V15621" s="5"/>
      <c r="W15621" s="5"/>
    </row>
    <row r="15622" spans="4:23" customFormat="1" x14ac:dyDescent="0.35">
      <c r="D15622" s="5"/>
      <c r="J15622" s="12"/>
      <c r="S15622" s="12"/>
      <c r="T15622" s="5"/>
      <c r="V15622" s="5"/>
      <c r="W15622" s="5"/>
    </row>
    <row r="15623" spans="4:23" customFormat="1" x14ac:dyDescent="0.35">
      <c r="D15623" s="5"/>
      <c r="J15623" s="12"/>
      <c r="S15623" s="12"/>
      <c r="T15623" s="5"/>
      <c r="V15623" s="5"/>
      <c r="W15623" s="5"/>
    </row>
    <row r="15624" spans="4:23" customFormat="1" x14ac:dyDescent="0.35">
      <c r="D15624" s="5"/>
      <c r="J15624" s="12"/>
      <c r="S15624" s="12"/>
      <c r="T15624" s="5"/>
      <c r="V15624" s="5"/>
      <c r="W15624" s="5"/>
    </row>
    <row r="15625" spans="4:23" customFormat="1" x14ac:dyDescent="0.35">
      <c r="D15625" s="5"/>
      <c r="J15625" s="12"/>
      <c r="S15625" s="12"/>
      <c r="T15625" s="5"/>
      <c r="V15625" s="5"/>
      <c r="W15625" s="5"/>
    </row>
    <row r="15626" spans="4:23" customFormat="1" x14ac:dyDescent="0.35">
      <c r="D15626" s="5"/>
      <c r="J15626" s="12"/>
      <c r="S15626" s="12"/>
      <c r="T15626" s="5"/>
      <c r="V15626" s="5"/>
      <c r="W15626" s="5"/>
    </row>
    <row r="15627" spans="4:23" customFormat="1" x14ac:dyDescent="0.35">
      <c r="D15627" s="5"/>
      <c r="J15627" s="12"/>
      <c r="S15627" s="12"/>
      <c r="T15627" s="5"/>
      <c r="V15627" s="5"/>
      <c r="W15627" s="5"/>
    </row>
    <row r="15628" spans="4:23" customFormat="1" x14ac:dyDescent="0.35">
      <c r="D15628" s="5"/>
      <c r="J15628" s="12"/>
      <c r="S15628" s="12"/>
      <c r="T15628" s="5"/>
      <c r="V15628" s="5"/>
      <c r="W15628" s="5"/>
    </row>
    <row r="15629" spans="4:23" customFormat="1" x14ac:dyDescent="0.35">
      <c r="D15629" s="5"/>
      <c r="J15629" s="12"/>
      <c r="S15629" s="12"/>
      <c r="T15629" s="5"/>
      <c r="V15629" s="5"/>
      <c r="W15629" s="5"/>
    </row>
    <row r="15630" spans="4:23" customFormat="1" x14ac:dyDescent="0.35">
      <c r="D15630" s="5"/>
      <c r="J15630" s="12"/>
      <c r="S15630" s="12"/>
      <c r="T15630" s="5"/>
      <c r="V15630" s="5"/>
      <c r="W15630" s="5"/>
    </row>
    <row r="15631" spans="4:23" customFormat="1" x14ac:dyDescent="0.35">
      <c r="D15631" s="5"/>
      <c r="J15631" s="12"/>
      <c r="S15631" s="12"/>
      <c r="T15631" s="5"/>
      <c r="V15631" s="5"/>
      <c r="W15631" s="5"/>
    </row>
    <row r="15632" spans="4:23" customFormat="1" x14ac:dyDescent="0.35">
      <c r="D15632" s="5"/>
      <c r="J15632" s="12"/>
      <c r="S15632" s="12"/>
      <c r="T15632" s="5"/>
      <c r="V15632" s="5"/>
      <c r="W15632" s="5"/>
    </row>
    <row r="15633" spans="4:23" customFormat="1" x14ac:dyDescent="0.35">
      <c r="D15633" s="5"/>
      <c r="J15633" s="12"/>
      <c r="S15633" s="12"/>
      <c r="T15633" s="5"/>
      <c r="V15633" s="5"/>
      <c r="W15633" s="5"/>
    </row>
    <row r="15634" spans="4:23" customFormat="1" x14ac:dyDescent="0.35">
      <c r="D15634" s="5"/>
      <c r="J15634" s="12"/>
      <c r="S15634" s="12"/>
      <c r="T15634" s="5"/>
      <c r="V15634" s="5"/>
      <c r="W15634" s="5"/>
    </row>
    <row r="15635" spans="4:23" customFormat="1" x14ac:dyDescent="0.35">
      <c r="D15635" s="5"/>
      <c r="J15635" s="12"/>
      <c r="S15635" s="12"/>
      <c r="T15635" s="5"/>
      <c r="V15635" s="5"/>
      <c r="W15635" s="5"/>
    </row>
    <row r="15636" spans="4:23" customFormat="1" x14ac:dyDescent="0.35">
      <c r="D15636" s="5"/>
      <c r="J15636" s="12"/>
      <c r="S15636" s="12"/>
      <c r="T15636" s="5"/>
      <c r="V15636" s="5"/>
      <c r="W15636" s="5"/>
    </row>
    <row r="15637" spans="4:23" customFormat="1" x14ac:dyDescent="0.35">
      <c r="D15637" s="5"/>
      <c r="J15637" s="12"/>
      <c r="S15637" s="12"/>
      <c r="T15637" s="5"/>
      <c r="V15637" s="5"/>
      <c r="W15637" s="5"/>
    </row>
    <row r="15638" spans="4:23" customFormat="1" x14ac:dyDescent="0.35">
      <c r="D15638" s="5"/>
      <c r="J15638" s="12"/>
      <c r="S15638" s="12"/>
      <c r="T15638" s="5"/>
      <c r="V15638" s="5"/>
      <c r="W15638" s="5"/>
    </row>
    <row r="15639" spans="4:23" customFormat="1" x14ac:dyDescent="0.35">
      <c r="D15639" s="5"/>
      <c r="J15639" s="12"/>
      <c r="S15639" s="12"/>
      <c r="T15639" s="5"/>
      <c r="V15639" s="5"/>
      <c r="W15639" s="5"/>
    </row>
    <row r="15640" spans="4:23" customFormat="1" x14ac:dyDescent="0.35">
      <c r="D15640" s="5"/>
      <c r="J15640" s="12"/>
      <c r="S15640" s="12"/>
      <c r="T15640" s="5"/>
      <c r="V15640" s="5"/>
      <c r="W15640" s="5"/>
    </row>
    <row r="15641" spans="4:23" customFormat="1" x14ac:dyDescent="0.35">
      <c r="D15641" s="5"/>
      <c r="J15641" s="12"/>
      <c r="S15641" s="12"/>
      <c r="T15641" s="5"/>
      <c r="V15641" s="5"/>
      <c r="W15641" s="5"/>
    </row>
    <row r="15642" spans="4:23" customFormat="1" x14ac:dyDescent="0.35">
      <c r="D15642" s="5"/>
      <c r="J15642" s="12"/>
      <c r="S15642" s="12"/>
      <c r="T15642" s="5"/>
      <c r="V15642" s="5"/>
      <c r="W15642" s="5"/>
    </row>
    <row r="15643" spans="4:23" customFormat="1" x14ac:dyDescent="0.35">
      <c r="D15643" s="5"/>
      <c r="J15643" s="12"/>
      <c r="S15643" s="12"/>
      <c r="T15643" s="5"/>
      <c r="V15643" s="5"/>
      <c r="W15643" s="5"/>
    </row>
    <row r="15644" spans="4:23" customFormat="1" x14ac:dyDescent="0.35">
      <c r="D15644" s="5"/>
      <c r="J15644" s="12"/>
      <c r="S15644" s="12"/>
      <c r="T15644" s="5"/>
      <c r="V15644" s="5"/>
      <c r="W15644" s="5"/>
    </row>
    <row r="15645" spans="4:23" customFormat="1" x14ac:dyDescent="0.35">
      <c r="D15645" s="5"/>
      <c r="J15645" s="12"/>
      <c r="S15645" s="12"/>
      <c r="T15645" s="5"/>
      <c r="V15645" s="5"/>
      <c r="W15645" s="5"/>
    </row>
    <row r="15646" spans="4:23" customFormat="1" x14ac:dyDescent="0.35">
      <c r="D15646" s="5"/>
      <c r="J15646" s="12"/>
      <c r="S15646" s="12"/>
      <c r="T15646" s="5"/>
      <c r="V15646" s="5"/>
      <c r="W15646" s="5"/>
    </row>
    <row r="15647" spans="4:23" customFormat="1" x14ac:dyDescent="0.35">
      <c r="D15647" s="5"/>
      <c r="J15647" s="12"/>
      <c r="S15647" s="12"/>
      <c r="T15647" s="5"/>
      <c r="V15647" s="5"/>
      <c r="W15647" s="5"/>
    </row>
    <row r="15648" spans="4:23" customFormat="1" x14ac:dyDescent="0.35">
      <c r="D15648" s="5"/>
      <c r="J15648" s="12"/>
      <c r="S15648" s="12"/>
      <c r="T15648" s="5"/>
      <c r="V15648" s="5"/>
      <c r="W15648" s="5"/>
    </row>
    <row r="15649" spans="4:23" customFormat="1" x14ac:dyDescent="0.35">
      <c r="D15649" s="5"/>
      <c r="J15649" s="12"/>
      <c r="S15649" s="12"/>
      <c r="T15649" s="5"/>
      <c r="V15649" s="5"/>
      <c r="W15649" s="5"/>
    </row>
    <row r="15650" spans="4:23" customFormat="1" x14ac:dyDescent="0.35">
      <c r="D15650" s="5"/>
      <c r="J15650" s="12"/>
      <c r="S15650" s="12"/>
      <c r="T15650" s="5"/>
      <c r="V15650" s="5"/>
      <c r="W15650" s="5"/>
    </row>
    <row r="15651" spans="4:23" customFormat="1" x14ac:dyDescent="0.35">
      <c r="D15651" s="5"/>
      <c r="J15651" s="12"/>
      <c r="S15651" s="12"/>
      <c r="T15651" s="5"/>
      <c r="V15651" s="5"/>
      <c r="W15651" s="5"/>
    </row>
    <row r="15652" spans="4:23" customFormat="1" x14ac:dyDescent="0.35">
      <c r="D15652" s="5"/>
      <c r="J15652" s="12"/>
      <c r="S15652" s="12"/>
      <c r="T15652" s="5"/>
      <c r="V15652" s="5"/>
      <c r="W15652" s="5"/>
    </row>
    <row r="15653" spans="4:23" customFormat="1" x14ac:dyDescent="0.35">
      <c r="D15653" s="5"/>
      <c r="J15653" s="12"/>
      <c r="S15653" s="12"/>
      <c r="T15653" s="5"/>
      <c r="V15653" s="5"/>
      <c r="W15653" s="5"/>
    </row>
    <row r="15654" spans="4:23" customFormat="1" x14ac:dyDescent="0.35">
      <c r="D15654" s="5"/>
      <c r="J15654" s="12"/>
      <c r="S15654" s="12"/>
      <c r="T15654" s="5"/>
      <c r="V15654" s="5"/>
      <c r="W15654" s="5"/>
    </row>
    <row r="15655" spans="4:23" customFormat="1" x14ac:dyDescent="0.35">
      <c r="D15655" s="5"/>
      <c r="J15655" s="12"/>
      <c r="S15655" s="12"/>
      <c r="T15655" s="5"/>
      <c r="V15655" s="5"/>
      <c r="W15655" s="5"/>
    </row>
    <row r="15656" spans="4:23" customFormat="1" x14ac:dyDescent="0.35">
      <c r="D15656" s="5"/>
      <c r="J15656" s="12"/>
      <c r="S15656" s="12"/>
      <c r="T15656" s="5"/>
      <c r="V15656" s="5"/>
      <c r="W15656" s="5"/>
    </row>
    <row r="15657" spans="4:23" customFormat="1" x14ac:dyDescent="0.35">
      <c r="D15657" s="5"/>
      <c r="J15657" s="12"/>
      <c r="S15657" s="12"/>
      <c r="T15657" s="5"/>
      <c r="V15657" s="5"/>
      <c r="W15657" s="5"/>
    </row>
    <row r="15658" spans="4:23" customFormat="1" x14ac:dyDescent="0.35">
      <c r="D15658" s="5"/>
      <c r="J15658" s="12"/>
      <c r="S15658" s="12"/>
      <c r="T15658" s="5"/>
      <c r="V15658" s="5"/>
      <c r="W15658" s="5"/>
    </row>
    <row r="15659" spans="4:23" customFormat="1" x14ac:dyDescent="0.35">
      <c r="D15659" s="5"/>
      <c r="J15659" s="12"/>
      <c r="S15659" s="12"/>
      <c r="T15659" s="5"/>
      <c r="V15659" s="5"/>
      <c r="W15659" s="5"/>
    </row>
    <row r="15660" spans="4:23" customFormat="1" x14ac:dyDescent="0.35">
      <c r="D15660" s="5"/>
      <c r="J15660" s="12"/>
      <c r="S15660" s="12"/>
      <c r="T15660" s="5"/>
      <c r="V15660" s="5"/>
      <c r="W15660" s="5"/>
    </row>
    <row r="15661" spans="4:23" customFormat="1" x14ac:dyDescent="0.35">
      <c r="D15661" s="5"/>
      <c r="J15661" s="12"/>
      <c r="S15661" s="12"/>
      <c r="T15661" s="5"/>
      <c r="V15661" s="5"/>
      <c r="W15661" s="5"/>
    </row>
    <row r="15662" spans="4:23" customFormat="1" x14ac:dyDescent="0.35">
      <c r="D15662" s="5"/>
      <c r="J15662" s="12"/>
      <c r="S15662" s="12"/>
      <c r="T15662" s="5"/>
      <c r="V15662" s="5"/>
      <c r="W15662" s="5"/>
    </row>
    <row r="15663" spans="4:23" customFormat="1" x14ac:dyDescent="0.35">
      <c r="D15663" s="5"/>
      <c r="J15663" s="12"/>
      <c r="S15663" s="12"/>
      <c r="T15663" s="5"/>
      <c r="V15663" s="5"/>
      <c r="W15663" s="5"/>
    </row>
    <row r="15664" spans="4:23" customFormat="1" x14ac:dyDescent="0.35">
      <c r="D15664" s="5"/>
      <c r="J15664" s="12"/>
      <c r="S15664" s="12"/>
      <c r="T15664" s="5"/>
      <c r="V15664" s="5"/>
      <c r="W15664" s="5"/>
    </row>
    <row r="15665" spans="4:23" customFormat="1" x14ac:dyDescent="0.35">
      <c r="D15665" s="5"/>
      <c r="J15665" s="12"/>
      <c r="S15665" s="12"/>
      <c r="T15665" s="5"/>
      <c r="V15665" s="5"/>
      <c r="W15665" s="5"/>
    </row>
    <row r="15666" spans="4:23" customFormat="1" x14ac:dyDescent="0.35">
      <c r="D15666" s="5"/>
      <c r="J15666" s="12"/>
      <c r="S15666" s="12"/>
      <c r="T15666" s="5"/>
      <c r="V15666" s="5"/>
      <c r="W15666" s="5"/>
    </row>
    <row r="15667" spans="4:23" customFormat="1" x14ac:dyDescent="0.35">
      <c r="D15667" s="5"/>
      <c r="J15667" s="12"/>
      <c r="S15667" s="12"/>
      <c r="T15667" s="5"/>
      <c r="V15667" s="5"/>
      <c r="W15667" s="5"/>
    </row>
    <row r="15668" spans="4:23" customFormat="1" x14ac:dyDescent="0.35">
      <c r="D15668" s="5"/>
      <c r="J15668" s="12"/>
      <c r="S15668" s="12"/>
      <c r="T15668" s="5"/>
      <c r="V15668" s="5"/>
      <c r="W15668" s="5"/>
    </row>
    <row r="15669" spans="4:23" customFormat="1" x14ac:dyDescent="0.35">
      <c r="D15669" s="5"/>
      <c r="J15669" s="12"/>
      <c r="S15669" s="12"/>
      <c r="T15669" s="5"/>
      <c r="V15669" s="5"/>
      <c r="W15669" s="5"/>
    </row>
    <row r="15670" spans="4:23" customFormat="1" x14ac:dyDescent="0.35">
      <c r="D15670" s="5"/>
      <c r="J15670" s="12"/>
      <c r="S15670" s="12"/>
      <c r="T15670" s="5"/>
      <c r="V15670" s="5"/>
      <c r="W15670" s="5"/>
    </row>
    <row r="15671" spans="4:23" customFormat="1" x14ac:dyDescent="0.35">
      <c r="D15671" s="5"/>
      <c r="J15671" s="12"/>
      <c r="S15671" s="12"/>
      <c r="T15671" s="5"/>
      <c r="V15671" s="5"/>
      <c r="W15671" s="5"/>
    </row>
    <row r="15672" spans="4:23" customFormat="1" x14ac:dyDescent="0.35">
      <c r="D15672" s="5"/>
      <c r="J15672" s="12"/>
      <c r="S15672" s="12"/>
      <c r="T15672" s="5"/>
      <c r="V15672" s="5"/>
      <c r="W15672" s="5"/>
    </row>
    <row r="15673" spans="4:23" customFormat="1" x14ac:dyDescent="0.35">
      <c r="D15673" s="5"/>
      <c r="J15673" s="12"/>
      <c r="S15673" s="12"/>
      <c r="T15673" s="5"/>
      <c r="V15673" s="5"/>
      <c r="W15673" s="5"/>
    </row>
    <row r="15674" spans="4:23" customFormat="1" x14ac:dyDescent="0.35">
      <c r="D15674" s="5"/>
      <c r="J15674" s="12"/>
      <c r="S15674" s="12"/>
      <c r="T15674" s="5"/>
      <c r="V15674" s="5"/>
      <c r="W15674" s="5"/>
    </row>
    <row r="15675" spans="4:23" customFormat="1" x14ac:dyDescent="0.35">
      <c r="D15675" s="5"/>
      <c r="J15675" s="12"/>
      <c r="S15675" s="12"/>
      <c r="T15675" s="5"/>
      <c r="V15675" s="5"/>
      <c r="W15675" s="5"/>
    </row>
    <row r="15676" spans="4:23" customFormat="1" x14ac:dyDescent="0.35">
      <c r="D15676" s="5"/>
      <c r="J15676" s="12"/>
      <c r="S15676" s="12"/>
      <c r="T15676" s="5"/>
      <c r="V15676" s="5"/>
      <c r="W15676" s="5"/>
    </row>
    <row r="15677" spans="4:23" customFormat="1" x14ac:dyDescent="0.35">
      <c r="D15677" s="5"/>
      <c r="J15677" s="12"/>
      <c r="S15677" s="12"/>
      <c r="T15677" s="5"/>
      <c r="V15677" s="5"/>
      <c r="W15677" s="5"/>
    </row>
    <row r="15678" spans="4:23" customFormat="1" x14ac:dyDescent="0.35">
      <c r="D15678" s="5"/>
      <c r="J15678" s="12"/>
      <c r="S15678" s="12"/>
      <c r="T15678" s="5"/>
      <c r="V15678" s="5"/>
      <c r="W15678" s="5"/>
    </row>
    <row r="15679" spans="4:23" customFormat="1" x14ac:dyDescent="0.35">
      <c r="D15679" s="5"/>
      <c r="J15679" s="12"/>
      <c r="S15679" s="12"/>
      <c r="T15679" s="5"/>
      <c r="V15679" s="5"/>
      <c r="W15679" s="5"/>
    </row>
    <row r="15680" spans="4:23" customFormat="1" x14ac:dyDescent="0.35">
      <c r="D15680" s="5"/>
      <c r="J15680" s="12"/>
      <c r="S15680" s="12"/>
      <c r="T15680" s="5"/>
      <c r="V15680" s="5"/>
      <c r="W15680" s="5"/>
    </row>
    <row r="15681" spans="4:23" customFormat="1" x14ac:dyDescent="0.35">
      <c r="D15681" s="5"/>
      <c r="J15681" s="12"/>
      <c r="S15681" s="12"/>
      <c r="T15681" s="5"/>
      <c r="V15681" s="5"/>
      <c r="W15681" s="5"/>
    </row>
    <row r="15682" spans="4:23" customFormat="1" x14ac:dyDescent="0.35">
      <c r="D15682" s="5"/>
      <c r="J15682" s="12"/>
      <c r="S15682" s="12"/>
      <c r="T15682" s="5"/>
      <c r="V15682" s="5"/>
      <c r="W15682" s="5"/>
    </row>
    <row r="15683" spans="4:23" customFormat="1" x14ac:dyDescent="0.35">
      <c r="D15683" s="5"/>
      <c r="J15683" s="12"/>
      <c r="S15683" s="12"/>
      <c r="T15683" s="5"/>
      <c r="V15683" s="5"/>
      <c r="W15683" s="5"/>
    </row>
    <row r="15684" spans="4:23" customFormat="1" x14ac:dyDescent="0.35">
      <c r="D15684" s="5"/>
      <c r="J15684" s="12"/>
      <c r="S15684" s="12"/>
      <c r="T15684" s="5"/>
      <c r="V15684" s="5"/>
      <c r="W15684" s="5"/>
    </row>
    <row r="15685" spans="4:23" customFormat="1" x14ac:dyDescent="0.35">
      <c r="D15685" s="5"/>
      <c r="J15685" s="12"/>
      <c r="S15685" s="12"/>
      <c r="T15685" s="5"/>
      <c r="V15685" s="5"/>
      <c r="W15685" s="5"/>
    </row>
    <row r="15686" spans="4:23" customFormat="1" x14ac:dyDescent="0.35">
      <c r="D15686" s="5"/>
      <c r="J15686" s="12"/>
      <c r="S15686" s="12"/>
      <c r="T15686" s="5"/>
      <c r="V15686" s="5"/>
      <c r="W15686" s="5"/>
    </row>
    <row r="15687" spans="4:23" customFormat="1" x14ac:dyDescent="0.35">
      <c r="D15687" s="5"/>
      <c r="J15687" s="12"/>
      <c r="S15687" s="12"/>
      <c r="T15687" s="5"/>
      <c r="V15687" s="5"/>
      <c r="W15687" s="5"/>
    </row>
    <row r="15688" spans="4:23" customFormat="1" x14ac:dyDescent="0.35">
      <c r="D15688" s="5"/>
      <c r="J15688" s="12"/>
      <c r="S15688" s="12"/>
      <c r="T15688" s="5"/>
      <c r="V15688" s="5"/>
      <c r="W15688" s="5"/>
    </row>
    <row r="15689" spans="4:23" customFormat="1" x14ac:dyDescent="0.35">
      <c r="D15689" s="5"/>
      <c r="J15689" s="12"/>
      <c r="S15689" s="12"/>
      <c r="T15689" s="5"/>
      <c r="V15689" s="5"/>
      <c r="W15689" s="5"/>
    </row>
    <row r="15690" spans="4:23" customFormat="1" x14ac:dyDescent="0.35">
      <c r="D15690" s="5"/>
      <c r="J15690" s="12"/>
      <c r="S15690" s="12"/>
      <c r="T15690" s="5"/>
      <c r="V15690" s="5"/>
      <c r="W15690" s="5"/>
    </row>
    <row r="15691" spans="4:23" customFormat="1" x14ac:dyDescent="0.35">
      <c r="D15691" s="5"/>
      <c r="J15691" s="12"/>
      <c r="S15691" s="12"/>
      <c r="T15691" s="5"/>
      <c r="V15691" s="5"/>
      <c r="W15691" s="5"/>
    </row>
    <row r="15692" spans="4:23" customFormat="1" x14ac:dyDescent="0.35">
      <c r="D15692" s="5"/>
      <c r="J15692" s="12"/>
      <c r="S15692" s="12"/>
      <c r="T15692" s="5"/>
      <c r="V15692" s="5"/>
      <c r="W15692" s="5"/>
    </row>
    <row r="15693" spans="4:23" customFormat="1" x14ac:dyDescent="0.35">
      <c r="D15693" s="5"/>
      <c r="J15693" s="12"/>
      <c r="S15693" s="12"/>
      <c r="T15693" s="5"/>
      <c r="V15693" s="5"/>
      <c r="W15693" s="5"/>
    </row>
    <row r="15694" spans="4:23" customFormat="1" x14ac:dyDescent="0.35">
      <c r="D15694" s="5"/>
      <c r="J15694" s="12"/>
      <c r="S15694" s="12"/>
      <c r="T15694" s="5"/>
      <c r="V15694" s="5"/>
      <c r="W15694" s="5"/>
    </row>
    <row r="15695" spans="4:23" customFormat="1" x14ac:dyDescent="0.35">
      <c r="D15695" s="5"/>
      <c r="J15695" s="12"/>
      <c r="S15695" s="12"/>
      <c r="T15695" s="5"/>
      <c r="V15695" s="5"/>
      <c r="W15695" s="5"/>
    </row>
    <row r="15696" spans="4:23" customFormat="1" x14ac:dyDescent="0.35">
      <c r="D15696" s="5"/>
      <c r="J15696" s="12"/>
      <c r="S15696" s="12"/>
      <c r="T15696" s="5"/>
      <c r="V15696" s="5"/>
      <c r="W15696" s="5"/>
    </row>
    <row r="15697" spans="4:23" customFormat="1" x14ac:dyDescent="0.35">
      <c r="D15697" s="5"/>
      <c r="J15697" s="12"/>
      <c r="S15697" s="12"/>
      <c r="T15697" s="5"/>
      <c r="V15697" s="5"/>
      <c r="W15697" s="5"/>
    </row>
    <row r="15698" spans="4:23" customFormat="1" x14ac:dyDescent="0.35">
      <c r="D15698" s="5"/>
      <c r="J15698" s="12"/>
      <c r="S15698" s="12"/>
      <c r="T15698" s="5"/>
      <c r="V15698" s="5"/>
      <c r="W15698" s="5"/>
    </row>
    <row r="15699" spans="4:23" customFormat="1" x14ac:dyDescent="0.35">
      <c r="D15699" s="5"/>
      <c r="J15699" s="12"/>
      <c r="S15699" s="12"/>
      <c r="T15699" s="5"/>
      <c r="V15699" s="5"/>
      <c r="W15699" s="5"/>
    </row>
    <row r="15700" spans="4:23" customFormat="1" x14ac:dyDescent="0.35">
      <c r="D15700" s="5"/>
      <c r="J15700" s="12"/>
      <c r="S15700" s="12"/>
      <c r="T15700" s="5"/>
      <c r="V15700" s="5"/>
      <c r="W15700" s="5"/>
    </row>
    <row r="15701" spans="4:23" customFormat="1" x14ac:dyDescent="0.35">
      <c r="D15701" s="5"/>
      <c r="J15701" s="12"/>
      <c r="S15701" s="12"/>
      <c r="T15701" s="5"/>
      <c r="V15701" s="5"/>
      <c r="W15701" s="5"/>
    </row>
    <row r="15702" spans="4:23" customFormat="1" x14ac:dyDescent="0.35">
      <c r="D15702" s="5"/>
      <c r="J15702" s="12"/>
      <c r="S15702" s="12"/>
      <c r="T15702" s="5"/>
      <c r="V15702" s="5"/>
      <c r="W15702" s="5"/>
    </row>
    <row r="15703" spans="4:23" customFormat="1" x14ac:dyDescent="0.35">
      <c r="D15703" s="5"/>
      <c r="J15703" s="12"/>
      <c r="S15703" s="12"/>
      <c r="T15703" s="5"/>
      <c r="V15703" s="5"/>
      <c r="W15703" s="5"/>
    </row>
    <row r="15704" spans="4:23" customFormat="1" x14ac:dyDescent="0.35">
      <c r="D15704" s="5"/>
      <c r="J15704" s="12"/>
      <c r="S15704" s="12"/>
      <c r="T15704" s="5"/>
      <c r="V15704" s="5"/>
      <c r="W15704" s="5"/>
    </row>
    <row r="15705" spans="4:23" customFormat="1" x14ac:dyDescent="0.35">
      <c r="D15705" s="5"/>
      <c r="J15705" s="12"/>
      <c r="S15705" s="12"/>
      <c r="T15705" s="5"/>
      <c r="V15705" s="5"/>
      <c r="W15705" s="5"/>
    </row>
    <row r="15706" spans="4:23" customFormat="1" x14ac:dyDescent="0.35">
      <c r="D15706" s="5"/>
      <c r="J15706" s="12"/>
      <c r="S15706" s="12"/>
      <c r="T15706" s="5"/>
      <c r="V15706" s="5"/>
      <c r="W15706" s="5"/>
    </row>
    <row r="15707" spans="4:23" customFormat="1" x14ac:dyDescent="0.35">
      <c r="D15707" s="5"/>
      <c r="J15707" s="12"/>
      <c r="S15707" s="12"/>
      <c r="T15707" s="5"/>
      <c r="V15707" s="5"/>
      <c r="W15707" s="5"/>
    </row>
    <row r="15708" spans="4:23" customFormat="1" x14ac:dyDescent="0.35">
      <c r="D15708" s="5"/>
      <c r="J15708" s="12"/>
      <c r="S15708" s="12"/>
      <c r="T15708" s="5"/>
      <c r="V15708" s="5"/>
      <c r="W15708" s="5"/>
    </row>
    <row r="15709" spans="4:23" customFormat="1" x14ac:dyDescent="0.35">
      <c r="D15709" s="5"/>
      <c r="J15709" s="12"/>
      <c r="S15709" s="12"/>
      <c r="T15709" s="5"/>
      <c r="V15709" s="5"/>
      <c r="W15709" s="5"/>
    </row>
    <row r="15710" spans="4:23" customFormat="1" x14ac:dyDescent="0.35">
      <c r="D15710" s="5"/>
      <c r="J15710" s="12"/>
      <c r="S15710" s="12"/>
      <c r="T15710" s="5"/>
      <c r="V15710" s="5"/>
      <c r="W15710" s="5"/>
    </row>
    <row r="15711" spans="4:23" customFormat="1" x14ac:dyDescent="0.35">
      <c r="D15711" s="5"/>
      <c r="J15711" s="12"/>
      <c r="S15711" s="12"/>
      <c r="T15711" s="5"/>
      <c r="V15711" s="5"/>
      <c r="W15711" s="5"/>
    </row>
    <row r="15712" spans="4:23" customFormat="1" x14ac:dyDescent="0.35">
      <c r="D15712" s="5"/>
      <c r="J15712" s="12"/>
      <c r="S15712" s="12"/>
      <c r="T15712" s="5"/>
      <c r="V15712" s="5"/>
      <c r="W15712" s="5"/>
    </row>
    <row r="15713" spans="4:23" customFormat="1" x14ac:dyDescent="0.35">
      <c r="D15713" s="5"/>
      <c r="J15713" s="12"/>
      <c r="S15713" s="12"/>
      <c r="T15713" s="5"/>
      <c r="V15713" s="5"/>
      <c r="W15713" s="5"/>
    </row>
    <row r="15714" spans="4:23" customFormat="1" x14ac:dyDescent="0.35">
      <c r="D15714" s="5"/>
      <c r="J15714" s="12"/>
      <c r="S15714" s="12"/>
      <c r="T15714" s="5"/>
      <c r="V15714" s="5"/>
      <c r="W15714" s="5"/>
    </row>
    <row r="15715" spans="4:23" customFormat="1" x14ac:dyDescent="0.35">
      <c r="D15715" s="5"/>
      <c r="J15715" s="12"/>
      <c r="S15715" s="12"/>
      <c r="T15715" s="5"/>
      <c r="V15715" s="5"/>
      <c r="W15715" s="5"/>
    </row>
    <row r="15716" spans="4:23" customFormat="1" x14ac:dyDescent="0.35">
      <c r="D15716" s="5"/>
      <c r="J15716" s="12"/>
      <c r="S15716" s="12"/>
      <c r="T15716" s="5"/>
      <c r="V15716" s="5"/>
      <c r="W15716" s="5"/>
    </row>
    <row r="15717" spans="4:23" customFormat="1" x14ac:dyDescent="0.35">
      <c r="D15717" s="5"/>
      <c r="J15717" s="12"/>
      <c r="S15717" s="12"/>
      <c r="T15717" s="5"/>
      <c r="V15717" s="5"/>
      <c r="W15717" s="5"/>
    </row>
    <row r="15718" spans="4:23" customFormat="1" x14ac:dyDescent="0.35">
      <c r="D15718" s="5"/>
      <c r="J15718" s="12"/>
      <c r="S15718" s="12"/>
      <c r="T15718" s="5"/>
      <c r="V15718" s="5"/>
      <c r="W15718" s="5"/>
    </row>
    <row r="15719" spans="4:23" customFormat="1" x14ac:dyDescent="0.35">
      <c r="D15719" s="5"/>
      <c r="J15719" s="12"/>
      <c r="S15719" s="12"/>
      <c r="T15719" s="5"/>
      <c r="V15719" s="5"/>
      <c r="W15719" s="5"/>
    </row>
    <row r="15720" spans="4:23" customFormat="1" x14ac:dyDescent="0.35">
      <c r="D15720" s="5"/>
      <c r="J15720" s="12"/>
      <c r="S15720" s="12"/>
      <c r="T15720" s="5"/>
      <c r="V15720" s="5"/>
      <c r="W15720" s="5"/>
    </row>
    <row r="15721" spans="4:23" customFormat="1" x14ac:dyDescent="0.35">
      <c r="D15721" s="5"/>
      <c r="J15721" s="12"/>
      <c r="S15721" s="12"/>
      <c r="T15721" s="5"/>
      <c r="V15721" s="5"/>
      <c r="W15721" s="5"/>
    </row>
    <row r="15722" spans="4:23" customFormat="1" x14ac:dyDescent="0.35">
      <c r="D15722" s="5"/>
      <c r="J15722" s="12"/>
      <c r="S15722" s="12"/>
      <c r="T15722" s="5"/>
      <c r="V15722" s="5"/>
      <c r="W15722" s="5"/>
    </row>
    <row r="15723" spans="4:23" customFormat="1" x14ac:dyDescent="0.35">
      <c r="D15723" s="5"/>
      <c r="J15723" s="12"/>
      <c r="S15723" s="12"/>
      <c r="T15723" s="5"/>
      <c r="V15723" s="5"/>
      <c r="W15723" s="5"/>
    </row>
    <row r="15724" spans="4:23" customFormat="1" x14ac:dyDescent="0.35">
      <c r="D15724" s="5"/>
      <c r="J15724" s="12"/>
      <c r="S15724" s="12"/>
      <c r="T15724" s="5"/>
      <c r="V15724" s="5"/>
      <c r="W15724" s="5"/>
    </row>
    <row r="15725" spans="4:23" customFormat="1" x14ac:dyDescent="0.35">
      <c r="D15725" s="5"/>
      <c r="J15725" s="12"/>
      <c r="S15725" s="12"/>
      <c r="T15725" s="5"/>
      <c r="V15725" s="5"/>
      <c r="W15725" s="5"/>
    </row>
    <row r="15726" spans="4:23" customFormat="1" x14ac:dyDescent="0.35">
      <c r="D15726" s="5"/>
      <c r="J15726" s="12"/>
      <c r="S15726" s="12"/>
      <c r="T15726" s="5"/>
      <c r="V15726" s="5"/>
      <c r="W15726" s="5"/>
    </row>
    <row r="15727" spans="4:23" customFormat="1" x14ac:dyDescent="0.35">
      <c r="D15727" s="5"/>
      <c r="J15727" s="12"/>
      <c r="S15727" s="12"/>
      <c r="T15727" s="5"/>
      <c r="V15727" s="5"/>
      <c r="W15727" s="5"/>
    </row>
    <row r="15728" spans="4:23" customFormat="1" x14ac:dyDescent="0.35">
      <c r="D15728" s="5"/>
      <c r="J15728" s="12"/>
      <c r="S15728" s="12"/>
      <c r="T15728" s="5"/>
      <c r="V15728" s="5"/>
      <c r="W15728" s="5"/>
    </row>
    <row r="15729" spans="4:23" customFormat="1" x14ac:dyDescent="0.35">
      <c r="D15729" s="5"/>
      <c r="J15729" s="12"/>
      <c r="S15729" s="12"/>
      <c r="T15729" s="5"/>
      <c r="V15729" s="5"/>
      <c r="W15729" s="5"/>
    </row>
    <row r="15730" spans="4:23" customFormat="1" x14ac:dyDescent="0.35">
      <c r="D15730" s="5"/>
      <c r="J15730" s="12"/>
      <c r="S15730" s="12"/>
      <c r="T15730" s="5"/>
      <c r="V15730" s="5"/>
      <c r="W15730" s="5"/>
    </row>
    <row r="15731" spans="4:23" customFormat="1" x14ac:dyDescent="0.35">
      <c r="D15731" s="5"/>
      <c r="J15731" s="12"/>
      <c r="S15731" s="12"/>
      <c r="T15731" s="5"/>
      <c r="V15731" s="5"/>
      <c r="W15731" s="5"/>
    </row>
    <row r="15732" spans="4:23" customFormat="1" x14ac:dyDescent="0.35">
      <c r="D15732" s="5"/>
      <c r="J15732" s="12"/>
      <c r="S15732" s="12"/>
      <c r="T15732" s="5"/>
      <c r="V15732" s="5"/>
      <c r="W15732" s="5"/>
    </row>
    <row r="15733" spans="4:23" customFormat="1" x14ac:dyDescent="0.35">
      <c r="D15733" s="5"/>
      <c r="J15733" s="12"/>
      <c r="S15733" s="12"/>
      <c r="T15733" s="5"/>
      <c r="V15733" s="5"/>
      <c r="W15733" s="5"/>
    </row>
    <row r="15734" spans="4:23" customFormat="1" x14ac:dyDescent="0.35">
      <c r="D15734" s="5"/>
      <c r="J15734" s="12"/>
      <c r="S15734" s="12"/>
      <c r="T15734" s="5"/>
      <c r="V15734" s="5"/>
      <c r="W15734" s="5"/>
    </row>
    <row r="15735" spans="4:23" customFormat="1" x14ac:dyDescent="0.35">
      <c r="D15735" s="5"/>
      <c r="J15735" s="12"/>
      <c r="S15735" s="12"/>
      <c r="T15735" s="5"/>
      <c r="V15735" s="5"/>
      <c r="W15735" s="5"/>
    </row>
    <row r="15736" spans="4:23" customFormat="1" x14ac:dyDescent="0.35">
      <c r="D15736" s="5"/>
      <c r="J15736" s="12"/>
      <c r="S15736" s="12"/>
      <c r="T15736" s="5"/>
      <c r="V15736" s="5"/>
      <c r="W15736" s="5"/>
    </row>
    <row r="15737" spans="4:23" customFormat="1" x14ac:dyDescent="0.35">
      <c r="D15737" s="5"/>
      <c r="J15737" s="12"/>
      <c r="S15737" s="12"/>
      <c r="T15737" s="5"/>
      <c r="V15737" s="5"/>
      <c r="W15737" s="5"/>
    </row>
    <row r="15738" spans="4:23" customFormat="1" x14ac:dyDescent="0.35">
      <c r="D15738" s="5"/>
      <c r="J15738" s="12"/>
      <c r="S15738" s="12"/>
      <c r="T15738" s="5"/>
      <c r="V15738" s="5"/>
      <c r="W15738" s="5"/>
    </row>
    <row r="15739" spans="4:23" customFormat="1" x14ac:dyDescent="0.35">
      <c r="D15739" s="5"/>
      <c r="J15739" s="12"/>
      <c r="S15739" s="12"/>
      <c r="T15739" s="5"/>
      <c r="V15739" s="5"/>
      <c r="W15739" s="5"/>
    </row>
    <row r="15740" spans="4:23" customFormat="1" x14ac:dyDescent="0.35">
      <c r="D15740" s="5"/>
      <c r="J15740" s="12"/>
      <c r="S15740" s="12"/>
      <c r="T15740" s="5"/>
      <c r="V15740" s="5"/>
      <c r="W15740" s="5"/>
    </row>
    <row r="15741" spans="4:23" customFormat="1" x14ac:dyDescent="0.35">
      <c r="D15741" s="5"/>
      <c r="J15741" s="12"/>
      <c r="S15741" s="12"/>
      <c r="T15741" s="5"/>
      <c r="V15741" s="5"/>
      <c r="W15741" s="5"/>
    </row>
    <row r="15742" spans="4:23" customFormat="1" x14ac:dyDescent="0.35">
      <c r="D15742" s="5"/>
      <c r="J15742" s="12"/>
      <c r="S15742" s="12"/>
      <c r="T15742" s="5"/>
      <c r="V15742" s="5"/>
      <c r="W15742" s="5"/>
    </row>
    <row r="15743" spans="4:23" customFormat="1" x14ac:dyDescent="0.35">
      <c r="D15743" s="5"/>
      <c r="J15743" s="12"/>
      <c r="S15743" s="12"/>
      <c r="T15743" s="5"/>
      <c r="V15743" s="5"/>
      <c r="W15743" s="5"/>
    </row>
    <row r="15744" spans="4:23" customFormat="1" x14ac:dyDescent="0.35">
      <c r="D15744" s="5"/>
      <c r="J15744" s="12"/>
      <c r="S15744" s="12"/>
      <c r="T15744" s="5"/>
      <c r="V15744" s="5"/>
      <c r="W15744" s="5"/>
    </row>
    <row r="15745" spans="4:23" customFormat="1" x14ac:dyDescent="0.35">
      <c r="D15745" s="5"/>
      <c r="J15745" s="12"/>
      <c r="S15745" s="12"/>
      <c r="T15745" s="5"/>
      <c r="V15745" s="5"/>
      <c r="W15745" s="5"/>
    </row>
    <row r="15746" spans="4:23" customFormat="1" x14ac:dyDescent="0.35">
      <c r="D15746" s="5"/>
      <c r="J15746" s="12"/>
      <c r="S15746" s="12"/>
      <c r="T15746" s="5"/>
      <c r="V15746" s="5"/>
      <c r="W15746" s="5"/>
    </row>
    <row r="15747" spans="4:23" customFormat="1" x14ac:dyDescent="0.35">
      <c r="D15747" s="5"/>
      <c r="J15747" s="12"/>
      <c r="S15747" s="12"/>
      <c r="T15747" s="5"/>
      <c r="V15747" s="5"/>
      <c r="W15747" s="5"/>
    </row>
    <row r="15748" spans="4:23" customFormat="1" x14ac:dyDescent="0.35">
      <c r="D15748" s="5"/>
      <c r="J15748" s="12"/>
      <c r="S15748" s="12"/>
      <c r="T15748" s="5"/>
      <c r="V15748" s="5"/>
      <c r="W15748" s="5"/>
    </row>
    <row r="15749" spans="4:23" customFormat="1" x14ac:dyDescent="0.35">
      <c r="D15749" s="5"/>
      <c r="J15749" s="12"/>
      <c r="S15749" s="12"/>
      <c r="T15749" s="5"/>
      <c r="V15749" s="5"/>
      <c r="W15749" s="5"/>
    </row>
    <row r="15750" spans="4:23" customFormat="1" x14ac:dyDescent="0.35">
      <c r="D15750" s="5"/>
      <c r="J15750" s="12"/>
      <c r="S15750" s="12"/>
      <c r="T15750" s="5"/>
      <c r="V15750" s="5"/>
      <c r="W15750" s="5"/>
    </row>
    <row r="15751" spans="4:23" customFormat="1" x14ac:dyDescent="0.35">
      <c r="D15751" s="5"/>
      <c r="J15751" s="12"/>
      <c r="S15751" s="12"/>
      <c r="T15751" s="5"/>
      <c r="V15751" s="5"/>
      <c r="W15751" s="5"/>
    </row>
    <row r="15752" spans="4:23" customFormat="1" x14ac:dyDescent="0.35">
      <c r="D15752" s="5"/>
      <c r="J15752" s="12"/>
      <c r="S15752" s="12"/>
      <c r="T15752" s="5"/>
      <c r="V15752" s="5"/>
      <c r="W15752" s="5"/>
    </row>
    <row r="15753" spans="4:23" customFormat="1" x14ac:dyDescent="0.35">
      <c r="D15753" s="5"/>
      <c r="J15753" s="12"/>
      <c r="S15753" s="12"/>
      <c r="T15753" s="5"/>
      <c r="V15753" s="5"/>
      <c r="W15753" s="5"/>
    </row>
    <row r="15754" spans="4:23" customFormat="1" x14ac:dyDescent="0.35">
      <c r="D15754" s="5"/>
      <c r="J15754" s="12"/>
      <c r="S15754" s="12"/>
      <c r="T15754" s="5"/>
      <c r="V15754" s="5"/>
      <c r="W15754" s="5"/>
    </row>
    <row r="15755" spans="4:23" customFormat="1" x14ac:dyDescent="0.35">
      <c r="D15755" s="5"/>
      <c r="J15755" s="12"/>
      <c r="S15755" s="12"/>
      <c r="T15755" s="5"/>
      <c r="V15755" s="5"/>
      <c r="W15755" s="5"/>
    </row>
    <row r="15756" spans="4:23" customFormat="1" x14ac:dyDescent="0.35">
      <c r="D15756" s="5"/>
      <c r="J15756" s="12"/>
      <c r="S15756" s="12"/>
      <c r="T15756" s="5"/>
      <c r="V15756" s="5"/>
      <c r="W15756" s="5"/>
    </row>
    <row r="15757" spans="4:23" customFormat="1" x14ac:dyDescent="0.35">
      <c r="D15757" s="5"/>
      <c r="J15757" s="12"/>
      <c r="S15757" s="12"/>
      <c r="T15757" s="5"/>
      <c r="V15757" s="5"/>
      <c r="W15757" s="5"/>
    </row>
    <row r="15758" spans="4:23" customFormat="1" x14ac:dyDescent="0.35">
      <c r="D15758" s="5"/>
      <c r="J15758" s="12"/>
      <c r="S15758" s="12"/>
      <c r="T15758" s="5"/>
      <c r="V15758" s="5"/>
      <c r="W15758" s="5"/>
    </row>
    <row r="15759" spans="4:23" customFormat="1" x14ac:dyDescent="0.35">
      <c r="D15759" s="5"/>
      <c r="J15759" s="12"/>
      <c r="S15759" s="12"/>
      <c r="T15759" s="5"/>
      <c r="V15759" s="5"/>
      <c r="W15759" s="5"/>
    </row>
    <row r="15760" spans="4:23" customFormat="1" x14ac:dyDescent="0.35">
      <c r="D15760" s="5"/>
      <c r="J15760" s="12"/>
      <c r="S15760" s="12"/>
      <c r="T15760" s="5"/>
      <c r="V15760" s="5"/>
      <c r="W15760" s="5"/>
    </row>
    <row r="15761" spans="4:23" customFormat="1" x14ac:dyDescent="0.35">
      <c r="D15761" s="5"/>
      <c r="J15761" s="12"/>
      <c r="S15761" s="12"/>
      <c r="T15761" s="5"/>
      <c r="V15761" s="5"/>
      <c r="W15761" s="5"/>
    </row>
    <row r="15762" spans="4:23" customFormat="1" x14ac:dyDescent="0.35">
      <c r="D15762" s="5"/>
      <c r="J15762" s="12"/>
      <c r="S15762" s="12"/>
      <c r="T15762" s="5"/>
      <c r="V15762" s="5"/>
      <c r="W15762" s="5"/>
    </row>
    <row r="15763" spans="4:23" customFormat="1" x14ac:dyDescent="0.35">
      <c r="D15763" s="5"/>
      <c r="J15763" s="12"/>
      <c r="S15763" s="12"/>
      <c r="T15763" s="5"/>
      <c r="V15763" s="5"/>
      <c r="W15763" s="5"/>
    </row>
    <row r="15764" spans="4:23" customFormat="1" x14ac:dyDescent="0.35">
      <c r="D15764" s="5"/>
      <c r="J15764" s="12"/>
      <c r="S15764" s="12"/>
      <c r="T15764" s="5"/>
      <c r="V15764" s="5"/>
      <c r="W15764" s="5"/>
    </row>
    <row r="15765" spans="4:23" customFormat="1" x14ac:dyDescent="0.35">
      <c r="D15765" s="5"/>
      <c r="J15765" s="12"/>
      <c r="S15765" s="12"/>
      <c r="T15765" s="5"/>
      <c r="V15765" s="5"/>
      <c r="W15765" s="5"/>
    </row>
    <row r="15766" spans="4:23" customFormat="1" x14ac:dyDescent="0.35">
      <c r="D15766" s="5"/>
      <c r="J15766" s="12"/>
      <c r="S15766" s="12"/>
      <c r="T15766" s="5"/>
      <c r="V15766" s="5"/>
      <c r="W15766" s="5"/>
    </row>
    <row r="15767" spans="4:23" customFormat="1" x14ac:dyDescent="0.35">
      <c r="D15767" s="5"/>
      <c r="J15767" s="12"/>
      <c r="S15767" s="12"/>
      <c r="T15767" s="5"/>
      <c r="V15767" s="5"/>
      <c r="W15767" s="5"/>
    </row>
    <row r="15768" spans="4:23" customFormat="1" x14ac:dyDescent="0.35">
      <c r="D15768" s="5"/>
      <c r="J15768" s="12"/>
      <c r="S15768" s="12"/>
      <c r="T15768" s="5"/>
      <c r="V15768" s="5"/>
      <c r="W15768" s="5"/>
    </row>
    <row r="15769" spans="4:23" customFormat="1" x14ac:dyDescent="0.35">
      <c r="D15769" s="5"/>
      <c r="J15769" s="12"/>
      <c r="S15769" s="12"/>
      <c r="T15769" s="5"/>
      <c r="V15769" s="5"/>
      <c r="W15769" s="5"/>
    </row>
    <row r="15770" spans="4:23" customFormat="1" x14ac:dyDescent="0.35">
      <c r="D15770" s="5"/>
      <c r="J15770" s="12"/>
      <c r="S15770" s="12"/>
      <c r="T15770" s="5"/>
      <c r="V15770" s="5"/>
      <c r="W15770" s="5"/>
    </row>
    <row r="15771" spans="4:23" customFormat="1" x14ac:dyDescent="0.35">
      <c r="D15771" s="5"/>
      <c r="J15771" s="12"/>
      <c r="S15771" s="12"/>
      <c r="T15771" s="5"/>
      <c r="V15771" s="5"/>
      <c r="W15771" s="5"/>
    </row>
    <row r="15772" spans="4:23" customFormat="1" x14ac:dyDescent="0.35">
      <c r="D15772" s="5"/>
      <c r="J15772" s="12"/>
      <c r="S15772" s="12"/>
      <c r="T15772" s="5"/>
      <c r="V15772" s="5"/>
      <c r="W15772" s="5"/>
    </row>
    <row r="15773" spans="4:23" customFormat="1" x14ac:dyDescent="0.35">
      <c r="D15773" s="5"/>
      <c r="J15773" s="12"/>
      <c r="S15773" s="12"/>
      <c r="T15773" s="5"/>
      <c r="V15773" s="5"/>
      <c r="W15773" s="5"/>
    </row>
    <row r="15774" spans="4:23" customFormat="1" x14ac:dyDescent="0.35">
      <c r="D15774" s="5"/>
      <c r="J15774" s="12"/>
      <c r="S15774" s="12"/>
      <c r="T15774" s="5"/>
      <c r="V15774" s="5"/>
      <c r="W15774" s="5"/>
    </row>
    <row r="15775" spans="4:23" customFormat="1" x14ac:dyDescent="0.35">
      <c r="D15775" s="5"/>
      <c r="J15775" s="12"/>
      <c r="S15775" s="12"/>
      <c r="T15775" s="5"/>
      <c r="V15775" s="5"/>
      <c r="W15775" s="5"/>
    </row>
    <row r="15776" spans="4:23" customFormat="1" x14ac:dyDescent="0.35">
      <c r="D15776" s="5"/>
      <c r="J15776" s="12"/>
      <c r="S15776" s="12"/>
      <c r="T15776" s="5"/>
      <c r="V15776" s="5"/>
      <c r="W15776" s="5"/>
    </row>
    <row r="15777" spans="4:23" customFormat="1" x14ac:dyDescent="0.35">
      <c r="D15777" s="5"/>
      <c r="J15777" s="12"/>
      <c r="S15777" s="12"/>
      <c r="T15777" s="5"/>
      <c r="V15777" s="5"/>
      <c r="W15777" s="5"/>
    </row>
    <row r="15778" spans="4:23" customFormat="1" x14ac:dyDescent="0.35">
      <c r="D15778" s="5"/>
      <c r="J15778" s="12"/>
      <c r="S15778" s="12"/>
      <c r="T15778" s="5"/>
      <c r="V15778" s="5"/>
      <c r="W15778" s="5"/>
    </row>
    <row r="15779" spans="4:23" customFormat="1" x14ac:dyDescent="0.35">
      <c r="D15779" s="5"/>
      <c r="J15779" s="12"/>
      <c r="S15779" s="12"/>
      <c r="T15779" s="5"/>
      <c r="V15779" s="5"/>
      <c r="W15779" s="5"/>
    </row>
    <row r="15780" spans="4:23" customFormat="1" x14ac:dyDescent="0.35">
      <c r="D15780" s="5"/>
      <c r="J15780" s="12"/>
      <c r="S15780" s="12"/>
      <c r="T15780" s="5"/>
      <c r="V15780" s="5"/>
      <c r="W15780" s="5"/>
    </row>
    <row r="15781" spans="4:23" customFormat="1" x14ac:dyDescent="0.35">
      <c r="D15781" s="5"/>
      <c r="J15781" s="12"/>
      <c r="S15781" s="12"/>
      <c r="T15781" s="5"/>
      <c r="V15781" s="5"/>
      <c r="W15781" s="5"/>
    </row>
    <row r="15782" spans="4:23" customFormat="1" x14ac:dyDescent="0.35">
      <c r="D15782" s="5"/>
      <c r="J15782" s="12"/>
      <c r="S15782" s="12"/>
      <c r="T15782" s="5"/>
      <c r="V15782" s="5"/>
      <c r="W15782" s="5"/>
    </row>
    <row r="15783" spans="4:23" customFormat="1" x14ac:dyDescent="0.35">
      <c r="D15783" s="5"/>
      <c r="J15783" s="12"/>
      <c r="S15783" s="12"/>
      <c r="T15783" s="5"/>
      <c r="V15783" s="5"/>
      <c r="W15783" s="5"/>
    </row>
    <row r="15784" spans="4:23" customFormat="1" x14ac:dyDescent="0.35">
      <c r="D15784" s="5"/>
      <c r="J15784" s="12"/>
      <c r="S15784" s="12"/>
      <c r="T15784" s="5"/>
      <c r="V15784" s="5"/>
      <c r="W15784" s="5"/>
    </row>
    <row r="15785" spans="4:23" customFormat="1" x14ac:dyDescent="0.35">
      <c r="D15785" s="5"/>
      <c r="J15785" s="12"/>
      <c r="S15785" s="12"/>
      <c r="T15785" s="5"/>
      <c r="V15785" s="5"/>
      <c r="W15785" s="5"/>
    </row>
    <row r="15786" spans="4:23" customFormat="1" x14ac:dyDescent="0.35">
      <c r="D15786" s="5"/>
      <c r="J15786" s="12"/>
      <c r="S15786" s="12"/>
      <c r="T15786" s="5"/>
      <c r="V15786" s="5"/>
      <c r="W15786" s="5"/>
    </row>
    <row r="15787" spans="4:23" customFormat="1" x14ac:dyDescent="0.35">
      <c r="D15787" s="5"/>
      <c r="J15787" s="12"/>
      <c r="S15787" s="12"/>
      <c r="T15787" s="5"/>
      <c r="V15787" s="5"/>
      <c r="W15787" s="5"/>
    </row>
    <row r="15788" spans="4:23" customFormat="1" x14ac:dyDescent="0.35">
      <c r="D15788" s="5"/>
      <c r="J15788" s="12"/>
      <c r="S15788" s="12"/>
      <c r="T15788" s="5"/>
      <c r="V15788" s="5"/>
      <c r="W15788" s="5"/>
    </row>
    <row r="15789" spans="4:23" customFormat="1" x14ac:dyDescent="0.35">
      <c r="D15789" s="5"/>
      <c r="J15789" s="12"/>
      <c r="S15789" s="12"/>
      <c r="T15789" s="5"/>
      <c r="V15789" s="5"/>
      <c r="W15789" s="5"/>
    </row>
    <row r="15790" spans="4:23" customFormat="1" x14ac:dyDescent="0.35">
      <c r="D15790" s="5"/>
      <c r="J15790" s="12"/>
      <c r="S15790" s="12"/>
      <c r="T15790" s="5"/>
      <c r="V15790" s="5"/>
      <c r="W15790" s="5"/>
    </row>
    <row r="15791" spans="4:23" customFormat="1" x14ac:dyDescent="0.35">
      <c r="D15791" s="5"/>
      <c r="J15791" s="12"/>
      <c r="S15791" s="12"/>
      <c r="T15791" s="5"/>
      <c r="V15791" s="5"/>
      <c r="W15791" s="5"/>
    </row>
    <row r="15792" spans="4:23" customFormat="1" x14ac:dyDescent="0.35">
      <c r="D15792" s="5"/>
      <c r="J15792" s="12"/>
      <c r="S15792" s="12"/>
      <c r="T15792" s="5"/>
      <c r="V15792" s="5"/>
      <c r="W15792" s="5"/>
    </row>
    <row r="15793" spans="4:23" customFormat="1" x14ac:dyDescent="0.35">
      <c r="D15793" s="5"/>
      <c r="J15793" s="12"/>
      <c r="S15793" s="12"/>
      <c r="T15793" s="5"/>
      <c r="V15793" s="5"/>
      <c r="W15793" s="5"/>
    </row>
    <row r="15794" spans="4:23" customFormat="1" x14ac:dyDescent="0.35">
      <c r="D15794" s="5"/>
      <c r="J15794" s="12"/>
      <c r="S15794" s="12"/>
      <c r="T15794" s="5"/>
      <c r="V15794" s="5"/>
      <c r="W15794" s="5"/>
    </row>
    <row r="15795" spans="4:23" customFormat="1" x14ac:dyDescent="0.35">
      <c r="D15795" s="5"/>
      <c r="J15795" s="12"/>
      <c r="S15795" s="12"/>
      <c r="T15795" s="5"/>
      <c r="V15795" s="5"/>
      <c r="W15795" s="5"/>
    </row>
    <row r="15796" spans="4:23" customFormat="1" x14ac:dyDescent="0.35">
      <c r="D15796" s="5"/>
      <c r="J15796" s="12"/>
      <c r="S15796" s="12"/>
      <c r="T15796" s="5"/>
      <c r="V15796" s="5"/>
      <c r="W15796" s="5"/>
    </row>
    <row r="15797" spans="4:23" customFormat="1" x14ac:dyDescent="0.35">
      <c r="D15797" s="5"/>
      <c r="J15797" s="12"/>
      <c r="S15797" s="12"/>
      <c r="T15797" s="5"/>
      <c r="V15797" s="5"/>
      <c r="W15797" s="5"/>
    </row>
    <row r="15798" spans="4:23" customFormat="1" x14ac:dyDescent="0.35">
      <c r="D15798" s="5"/>
      <c r="J15798" s="12"/>
      <c r="S15798" s="12"/>
      <c r="T15798" s="5"/>
      <c r="V15798" s="5"/>
      <c r="W15798" s="5"/>
    </row>
    <row r="15799" spans="4:23" customFormat="1" x14ac:dyDescent="0.35">
      <c r="D15799" s="5"/>
      <c r="J15799" s="12"/>
      <c r="S15799" s="12"/>
      <c r="T15799" s="5"/>
      <c r="V15799" s="5"/>
      <c r="W15799" s="5"/>
    </row>
    <row r="15800" spans="4:23" customFormat="1" x14ac:dyDescent="0.35">
      <c r="D15800" s="5"/>
      <c r="J15800" s="12"/>
      <c r="S15800" s="12"/>
      <c r="T15800" s="5"/>
      <c r="V15800" s="5"/>
      <c r="W15800" s="5"/>
    </row>
    <row r="15801" spans="4:23" customFormat="1" x14ac:dyDescent="0.35">
      <c r="D15801" s="5"/>
      <c r="J15801" s="12"/>
      <c r="S15801" s="12"/>
      <c r="T15801" s="5"/>
      <c r="V15801" s="5"/>
      <c r="W15801" s="5"/>
    </row>
    <row r="15802" spans="4:23" customFormat="1" x14ac:dyDescent="0.35">
      <c r="D15802" s="5"/>
      <c r="J15802" s="12"/>
      <c r="S15802" s="12"/>
      <c r="T15802" s="5"/>
      <c r="V15802" s="5"/>
      <c r="W15802" s="5"/>
    </row>
    <row r="15803" spans="4:23" customFormat="1" x14ac:dyDescent="0.35">
      <c r="D15803" s="5"/>
      <c r="J15803" s="12"/>
      <c r="S15803" s="12"/>
      <c r="T15803" s="5"/>
      <c r="V15803" s="5"/>
      <c r="W15803" s="5"/>
    </row>
    <row r="15804" spans="4:23" customFormat="1" x14ac:dyDescent="0.35">
      <c r="D15804" s="5"/>
      <c r="J15804" s="12"/>
      <c r="S15804" s="12"/>
      <c r="T15804" s="5"/>
      <c r="V15804" s="5"/>
      <c r="W15804" s="5"/>
    </row>
    <row r="15805" spans="4:23" customFormat="1" x14ac:dyDescent="0.35">
      <c r="D15805" s="5"/>
      <c r="J15805" s="12"/>
      <c r="S15805" s="12"/>
      <c r="T15805" s="5"/>
      <c r="V15805" s="5"/>
      <c r="W15805" s="5"/>
    </row>
    <row r="15806" spans="4:23" customFormat="1" x14ac:dyDescent="0.35">
      <c r="D15806" s="5"/>
      <c r="J15806" s="12"/>
      <c r="S15806" s="12"/>
      <c r="T15806" s="5"/>
      <c r="V15806" s="5"/>
      <c r="W15806" s="5"/>
    </row>
    <row r="15807" spans="4:23" customFormat="1" x14ac:dyDescent="0.35">
      <c r="D15807" s="5"/>
      <c r="J15807" s="12"/>
      <c r="S15807" s="12"/>
      <c r="T15807" s="5"/>
      <c r="V15807" s="5"/>
      <c r="W15807" s="5"/>
    </row>
    <row r="15808" spans="4:23" customFormat="1" x14ac:dyDescent="0.35">
      <c r="D15808" s="5"/>
      <c r="J15808" s="12"/>
      <c r="S15808" s="12"/>
      <c r="T15808" s="5"/>
      <c r="V15808" s="5"/>
      <c r="W15808" s="5"/>
    </row>
    <row r="15809" spans="4:23" customFormat="1" x14ac:dyDescent="0.35">
      <c r="D15809" s="5"/>
      <c r="J15809" s="12"/>
      <c r="S15809" s="12"/>
      <c r="T15809" s="5"/>
      <c r="V15809" s="5"/>
      <c r="W15809" s="5"/>
    </row>
    <row r="15810" spans="4:23" customFormat="1" x14ac:dyDescent="0.35">
      <c r="D15810" s="5"/>
      <c r="J15810" s="12"/>
      <c r="S15810" s="12"/>
      <c r="T15810" s="5"/>
      <c r="V15810" s="5"/>
      <c r="W15810" s="5"/>
    </row>
    <row r="15811" spans="4:23" customFormat="1" x14ac:dyDescent="0.35">
      <c r="D15811" s="5"/>
      <c r="J15811" s="12"/>
      <c r="S15811" s="12"/>
      <c r="T15811" s="5"/>
      <c r="V15811" s="5"/>
      <c r="W15811" s="5"/>
    </row>
    <row r="15812" spans="4:23" customFormat="1" x14ac:dyDescent="0.35">
      <c r="D15812" s="5"/>
      <c r="J15812" s="12"/>
      <c r="S15812" s="12"/>
      <c r="T15812" s="5"/>
      <c r="V15812" s="5"/>
      <c r="W15812" s="5"/>
    </row>
    <row r="15813" spans="4:23" customFormat="1" x14ac:dyDescent="0.35">
      <c r="D15813" s="5"/>
      <c r="J15813" s="12"/>
      <c r="S15813" s="12"/>
      <c r="T15813" s="5"/>
      <c r="V15813" s="5"/>
      <c r="W15813" s="5"/>
    </row>
    <row r="15814" spans="4:23" customFormat="1" x14ac:dyDescent="0.35">
      <c r="D15814" s="5"/>
      <c r="J15814" s="12"/>
      <c r="S15814" s="12"/>
      <c r="T15814" s="5"/>
      <c r="V15814" s="5"/>
      <c r="W15814" s="5"/>
    </row>
    <row r="15815" spans="4:23" customFormat="1" x14ac:dyDescent="0.35">
      <c r="D15815" s="5"/>
      <c r="J15815" s="12"/>
      <c r="S15815" s="12"/>
      <c r="T15815" s="5"/>
      <c r="V15815" s="5"/>
      <c r="W15815" s="5"/>
    </row>
    <row r="15816" spans="4:23" customFormat="1" x14ac:dyDescent="0.35">
      <c r="D15816" s="5"/>
      <c r="J15816" s="12"/>
      <c r="S15816" s="12"/>
      <c r="T15816" s="5"/>
      <c r="V15816" s="5"/>
      <c r="W15816" s="5"/>
    </row>
    <row r="15817" spans="4:23" customFormat="1" x14ac:dyDescent="0.35">
      <c r="D15817" s="5"/>
      <c r="J15817" s="12"/>
      <c r="S15817" s="12"/>
      <c r="T15817" s="5"/>
      <c r="V15817" s="5"/>
      <c r="W15817" s="5"/>
    </row>
    <row r="15818" spans="4:23" customFormat="1" x14ac:dyDescent="0.35">
      <c r="D15818" s="5"/>
      <c r="J15818" s="12"/>
      <c r="S15818" s="12"/>
      <c r="T15818" s="5"/>
      <c r="V15818" s="5"/>
      <c r="W15818" s="5"/>
    </row>
    <row r="15819" spans="4:23" customFormat="1" x14ac:dyDescent="0.35">
      <c r="D15819" s="5"/>
      <c r="J15819" s="12"/>
      <c r="S15819" s="12"/>
      <c r="T15819" s="5"/>
      <c r="V15819" s="5"/>
      <c r="W15819" s="5"/>
    </row>
    <row r="15820" spans="4:23" customFormat="1" x14ac:dyDescent="0.35">
      <c r="D15820" s="5"/>
      <c r="J15820" s="12"/>
      <c r="S15820" s="12"/>
      <c r="T15820" s="5"/>
      <c r="V15820" s="5"/>
      <c r="W15820" s="5"/>
    </row>
    <row r="15821" spans="4:23" customFormat="1" x14ac:dyDescent="0.35">
      <c r="D15821" s="5"/>
      <c r="J15821" s="12"/>
      <c r="S15821" s="12"/>
      <c r="T15821" s="5"/>
      <c r="V15821" s="5"/>
      <c r="W15821" s="5"/>
    </row>
    <row r="15822" spans="4:23" customFormat="1" x14ac:dyDescent="0.35">
      <c r="D15822" s="5"/>
      <c r="J15822" s="12"/>
      <c r="S15822" s="12"/>
      <c r="T15822" s="5"/>
      <c r="V15822" s="5"/>
      <c r="W15822" s="5"/>
    </row>
    <row r="15823" spans="4:23" customFormat="1" x14ac:dyDescent="0.35">
      <c r="D15823" s="5"/>
      <c r="J15823" s="12"/>
      <c r="S15823" s="12"/>
      <c r="T15823" s="5"/>
      <c r="V15823" s="5"/>
      <c r="W15823" s="5"/>
    </row>
    <row r="15824" spans="4:23" customFormat="1" x14ac:dyDescent="0.35">
      <c r="D15824" s="5"/>
      <c r="J15824" s="12"/>
      <c r="S15824" s="12"/>
      <c r="T15824" s="5"/>
      <c r="V15824" s="5"/>
      <c r="W15824" s="5"/>
    </row>
    <row r="15825" spans="4:23" customFormat="1" x14ac:dyDescent="0.35">
      <c r="D15825" s="5"/>
      <c r="J15825" s="12"/>
      <c r="S15825" s="12"/>
      <c r="T15825" s="5"/>
      <c r="V15825" s="5"/>
      <c r="W15825" s="5"/>
    </row>
    <row r="15826" spans="4:23" customFormat="1" x14ac:dyDescent="0.35">
      <c r="D15826" s="5"/>
      <c r="J15826" s="12"/>
      <c r="S15826" s="12"/>
      <c r="T15826" s="5"/>
      <c r="V15826" s="5"/>
      <c r="W15826" s="5"/>
    </row>
    <row r="15827" spans="4:23" customFormat="1" x14ac:dyDescent="0.35">
      <c r="D15827" s="5"/>
      <c r="J15827" s="12"/>
      <c r="S15827" s="12"/>
      <c r="T15827" s="5"/>
      <c r="V15827" s="5"/>
      <c r="W15827" s="5"/>
    </row>
    <row r="15828" spans="4:23" customFormat="1" x14ac:dyDescent="0.35">
      <c r="D15828" s="5"/>
      <c r="J15828" s="12"/>
      <c r="S15828" s="12"/>
      <c r="T15828" s="5"/>
      <c r="V15828" s="5"/>
      <c r="W15828" s="5"/>
    </row>
    <row r="15829" spans="4:23" customFormat="1" x14ac:dyDescent="0.35">
      <c r="D15829" s="5"/>
      <c r="J15829" s="12"/>
      <c r="S15829" s="12"/>
      <c r="T15829" s="5"/>
      <c r="V15829" s="5"/>
      <c r="W15829" s="5"/>
    </row>
    <row r="15830" spans="4:23" customFormat="1" x14ac:dyDescent="0.35">
      <c r="D15830" s="5"/>
      <c r="J15830" s="12"/>
      <c r="S15830" s="12"/>
      <c r="T15830" s="5"/>
      <c r="V15830" s="5"/>
      <c r="W15830" s="5"/>
    </row>
    <row r="15831" spans="4:23" customFormat="1" x14ac:dyDescent="0.35">
      <c r="D15831" s="5"/>
      <c r="J15831" s="12"/>
      <c r="S15831" s="12"/>
      <c r="T15831" s="5"/>
      <c r="V15831" s="5"/>
      <c r="W15831" s="5"/>
    </row>
    <row r="15832" spans="4:23" customFormat="1" x14ac:dyDescent="0.35">
      <c r="D15832" s="5"/>
      <c r="J15832" s="12"/>
      <c r="S15832" s="12"/>
      <c r="T15832" s="5"/>
      <c r="V15832" s="5"/>
      <c r="W15832" s="5"/>
    </row>
    <row r="15833" spans="4:23" customFormat="1" x14ac:dyDescent="0.35">
      <c r="D15833" s="5"/>
      <c r="J15833" s="12"/>
      <c r="S15833" s="12"/>
      <c r="T15833" s="5"/>
      <c r="V15833" s="5"/>
      <c r="W15833" s="5"/>
    </row>
    <row r="15834" spans="4:23" customFormat="1" x14ac:dyDescent="0.35">
      <c r="D15834" s="5"/>
      <c r="J15834" s="12"/>
      <c r="S15834" s="12"/>
      <c r="T15834" s="5"/>
      <c r="V15834" s="5"/>
      <c r="W15834" s="5"/>
    </row>
    <row r="15835" spans="4:23" customFormat="1" x14ac:dyDescent="0.35">
      <c r="D15835" s="5"/>
      <c r="J15835" s="12"/>
      <c r="S15835" s="12"/>
      <c r="T15835" s="5"/>
      <c r="V15835" s="5"/>
      <c r="W15835" s="5"/>
    </row>
    <row r="15836" spans="4:23" customFormat="1" x14ac:dyDescent="0.35">
      <c r="D15836" s="5"/>
      <c r="J15836" s="12"/>
      <c r="S15836" s="12"/>
      <c r="T15836" s="5"/>
      <c r="V15836" s="5"/>
      <c r="W15836" s="5"/>
    </row>
    <row r="15837" spans="4:23" customFormat="1" x14ac:dyDescent="0.35">
      <c r="D15837" s="5"/>
      <c r="J15837" s="12"/>
      <c r="S15837" s="12"/>
      <c r="T15837" s="5"/>
      <c r="V15837" s="5"/>
      <c r="W15837" s="5"/>
    </row>
    <row r="15838" spans="4:23" customFormat="1" x14ac:dyDescent="0.35">
      <c r="D15838" s="5"/>
      <c r="J15838" s="12"/>
      <c r="S15838" s="12"/>
      <c r="T15838" s="5"/>
      <c r="V15838" s="5"/>
      <c r="W15838" s="5"/>
    </row>
    <row r="15839" spans="4:23" customFormat="1" x14ac:dyDescent="0.35">
      <c r="D15839" s="5"/>
      <c r="J15839" s="12"/>
      <c r="S15839" s="12"/>
      <c r="T15839" s="5"/>
      <c r="V15839" s="5"/>
      <c r="W15839" s="5"/>
    </row>
    <row r="15840" spans="4:23" customFormat="1" x14ac:dyDescent="0.35">
      <c r="D15840" s="5"/>
      <c r="J15840" s="12"/>
      <c r="S15840" s="12"/>
      <c r="T15840" s="5"/>
      <c r="V15840" s="5"/>
      <c r="W15840" s="5"/>
    </row>
    <row r="15841" spans="4:23" customFormat="1" x14ac:dyDescent="0.35">
      <c r="D15841" s="5"/>
      <c r="J15841" s="12"/>
      <c r="S15841" s="12"/>
      <c r="T15841" s="5"/>
      <c r="V15841" s="5"/>
      <c r="W15841" s="5"/>
    </row>
    <row r="15842" spans="4:23" customFormat="1" x14ac:dyDescent="0.35">
      <c r="D15842" s="5"/>
      <c r="J15842" s="12"/>
      <c r="S15842" s="12"/>
      <c r="T15842" s="5"/>
      <c r="V15842" s="5"/>
      <c r="W15842" s="5"/>
    </row>
    <row r="15843" spans="4:23" customFormat="1" x14ac:dyDescent="0.35">
      <c r="D15843" s="5"/>
      <c r="J15843" s="12"/>
      <c r="S15843" s="12"/>
      <c r="T15843" s="5"/>
      <c r="V15843" s="5"/>
      <c r="W15843" s="5"/>
    </row>
    <row r="15844" spans="4:23" customFormat="1" x14ac:dyDescent="0.35">
      <c r="D15844" s="5"/>
      <c r="J15844" s="12"/>
      <c r="S15844" s="12"/>
      <c r="T15844" s="5"/>
      <c r="V15844" s="5"/>
      <c r="W15844" s="5"/>
    </row>
    <row r="15845" spans="4:23" customFormat="1" x14ac:dyDescent="0.35">
      <c r="D15845" s="5"/>
      <c r="J15845" s="12"/>
      <c r="S15845" s="12"/>
      <c r="T15845" s="5"/>
      <c r="V15845" s="5"/>
      <c r="W15845" s="5"/>
    </row>
    <row r="15846" spans="4:23" customFormat="1" x14ac:dyDescent="0.35">
      <c r="D15846" s="5"/>
      <c r="J15846" s="12"/>
      <c r="S15846" s="12"/>
      <c r="T15846" s="5"/>
      <c r="V15846" s="5"/>
      <c r="W15846" s="5"/>
    </row>
    <row r="15847" spans="4:23" customFormat="1" x14ac:dyDescent="0.35">
      <c r="D15847" s="5"/>
      <c r="J15847" s="12"/>
      <c r="S15847" s="12"/>
      <c r="T15847" s="5"/>
      <c r="V15847" s="5"/>
      <c r="W15847" s="5"/>
    </row>
    <row r="15848" spans="4:23" customFormat="1" x14ac:dyDescent="0.35">
      <c r="D15848" s="5"/>
      <c r="J15848" s="12"/>
      <c r="S15848" s="12"/>
      <c r="T15848" s="5"/>
      <c r="V15848" s="5"/>
      <c r="W15848" s="5"/>
    </row>
    <row r="15849" spans="4:23" customFormat="1" x14ac:dyDescent="0.35">
      <c r="D15849" s="5"/>
      <c r="J15849" s="12"/>
      <c r="S15849" s="12"/>
      <c r="T15849" s="5"/>
      <c r="V15849" s="5"/>
      <c r="W15849" s="5"/>
    </row>
    <row r="15850" spans="4:23" customFormat="1" x14ac:dyDescent="0.35">
      <c r="D15850" s="5"/>
      <c r="J15850" s="12"/>
      <c r="S15850" s="12"/>
      <c r="T15850" s="5"/>
      <c r="V15850" s="5"/>
      <c r="W15850" s="5"/>
    </row>
    <row r="15851" spans="4:23" customFormat="1" x14ac:dyDescent="0.35">
      <c r="D15851" s="5"/>
      <c r="J15851" s="12"/>
      <c r="S15851" s="12"/>
      <c r="T15851" s="5"/>
      <c r="V15851" s="5"/>
      <c r="W15851" s="5"/>
    </row>
    <row r="15852" spans="4:23" customFormat="1" x14ac:dyDescent="0.35">
      <c r="D15852" s="5"/>
      <c r="J15852" s="12"/>
      <c r="S15852" s="12"/>
      <c r="T15852" s="5"/>
      <c r="V15852" s="5"/>
      <c r="W15852" s="5"/>
    </row>
    <row r="15853" spans="4:23" customFormat="1" x14ac:dyDescent="0.35">
      <c r="D15853" s="5"/>
      <c r="J15853" s="12"/>
      <c r="S15853" s="12"/>
      <c r="T15853" s="5"/>
      <c r="V15853" s="5"/>
      <c r="W15853" s="5"/>
    </row>
    <row r="15854" spans="4:23" customFormat="1" x14ac:dyDescent="0.35">
      <c r="D15854" s="5"/>
      <c r="J15854" s="12"/>
      <c r="S15854" s="12"/>
      <c r="T15854" s="5"/>
      <c r="V15854" s="5"/>
      <c r="W15854" s="5"/>
    </row>
    <row r="15855" spans="4:23" customFormat="1" x14ac:dyDescent="0.35">
      <c r="D15855" s="5"/>
      <c r="J15855" s="12"/>
      <c r="S15855" s="12"/>
      <c r="T15855" s="5"/>
      <c r="V15855" s="5"/>
      <c r="W15855" s="5"/>
    </row>
    <row r="15856" spans="4:23" customFormat="1" x14ac:dyDescent="0.35">
      <c r="D15856" s="5"/>
      <c r="J15856" s="12"/>
      <c r="S15856" s="12"/>
      <c r="T15856" s="5"/>
      <c r="V15856" s="5"/>
      <c r="W15856" s="5"/>
    </row>
    <row r="15857" spans="4:23" customFormat="1" x14ac:dyDescent="0.35">
      <c r="D15857" s="5"/>
      <c r="J15857" s="12"/>
      <c r="S15857" s="12"/>
      <c r="T15857" s="5"/>
      <c r="V15857" s="5"/>
      <c r="W15857" s="5"/>
    </row>
    <row r="15858" spans="4:23" customFormat="1" x14ac:dyDescent="0.35">
      <c r="D15858" s="5"/>
      <c r="J15858" s="12"/>
      <c r="S15858" s="12"/>
      <c r="T15858" s="5"/>
      <c r="V15858" s="5"/>
      <c r="W15858" s="5"/>
    </row>
    <row r="15859" spans="4:23" customFormat="1" x14ac:dyDescent="0.35">
      <c r="D15859" s="5"/>
      <c r="J15859" s="12"/>
      <c r="S15859" s="12"/>
      <c r="T15859" s="5"/>
      <c r="V15859" s="5"/>
      <c r="W15859" s="5"/>
    </row>
    <row r="15860" spans="4:23" customFormat="1" x14ac:dyDescent="0.35">
      <c r="D15860" s="5"/>
      <c r="J15860" s="12"/>
      <c r="S15860" s="12"/>
      <c r="T15860" s="5"/>
      <c r="V15860" s="5"/>
      <c r="W15860" s="5"/>
    </row>
    <row r="15861" spans="4:23" customFormat="1" x14ac:dyDescent="0.35">
      <c r="D15861" s="5"/>
      <c r="J15861" s="12"/>
      <c r="S15861" s="12"/>
      <c r="T15861" s="5"/>
      <c r="V15861" s="5"/>
      <c r="W15861" s="5"/>
    </row>
    <row r="15862" spans="4:23" customFormat="1" x14ac:dyDescent="0.35">
      <c r="D15862" s="5"/>
      <c r="J15862" s="12"/>
      <c r="S15862" s="12"/>
      <c r="T15862" s="5"/>
      <c r="V15862" s="5"/>
      <c r="W15862" s="5"/>
    </row>
    <row r="15863" spans="4:23" customFormat="1" x14ac:dyDescent="0.35">
      <c r="D15863" s="5"/>
      <c r="J15863" s="12"/>
      <c r="S15863" s="12"/>
      <c r="T15863" s="5"/>
      <c r="V15863" s="5"/>
      <c r="W15863" s="5"/>
    </row>
    <row r="15864" spans="4:23" customFormat="1" x14ac:dyDescent="0.35">
      <c r="D15864" s="5"/>
      <c r="J15864" s="12"/>
      <c r="S15864" s="12"/>
      <c r="T15864" s="5"/>
      <c r="V15864" s="5"/>
      <c r="W15864" s="5"/>
    </row>
    <row r="15865" spans="4:23" customFormat="1" x14ac:dyDescent="0.35">
      <c r="D15865" s="5"/>
      <c r="J15865" s="12"/>
      <c r="S15865" s="12"/>
      <c r="T15865" s="5"/>
      <c r="V15865" s="5"/>
      <c r="W15865" s="5"/>
    </row>
    <row r="15866" spans="4:23" customFormat="1" x14ac:dyDescent="0.35">
      <c r="D15866" s="5"/>
      <c r="J15866" s="12"/>
      <c r="S15866" s="12"/>
      <c r="T15866" s="5"/>
      <c r="V15866" s="5"/>
      <c r="W15866" s="5"/>
    </row>
    <row r="15867" spans="4:23" customFormat="1" x14ac:dyDescent="0.35">
      <c r="D15867" s="5"/>
      <c r="J15867" s="12"/>
      <c r="S15867" s="12"/>
      <c r="T15867" s="5"/>
      <c r="V15867" s="5"/>
      <c r="W15867" s="5"/>
    </row>
    <row r="15868" spans="4:23" customFormat="1" x14ac:dyDescent="0.35">
      <c r="D15868" s="5"/>
      <c r="J15868" s="12"/>
      <c r="S15868" s="12"/>
      <c r="T15868" s="5"/>
      <c r="V15868" s="5"/>
      <c r="W15868" s="5"/>
    </row>
    <row r="15869" spans="4:23" customFormat="1" x14ac:dyDescent="0.35">
      <c r="D15869" s="5"/>
      <c r="J15869" s="12"/>
      <c r="S15869" s="12"/>
      <c r="T15869" s="5"/>
      <c r="V15869" s="5"/>
      <c r="W15869" s="5"/>
    </row>
    <row r="15870" spans="4:23" customFormat="1" x14ac:dyDescent="0.35">
      <c r="D15870" s="5"/>
      <c r="J15870" s="12"/>
      <c r="S15870" s="12"/>
      <c r="T15870" s="5"/>
      <c r="V15870" s="5"/>
      <c r="W15870" s="5"/>
    </row>
    <row r="15871" spans="4:23" customFormat="1" x14ac:dyDescent="0.35">
      <c r="D15871" s="5"/>
      <c r="J15871" s="12"/>
      <c r="S15871" s="12"/>
      <c r="T15871" s="5"/>
      <c r="V15871" s="5"/>
      <c r="W15871" s="5"/>
    </row>
    <row r="15872" spans="4:23" customFormat="1" x14ac:dyDescent="0.35">
      <c r="D15872" s="5"/>
      <c r="J15872" s="12"/>
      <c r="S15872" s="12"/>
      <c r="T15872" s="5"/>
      <c r="V15872" s="5"/>
      <c r="W15872" s="5"/>
    </row>
    <row r="15873" spans="4:23" customFormat="1" x14ac:dyDescent="0.35">
      <c r="D15873" s="5"/>
      <c r="J15873" s="12"/>
      <c r="S15873" s="12"/>
      <c r="T15873" s="5"/>
      <c r="V15873" s="5"/>
      <c r="W15873" s="5"/>
    </row>
    <row r="15874" spans="4:23" customFormat="1" x14ac:dyDescent="0.35">
      <c r="D15874" s="5"/>
      <c r="J15874" s="12"/>
      <c r="S15874" s="12"/>
      <c r="T15874" s="5"/>
      <c r="V15874" s="5"/>
      <c r="W15874" s="5"/>
    </row>
    <row r="15875" spans="4:23" customFormat="1" x14ac:dyDescent="0.35">
      <c r="D15875" s="5"/>
      <c r="J15875" s="12"/>
      <c r="S15875" s="12"/>
      <c r="T15875" s="5"/>
      <c r="V15875" s="5"/>
      <c r="W15875" s="5"/>
    </row>
    <row r="15876" spans="4:23" customFormat="1" x14ac:dyDescent="0.35">
      <c r="D15876" s="5"/>
      <c r="J15876" s="12"/>
      <c r="S15876" s="12"/>
      <c r="T15876" s="5"/>
      <c r="V15876" s="5"/>
      <c r="W15876" s="5"/>
    </row>
    <row r="15877" spans="4:23" customFormat="1" x14ac:dyDescent="0.35">
      <c r="D15877" s="5"/>
      <c r="J15877" s="12"/>
      <c r="S15877" s="12"/>
      <c r="T15877" s="5"/>
      <c r="V15877" s="5"/>
      <c r="W15877" s="5"/>
    </row>
    <row r="15878" spans="4:23" customFormat="1" x14ac:dyDescent="0.35">
      <c r="D15878" s="5"/>
      <c r="J15878" s="12"/>
      <c r="S15878" s="12"/>
      <c r="T15878" s="5"/>
      <c r="V15878" s="5"/>
      <c r="W15878" s="5"/>
    </row>
    <row r="15879" spans="4:23" customFormat="1" x14ac:dyDescent="0.35">
      <c r="D15879" s="5"/>
      <c r="J15879" s="12"/>
      <c r="S15879" s="12"/>
      <c r="T15879" s="5"/>
      <c r="V15879" s="5"/>
      <c r="W15879" s="5"/>
    </row>
    <row r="15880" spans="4:23" customFormat="1" x14ac:dyDescent="0.35">
      <c r="D15880" s="5"/>
      <c r="J15880" s="12"/>
      <c r="S15880" s="12"/>
      <c r="T15880" s="5"/>
      <c r="V15880" s="5"/>
      <c r="W15880" s="5"/>
    </row>
    <row r="15881" spans="4:23" customFormat="1" x14ac:dyDescent="0.35">
      <c r="D15881" s="5"/>
      <c r="J15881" s="12"/>
      <c r="S15881" s="12"/>
      <c r="T15881" s="5"/>
      <c r="V15881" s="5"/>
      <c r="W15881" s="5"/>
    </row>
    <row r="15882" spans="4:23" customFormat="1" x14ac:dyDescent="0.35">
      <c r="D15882" s="5"/>
      <c r="J15882" s="12"/>
      <c r="S15882" s="12"/>
      <c r="T15882" s="5"/>
      <c r="V15882" s="5"/>
      <c r="W15882" s="5"/>
    </row>
    <row r="15883" spans="4:23" customFormat="1" x14ac:dyDescent="0.35">
      <c r="D15883" s="5"/>
      <c r="J15883" s="12"/>
      <c r="S15883" s="12"/>
      <c r="T15883" s="5"/>
      <c r="V15883" s="5"/>
      <c r="W15883" s="5"/>
    </row>
    <row r="15884" spans="4:23" customFormat="1" x14ac:dyDescent="0.35">
      <c r="D15884" s="5"/>
      <c r="J15884" s="12"/>
      <c r="S15884" s="12"/>
      <c r="T15884" s="5"/>
      <c r="V15884" s="5"/>
      <c r="W15884" s="5"/>
    </row>
    <row r="15885" spans="4:23" customFormat="1" x14ac:dyDescent="0.35">
      <c r="D15885" s="5"/>
      <c r="J15885" s="12"/>
      <c r="S15885" s="12"/>
      <c r="T15885" s="5"/>
      <c r="V15885" s="5"/>
      <c r="W15885" s="5"/>
    </row>
    <row r="15886" spans="4:23" customFormat="1" x14ac:dyDescent="0.35">
      <c r="D15886" s="5"/>
      <c r="J15886" s="12"/>
      <c r="S15886" s="12"/>
      <c r="T15886" s="5"/>
      <c r="V15886" s="5"/>
      <c r="W15886" s="5"/>
    </row>
    <row r="15887" spans="4:23" customFormat="1" x14ac:dyDescent="0.35">
      <c r="D15887" s="5"/>
      <c r="J15887" s="12"/>
      <c r="S15887" s="12"/>
      <c r="T15887" s="5"/>
      <c r="V15887" s="5"/>
      <c r="W15887" s="5"/>
    </row>
    <row r="15888" spans="4:23" customFormat="1" x14ac:dyDescent="0.35">
      <c r="D15888" s="5"/>
      <c r="J15888" s="12"/>
      <c r="S15888" s="12"/>
      <c r="T15888" s="5"/>
      <c r="V15888" s="5"/>
      <c r="W15888" s="5"/>
    </row>
    <row r="15889" spans="4:23" customFormat="1" x14ac:dyDescent="0.35">
      <c r="D15889" s="5"/>
      <c r="J15889" s="12"/>
      <c r="S15889" s="12"/>
      <c r="T15889" s="5"/>
      <c r="V15889" s="5"/>
      <c r="W15889" s="5"/>
    </row>
    <row r="15890" spans="4:23" customFormat="1" x14ac:dyDescent="0.35">
      <c r="D15890" s="5"/>
      <c r="J15890" s="12"/>
      <c r="S15890" s="12"/>
      <c r="T15890" s="5"/>
      <c r="V15890" s="5"/>
      <c r="W15890" s="5"/>
    </row>
    <row r="15891" spans="4:23" customFormat="1" x14ac:dyDescent="0.35">
      <c r="D15891" s="5"/>
      <c r="J15891" s="12"/>
      <c r="S15891" s="12"/>
      <c r="T15891" s="5"/>
      <c r="V15891" s="5"/>
      <c r="W15891" s="5"/>
    </row>
    <row r="15892" spans="4:23" customFormat="1" x14ac:dyDescent="0.35">
      <c r="D15892" s="5"/>
      <c r="J15892" s="12"/>
      <c r="S15892" s="12"/>
      <c r="T15892" s="5"/>
      <c r="V15892" s="5"/>
      <c r="W15892" s="5"/>
    </row>
    <row r="15893" spans="4:23" customFormat="1" x14ac:dyDescent="0.35">
      <c r="D15893" s="5"/>
      <c r="J15893" s="12"/>
      <c r="S15893" s="12"/>
      <c r="T15893" s="5"/>
      <c r="V15893" s="5"/>
      <c r="W15893" s="5"/>
    </row>
    <row r="15894" spans="4:23" customFormat="1" x14ac:dyDescent="0.35">
      <c r="D15894" s="5"/>
      <c r="J15894" s="12"/>
      <c r="S15894" s="12"/>
      <c r="T15894" s="5"/>
      <c r="V15894" s="5"/>
      <c r="W15894" s="5"/>
    </row>
    <row r="15895" spans="4:23" customFormat="1" x14ac:dyDescent="0.35">
      <c r="D15895" s="5"/>
      <c r="J15895" s="12"/>
      <c r="S15895" s="12"/>
      <c r="T15895" s="5"/>
      <c r="V15895" s="5"/>
      <c r="W15895" s="5"/>
    </row>
    <row r="15896" spans="4:23" customFormat="1" x14ac:dyDescent="0.35">
      <c r="D15896" s="5"/>
      <c r="J15896" s="12"/>
      <c r="S15896" s="12"/>
      <c r="T15896" s="5"/>
      <c r="V15896" s="5"/>
      <c r="W15896" s="5"/>
    </row>
    <row r="15897" spans="4:23" customFormat="1" x14ac:dyDescent="0.35">
      <c r="D15897" s="5"/>
      <c r="J15897" s="12"/>
      <c r="S15897" s="12"/>
      <c r="T15897" s="5"/>
      <c r="V15897" s="5"/>
      <c r="W15897" s="5"/>
    </row>
    <row r="15898" spans="4:23" customFormat="1" x14ac:dyDescent="0.35">
      <c r="D15898" s="5"/>
      <c r="J15898" s="12"/>
      <c r="S15898" s="12"/>
      <c r="T15898" s="5"/>
      <c r="V15898" s="5"/>
      <c r="W15898" s="5"/>
    </row>
    <row r="15899" spans="4:23" customFormat="1" x14ac:dyDescent="0.35">
      <c r="D15899" s="5"/>
      <c r="J15899" s="12"/>
      <c r="S15899" s="12"/>
      <c r="T15899" s="5"/>
      <c r="V15899" s="5"/>
      <c r="W15899" s="5"/>
    </row>
    <row r="15900" spans="4:23" customFormat="1" x14ac:dyDescent="0.35">
      <c r="D15900" s="5"/>
      <c r="J15900" s="12"/>
      <c r="S15900" s="12"/>
      <c r="T15900" s="5"/>
      <c r="V15900" s="5"/>
      <c r="W15900" s="5"/>
    </row>
    <row r="15901" spans="4:23" customFormat="1" x14ac:dyDescent="0.35">
      <c r="D15901" s="5"/>
      <c r="J15901" s="12"/>
      <c r="S15901" s="12"/>
      <c r="T15901" s="5"/>
      <c r="V15901" s="5"/>
      <c r="W15901" s="5"/>
    </row>
    <row r="15902" spans="4:23" customFormat="1" x14ac:dyDescent="0.35">
      <c r="D15902" s="5"/>
      <c r="J15902" s="12"/>
      <c r="S15902" s="12"/>
      <c r="T15902" s="5"/>
      <c r="V15902" s="5"/>
      <c r="W15902" s="5"/>
    </row>
    <row r="15903" spans="4:23" customFormat="1" x14ac:dyDescent="0.35">
      <c r="D15903" s="5"/>
      <c r="J15903" s="12"/>
      <c r="S15903" s="12"/>
      <c r="T15903" s="5"/>
      <c r="V15903" s="5"/>
      <c r="W15903" s="5"/>
    </row>
    <row r="15904" spans="4:23" customFormat="1" x14ac:dyDescent="0.35">
      <c r="D15904" s="5"/>
      <c r="J15904" s="12"/>
      <c r="S15904" s="12"/>
      <c r="T15904" s="5"/>
      <c r="V15904" s="5"/>
      <c r="W15904" s="5"/>
    </row>
    <row r="15905" spans="4:23" customFormat="1" x14ac:dyDescent="0.35">
      <c r="D15905" s="5"/>
      <c r="J15905" s="12"/>
      <c r="S15905" s="12"/>
      <c r="T15905" s="5"/>
      <c r="V15905" s="5"/>
      <c r="W15905" s="5"/>
    </row>
    <row r="15906" spans="4:23" customFormat="1" x14ac:dyDescent="0.35">
      <c r="D15906" s="5"/>
      <c r="J15906" s="12"/>
      <c r="S15906" s="12"/>
      <c r="T15906" s="5"/>
      <c r="V15906" s="5"/>
      <c r="W15906" s="5"/>
    </row>
    <row r="15907" spans="4:23" customFormat="1" x14ac:dyDescent="0.35">
      <c r="D15907" s="5"/>
      <c r="J15907" s="12"/>
      <c r="S15907" s="12"/>
      <c r="T15907" s="5"/>
      <c r="V15907" s="5"/>
      <c r="W15907" s="5"/>
    </row>
    <row r="15908" spans="4:23" customFormat="1" x14ac:dyDescent="0.35">
      <c r="D15908" s="5"/>
      <c r="J15908" s="12"/>
      <c r="S15908" s="12"/>
      <c r="T15908" s="5"/>
      <c r="V15908" s="5"/>
      <c r="W15908" s="5"/>
    </row>
    <row r="15909" spans="4:23" customFormat="1" x14ac:dyDescent="0.35">
      <c r="D15909" s="5"/>
      <c r="J15909" s="12"/>
      <c r="S15909" s="12"/>
      <c r="T15909" s="5"/>
      <c r="V15909" s="5"/>
      <c r="W15909" s="5"/>
    </row>
    <row r="15910" spans="4:23" customFormat="1" x14ac:dyDescent="0.35">
      <c r="D15910" s="5"/>
      <c r="J15910" s="12"/>
      <c r="S15910" s="12"/>
      <c r="T15910" s="5"/>
      <c r="V15910" s="5"/>
      <c r="W15910" s="5"/>
    </row>
    <row r="15911" spans="4:23" customFormat="1" x14ac:dyDescent="0.35">
      <c r="D15911" s="5"/>
      <c r="J15911" s="12"/>
      <c r="S15911" s="12"/>
      <c r="T15911" s="5"/>
      <c r="V15911" s="5"/>
      <c r="W15911" s="5"/>
    </row>
    <row r="15912" spans="4:23" customFormat="1" x14ac:dyDescent="0.35">
      <c r="D15912" s="5"/>
      <c r="J15912" s="12"/>
      <c r="S15912" s="12"/>
      <c r="T15912" s="5"/>
      <c r="V15912" s="5"/>
      <c r="W15912" s="5"/>
    </row>
    <row r="15913" spans="4:23" customFormat="1" x14ac:dyDescent="0.35">
      <c r="D15913" s="5"/>
      <c r="J15913" s="12"/>
      <c r="S15913" s="12"/>
      <c r="T15913" s="5"/>
      <c r="V15913" s="5"/>
      <c r="W15913" s="5"/>
    </row>
    <row r="15914" spans="4:23" customFormat="1" x14ac:dyDescent="0.35">
      <c r="D15914" s="5"/>
      <c r="J15914" s="12"/>
      <c r="S15914" s="12"/>
      <c r="T15914" s="5"/>
      <c r="V15914" s="5"/>
      <c r="W15914" s="5"/>
    </row>
    <row r="15915" spans="4:23" customFormat="1" x14ac:dyDescent="0.35">
      <c r="D15915" s="5"/>
      <c r="J15915" s="12"/>
      <c r="S15915" s="12"/>
      <c r="T15915" s="5"/>
      <c r="V15915" s="5"/>
      <c r="W15915" s="5"/>
    </row>
    <row r="15916" spans="4:23" customFormat="1" x14ac:dyDescent="0.35">
      <c r="D15916" s="5"/>
      <c r="J15916" s="12"/>
      <c r="S15916" s="12"/>
      <c r="T15916" s="5"/>
      <c r="V15916" s="5"/>
      <c r="W15916" s="5"/>
    </row>
    <row r="15917" spans="4:23" customFormat="1" x14ac:dyDescent="0.35">
      <c r="D15917" s="5"/>
      <c r="J15917" s="12"/>
      <c r="S15917" s="12"/>
      <c r="T15917" s="5"/>
      <c r="V15917" s="5"/>
      <c r="W15917" s="5"/>
    </row>
    <row r="15918" spans="4:23" customFormat="1" x14ac:dyDescent="0.35">
      <c r="D15918" s="5"/>
      <c r="J15918" s="12"/>
      <c r="S15918" s="12"/>
      <c r="T15918" s="5"/>
      <c r="V15918" s="5"/>
      <c r="W15918" s="5"/>
    </row>
    <row r="15919" spans="4:23" customFormat="1" x14ac:dyDescent="0.35">
      <c r="D15919" s="5"/>
      <c r="J15919" s="12"/>
      <c r="S15919" s="12"/>
      <c r="T15919" s="5"/>
      <c r="V15919" s="5"/>
      <c r="W15919" s="5"/>
    </row>
    <row r="15920" spans="4:23" customFormat="1" x14ac:dyDescent="0.35">
      <c r="D15920" s="5"/>
      <c r="J15920" s="12"/>
      <c r="S15920" s="12"/>
      <c r="T15920" s="5"/>
      <c r="V15920" s="5"/>
      <c r="W15920" s="5"/>
    </row>
    <row r="15921" spans="4:23" customFormat="1" x14ac:dyDescent="0.35">
      <c r="D15921" s="5"/>
      <c r="J15921" s="12"/>
      <c r="S15921" s="12"/>
      <c r="T15921" s="5"/>
      <c r="V15921" s="5"/>
      <c r="W15921" s="5"/>
    </row>
    <row r="15922" spans="4:23" customFormat="1" x14ac:dyDescent="0.35">
      <c r="D15922" s="5"/>
      <c r="J15922" s="12"/>
      <c r="S15922" s="12"/>
      <c r="T15922" s="5"/>
      <c r="V15922" s="5"/>
      <c r="W15922" s="5"/>
    </row>
    <row r="15923" spans="4:23" customFormat="1" x14ac:dyDescent="0.35">
      <c r="D15923" s="5"/>
      <c r="J15923" s="12"/>
      <c r="S15923" s="12"/>
      <c r="T15923" s="5"/>
      <c r="V15923" s="5"/>
      <c r="W15923" s="5"/>
    </row>
    <row r="15924" spans="4:23" customFormat="1" x14ac:dyDescent="0.35">
      <c r="D15924" s="5"/>
      <c r="J15924" s="12"/>
      <c r="S15924" s="12"/>
      <c r="T15924" s="5"/>
      <c r="V15924" s="5"/>
      <c r="W15924" s="5"/>
    </row>
    <row r="15925" spans="4:23" customFormat="1" x14ac:dyDescent="0.35">
      <c r="D15925" s="5"/>
      <c r="J15925" s="12"/>
      <c r="S15925" s="12"/>
      <c r="T15925" s="5"/>
      <c r="V15925" s="5"/>
      <c r="W15925" s="5"/>
    </row>
    <row r="15926" spans="4:23" customFormat="1" x14ac:dyDescent="0.35">
      <c r="D15926" s="5"/>
      <c r="J15926" s="12"/>
      <c r="S15926" s="12"/>
      <c r="T15926" s="5"/>
      <c r="V15926" s="5"/>
      <c r="W15926" s="5"/>
    </row>
    <row r="15927" spans="4:23" customFormat="1" x14ac:dyDescent="0.35">
      <c r="D15927" s="5"/>
      <c r="J15927" s="12"/>
      <c r="S15927" s="12"/>
      <c r="T15927" s="5"/>
      <c r="V15927" s="5"/>
      <c r="W15927" s="5"/>
    </row>
    <row r="15928" spans="4:23" customFormat="1" x14ac:dyDescent="0.35">
      <c r="D15928" s="5"/>
      <c r="J15928" s="12"/>
      <c r="S15928" s="12"/>
      <c r="T15928" s="5"/>
      <c r="V15928" s="5"/>
      <c r="W15928" s="5"/>
    </row>
    <row r="15929" spans="4:23" customFormat="1" x14ac:dyDescent="0.35">
      <c r="D15929" s="5"/>
      <c r="J15929" s="12"/>
      <c r="S15929" s="12"/>
      <c r="T15929" s="5"/>
      <c r="V15929" s="5"/>
      <c r="W15929" s="5"/>
    </row>
    <row r="15930" spans="4:23" customFormat="1" x14ac:dyDescent="0.35">
      <c r="D15930" s="5"/>
      <c r="J15930" s="12"/>
      <c r="S15930" s="12"/>
      <c r="T15930" s="5"/>
      <c r="V15930" s="5"/>
      <c r="W15930" s="5"/>
    </row>
    <row r="15931" spans="4:23" customFormat="1" x14ac:dyDescent="0.35">
      <c r="D15931" s="5"/>
      <c r="J15931" s="12"/>
      <c r="S15931" s="12"/>
      <c r="T15931" s="5"/>
      <c r="V15931" s="5"/>
      <c r="W15931" s="5"/>
    </row>
    <row r="15932" spans="4:23" customFormat="1" x14ac:dyDescent="0.35">
      <c r="D15932" s="5"/>
      <c r="J15932" s="12"/>
      <c r="S15932" s="12"/>
      <c r="T15932" s="5"/>
      <c r="V15932" s="5"/>
      <c r="W15932" s="5"/>
    </row>
    <row r="15933" spans="4:23" customFormat="1" x14ac:dyDescent="0.35">
      <c r="D15933" s="5"/>
      <c r="J15933" s="12"/>
      <c r="S15933" s="12"/>
      <c r="T15933" s="5"/>
      <c r="V15933" s="5"/>
      <c r="W15933" s="5"/>
    </row>
    <row r="15934" spans="4:23" customFormat="1" x14ac:dyDescent="0.35">
      <c r="D15934" s="5"/>
      <c r="J15934" s="12"/>
      <c r="S15934" s="12"/>
      <c r="T15934" s="5"/>
      <c r="V15934" s="5"/>
      <c r="W15934" s="5"/>
    </row>
    <row r="15935" spans="4:23" customFormat="1" x14ac:dyDescent="0.35">
      <c r="D15935" s="5"/>
      <c r="J15935" s="12"/>
      <c r="S15935" s="12"/>
      <c r="T15935" s="5"/>
      <c r="V15935" s="5"/>
      <c r="W15935" s="5"/>
    </row>
    <row r="15936" spans="4:23" customFormat="1" x14ac:dyDescent="0.35">
      <c r="D15936" s="5"/>
      <c r="J15936" s="12"/>
      <c r="S15936" s="12"/>
      <c r="T15936" s="5"/>
      <c r="V15936" s="5"/>
      <c r="W15936" s="5"/>
    </row>
    <row r="15937" spans="4:23" customFormat="1" x14ac:dyDescent="0.35">
      <c r="D15937" s="5"/>
      <c r="J15937" s="12"/>
      <c r="S15937" s="12"/>
      <c r="T15937" s="5"/>
      <c r="V15937" s="5"/>
      <c r="W15937" s="5"/>
    </row>
    <row r="15938" spans="4:23" customFormat="1" x14ac:dyDescent="0.35">
      <c r="D15938" s="5"/>
      <c r="J15938" s="12"/>
      <c r="S15938" s="12"/>
      <c r="T15938" s="5"/>
      <c r="V15938" s="5"/>
      <c r="W15938" s="5"/>
    </row>
    <row r="15939" spans="4:23" customFormat="1" x14ac:dyDescent="0.35">
      <c r="D15939" s="5"/>
      <c r="J15939" s="12"/>
      <c r="S15939" s="12"/>
      <c r="T15939" s="5"/>
      <c r="V15939" s="5"/>
      <c r="W15939" s="5"/>
    </row>
    <row r="15940" spans="4:23" customFormat="1" x14ac:dyDescent="0.35">
      <c r="D15940" s="5"/>
      <c r="J15940" s="12"/>
      <c r="S15940" s="12"/>
      <c r="T15940" s="5"/>
      <c r="V15940" s="5"/>
      <c r="W15940" s="5"/>
    </row>
    <row r="15941" spans="4:23" customFormat="1" x14ac:dyDescent="0.35">
      <c r="D15941" s="5"/>
      <c r="J15941" s="12"/>
      <c r="S15941" s="12"/>
      <c r="T15941" s="5"/>
      <c r="V15941" s="5"/>
      <c r="W15941" s="5"/>
    </row>
    <row r="15942" spans="4:23" customFormat="1" x14ac:dyDescent="0.35">
      <c r="D15942" s="5"/>
      <c r="J15942" s="12"/>
      <c r="S15942" s="12"/>
      <c r="T15942" s="5"/>
      <c r="V15942" s="5"/>
      <c r="W15942" s="5"/>
    </row>
    <row r="15943" spans="4:23" customFormat="1" x14ac:dyDescent="0.35">
      <c r="D15943" s="5"/>
      <c r="J15943" s="12"/>
      <c r="S15943" s="12"/>
      <c r="T15943" s="5"/>
      <c r="V15943" s="5"/>
      <c r="W15943" s="5"/>
    </row>
    <row r="15944" spans="4:23" customFormat="1" x14ac:dyDescent="0.35">
      <c r="D15944" s="5"/>
      <c r="J15944" s="12"/>
      <c r="S15944" s="12"/>
      <c r="T15944" s="5"/>
      <c r="V15944" s="5"/>
      <c r="W15944" s="5"/>
    </row>
    <row r="15945" spans="4:23" customFormat="1" x14ac:dyDescent="0.35">
      <c r="D15945" s="5"/>
      <c r="J15945" s="12"/>
      <c r="S15945" s="12"/>
      <c r="T15945" s="5"/>
      <c r="V15945" s="5"/>
      <c r="W15945" s="5"/>
    </row>
    <row r="15946" spans="4:23" customFormat="1" x14ac:dyDescent="0.35">
      <c r="D15946" s="5"/>
      <c r="J15946" s="12"/>
      <c r="S15946" s="12"/>
      <c r="T15946" s="5"/>
      <c r="V15946" s="5"/>
      <c r="W15946" s="5"/>
    </row>
    <row r="15947" spans="4:23" customFormat="1" x14ac:dyDescent="0.35">
      <c r="D15947" s="5"/>
      <c r="J15947" s="12"/>
      <c r="S15947" s="12"/>
      <c r="T15947" s="5"/>
      <c r="V15947" s="5"/>
      <c r="W15947" s="5"/>
    </row>
    <row r="15948" spans="4:23" customFormat="1" x14ac:dyDescent="0.35">
      <c r="D15948" s="5"/>
      <c r="J15948" s="12"/>
      <c r="S15948" s="12"/>
      <c r="T15948" s="5"/>
      <c r="V15948" s="5"/>
      <c r="W15948" s="5"/>
    </row>
    <row r="15949" spans="4:23" customFormat="1" x14ac:dyDescent="0.35">
      <c r="D15949" s="5"/>
      <c r="J15949" s="12"/>
      <c r="S15949" s="12"/>
      <c r="T15949" s="5"/>
      <c r="V15949" s="5"/>
      <c r="W15949" s="5"/>
    </row>
    <row r="15950" spans="4:23" customFormat="1" x14ac:dyDescent="0.35">
      <c r="D15950" s="5"/>
      <c r="J15950" s="12"/>
      <c r="S15950" s="12"/>
      <c r="T15950" s="5"/>
      <c r="V15950" s="5"/>
      <c r="W15950" s="5"/>
    </row>
    <row r="15951" spans="4:23" customFormat="1" x14ac:dyDescent="0.35">
      <c r="D15951" s="5"/>
      <c r="J15951" s="12"/>
      <c r="S15951" s="12"/>
      <c r="T15951" s="5"/>
      <c r="V15951" s="5"/>
      <c r="W15951" s="5"/>
    </row>
    <row r="15952" spans="4:23" customFormat="1" x14ac:dyDescent="0.35">
      <c r="D15952" s="5"/>
      <c r="J15952" s="12"/>
      <c r="S15952" s="12"/>
      <c r="T15952" s="5"/>
      <c r="V15952" s="5"/>
      <c r="W15952" s="5"/>
    </row>
    <row r="15953" spans="4:23" customFormat="1" x14ac:dyDescent="0.35">
      <c r="D15953" s="5"/>
      <c r="J15953" s="12"/>
      <c r="S15953" s="12"/>
      <c r="T15953" s="5"/>
      <c r="V15953" s="5"/>
      <c r="W15953" s="5"/>
    </row>
    <row r="15954" spans="4:23" customFormat="1" x14ac:dyDescent="0.35">
      <c r="D15954" s="5"/>
      <c r="J15954" s="12"/>
      <c r="S15954" s="12"/>
      <c r="T15954" s="5"/>
      <c r="V15954" s="5"/>
      <c r="W15954" s="5"/>
    </row>
    <row r="15955" spans="4:23" customFormat="1" x14ac:dyDescent="0.35">
      <c r="D15955" s="5"/>
      <c r="J15955" s="12"/>
      <c r="S15955" s="12"/>
      <c r="T15955" s="5"/>
      <c r="V15955" s="5"/>
      <c r="W15955" s="5"/>
    </row>
    <row r="15956" spans="4:23" customFormat="1" x14ac:dyDescent="0.35">
      <c r="D15956" s="5"/>
      <c r="J15956" s="12"/>
      <c r="S15956" s="12"/>
      <c r="T15956" s="5"/>
      <c r="V15956" s="5"/>
      <c r="W15956" s="5"/>
    </row>
    <row r="15957" spans="4:23" customFormat="1" x14ac:dyDescent="0.35">
      <c r="D15957" s="5"/>
      <c r="J15957" s="12"/>
      <c r="S15957" s="12"/>
      <c r="T15957" s="5"/>
      <c r="V15957" s="5"/>
      <c r="W15957" s="5"/>
    </row>
    <row r="15958" spans="4:23" customFormat="1" x14ac:dyDescent="0.35">
      <c r="D15958" s="5"/>
      <c r="J15958" s="12"/>
      <c r="S15958" s="12"/>
      <c r="T15958" s="5"/>
      <c r="V15958" s="5"/>
      <c r="W15958" s="5"/>
    </row>
    <row r="15959" spans="4:23" customFormat="1" x14ac:dyDescent="0.35">
      <c r="D15959" s="5"/>
      <c r="J15959" s="12"/>
      <c r="S15959" s="12"/>
      <c r="T15959" s="5"/>
      <c r="V15959" s="5"/>
      <c r="W15959" s="5"/>
    </row>
    <row r="15960" spans="4:23" customFormat="1" x14ac:dyDescent="0.35">
      <c r="D15960" s="5"/>
      <c r="J15960" s="12"/>
      <c r="S15960" s="12"/>
      <c r="T15960" s="5"/>
      <c r="V15960" s="5"/>
      <c r="W15960" s="5"/>
    </row>
    <row r="15961" spans="4:23" customFormat="1" x14ac:dyDescent="0.35">
      <c r="D15961" s="5"/>
      <c r="J15961" s="12"/>
      <c r="S15961" s="12"/>
      <c r="T15961" s="5"/>
      <c r="V15961" s="5"/>
      <c r="W15961" s="5"/>
    </row>
    <row r="15962" spans="4:23" customFormat="1" x14ac:dyDescent="0.35">
      <c r="D15962" s="5"/>
      <c r="J15962" s="12"/>
      <c r="S15962" s="12"/>
      <c r="T15962" s="5"/>
      <c r="V15962" s="5"/>
      <c r="W15962" s="5"/>
    </row>
    <row r="15963" spans="4:23" customFormat="1" x14ac:dyDescent="0.35">
      <c r="D15963" s="5"/>
      <c r="J15963" s="12"/>
      <c r="S15963" s="12"/>
      <c r="T15963" s="5"/>
      <c r="V15963" s="5"/>
      <c r="W15963" s="5"/>
    </row>
    <row r="15964" spans="4:23" customFormat="1" x14ac:dyDescent="0.35">
      <c r="D15964" s="5"/>
      <c r="J15964" s="12"/>
      <c r="S15964" s="12"/>
      <c r="T15964" s="5"/>
      <c r="V15964" s="5"/>
      <c r="W15964" s="5"/>
    </row>
    <row r="15965" spans="4:23" customFormat="1" x14ac:dyDescent="0.35">
      <c r="D15965" s="5"/>
      <c r="J15965" s="12"/>
      <c r="S15965" s="12"/>
      <c r="T15965" s="5"/>
      <c r="V15965" s="5"/>
      <c r="W15965" s="5"/>
    </row>
    <row r="15966" spans="4:23" customFormat="1" x14ac:dyDescent="0.35">
      <c r="D15966" s="5"/>
      <c r="J15966" s="12"/>
      <c r="S15966" s="12"/>
      <c r="T15966" s="5"/>
      <c r="V15966" s="5"/>
      <c r="W15966" s="5"/>
    </row>
    <row r="15967" spans="4:23" customFormat="1" x14ac:dyDescent="0.35">
      <c r="D15967" s="5"/>
      <c r="J15967" s="12"/>
      <c r="S15967" s="12"/>
      <c r="T15967" s="5"/>
      <c r="V15967" s="5"/>
      <c r="W15967" s="5"/>
    </row>
    <row r="15968" spans="4:23" customFormat="1" x14ac:dyDescent="0.35">
      <c r="D15968" s="5"/>
      <c r="J15968" s="12"/>
      <c r="S15968" s="12"/>
      <c r="T15968" s="5"/>
      <c r="V15968" s="5"/>
      <c r="W15968" s="5"/>
    </row>
    <row r="15969" spans="4:23" customFormat="1" x14ac:dyDescent="0.35">
      <c r="D15969" s="5"/>
      <c r="J15969" s="12"/>
      <c r="S15969" s="12"/>
      <c r="T15969" s="5"/>
      <c r="V15969" s="5"/>
      <c r="W15969" s="5"/>
    </row>
    <row r="15970" spans="4:23" customFormat="1" x14ac:dyDescent="0.35">
      <c r="D15970" s="5"/>
      <c r="J15970" s="12"/>
      <c r="S15970" s="12"/>
      <c r="T15970" s="5"/>
      <c r="V15970" s="5"/>
      <c r="W15970" s="5"/>
    </row>
    <row r="15971" spans="4:23" customFormat="1" x14ac:dyDescent="0.35">
      <c r="D15971" s="5"/>
      <c r="J15971" s="12"/>
      <c r="S15971" s="12"/>
      <c r="T15971" s="5"/>
      <c r="V15971" s="5"/>
      <c r="W15971" s="5"/>
    </row>
    <row r="15972" spans="4:23" customFormat="1" x14ac:dyDescent="0.35">
      <c r="D15972" s="5"/>
      <c r="J15972" s="12"/>
      <c r="S15972" s="12"/>
      <c r="T15972" s="5"/>
      <c r="V15972" s="5"/>
      <c r="W15972" s="5"/>
    </row>
    <row r="15973" spans="4:23" customFormat="1" x14ac:dyDescent="0.35">
      <c r="D15973" s="5"/>
      <c r="J15973" s="12"/>
      <c r="S15973" s="12"/>
      <c r="T15973" s="5"/>
      <c r="V15973" s="5"/>
      <c r="W15973" s="5"/>
    </row>
    <row r="15974" spans="4:23" customFormat="1" x14ac:dyDescent="0.35">
      <c r="D15974" s="5"/>
      <c r="J15974" s="12"/>
      <c r="S15974" s="12"/>
      <c r="T15974" s="5"/>
      <c r="V15974" s="5"/>
      <c r="W15974" s="5"/>
    </row>
    <row r="15975" spans="4:23" customFormat="1" x14ac:dyDescent="0.35">
      <c r="D15975" s="5"/>
      <c r="J15975" s="12"/>
      <c r="S15975" s="12"/>
      <c r="T15975" s="5"/>
      <c r="V15975" s="5"/>
      <c r="W15975" s="5"/>
    </row>
    <row r="15976" spans="4:23" customFormat="1" x14ac:dyDescent="0.35">
      <c r="D15976" s="5"/>
      <c r="J15976" s="12"/>
      <c r="S15976" s="12"/>
      <c r="T15976" s="5"/>
      <c r="V15976" s="5"/>
      <c r="W15976" s="5"/>
    </row>
    <row r="15977" spans="4:23" customFormat="1" x14ac:dyDescent="0.35">
      <c r="D15977" s="5"/>
      <c r="J15977" s="12"/>
      <c r="S15977" s="12"/>
      <c r="T15977" s="5"/>
      <c r="V15977" s="5"/>
      <c r="W15977" s="5"/>
    </row>
    <row r="15978" spans="4:23" customFormat="1" x14ac:dyDescent="0.35">
      <c r="D15978" s="5"/>
      <c r="J15978" s="12"/>
      <c r="S15978" s="12"/>
      <c r="T15978" s="5"/>
      <c r="V15978" s="5"/>
      <c r="W15978" s="5"/>
    </row>
    <row r="15979" spans="4:23" customFormat="1" x14ac:dyDescent="0.35">
      <c r="D15979" s="5"/>
      <c r="J15979" s="12"/>
      <c r="S15979" s="12"/>
      <c r="T15979" s="5"/>
      <c r="V15979" s="5"/>
      <c r="W15979" s="5"/>
    </row>
    <row r="15980" spans="4:23" customFormat="1" x14ac:dyDescent="0.35">
      <c r="D15980" s="5"/>
      <c r="J15980" s="12"/>
      <c r="S15980" s="12"/>
      <c r="T15980" s="5"/>
      <c r="V15980" s="5"/>
      <c r="W15980" s="5"/>
    </row>
    <row r="15981" spans="4:23" customFormat="1" x14ac:dyDescent="0.35">
      <c r="D15981" s="5"/>
      <c r="J15981" s="12"/>
      <c r="S15981" s="12"/>
      <c r="T15981" s="5"/>
      <c r="V15981" s="5"/>
      <c r="W15981" s="5"/>
    </row>
    <row r="15982" spans="4:23" customFormat="1" x14ac:dyDescent="0.35">
      <c r="D15982" s="5"/>
      <c r="J15982" s="12"/>
      <c r="S15982" s="12"/>
      <c r="T15982" s="5"/>
      <c r="V15982" s="5"/>
      <c r="W15982" s="5"/>
    </row>
    <row r="15983" spans="4:23" customFormat="1" x14ac:dyDescent="0.35">
      <c r="D15983" s="5"/>
      <c r="J15983" s="12"/>
      <c r="S15983" s="12"/>
      <c r="T15983" s="5"/>
      <c r="V15983" s="5"/>
      <c r="W15983" s="5"/>
    </row>
    <row r="15984" spans="4:23" customFormat="1" x14ac:dyDescent="0.35">
      <c r="D15984" s="5"/>
      <c r="J15984" s="12"/>
      <c r="S15984" s="12"/>
      <c r="T15984" s="5"/>
      <c r="V15984" s="5"/>
      <c r="W15984" s="5"/>
    </row>
    <row r="15985" spans="4:23" customFormat="1" x14ac:dyDescent="0.35">
      <c r="D15985" s="5"/>
      <c r="J15985" s="12"/>
      <c r="S15985" s="12"/>
      <c r="T15985" s="5"/>
      <c r="V15985" s="5"/>
      <c r="W15985" s="5"/>
    </row>
    <row r="15986" spans="4:23" customFormat="1" x14ac:dyDescent="0.35">
      <c r="D15986" s="5"/>
      <c r="J15986" s="12"/>
      <c r="S15986" s="12"/>
      <c r="T15986" s="5"/>
      <c r="V15986" s="5"/>
      <c r="W15986" s="5"/>
    </row>
    <row r="15987" spans="4:23" customFormat="1" x14ac:dyDescent="0.35">
      <c r="D15987" s="5"/>
      <c r="J15987" s="12"/>
      <c r="S15987" s="12"/>
      <c r="T15987" s="5"/>
      <c r="V15987" s="5"/>
      <c r="W15987" s="5"/>
    </row>
    <row r="15988" spans="4:23" customFormat="1" x14ac:dyDescent="0.35">
      <c r="D15988" s="5"/>
      <c r="J15988" s="12"/>
      <c r="S15988" s="12"/>
      <c r="T15988" s="5"/>
      <c r="V15988" s="5"/>
      <c r="W15988" s="5"/>
    </row>
    <row r="15989" spans="4:23" customFormat="1" x14ac:dyDescent="0.35">
      <c r="D15989" s="5"/>
      <c r="J15989" s="12"/>
      <c r="S15989" s="12"/>
      <c r="T15989" s="5"/>
      <c r="V15989" s="5"/>
      <c r="W15989" s="5"/>
    </row>
    <row r="15990" spans="4:23" customFormat="1" x14ac:dyDescent="0.35">
      <c r="D15990" s="5"/>
      <c r="J15990" s="12"/>
      <c r="S15990" s="12"/>
      <c r="T15990" s="5"/>
      <c r="V15990" s="5"/>
      <c r="W15990" s="5"/>
    </row>
    <row r="15991" spans="4:23" customFormat="1" x14ac:dyDescent="0.35">
      <c r="D15991" s="5"/>
      <c r="J15991" s="12"/>
      <c r="S15991" s="12"/>
      <c r="T15991" s="5"/>
      <c r="V15991" s="5"/>
      <c r="W15991" s="5"/>
    </row>
    <row r="15992" spans="4:23" customFormat="1" x14ac:dyDescent="0.35">
      <c r="D15992" s="5"/>
      <c r="J15992" s="12"/>
      <c r="S15992" s="12"/>
      <c r="T15992" s="5"/>
      <c r="V15992" s="5"/>
      <c r="W15992" s="5"/>
    </row>
    <row r="15993" spans="4:23" customFormat="1" x14ac:dyDescent="0.35">
      <c r="D15993" s="5"/>
      <c r="J15993" s="12"/>
      <c r="S15993" s="12"/>
      <c r="T15993" s="5"/>
      <c r="V15993" s="5"/>
      <c r="W15993" s="5"/>
    </row>
    <row r="15994" spans="4:23" customFormat="1" x14ac:dyDescent="0.35">
      <c r="D15994" s="5"/>
      <c r="J15994" s="12"/>
      <c r="S15994" s="12"/>
      <c r="T15994" s="5"/>
      <c r="V15994" s="5"/>
      <c r="W15994" s="5"/>
    </row>
    <row r="15995" spans="4:23" customFormat="1" x14ac:dyDescent="0.35">
      <c r="D15995" s="5"/>
      <c r="J15995" s="12"/>
      <c r="S15995" s="12"/>
      <c r="T15995" s="5"/>
      <c r="V15995" s="5"/>
      <c r="W15995" s="5"/>
    </row>
    <row r="15996" spans="4:23" customFormat="1" x14ac:dyDescent="0.35">
      <c r="D15996" s="5"/>
      <c r="J15996" s="12"/>
      <c r="S15996" s="12"/>
      <c r="T15996" s="5"/>
      <c r="V15996" s="5"/>
      <c r="W15996" s="5"/>
    </row>
    <row r="15997" spans="4:23" customFormat="1" x14ac:dyDescent="0.35">
      <c r="D15997" s="5"/>
      <c r="J15997" s="12"/>
      <c r="S15997" s="12"/>
      <c r="T15997" s="5"/>
      <c r="V15997" s="5"/>
      <c r="W15997" s="5"/>
    </row>
    <row r="15998" spans="4:23" customFormat="1" x14ac:dyDescent="0.35">
      <c r="D15998" s="5"/>
      <c r="J15998" s="12"/>
      <c r="S15998" s="12"/>
      <c r="T15998" s="5"/>
      <c r="V15998" s="5"/>
      <c r="W15998" s="5"/>
    </row>
    <row r="15999" spans="4:23" customFormat="1" x14ac:dyDescent="0.35">
      <c r="D15999" s="5"/>
      <c r="J15999" s="12"/>
      <c r="S15999" s="12"/>
      <c r="T15999" s="5"/>
      <c r="V15999" s="5"/>
      <c r="W15999" s="5"/>
    </row>
    <row r="16000" spans="4:23" customFormat="1" x14ac:dyDescent="0.35">
      <c r="D16000" s="5"/>
      <c r="J16000" s="12"/>
      <c r="S16000" s="12"/>
      <c r="T16000" s="5"/>
      <c r="V16000" s="5"/>
      <c r="W16000" s="5"/>
    </row>
    <row r="16001" spans="4:23" customFormat="1" x14ac:dyDescent="0.35">
      <c r="D16001" s="5"/>
      <c r="J16001" s="12"/>
      <c r="S16001" s="12"/>
      <c r="T16001" s="5"/>
      <c r="V16001" s="5"/>
      <c r="W16001" s="5"/>
    </row>
    <row r="16002" spans="4:23" customFormat="1" x14ac:dyDescent="0.35">
      <c r="D16002" s="5"/>
      <c r="J16002" s="12"/>
      <c r="S16002" s="12"/>
      <c r="T16002" s="5"/>
      <c r="V16002" s="5"/>
      <c r="W16002" s="5"/>
    </row>
    <row r="16003" spans="4:23" customFormat="1" x14ac:dyDescent="0.35">
      <c r="D16003" s="5"/>
      <c r="J16003" s="12"/>
      <c r="S16003" s="12"/>
      <c r="T16003" s="5"/>
      <c r="V16003" s="5"/>
      <c r="W16003" s="5"/>
    </row>
    <row r="16004" spans="4:23" customFormat="1" x14ac:dyDescent="0.35">
      <c r="D16004" s="5"/>
      <c r="J16004" s="12"/>
      <c r="S16004" s="12"/>
      <c r="T16004" s="5"/>
      <c r="V16004" s="5"/>
      <c r="W16004" s="5"/>
    </row>
    <row r="16005" spans="4:23" customFormat="1" x14ac:dyDescent="0.35">
      <c r="D16005" s="5"/>
      <c r="J16005" s="12"/>
      <c r="S16005" s="12"/>
      <c r="T16005" s="5"/>
      <c r="V16005" s="5"/>
      <c r="W16005" s="5"/>
    </row>
    <row r="16006" spans="4:23" customFormat="1" x14ac:dyDescent="0.35">
      <c r="D16006" s="5"/>
      <c r="J16006" s="12"/>
      <c r="S16006" s="12"/>
      <c r="T16006" s="5"/>
      <c r="V16006" s="5"/>
      <c r="W16006" s="5"/>
    </row>
    <row r="16007" spans="4:23" customFormat="1" x14ac:dyDescent="0.35">
      <c r="D16007" s="5"/>
      <c r="J16007" s="12"/>
      <c r="S16007" s="12"/>
      <c r="T16007" s="5"/>
      <c r="V16007" s="5"/>
      <c r="W16007" s="5"/>
    </row>
    <row r="16008" spans="4:23" customFormat="1" x14ac:dyDescent="0.35">
      <c r="D16008" s="5"/>
      <c r="J16008" s="12"/>
      <c r="S16008" s="12"/>
      <c r="T16008" s="5"/>
      <c r="V16008" s="5"/>
      <c r="W16008" s="5"/>
    </row>
    <row r="16009" spans="4:23" customFormat="1" x14ac:dyDescent="0.35">
      <c r="D16009" s="5"/>
      <c r="J16009" s="12"/>
      <c r="S16009" s="12"/>
      <c r="T16009" s="5"/>
      <c r="V16009" s="5"/>
      <c r="W16009" s="5"/>
    </row>
    <row r="16010" spans="4:23" customFormat="1" x14ac:dyDescent="0.35">
      <c r="D16010" s="5"/>
      <c r="J16010" s="12"/>
      <c r="S16010" s="12"/>
      <c r="T16010" s="5"/>
      <c r="V16010" s="5"/>
      <c r="W16010" s="5"/>
    </row>
    <row r="16011" spans="4:23" customFormat="1" x14ac:dyDescent="0.35">
      <c r="D16011" s="5"/>
      <c r="J16011" s="12"/>
      <c r="S16011" s="12"/>
      <c r="T16011" s="5"/>
      <c r="V16011" s="5"/>
      <c r="W16011" s="5"/>
    </row>
    <row r="16012" spans="4:23" customFormat="1" x14ac:dyDescent="0.35">
      <c r="D16012" s="5"/>
      <c r="J16012" s="12"/>
      <c r="S16012" s="12"/>
      <c r="T16012" s="5"/>
      <c r="V16012" s="5"/>
      <c r="W16012" s="5"/>
    </row>
    <row r="16013" spans="4:23" customFormat="1" x14ac:dyDescent="0.35">
      <c r="D16013" s="5"/>
      <c r="J16013" s="12"/>
      <c r="S16013" s="12"/>
      <c r="T16013" s="5"/>
      <c r="V16013" s="5"/>
      <c r="W16013" s="5"/>
    </row>
    <row r="16014" spans="4:23" customFormat="1" x14ac:dyDescent="0.35">
      <c r="D16014" s="5"/>
      <c r="J16014" s="12"/>
      <c r="S16014" s="12"/>
      <c r="T16014" s="5"/>
      <c r="V16014" s="5"/>
      <c r="W16014" s="5"/>
    </row>
    <row r="16015" spans="4:23" customFormat="1" x14ac:dyDescent="0.35">
      <c r="D16015" s="5"/>
      <c r="J16015" s="12"/>
      <c r="S16015" s="12"/>
      <c r="T16015" s="5"/>
      <c r="V16015" s="5"/>
      <c r="W16015" s="5"/>
    </row>
    <row r="16016" spans="4:23" customFormat="1" x14ac:dyDescent="0.35">
      <c r="D16016" s="5"/>
      <c r="J16016" s="12"/>
      <c r="S16016" s="12"/>
      <c r="T16016" s="5"/>
      <c r="V16016" s="5"/>
      <c r="W16016" s="5"/>
    </row>
    <row r="16017" spans="4:23" customFormat="1" x14ac:dyDescent="0.35">
      <c r="D16017" s="5"/>
      <c r="J16017" s="12"/>
      <c r="S16017" s="12"/>
      <c r="T16017" s="5"/>
      <c r="V16017" s="5"/>
      <c r="W16017" s="5"/>
    </row>
    <row r="16018" spans="4:23" customFormat="1" x14ac:dyDescent="0.35">
      <c r="D16018" s="5"/>
      <c r="J16018" s="12"/>
      <c r="S16018" s="12"/>
      <c r="T16018" s="5"/>
      <c r="V16018" s="5"/>
      <c r="W16018" s="5"/>
    </row>
    <row r="16019" spans="4:23" customFormat="1" x14ac:dyDescent="0.35">
      <c r="D16019" s="5"/>
      <c r="J16019" s="12"/>
      <c r="S16019" s="12"/>
      <c r="T16019" s="5"/>
      <c r="V16019" s="5"/>
      <c r="W16019" s="5"/>
    </row>
    <row r="16020" spans="4:23" customFormat="1" x14ac:dyDescent="0.35">
      <c r="D16020" s="5"/>
      <c r="J16020" s="12"/>
      <c r="S16020" s="12"/>
      <c r="T16020" s="5"/>
      <c r="V16020" s="5"/>
      <c r="W16020" s="5"/>
    </row>
    <row r="16021" spans="4:23" customFormat="1" x14ac:dyDescent="0.35">
      <c r="D16021" s="5"/>
      <c r="J16021" s="12"/>
      <c r="S16021" s="12"/>
      <c r="T16021" s="5"/>
      <c r="V16021" s="5"/>
      <c r="W16021" s="5"/>
    </row>
    <row r="16022" spans="4:23" customFormat="1" x14ac:dyDescent="0.35">
      <c r="D16022" s="5"/>
      <c r="J16022" s="12"/>
      <c r="S16022" s="12"/>
      <c r="T16022" s="5"/>
      <c r="V16022" s="5"/>
      <c r="W16022" s="5"/>
    </row>
    <row r="16023" spans="4:23" customFormat="1" x14ac:dyDescent="0.35">
      <c r="D16023" s="5"/>
      <c r="J16023" s="12"/>
      <c r="S16023" s="12"/>
      <c r="T16023" s="5"/>
      <c r="V16023" s="5"/>
      <c r="W16023" s="5"/>
    </row>
    <row r="16024" spans="4:23" customFormat="1" x14ac:dyDescent="0.35">
      <c r="D16024" s="5"/>
      <c r="J16024" s="12"/>
      <c r="S16024" s="12"/>
      <c r="T16024" s="5"/>
      <c r="V16024" s="5"/>
      <c r="W16024" s="5"/>
    </row>
    <row r="16025" spans="4:23" customFormat="1" x14ac:dyDescent="0.35">
      <c r="D16025" s="5"/>
      <c r="J16025" s="12"/>
      <c r="S16025" s="12"/>
      <c r="T16025" s="5"/>
      <c r="V16025" s="5"/>
      <c r="W16025" s="5"/>
    </row>
    <row r="16026" spans="4:23" customFormat="1" x14ac:dyDescent="0.35">
      <c r="D16026" s="5"/>
      <c r="J16026" s="12"/>
      <c r="S16026" s="12"/>
      <c r="T16026" s="5"/>
      <c r="V16026" s="5"/>
      <c r="W16026" s="5"/>
    </row>
    <row r="16027" spans="4:23" customFormat="1" x14ac:dyDescent="0.35">
      <c r="D16027" s="5"/>
      <c r="J16027" s="12"/>
      <c r="S16027" s="12"/>
      <c r="T16027" s="5"/>
      <c r="V16027" s="5"/>
      <c r="W16027" s="5"/>
    </row>
    <row r="16028" spans="4:23" customFormat="1" x14ac:dyDescent="0.35">
      <c r="D16028" s="5"/>
      <c r="J16028" s="12"/>
      <c r="S16028" s="12"/>
      <c r="T16028" s="5"/>
      <c r="V16028" s="5"/>
      <c r="W16028" s="5"/>
    </row>
    <row r="16029" spans="4:23" customFormat="1" x14ac:dyDescent="0.35">
      <c r="D16029" s="5"/>
      <c r="J16029" s="12"/>
      <c r="S16029" s="12"/>
      <c r="T16029" s="5"/>
      <c r="V16029" s="5"/>
      <c r="W16029" s="5"/>
    </row>
    <row r="16030" spans="4:23" customFormat="1" x14ac:dyDescent="0.35">
      <c r="D16030" s="5"/>
      <c r="J16030" s="12"/>
      <c r="S16030" s="12"/>
      <c r="T16030" s="5"/>
      <c r="V16030" s="5"/>
      <c r="W16030" s="5"/>
    </row>
    <row r="16031" spans="4:23" customFormat="1" x14ac:dyDescent="0.35">
      <c r="D16031" s="5"/>
      <c r="J16031" s="12"/>
      <c r="S16031" s="12"/>
      <c r="T16031" s="5"/>
      <c r="V16031" s="5"/>
      <c r="W16031" s="5"/>
    </row>
    <row r="16032" spans="4:23" customFormat="1" x14ac:dyDescent="0.35">
      <c r="D16032" s="5"/>
      <c r="J16032" s="12"/>
      <c r="S16032" s="12"/>
      <c r="T16032" s="5"/>
      <c r="V16032" s="5"/>
      <c r="W16032" s="5"/>
    </row>
    <row r="16033" spans="4:23" customFormat="1" x14ac:dyDescent="0.35">
      <c r="D16033" s="5"/>
      <c r="J16033" s="12"/>
      <c r="S16033" s="12"/>
      <c r="T16033" s="5"/>
      <c r="V16033" s="5"/>
      <c r="W16033" s="5"/>
    </row>
    <row r="16034" spans="4:23" customFormat="1" x14ac:dyDescent="0.35">
      <c r="D16034" s="5"/>
      <c r="J16034" s="12"/>
      <c r="S16034" s="12"/>
      <c r="T16034" s="5"/>
      <c r="V16034" s="5"/>
      <c r="W16034" s="5"/>
    </row>
    <row r="16035" spans="4:23" customFormat="1" x14ac:dyDescent="0.35">
      <c r="D16035" s="5"/>
      <c r="J16035" s="12"/>
      <c r="S16035" s="12"/>
      <c r="T16035" s="5"/>
      <c r="V16035" s="5"/>
      <c r="W16035" s="5"/>
    </row>
    <row r="16036" spans="4:23" customFormat="1" x14ac:dyDescent="0.35">
      <c r="D16036" s="5"/>
      <c r="J16036" s="12"/>
      <c r="S16036" s="12"/>
      <c r="T16036" s="5"/>
      <c r="V16036" s="5"/>
      <c r="W16036" s="5"/>
    </row>
    <row r="16037" spans="4:23" customFormat="1" x14ac:dyDescent="0.35">
      <c r="D16037" s="5"/>
      <c r="J16037" s="12"/>
      <c r="S16037" s="12"/>
      <c r="T16037" s="5"/>
      <c r="V16037" s="5"/>
      <c r="W16037" s="5"/>
    </row>
    <row r="16038" spans="4:23" customFormat="1" x14ac:dyDescent="0.35">
      <c r="D16038" s="5"/>
      <c r="J16038" s="12"/>
      <c r="S16038" s="12"/>
      <c r="T16038" s="5"/>
      <c r="V16038" s="5"/>
      <c r="W16038" s="5"/>
    </row>
    <row r="16039" spans="4:23" customFormat="1" x14ac:dyDescent="0.35">
      <c r="D16039" s="5"/>
      <c r="J16039" s="12"/>
      <c r="S16039" s="12"/>
      <c r="T16039" s="5"/>
      <c r="V16039" s="5"/>
      <c r="W16039" s="5"/>
    </row>
    <row r="16040" spans="4:23" customFormat="1" x14ac:dyDescent="0.35">
      <c r="D16040" s="5"/>
      <c r="J16040" s="12"/>
      <c r="S16040" s="12"/>
      <c r="T16040" s="5"/>
      <c r="V16040" s="5"/>
      <c r="W16040" s="5"/>
    </row>
    <row r="16041" spans="4:23" customFormat="1" x14ac:dyDescent="0.35">
      <c r="D16041" s="5"/>
      <c r="J16041" s="12"/>
      <c r="S16041" s="12"/>
      <c r="T16041" s="5"/>
      <c r="V16041" s="5"/>
      <c r="W16041" s="5"/>
    </row>
    <row r="16042" spans="4:23" customFormat="1" x14ac:dyDescent="0.35">
      <c r="D16042" s="5"/>
      <c r="J16042" s="12"/>
      <c r="S16042" s="12"/>
      <c r="T16042" s="5"/>
      <c r="V16042" s="5"/>
      <c r="W16042" s="5"/>
    </row>
    <row r="16043" spans="4:23" customFormat="1" x14ac:dyDescent="0.35">
      <c r="D16043" s="5"/>
      <c r="J16043" s="12"/>
      <c r="S16043" s="12"/>
      <c r="T16043" s="5"/>
      <c r="V16043" s="5"/>
      <c r="W16043" s="5"/>
    </row>
    <row r="16044" spans="4:23" customFormat="1" x14ac:dyDescent="0.35">
      <c r="D16044" s="5"/>
      <c r="J16044" s="12"/>
      <c r="S16044" s="12"/>
      <c r="T16044" s="5"/>
      <c r="V16044" s="5"/>
      <c r="W16044" s="5"/>
    </row>
    <row r="16045" spans="4:23" customFormat="1" x14ac:dyDescent="0.35">
      <c r="D16045" s="5"/>
      <c r="J16045" s="12"/>
      <c r="S16045" s="12"/>
      <c r="T16045" s="5"/>
      <c r="V16045" s="5"/>
      <c r="W16045" s="5"/>
    </row>
    <row r="16046" spans="4:23" customFormat="1" x14ac:dyDescent="0.35">
      <c r="D16046" s="5"/>
      <c r="J16046" s="12"/>
      <c r="S16046" s="12"/>
      <c r="T16046" s="5"/>
      <c r="V16046" s="5"/>
      <c r="W16046" s="5"/>
    </row>
    <row r="16047" spans="4:23" customFormat="1" x14ac:dyDescent="0.35">
      <c r="D16047" s="5"/>
      <c r="J16047" s="12"/>
      <c r="S16047" s="12"/>
      <c r="T16047" s="5"/>
      <c r="V16047" s="5"/>
      <c r="W16047" s="5"/>
    </row>
    <row r="16048" spans="4:23" customFormat="1" x14ac:dyDescent="0.35">
      <c r="D16048" s="5"/>
      <c r="J16048" s="12"/>
      <c r="S16048" s="12"/>
      <c r="T16048" s="5"/>
      <c r="V16048" s="5"/>
      <c r="W16048" s="5"/>
    </row>
    <row r="16049" spans="4:23" customFormat="1" x14ac:dyDescent="0.35">
      <c r="D16049" s="5"/>
      <c r="J16049" s="12"/>
      <c r="S16049" s="12"/>
      <c r="T16049" s="5"/>
      <c r="V16049" s="5"/>
      <c r="W16049" s="5"/>
    </row>
    <row r="16050" spans="4:23" customFormat="1" x14ac:dyDescent="0.35">
      <c r="D16050" s="5"/>
      <c r="J16050" s="12"/>
      <c r="S16050" s="12"/>
      <c r="T16050" s="5"/>
      <c r="V16050" s="5"/>
      <c r="W16050" s="5"/>
    </row>
    <row r="16051" spans="4:23" customFormat="1" x14ac:dyDescent="0.35">
      <c r="D16051" s="5"/>
      <c r="J16051" s="12"/>
      <c r="S16051" s="12"/>
      <c r="T16051" s="5"/>
      <c r="V16051" s="5"/>
      <c r="W16051" s="5"/>
    </row>
    <row r="16052" spans="4:23" customFormat="1" x14ac:dyDescent="0.35">
      <c r="D16052" s="5"/>
      <c r="J16052" s="12"/>
      <c r="S16052" s="12"/>
      <c r="T16052" s="5"/>
      <c r="V16052" s="5"/>
      <c r="W16052" s="5"/>
    </row>
    <row r="16053" spans="4:23" customFormat="1" x14ac:dyDescent="0.35">
      <c r="D16053" s="5"/>
      <c r="J16053" s="12"/>
      <c r="S16053" s="12"/>
      <c r="T16053" s="5"/>
      <c r="V16053" s="5"/>
      <c r="W16053" s="5"/>
    </row>
    <row r="16054" spans="4:23" customFormat="1" x14ac:dyDescent="0.35">
      <c r="D16054" s="5"/>
      <c r="J16054" s="12"/>
      <c r="S16054" s="12"/>
      <c r="T16054" s="5"/>
      <c r="V16054" s="5"/>
      <c r="W16054" s="5"/>
    </row>
    <row r="16055" spans="4:23" customFormat="1" x14ac:dyDescent="0.35">
      <c r="D16055" s="5"/>
      <c r="J16055" s="12"/>
      <c r="S16055" s="12"/>
      <c r="T16055" s="5"/>
      <c r="V16055" s="5"/>
      <c r="W16055" s="5"/>
    </row>
    <row r="16056" spans="4:23" customFormat="1" x14ac:dyDescent="0.35">
      <c r="D16056" s="5"/>
      <c r="J16056" s="12"/>
      <c r="S16056" s="12"/>
      <c r="T16056" s="5"/>
      <c r="V16056" s="5"/>
      <c r="W16056" s="5"/>
    </row>
    <row r="16057" spans="4:23" customFormat="1" x14ac:dyDescent="0.35">
      <c r="D16057" s="5"/>
      <c r="J16057" s="12"/>
      <c r="S16057" s="12"/>
      <c r="T16057" s="5"/>
      <c r="V16057" s="5"/>
      <c r="W16057" s="5"/>
    </row>
    <row r="16058" spans="4:23" customFormat="1" x14ac:dyDescent="0.35">
      <c r="D16058" s="5"/>
      <c r="J16058" s="12"/>
      <c r="S16058" s="12"/>
      <c r="T16058" s="5"/>
      <c r="V16058" s="5"/>
      <c r="W16058" s="5"/>
    </row>
    <row r="16059" spans="4:23" customFormat="1" x14ac:dyDescent="0.35">
      <c r="D16059" s="5"/>
      <c r="J16059" s="12"/>
      <c r="S16059" s="12"/>
      <c r="T16059" s="5"/>
      <c r="V16059" s="5"/>
      <c r="W16059" s="5"/>
    </row>
    <row r="16060" spans="4:23" customFormat="1" x14ac:dyDescent="0.35">
      <c r="D16060" s="5"/>
      <c r="J16060" s="12"/>
      <c r="S16060" s="12"/>
      <c r="T16060" s="5"/>
      <c r="V16060" s="5"/>
      <c r="W16060" s="5"/>
    </row>
    <row r="16061" spans="4:23" customFormat="1" x14ac:dyDescent="0.35">
      <c r="D16061" s="5"/>
      <c r="J16061" s="12"/>
      <c r="S16061" s="12"/>
      <c r="T16061" s="5"/>
      <c r="V16061" s="5"/>
      <c r="W16061" s="5"/>
    </row>
    <row r="16062" spans="4:23" customFormat="1" x14ac:dyDescent="0.35">
      <c r="D16062" s="5"/>
      <c r="J16062" s="12"/>
      <c r="S16062" s="12"/>
      <c r="T16062" s="5"/>
      <c r="V16062" s="5"/>
      <c r="W16062" s="5"/>
    </row>
    <row r="16063" spans="4:23" customFormat="1" x14ac:dyDescent="0.35">
      <c r="D16063" s="5"/>
      <c r="J16063" s="12"/>
      <c r="S16063" s="12"/>
      <c r="T16063" s="5"/>
      <c r="V16063" s="5"/>
      <c r="W16063" s="5"/>
    </row>
    <row r="16064" spans="4:23" customFormat="1" x14ac:dyDescent="0.35">
      <c r="D16064" s="5"/>
      <c r="J16064" s="12"/>
      <c r="S16064" s="12"/>
      <c r="T16064" s="5"/>
      <c r="V16064" s="5"/>
      <c r="W16064" s="5"/>
    </row>
    <row r="16065" spans="4:23" customFormat="1" x14ac:dyDescent="0.35">
      <c r="D16065" s="5"/>
      <c r="J16065" s="12"/>
      <c r="S16065" s="12"/>
      <c r="T16065" s="5"/>
      <c r="V16065" s="5"/>
      <c r="W16065" s="5"/>
    </row>
    <row r="16066" spans="4:23" customFormat="1" x14ac:dyDescent="0.35">
      <c r="D16066" s="5"/>
      <c r="J16066" s="12"/>
      <c r="S16066" s="12"/>
      <c r="T16066" s="5"/>
      <c r="V16066" s="5"/>
      <c r="W16066" s="5"/>
    </row>
    <row r="16067" spans="4:23" customFormat="1" x14ac:dyDescent="0.35">
      <c r="D16067" s="5"/>
      <c r="J16067" s="12"/>
      <c r="S16067" s="12"/>
      <c r="T16067" s="5"/>
      <c r="V16067" s="5"/>
      <c r="W16067" s="5"/>
    </row>
    <row r="16068" spans="4:23" customFormat="1" x14ac:dyDescent="0.35">
      <c r="D16068" s="5"/>
      <c r="J16068" s="12"/>
      <c r="S16068" s="12"/>
      <c r="T16068" s="5"/>
      <c r="V16068" s="5"/>
      <c r="W16068" s="5"/>
    </row>
    <row r="16069" spans="4:23" customFormat="1" x14ac:dyDescent="0.35">
      <c r="D16069" s="5"/>
      <c r="J16069" s="12"/>
      <c r="S16069" s="12"/>
      <c r="T16069" s="5"/>
      <c r="V16069" s="5"/>
      <c r="W16069" s="5"/>
    </row>
    <row r="16070" spans="4:23" customFormat="1" x14ac:dyDescent="0.35">
      <c r="D16070" s="5"/>
      <c r="J16070" s="12"/>
      <c r="S16070" s="12"/>
      <c r="T16070" s="5"/>
      <c r="V16070" s="5"/>
      <c r="W16070" s="5"/>
    </row>
    <row r="16071" spans="4:23" customFormat="1" x14ac:dyDescent="0.35">
      <c r="D16071" s="5"/>
      <c r="J16071" s="12"/>
      <c r="S16071" s="12"/>
      <c r="T16071" s="5"/>
      <c r="V16071" s="5"/>
      <c r="W16071" s="5"/>
    </row>
    <row r="16072" spans="4:23" customFormat="1" x14ac:dyDescent="0.35">
      <c r="D16072" s="5"/>
      <c r="J16072" s="12"/>
      <c r="S16072" s="12"/>
      <c r="T16072" s="5"/>
      <c r="V16072" s="5"/>
      <c r="W16072" s="5"/>
    </row>
    <row r="16073" spans="4:23" customFormat="1" x14ac:dyDescent="0.35">
      <c r="D16073" s="5"/>
      <c r="J16073" s="12"/>
      <c r="S16073" s="12"/>
      <c r="T16073" s="5"/>
      <c r="V16073" s="5"/>
      <c r="W16073" s="5"/>
    </row>
    <row r="16074" spans="4:23" customFormat="1" x14ac:dyDescent="0.35">
      <c r="D16074" s="5"/>
      <c r="J16074" s="12"/>
      <c r="S16074" s="12"/>
      <c r="T16074" s="5"/>
      <c r="V16074" s="5"/>
      <c r="W16074" s="5"/>
    </row>
    <row r="16075" spans="4:23" customFormat="1" x14ac:dyDescent="0.35">
      <c r="D16075" s="5"/>
      <c r="J16075" s="12"/>
      <c r="S16075" s="12"/>
      <c r="T16075" s="5"/>
      <c r="V16075" s="5"/>
      <c r="W16075" s="5"/>
    </row>
    <row r="16076" spans="4:23" customFormat="1" x14ac:dyDescent="0.35">
      <c r="D16076" s="5"/>
      <c r="J16076" s="12"/>
      <c r="S16076" s="12"/>
      <c r="T16076" s="5"/>
      <c r="V16076" s="5"/>
      <c r="W16076" s="5"/>
    </row>
    <row r="16077" spans="4:23" customFormat="1" x14ac:dyDescent="0.35">
      <c r="D16077" s="5"/>
      <c r="J16077" s="12"/>
      <c r="S16077" s="12"/>
      <c r="T16077" s="5"/>
      <c r="V16077" s="5"/>
      <c r="W16077" s="5"/>
    </row>
    <row r="16078" spans="4:23" customFormat="1" x14ac:dyDescent="0.35">
      <c r="D16078" s="5"/>
      <c r="J16078" s="12"/>
      <c r="S16078" s="12"/>
      <c r="T16078" s="5"/>
      <c r="V16078" s="5"/>
      <c r="W16078" s="5"/>
    </row>
    <row r="16079" spans="4:23" customFormat="1" x14ac:dyDescent="0.35">
      <c r="D16079" s="5"/>
      <c r="J16079" s="12"/>
      <c r="S16079" s="12"/>
      <c r="T16079" s="5"/>
      <c r="V16079" s="5"/>
      <c r="W16079" s="5"/>
    </row>
    <row r="16080" spans="4:23" customFormat="1" x14ac:dyDescent="0.35">
      <c r="D16080" s="5"/>
      <c r="J16080" s="12"/>
      <c r="S16080" s="12"/>
      <c r="T16080" s="5"/>
      <c r="V16080" s="5"/>
      <c r="W16080" s="5"/>
    </row>
    <row r="16081" spans="4:23" customFormat="1" x14ac:dyDescent="0.35">
      <c r="D16081" s="5"/>
      <c r="J16081" s="12"/>
      <c r="S16081" s="12"/>
      <c r="T16081" s="5"/>
      <c r="V16081" s="5"/>
      <c r="W16081" s="5"/>
    </row>
    <row r="16082" spans="4:23" customFormat="1" x14ac:dyDescent="0.35">
      <c r="D16082" s="5"/>
      <c r="J16082" s="12"/>
      <c r="S16082" s="12"/>
      <c r="T16082" s="5"/>
      <c r="V16082" s="5"/>
      <c r="W16082" s="5"/>
    </row>
    <row r="16083" spans="4:23" customFormat="1" x14ac:dyDescent="0.35">
      <c r="D16083" s="5"/>
      <c r="J16083" s="12"/>
      <c r="S16083" s="12"/>
      <c r="T16083" s="5"/>
      <c r="V16083" s="5"/>
      <c r="W16083" s="5"/>
    </row>
    <row r="16084" spans="4:23" customFormat="1" x14ac:dyDescent="0.35">
      <c r="D16084" s="5"/>
      <c r="J16084" s="12"/>
      <c r="S16084" s="12"/>
      <c r="T16084" s="5"/>
      <c r="V16084" s="5"/>
      <c r="W16084" s="5"/>
    </row>
    <row r="16085" spans="4:23" customFormat="1" x14ac:dyDescent="0.35">
      <c r="D16085" s="5"/>
      <c r="J16085" s="12"/>
      <c r="S16085" s="12"/>
      <c r="T16085" s="5"/>
      <c r="V16085" s="5"/>
      <c r="W16085" s="5"/>
    </row>
    <row r="16086" spans="4:23" customFormat="1" x14ac:dyDescent="0.35">
      <c r="D16086" s="5"/>
      <c r="J16086" s="12"/>
      <c r="S16086" s="12"/>
      <c r="T16086" s="5"/>
      <c r="V16086" s="5"/>
      <c r="W16086" s="5"/>
    </row>
    <row r="16087" spans="4:23" customFormat="1" x14ac:dyDescent="0.35">
      <c r="D16087" s="5"/>
      <c r="J16087" s="12"/>
      <c r="S16087" s="12"/>
      <c r="T16087" s="5"/>
      <c r="V16087" s="5"/>
      <c r="W16087" s="5"/>
    </row>
    <row r="16088" spans="4:23" customFormat="1" x14ac:dyDescent="0.35">
      <c r="D16088" s="5"/>
      <c r="J16088" s="12"/>
      <c r="S16088" s="12"/>
      <c r="T16088" s="5"/>
      <c r="V16088" s="5"/>
      <c r="W16088" s="5"/>
    </row>
    <row r="16089" spans="4:23" customFormat="1" x14ac:dyDescent="0.35">
      <c r="D16089" s="5"/>
      <c r="J16089" s="12"/>
      <c r="S16089" s="12"/>
      <c r="T16089" s="5"/>
      <c r="V16089" s="5"/>
      <c r="W16089" s="5"/>
    </row>
    <row r="16090" spans="4:23" customFormat="1" x14ac:dyDescent="0.35">
      <c r="D16090" s="5"/>
      <c r="J16090" s="12"/>
      <c r="S16090" s="12"/>
      <c r="T16090" s="5"/>
      <c r="V16090" s="5"/>
      <c r="W16090" s="5"/>
    </row>
    <row r="16091" spans="4:23" customFormat="1" x14ac:dyDescent="0.35">
      <c r="D16091" s="5"/>
      <c r="J16091" s="12"/>
      <c r="S16091" s="12"/>
      <c r="T16091" s="5"/>
      <c r="V16091" s="5"/>
      <c r="W16091" s="5"/>
    </row>
    <row r="16092" spans="4:23" customFormat="1" x14ac:dyDescent="0.35">
      <c r="D16092" s="5"/>
      <c r="J16092" s="12"/>
      <c r="S16092" s="12"/>
      <c r="T16092" s="5"/>
      <c r="V16092" s="5"/>
      <c r="W16092" s="5"/>
    </row>
    <row r="16093" spans="4:23" customFormat="1" x14ac:dyDescent="0.35">
      <c r="D16093" s="5"/>
      <c r="J16093" s="12"/>
      <c r="S16093" s="12"/>
      <c r="T16093" s="5"/>
      <c r="V16093" s="5"/>
      <c r="W16093" s="5"/>
    </row>
    <row r="16094" spans="4:23" customFormat="1" x14ac:dyDescent="0.35">
      <c r="D16094" s="5"/>
      <c r="J16094" s="12"/>
      <c r="S16094" s="12"/>
      <c r="T16094" s="5"/>
      <c r="V16094" s="5"/>
      <c r="W16094" s="5"/>
    </row>
    <row r="16095" spans="4:23" customFormat="1" x14ac:dyDescent="0.35">
      <c r="D16095" s="5"/>
      <c r="J16095" s="12"/>
      <c r="S16095" s="12"/>
      <c r="T16095" s="5"/>
      <c r="V16095" s="5"/>
      <c r="W16095" s="5"/>
    </row>
    <row r="16096" spans="4:23" customFormat="1" x14ac:dyDescent="0.35">
      <c r="D16096" s="5"/>
      <c r="J16096" s="12"/>
      <c r="S16096" s="12"/>
      <c r="T16096" s="5"/>
      <c r="V16096" s="5"/>
      <c r="W16096" s="5"/>
    </row>
    <row r="16097" spans="4:23" customFormat="1" x14ac:dyDescent="0.35">
      <c r="D16097" s="5"/>
      <c r="J16097" s="12"/>
      <c r="S16097" s="12"/>
      <c r="T16097" s="5"/>
      <c r="V16097" s="5"/>
      <c r="W16097" s="5"/>
    </row>
    <row r="16098" spans="4:23" customFormat="1" x14ac:dyDescent="0.35">
      <c r="D16098" s="5"/>
      <c r="J16098" s="12"/>
      <c r="S16098" s="12"/>
      <c r="T16098" s="5"/>
      <c r="V16098" s="5"/>
      <c r="W16098" s="5"/>
    </row>
    <row r="16099" spans="4:23" customFormat="1" x14ac:dyDescent="0.35">
      <c r="D16099" s="5"/>
      <c r="J16099" s="12"/>
      <c r="S16099" s="12"/>
      <c r="T16099" s="5"/>
      <c r="V16099" s="5"/>
      <c r="W16099" s="5"/>
    </row>
    <row r="16100" spans="4:23" customFormat="1" x14ac:dyDescent="0.35">
      <c r="D16100" s="5"/>
      <c r="J16100" s="12"/>
      <c r="S16100" s="12"/>
      <c r="T16100" s="5"/>
      <c r="V16100" s="5"/>
      <c r="W16100" s="5"/>
    </row>
    <row r="16101" spans="4:23" customFormat="1" x14ac:dyDescent="0.35">
      <c r="D16101" s="5"/>
      <c r="J16101" s="12"/>
      <c r="S16101" s="12"/>
      <c r="T16101" s="5"/>
      <c r="V16101" s="5"/>
      <c r="W16101" s="5"/>
    </row>
    <row r="16102" spans="4:23" customFormat="1" x14ac:dyDescent="0.35">
      <c r="D16102" s="5"/>
      <c r="J16102" s="12"/>
      <c r="S16102" s="12"/>
      <c r="T16102" s="5"/>
      <c r="V16102" s="5"/>
      <c r="W16102" s="5"/>
    </row>
    <row r="16103" spans="4:23" customFormat="1" x14ac:dyDescent="0.35">
      <c r="D16103" s="5"/>
      <c r="J16103" s="12"/>
      <c r="S16103" s="12"/>
      <c r="T16103" s="5"/>
      <c r="V16103" s="5"/>
      <c r="W16103" s="5"/>
    </row>
    <row r="16104" spans="4:23" customFormat="1" x14ac:dyDescent="0.35">
      <c r="D16104" s="5"/>
      <c r="J16104" s="12"/>
      <c r="S16104" s="12"/>
      <c r="T16104" s="5"/>
      <c r="V16104" s="5"/>
      <c r="W16104" s="5"/>
    </row>
    <row r="16105" spans="4:23" customFormat="1" x14ac:dyDescent="0.35">
      <c r="D16105" s="5"/>
      <c r="J16105" s="12"/>
      <c r="S16105" s="12"/>
      <c r="T16105" s="5"/>
      <c r="V16105" s="5"/>
      <c r="W16105" s="5"/>
    </row>
    <row r="16106" spans="4:23" customFormat="1" x14ac:dyDescent="0.35">
      <c r="D16106" s="5"/>
      <c r="J16106" s="12"/>
      <c r="S16106" s="12"/>
      <c r="T16106" s="5"/>
      <c r="V16106" s="5"/>
      <c r="W16106" s="5"/>
    </row>
    <row r="16107" spans="4:23" customFormat="1" x14ac:dyDescent="0.35">
      <c r="D16107" s="5"/>
      <c r="J16107" s="12"/>
      <c r="S16107" s="12"/>
      <c r="T16107" s="5"/>
      <c r="V16107" s="5"/>
      <c r="W16107" s="5"/>
    </row>
    <row r="16108" spans="4:23" customFormat="1" x14ac:dyDescent="0.35">
      <c r="D16108" s="5"/>
      <c r="J16108" s="12"/>
      <c r="S16108" s="12"/>
      <c r="T16108" s="5"/>
      <c r="V16108" s="5"/>
      <c r="W16108" s="5"/>
    </row>
    <row r="16109" spans="4:23" customFormat="1" x14ac:dyDescent="0.35">
      <c r="D16109" s="5"/>
      <c r="J16109" s="12"/>
      <c r="S16109" s="12"/>
      <c r="T16109" s="5"/>
      <c r="V16109" s="5"/>
      <c r="W16109" s="5"/>
    </row>
    <row r="16110" spans="4:23" customFormat="1" x14ac:dyDescent="0.35">
      <c r="D16110" s="5"/>
      <c r="J16110" s="12"/>
      <c r="S16110" s="12"/>
      <c r="T16110" s="5"/>
      <c r="V16110" s="5"/>
      <c r="W16110" s="5"/>
    </row>
    <row r="16111" spans="4:23" customFormat="1" x14ac:dyDescent="0.35">
      <c r="D16111" s="5"/>
      <c r="J16111" s="12"/>
      <c r="S16111" s="12"/>
      <c r="T16111" s="5"/>
      <c r="V16111" s="5"/>
      <c r="W16111" s="5"/>
    </row>
    <row r="16112" spans="4:23" customFormat="1" x14ac:dyDescent="0.35">
      <c r="D16112" s="5"/>
      <c r="J16112" s="12"/>
      <c r="S16112" s="12"/>
      <c r="T16112" s="5"/>
      <c r="V16112" s="5"/>
      <c r="W16112" s="5"/>
    </row>
    <row r="16113" spans="4:23" customFormat="1" x14ac:dyDescent="0.35">
      <c r="D16113" s="5"/>
      <c r="J16113" s="12"/>
      <c r="S16113" s="12"/>
      <c r="T16113" s="5"/>
      <c r="V16113" s="5"/>
      <c r="W16113" s="5"/>
    </row>
    <row r="16114" spans="4:23" customFormat="1" x14ac:dyDescent="0.35">
      <c r="D16114" s="5"/>
      <c r="J16114" s="12"/>
      <c r="S16114" s="12"/>
      <c r="T16114" s="5"/>
      <c r="V16114" s="5"/>
      <c r="W16114" s="5"/>
    </row>
    <row r="16115" spans="4:23" customFormat="1" x14ac:dyDescent="0.35">
      <c r="D16115" s="5"/>
      <c r="J16115" s="12"/>
      <c r="S16115" s="12"/>
      <c r="T16115" s="5"/>
      <c r="V16115" s="5"/>
      <c r="W16115" s="5"/>
    </row>
    <row r="16116" spans="4:23" customFormat="1" x14ac:dyDescent="0.35">
      <c r="D16116" s="5"/>
      <c r="J16116" s="12"/>
      <c r="S16116" s="12"/>
      <c r="T16116" s="5"/>
      <c r="V16116" s="5"/>
      <c r="W16116" s="5"/>
    </row>
    <row r="16117" spans="4:23" customFormat="1" x14ac:dyDescent="0.35">
      <c r="D16117" s="5"/>
      <c r="J16117" s="12"/>
      <c r="S16117" s="12"/>
      <c r="T16117" s="5"/>
      <c r="V16117" s="5"/>
      <c r="W16117" s="5"/>
    </row>
    <row r="16118" spans="4:23" customFormat="1" x14ac:dyDescent="0.35">
      <c r="D16118" s="5"/>
      <c r="J16118" s="12"/>
      <c r="S16118" s="12"/>
      <c r="T16118" s="5"/>
      <c r="V16118" s="5"/>
      <c r="W16118" s="5"/>
    </row>
    <row r="16119" spans="4:23" customFormat="1" x14ac:dyDescent="0.35">
      <c r="D16119" s="5"/>
      <c r="J16119" s="12"/>
      <c r="S16119" s="12"/>
      <c r="T16119" s="5"/>
      <c r="V16119" s="5"/>
      <c r="W16119" s="5"/>
    </row>
    <row r="16120" spans="4:23" customFormat="1" x14ac:dyDescent="0.35">
      <c r="D16120" s="5"/>
      <c r="J16120" s="12"/>
      <c r="S16120" s="12"/>
      <c r="T16120" s="5"/>
      <c r="V16120" s="5"/>
      <c r="W16120" s="5"/>
    </row>
    <row r="16121" spans="4:23" customFormat="1" x14ac:dyDescent="0.35">
      <c r="D16121" s="5"/>
      <c r="J16121" s="12"/>
      <c r="S16121" s="12"/>
      <c r="T16121" s="5"/>
      <c r="V16121" s="5"/>
      <c r="W16121" s="5"/>
    </row>
    <row r="16122" spans="4:23" customFormat="1" x14ac:dyDescent="0.35">
      <c r="D16122" s="5"/>
      <c r="J16122" s="12"/>
      <c r="S16122" s="12"/>
      <c r="T16122" s="5"/>
      <c r="V16122" s="5"/>
      <c r="W16122" s="5"/>
    </row>
    <row r="16123" spans="4:23" customFormat="1" x14ac:dyDescent="0.35">
      <c r="D16123" s="5"/>
      <c r="J16123" s="12"/>
      <c r="S16123" s="12"/>
      <c r="T16123" s="5"/>
      <c r="V16123" s="5"/>
      <c r="W16123" s="5"/>
    </row>
    <row r="16124" spans="4:23" customFormat="1" x14ac:dyDescent="0.35">
      <c r="D16124" s="5"/>
      <c r="J16124" s="12"/>
      <c r="S16124" s="12"/>
      <c r="T16124" s="5"/>
      <c r="V16124" s="5"/>
      <c r="W16124" s="5"/>
    </row>
    <row r="16125" spans="4:23" customFormat="1" x14ac:dyDescent="0.35">
      <c r="D16125" s="5"/>
      <c r="J16125" s="12"/>
      <c r="S16125" s="12"/>
      <c r="T16125" s="5"/>
      <c r="V16125" s="5"/>
      <c r="W16125" s="5"/>
    </row>
    <row r="16126" spans="4:23" customFormat="1" x14ac:dyDescent="0.35">
      <c r="D16126" s="5"/>
      <c r="J16126" s="12"/>
      <c r="S16126" s="12"/>
      <c r="T16126" s="5"/>
      <c r="V16126" s="5"/>
      <c r="W16126" s="5"/>
    </row>
    <row r="16127" spans="4:23" customFormat="1" x14ac:dyDescent="0.35">
      <c r="D16127" s="5"/>
      <c r="J16127" s="12"/>
      <c r="S16127" s="12"/>
      <c r="T16127" s="5"/>
      <c r="V16127" s="5"/>
      <c r="W16127" s="5"/>
    </row>
    <row r="16128" spans="4:23" customFormat="1" x14ac:dyDescent="0.35">
      <c r="D16128" s="5"/>
      <c r="J16128" s="12"/>
      <c r="S16128" s="12"/>
      <c r="T16128" s="5"/>
      <c r="V16128" s="5"/>
      <c r="W16128" s="5"/>
    </row>
    <row r="16129" spans="4:23" customFormat="1" x14ac:dyDescent="0.35">
      <c r="D16129" s="5"/>
      <c r="J16129" s="12"/>
      <c r="S16129" s="12"/>
      <c r="T16129" s="5"/>
      <c r="V16129" s="5"/>
      <c r="W16129" s="5"/>
    </row>
    <row r="16130" spans="4:23" customFormat="1" x14ac:dyDescent="0.35">
      <c r="D16130" s="5"/>
      <c r="J16130" s="12"/>
      <c r="S16130" s="12"/>
      <c r="T16130" s="5"/>
      <c r="V16130" s="5"/>
      <c r="W16130" s="5"/>
    </row>
    <row r="16131" spans="4:23" customFormat="1" x14ac:dyDescent="0.35">
      <c r="D16131" s="5"/>
      <c r="J16131" s="12"/>
      <c r="S16131" s="12"/>
      <c r="T16131" s="5"/>
      <c r="V16131" s="5"/>
      <c r="W16131" s="5"/>
    </row>
    <row r="16132" spans="4:23" customFormat="1" x14ac:dyDescent="0.35">
      <c r="D16132" s="5"/>
      <c r="J16132" s="12"/>
      <c r="S16132" s="12"/>
      <c r="T16132" s="5"/>
      <c r="V16132" s="5"/>
      <c r="W16132" s="5"/>
    </row>
    <row r="16133" spans="4:23" customFormat="1" x14ac:dyDescent="0.35">
      <c r="D16133" s="5"/>
      <c r="J16133" s="12"/>
      <c r="S16133" s="12"/>
      <c r="T16133" s="5"/>
      <c r="V16133" s="5"/>
      <c r="W16133" s="5"/>
    </row>
    <row r="16134" spans="4:23" customFormat="1" x14ac:dyDescent="0.35">
      <c r="D16134" s="5"/>
      <c r="J16134" s="12"/>
      <c r="S16134" s="12"/>
      <c r="T16134" s="5"/>
      <c r="V16134" s="5"/>
      <c r="W16134" s="5"/>
    </row>
    <row r="16135" spans="4:23" customFormat="1" x14ac:dyDescent="0.35">
      <c r="D16135" s="5"/>
      <c r="J16135" s="12"/>
      <c r="S16135" s="12"/>
      <c r="T16135" s="5"/>
      <c r="V16135" s="5"/>
      <c r="W16135" s="5"/>
    </row>
    <row r="16136" spans="4:23" customFormat="1" x14ac:dyDescent="0.35">
      <c r="D16136" s="5"/>
      <c r="J16136" s="12"/>
      <c r="S16136" s="12"/>
      <c r="T16136" s="5"/>
      <c r="V16136" s="5"/>
      <c r="W16136" s="5"/>
    </row>
    <row r="16137" spans="4:23" customFormat="1" x14ac:dyDescent="0.35">
      <c r="D16137" s="5"/>
      <c r="J16137" s="12"/>
      <c r="S16137" s="12"/>
      <c r="T16137" s="5"/>
      <c r="V16137" s="5"/>
      <c r="W16137" s="5"/>
    </row>
    <row r="16138" spans="4:23" customFormat="1" x14ac:dyDescent="0.35">
      <c r="D16138" s="5"/>
      <c r="J16138" s="12"/>
      <c r="S16138" s="12"/>
      <c r="T16138" s="5"/>
      <c r="V16138" s="5"/>
      <c r="W16138" s="5"/>
    </row>
    <row r="16139" spans="4:23" customFormat="1" x14ac:dyDescent="0.35">
      <c r="D16139" s="5"/>
      <c r="J16139" s="12"/>
      <c r="S16139" s="12"/>
      <c r="T16139" s="5"/>
      <c r="V16139" s="5"/>
      <c r="W16139" s="5"/>
    </row>
    <row r="16140" spans="4:23" customFormat="1" x14ac:dyDescent="0.35">
      <c r="D16140" s="5"/>
      <c r="J16140" s="12"/>
      <c r="S16140" s="12"/>
      <c r="T16140" s="5"/>
      <c r="V16140" s="5"/>
      <c r="W16140" s="5"/>
    </row>
    <row r="16141" spans="4:23" customFormat="1" x14ac:dyDescent="0.35">
      <c r="D16141" s="5"/>
      <c r="J16141" s="12"/>
      <c r="S16141" s="12"/>
      <c r="T16141" s="5"/>
      <c r="V16141" s="5"/>
      <c r="W16141" s="5"/>
    </row>
    <row r="16142" spans="4:23" customFormat="1" x14ac:dyDescent="0.35">
      <c r="D16142" s="5"/>
      <c r="J16142" s="12"/>
      <c r="S16142" s="12"/>
      <c r="T16142" s="5"/>
      <c r="V16142" s="5"/>
      <c r="W16142" s="5"/>
    </row>
    <row r="16143" spans="4:23" customFormat="1" x14ac:dyDescent="0.35">
      <c r="D16143" s="5"/>
      <c r="J16143" s="12"/>
      <c r="S16143" s="12"/>
      <c r="T16143" s="5"/>
      <c r="V16143" s="5"/>
      <c r="W16143" s="5"/>
    </row>
    <row r="16144" spans="4:23" customFormat="1" x14ac:dyDescent="0.35">
      <c r="D16144" s="5"/>
      <c r="J16144" s="12"/>
      <c r="S16144" s="12"/>
      <c r="T16144" s="5"/>
      <c r="V16144" s="5"/>
      <c r="W16144" s="5"/>
    </row>
    <row r="16145" spans="4:23" customFormat="1" x14ac:dyDescent="0.35">
      <c r="D16145" s="5"/>
      <c r="J16145" s="12"/>
      <c r="S16145" s="12"/>
      <c r="T16145" s="5"/>
      <c r="V16145" s="5"/>
      <c r="W16145" s="5"/>
    </row>
    <row r="16146" spans="4:23" customFormat="1" x14ac:dyDescent="0.35">
      <c r="D16146" s="5"/>
      <c r="J16146" s="12"/>
      <c r="S16146" s="12"/>
      <c r="T16146" s="5"/>
      <c r="V16146" s="5"/>
      <c r="W16146" s="5"/>
    </row>
    <row r="16147" spans="4:23" customFormat="1" x14ac:dyDescent="0.35">
      <c r="D16147" s="5"/>
      <c r="J16147" s="12"/>
      <c r="S16147" s="12"/>
      <c r="T16147" s="5"/>
      <c r="V16147" s="5"/>
      <c r="W16147" s="5"/>
    </row>
    <row r="16148" spans="4:23" customFormat="1" x14ac:dyDescent="0.35">
      <c r="D16148" s="5"/>
      <c r="J16148" s="12"/>
      <c r="S16148" s="12"/>
      <c r="T16148" s="5"/>
      <c r="V16148" s="5"/>
      <c r="W16148" s="5"/>
    </row>
    <row r="16149" spans="4:23" customFormat="1" x14ac:dyDescent="0.35">
      <c r="D16149" s="5"/>
      <c r="J16149" s="12"/>
      <c r="S16149" s="12"/>
      <c r="T16149" s="5"/>
      <c r="V16149" s="5"/>
      <c r="W16149" s="5"/>
    </row>
    <row r="16150" spans="4:23" customFormat="1" x14ac:dyDescent="0.35">
      <c r="D16150" s="5"/>
      <c r="J16150" s="12"/>
      <c r="S16150" s="12"/>
      <c r="T16150" s="5"/>
      <c r="V16150" s="5"/>
      <c r="W16150" s="5"/>
    </row>
    <row r="16151" spans="4:23" customFormat="1" x14ac:dyDescent="0.35">
      <c r="D16151" s="5"/>
      <c r="J16151" s="12"/>
      <c r="S16151" s="12"/>
      <c r="T16151" s="5"/>
      <c r="V16151" s="5"/>
      <c r="W16151" s="5"/>
    </row>
    <row r="16152" spans="4:23" customFormat="1" x14ac:dyDescent="0.35">
      <c r="D16152" s="5"/>
      <c r="J16152" s="12"/>
      <c r="S16152" s="12"/>
      <c r="T16152" s="5"/>
      <c r="V16152" s="5"/>
      <c r="W16152" s="5"/>
    </row>
    <row r="16153" spans="4:23" customFormat="1" x14ac:dyDescent="0.35">
      <c r="D16153" s="5"/>
      <c r="J16153" s="12"/>
      <c r="S16153" s="12"/>
      <c r="T16153" s="5"/>
      <c r="V16153" s="5"/>
      <c r="W16153" s="5"/>
    </row>
    <row r="16154" spans="4:23" customFormat="1" x14ac:dyDescent="0.35">
      <c r="D16154" s="5"/>
      <c r="J16154" s="12"/>
      <c r="S16154" s="12"/>
      <c r="T16154" s="5"/>
      <c r="V16154" s="5"/>
      <c r="W16154" s="5"/>
    </row>
    <row r="16155" spans="4:23" customFormat="1" x14ac:dyDescent="0.35">
      <c r="D16155" s="5"/>
      <c r="J16155" s="12"/>
      <c r="S16155" s="12"/>
      <c r="T16155" s="5"/>
      <c r="V16155" s="5"/>
      <c r="W16155" s="5"/>
    </row>
    <row r="16156" spans="4:23" customFormat="1" x14ac:dyDescent="0.35">
      <c r="D16156" s="5"/>
      <c r="J16156" s="12"/>
      <c r="S16156" s="12"/>
      <c r="T16156" s="5"/>
      <c r="V16156" s="5"/>
      <c r="W16156" s="5"/>
    </row>
    <row r="16157" spans="4:23" customFormat="1" x14ac:dyDescent="0.35">
      <c r="D16157" s="5"/>
      <c r="J16157" s="12"/>
      <c r="S16157" s="12"/>
      <c r="T16157" s="5"/>
      <c r="V16157" s="5"/>
      <c r="W16157" s="5"/>
    </row>
    <row r="16158" spans="4:23" customFormat="1" x14ac:dyDescent="0.35">
      <c r="D16158" s="5"/>
      <c r="J16158" s="12"/>
      <c r="S16158" s="12"/>
      <c r="T16158" s="5"/>
      <c r="V16158" s="5"/>
      <c r="W16158" s="5"/>
    </row>
    <row r="16159" spans="4:23" customFormat="1" x14ac:dyDescent="0.35">
      <c r="D16159" s="5"/>
      <c r="J16159" s="12"/>
      <c r="S16159" s="12"/>
      <c r="T16159" s="5"/>
      <c r="V16159" s="5"/>
      <c r="W16159" s="5"/>
    </row>
    <row r="16160" spans="4:23" customFormat="1" x14ac:dyDescent="0.35">
      <c r="D16160" s="5"/>
      <c r="J16160" s="12"/>
      <c r="S16160" s="12"/>
      <c r="T16160" s="5"/>
      <c r="V16160" s="5"/>
      <c r="W16160" s="5"/>
    </row>
    <row r="16161" spans="4:23" customFormat="1" x14ac:dyDescent="0.35">
      <c r="D16161" s="5"/>
      <c r="J16161" s="12"/>
      <c r="S16161" s="12"/>
      <c r="T16161" s="5"/>
      <c r="V16161" s="5"/>
      <c r="W16161" s="5"/>
    </row>
    <row r="16162" spans="4:23" customFormat="1" x14ac:dyDescent="0.35">
      <c r="D16162" s="5"/>
      <c r="J16162" s="12"/>
      <c r="S16162" s="12"/>
      <c r="T16162" s="5"/>
      <c r="V16162" s="5"/>
      <c r="W16162" s="5"/>
    </row>
    <row r="16163" spans="4:23" customFormat="1" x14ac:dyDescent="0.35">
      <c r="D16163" s="5"/>
      <c r="J16163" s="12"/>
      <c r="S16163" s="12"/>
      <c r="T16163" s="5"/>
      <c r="V16163" s="5"/>
      <c r="W16163" s="5"/>
    </row>
    <row r="16164" spans="4:23" customFormat="1" x14ac:dyDescent="0.35">
      <c r="D16164" s="5"/>
      <c r="J16164" s="12"/>
      <c r="S16164" s="12"/>
      <c r="T16164" s="5"/>
      <c r="V16164" s="5"/>
      <c r="W16164" s="5"/>
    </row>
    <row r="16165" spans="4:23" customFormat="1" x14ac:dyDescent="0.35">
      <c r="D16165" s="5"/>
      <c r="J16165" s="12"/>
      <c r="S16165" s="12"/>
      <c r="T16165" s="5"/>
      <c r="V16165" s="5"/>
      <c r="W16165" s="5"/>
    </row>
    <row r="16166" spans="4:23" customFormat="1" x14ac:dyDescent="0.35">
      <c r="D16166" s="5"/>
      <c r="J16166" s="12"/>
      <c r="S16166" s="12"/>
      <c r="T16166" s="5"/>
      <c r="V16166" s="5"/>
      <c r="W16166" s="5"/>
    </row>
    <row r="16167" spans="4:23" customFormat="1" x14ac:dyDescent="0.35">
      <c r="D16167" s="5"/>
      <c r="J16167" s="12"/>
      <c r="S16167" s="12"/>
      <c r="T16167" s="5"/>
      <c r="V16167" s="5"/>
      <c r="W16167" s="5"/>
    </row>
    <row r="16168" spans="4:23" customFormat="1" x14ac:dyDescent="0.35">
      <c r="D16168" s="5"/>
      <c r="J16168" s="12"/>
      <c r="S16168" s="12"/>
      <c r="T16168" s="5"/>
      <c r="V16168" s="5"/>
      <c r="W16168" s="5"/>
    </row>
    <row r="16169" spans="4:23" customFormat="1" x14ac:dyDescent="0.35">
      <c r="D16169" s="5"/>
      <c r="J16169" s="12"/>
      <c r="S16169" s="12"/>
      <c r="T16169" s="5"/>
      <c r="V16169" s="5"/>
      <c r="W16169" s="5"/>
    </row>
    <row r="16170" spans="4:23" customFormat="1" x14ac:dyDescent="0.35">
      <c r="D16170" s="5"/>
      <c r="J16170" s="12"/>
      <c r="S16170" s="12"/>
      <c r="T16170" s="5"/>
      <c r="V16170" s="5"/>
      <c r="W16170" s="5"/>
    </row>
    <row r="16171" spans="4:23" customFormat="1" x14ac:dyDescent="0.35">
      <c r="D16171" s="5"/>
      <c r="J16171" s="12"/>
      <c r="S16171" s="12"/>
      <c r="T16171" s="5"/>
      <c r="V16171" s="5"/>
      <c r="W16171" s="5"/>
    </row>
    <row r="16172" spans="4:23" customFormat="1" x14ac:dyDescent="0.35">
      <c r="D16172" s="5"/>
      <c r="J16172" s="12"/>
      <c r="S16172" s="12"/>
      <c r="T16172" s="5"/>
      <c r="V16172" s="5"/>
      <c r="W16172" s="5"/>
    </row>
    <row r="16173" spans="4:23" customFormat="1" x14ac:dyDescent="0.35">
      <c r="D16173" s="5"/>
      <c r="J16173" s="12"/>
      <c r="S16173" s="12"/>
      <c r="T16173" s="5"/>
      <c r="V16173" s="5"/>
      <c r="W16173" s="5"/>
    </row>
    <row r="16174" spans="4:23" customFormat="1" x14ac:dyDescent="0.35">
      <c r="D16174" s="5"/>
      <c r="J16174" s="12"/>
      <c r="S16174" s="12"/>
      <c r="T16174" s="5"/>
      <c r="V16174" s="5"/>
      <c r="W16174" s="5"/>
    </row>
    <row r="16175" spans="4:23" customFormat="1" x14ac:dyDescent="0.35">
      <c r="D16175" s="5"/>
      <c r="J16175" s="12"/>
      <c r="S16175" s="12"/>
      <c r="T16175" s="5"/>
      <c r="V16175" s="5"/>
      <c r="W16175" s="5"/>
    </row>
    <row r="16176" spans="4:23" customFormat="1" x14ac:dyDescent="0.35">
      <c r="D16176" s="5"/>
      <c r="J16176" s="12"/>
      <c r="S16176" s="12"/>
      <c r="T16176" s="5"/>
      <c r="V16176" s="5"/>
      <c r="W16176" s="5"/>
    </row>
    <row r="16177" spans="4:23" customFormat="1" x14ac:dyDescent="0.35">
      <c r="D16177" s="5"/>
      <c r="J16177" s="12"/>
      <c r="S16177" s="12"/>
      <c r="T16177" s="5"/>
      <c r="V16177" s="5"/>
      <c r="W16177" s="5"/>
    </row>
    <row r="16178" spans="4:23" customFormat="1" x14ac:dyDescent="0.35">
      <c r="D16178" s="5"/>
      <c r="J16178" s="12"/>
      <c r="S16178" s="12"/>
      <c r="T16178" s="5"/>
      <c r="V16178" s="5"/>
      <c r="W16178" s="5"/>
    </row>
    <row r="16179" spans="4:23" customFormat="1" x14ac:dyDescent="0.35">
      <c r="D16179" s="5"/>
      <c r="J16179" s="12"/>
      <c r="S16179" s="12"/>
      <c r="T16179" s="5"/>
      <c r="V16179" s="5"/>
      <c r="W16179" s="5"/>
    </row>
    <row r="16180" spans="4:23" customFormat="1" x14ac:dyDescent="0.35">
      <c r="D16180" s="5"/>
      <c r="J16180" s="12"/>
      <c r="S16180" s="12"/>
      <c r="T16180" s="5"/>
      <c r="V16180" s="5"/>
      <c r="W16180" s="5"/>
    </row>
    <row r="16181" spans="4:23" customFormat="1" x14ac:dyDescent="0.35">
      <c r="D16181" s="5"/>
      <c r="J16181" s="12"/>
      <c r="S16181" s="12"/>
      <c r="T16181" s="5"/>
      <c r="V16181" s="5"/>
      <c r="W16181" s="5"/>
    </row>
    <row r="16182" spans="4:23" customFormat="1" x14ac:dyDescent="0.35">
      <c r="D16182" s="5"/>
      <c r="J16182" s="12"/>
      <c r="S16182" s="12"/>
      <c r="T16182" s="5"/>
      <c r="V16182" s="5"/>
      <c r="W16182" s="5"/>
    </row>
    <row r="16183" spans="4:23" customFormat="1" x14ac:dyDescent="0.35">
      <c r="D16183" s="5"/>
      <c r="J16183" s="12"/>
      <c r="S16183" s="12"/>
      <c r="T16183" s="5"/>
      <c r="V16183" s="5"/>
      <c r="W16183" s="5"/>
    </row>
    <row r="16184" spans="4:23" customFormat="1" x14ac:dyDescent="0.35">
      <c r="D16184" s="5"/>
      <c r="J16184" s="12"/>
      <c r="S16184" s="12"/>
      <c r="T16184" s="5"/>
      <c r="V16184" s="5"/>
      <c r="W16184" s="5"/>
    </row>
    <row r="16185" spans="4:23" customFormat="1" x14ac:dyDescent="0.35">
      <c r="D16185" s="5"/>
      <c r="J16185" s="12"/>
      <c r="S16185" s="12"/>
      <c r="T16185" s="5"/>
      <c r="V16185" s="5"/>
      <c r="W16185" s="5"/>
    </row>
    <row r="16186" spans="4:23" customFormat="1" x14ac:dyDescent="0.35">
      <c r="D16186" s="5"/>
      <c r="J16186" s="12"/>
      <c r="S16186" s="12"/>
      <c r="T16186" s="5"/>
      <c r="V16186" s="5"/>
      <c r="W16186" s="5"/>
    </row>
    <row r="16187" spans="4:23" customFormat="1" x14ac:dyDescent="0.35">
      <c r="D16187" s="5"/>
      <c r="J16187" s="12"/>
      <c r="S16187" s="12"/>
      <c r="T16187" s="5"/>
      <c r="V16187" s="5"/>
      <c r="W16187" s="5"/>
    </row>
    <row r="16188" spans="4:23" customFormat="1" x14ac:dyDescent="0.35">
      <c r="D16188" s="5"/>
      <c r="J16188" s="12"/>
      <c r="S16188" s="12"/>
      <c r="T16188" s="5"/>
      <c r="V16188" s="5"/>
      <c r="W16188" s="5"/>
    </row>
    <row r="16189" spans="4:23" customFormat="1" x14ac:dyDescent="0.35">
      <c r="D16189" s="5"/>
      <c r="J16189" s="12"/>
      <c r="S16189" s="12"/>
      <c r="T16189" s="5"/>
      <c r="V16189" s="5"/>
      <c r="W16189" s="5"/>
    </row>
    <row r="16190" spans="4:23" customFormat="1" x14ac:dyDescent="0.35">
      <c r="D16190" s="5"/>
      <c r="J16190" s="12"/>
      <c r="S16190" s="12"/>
      <c r="T16190" s="5"/>
      <c r="V16190" s="5"/>
      <c r="W16190" s="5"/>
    </row>
    <row r="16191" spans="4:23" customFormat="1" x14ac:dyDescent="0.35">
      <c r="D16191" s="5"/>
      <c r="J16191" s="12"/>
      <c r="S16191" s="12"/>
      <c r="T16191" s="5"/>
      <c r="V16191" s="5"/>
      <c r="W16191" s="5"/>
    </row>
    <row r="16192" spans="4:23" customFormat="1" x14ac:dyDescent="0.35">
      <c r="D16192" s="5"/>
      <c r="J16192" s="12"/>
      <c r="S16192" s="12"/>
      <c r="T16192" s="5"/>
      <c r="V16192" s="5"/>
      <c r="W16192" s="5"/>
    </row>
    <row r="16193" spans="4:23" customFormat="1" x14ac:dyDescent="0.35">
      <c r="D16193" s="5"/>
      <c r="J16193" s="12"/>
      <c r="S16193" s="12"/>
      <c r="T16193" s="5"/>
      <c r="V16193" s="5"/>
      <c r="W16193" s="5"/>
    </row>
    <row r="16194" spans="4:23" customFormat="1" x14ac:dyDescent="0.35">
      <c r="D16194" s="5"/>
      <c r="J16194" s="12"/>
      <c r="S16194" s="12"/>
      <c r="T16194" s="5"/>
      <c r="V16194" s="5"/>
      <c r="W16194" s="5"/>
    </row>
    <row r="16195" spans="4:23" customFormat="1" x14ac:dyDescent="0.35">
      <c r="D16195" s="5"/>
      <c r="J16195" s="12"/>
      <c r="S16195" s="12"/>
      <c r="T16195" s="5"/>
      <c r="V16195" s="5"/>
      <c r="W16195" s="5"/>
    </row>
    <row r="16196" spans="4:23" customFormat="1" x14ac:dyDescent="0.35">
      <c r="D16196" s="5"/>
      <c r="J16196" s="12"/>
      <c r="S16196" s="12"/>
      <c r="T16196" s="5"/>
      <c r="V16196" s="5"/>
      <c r="W16196" s="5"/>
    </row>
    <row r="16197" spans="4:23" customFormat="1" x14ac:dyDescent="0.35">
      <c r="D16197" s="5"/>
      <c r="J16197" s="12"/>
      <c r="S16197" s="12"/>
      <c r="T16197" s="5"/>
      <c r="V16197" s="5"/>
      <c r="W16197" s="5"/>
    </row>
    <row r="16198" spans="4:23" customFormat="1" x14ac:dyDescent="0.35">
      <c r="D16198" s="5"/>
      <c r="J16198" s="12"/>
      <c r="S16198" s="12"/>
      <c r="T16198" s="5"/>
      <c r="V16198" s="5"/>
      <c r="W16198" s="5"/>
    </row>
    <row r="16199" spans="4:23" customFormat="1" x14ac:dyDescent="0.35">
      <c r="D16199" s="5"/>
      <c r="J16199" s="12"/>
      <c r="S16199" s="12"/>
      <c r="T16199" s="5"/>
      <c r="V16199" s="5"/>
      <c r="W16199" s="5"/>
    </row>
    <row r="16200" spans="4:23" customFormat="1" x14ac:dyDescent="0.35">
      <c r="D16200" s="5"/>
      <c r="J16200" s="12"/>
      <c r="S16200" s="12"/>
      <c r="T16200" s="5"/>
      <c r="V16200" s="5"/>
      <c r="W16200" s="5"/>
    </row>
    <row r="16201" spans="4:23" customFormat="1" x14ac:dyDescent="0.35">
      <c r="D16201" s="5"/>
      <c r="J16201" s="12"/>
      <c r="S16201" s="12"/>
      <c r="T16201" s="5"/>
      <c r="V16201" s="5"/>
      <c r="W16201" s="5"/>
    </row>
    <row r="16202" spans="4:23" customFormat="1" x14ac:dyDescent="0.35">
      <c r="D16202" s="5"/>
      <c r="J16202" s="12"/>
      <c r="S16202" s="12"/>
      <c r="T16202" s="5"/>
      <c r="V16202" s="5"/>
      <c r="W16202" s="5"/>
    </row>
    <row r="16203" spans="4:23" customFormat="1" x14ac:dyDescent="0.35">
      <c r="D16203" s="5"/>
      <c r="J16203" s="12"/>
      <c r="S16203" s="12"/>
      <c r="T16203" s="5"/>
      <c r="V16203" s="5"/>
      <c r="W16203" s="5"/>
    </row>
    <row r="16204" spans="4:23" customFormat="1" x14ac:dyDescent="0.35">
      <c r="D16204" s="5"/>
      <c r="J16204" s="12"/>
      <c r="S16204" s="12"/>
      <c r="T16204" s="5"/>
      <c r="V16204" s="5"/>
      <c r="W16204" s="5"/>
    </row>
    <row r="16205" spans="4:23" customFormat="1" x14ac:dyDescent="0.35">
      <c r="D16205" s="5"/>
      <c r="J16205" s="12"/>
      <c r="S16205" s="12"/>
      <c r="T16205" s="5"/>
      <c r="V16205" s="5"/>
      <c r="W16205" s="5"/>
    </row>
    <row r="16206" spans="4:23" customFormat="1" x14ac:dyDescent="0.35">
      <c r="D16206" s="5"/>
      <c r="J16206" s="12"/>
      <c r="S16206" s="12"/>
      <c r="T16206" s="5"/>
      <c r="V16206" s="5"/>
      <c r="W16206" s="5"/>
    </row>
    <row r="16207" spans="4:23" customFormat="1" x14ac:dyDescent="0.35">
      <c r="D16207" s="5"/>
      <c r="J16207" s="12"/>
      <c r="S16207" s="12"/>
      <c r="T16207" s="5"/>
      <c r="V16207" s="5"/>
      <c r="W16207" s="5"/>
    </row>
    <row r="16208" spans="4:23" customFormat="1" x14ac:dyDescent="0.35">
      <c r="D16208" s="5"/>
      <c r="J16208" s="12"/>
      <c r="S16208" s="12"/>
      <c r="T16208" s="5"/>
      <c r="V16208" s="5"/>
      <c r="W16208" s="5"/>
    </row>
    <row r="16209" spans="4:23" customFormat="1" x14ac:dyDescent="0.35">
      <c r="D16209" s="5"/>
      <c r="J16209" s="12"/>
      <c r="S16209" s="12"/>
      <c r="T16209" s="5"/>
      <c r="V16209" s="5"/>
      <c r="W16209" s="5"/>
    </row>
    <row r="16210" spans="4:23" customFormat="1" x14ac:dyDescent="0.35">
      <c r="D16210" s="5"/>
      <c r="J16210" s="12"/>
      <c r="S16210" s="12"/>
      <c r="T16210" s="5"/>
      <c r="V16210" s="5"/>
      <c r="W16210" s="5"/>
    </row>
    <row r="16211" spans="4:23" customFormat="1" x14ac:dyDescent="0.35">
      <c r="D16211" s="5"/>
      <c r="J16211" s="12"/>
      <c r="S16211" s="12"/>
      <c r="T16211" s="5"/>
      <c r="V16211" s="5"/>
      <c r="W16211" s="5"/>
    </row>
    <row r="16212" spans="4:23" customFormat="1" x14ac:dyDescent="0.35">
      <c r="D16212" s="5"/>
      <c r="J16212" s="12"/>
      <c r="S16212" s="12"/>
      <c r="T16212" s="5"/>
      <c r="V16212" s="5"/>
      <c r="W16212" s="5"/>
    </row>
    <row r="16213" spans="4:23" customFormat="1" x14ac:dyDescent="0.35">
      <c r="D16213" s="5"/>
      <c r="J16213" s="12"/>
      <c r="S16213" s="12"/>
      <c r="T16213" s="5"/>
      <c r="V16213" s="5"/>
      <c r="W16213" s="5"/>
    </row>
    <row r="16214" spans="4:23" customFormat="1" x14ac:dyDescent="0.35">
      <c r="D16214" s="5"/>
      <c r="J16214" s="12"/>
      <c r="S16214" s="12"/>
      <c r="T16214" s="5"/>
      <c r="V16214" s="5"/>
      <c r="W16214" s="5"/>
    </row>
    <row r="16215" spans="4:23" customFormat="1" x14ac:dyDescent="0.35">
      <c r="D16215" s="5"/>
      <c r="J16215" s="12"/>
      <c r="S16215" s="12"/>
      <c r="T16215" s="5"/>
      <c r="V16215" s="5"/>
      <c r="W16215" s="5"/>
    </row>
    <row r="16216" spans="4:23" customFormat="1" x14ac:dyDescent="0.35">
      <c r="D16216" s="5"/>
      <c r="J16216" s="12"/>
      <c r="S16216" s="12"/>
      <c r="T16216" s="5"/>
      <c r="V16216" s="5"/>
      <c r="W16216" s="5"/>
    </row>
    <row r="16217" spans="4:23" customFormat="1" x14ac:dyDescent="0.35">
      <c r="D16217" s="5"/>
      <c r="J16217" s="12"/>
      <c r="S16217" s="12"/>
      <c r="T16217" s="5"/>
      <c r="V16217" s="5"/>
      <c r="W16217" s="5"/>
    </row>
    <row r="16218" spans="4:23" customFormat="1" x14ac:dyDescent="0.35">
      <c r="D16218" s="5"/>
      <c r="J16218" s="12"/>
      <c r="S16218" s="12"/>
      <c r="T16218" s="5"/>
      <c r="V16218" s="5"/>
      <c r="W16218" s="5"/>
    </row>
    <row r="16219" spans="4:23" customFormat="1" x14ac:dyDescent="0.35">
      <c r="D16219" s="5"/>
      <c r="J16219" s="12"/>
      <c r="S16219" s="12"/>
      <c r="T16219" s="5"/>
      <c r="V16219" s="5"/>
      <c r="W16219" s="5"/>
    </row>
    <row r="16220" spans="4:23" customFormat="1" x14ac:dyDescent="0.35">
      <c r="D16220" s="5"/>
      <c r="J16220" s="12"/>
      <c r="S16220" s="12"/>
      <c r="T16220" s="5"/>
      <c r="V16220" s="5"/>
      <c r="W16220" s="5"/>
    </row>
    <row r="16221" spans="4:23" customFormat="1" x14ac:dyDescent="0.35">
      <c r="D16221" s="5"/>
      <c r="J16221" s="12"/>
      <c r="S16221" s="12"/>
      <c r="T16221" s="5"/>
      <c r="V16221" s="5"/>
      <c r="W16221" s="5"/>
    </row>
    <row r="16222" spans="4:23" customFormat="1" x14ac:dyDescent="0.35">
      <c r="D16222" s="5"/>
      <c r="J16222" s="12"/>
      <c r="S16222" s="12"/>
      <c r="T16222" s="5"/>
      <c r="V16222" s="5"/>
      <c r="W16222" s="5"/>
    </row>
    <row r="16223" spans="4:23" customFormat="1" x14ac:dyDescent="0.35">
      <c r="D16223" s="5"/>
      <c r="J16223" s="12"/>
      <c r="S16223" s="12"/>
      <c r="T16223" s="5"/>
      <c r="V16223" s="5"/>
      <c r="W16223" s="5"/>
    </row>
    <row r="16224" spans="4:23" customFormat="1" x14ac:dyDescent="0.35">
      <c r="D16224" s="5"/>
      <c r="J16224" s="12"/>
      <c r="S16224" s="12"/>
      <c r="T16224" s="5"/>
      <c r="V16224" s="5"/>
      <c r="W16224" s="5"/>
    </row>
    <row r="16225" spans="4:23" customFormat="1" x14ac:dyDescent="0.35">
      <c r="D16225" s="5"/>
      <c r="J16225" s="12"/>
      <c r="S16225" s="12"/>
      <c r="T16225" s="5"/>
      <c r="V16225" s="5"/>
      <c r="W16225" s="5"/>
    </row>
    <row r="16226" spans="4:23" customFormat="1" x14ac:dyDescent="0.35">
      <c r="D16226" s="5"/>
      <c r="J16226" s="12"/>
      <c r="S16226" s="12"/>
      <c r="T16226" s="5"/>
      <c r="V16226" s="5"/>
      <c r="W16226" s="5"/>
    </row>
    <row r="16227" spans="4:23" customFormat="1" x14ac:dyDescent="0.35">
      <c r="D16227" s="5"/>
      <c r="J16227" s="12"/>
      <c r="S16227" s="12"/>
      <c r="T16227" s="5"/>
      <c r="V16227" s="5"/>
      <c r="W16227" s="5"/>
    </row>
    <row r="16228" spans="4:23" customFormat="1" x14ac:dyDescent="0.35">
      <c r="D16228" s="5"/>
      <c r="J16228" s="12"/>
      <c r="S16228" s="12"/>
      <c r="T16228" s="5"/>
      <c r="V16228" s="5"/>
      <c r="W16228" s="5"/>
    </row>
    <row r="16229" spans="4:23" customFormat="1" x14ac:dyDescent="0.35">
      <c r="D16229" s="5"/>
      <c r="J16229" s="12"/>
      <c r="S16229" s="12"/>
      <c r="T16229" s="5"/>
      <c r="V16229" s="5"/>
      <c r="W16229" s="5"/>
    </row>
    <row r="16230" spans="4:23" customFormat="1" x14ac:dyDescent="0.35">
      <c r="D16230" s="5"/>
      <c r="J16230" s="12"/>
      <c r="S16230" s="12"/>
      <c r="T16230" s="5"/>
      <c r="V16230" s="5"/>
      <c r="W16230" s="5"/>
    </row>
    <row r="16231" spans="4:23" customFormat="1" x14ac:dyDescent="0.35">
      <c r="D16231" s="5"/>
      <c r="J16231" s="12"/>
      <c r="S16231" s="12"/>
      <c r="T16231" s="5"/>
      <c r="V16231" s="5"/>
      <c r="W16231" s="5"/>
    </row>
    <row r="16232" spans="4:23" customFormat="1" x14ac:dyDescent="0.35">
      <c r="D16232" s="5"/>
      <c r="J16232" s="12"/>
      <c r="S16232" s="12"/>
      <c r="T16232" s="5"/>
      <c r="V16232" s="5"/>
      <c r="W16232" s="5"/>
    </row>
    <row r="16233" spans="4:23" customFormat="1" x14ac:dyDescent="0.35">
      <c r="D16233" s="5"/>
      <c r="J16233" s="12"/>
      <c r="S16233" s="12"/>
      <c r="T16233" s="5"/>
      <c r="V16233" s="5"/>
      <c r="W16233" s="5"/>
    </row>
    <row r="16234" spans="4:23" customFormat="1" x14ac:dyDescent="0.35">
      <c r="D16234" s="5"/>
      <c r="J16234" s="12"/>
      <c r="S16234" s="12"/>
      <c r="T16234" s="5"/>
      <c r="V16234" s="5"/>
      <c r="W16234" s="5"/>
    </row>
    <row r="16235" spans="4:23" customFormat="1" x14ac:dyDescent="0.35">
      <c r="D16235" s="5"/>
      <c r="J16235" s="12"/>
      <c r="S16235" s="12"/>
      <c r="T16235" s="5"/>
      <c r="V16235" s="5"/>
      <c r="W16235" s="5"/>
    </row>
    <row r="16236" spans="4:23" customFormat="1" x14ac:dyDescent="0.35">
      <c r="D16236" s="5"/>
      <c r="J16236" s="12"/>
      <c r="S16236" s="12"/>
      <c r="T16236" s="5"/>
      <c r="V16236" s="5"/>
      <c r="W16236" s="5"/>
    </row>
    <row r="16237" spans="4:23" customFormat="1" x14ac:dyDescent="0.35">
      <c r="D16237" s="5"/>
      <c r="J16237" s="12"/>
      <c r="S16237" s="12"/>
      <c r="T16237" s="5"/>
      <c r="V16237" s="5"/>
      <c r="W16237" s="5"/>
    </row>
    <row r="16238" spans="4:23" customFormat="1" x14ac:dyDescent="0.35">
      <c r="D16238" s="5"/>
      <c r="J16238" s="12"/>
      <c r="S16238" s="12"/>
      <c r="T16238" s="5"/>
      <c r="V16238" s="5"/>
      <c r="W16238" s="5"/>
    </row>
    <row r="16239" spans="4:23" customFormat="1" x14ac:dyDescent="0.35">
      <c r="D16239" s="5"/>
      <c r="J16239" s="12"/>
      <c r="S16239" s="12"/>
      <c r="T16239" s="5"/>
      <c r="V16239" s="5"/>
      <c r="W16239" s="5"/>
    </row>
    <row r="16240" spans="4:23" customFormat="1" x14ac:dyDescent="0.35">
      <c r="D16240" s="5"/>
      <c r="J16240" s="12"/>
      <c r="S16240" s="12"/>
      <c r="T16240" s="5"/>
      <c r="V16240" s="5"/>
      <c r="W16240" s="5"/>
    </row>
    <row r="16241" spans="4:23" customFormat="1" x14ac:dyDescent="0.35">
      <c r="D16241" s="5"/>
      <c r="J16241" s="12"/>
      <c r="S16241" s="12"/>
      <c r="T16241" s="5"/>
      <c r="V16241" s="5"/>
      <c r="W16241" s="5"/>
    </row>
    <row r="16242" spans="4:23" customFormat="1" x14ac:dyDescent="0.35">
      <c r="D16242" s="5"/>
      <c r="J16242" s="12"/>
      <c r="S16242" s="12"/>
      <c r="T16242" s="5"/>
      <c r="V16242" s="5"/>
      <c r="W16242" s="5"/>
    </row>
    <row r="16243" spans="4:23" customFormat="1" x14ac:dyDescent="0.35">
      <c r="D16243" s="5"/>
      <c r="J16243" s="12"/>
      <c r="S16243" s="12"/>
      <c r="T16243" s="5"/>
      <c r="V16243" s="5"/>
      <c r="W16243" s="5"/>
    </row>
    <row r="16244" spans="4:23" customFormat="1" x14ac:dyDescent="0.35">
      <c r="D16244" s="5"/>
      <c r="J16244" s="12"/>
      <c r="S16244" s="12"/>
      <c r="T16244" s="5"/>
      <c r="V16244" s="5"/>
      <c r="W16244" s="5"/>
    </row>
    <row r="16245" spans="4:23" customFormat="1" x14ac:dyDescent="0.35">
      <c r="D16245" s="5"/>
      <c r="J16245" s="12"/>
      <c r="S16245" s="12"/>
      <c r="T16245" s="5"/>
      <c r="V16245" s="5"/>
      <c r="W16245" s="5"/>
    </row>
    <row r="16246" spans="4:23" customFormat="1" x14ac:dyDescent="0.35">
      <c r="D16246" s="5"/>
      <c r="J16246" s="12"/>
      <c r="S16246" s="12"/>
      <c r="T16246" s="5"/>
      <c r="V16246" s="5"/>
      <c r="W16246" s="5"/>
    </row>
    <row r="16247" spans="4:23" customFormat="1" x14ac:dyDescent="0.35">
      <c r="D16247" s="5"/>
      <c r="J16247" s="12"/>
      <c r="S16247" s="12"/>
      <c r="T16247" s="5"/>
      <c r="V16247" s="5"/>
      <c r="W16247" s="5"/>
    </row>
    <row r="16248" spans="4:23" customFormat="1" x14ac:dyDescent="0.35">
      <c r="D16248" s="5"/>
      <c r="J16248" s="12"/>
      <c r="S16248" s="12"/>
      <c r="T16248" s="5"/>
      <c r="V16248" s="5"/>
      <c r="W16248" s="5"/>
    </row>
    <row r="16249" spans="4:23" customFormat="1" x14ac:dyDescent="0.35">
      <c r="D16249" s="5"/>
      <c r="J16249" s="12"/>
      <c r="S16249" s="12"/>
      <c r="T16249" s="5"/>
      <c r="V16249" s="5"/>
      <c r="W16249" s="5"/>
    </row>
    <row r="16250" spans="4:23" customFormat="1" x14ac:dyDescent="0.35">
      <c r="D16250" s="5"/>
      <c r="J16250" s="12"/>
      <c r="S16250" s="12"/>
      <c r="T16250" s="5"/>
      <c r="V16250" s="5"/>
      <c r="W16250" s="5"/>
    </row>
    <row r="16251" spans="4:23" customFormat="1" x14ac:dyDescent="0.35">
      <c r="D16251" s="5"/>
      <c r="J16251" s="12"/>
      <c r="S16251" s="12"/>
      <c r="T16251" s="5"/>
      <c r="V16251" s="5"/>
      <c r="W16251" s="5"/>
    </row>
    <row r="16252" spans="4:23" customFormat="1" x14ac:dyDescent="0.35">
      <c r="D16252" s="5"/>
      <c r="J16252" s="12"/>
      <c r="S16252" s="12"/>
      <c r="T16252" s="5"/>
      <c r="V16252" s="5"/>
      <c r="W16252" s="5"/>
    </row>
    <row r="16253" spans="4:23" customFormat="1" x14ac:dyDescent="0.35">
      <c r="D16253" s="5"/>
      <c r="J16253" s="12"/>
      <c r="S16253" s="12"/>
      <c r="T16253" s="5"/>
      <c r="V16253" s="5"/>
      <c r="W16253" s="5"/>
    </row>
    <row r="16254" spans="4:23" customFormat="1" x14ac:dyDescent="0.35">
      <c r="D16254" s="5"/>
      <c r="J16254" s="12"/>
      <c r="S16254" s="12"/>
      <c r="T16254" s="5"/>
      <c r="V16254" s="5"/>
      <c r="W16254" s="5"/>
    </row>
    <row r="16255" spans="4:23" customFormat="1" x14ac:dyDescent="0.35">
      <c r="D16255" s="5"/>
      <c r="J16255" s="12"/>
      <c r="S16255" s="12"/>
      <c r="T16255" s="5"/>
      <c r="V16255" s="5"/>
      <c r="W16255" s="5"/>
    </row>
    <row r="16256" spans="4:23" customFormat="1" x14ac:dyDescent="0.35">
      <c r="D16256" s="5"/>
      <c r="J16256" s="12"/>
      <c r="S16256" s="12"/>
      <c r="T16256" s="5"/>
      <c r="V16256" s="5"/>
      <c r="W16256" s="5"/>
    </row>
    <row r="16257" spans="4:23" customFormat="1" x14ac:dyDescent="0.35">
      <c r="D16257" s="5"/>
      <c r="J16257" s="12"/>
      <c r="S16257" s="12"/>
      <c r="T16257" s="5"/>
      <c r="V16257" s="5"/>
      <c r="W16257" s="5"/>
    </row>
    <row r="16258" spans="4:23" customFormat="1" x14ac:dyDescent="0.35">
      <c r="D16258" s="5"/>
      <c r="J16258" s="12"/>
      <c r="S16258" s="12"/>
      <c r="T16258" s="5"/>
      <c r="V16258" s="5"/>
      <c r="W16258" s="5"/>
    </row>
    <row r="16259" spans="4:23" customFormat="1" x14ac:dyDescent="0.35">
      <c r="D16259" s="5"/>
      <c r="J16259" s="12"/>
      <c r="S16259" s="12"/>
      <c r="T16259" s="5"/>
      <c r="V16259" s="5"/>
      <c r="W16259" s="5"/>
    </row>
    <row r="16260" spans="4:23" customFormat="1" x14ac:dyDescent="0.35">
      <c r="D16260" s="5"/>
      <c r="J16260" s="12"/>
      <c r="S16260" s="12"/>
      <c r="T16260" s="5"/>
      <c r="V16260" s="5"/>
      <c r="W16260" s="5"/>
    </row>
    <row r="16261" spans="4:23" customFormat="1" x14ac:dyDescent="0.35">
      <c r="D16261" s="5"/>
      <c r="J16261" s="12"/>
      <c r="S16261" s="12"/>
      <c r="T16261" s="5"/>
      <c r="V16261" s="5"/>
      <c r="W16261" s="5"/>
    </row>
    <row r="16262" spans="4:23" customFormat="1" x14ac:dyDescent="0.35">
      <c r="D16262" s="5"/>
      <c r="J16262" s="12"/>
      <c r="S16262" s="12"/>
      <c r="T16262" s="5"/>
      <c r="V16262" s="5"/>
      <c r="W16262" s="5"/>
    </row>
    <row r="16263" spans="4:23" customFormat="1" x14ac:dyDescent="0.35">
      <c r="D16263" s="5"/>
      <c r="J16263" s="12"/>
      <c r="S16263" s="12"/>
      <c r="T16263" s="5"/>
      <c r="V16263" s="5"/>
      <c r="W16263" s="5"/>
    </row>
    <row r="16264" spans="4:23" customFormat="1" x14ac:dyDescent="0.35">
      <c r="D16264" s="5"/>
      <c r="J16264" s="12"/>
      <c r="S16264" s="12"/>
      <c r="T16264" s="5"/>
      <c r="V16264" s="5"/>
      <c r="W16264" s="5"/>
    </row>
    <row r="16265" spans="4:23" customFormat="1" x14ac:dyDescent="0.35">
      <c r="D16265" s="5"/>
      <c r="J16265" s="12"/>
      <c r="S16265" s="12"/>
      <c r="T16265" s="5"/>
      <c r="V16265" s="5"/>
      <c r="W16265" s="5"/>
    </row>
    <row r="16266" spans="4:23" customFormat="1" x14ac:dyDescent="0.35">
      <c r="D16266" s="5"/>
      <c r="J16266" s="12"/>
      <c r="S16266" s="12"/>
      <c r="T16266" s="5"/>
      <c r="V16266" s="5"/>
      <c r="W16266" s="5"/>
    </row>
    <row r="16267" spans="4:23" customFormat="1" x14ac:dyDescent="0.35">
      <c r="D16267" s="5"/>
      <c r="J16267" s="12"/>
      <c r="S16267" s="12"/>
      <c r="T16267" s="5"/>
      <c r="V16267" s="5"/>
      <c r="W16267" s="5"/>
    </row>
    <row r="16268" spans="4:23" customFormat="1" x14ac:dyDescent="0.35">
      <c r="D16268" s="5"/>
      <c r="J16268" s="12"/>
      <c r="S16268" s="12"/>
      <c r="T16268" s="5"/>
      <c r="V16268" s="5"/>
      <c r="W16268" s="5"/>
    </row>
    <row r="16269" spans="4:23" customFormat="1" x14ac:dyDescent="0.35">
      <c r="D16269" s="5"/>
      <c r="J16269" s="12"/>
      <c r="S16269" s="12"/>
      <c r="T16269" s="5"/>
      <c r="V16269" s="5"/>
      <c r="W16269" s="5"/>
    </row>
    <row r="16270" spans="4:23" customFormat="1" x14ac:dyDescent="0.35">
      <c r="D16270" s="5"/>
      <c r="J16270" s="12"/>
      <c r="S16270" s="12"/>
      <c r="T16270" s="5"/>
      <c r="V16270" s="5"/>
      <c r="W16270" s="5"/>
    </row>
    <row r="16271" spans="4:23" customFormat="1" x14ac:dyDescent="0.35">
      <c r="D16271" s="5"/>
      <c r="J16271" s="12"/>
      <c r="S16271" s="12"/>
      <c r="T16271" s="5"/>
      <c r="V16271" s="5"/>
      <c r="W16271" s="5"/>
    </row>
    <row r="16272" spans="4:23" customFormat="1" x14ac:dyDescent="0.35">
      <c r="D16272" s="5"/>
      <c r="J16272" s="12"/>
      <c r="S16272" s="12"/>
      <c r="T16272" s="5"/>
      <c r="V16272" s="5"/>
      <c r="W16272" s="5"/>
    </row>
    <row r="16273" spans="4:23" customFormat="1" x14ac:dyDescent="0.35">
      <c r="D16273" s="5"/>
      <c r="J16273" s="12"/>
      <c r="S16273" s="12"/>
      <c r="T16273" s="5"/>
      <c r="V16273" s="5"/>
      <c r="W16273" s="5"/>
    </row>
    <row r="16274" spans="4:23" customFormat="1" x14ac:dyDescent="0.35">
      <c r="D16274" s="5"/>
      <c r="J16274" s="12"/>
      <c r="S16274" s="12"/>
      <c r="T16274" s="5"/>
      <c r="V16274" s="5"/>
      <c r="W16274" s="5"/>
    </row>
    <row r="16275" spans="4:23" customFormat="1" x14ac:dyDescent="0.35">
      <c r="D16275" s="5"/>
      <c r="J16275" s="12"/>
      <c r="S16275" s="12"/>
      <c r="T16275" s="5"/>
      <c r="V16275" s="5"/>
      <c r="W16275" s="5"/>
    </row>
    <row r="16276" spans="4:23" customFormat="1" x14ac:dyDescent="0.35">
      <c r="D16276" s="5"/>
      <c r="J16276" s="12"/>
      <c r="S16276" s="12"/>
      <c r="T16276" s="5"/>
      <c r="V16276" s="5"/>
      <c r="W16276" s="5"/>
    </row>
    <row r="16277" spans="4:23" customFormat="1" x14ac:dyDescent="0.35">
      <c r="D16277" s="5"/>
      <c r="J16277" s="12"/>
      <c r="S16277" s="12"/>
      <c r="T16277" s="5"/>
      <c r="V16277" s="5"/>
      <c r="W16277" s="5"/>
    </row>
    <row r="16278" spans="4:23" customFormat="1" x14ac:dyDescent="0.35">
      <c r="D16278" s="5"/>
      <c r="J16278" s="12"/>
      <c r="S16278" s="12"/>
      <c r="T16278" s="5"/>
      <c r="V16278" s="5"/>
      <c r="W16278" s="5"/>
    </row>
    <row r="16279" spans="4:23" customFormat="1" x14ac:dyDescent="0.35">
      <c r="D16279" s="5"/>
      <c r="J16279" s="12"/>
      <c r="S16279" s="12"/>
      <c r="T16279" s="5"/>
      <c r="V16279" s="5"/>
      <c r="W16279" s="5"/>
    </row>
    <row r="16280" spans="4:23" customFormat="1" x14ac:dyDescent="0.35">
      <c r="D16280" s="5"/>
      <c r="J16280" s="12"/>
      <c r="S16280" s="12"/>
      <c r="T16280" s="5"/>
      <c r="V16280" s="5"/>
      <c r="W16280" s="5"/>
    </row>
    <row r="16281" spans="4:23" customFormat="1" x14ac:dyDescent="0.35">
      <c r="D16281" s="5"/>
      <c r="J16281" s="12"/>
      <c r="S16281" s="12"/>
      <c r="T16281" s="5"/>
      <c r="V16281" s="5"/>
      <c r="W16281" s="5"/>
    </row>
    <row r="16282" spans="4:23" customFormat="1" x14ac:dyDescent="0.35">
      <c r="D16282" s="5"/>
      <c r="J16282" s="12"/>
      <c r="S16282" s="12"/>
      <c r="T16282" s="5"/>
      <c r="V16282" s="5"/>
      <c r="W16282" s="5"/>
    </row>
    <row r="16283" spans="4:23" customFormat="1" x14ac:dyDescent="0.35">
      <c r="D16283" s="5"/>
      <c r="J16283" s="12"/>
      <c r="S16283" s="12"/>
      <c r="T16283" s="5"/>
      <c r="V16283" s="5"/>
      <c r="W16283" s="5"/>
    </row>
    <row r="16284" spans="4:23" customFormat="1" x14ac:dyDescent="0.35">
      <c r="D16284" s="5"/>
      <c r="J16284" s="12"/>
      <c r="S16284" s="12"/>
      <c r="T16284" s="5"/>
      <c r="V16284" s="5"/>
      <c r="W16284" s="5"/>
    </row>
    <row r="16285" spans="4:23" customFormat="1" x14ac:dyDescent="0.35">
      <c r="D16285" s="5"/>
      <c r="J16285" s="12"/>
      <c r="S16285" s="12"/>
      <c r="T16285" s="5"/>
      <c r="V16285" s="5"/>
      <c r="W16285" s="5"/>
    </row>
    <row r="16286" spans="4:23" customFormat="1" x14ac:dyDescent="0.35">
      <c r="D16286" s="5"/>
      <c r="J16286" s="12"/>
      <c r="S16286" s="12"/>
      <c r="T16286" s="5"/>
      <c r="V16286" s="5"/>
      <c r="W16286" s="5"/>
    </row>
    <row r="16287" spans="4:23" customFormat="1" x14ac:dyDescent="0.35">
      <c r="D16287" s="5"/>
      <c r="J16287" s="12"/>
      <c r="S16287" s="12"/>
      <c r="T16287" s="5"/>
      <c r="V16287" s="5"/>
      <c r="W16287" s="5"/>
    </row>
    <row r="16288" spans="4:23" customFormat="1" x14ac:dyDescent="0.35">
      <c r="D16288" s="5"/>
      <c r="J16288" s="12"/>
      <c r="S16288" s="12"/>
      <c r="T16288" s="5"/>
      <c r="V16288" s="5"/>
      <c r="W16288" s="5"/>
    </row>
    <row r="16289" spans="4:23" customFormat="1" x14ac:dyDescent="0.35">
      <c r="D16289" s="5"/>
      <c r="J16289" s="12"/>
      <c r="S16289" s="12"/>
      <c r="T16289" s="5"/>
      <c r="V16289" s="5"/>
      <c r="W16289" s="5"/>
    </row>
    <row r="16290" spans="4:23" customFormat="1" x14ac:dyDescent="0.35">
      <c r="D16290" s="5"/>
      <c r="J16290" s="12"/>
      <c r="S16290" s="12"/>
      <c r="T16290" s="5"/>
      <c r="V16290" s="5"/>
      <c r="W16290" s="5"/>
    </row>
    <row r="16291" spans="4:23" customFormat="1" x14ac:dyDescent="0.35">
      <c r="D16291" s="5"/>
      <c r="J16291" s="12"/>
      <c r="S16291" s="12"/>
      <c r="T16291" s="5"/>
      <c r="V16291" s="5"/>
      <c r="W16291" s="5"/>
    </row>
    <row r="16292" spans="4:23" customFormat="1" x14ac:dyDescent="0.35">
      <c r="D16292" s="5"/>
      <c r="J16292" s="12"/>
      <c r="S16292" s="12"/>
      <c r="T16292" s="5"/>
      <c r="V16292" s="5"/>
      <c r="W16292" s="5"/>
    </row>
    <row r="16293" spans="4:23" customFormat="1" x14ac:dyDescent="0.35">
      <c r="D16293" s="5"/>
      <c r="J16293" s="12"/>
      <c r="S16293" s="12"/>
      <c r="T16293" s="5"/>
      <c r="V16293" s="5"/>
      <c r="W16293" s="5"/>
    </row>
    <row r="16294" spans="4:23" customFormat="1" x14ac:dyDescent="0.35">
      <c r="D16294" s="5"/>
      <c r="J16294" s="12"/>
      <c r="S16294" s="12"/>
      <c r="T16294" s="5"/>
      <c r="V16294" s="5"/>
      <c r="W16294" s="5"/>
    </row>
    <row r="16295" spans="4:23" customFormat="1" x14ac:dyDescent="0.35">
      <c r="D16295" s="5"/>
      <c r="J16295" s="12"/>
      <c r="S16295" s="12"/>
      <c r="T16295" s="5"/>
      <c r="V16295" s="5"/>
      <c r="W16295" s="5"/>
    </row>
    <row r="16296" spans="4:23" customFormat="1" x14ac:dyDescent="0.35">
      <c r="D16296" s="5"/>
      <c r="J16296" s="12"/>
      <c r="S16296" s="12"/>
      <c r="T16296" s="5"/>
      <c r="V16296" s="5"/>
      <c r="W16296" s="5"/>
    </row>
    <row r="16297" spans="4:23" customFormat="1" x14ac:dyDescent="0.35">
      <c r="D16297" s="5"/>
      <c r="J16297" s="12"/>
      <c r="S16297" s="12"/>
      <c r="T16297" s="5"/>
      <c r="V16297" s="5"/>
      <c r="W16297" s="5"/>
    </row>
    <row r="16298" spans="4:23" customFormat="1" x14ac:dyDescent="0.35">
      <c r="D16298" s="5"/>
      <c r="J16298" s="12"/>
      <c r="S16298" s="12"/>
      <c r="T16298" s="5"/>
      <c r="V16298" s="5"/>
      <c r="W16298" s="5"/>
    </row>
    <row r="16299" spans="4:23" customFormat="1" x14ac:dyDescent="0.35">
      <c r="D16299" s="5"/>
      <c r="J16299" s="12"/>
      <c r="S16299" s="12"/>
      <c r="T16299" s="5"/>
      <c r="V16299" s="5"/>
      <c r="W16299" s="5"/>
    </row>
    <row r="16300" spans="4:23" customFormat="1" x14ac:dyDescent="0.35">
      <c r="D16300" s="5"/>
      <c r="J16300" s="12"/>
      <c r="S16300" s="12"/>
      <c r="T16300" s="5"/>
      <c r="V16300" s="5"/>
      <c r="W16300" s="5"/>
    </row>
    <row r="16301" spans="4:23" customFormat="1" x14ac:dyDescent="0.35">
      <c r="D16301" s="5"/>
      <c r="J16301" s="12"/>
      <c r="S16301" s="12"/>
      <c r="T16301" s="5"/>
      <c r="V16301" s="5"/>
      <c r="W16301" s="5"/>
    </row>
    <row r="16302" spans="4:23" customFormat="1" x14ac:dyDescent="0.35">
      <c r="D16302" s="5"/>
      <c r="J16302" s="12"/>
      <c r="S16302" s="12"/>
      <c r="T16302" s="5"/>
      <c r="V16302" s="5"/>
      <c r="W16302" s="5"/>
    </row>
    <row r="16303" spans="4:23" customFormat="1" x14ac:dyDescent="0.35">
      <c r="D16303" s="5"/>
      <c r="J16303" s="12"/>
      <c r="S16303" s="12"/>
      <c r="T16303" s="5"/>
      <c r="V16303" s="5"/>
      <c r="W16303" s="5"/>
    </row>
    <row r="16304" spans="4:23" customFormat="1" x14ac:dyDescent="0.35">
      <c r="D16304" s="5"/>
      <c r="J16304" s="12"/>
      <c r="S16304" s="12"/>
      <c r="T16304" s="5"/>
      <c r="V16304" s="5"/>
      <c r="W16304" s="5"/>
    </row>
    <row r="16305" spans="4:23" customFormat="1" x14ac:dyDescent="0.35">
      <c r="D16305" s="5"/>
      <c r="J16305" s="12"/>
      <c r="S16305" s="12"/>
      <c r="T16305" s="5"/>
      <c r="V16305" s="5"/>
      <c r="W16305" s="5"/>
    </row>
    <row r="16306" spans="4:23" customFormat="1" x14ac:dyDescent="0.35">
      <c r="D16306" s="5"/>
      <c r="J16306" s="12"/>
      <c r="S16306" s="12"/>
      <c r="T16306" s="5"/>
      <c r="V16306" s="5"/>
      <c r="W16306" s="5"/>
    </row>
    <row r="16307" spans="4:23" customFormat="1" x14ac:dyDescent="0.35">
      <c r="D16307" s="5"/>
      <c r="J16307" s="12"/>
      <c r="S16307" s="12"/>
      <c r="T16307" s="5"/>
      <c r="V16307" s="5"/>
      <c r="W16307" s="5"/>
    </row>
    <row r="16308" spans="4:23" customFormat="1" x14ac:dyDescent="0.35">
      <c r="D16308" s="5"/>
      <c r="J16308" s="12"/>
      <c r="S16308" s="12"/>
      <c r="T16308" s="5"/>
      <c r="V16308" s="5"/>
      <c r="W16308" s="5"/>
    </row>
    <row r="16309" spans="4:23" customFormat="1" x14ac:dyDescent="0.35">
      <c r="D16309" s="5"/>
      <c r="J16309" s="12"/>
      <c r="S16309" s="12"/>
      <c r="T16309" s="5"/>
      <c r="V16309" s="5"/>
      <c r="W16309" s="5"/>
    </row>
    <row r="16310" spans="4:23" customFormat="1" x14ac:dyDescent="0.35">
      <c r="D16310" s="5"/>
      <c r="J16310" s="12"/>
      <c r="S16310" s="12"/>
      <c r="T16310" s="5"/>
      <c r="V16310" s="5"/>
      <c r="W16310" s="5"/>
    </row>
    <row r="16311" spans="4:23" customFormat="1" x14ac:dyDescent="0.35">
      <c r="D16311" s="5"/>
      <c r="J16311" s="12"/>
      <c r="S16311" s="12"/>
      <c r="T16311" s="5"/>
      <c r="V16311" s="5"/>
      <c r="W16311" s="5"/>
    </row>
    <row r="16312" spans="4:23" customFormat="1" x14ac:dyDescent="0.35">
      <c r="D16312" s="5"/>
      <c r="J16312" s="12"/>
      <c r="S16312" s="12"/>
      <c r="T16312" s="5"/>
      <c r="V16312" s="5"/>
      <c r="W16312" s="5"/>
    </row>
    <row r="16313" spans="4:23" customFormat="1" x14ac:dyDescent="0.35">
      <c r="D16313" s="5"/>
      <c r="J16313" s="12"/>
      <c r="S16313" s="12"/>
      <c r="T16313" s="5"/>
      <c r="V16313" s="5"/>
      <c r="W16313" s="5"/>
    </row>
    <row r="16314" spans="4:23" customFormat="1" x14ac:dyDescent="0.35">
      <c r="D16314" s="5"/>
      <c r="J16314" s="12"/>
      <c r="S16314" s="12"/>
      <c r="T16314" s="5"/>
      <c r="V16314" s="5"/>
      <c r="W16314" s="5"/>
    </row>
    <row r="16315" spans="4:23" customFormat="1" x14ac:dyDescent="0.35">
      <c r="D16315" s="5"/>
      <c r="J16315" s="12"/>
      <c r="S16315" s="12"/>
      <c r="T16315" s="5"/>
      <c r="V16315" s="5"/>
      <c r="W16315" s="5"/>
    </row>
    <row r="16316" spans="4:23" customFormat="1" x14ac:dyDescent="0.35">
      <c r="D16316" s="5"/>
      <c r="J16316" s="12"/>
      <c r="S16316" s="12"/>
      <c r="T16316" s="5"/>
      <c r="V16316" s="5"/>
      <c r="W16316" s="5"/>
    </row>
    <row r="16317" spans="4:23" customFormat="1" x14ac:dyDescent="0.35">
      <c r="D16317" s="5"/>
      <c r="J16317" s="12"/>
      <c r="S16317" s="12"/>
      <c r="T16317" s="5"/>
      <c r="V16317" s="5"/>
      <c r="W16317" s="5"/>
    </row>
    <row r="16318" spans="4:23" customFormat="1" x14ac:dyDescent="0.35">
      <c r="D16318" s="5"/>
      <c r="J16318" s="12"/>
      <c r="S16318" s="12"/>
      <c r="T16318" s="5"/>
      <c r="V16318" s="5"/>
      <c r="W16318" s="5"/>
    </row>
    <row r="16319" spans="4:23" customFormat="1" x14ac:dyDescent="0.35">
      <c r="D16319" s="5"/>
      <c r="J16319" s="12"/>
      <c r="S16319" s="12"/>
      <c r="T16319" s="5"/>
      <c r="V16319" s="5"/>
      <c r="W16319" s="5"/>
    </row>
    <row r="16320" spans="4:23" customFormat="1" x14ac:dyDescent="0.35">
      <c r="D16320" s="5"/>
      <c r="J16320" s="12"/>
      <c r="S16320" s="12"/>
      <c r="T16320" s="5"/>
      <c r="V16320" s="5"/>
      <c r="W16320" s="5"/>
    </row>
    <row r="16321" spans="4:23" customFormat="1" x14ac:dyDescent="0.35">
      <c r="D16321" s="5"/>
      <c r="J16321" s="12"/>
      <c r="S16321" s="12"/>
      <c r="T16321" s="5"/>
      <c r="V16321" s="5"/>
      <c r="W16321" s="5"/>
    </row>
    <row r="16322" spans="4:23" customFormat="1" x14ac:dyDescent="0.35">
      <c r="D16322" s="5"/>
      <c r="J16322" s="12"/>
      <c r="S16322" s="12"/>
      <c r="T16322" s="5"/>
      <c r="V16322" s="5"/>
      <c r="W16322" s="5"/>
    </row>
    <row r="16323" spans="4:23" customFormat="1" x14ac:dyDescent="0.35">
      <c r="D16323" s="5"/>
      <c r="J16323" s="12"/>
      <c r="S16323" s="12"/>
      <c r="T16323" s="5"/>
      <c r="V16323" s="5"/>
      <c r="W16323" s="5"/>
    </row>
    <row r="16324" spans="4:23" customFormat="1" x14ac:dyDescent="0.35">
      <c r="D16324" s="5"/>
      <c r="J16324" s="12"/>
      <c r="S16324" s="12"/>
      <c r="T16324" s="5"/>
      <c r="V16324" s="5"/>
      <c r="W16324" s="5"/>
    </row>
    <row r="16325" spans="4:23" customFormat="1" x14ac:dyDescent="0.35">
      <c r="D16325" s="5"/>
      <c r="J16325" s="12"/>
      <c r="S16325" s="12"/>
      <c r="T16325" s="5"/>
      <c r="V16325" s="5"/>
      <c r="W16325" s="5"/>
    </row>
    <row r="16326" spans="4:23" customFormat="1" x14ac:dyDescent="0.35">
      <c r="D16326" s="5"/>
      <c r="J16326" s="12"/>
      <c r="S16326" s="12"/>
      <c r="T16326" s="5"/>
      <c r="V16326" s="5"/>
      <c r="W16326" s="5"/>
    </row>
    <row r="16327" spans="4:23" customFormat="1" x14ac:dyDescent="0.35">
      <c r="D16327" s="5"/>
      <c r="J16327" s="12"/>
      <c r="S16327" s="12"/>
      <c r="T16327" s="5"/>
      <c r="V16327" s="5"/>
      <c r="W16327" s="5"/>
    </row>
    <row r="16328" spans="4:23" customFormat="1" x14ac:dyDescent="0.35">
      <c r="D16328" s="5"/>
      <c r="J16328" s="12"/>
      <c r="S16328" s="12"/>
      <c r="T16328" s="5"/>
      <c r="V16328" s="5"/>
      <c r="W16328" s="5"/>
    </row>
    <row r="16329" spans="4:23" customFormat="1" x14ac:dyDescent="0.35">
      <c r="D16329" s="5"/>
      <c r="J16329" s="12"/>
      <c r="S16329" s="12"/>
      <c r="T16329" s="5"/>
      <c r="V16329" s="5"/>
      <c r="W16329" s="5"/>
    </row>
    <row r="16330" spans="4:23" customFormat="1" x14ac:dyDescent="0.35">
      <c r="D16330" s="5"/>
      <c r="J16330" s="12"/>
      <c r="S16330" s="12"/>
      <c r="T16330" s="5"/>
      <c r="V16330" s="5"/>
      <c r="W16330" s="5"/>
    </row>
    <row r="16331" spans="4:23" customFormat="1" x14ac:dyDescent="0.35">
      <c r="D16331" s="5"/>
      <c r="J16331" s="12"/>
      <c r="S16331" s="12"/>
      <c r="T16331" s="5"/>
      <c r="V16331" s="5"/>
      <c r="W16331" s="5"/>
    </row>
    <row r="16332" spans="4:23" customFormat="1" x14ac:dyDescent="0.35">
      <c r="D16332" s="5"/>
      <c r="J16332" s="12"/>
      <c r="S16332" s="12"/>
      <c r="T16332" s="5"/>
      <c r="V16332" s="5"/>
      <c r="W16332" s="5"/>
    </row>
    <row r="16333" spans="4:23" customFormat="1" x14ac:dyDescent="0.35">
      <c r="D16333" s="5"/>
      <c r="J16333" s="12"/>
      <c r="S16333" s="12"/>
      <c r="T16333" s="5"/>
      <c r="V16333" s="5"/>
      <c r="W16333" s="5"/>
    </row>
    <row r="16334" spans="4:23" customFormat="1" x14ac:dyDescent="0.35">
      <c r="D16334" s="5"/>
      <c r="J16334" s="12"/>
      <c r="S16334" s="12"/>
      <c r="T16334" s="5"/>
      <c r="V16334" s="5"/>
      <c r="W16334" s="5"/>
    </row>
    <row r="16335" spans="4:23" customFormat="1" x14ac:dyDescent="0.35">
      <c r="D16335" s="5"/>
      <c r="J16335" s="12"/>
      <c r="S16335" s="12"/>
      <c r="T16335" s="5"/>
      <c r="V16335" s="5"/>
      <c r="W16335" s="5"/>
    </row>
    <row r="16336" spans="4:23" customFormat="1" x14ac:dyDescent="0.35">
      <c r="D16336" s="5"/>
      <c r="J16336" s="12"/>
      <c r="S16336" s="12"/>
      <c r="T16336" s="5"/>
      <c r="V16336" s="5"/>
      <c r="W16336" s="5"/>
    </row>
    <row r="16337" spans="4:23" customFormat="1" x14ac:dyDescent="0.35">
      <c r="D16337" s="5"/>
      <c r="J16337" s="12"/>
      <c r="S16337" s="12"/>
      <c r="T16337" s="5"/>
      <c r="V16337" s="5"/>
      <c r="W16337" s="5"/>
    </row>
    <row r="16338" spans="4:23" customFormat="1" x14ac:dyDescent="0.35">
      <c r="D16338" s="5"/>
      <c r="J16338" s="12"/>
      <c r="S16338" s="12"/>
      <c r="T16338" s="5"/>
      <c r="V16338" s="5"/>
      <c r="W16338" s="5"/>
    </row>
    <row r="16339" spans="4:23" customFormat="1" x14ac:dyDescent="0.35">
      <c r="D16339" s="5"/>
      <c r="J16339" s="12"/>
      <c r="S16339" s="12"/>
      <c r="T16339" s="5"/>
      <c r="V16339" s="5"/>
      <c r="W16339" s="5"/>
    </row>
    <row r="16340" spans="4:23" customFormat="1" x14ac:dyDescent="0.35">
      <c r="D16340" s="5"/>
      <c r="J16340" s="12"/>
      <c r="S16340" s="12"/>
      <c r="T16340" s="5"/>
      <c r="V16340" s="5"/>
      <c r="W16340" s="5"/>
    </row>
    <row r="16341" spans="4:23" customFormat="1" x14ac:dyDescent="0.35">
      <c r="D16341" s="5"/>
      <c r="J16341" s="12"/>
      <c r="S16341" s="12"/>
      <c r="T16341" s="5"/>
      <c r="V16341" s="5"/>
      <c r="W16341" s="5"/>
    </row>
    <row r="16342" spans="4:23" customFormat="1" x14ac:dyDescent="0.35">
      <c r="D16342" s="5"/>
      <c r="J16342" s="12"/>
      <c r="S16342" s="12"/>
      <c r="T16342" s="5"/>
      <c r="V16342" s="5"/>
      <c r="W16342" s="5"/>
    </row>
    <row r="16343" spans="4:23" customFormat="1" x14ac:dyDescent="0.35">
      <c r="D16343" s="5"/>
      <c r="J16343" s="12"/>
      <c r="S16343" s="12"/>
      <c r="T16343" s="5"/>
      <c r="V16343" s="5"/>
      <c r="W16343" s="5"/>
    </row>
    <row r="16344" spans="4:23" customFormat="1" x14ac:dyDescent="0.35">
      <c r="D16344" s="5"/>
      <c r="J16344" s="12"/>
      <c r="S16344" s="12"/>
      <c r="T16344" s="5"/>
      <c r="V16344" s="5"/>
      <c r="W16344" s="5"/>
    </row>
    <row r="16345" spans="4:23" customFormat="1" x14ac:dyDescent="0.35">
      <c r="D16345" s="5"/>
      <c r="J16345" s="12"/>
      <c r="S16345" s="12"/>
      <c r="T16345" s="5"/>
      <c r="V16345" s="5"/>
      <c r="W16345" s="5"/>
    </row>
    <row r="16346" spans="4:23" customFormat="1" x14ac:dyDescent="0.35">
      <c r="D16346" s="5"/>
      <c r="J16346" s="12"/>
      <c r="S16346" s="12"/>
      <c r="T16346" s="5"/>
      <c r="V16346" s="5"/>
      <c r="W16346" s="5"/>
    </row>
    <row r="16347" spans="4:23" customFormat="1" x14ac:dyDescent="0.35">
      <c r="D16347" s="5"/>
      <c r="J16347" s="12"/>
      <c r="S16347" s="12"/>
      <c r="T16347" s="5"/>
      <c r="V16347" s="5"/>
      <c r="W16347" s="5"/>
    </row>
    <row r="16348" spans="4:23" customFormat="1" x14ac:dyDescent="0.35">
      <c r="D16348" s="5"/>
      <c r="J16348" s="12"/>
      <c r="S16348" s="12"/>
      <c r="T16348" s="5"/>
      <c r="V16348" s="5"/>
      <c r="W16348" s="5"/>
    </row>
    <row r="16349" spans="4:23" customFormat="1" x14ac:dyDescent="0.35">
      <c r="D16349" s="5"/>
      <c r="J16349" s="12"/>
      <c r="S16349" s="12"/>
      <c r="T16349" s="5"/>
      <c r="V16349" s="5"/>
      <c r="W16349" s="5"/>
    </row>
    <row r="16350" spans="4:23" customFormat="1" x14ac:dyDescent="0.35">
      <c r="D16350" s="5"/>
      <c r="J16350" s="12"/>
      <c r="S16350" s="12"/>
      <c r="T16350" s="5"/>
      <c r="V16350" s="5"/>
      <c r="W16350" s="5"/>
    </row>
    <row r="16351" spans="4:23" customFormat="1" x14ac:dyDescent="0.35">
      <c r="D16351" s="5"/>
      <c r="J16351" s="12"/>
      <c r="S16351" s="12"/>
      <c r="T16351" s="5"/>
      <c r="V16351" s="5"/>
      <c r="W16351" s="5"/>
    </row>
    <row r="16352" spans="4:23" customFormat="1" x14ac:dyDescent="0.35">
      <c r="D16352" s="5"/>
      <c r="J16352" s="12"/>
      <c r="S16352" s="12"/>
      <c r="T16352" s="5"/>
      <c r="V16352" s="5"/>
      <c r="W16352" s="5"/>
    </row>
    <row r="16353" spans="4:23" customFormat="1" x14ac:dyDescent="0.35">
      <c r="D16353" s="5"/>
      <c r="J16353" s="12"/>
      <c r="S16353" s="12"/>
      <c r="T16353" s="5"/>
      <c r="V16353" s="5"/>
      <c r="W16353" s="5"/>
    </row>
    <row r="16354" spans="4:23" customFormat="1" x14ac:dyDescent="0.35">
      <c r="D16354" s="5"/>
      <c r="J16354" s="12"/>
      <c r="S16354" s="12"/>
      <c r="T16354" s="5"/>
      <c r="V16354" s="5"/>
      <c r="W16354" s="5"/>
    </row>
    <row r="16355" spans="4:23" customFormat="1" x14ac:dyDescent="0.35">
      <c r="D16355" s="5"/>
      <c r="J16355" s="12"/>
      <c r="S16355" s="12"/>
      <c r="T16355" s="5"/>
      <c r="V16355" s="5"/>
      <c r="W16355" s="5"/>
    </row>
    <row r="16356" spans="4:23" customFormat="1" x14ac:dyDescent="0.35">
      <c r="D16356" s="5"/>
      <c r="J16356" s="12"/>
      <c r="S16356" s="12"/>
      <c r="T16356" s="5"/>
      <c r="V16356" s="5"/>
      <c r="W16356" s="5"/>
    </row>
    <row r="16357" spans="4:23" customFormat="1" x14ac:dyDescent="0.35">
      <c r="D16357" s="5"/>
      <c r="J16357" s="12"/>
      <c r="S16357" s="12"/>
      <c r="T16357" s="5"/>
      <c r="V16357" s="5"/>
      <c r="W16357" s="5"/>
    </row>
    <row r="16358" spans="4:23" customFormat="1" x14ac:dyDescent="0.35">
      <c r="D16358" s="5"/>
      <c r="J16358" s="12"/>
      <c r="S16358" s="12"/>
      <c r="T16358" s="5"/>
      <c r="V16358" s="5"/>
      <c r="W16358" s="5"/>
    </row>
    <row r="16359" spans="4:23" customFormat="1" x14ac:dyDescent="0.35">
      <c r="D16359" s="5"/>
      <c r="J16359" s="12"/>
      <c r="S16359" s="12"/>
      <c r="T16359" s="5"/>
      <c r="V16359" s="5"/>
      <c r="W16359" s="5"/>
    </row>
    <row r="16360" spans="4:23" customFormat="1" x14ac:dyDescent="0.35">
      <c r="D16360" s="5"/>
      <c r="J16360" s="12"/>
      <c r="S16360" s="12"/>
      <c r="T16360" s="5"/>
      <c r="V16360" s="5"/>
      <c r="W16360" s="5"/>
    </row>
    <row r="16361" spans="4:23" customFormat="1" x14ac:dyDescent="0.35">
      <c r="D16361" s="5"/>
      <c r="J16361" s="12"/>
      <c r="S16361" s="12"/>
      <c r="T16361" s="5"/>
      <c r="V16361" s="5"/>
      <c r="W16361" s="5"/>
    </row>
    <row r="16362" spans="4:23" customFormat="1" x14ac:dyDescent="0.35">
      <c r="D16362" s="5"/>
      <c r="J16362" s="12"/>
      <c r="S16362" s="12"/>
      <c r="T16362" s="5"/>
      <c r="V16362" s="5"/>
      <c r="W16362" s="5"/>
    </row>
    <row r="16363" spans="4:23" customFormat="1" x14ac:dyDescent="0.35">
      <c r="D16363" s="5"/>
      <c r="J16363" s="12"/>
      <c r="S16363" s="12"/>
      <c r="T16363" s="5"/>
      <c r="V16363" s="5"/>
      <c r="W16363" s="5"/>
    </row>
    <row r="16364" spans="4:23" customFormat="1" x14ac:dyDescent="0.35">
      <c r="D16364" s="5"/>
      <c r="J16364" s="12"/>
      <c r="S16364" s="12"/>
      <c r="T16364" s="5"/>
      <c r="V16364" s="5"/>
      <c r="W16364" s="5"/>
    </row>
    <row r="16365" spans="4:23" customFormat="1" x14ac:dyDescent="0.35">
      <c r="D16365" s="5"/>
      <c r="J16365" s="12"/>
      <c r="S16365" s="12"/>
      <c r="T16365" s="5"/>
      <c r="V16365" s="5"/>
      <c r="W16365" s="5"/>
    </row>
    <row r="16366" spans="4:23" customFormat="1" x14ac:dyDescent="0.35">
      <c r="D16366" s="5"/>
      <c r="J16366" s="12"/>
      <c r="S16366" s="12"/>
      <c r="T16366" s="5"/>
      <c r="V16366" s="5"/>
      <c r="W16366" s="5"/>
    </row>
    <row r="16367" spans="4:23" customFormat="1" x14ac:dyDescent="0.35">
      <c r="D16367" s="5"/>
      <c r="J16367" s="12"/>
      <c r="S16367" s="12"/>
      <c r="T16367" s="5"/>
      <c r="V16367" s="5"/>
      <c r="W16367" s="5"/>
    </row>
    <row r="16368" spans="4:23" customFormat="1" x14ac:dyDescent="0.35">
      <c r="D16368" s="5"/>
      <c r="J16368" s="12"/>
      <c r="S16368" s="12"/>
      <c r="T16368" s="5"/>
      <c r="V16368" s="5"/>
      <c r="W16368" s="5"/>
    </row>
    <row r="16369" spans="4:23" customFormat="1" x14ac:dyDescent="0.35">
      <c r="D16369" s="5"/>
      <c r="J16369" s="12"/>
      <c r="S16369" s="12"/>
      <c r="T16369" s="5"/>
      <c r="V16369" s="5"/>
      <c r="W16369" s="5"/>
    </row>
    <row r="16370" spans="4:23" customFormat="1" x14ac:dyDescent="0.35">
      <c r="D16370" s="5"/>
      <c r="J16370" s="12"/>
      <c r="S16370" s="12"/>
      <c r="T16370" s="5"/>
      <c r="V16370" s="5"/>
      <c r="W16370" s="5"/>
    </row>
    <row r="16371" spans="4:23" customFormat="1" x14ac:dyDescent="0.35">
      <c r="D16371" s="5"/>
      <c r="J16371" s="12"/>
      <c r="S16371" s="12"/>
      <c r="T16371" s="5"/>
      <c r="V16371" s="5"/>
      <c r="W16371" s="5"/>
    </row>
    <row r="16372" spans="4:23" customFormat="1" x14ac:dyDescent="0.35">
      <c r="D16372" s="5"/>
      <c r="J16372" s="12"/>
      <c r="S16372" s="12"/>
      <c r="T16372" s="5"/>
      <c r="V16372" s="5"/>
      <c r="W16372" s="5"/>
    </row>
    <row r="16373" spans="4:23" customFormat="1" x14ac:dyDescent="0.35">
      <c r="D16373" s="5"/>
      <c r="J16373" s="12"/>
      <c r="S16373" s="12"/>
      <c r="T16373" s="5"/>
      <c r="V16373" s="5"/>
      <c r="W16373" s="5"/>
    </row>
    <row r="16374" spans="4:23" customFormat="1" x14ac:dyDescent="0.35">
      <c r="D16374" s="5"/>
      <c r="J16374" s="12"/>
      <c r="S16374" s="12"/>
      <c r="T16374" s="5"/>
      <c r="V16374" s="5"/>
      <c r="W16374" s="5"/>
    </row>
    <row r="16375" spans="4:23" customFormat="1" x14ac:dyDescent="0.35">
      <c r="D16375" s="5"/>
      <c r="J16375" s="12"/>
      <c r="S16375" s="12"/>
      <c r="T16375" s="5"/>
      <c r="V16375" s="5"/>
      <c r="W16375" s="5"/>
    </row>
    <row r="16376" spans="4:23" customFormat="1" x14ac:dyDescent="0.35">
      <c r="D16376" s="5"/>
      <c r="J16376" s="12"/>
      <c r="S16376" s="12"/>
      <c r="T16376" s="5"/>
      <c r="V16376" s="5"/>
      <c r="W16376" s="5"/>
    </row>
    <row r="16377" spans="4:23" customFormat="1" x14ac:dyDescent="0.35">
      <c r="D16377" s="5"/>
      <c r="J16377" s="12"/>
      <c r="S16377" s="12"/>
      <c r="T16377" s="5"/>
      <c r="V16377" s="5"/>
      <c r="W16377" s="5"/>
    </row>
    <row r="16378" spans="4:23" customFormat="1" x14ac:dyDescent="0.35">
      <c r="D16378" s="5"/>
      <c r="J16378" s="12"/>
      <c r="S16378" s="12"/>
      <c r="T16378" s="5"/>
      <c r="V16378" s="5"/>
      <c r="W16378" s="5"/>
    </row>
    <row r="16379" spans="4:23" customFormat="1" x14ac:dyDescent="0.35">
      <c r="D16379" s="5"/>
      <c r="J16379" s="12"/>
      <c r="S16379" s="12"/>
      <c r="T16379" s="5"/>
      <c r="V16379" s="5"/>
      <c r="W16379" s="5"/>
    </row>
    <row r="16380" spans="4:23" customFormat="1" x14ac:dyDescent="0.35">
      <c r="D16380" s="5"/>
      <c r="J16380" s="12"/>
      <c r="S16380" s="12"/>
      <c r="T16380" s="5"/>
      <c r="V16380" s="5"/>
      <c r="W16380" s="5"/>
    </row>
    <row r="16381" spans="4:23" customFormat="1" x14ac:dyDescent="0.35">
      <c r="D16381" s="5"/>
      <c r="J16381" s="12"/>
      <c r="S16381" s="12"/>
      <c r="T16381" s="5"/>
      <c r="V16381" s="5"/>
      <c r="W16381" s="5"/>
    </row>
    <row r="16382" spans="4:23" customFormat="1" x14ac:dyDescent="0.35">
      <c r="D16382" s="5"/>
      <c r="J16382" s="12"/>
      <c r="S16382" s="12"/>
      <c r="T16382" s="5"/>
      <c r="V16382" s="5"/>
      <c r="W16382" s="5"/>
    </row>
    <row r="16383" spans="4:23" customFormat="1" x14ac:dyDescent="0.35">
      <c r="D16383" s="5"/>
      <c r="J16383" s="12"/>
      <c r="S16383" s="12"/>
      <c r="T16383" s="5"/>
      <c r="V16383" s="5"/>
      <c r="W16383" s="5"/>
    </row>
    <row r="16384" spans="4:23" customFormat="1" x14ac:dyDescent="0.35">
      <c r="D16384" s="5"/>
      <c r="J16384" s="12"/>
      <c r="S16384" s="12"/>
      <c r="T16384" s="5"/>
      <c r="V16384" s="5"/>
      <c r="W16384" s="5"/>
    </row>
    <row r="16385" spans="4:23" customFormat="1" x14ac:dyDescent="0.35">
      <c r="D16385" s="5"/>
      <c r="J16385" s="12"/>
      <c r="S16385" s="12"/>
      <c r="T16385" s="5"/>
      <c r="V16385" s="5"/>
      <c r="W16385" s="5"/>
    </row>
    <row r="16386" spans="4:23" customFormat="1" x14ac:dyDescent="0.35">
      <c r="D16386" s="5"/>
      <c r="J16386" s="12"/>
      <c r="S16386" s="12"/>
      <c r="T16386" s="5"/>
      <c r="V16386" s="5"/>
      <c r="W16386" s="5"/>
    </row>
    <row r="16387" spans="4:23" customFormat="1" x14ac:dyDescent="0.35">
      <c r="D16387" s="5"/>
      <c r="J16387" s="12"/>
      <c r="S16387" s="12"/>
      <c r="T16387" s="5"/>
      <c r="V16387" s="5"/>
      <c r="W16387" s="5"/>
    </row>
    <row r="16388" spans="4:23" customFormat="1" x14ac:dyDescent="0.35">
      <c r="D16388" s="5"/>
      <c r="J16388" s="12"/>
      <c r="S16388" s="12"/>
      <c r="T16388" s="5"/>
      <c r="V16388" s="5"/>
      <c r="W16388" s="5"/>
    </row>
    <row r="16389" spans="4:23" customFormat="1" x14ac:dyDescent="0.35">
      <c r="D16389" s="5"/>
      <c r="J16389" s="12"/>
      <c r="S16389" s="12"/>
      <c r="T16389" s="5"/>
      <c r="V16389" s="5"/>
      <c r="W16389" s="5"/>
    </row>
    <row r="16390" spans="4:23" customFormat="1" x14ac:dyDescent="0.35">
      <c r="D16390" s="5"/>
      <c r="J16390" s="12"/>
      <c r="S16390" s="12"/>
      <c r="T16390" s="5"/>
      <c r="V16390" s="5"/>
      <c r="W16390" s="5"/>
    </row>
    <row r="16391" spans="4:23" customFormat="1" x14ac:dyDescent="0.35">
      <c r="D16391" s="5"/>
      <c r="J16391" s="12"/>
      <c r="S16391" s="12"/>
      <c r="T16391" s="5"/>
      <c r="V16391" s="5"/>
      <c r="W16391" s="5"/>
    </row>
    <row r="16392" spans="4:23" customFormat="1" x14ac:dyDescent="0.35">
      <c r="D16392" s="5"/>
      <c r="J16392" s="12"/>
      <c r="S16392" s="12"/>
      <c r="T16392" s="5"/>
      <c r="V16392" s="5"/>
      <c r="W16392" s="5"/>
    </row>
    <row r="16393" spans="4:23" customFormat="1" x14ac:dyDescent="0.35">
      <c r="D16393" s="5"/>
      <c r="J16393" s="12"/>
      <c r="S16393" s="12"/>
      <c r="T16393" s="5"/>
      <c r="V16393" s="5"/>
      <c r="W16393" s="5"/>
    </row>
    <row r="16394" spans="4:23" customFormat="1" x14ac:dyDescent="0.35">
      <c r="D16394" s="5"/>
      <c r="J16394" s="12"/>
      <c r="S16394" s="12"/>
      <c r="T16394" s="5"/>
      <c r="V16394" s="5"/>
      <c r="W16394" s="5"/>
    </row>
    <row r="16395" spans="4:23" customFormat="1" x14ac:dyDescent="0.35">
      <c r="D16395" s="5"/>
      <c r="J16395" s="12"/>
      <c r="S16395" s="12"/>
      <c r="T16395" s="5"/>
      <c r="V16395" s="5"/>
      <c r="W16395" s="5"/>
    </row>
    <row r="16396" spans="4:23" customFormat="1" x14ac:dyDescent="0.35">
      <c r="D16396" s="5"/>
      <c r="J16396" s="12"/>
      <c r="S16396" s="12"/>
      <c r="T16396" s="5"/>
      <c r="V16396" s="5"/>
      <c r="W16396" s="5"/>
    </row>
    <row r="16397" spans="4:23" customFormat="1" x14ac:dyDescent="0.35">
      <c r="D16397" s="5"/>
      <c r="J16397" s="12"/>
      <c r="S16397" s="12"/>
      <c r="T16397" s="5"/>
      <c r="V16397" s="5"/>
      <c r="W16397" s="5"/>
    </row>
    <row r="16398" spans="4:23" customFormat="1" x14ac:dyDescent="0.35">
      <c r="D16398" s="5"/>
      <c r="J16398" s="12"/>
      <c r="S16398" s="12"/>
      <c r="T16398" s="5"/>
      <c r="V16398" s="5"/>
      <c r="W16398" s="5"/>
    </row>
    <row r="16399" spans="4:23" customFormat="1" x14ac:dyDescent="0.35">
      <c r="D16399" s="5"/>
      <c r="J16399" s="12"/>
      <c r="S16399" s="12"/>
      <c r="T16399" s="5"/>
      <c r="V16399" s="5"/>
      <c r="W16399" s="5"/>
    </row>
    <row r="16400" spans="4:23" customFormat="1" x14ac:dyDescent="0.35">
      <c r="D16400" s="5"/>
      <c r="J16400" s="12"/>
      <c r="S16400" s="12"/>
      <c r="T16400" s="5"/>
      <c r="V16400" s="5"/>
      <c r="W16400" s="5"/>
    </row>
    <row r="16401" spans="4:23" customFormat="1" x14ac:dyDescent="0.35">
      <c r="D16401" s="5"/>
      <c r="J16401" s="12"/>
      <c r="S16401" s="12"/>
      <c r="T16401" s="5"/>
      <c r="V16401" s="5"/>
      <c r="W16401" s="5"/>
    </row>
    <row r="16402" spans="4:23" customFormat="1" x14ac:dyDescent="0.35">
      <c r="D16402" s="5"/>
      <c r="J16402" s="12"/>
      <c r="S16402" s="12"/>
      <c r="T16402" s="5"/>
      <c r="V16402" s="5"/>
      <c r="W16402" s="5"/>
    </row>
    <row r="16403" spans="4:23" customFormat="1" x14ac:dyDescent="0.35">
      <c r="D16403" s="5"/>
      <c r="J16403" s="12"/>
      <c r="S16403" s="12"/>
      <c r="T16403" s="5"/>
      <c r="V16403" s="5"/>
      <c r="W16403" s="5"/>
    </row>
    <row r="16404" spans="4:23" customFormat="1" x14ac:dyDescent="0.35">
      <c r="D16404" s="5"/>
      <c r="J16404" s="12"/>
      <c r="S16404" s="12"/>
      <c r="T16404" s="5"/>
      <c r="V16404" s="5"/>
      <c r="W16404" s="5"/>
    </row>
    <row r="16405" spans="4:23" customFormat="1" x14ac:dyDescent="0.35">
      <c r="D16405" s="5"/>
      <c r="J16405" s="12"/>
      <c r="S16405" s="12"/>
      <c r="T16405" s="5"/>
      <c r="V16405" s="5"/>
      <c r="W16405" s="5"/>
    </row>
    <row r="16406" spans="4:23" customFormat="1" x14ac:dyDescent="0.35">
      <c r="D16406" s="5"/>
      <c r="J16406" s="12"/>
      <c r="S16406" s="12"/>
      <c r="T16406" s="5"/>
      <c r="V16406" s="5"/>
      <c r="W16406" s="5"/>
    </row>
    <row r="16407" spans="4:23" customFormat="1" x14ac:dyDescent="0.35">
      <c r="D16407" s="5"/>
      <c r="J16407" s="12"/>
      <c r="S16407" s="12"/>
      <c r="T16407" s="5"/>
      <c r="V16407" s="5"/>
      <c r="W16407" s="5"/>
    </row>
    <row r="16408" spans="4:23" customFormat="1" x14ac:dyDescent="0.35">
      <c r="D16408" s="5"/>
      <c r="J16408" s="12"/>
      <c r="S16408" s="12"/>
      <c r="T16408" s="5"/>
      <c r="V16408" s="5"/>
      <c r="W16408" s="5"/>
    </row>
    <row r="16409" spans="4:23" customFormat="1" x14ac:dyDescent="0.35">
      <c r="D16409" s="5"/>
      <c r="J16409" s="12"/>
      <c r="S16409" s="12"/>
      <c r="T16409" s="5"/>
      <c r="V16409" s="5"/>
      <c r="W16409" s="5"/>
    </row>
    <row r="16410" spans="4:23" customFormat="1" x14ac:dyDescent="0.35">
      <c r="D16410" s="5"/>
      <c r="J16410" s="12"/>
      <c r="S16410" s="12"/>
      <c r="T16410" s="5"/>
      <c r="V16410" s="5"/>
      <c r="W16410" s="5"/>
    </row>
    <row r="16411" spans="4:23" customFormat="1" x14ac:dyDescent="0.35">
      <c r="D16411" s="5"/>
      <c r="J16411" s="12"/>
      <c r="S16411" s="12"/>
      <c r="T16411" s="5"/>
      <c r="V16411" s="5"/>
      <c r="W16411" s="5"/>
    </row>
    <row r="16412" spans="4:23" customFormat="1" x14ac:dyDescent="0.35">
      <c r="D16412" s="5"/>
      <c r="J16412" s="12"/>
      <c r="S16412" s="12"/>
      <c r="T16412" s="5"/>
      <c r="V16412" s="5"/>
      <c r="W16412" s="5"/>
    </row>
    <row r="16413" spans="4:23" customFormat="1" x14ac:dyDescent="0.35">
      <c r="D16413" s="5"/>
      <c r="J16413" s="12"/>
      <c r="S16413" s="12"/>
      <c r="T16413" s="5"/>
      <c r="V16413" s="5"/>
      <c r="W16413" s="5"/>
    </row>
    <row r="16414" spans="4:23" customFormat="1" x14ac:dyDescent="0.35">
      <c r="D16414" s="5"/>
      <c r="J16414" s="12"/>
      <c r="S16414" s="12"/>
      <c r="T16414" s="5"/>
      <c r="V16414" s="5"/>
      <c r="W16414" s="5"/>
    </row>
    <row r="16415" spans="4:23" customFormat="1" x14ac:dyDescent="0.35">
      <c r="D16415" s="5"/>
      <c r="J16415" s="12"/>
      <c r="S16415" s="12"/>
      <c r="T16415" s="5"/>
      <c r="V16415" s="5"/>
      <c r="W16415" s="5"/>
    </row>
    <row r="16416" spans="4:23" customFormat="1" x14ac:dyDescent="0.35">
      <c r="D16416" s="5"/>
      <c r="J16416" s="12"/>
      <c r="S16416" s="12"/>
      <c r="T16416" s="5"/>
      <c r="V16416" s="5"/>
      <c r="W16416" s="5"/>
    </row>
    <row r="16417" spans="4:23" customFormat="1" x14ac:dyDescent="0.35">
      <c r="D16417" s="5"/>
      <c r="J16417" s="12"/>
      <c r="S16417" s="12"/>
      <c r="T16417" s="5"/>
      <c r="V16417" s="5"/>
      <c r="W16417" s="5"/>
    </row>
    <row r="16418" spans="4:23" customFormat="1" x14ac:dyDescent="0.35">
      <c r="D16418" s="5"/>
      <c r="J16418" s="12"/>
      <c r="S16418" s="12"/>
      <c r="T16418" s="5"/>
      <c r="V16418" s="5"/>
      <c r="W16418" s="5"/>
    </row>
    <row r="16419" spans="4:23" customFormat="1" x14ac:dyDescent="0.35">
      <c r="D16419" s="5"/>
      <c r="J16419" s="12"/>
      <c r="S16419" s="12"/>
      <c r="T16419" s="5"/>
      <c r="V16419" s="5"/>
      <c r="W16419" s="5"/>
    </row>
    <row r="16420" spans="4:23" customFormat="1" x14ac:dyDescent="0.35">
      <c r="D16420" s="5"/>
      <c r="J16420" s="12"/>
      <c r="S16420" s="12"/>
      <c r="T16420" s="5"/>
      <c r="V16420" s="5"/>
      <c r="W16420" s="5"/>
    </row>
    <row r="16421" spans="4:23" customFormat="1" x14ac:dyDescent="0.35">
      <c r="D16421" s="5"/>
      <c r="J16421" s="12"/>
      <c r="S16421" s="12"/>
      <c r="T16421" s="5"/>
      <c r="V16421" s="5"/>
      <c r="W16421" s="5"/>
    </row>
    <row r="16422" spans="4:23" customFormat="1" x14ac:dyDescent="0.35">
      <c r="D16422" s="5"/>
      <c r="J16422" s="12"/>
      <c r="S16422" s="12"/>
      <c r="T16422" s="5"/>
      <c r="V16422" s="5"/>
      <c r="W16422" s="5"/>
    </row>
    <row r="16423" spans="4:23" customFormat="1" x14ac:dyDescent="0.35">
      <c r="D16423" s="5"/>
      <c r="J16423" s="12"/>
      <c r="S16423" s="12"/>
      <c r="T16423" s="5"/>
      <c r="V16423" s="5"/>
      <c r="W16423" s="5"/>
    </row>
    <row r="16424" spans="4:23" customFormat="1" x14ac:dyDescent="0.35">
      <c r="D16424" s="5"/>
      <c r="J16424" s="12"/>
      <c r="S16424" s="12"/>
      <c r="T16424" s="5"/>
      <c r="V16424" s="5"/>
      <c r="W16424" s="5"/>
    </row>
    <row r="16425" spans="4:23" customFormat="1" x14ac:dyDescent="0.35">
      <c r="D16425" s="5"/>
      <c r="J16425" s="12"/>
      <c r="S16425" s="12"/>
      <c r="T16425" s="5"/>
      <c r="V16425" s="5"/>
      <c r="W16425" s="5"/>
    </row>
    <row r="16426" spans="4:23" customFormat="1" x14ac:dyDescent="0.35">
      <c r="D16426" s="5"/>
      <c r="J16426" s="12"/>
      <c r="S16426" s="12"/>
      <c r="T16426" s="5"/>
      <c r="V16426" s="5"/>
      <c r="W16426" s="5"/>
    </row>
    <row r="16427" spans="4:23" customFormat="1" x14ac:dyDescent="0.35">
      <c r="D16427" s="5"/>
      <c r="J16427" s="12"/>
      <c r="S16427" s="12"/>
      <c r="T16427" s="5"/>
      <c r="V16427" s="5"/>
      <c r="W16427" s="5"/>
    </row>
    <row r="16428" spans="4:23" customFormat="1" x14ac:dyDescent="0.35">
      <c r="D16428" s="5"/>
      <c r="J16428" s="12"/>
      <c r="S16428" s="12"/>
      <c r="T16428" s="5"/>
      <c r="V16428" s="5"/>
      <c r="W16428" s="5"/>
    </row>
    <row r="16429" spans="4:23" customFormat="1" x14ac:dyDescent="0.35">
      <c r="D16429" s="5"/>
      <c r="J16429" s="12"/>
      <c r="S16429" s="12"/>
      <c r="T16429" s="5"/>
      <c r="V16429" s="5"/>
      <c r="W16429" s="5"/>
    </row>
    <row r="16430" spans="4:23" customFormat="1" x14ac:dyDescent="0.35">
      <c r="D16430" s="5"/>
      <c r="J16430" s="12"/>
      <c r="S16430" s="12"/>
      <c r="T16430" s="5"/>
      <c r="V16430" s="5"/>
      <c r="W16430" s="5"/>
    </row>
    <row r="16431" spans="4:23" customFormat="1" x14ac:dyDescent="0.35">
      <c r="D16431" s="5"/>
      <c r="J16431" s="12"/>
      <c r="S16431" s="12"/>
      <c r="T16431" s="5"/>
      <c r="V16431" s="5"/>
      <c r="W16431" s="5"/>
    </row>
    <row r="16432" spans="4:23" customFormat="1" x14ac:dyDescent="0.35">
      <c r="D16432" s="5"/>
      <c r="J16432" s="12"/>
      <c r="S16432" s="12"/>
      <c r="T16432" s="5"/>
      <c r="V16432" s="5"/>
      <c r="W16432" s="5"/>
    </row>
    <row r="16433" spans="4:23" customFormat="1" x14ac:dyDescent="0.35">
      <c r="D16433" s="5"/>
      <c r="J16433" s="12"/>
      <c r="S16433" s="12"/>
      <c r="T16433" s="5"/>
      <c r="V16433" s="5"/>
      <c r="W16433" s="5"/>
    </row>
    <row r="16434" spans="4:23" customFormat="1" x14ac:dyDescent="0.35">
      <c r="D16434" s="5"/>
      <c r="J16434" s="12"/>
      <c r="S16434" s="12"/>
      <c r="T16434" s="5"/>
      <c r="V16434" s="5"/>
      <c r="W16434" s="5"/>
    </row>
    <row r="16435" spans="4:23" customFormat="1" x14ac:dyDescent="0.35">
      <c r="D16435" s="5"/>
      <c r="J16435" s="12"/>
      <c r="S16435" s="12"/>
      <c r="T16435" s="5"/>
      <c r="V16435" s="5"/>
      <c r="W16435" s="5"/>
    </row>
    <row r="16436" spans="4:23" customFormat="1" x14ac:dyDescent="0.35">
      <c r="D16436" s="5"/>
      <c r="J16436" s="12"/>
      <c r="S16436" s="12"/>
      <c r="T16436" s="5"/>
      <c r="V16436" s="5"/>
      <c r="W16436" s="5"/>
    </row>
    <row r="16437" spans="4:23" customFormat="1" x14ac:dyDescent="0.35">
      <c r="D16437" s="5"/>
      <c r="J16437" s="12"/>
      <c r="S16437" s="12"/>
      <c r="T16437" s="5"/>
      <c r="V16437" s="5"/>
      <c r="W16437" s="5"/>
    </row>
    <row r="16438" spans="4:23" customFormat="1" x14ac:dyDescent="0.35">
      <c r="D16438" s="5"/>
      <c r="J16438" s="12"/>
      <c r="S16438" s="12"/>
      <c r="T16438" s="5"/>
      <c r="V16438" s="5"/>
      <c r="W16438" s="5"/>
    </row>
    <row r="16439" spans="4:23" customFormat="1" x14ac:dyDescent="0.35">
      <c r="D16439" s="5"/>
      <c r="J16439" s="12"/>
      <c r="S16439" s="12"/>
      <c r="T16439" s="5"/>
      <c r="V16439" s="5"/>
      <c r="W16439" s="5"/>
    </row>
    <row r="16440" spans="4:23" customFormat="1" x14ac:dyDescent="0.35">
      <c r="D16440" s="5"/>
      <c r="J16440" s="12"/>
      <c r="S16440" s="12"/>
      <c r="T16440" s="5"/>
      <c r="V16440" s="5"/>
      <c r="W16440" s="5"/>
    </row>
    <row r="16441" spans="4:23" customFormat="1" x14ac:dyDescent="0.35">
      <c r="D16441" s="5"/>
      <c r="J16441" s="12"/>
      <c r="S16441" s="12"/>
      <c r="T16441" s="5"/>
      <c r="V16441" s="5"/>
      <c r="W16441" s="5"/>
    </row>
    <row r="16442" spans="4:23" customFormat="1" x14ac:dyDescent="0.35">
      <c r="D16442" s="5"/>
      <c r="J16442" s="12"/>
      <c r="S16442" s="12"/>
      <c r="T16442" s="5"/>
      <c r="V16442" s="5"/>
      <c r="W16442" s="5"/>
    </row>
    <row r="16443" spans="4:23" customFormat="1" x14ac:dyDescent="0.35">
      <c r="D16443" s="5"/>
      <c r="J16443" s="12"/>
      <c r="S16443" s="12"/>
      <c r="T16443" s="5"/>
      <c r="V16443" s="5"/>
      <c r="W16443" s="5"/>
    </row>
    <row r="16444" spans="4:23" customFormat="1" x14ac:dyDescent="0.35">
      <c r="D16444" s="5"/>
      <c r="J16444" s="12"/>
      <c r="S16444" s="12"/>
      <c r="T16444" s="5"/>
      <c r="V16444" s="5"/>
      <c r="W16444" s="5"/>
    </row>
    <row r="16445" spans="4:23" customFormat="1" x14ac:dyDescent="0.35">
      <c r="D16445" s="5"/>
      <c r="J16445" s="12"/>
      <c r="S16445" s="12"/>
      <c r="T16445" s="5"/>
      <c r="V16445" s="5"/>
      <c r="W16445" s="5"/>
    </row>
    <row r="16446" spans="4:23" customFormat="1" x14ac:dyDescent="0.35">
      <c r="D16446" s="5"/>
      <c r="J16446" s="12"/>
      <c r="S16446" s="12"/>
      <c r="T16446" s="5"/>
      <c r="V16446" s="5"/>
      <c r="W16446" s="5"/>
    </row>
    <row r="16447" spans="4:23" customFormat="1" x14ac:dyDescent="0.35">
      <c r="D16447" s="5"/>
      <c r="J16447" s="12"/>
      <c r="S16447" s="12"/>
      <c r="T16447" s="5"/>
      <c r="V16447" s="5"/>
      <c r="W16447" s="5"/>
    </row>
    <row r="16448" spans="4:23" customFormat="1" x14ac:dyDescent="0.35">
      <c r="D16448" s="5"/>
      <c r="J16448" s="12"/>
      <c r="S16448" s="12"/>
      <c r="T16448" s="5"/>
      <c r="V16448" s="5"/>
      <c r="W16448" s="5"/>
    </row>
    <row r="16449" spans="4:23" customFormat="1" x14ac:dyDescent="0.35">
      <c r="D16449" s="5"/>
      <c r="J16449" s="12"/>
      <c r="S16449" s="12"/>
      <c r="T16449" s="5"/>
      <c r="V16449" s="5"/>
      <c r="W16449" s="5"/>
    </row>
    <row r="16450" spans="4:23" customFormat="1" x14ac:dyDescent="0.35">
      <c r="D16450" s="5"/>
      <c r="J16450" s="12"/>
      <c r="S16450" s="12"/>
      <c r="T16450" s="5"/>
      <c r="V16450" s="5"/>
      <c r="W16450" s="5"/>
    </row>
    <row r="16451" spans="4:23" customFormat="1" x14ac:dyDescent="0.35">
      <c r="D16451" s="5"/>
      <c r="J16451" s="12"/>
      <c r="S16451" s="12"/>
      <c r="T16451" s="5"/>
      <c r="V16451" s="5"/>
      <c r="W16451" s="5"/>
    </row>
    <row r="16452" spans="4:23" customFormat="1" x14ac:dyDescent="0.35">
      <c r="D16452" s="5"/>
      <c r="J16452" s="12"/>
      <c r="S16452" s="12"/>
      <c r="T16452" s="5"/>
      <c r="V16452" s="5"/>
      <c r="W16452" s="5"/>
    </row>
    <row r="16453" spans="4:23" customFormat="1" x14ac:dyDescent="0.35">
      <c r="D16453" s="5"/>
      <c r="J16453" s="12"/>
      <c r="S16453" s="12"/>
      <c r="T16453" s="5"/>
      <c r="V16453" s="5"/>
      <c r="W16453" s="5"/>
    </row>
    <row r="16454" spans="4:23" customFormat="1" x14ac:dyDescent="0.35">
      <c r="D16454" s="5"/>
      <c r="J16454" s="12"/>
      <c r="S16454" s="12"/>
      <c r="T16454" s="5"/>
      <c r="V16454" s="5"/>
      <c r="W16454" s="5"/>
    </row>
    <row r="16455" spans="4:23" customFormat="1" x14ac:dyDescent="0.35">
      <c r="D16455" s="5"/>
      <c r="J16455" s="12"/>
      <c r="S16455" s="12"/>
      <c r="T16455" s="5"/>
      <c r="V16455" s="5"/>
      <c r="W16455" s="5"/>
    </row>
    <row r="16456" spans="4:23" customFormat="1" x14ac:dyDescent="0.35">
      <c r="D16456" s="5"/>
      <c r="J16456" s="12"/>
      <c r="S16456" s="12"/>
      <c r="T16456" s="5"/>
      <c r="V16456" s="5"/>
      <c r="W16456" s="5"/>
    </row>
    <row r="16457" spans="4:23" customFormat="1" x14ac:dyDescent="0.35">
      <c r="D16457" s="5"/>
      <c r="J16457" s="12"/>
      <c r="S16457" s="12"/>
      <c r="T16457" s="5"/>
      <c r="V16457" s="5"/>
      <c r="W16457" s="5"/>
    </row>
    <row r="16458" spans="4:23" customFormat="1" x14ac:dyDescent="0.35">
      <c r="D16458" s="5"/>
      <c r="J16458" s="12"/>
      <c r="S16458" s="12"/>
      <c r="T16458" s="5"/>
      <c r="V16458" s="5"/>
      <c r="W16458" s="5"/>
    </row>
    <row r="16459" spans="4:23" customFormat="1" x14ac:dyDescent="0.35">
      <c r="D16459" s="5"/>
      <c r="J16459" s="12"/>
      <c r="S16459" s="12"/>
      <c r="T16459" s="5"/>
      <c r="V16459" s="5"/>
      <c r="W16459" s="5"/>
    </row>
    <row r="16460" spans="4:23" customFormat="1" x14ac:dyDescent="0.35">
      <c r="D16460" s="5"/>
      <c r="J16460" s="12"/>
      <c r="S16460" s="12"/>
      <c r="T16460" s="5"/>
      <c r="V16460" s="5"/>
      <c r="W16460" s="5"/>
    </row>
    <row r="16461" spans="4:23" customFormat="1" x14ac:dyDescent="0.35">
      <c r="D16461" s="5"/>
      <c r="J16461" s="12"/>
      <c r="S16461" s="12"/>
      <c r="T16461" s="5"/>
      <c r="V16461" s="5"/>
      <c r="W16461" s="5"/>
    </row>
    <row r="16462" spans="4:23" customFormat="1" x14ac:dyDescent="0.35">
      <c r="D16462" s="5"/>
      <c r="J16462" s="12"/>
      <c r="S16462" s="12"/>
      <c r="T16462" s="5"/>
      <c r="V16462" s="5"/>
      <c r="W16462" s="5"/>
    </row>
    <row r="16463" spans="4:23" customFormat="1" x14ac:dyDescent="0.35">
      <c r="D16463" s="5"/>
      <c r="J16463" s="12"/>
      <c r="S16463" s="12"/>
      <c r="T16463" s="5"/>
      <c r="V16463" s="5"/>
      <c r="W16463" s="5"/>
    </row>
    <row r="16464" spans="4:23" customFormat="1" x14ac:dyDescent="0.35">
      <c r="D16464" s="5"/>
      <c r="J16464" s="12"/>
      <c r="S16464" s="12"/>
      <c r="T16464" s="5"/>
      <c r="V16464" s="5"/>
      <c r="W16464" s="5"/>
    </row>
    <row r="16465" spans="4:23" customFormat="1" x14ac:dyDescent="0.35">
      <c r="D16465" s="5"/>
      <c r="J16465" s="12"/>
      <c r="S16465" s="12"/>
      <c r="T16465" s="5"/>
      <c r="V16465" s="5"/>
      <c r="W16465" s="5"/>
    </row>
    <row r="16466" spans="4:23" customFormat="1" x14ac:dyDescent="0.35">
      <c r="D16466" s="5"/>
      <c r="J16466" s="12"/>
      <c r="S16466" s="12"/>
      <c r="T16466" s="5"/>
      <c r="V16466" s="5"/>
      <c r="W16466" s="5"/>
    </row>
    <row r="16467" spans="4:23" customFormat="1" x14ac:dyDescent="0.35">
      <c r="D16467" s="5"/>
      <c r="J16467" s="12"/>
      <c r="S16467" s="12"/>
      <c r="T16467" s="5"/>
      <c r="V16467" s="5"/>
      <c r="W16467" s="5"/>
    </row>
    <row r="16468" spans="4:23" customFormat="1" x14ac:dyDescent="0.35">
      <c r="D16468" s="5"/>
      <c r="J16468" s="12"/>
      <c r="S16468" s="12"/>
      <c r="T16468" s="5"/>
      <c r="V16468" s="5"/>
      <c r="W16468" s="5"/>
    </row>
    <row r="16469" spans="4:23" customFormat="1" x14ac:dyDescent="0.35">
      <c r="D16469" s="5"/>
      <c r="J16469" s="12"/>
      <c r="S16469" s="12"/>
      <c r="T16469" s="5"/>
      <c r="V16469" s="5"/>
      <c r="W16469" s="5"/>
    </row>
    <row r="16470" spans="4:23" customFormat="1" x14ac:dyDescent="0.35">
      <c r="D16470" s="5"/>
      <c r="J16470" s="12"/>
      <c r="S16470" s="12"/>
      <c r="T16470" s="5"/>
      <c r="V16470" s="5"/>
      <c r="W16470" s="5"/>
    </row>
    <row r="16471" spans="4:23" customFormat="1" x14ac:dyDescent="0.35">
      <c r="D16471" s="5"/>
      <c r="J16471" s="12"/>
      <c r="S16471" s="12"/>
      <c r="T16471" s="5"/>
      <c r="V16471" s="5"/>
      <c r="W16471" s="5"/>
    </row>
    <row r="16472" spans="4:23" customFormat="1" x14ac:dyDescent="0.35">
      <c r="D16472" s="5"/>
      <c r="J16472" s="12"/>
      <c r="S16472" s="12"/>
      <c r="T16472" s="5"/>
      <c r="V16472" s="5"/>
      <c r="W16472" s="5"/>
    </row>
    <row r="16473" spans="4:23" customFormat="1" x14ac:dyDescent="0.35">
      <c r="D16473" s="5"/>
      <c r="J16473" s="12"/>
      <c r="S16473" s="12"/>
      <c r="T16473" s="5"/>
      <c r="V16473" s="5"/>
      <c r="W16473" s="5"/>
    </row>
    <row r="16474" spans="4:23" customFormat="1" x14ac:dyDescent="0.35">
      <c r="D16474" s="5"/>
      <c r="J16474" s="12"/>
      <c r="S16474" s="12"/>
      <c r="T16474" s="5"/>
      <c r="V16474" s="5"/>
      <c r="W16474" s="5"/>
    </row>
    <row r="16475" spans="4:23" customFormat="1" x14ac:dyDescent="0.35">
      <c r="D16475" s="5"/>
      <c r="J16475" s="12"/>
      <c r="S16475" s="12"/>
      <c r="T16475" s="5"/>
      <c r="V16475" s="5"/>
      <c r="W16475" s="5"/>
    </row>
    <row r="16476" spans="4:23" customFormat="1" x14ac:dyDescent="0.35">
      <c r="D16476" s="5"/>
      <c r="J16476" s="12"/>
      <c r="S16476" s="12"/>
      <c r="T16476" s="5"/>
      <c r="V16476" s="5"/>
      <c r="W16476" s="5"/>
    </row>
    <row r="16477" spans="4:23" customFormat="1" x14ac:dyDescent="0.35">
      <c r="D16477" s="5"/>
      <c r="J16477" s="12"/>
      <c r="S16477" s="12"/>
      <c r="T16477" s="5"/>
      <c r="V16477" s="5"/>
      <c r="W16477" s="5"/>
    </row>
    <row r="16478" spans="4:23" customFormat="1" x14ac:dyDescent="0.35">
      <c r="D16478" s="5"/>
      <c r="J16478" s="12"/>
      <c r="S16478" s="12"/>
      <c r="T16478" s="5"/>
      <c r="V16478" s="5"/>
      <c r="W16478" s="5"/>
    </row>
    <row r="16479" spans="4:23" customFormat="1" x14ac:dyDescent="0.35">
      <c r="D16479" s="5"/>
      <c r="J16479" s="12"/>
      <c r="S16479" s="12"/>
      <c r="T16479" s="5"/>
      <c r="V16479" s="5"/>
      <c r="W16479" s="5"/>
    </row>
    <row r="16480" spans="4:23" customFormat="1" x14ac:dyDescent="0.35">
      <c r="D16480" s="5"/>
      <c r="J16480" s="12"/>
      <c r="S16480" s="12"/>
      <c r="T16480" s="5"/>
      <c r="V16480" s="5"/>
      <c r="W16480" s="5"/>
    </row>
    <row r="16481" spans="4:23" customFormat="1" x14ac:dyDescent="0.35">
      <c r="D16481" s="5"/>
      <c r="J16481" s="12"/>
      <c r="S16481" s="12"/>
      <c r="T16481" s="5"/>
      <c r="V16481" s="5"/>
      <c r="W16481" s="5"/>
    </row>
    <row r="16482" spans="4:23" customFormat="1" x14ac:dyDescent="0.35">
      <c r="D16482" s="5"/>
      <c r="J16482" s="12"/>
      <c r="S16482" s="12"/>
      <c r="T16482" s="5"/>
      <c r="V16482" s="5"/>
      <c r="W16482" s="5"/>
    </row>
    <row r="16483" spans="4:23" customFormat="1" x14ac:dyDescent="0.35">
      <c r="D16483" s="5"/>
      <c r="J16483" s="12"/>
      <c r="S16483" s="12"/>
      <c r="T16483" s="5"/>
      <c r="V16483" s="5"/>
      <c r="W16483" s="5"/>
    </row>
    <row r="16484" spans="4:23" customFormat="1" x14ac:dyDescent="0.35">
      <c r="D16484" s="5"/>
      <c r="J16484" s="12"/>
      <c r="S16484" s="12"/>
      <c r="T16484" s="5"/>
      <c r="V16484" s="5"/>
      <c r="W16484" s="5"/>
    </row>
    <row r="16485" spans="4:23" customFormat="1" x14ac:dyDescent="0.35">
      <c r="D16485" s="5"/>
      <c r="J16485" s="12"/>
      <c r="S16485" s="12"/>
      <c r="T16485" s="5"/>
      <c r="V16485" s="5"/>
      <c r="W16485" s="5"/>
    </row>
    <row r="16486" spans="4:23" customFormat="1" x14ac:dyDescent="0.35">
      <c r="D16486" s="5"/>
      <c r="J16486" s="12"/>
      <c r="S16486" s="12"/>
      <c r="T16486" s="5"/>
      <c r="V16486" s="5"/>
      <c r="W16486" s="5"/>
    </row>
    <row r="16487" spans="4:23" customFormat="1" x14ac:dyDescent="0.35">
      <c r="D16487" s="5"/>
      <c r="J16487" s="12"/>
      <c r="S16487" s="12"/>
      <c r="T16487" s="5"/>
      <c r="V16487" s="5"/>
      <c r="W16487" s="5"/>
    </row>
    <row r="16488" spans="4:23" customFormat="1" x14ac:dyDescent="0.35">
      <c r="D16488" s="5"/>
      <c r="J16488" s="12"/>
      <c r="S16488" s="12"/>
      <c r="T16488" s="5"/>
      <c r="V16488" s="5"/>
      <c r="W16488" s="5"/>
    </row>
    <row r="16489" spans="4:23" customFormat="1" x14ac:dyDescent="0.35">
      <c r="D16489" s="5"/>
      <c r="J16489" s="12"/>
      <c r="S16489" s="12"/>
      <c r="T16489" s="5"/>
      <c r="V16489" s="5"/>
      <c r="W16489" s="5"/>
    </row>
    <row r="16490" spans="4:23" customFormat="1" x14ac:dyDescent="0.35">
      <c r="D16490" s="5"/>
      <c r="J16490" s="12"/>
      <c r="S16490" s="12"/>
      <c r="T16490" s="5"/>
      <c r="V16490" s="5"/>
      <c r="W16490" s="5"/>
    </row>
    <row r="16491" spans="4:23" customFormat="1" x14ac:dyDescent="0.35">
      <c r="D16491" s="5"/>
      <c r="J16491" s="12"/>
      <c r="S16491" s="12"/>
      <c r="T16491" s="5"/>
      <c r="V16491" s="5"/>
      <c r="W16491" s="5"/>
    </row>
    <row r="16492" spans="4:23" customFormat="1" x14ac:dyDescent="0.35">
      <c r="D16492" s="5"/>
      <c r="J16492" s="12"/>
      <c r="S16492" s="12"/>
      <c r="T16492" s="5"/>
      <c r="V16492" s="5"/>
      <c r="W16492" s="5"/>
    </row>
    <row r="16493" spans="4:23" customFormat="1" x14ac:dyDescent="0.35">
      <c r="D16493" s="5"/>
      <c r="J16493" s="12"/>
      <c r="S16493" s="12"/>
      <c r="T16493" s="5"/>
      <c r="V16493" s="5"/>
      <c r="W16493" s="5"/>
    </row>
    <row r="16494" spans="4:23" customFormat="1" x14ac:dyDescent="0.35">
      <c r="D16494" s="5"/>
      <c r="J16494" s="12"/>
      <c r="S16494" s="12"/>
      <c r="T16494" s="5"/>
      <c r="V16494" s="5"/>
      <c r="W16494" s="5"/>
    </row>
    <row r="16495" spans="4:23" customFormat="1" x14ac:dyDescent="0.35">
      <c r="D16495" s="5"/>
      <c r="J16495" s="12"/>
      <c r="S16495" s="12"/>
      <c r="T16495" s="5"/>
      <c r="V16495" s="5"/>
      <c r="W16495" s="5"/>
    </row>
    <row r="16496" spans="4:23" customFormat="1" x14ac:dyDescent="0.35">
      <c r="D16496" s="5"/>
      <c r="J16496" s="12"/>
      <c r="S16496" s="12"/>
      <c r="T16496" s="5"/>
      <c r="V16496" s="5"/>
      <c r="W16496" s="5"/>
    </row>
    <row r="16497" spans="4:23" customFormat="1" x14ac:dyDescent="0.35">
      <c r="D16497" s="5"/>
      <c r="J16497" s="12"/>
      <c r="S16497" s="12"/>
      <c r="T16497" s="5"/>
      <c r="V16497" s="5"/>
      <c r="W16497" s="5"/>
    </row>
    <row r="16498" spans="4:23" customFormat="1" x14ac:dyDescent="0.35">
      <c r="D16498" s="5"/>
      <c r="J16498" s="12"/>
      <c r="S16498" s="12"/>
      <c r="T16498" s="5"/>
      <c r="V16498" s="5"/>
      <c r="W16498" s="5"/>
    </row>
    <row r="16499" spans="4:23" customFormat="1" x14ac:dyDescent="0.35">
      <c r="D16499" s="5"/>
      <c r="J16499" s="12"/>
      <c r="S16499" s="12"/>
      <c r="T16499" s="5"/>
      <c r="V16499" s="5"/>
      <c r="W16499" s="5"/>
    </row>
    <row r="16500" spans="4:23" customFormat="1" x14ac:dyDescent="0.35">
      <c r="D16500" s="5"/>
      <c r="J16500" s="12"/>
      <c r="S16500" s="12"/>
      <c r="T16500" s="5"/>
      <c r="V16500" s="5"/>
      <c r="W16500" s="5"/>
    </row>
    <row r="16501" spans="4:23" customFormat="1" x14ac:dyDescent="0.35">
      <c r="D16501" s="5"/>
      <c r="J16501" s="12"/>
      <c r="S16501" s="12"/>
      <c r="T16501" s="5"/>
      <c r="V16501" s="5"/>
      <c r="W16501" s="5"/>
    </row>
    <row r="16502" spans="4:23" customFormat="1" x14ac:dyDescent="0.35">
      <c r="D16502" s="5"/>
      <c r="J16502" s="12"/>
      <c r="S16502" s="12"/>
      <c r="T16502" s="5"/>
      <c r="V16502" s="5"/>
      <c r="W16502" s="5"/>
    </row>
    <row r="16503" spans="4:23" customFormat="1" x14ac:dyDescent="0.35">
      <c r="D16503" s="5"/>
      <c r="J16503" s="12"/>
      <c r="S16503" s="12"/>
      <c r="T16503" s="5"/>
      <c r="V16503" s="5"/>
      <c r="W16503" s="5"/>
    </row>
    <row r="16504" spans="4:23" customFormat="1" x14ac:dyDescent="0.35">
      <c r="D16504" s="5"/>
      <c r="J16504" s="12"/>
      <c r="S16504" s="12"/>
      <c r="T16504" s="5"/>
      <c r="V16504" s="5"/>
      <c r="W16504" s="5"/>
    </row>
    <row r="16505" spans="4:23" customFormat="1" x14ac:dyDescent="0.35">
      <c r="D16505" s="5"/>
      <c r="J16505" s="12"/>
      <c r="S16505" s="12"/>
      <c r="T16505" s="5"/>
      <c r="V16505" s="5"/>
      <c r="W16505" s="5"/>
    </row>
    <row r="16506" spans="4:23" customFormat="1" x14ac:dyDescent="0.35">
      <c r="D16506" s="5"/>
      <c r="J16506" s="12"/>
      <c r="S16506" s="12"/>
      <c r="T16506" s="5"/>
      <c r="V16506" s="5"/>
      <c r="W16506" s="5"/>
    </row>
    <row r="16507" spans="4:23" customFormat="1" x14ac:dyDescent="0.35">
      <c r="D16507" s="5"/>
      <c r="J16507" s="12"/>
      <c r="S16507" s="12"/>
      <c r="T16507" s="5"/>
      <c r="V16507" s="5"/>
      <c r="W16507" s="5"/>
    </row>
    <row r="16508" spans="4:23" customFormat="1" x14ac:dyDescent="0.35">
      <c r="D16508" s="5"/>
      <c r="J16508" s="12"/>
      <c r="S16508" s="12"/>
      <c r="T16508" s="5"/>
      <c r="V16508" s="5"/>
      <c r="W16508" s="5"/>
    </row>
    <row r="16509" spans="4:23" customFormat="1" x14ac:dyDescent="0.35">
      <c r="D16509" s="5"/>
      <c r="J16509" s="12"/>
      <c r="S16509" s="12"/>
      <c r="T16509" s="5"/>
      <c r="V16509" s="5"/>
      <c r="W16509" s="5"/>
    </row>
    <row r="16510" spans="4:23" customFormat="1" x14ac:dyDescent="0.35">
      <c r="D16510" s="5"/>
      <c r="J16510" s="12"/>
      <c r="S16510" s="12"/>
      <c r="T16510" s="5"/>
      <c r="V16510" s="5"/>
      <c r="W16510" s="5"/>
    </row>
    <row r="16511" spans="4:23" customFormat="1" x14ac:dyDescent="0.35">
      <c r="D16511" s="5"/>
      <c r="J16511" s="12"/>
      <c r="S16511" s="12"/>
      <c r="T16511" s="5"/>
      <c r="V16511" s="5"/>
      <c r="W16511" s="5"/>
    </row>
    <row r="16512" spans="4:23" customFormat="1" x14ac:dyDescent="0.35">
      <c r="D16512" s="5"/>
      <c r="J16512" s="12"/>
      <c r="S16512" s="12"/>
      <c r="T16512" s="5"/>
      <c r="V16512" s="5"/>
      <c r="W16512" s="5"/>
    </row>
    <row r="16513" spans="4:23" customFormat="1" x14ac:dyDescent="0.35">
      <c r="D16513" s="5"/>
      <c r="J16513" s="12"/>
      <c r="S16513" s="12"/>
      <c r="T16513" s="5"/>
      <c r="V16513" s="5"/>
      <c r="W16513" s="5"/>
    </row>
    <row r="16514" spans="4:23" customFormat="1" x14ac:dyDescent="0.35">
      <c r="D16514" s="5"/>
      <c r="J16514" s="12"/>
      <c r="S16514" s="12"/>
      <c r="T16514" s="5"/>
      <c r="V16514" s="5"/>
      <c r="W16514" s="5"/>
    </row>
    <row r="16515" spans="4:23" customFormat="1" x14ac:dyDescent="0.35">
      <c r="D16515" s="5"/>
      <c r="J16515" s="12"/>
      <c r="S16515" s="12"/>
      <c r="T16515" s="5"/>
      <c r="V16515" s="5"/>
      <c r="W16515" s="5"/>
    </row>
    <row r="16516" spans="4:23" customFormat="1" x14ac:dyDescent="0.35">
      <c r="D16516" s="5"/>
      <c r="J16516" s="12"/>
      <c r="S16516" s="12"/>
      <c r="T16516" s="5"/>
      <c r="V16516" s="5"/>
      <c r="W16516" s="5"/>
    </row>
    <row r="16517" spans="4:23" customFormat="1" x14ac:dyDescent="0.35">
      <c r="D16517" s="5"/>
      <c r="J16517" s="12"/>
      <c r="S16517" s="12"/>
      <c r="T16517" s="5"/>
      <c r="V16517" s="5"/>
      <c r="W16517" s="5"/>
    </row>
    <row r="16518" spans="4:23" customFormat="1" x14ac:dyDescent="0.35">
      <c r="D16518" s="5"/>
      <c r="J16518" s="12"/>
      <c r="S16518" s="12"/>
      <c r="T16518" s="5"/>
      <c r="V16518" s="5"/>
      <c r="W16518" s="5"/>
    </row>
    <row r="16519" spans="4:23" customFormat="1" x14ac:dyDescent="0.35">
      <c r="D16519" s="5"/>
      <c r="J16519" s="12"/>
      <c r="S16519" s="12"/>
      <c r="T16519" s="5"/>
      <c r="V16519" s="5"/>
      <c r="W16519" s="5"/>
    </row>
    <row r="16520" spans="4:23" customFormat="1" x14ac:dyDescent="0.35">
      <c r="D16520" s="5"/>
      <c r="J16520" s="12"/>
      <c r="S16520" s="12"/>
      <c r="T16520" s="5"/>
      <c r="V16520" s="5"/>
      <c r="W16520" s="5"/>
    </row>
    <row r="16521" spans="4:23" customFormat="1" x14ac:dyDescent="0.35">
      <c r="D16521" s="5"/>
      <c r="J16521" s="12"/>
      <c r="S16521" s="12"/>
      <c r="T16521" s="5"/>
      <c r="V16521" s="5"/>
      <c r="W16521" s="5"/>
    </row>
    <row r="16522" spans="4:23" customFormat="1" x14ac:dyDescent="0.35">
      <c r="D16522" s="5"/>
      <c r="J16522" s="12"/>
      <c r="S16522" s="12"/>
      <c r="T16522" s="5"/>
      <c r="V16522" s="5"/>
      <c r="W16522" s="5"/>
    </row>
    <row r="16523" spans="4:23" customFormat="1" x14ac:dyDescent="0.35">
      <c r="D16523" s="5"/>
      <c r="J16523" s="12"/>
      <c r="S16523" s="12"/>
      <c r="T16523" s="5"/>
      <c r="V16523" s="5"/>
      <c r="W16523" s="5"/>
    </row>
    <row r="16524" spans="4:23" customFormat="1" x14ac:dyDescent="0.35">
      <c r="D16524" s="5"/>
      <c r="J16524" s="12"/>
      <c r="S16524" s="12"/>
      <c r="T16524" s="5"/>
      <c r="V16524" s="5"/>
      <c r="W16524" s="5"/>
    </row>
    <row r="16525" spans="4:23" customFormat="1" x14ac:dyDescent="0.35">
      <c r="D16525" s="5"/>
      <c r="J16525" s="12"/>
      <c r="S16525" s="12"/>
      <c r="T16525" s="5"/>
      <c r="V16525" s="5"/>
      <c r="W16525" s="5"/>
    </row>
    <row r="16526" spans="4:23" customFormat="1" x14ac:dyDescent="0.35">
      <c r="D16526" s="5"/>
      <c r="J16526" s="12"/>
      <c r="S16526" s="12"/>
      <c r="T16526" s="5"/>
      <c r="V16526" s="5"/>
      <c r="W16526" s="5"/>
    </row>
    <row r="16527" spans="4:23" customFormat="1" x14ac:dyDescent="0.35">
      <c r="D16527" s="5"/>
      <c r="J16527" s="12"/>
      <c r="S16527" s="12"/>
      <c r="T16527" s="5"/>
      <c r="V16527" s="5"/>
      <c r="W16527" s="5"/>
    </row>
    <row r="16528" spans="4:23" customFormat="1" x14ac:dyDescent="0.35">
      <c r="D16528" s="5"/>
      <c r="J16528" s="12"/>
      <c r="S16528" s="12"/>
      <c r="T16528" s="5"/>
      <c r="V16528" s="5"/>
      <c r="W16528" s="5"/>
    </row>
    <row r="16529" spans="4:23" customFormat="1" x14ac:dyDescent="0.35">
      <c r="D16529" s="5"/>
      <c r="J16529" s="12"/>
      <c r="S16529" s="12"/>
      <c r="T16529" s="5"/>
      <c r="V16529" s="5"/>
      <c r="W16529" s="5"/>
    </row>
    <row r="16530" spans="4:23" customFormat="1" x14ac:dyDescent="0.35">
      <c r="D16530" s="5"/>
      <c r="J16530" s="12"/>
      <c r="S16530" s="12"/>
      <c r="T16530" s="5"/>
      <c r="V16530" s="5"/>
      <c r="W16530" s="5"/>
    </row>
    <row r="16531" spans="4:23" customFormat="1" x14ac:dyDescent="0.35">
      <c r="D16531" s="5"/>
      <c r="J16531" s="12"/>
      <c r="S16531" s="12"/>
      <c r="T16531" s="5"/>
      <c r="V16531" s="5"/>
      <c r="W16531" s="5"/>
    </row>
    <row r="16532" spans="4:23" customFormat="1" x14ac:dyDescent="0.35">
      <c r="D16532" s="5"/>
      <c r="J16532" s="12"/>
      <c r="S16532" s="12"/>
      <c r="T16532" s="5"/>
      <c r="V16532" s="5"/>
      <c r="W16532" s="5"/>
    </row>
    <row r="16533" spans="4:23" customFormat="1" x14ac:dyDescent="0.35">
      <c r="D16533" s="5"/>
      <c r="J16533" s="12"/>
      <c r="S16533" s="12"/>
      <c r="T16533" s="5"/>
      <c r="V16533" s="5"/>
      <c r="W16533" s="5"/>
    </row>
    <row r="16534" spans="4:23" customFormat="1" x14ac:dyDescent="0.35">
      <c r="D16534" s="5"/>
      <c r="J16534" s="12"/>
      <c r="S16534" s="12"/>
      <c r="T16534" s="5"/>
      <c r="V16534" s="5"/>
      <c r="W16534" s="5"/>
    </row>
    <row r="16535" spans="4:23" customFormat="1" x14ac:dyDescent="0.35">
      <c r="D16535" s="5"/>
      <c r="J16535" s="12"/>
      <c r="S16535" s="12"/>
      <c r="T16535" s="5"/>
      <c r="V16535" s="5"/>
      <c r="W16535" s="5"/>
    </row>
    <row r="16536" spans="4:23" customFormat="1" x14ac:dyDescent="0.35">
      <c r="D16536" s="5"/>
      <c r="J16536" s="12"/>
      <c r="S16536" s="12"/>
      <c r="T16536" s="5"/>
      <c r="V16536" s="5"/>
      <c r="W16536" s="5"/>
    </row>
    <row r="16537" spans="4:23" customFormat="1" x14ac:dyDescent="0.35">
      <c r="D16537" s="5"/>
      <c r="J16537" s="12"/>
      <c r="S16537" s="12"/>
      <c r="T16537" s="5"/>
      <c r="V16537" s="5"/>
      <c r="W16537" s="5"/>
    </row>
    <row r="16538" spans="4:23" customFormat="1" x14ac:dyDescent="0.35">
      <c r="D16538" s="5"/>
      <c r="J16538" s="12"/>
      <c r="S16538" s="12"/>
      <c r="T16538" s="5"/>
      <c r="V16538" s="5"/>
      <c r="W16538" s="5"/>
    </row>
    <row r="16539" spans="4:23" customFormat="1" x14ac:dyDescent="0.35">
      <c r="D16539" s="5"/>
      <c r="J16539" s="12"/>
      <c r="S16539" s="12"/>
      <c r="T16539" s="5"/>
      <c r="V16539" s="5"/>
      <c r="W16539" s="5"/>
    </row>
    <row r="16540" spans="4:23" customFormat="1" x14ac:dyDescent="0.35">
      <c r="D16540" s="5"/>
      <c r="J16540" s="12"/>
      <c r="S16540" s="12"/>
      <c r="T16540" s="5"/>
      <c r="V16540" s="5"/>
      <c r="W16540" s="5"/>
    </row>
    <row r="16541" spans="4:23" customFormat="1" x14ac:dyDescent="0.35">
      <c r="D16541" s="5"/>
      <c r="J16541" s="12"/>
      <c r="S16541" s="12"/>
      <c r="T16541" s="5"/>
      <c r="V16541" s="5"/>
      <c r="W16541" s="5"/>
    </row>
    <row r="16542" spans="4:23" customFormat="1" x14ac:dyDescent="0.35">
      <c r="D16542" s="5"/>
      <c r="J16542" s="12"/>
      <c r="S16542" s="12"/>
      <c r="T16542" s="5"/>
      <c r="V16542" s="5"/>
      <c r="W16542" s="5"/>
    </row>
    <row r="16543" spans="4:23" customFormat="1" x14ac:dyDescent="0.35">
      <c r="D16543" s="5"/>
      <c r="J16543" s="12"/>
      <c r="S16543" s="12"/>
      <c r="T16543" s="5"/>
      <c r="V16543" s="5"/>
      <c r="W16543" s="5"/>
    </row>
    <row r="16544" spans="4:23" customFormat="1" x14ac:dyDescent="0.35">
      <c r="D16544" s="5"/>
      <c r="J16544" s="12"/>
      <c r="S16544" s="12"/>
      <c r="T16544" s="5"/>
      <c r="V16544" s="5"/>
      <c r="W16544" s="5"/>
    </row>
    <row r="16545" spans="4:23" customFormat="1" x14ac:dyDescent="0.35">
      <c r="D16545" s="5"/>
      <c r="J16545" s="12"/>
      <c r="S16545" s="12"/>
      <c r="T16545" s="5"/>
      <c r="V16545" s="5"/>
      <c r="W16545" s="5"/>
    </row>
    <row r="16546" spans="4:23" customFormat="1" x14ac:dyDescent="0.35">
      <c r="D16546" s="5"/>
      <c r="J16546" s="12"/>
      <c r="S16546" s="12"/>
      <c r="T16546" s="5"/>
      <c r="V16546" s="5"/>
      <c r="W16546" s="5"/>
    </row>
    <row r="16547" spans="4:23" customFormat="1" x14ac:dyDescent="0.35">
      <c r="D16547" s="5"/>
      <c r="J16547" s="12"/>
      <c r="S16547" s="12"/>
      <c r="T16547" s="5"/>
      <c r="V16547" s="5"/>
      <c r="W16547" s="5"/>
    </row>
    <row r="16548" spans="4:23" customFormat="1" x14ac:dyDescent="0.35">
      <c r="D16548" s="5"/>
      <c r="J16548" s="12"/>
      <c r="S16548" s="12"/>
      <c r="T16548" s="5"/>
      <c r="V16548" s="5"/>
      <c r="W16548" s="5"/>
    </row>
    <row r="16549" spans="4:23" customFormat="1" x14ac:dyDescent="0.35">
      <c r="D16549" s="5"/>
      <c r="J16549" s="12"/>
      <c r="S16549" s="12"/>
      <c r="T16549" s="5"/>
      <c r="V16549" s="5"/>
      <c r="W16549" s="5"/>
    </row>
    <row r="16550" spans="4:23" customFormat="1" x14ac:dyDescent="0.35">
      <c r="D16550" s="5"/>
      <c r="J16550" s="12"/>
      <c r="S16550" s="12"/>
      <c r="T16550" s="5"/>
      <c r="V16550" s="5"/>
      <c r="W16550" s="5"/>
    </row>
    <row r="16551" spans="4:23" customFormat="1" x14ac:dyDescent="0.35">
      <c r="D16551" s="5"/>
      <c r="J16551" s="12"/>
      <c r="S16551" s="12"/>
      <c r="T16551" s="5"/>
      <c r="V16551" s="5"/>
      <c r="W16551" s="5"/>
    </row>
    <row r="16552" spans="4:23" customFormat="1" x14ac:dyDescent="0.35">
      <c r="D16552" s="5"/>
      <c r="J16552" s="12"/>
      <c r="S16552" s="12"/>
      <c r="T16552" s="5"/>
      <c r="V16552" s="5"/>
      <c r="W16552" s="5"/>
    </row>
    <row r="16553" spans="4:23" customFormat="1" x14ac:dyDescent="0.35">
      <c r="D16553" s="5"/>
      <c r="J16553" s="12"/>
      <c r="S16553" s="12"/>
      <c r="T16553" s="5"/>
      <c r="V16553" s="5"/>
      <c r="W16553" s="5"/>
    </row>
    <row r="16554" spans="4:23" customFormat="1" x14ac:dyDescent="0.35">
      <c r="D16554" s="5"/>
      <c r="J16554" s="12"/>
      <c r="S16554" s="12"/>
      <c r="T16554" s="5"/>
      <c r="V16554" s="5"/>
      <c r="W16554" s="5"/>
    </row>
    <row r="16555" spans="4:23" customFormat="1" x14ac:dyDescent="0.35">
      <c r="D16555" s="5"/>
      <c r="J16555" s="12"/>
      <c r="S16555" s="12"/>
      <c r="T16555" s="5"/>
      <c r="V16555" s="5"/>
      <c r="W16555" s="5"/>
    </row>
    <row r="16556" spans="4:23" customFormat="1" x14ac:dyDescent="0.35">
      <c r="D16556" s="5"/>
      <c r="J16556" s="12"/>
      <c r="S16556" s="12"/>
      <c r="T16556" s="5"/>
      <c r="V16556" s="5"/>
      <c r="W16556" s="5"/>
    </row>
    <row r="16557" spans="4:23" customFormat="1" x14ac:dyDescent="0.35">
      <c r="D16557" s="5"/>
      <c r="J16557" s="12"/>
      <c r="S16557" s="12"/>
      <c r="T16557" s="5"/>
      <c r="V16557" s="5"/>
      <c r="W16557" s="5"/>
    </row>
    <row r="16558" spans="4:23" customFormat="1" x14ac:dyDescent="0.35">
      <c r="D16558" s="5"/>
      <c r="J16558" s="12"/>
      <c r="S16558" s="12"/>
      <c r="T16558" s="5"/>
      <c r="V16558" s="5"/>
      <c r="W16558" s="5"/>
    </row>
    <row r="16559" spans="4:23" customFormat="1" x14ac:dyDescent="0.35">
      <c r="D16559" s="5"/>
      <c r="J16559" s="12"/>
      <c r="S16559" s="12"/>
      <c r="T16559" s="5"/>
      <c r="V16559" s="5"/>
      <c r="W16559" s="5"/>
    </row>
    <row r="16560" spans="4:23" customFormat="1" x14ac:dyDescent="0.35">
      <c r="D16560" s="5"/>
      <c r="J16560" s="12"/>
      <c r="S16560" s="12"/>
      <c r="T16560" s="5"/>
      <c r="V16560" s="5"/>
      <c r="W16560" s="5"/>
    </row>
    <row r="16561" spans="4:23" customFormat="1" x14ac:dyDescent="0.35">
      <c r="D16561" s="5"/>
      <c r="J16561" s="12"/>
      <c r="S16561" s="12"/>
      <c r="T16561" s="5"/>
      <c r="V16561" s="5"/>
      <c r="W16561" s="5"/>
    </row>
    <row r="16562" spans="4:23" customFormat="1" x14ac:dyDescent="0.35">
      <c r="D16562" s="5"/>
      <c r="J16562" s="12"/>
      <c r="S16562" s="12"/>
      <c r="T16562" s="5"/>
      <c r="V16562" s="5"/>
      <c r="W16562" s="5"/>
    </row>
    <row r="16563" spans="4:23" customFormat="1" x14ac:dyDescent="0.35">
      <c r="D16563" s="5"/>
      <c r="J16563" s="12"/>
      <c r="S16563" s="12"/>
      <c r="T16563" s="5"/>
      <c r="V16563" s="5"/>
      <c r="W16563" s="5"/>
    </row>
    <row r="16564" spans="4:23" customFormat="1" x14ac:dyDescent="0.35">
      <c r="D16564" s="5"/>
      <c r="J16564" s="12"/>
      <c r="S16564" s="12"/>
      <c r="T16564" s="5"/>
      <c r="V16564" s="5"/>
      <c r="W16564" s="5"/>
    </row>
    <row r="16565" spans="4:23" customFormat="1" x14ac:dyDescent="0.35">
      <c r="D16565" s="5"/>
      <c r="J16565" s="12"/>
      <c r="S16565" s="12"/>
      <c r="T16565" s="5"/>
      <c r="V16565" s="5"/>
      <c r="W16565" s="5"/>
    </row>
    <row r="16566" spans="4:23" customFormat="1" x14ac:dyDescent="0.35">
      <c r="D16566" s="5"/>
      <c r="J16566" s="12"/>
      <c r="S16566" s="12"/>
      <c r="T16566" s="5"/>
      <c r="V16566" s="5"/>
      <c r="W16566" s="5"/>
    </row>
    <row r="16567" spans="4:23" customFormat="1" x14ac:dyDescent="0.35">
      <c r="D16567" s="5"/>
      <c r="J16567" s="12"/>
      <c r="S16567" s="12"/>
      <c r="T16567" s="5"/>
      <c r="V16567" s="5"/>
      <c r="W16567" s="5"/>
    </row>
    <row r="16568" spans="4:23" customFormat="1" x14ac:dyDescent="0.35">
      <c r="D16568" s="5"/>
      <c r="J16568" s="12"/>
      <c r="S16568" s="12"/>
      <c r="T16568" s="5"/>
      <c r="V16568" s="5"/>
      <c r="W16568" s="5"/>
    </row>
    <row r="16569" spans="4:23" customFormat="1" x14ac:dyDescent="0.35">
      <c r="D16569" s="5"/>
      <c r="J16569" s="12"/>
      <c r="S16569" s="12"/>
      <c r="T16569" s="5"/>
      <c r="V16569" s="5"/>
      <c r="W16569" s="5"/>
    </row>
    <row r="16570" spans="4:23" customFormat="1" x14ac:dyDescent="0.35">
      <c r="D16570" s="5"/>
      <c r="J16570" s="12"/>
      <c r="S16570" s="12"/>
      <c r="T16570" s="5"/>
      <c r="V16570" s="5"/>
      <c r="W16570" s="5"/>
    </row>
    <row r="16571" spans="4:23" customFormat="1" x14ac:dyDescent="0.35">
      <c r="D16571" s="5"/>
      <c r="J16571" s="12"/>
      <c r="S16571" s="12"/>
      <c r="T16571" s="5"/>
      <c r="V16571" s="5"/>
      <c r="W16571" s="5"/>
    </row>
    <row r="16572" spans="4:23" customFormat="1" x14ac:dyDescent="0.35">
      <c r="D16572" s="5"/>
      <c r="J16572" s="12"/>
      <c r="S16572" s="12"/>
      <c r="T16572" s="5"/>
      <c r="V16572" s="5"/>
      <c r="W16572" s="5"/>
    </row>
    <row r="16573" spans="4:23" customFormat="1" x14ac:dyDescent="0.35">
      <c r="D16573" s="5"/>
      <c r="J16573" s="12"/>
      <c r="S16573" s="12"/>
      <c r="T16573" s="5"/>
      <c r="V16573" s="5"/>
      <c r="W16573" s="5"/>
    </row>
    <row r="16574" spans="4:23" customFormat="1" x14ac:dyDescent="0.35">
      <c r="D16574" s="5"/>
      <c r="J16574" s="12"/>
      <c r="S16574" s="12"/>
      <c r="T16574" s="5"/>
      <c r="V16574" s="5"/>
      <c r="W16574" s="5"/>
    </row>
    <row r="16575" spans="4:23" customFormat="1" x14ac:dyDescent="0.35">
      <c r="D16575" s="5"/>
      <c r="J16575" s="12"/>
      <c r="S16575" s="12"/>
      <c r="T16575" s="5"/>
      <c r="V16575" s="5"/>
      <c r="W16575" s="5"/>
    </row>
    <row r="16576" spans="4:23" customFormat="1" x14ac:dyDescent="0.35">
      <c r="D16576" s="5"/>
      <c r="J16576" s="12"/>
      <c r="S16576" s="12"/>
      <c r="T16576" s="5"/>
      <c r="V16576" s="5"/>
      <c r="W16576" s="5"/>
    </row>
    <row r="16577" spans="4:23" customFormat="1" x14ac:dyDescent="0.35">
      <c r="D16577" s="5"/>
      <c r="J16577" s="12"/>
      <c r="S16577" s="12"/>
      <c r="T16577" s="5"/>
      <c r="V16577" s="5"/>
      <c r="W16577" s="5"/>
    </row>
    <row r="16578" spans="4:23" customFormat="1" x14ac:dyDescent="0.35">
      <c r="D16578" s="5"/>
      <c r="J16578" s="12"/>
      <c r="S16578" s="12"/>
      <c r="T16578" s="5"/>
      <c r="V16578" s="5"/>
      <c r="W16578" s="5"/>
    </row>
    <row r="16579" spans="4:23" customFormat="1" x14ac:dyDescent="0.35">
      <c r="D16579" s="5"/>
      <c r="J16579" s="12"/>
      <c r="S16579" s="12"/>
      <c r="T16579" s="5"/>
      <c r="V16579" s="5"/>
      <c r="W16579" s="5"/>
    </row>
    <row r="16580" spans="4:23" customFormat="1" x14ac:dyDescent="0.35">
      <c r="D16580" s="5"/>
      <c r="J16580" s="12"/>
      <c r="S16580" s="12"/>
      <c r="T16580" s="5"/>
      <c r="V16580" s="5"/>
      <c r="W16580" s="5"/>
    </row>
    <row r="16581" spans="4:23" customFormat="1" x14ac:dyDescent="0.35">
      <c r="D16581" s="5"/>
      <c r="J16581" s="12"/>
      <c r="S16581" s="12"/>
      <c r="T16581" s="5"/>
      <c r="V16581" s="5"/>
      <c r="W16581" s="5"/>
    </row>
    <row r="16582" spans="4:23" customFormat="1" x14ac:dyDescent="0.35">
      <c r="D16582" s="5"/>
      <c r="J16582" s="12"/>
      <c r="S16582" s="12"/>
      <c r="T16582" s="5"/>
      <c r="V16582" s="5"/>
      <c r="W16582" s="5"/>
    </row>
    <row r="16583" spans="4:23" customFormat="1" x14ac:dyDescent="0.35">
      <c r="D16583" s="5"/>
      <c r="J16583" s="12"/>
      <c r="S16583" s="12"/>
      <c r="T16583" s="5"/>
      <c r="V16583" s="5"/>
      <c r="W16583" s="5"/>
    </row>
    <row r="16584" spans="4:23" customFormat="1" x14ac:dyDescent="0.35">
      <c r="D16584" s="5"/>
      <c r="J16584" s="12"/>
      <c r="S16584" s="12"/>
      <c r="T16584" s="5"/>
      <c r="V16584" s="5"/>
      <c r="W16584" s="5"/>
    </row>
    <row r="16585" spans="4:23" customFormat="1" x14ac:dyDescent="0.35">
      <c r="D16585" s="5"/>
      <c r="J16585" s="12"/>
      <c r="S16585" s="12"/>
      <c r="T16585" s="5"/>
      <c r="V16585" s="5"/>
      <c r="W16585" s="5"/>
    </row>
    <row r="16586" spans="4:23" customFormat="1" x14ac:dyDescent="0.35">
      <c r="D16586" s="5"/>
      <c r="J16586" s="12"/>
      <c r="S16586" s="12"/>
      <c r="T16586" s="5"/>
      <c r="V16586" s="5"/>
      <c r="W16586" s="5"/>
    </row>
    <row r="16587" spans="4:23" customFormat="1" x14ac:dyDescent="0.35">
      <c r="D16587" s="5"/>
      <c r="J16587" s="12"/>
      <c r="S16587" s="12"/>
      <c r="T16587" s="5"/>
      <c r="V16587" s="5"/>
      <c r="W16587" s="5"/>
    </row>
    <row r="16588" spans="4:23" customFormat="1" x14ac:dyDescent="0.35">
      <c r="D16588" s="5"/>
      <c r="J16588" s="12"/>
      <c r="S16588" s="12"/>
      <c r="T16588" s="5"/>
      <c r="V16588" s="5"/>
      <c r="W16588" s="5"/>
    </row>
    <row r="16589" spans="4:23" customFormat="1" x14ac:dyDescent="0.35">
      <c r="D16589" s="5"/>
      <c r="J16589" s="12"/>
      <c r="S16589" s="12"/>
      <c r="T16589" s="5"/>
      <c r="V16589" s="5"/>
      <c r="W16589" s="5"/>
    </row>
    <row r="16590" spans="4:23" customFormat="1" x14ac:dyDescent="0.35">
      <c r="D16590" s="5"/>
      <c r="J16590" s="12"/>
      <c r="S16590" s="12"/>
      <c r="T16590" s="5"/>
      <c r="V16590" s="5"/>
      <c r="W16590" s="5"/>
    </row>
    <row r="16591" spans="4:23" customFormat="1" x14ac:dyDescent="0.35">
      <c r="D16591" s="5"/>
      <c r="J16591" s="12"/>
      <c r="S16591" s="12"/>
      <c r="T16591" s="5"/>
      <c r="V16591" s="5"/>
      <c r="W16591" s="5"/>
    </row>
    <row r="16592" spans="4:23" customFormat="1" x14ac:dyDescent="0.35">
      <c r="D16592" s="5"/>
      <c r="J16592" s="12"/>
      <c r="S16592" s="12"/>
      <c r="T16592" s="5"/>
      <c r="V16592" s="5"/>
      <c r="W16592" s="5"/>
    </row>
    <row r="16593" spans="4:23" customFormat="1" x14ac:dyDescent="0.35">
      <c r="D16593" s="5"/>
      <c r="J16593" s="12"/>
      <c r="S16593" s="12"/>
      <c r="T16593" s="5"/>
      <c r="V16593" s="5"/>
      <c r="W16593" s="5"/>
    </row>
    <row r="16594" spans="4:23" customFormat="1" x14ac:dyDescent="0.35">
      <c r="D16594" s="5"/>
      <c r="J16594" s="12"/>
      <c r="S16594" s="12"/>
      <c r="T16594" s="5"/>
      <c r="V16594" s="5"/>
      <c r="W16594" s="5"/>
    </row>
    <row r="16595" spans="4:23" customFormat="1" x14ac:dyDescent="0.35">
      <c r="D16595" s="5"/>
      <c r="J16595" s="12"/>
      <c r="S16595" s="12"/>
      <c r="T16595" s="5"/>
      <c r="V16595" s="5"/>
      <c r="W16595" s="5"/>
    </row>
    <row r="16596" spans="4:23" customFormat="1" x14ac:dyDescent="0.35">
      <c r="D16596" s="5"/>
      <c r="J16596" s="12"/>
      <c r="S16596" s="12"/>
      <c r="T16596" s="5"/>
      <c r="V16596" s="5"/>
      <c r="W16596" s="5"/>
    </row>
    <row r="16597" spans="4:23" customFormat="1" x14ac:dyDescent="0.35">
      <c r="D16597" s="5"/>
      <c r="J16597" s="12"/>
      <c r="S16597" s="12"/>
      <c r="T16597" s="5"/>
      <c r="V16597" s="5"/>
      <c r="W16597" s="5"/>
    </row>
    <row r="16598" spans="4:23" customFormat="1" x14ac:dyDescent="0.35">
      <c r="D16598" s="5"/>
      <c r="J16598" s="12"/>
      <c r="S16598" s="12"/>
      <c r="T16598" s="5"/>
      <c r="V16598" s="5"/>
      <c r="W16598" s="5"/>
    </row>
    <row r="16599" spans="4:23" customFormat="1" x14ac:dyDescent="0.35">
      <c r="D16599" s="5"/>
      <c r="J16599" s="12"/>
      <c r="S16599" s="12"/>
      <c r="T16599" s="5"/>
      <c r="V16599" s="5"/>
      <c r="W16599" s="5"/>
    </row>
    <row r="16600" spans="4:23" customFormat="1" x14ac:dyDescent="0.35">
      <c r="D16600" s="5"/>
      <c r="J16600" s="12"/>
      <c r="S16600" s="12"/>
      <c r="T16600" s="5"/>
      <c r="V16600" s="5"/>
      <c r="W16600" s="5"/>
    </row>
    <row r="16601" spans="4:23" customFormat="1" x14ac:dyDescent="0.35">
      <c r="D16601" s="5"/>
      <c r="J16601" s="12"/>
      <c r="S16601" s="12"/>
      <c r="T16601" s="5"/>
      <c r="V16601" s="5"/>
      <c r="W16601" s="5"/>
    </row>
    <row r="16602" spans="4:23" customFormat="1" x14ac:dyDescent="0.35">
      <c r="D16602" s="5"/>
      <c r="J16602" s="12"/>
      <c r="S16602" s="12"/>
      <c r="T16602" s="5"/>
      <c r="V16602" s="5"/>
      <c r="W16602" s="5"/>
    </row>
    <row r="16603" spans="4:23" customFormat="1" x14ac:dyDescent="0.35">
      <c r="D16603" s="5"/>
      <c r="J16603" s="12"/>
      <c r="S16603" s="12"/>
      <c r="T16603" s="5"/>
      <c r="V16603" s="5"/>
      <c r="W16603" s="5"/>
    </row>
    <row r="16604" spans="4:23" customFormat="1" x14ac:dyDescent="0.35">
      <c r="D16604" s="5"/>
      <c r="J16604" s="12"/>
      <c r="S16604" s="12"/>
      <c r="T16604" s="5"/>
      <c r="V16604" s="5"/>
      <c r="W16604" s="5"/>
    </row>
    <row r="16605" spans="4:23" customFormat="1" x14ac:dyDescent="0.35">
      <c r="D16605" s="5"/>
      <c r="J16605" s="12"/>
      <c r="S16605" s="12"/>
      <c r="T16605" s="5"/>
      <c r="V16605" s="5"/>
      <c r="W16605" s="5"/>
    </row>
    <row r="16606" spans="4:23" customFormat="1" x14ac:dyDescent="0.35">
      <c r="D16606" s="5"/>
      <c r="J16606" s="12"/>
      <c r="S16606" s="12"/>
      <c r="T16606" s="5"/>
      <c r="V16606" s="5"/>
      <c r="W16606" s="5"/>
    </row>
    <row r="16607" spans="4:23" customFormat="1" x14ac:dyDescent="0.35">
      <c r="D16607" s="5"/>
      <c r="J16607" s="12"/>
      <c r="S16607" s="12"/>
      <c r="T16607" s="5"/>
      <c r="V16607" s="5"/>
      <c r="W16607" s="5"/>
    </row>
    <row r="16608" spans="4:23" customFormat="1" x14ac:dyDescent="0.35">
      <c r="D16608" s="5"/>
      <c r="J16608" s="12"/>
      <c r="S16608" s="12"/>
      <c r="T16608" s="5"/>
      <c r="V16608" s="5"/>
      <c r="W16608" s="5"/>
    </row>
    <row r="16609" spans="4:23" customFormat="1" x14ac:dyDescent="0.35">
      <c r="D16609" s="5"/>
      <c r="J16609" s="12"/>
      <c r="S16609" s="12"/>
      <c r="T16609" s="5"/>
      <c r="V16609" s="5"/>
      <c r="W16609" s="5"/>
    </row>
    <row r="16610" spans="4:23" customFormat="1" x14ac:dyDescent="0.35">
      <c r="D16610" s="5"/>
      <c r="J16610" s="12"/>
      <c r="S16610" s="12"/>
      <c r="T16610" s="5"/>
      <c r="V16610" s="5"/>
      <c r="W16610" s="5"/>
    </row>
    <row r="16611" spans="4:23" customFormat="1" x14ac:dyDescent="0.35">
      <c r="D16611" s="5"/>
      <c r="J16611" s="12"/>
      <c r="S16611" s="12"/>
      <c r="T16611" s="5"/>
      <c r="V16611" s="5"/>
      <c r="W16611" s="5"/>
    </row>
    <row r="16612" spans="4:23" customFormat="1" x14ac:dyDescent="0.35">
      <c r="D16612" s="5"/>
      <c r="J16612" s="12"/>
      <c r="S16612" s="12"/>
      <c r="T16612" s="5"/>
      <c r="V16612" s="5"/>
      <c r="W16612" s="5"/>
    </row>
    <row r="16613" spans="4:23" customFormat="1" x14ac:dyDescent="0.35">
      <c r="D16613" s="5"/>
      <c r="J16613" s="12"/>
      <c r="S16613" s="12"/>
      <c r="T16613" s="5"/>
      <c r="V16613" s="5"/>
      <c r="W16613" s="5"/>
    </row>
    <row r="16614" spans="4:23" customFormat="1" x14ac:dyDescent="0.35">
      <c r="D16614" s="5"/>
      <c r="J16614" s="12"/>
      <c r="S16614" s="12"/>
      <c r="T16614" s="5"/>
      <c r="V16614" s="5"/>
      <c r="W16614" s="5"/>
    </row>
    <row r="16615" spans="4:23" customFormat="1" x14ac:dyDescent="0.35">
      <c r="D16615" s="5"/>
      <c r="J16615" s="12"/>
      <c r="S16615" s="12"/>
      <c r="T16615" s="5"/>
      <c r="V16615" s="5"/>
      <c r="W16615" s="5"/>
    </row>
    <row r="16616" spans="4:23" customFormat="1" x14ac:dyDescent="0.35">
      <c r="D16616" s="5"/>
      <c r="J16616" s="12"/>
      <c r="S16616" s="12"/>
      <c r="T16616" s="5"/>
      <c r="V16616" s="5"/>
      <c r="W16616" s="5"/>
    </row>
    <row r="16617" spans="4:23" customFormat="1" x14ac:dyDescent="0.35">
      <c r="D16617" s="5"/>
      <c r="J16617" s="12"/>
      <c r="S16617" s="12"/>
      <c r="T16617" s="5"/>
      <c r="V16617" s="5"/>
      <c r="W16617" s="5"/>
    </row>
    <row r="16618" spans="4:23" customFormat="1" x14ac:dyDescent="0.35">
      <c r="D16618" s="5"/>
      <c r="J16618" s="12"/>
      <c r="S16618" s="12"/>
      <c r="T16618" s="5"/>
      <c r="V16618" s="5"/>
      <c r="W16618" s="5"/>
    </row>
    <row r="16619" spans="4:23" customFormat="1" x14ac:dyDescent="0.35">
      <c r="D16619" s="5"/>
      <c r="J16619" s="12"/>
      <c r="S16619" s="12"/>
      <c r="T16619" s="5"/>
      <c r="V16619" s="5"/>
      <c r="W16619" s="5"/>
    </row>
    <row r="16620" spans="4:23" customFormat="1" x14ac:dyDescent="0.35">
      <c r="D16620" s="5"/>
      <c r="J16620" s="12"/>
      <c r="S16620" s="12"/>
      <c r="T16620" s="5"/>
      <c r="V16620" s="5"/>
      <c r="W16620" s="5"/>
    </row>
    <row r="16621" spans="4:23" customFormat="1" x14ac:dyDescent="0.35">
      <c r="D16621" s="5"/>
      <c r="J16621" s="12"/>
      <c r="S16621" s="12"/>
      <c r="T16621" s="5"/>
      <c r="V16621" s="5"/>
      <c r="W16621" s="5"/>
    </row>
    <row r="16622" spans="4:23" customFormat="1" x14ac:dyDescent="0.35">
      <c r="D16622" s="5"/>
      <c r="J16622" s="12"/>
      <c r="S16622" s="12"/>
      <c r="T16622" s="5"/>
      <c r="V16622" s="5"/>
      <c r="W16622" s="5"/>
    </row>
    <row r="16623" spans="4:23" customFormat="1" x14ac:dyDescent="0.35">
      <c r="D16623" s="5"/>
      <c r="J16623" s="12"/>
      <c r="S16623" s="12"/>
      <c r="T16623" s="5"/>
      <c r="V16623" s="5"/>
      <c r="W16623" s="5"/>
    </row>
    <row r="16624" spans="4:23" customFormat="1" x14ac:dyDescent="0.35">
      <c r="D16624" s="5"/>
      <c r="J16624" s="12"/>
      <c r="S16624" s="12"/>
      <c r="T16624" s="5"/>
      <c r="V16624" s="5"/>
      <c r="W16624" s="5"/>
    </row>
    <row r="16625" spans="4:23" customFormat="1" x14ac:dyDescent="0.35">
      <c r="D16625" s="5"/>
      <c r="J16625" s="12"/>
      <c r="S16625" s="12"/>
      <c r="T16625" s="5"/>
      <c r="V16625" s="5"/>
      <c r="W16625" s="5"/>
    </row>
    <row r="16626" spans="4:23" customFormat="1" x14ac:dyDescent="0.35">
      <c r="D16626" s="5"/>
      <c r="J16626" s="12"/>
      <c r="S16626" s="12"/>
      <c r="T16626" s="5"/>
      <c r="V16626" s="5"/>
      <c r="W16626" s="5"/>
    </row>
    <row r="16627" spans="4:23" customFormat="1" x14ac:dyDescent="0.35">
      <c r="D16627" s="5"/>
      <c r="J16627" s="12"/>
      <c r="S16627" s="12"/>
      <c r="T16627" s="5"/>
      <c r="V16627" s="5"/>
      <c r="W16627" s="5"/>
    </row>
    <row r="16628" spans="4:23" customFormat="1" x14ac:dyDescent="0.35">
      <c r="D16628" s="5"/>
      <c r="J16628" s="12"/>
      <c r="S16628" s="12"/>
      <c r="T16628" s="5"/>
      <c r="V16628" s="5"/>
      <c r="W16628" s="5"/>
    </row>
    <row r="16629" spans="4:23" customFormat="1" x14ac:dyDescent="0.35">
      <c r="D16629" s="5"/>
      <c r="J16629" s="12"/>
      <c r="S16629" s="12"/>
      <c r="T16629" s="5"/>
      <c r="V16629" s="5"/>
      <c r="W16629" s="5"/>
    </row>
    <row r="16630" spans="4:23" customFormat="1" x14ac:dyDescent="0.35">
      <c r="D16630" s="5"/>
      <c r="J16630" s="12"/>
      <c r="S16630" s="12"/>
      <c r="T16630" s="5"/>
      <c r="V16630" s="5"/>
      <c r="W16630" s="5"/>
    </row>
    <row r="16631" spans="4:23" customFormat="1" x14ac:dyDescent="0.35">
      <c r="D16631" s="5"/>
      <c r="J16631" s="12"/>
      <c r="S16631" s="12"/>
      <c r="T16631" s="5"/>
      <c r="V16631" s="5"/>
      <c r="W16631" s="5"/>
    </row>
    <row r="16632" spans="4:23" customFormat="1" x14ac:dyDescent="0.35">
      <c r="D16632" s="5"/>
      <c r="J16632" s="12"/>
      <c r="S16632" s="12"/>
      <c r="T16632" s="5"/>
      <c r="V16632" s="5"/>
      <c r="W16632" s="5"/>
    </row>
    <row r="16633" spans="4:23" customFormat="1" x14ac:dyDescent="0.35">
      <c r="D16633" s="5"/>
      <c r="J16633" s="12"/>
      <c r="S16633" s="12"/>
      <c r="T16633" s="5"/>
      <c r="V16633" s="5"/>
      <c r="W16633" s="5"/>
    </row>
    <row r="16634" spans="4:23" customFormat="1" x14ac:dyDescent="0.35">
      <c r="D16634" s="5"/>
      <c r="J16634" s="12"/>
      <c r="S16634" s="12"/>
      <c r="T16634" s="5"/>
      <c r="V16634" s="5"/>
      <c r="W16634" s="5"/>
    </row>
    <row r="16635" spans="4:23" customFormat="1" x14ac:dyDescent="0.35">
      <c r="D16635" s="5"/>
      <c r="J16635" s="12"/>
      <c r="S16635" s="12"/>
      <c r="T16635" s="5"/>
      <c r="V16635" s="5"/>
      <c r="W16635" s="5"/>
    </row>
    <row r="16636" spans="4:23" customFormat="1" x14ac:dyDescent="0.35">
      <c r="D16636" s="5"/>
      <c r="J16636" s="12"/>
      <c r="S16636" s="12"/>
      <c r="T16636" s="5"/>
      <c r="V16636" s="5"/>
      <c r="W16636" s="5"/>
    </row>
    <row r="16637" spans="4:23" customFormat="1" x14ac:dyDescent="0.35">
      <c r="D16637" s="5"/>
      <c r="J16637" s="12"/>
      <c r="S16637" s="12"/>
      <c r="T16637" s="5"/>
      <c r="V16637" s="5"/>
      <c r="W16637" s="5"/>
    </row>
    <row r="16638" spans="4:23" customFormat="1" x14ac:dyDescent="0.35">
      <c r="D16638" s="5"/>
      <c r="J16638" s="12"/>
      <c r="S16638" s="12"/>
      <c r="T16638" s="5"/>
      <c r="V16638" s="5"/>
      <c r="W16638" s="5"/>
    </row>
    <row r="16639" spans="4:23" customFormat="1" x14ac:dyDescent="0.35">
      <c r="D16639" s="5"/>
      <c r="J16639" s="12"/>
      <c r="S16639" s="12"/>
      <c r="T16639" s="5"/>
      <c r="V16639" s="5"/>
      <c r="W16639" s="5"/>
    </row>
    <row r="16640" spans="4:23" customFormat="1" x14ac:dyDescent="0.35">
      <c r="D16640" s="5"/>
      <c r="J16640" s="12"/>
      <c r="S16640" s="12"/>
      <c r="T16640" s="5"/>
      <c r="V16640" s="5"/>
      <c r="W16640" s="5"/>
    </row>
    <row r="16641" spans="4:23" customFormat="1" x14ac:dyDescent="0.35">
      <c r="D16641" s="5"/>
      <c r="J16641" s="12"/>
      <c r="S16641" s="12"/>
      <c r="T16641" s="5"/>
      <c r="V16641" s="5"/>
      <c r="W16641" s="5"/>
    </row>
    <row r="16642" spans="4:23" customFormat="1" x14ac:dyDescent="0.35">
      <c r="D16642" s="5"/>
      <c r="J16642" s="12"/>
      <c r="S16642" s="12"/>
      <c r="T16642" s="5"/>
      <c r="V16642" s="5"/>
      <c r="W16642" s="5"/>
    </row>
    <row r="16643" spans="4:23" customFormat="1" x14ac:dyDescent="0.35">
      <c r="D16643" s="5"/>
      <c r="J16643" s="12"/>
      <c r="S16643" s="12"/>
      <c r="T16643" s="5"/>
      <c r="V16643" s="5"/>
      <c r="W16643" s="5"/>
    </row>
    <row r="16644" spans="4:23" customFormat="1" x14ac:dyDescent="0.35">
      <c r="D16644" s="5"/>
      <c r="J16644" s="12"/>
      <c r="S16644" s="12"/>
      <c r="T16644" s="5"/>
      <c r="V16644" s="5"/>
      <c r="W16644" s="5"/>
    </row>
    <row r="16645" spans="4:23" customFormat="1" x14ac:dyDescent="0.35">
      <c r="D16645" s="5"/>
      <c r="J16645" s="12"/>
      <c r="S16645" s="12"/>
      <c r="T16645" s="5"/>
      <c r="V16645" s="5"/>
      <c r="W16645" s="5"/>
    </row>
    <row r="16646" spans="4:23" customFormat="1" x14ac:dyDescent="0.35">
      <c r="D16646" s="5"/>
      <c r="J16646" s="12"/>
      <c r="S16646" s="12"/>
      <c r="T16646" s="5"/>
      <c r="V16646" s="5"/>
      <c r="W16646" s="5"/>
    </row>
    <row r="16647" spans="4:23" customFormat="1" x14ac:dyDescent="0.35">
      <c r="D16647" s="5"/>
      <c r="J16647" s="12"/>
      <c r="S16647" s="12"/>
      <c r="T16647" s="5"/>
      <c r="V16647" s="5"/>
      <c r="W16647" s="5"/>
    </row>
    <row r="16648" spans="4:23" customFormat="1" x14ac:dyDescent="0.35">
      <c r="D16648" s="5"/>
      <c r="J16648" s="12"/>
      <c r="S16648" s="12"/>
      <c r="T16648" s="5"/>
      <c r="V16648" s="5"/>
      <c r="W16648" s="5"/>
    </row>
    <row r="16649" spans="4:23" customFormat="1" x14ac:dyDescent="0.35">
      <c r="D16649" s="5"/>
      <c r="J16649" s="12"/>
      <c r="S16649" s="12"/>
      <c r="T16649" s="5"/>
      <c r="V16649" s="5"/>
      <c r="W16649" s="5"/>
    </row>
    <row r="16650" spans="4:23" customFormat="1" x14ac:dyDescent="0.35">
      <c r="D16650" s="5"/>
      <c r="J16650" s="12"/>
      <c r="S16650" s="12"/>
      <c r="T16650" s="5"/>
      <c r="V16650" s="5"/>
      <c r="W16650" s="5"/>
    </row>
    <row r="16651" spans="4:23" customFormat="1" x14ac:dyDescent="0.35">
      <c r="D16651" s="5"/>
      <c r="J16651" s="12"/>
      <c r="S16651" s="12"/>
      <c r="T16651" s="5"/>
      <c r="V16651" s="5"/>
      <c r="W16651" s="5"/>
    </row>
    <row r="16652" spans="4:23" customFormat="1" x14ac:dyDescent="0.35">
      <c r="D16652" s="5"/>
      <c r="J16652" s="12"/>
      <c r="S16652" s="12"/>
      <c r="T16652" s="5"/>
      <c r="V16652" s="5"/>
      <c r="W16652" s="5"/>
    </row>
    <row r="16653" spans="4:23" customFormat="1" x14ac:dyDescent="0.35">
      <c r="D16653" s="5"/>
      <c r="J16653" s="12"/>
      <c r="S16653" s="12"/>
      <c r="T16653" s="5"/>
      <c r="V16653" s="5"/>
      <c r="W16653" s="5"/>
    </row>
    <row r="16654" spans="4:23" customFormat="1" x14ac:dyDescent="0.35">
      <c r="D16654" s="5"/>
      <c r="J16654" s="12"/>
      <c r="S16654" s="12"/>
      <c r="T16654" s="5"/>
      <c r="V16654" s="5"/>
      <c r="W16654" s="5"/>
    </row>
    <row r="16655" spans="4:23" customFormat="1" x14ac:dyDescent="0.35">
      <c r="D16655" s="5"/>
      <c r="J16655" s="12"/>
      <c r="S16655" s="12"/>
      <c r="T16655" s="5"/>
      <c r="V16655" s="5"/>
      <c r="W16655" s="5"/>
    </row>
    <row r="16656" spans="4:23" customFormat="1" x14ac:dyDescent="0.35">
      <c r="D16656" s="5"/>
      <c r="J16656" s="12"/>
      <c r="S16656" s="12"/>
      <c r="T16656" s="5"/>
      <c r="V16656" s="5"/>
      <c r="W16656" s="5"/>
    </row>
    <row r="16657" spans="4:23" customFormat="1" x14ac:dyDescent="0.35">
      <c r="D16657" s="5"/>
      <c r="J16657" s="12"/>
      <c r="S16657" s="12"/>
      <c r="T16657" s="5"/>
      <c r="V16657" s="5"/>
      <c r="W16657" s="5"/>
    </row>
    <row r="16658" spans="4:23" customFormat="1" x14ac:dyDescent="0.35">
      <c r="D16658" s="5"/>
      <c r="J16658" s="12"/>
      <c r="S16658" s="12"/>
      <c r="T16658" s="5"/>
      <c r="V16658" s="5"/>
      <c r="W16658" s="5"/>
    </row>
    <row r="16659" spans="4:23" customFormat="1" x14ac:dyDescent="0.35">
      <c r="D16659" s="5"/>
      <c r="J16659" s="12"/>
      <c r="S16659" s="12"/>
      <c r="T16659" s="5"/>
      <c r="V16659" s="5"/>
      <c r="W16659" s="5"/>
    </row>
    <row r="16660" spans="4:23" customFormat="1" x14ac:dyDescent="0.35">
      <c r="D16660" s="5"/>
      <c r="J16660" s="12"/>
      <c r="S16660" s="12"/>
      <c r="T16660" s="5"/>
      <c r="V16660" s="5"/>
      <c r="W16660" s="5"/>
    </row>
    <row r="16661" spans="4:23" customFormat="1" x14ac:dyDescent="0.35">
      <c r="D16661" s="5"/>
      <c r="J16661" s="12"/>
      <c r="S16661" s="12"/>
      <c r="T16661" s="5"/>
      <c r="V16661" s="5"/>
      <c r="W16661" s="5"/>
    </row>
    <row r="16662" spans="4:23" customFormat="1" x14ac:dyDescent="0.35">
      <c r="D16662" s="5"/>
      <c r="J16662" s="12"/>
      <c r="S16662" s="12"/>
      <c r="T16662" s="5"/>
      <c r="V16662" s="5"/>
      <c r="W16662" s="5"/>
    </row>
    <row r="16663" spans="4:23" customFormat="1" x14ac:dyDescent="0.35">
      <c r="D16663" s="5"/>
      <c r="J16663" s="12"/>
      <c r="S16663" s="12"/>
      <c r="T16663" s="5"/>
      <c r="V16663" s="5"/>
      <c r="W16663" s="5"/>
    </row>
    <row r="16664" spans="4:23" customFormat="1" x14ac:dyDescent="0.35">
      <c r="D16664" s="5"/>
      <c r="J16664" s="12"/>
      <c r="S16664" s="12"/>
      <c r="T16664" s="5"/>
      <c r="V16664" s="5"/>
      <c r="W16664" s="5"/>
    </row>
    <row r="16665" spans="4:23" customFormat="1" x14ac:dyDescent="0.35">
      <c r="D16665" s="5"/>
      <c r="J16665" s="12"/>
      <c r="S16665" s="12"/>
      <c r="T16665" s="5"/>
      <c r="V16665" s="5"/>
      <c r="W16665" s="5"/>
    </row>
    <row r="16666" spans="4:23" customFormat="1" x14ac:dyDescent="0.35">
      <c r="D16666" s="5"/>
      <c r="J16666" s="12"/>
      <c r="S16666" s="12"/>
      <c r="T16666" s="5"/>
      <c r="V16666" s="5"/>
      <c r="W16666" s="5"/>
    </row>
    <row r="16667" spans="4:23" customFormat="1" x14ac:dyDescent="0.35">
      <c r="D16667" s="5"/>
      <c r="J16667" s="12"/>
      <c r="S16667" s="12"/>
      <c r="T16667" s="5"/>
      <c r="V16667" s="5"/>
      <c r="W16667" s="5"/>
    </row>
    <row r="16668" spans="4:23" customFormat="1" x14ac:dyDescent="0.35">
      <c r="D16668" s="5"/>
      <c r="J16668" s="12"/>
      <c r="S16668" s="12"/>
      <c r="T16668" s="5"/>
      <c r="V16668" s="5"/>
      <c r="W16668" s="5"/>
    </row>
    <row r="16669" spans="4:23" customFormat="1" x14ac:dyDescent="0.35">
      <c r="D16669" s="5"/>
      <c r="J16669" s="12"/>
      <c r="S16669" s="12"/>
      <c r="T16669" s="5"/>
      <c r="V16669" s="5"/>
      <c r="W16669" s="5"/>
    </row>
    <row r="16670" spans="4:23" customFormat="1" x14ac:dyDescent="0.35">
      <c r="D16670" s="5"/>
      <c r="J16670" s="12"/>
      <c r="S16670" s="12"/>
      <c r="T16670" s="5"/>
      <c r="V16670" s="5"/>
      <c r="W16670" s="5"/>
    </row>
    <row r="16671" spans="4:23" customFormat="1" x14ac:dyDescent="0.35">
      <c r="D16671" s="5"/>
      <c r="J16671" s="12"/>
      <c r="S16671" s="12"/>
      <c r="T16671" s="5"/>
      <c r="V16671" s="5"/>
      <c r="W16671" s="5"/>
    </row>
    <row r="16672" spans="4:23" customFormat="1" x14ac:dyDescent="0.35">
      <c r="D16672" s="5"/>
      <c r="J16672" s="12"/>
      <c r="S16672" s="12"/>
      <c r="T16672" s="5"/>
      <c r="V16672" s="5"/>
      <c r="W16672" s="5"/>
    </row>
    <row r="16673" spans="4:23" customFormat="1" x14ac:dyDescent="0.35">
      <c r="D16673" s="5"/>
      <c r="J16673" s="12"/>
      <c r="S16673" s="12"/>
      <c r="T16673" s="5"/>
      <c r="V16673" s="5"/>
      <c r="W16673" s="5"/>
    </row>
    <row r="16674" spans="4:23" customFormat="1" x14ac:dyDescent="0.35">
      <c r="D16674" s="5"/>
      <c r="J16674" s="12"/>
      <c r="S16674" s="12"/>
      <c r="T16674" s="5"/>
      <c r="V16674" s="5"/>
      <c r="W16674" s="5"/>
    </row>
    <row r="16675" spans="4:23" customFormat="1" x14ac:dyDescent="0.35">
      <c r="D16675" s="5"/>
      <c r="J16675" s="12"/>
      <c r="S16675" s="12"/>
      <c r="T16675" s="5"/>
      <c r="V16675" s="5"/>
      <c r="W16675" s="5"/>
    </row>
    <row r="16676" spans="4:23" customFormat="1" x14ac:dyDescent="0.35">
      <c r="D16676" s="5"/>
      <c r="J16676" s="12"/>
      <c r="S16676" s="12"/>
      <c r="T16676" s="5"/>
      <c r="V16676" s="5"/>
      <c r="W16676" s="5"/>
    </row>
    <row r="16677" spans="4:23" customFormat="1" x14ac:dyDescent="0.35">
      <c r="D16677" s="5"/>
      <c r="J16677" s="12"/>
      <c r="S16677" s="12"/>
      <c r="T16677" s="5"/>
      <c r="V16677" s="5"/>
      <c r="W16677" s="5"/>
    </row>
    <row r="16678" spans="4:23" customFormat="1" x14ac:dyDescent="0.35">
      <c r="D16678" s="5"/>
      <c r="J16678" s="12"/>
      <c r="S16678" s="12"/>
      <c r="T16678" s="5"/>
      <c r="V16678" s="5"/>
      <c r="W16678" s="5"/>
    </row>
    <row r="16679" spans="4:23" customFormat="1" x14ac:dyDescent="0.35">
      <c r="D16679" s="5"/>
      <c r="J16679" s="12"/>
      <c r="S16679" s="12"/>
      <c r="T16679" s="5"/>
      <c r="V16679" s="5"/>
      <c r="W16679" s="5"/>
    </row>
    <row r="16680" spans="4:23" customFormat="1" x14ac:dyDescent="0.35">
      <c r="D16680" s="5"/>
      <c r="J16680" s="12"/>
      <c r="S16680" s="12"/>
      <c r="T16680" s="5"/>
      <c r="V16680" s="5"/>
      <c r="W16680" s="5"/>
    </row>
    <row r="16681" spans="4:23" customFormat="1" x14ac:dyDescent="0.35">
      <c r="D16681" s="5"/>
      <c r="J16681" s="12"/>
      <c r="S16681" s="12"/>
      <c r="T16681" s="5"/>
      <c r="V16681" s="5"/>
      <c r="W16681" s="5"/>
    </row>
    <row r="16682" spans="4:23" customFormat="1" x14ac:dyDescent="0.35">
      <c r="D16682" s="5"/>
      <c r="J16682" s="12"/>
      <c r="S16682" s="12"/>
      <c r="T16682" s="5"/>
      <c r="V16682" s="5"/>
      <c r="W16682" s="5"/>
    </row>
    <row r="16683" spans="4:23" customFormat="1" x14ac:dyDescent="0.35">
      <c r="D16683" s="5"/>
      <c r="J16683" s="12"/>
      <c r="S16683" s="12"/>
      <c r="T16683" s="5"/>
      <c r="V16683" s="5"/>
      <c r="W16683" s="5"/>
    </row>
    <row r="16684" spans="4:23" customFormat="1" x14ac:dyDescent="0.35">
      <c r="D16684" s="5"/>
      <c r="J16684" s="12"/>
      <c r="S16684" s="12"/>
      <c r="T16684" s="5"/>
      <c r="V16684" s="5"/>
      <c r="W16684" s="5"/>
    </row>
    <row r="16685" spans="4:23" customFormat="1" x14ac:dyDescent="0.35">
      <c r="D16685" s="5"/>
      <c r="J16685" s="12"/>
      <c r="S16685" s="12"/>
      <c r="T16685" s="5"/>
      <c r="V16685" s="5"/>
      <c r="W16685" s="5"/>
    </row>
    <row r="16686" spans="4:23" customFormat="1" x14ac:dyDescent="0.35">
      <c r="D16686" s="5"/>
      <c r="J16686" s="12"/>
      <c r="S16686" s="12"/>
      <c r="T16686" s="5"/>
      <c r="V16686" s="5"/>
      <c r="W16686" s="5"/>
    </row>
    <row r="16687" spans="4:23" customFormat="1" x14ac:dyDescent="0.35">
      <c r="D16687" s="5"/>
      <c r="J16687" s="12"/>
      <c r="S16687" s="12"/>
      <c r="T16687" s="5"/>
      <c r="V16687" s="5"/>
      <c r="W16687" s="5"/>
    </row>
    <row r="16688" spans="4:23" customFormat="1" x14ac:dyDescent="0.35">
      <c r="D16688" s="5"/>
      <c r="J16688" s="12"/>
      <c r="S16688" s="12"/>
      <c r="T16688" s="5"/>
      <c r="V16688" s="5"/>
      <c r="W16688" s="5"/>
    </row>
    <row r="16689" spans="4:23" customFormat="1" x14ac:dyDescent="0.35">
      <c r="D16689" s="5"/>
      <c r="J16689" s="12"/>
      <c r="S16689" s="12"/>
      <c r="T16689" s="5"/>
      <c r="V16689" s="5"/>
      <c r="W16689" s="5"/>
    </row>
    <row r="16690" spans="4:23" customFormat="1" x14ac:dyDescent="0.35">
      <c r="D16690" s="5"/>
      <c r="J16690" s="12"/>
      <c r="S16690" s="12"/>
      <c r="T16690" s="5"/>
      <c r="V16690" s="5"/>
      <c r="W16690" s="5"/>
    </row>
    <row r="16691" spans="4:23" customFormat="1" x14ac:dyDescent="0.35">
      <c r="D16691" s="5"/>
      <c r="J16691" s="12"/>
      <c r="S16691" s="12"/>
      <c r="T16691" s="5"/>
      <c r="V16691" s="5"/>
      <c r="W16691" s="5"/>
    </row>
    <row r="16692" spans="4:23" customFormat="1" x14ac:dyDescent="0.35">
      <c r="D16692" s="5"/>
      <c r="J16692" s="12"/>
      <c r="S16692" s="12"/>
      <c r="T16692" s="5"/>
      <c r="V16692" s="5"/>
      <c r="W16692" s="5"/>
    </row>
    <row r="16693" spans="4:23" customFormat="1" x14ac:dyDescent="0.35">
      <c r="D16693" s="5"/>
      <c r="J16693" s="12"/>
      <c r="S16693" s="12"/>
      <c r="T16693" s="5"/>
      <c r="V16693" s="5"/>
      <c r="W16693" s="5"/>
    </row>
    <row r="16694" spans="4:23" customFormat="1" x14ac:dyDescent="0.35">
      <c r="D16694" s="5"/>
      <c r="J16694" s="12"/>
      <c r="S16694" s="12"/>
      <c r="T16694" s="5"/>
      <c r="V16694" s="5"/>
      <c r="W16694" s="5"/>
    </row>
    <row r="16695" spans="4:23" customFormat="1" x14ac:dyDescent="0.35">
      <c r="D16695" s="5"/>
      <c r="J16695" s="12"/>
      <c r="S16695" s="12"/>
      <c r="T16695" s="5"/>
      <c r="V16695" s="5"/>
      <c r="W16695" s="5"/>
    </row>
    <row r="16696" spans="4:23" customFormat="1" x14ac:dyDescent="0.35">
      <c r="D16696" s="5"/>
      <c r="J16696" s="12"/>
      <c r="S16696" s="12"/>
      <c r="T16696" s="5"/>
      <c r="V16696" s="5"/>
      <c r="W16696" s="5"/>
    </row>
    <row r="16697" spans="4:23" customFormat="1" x14ac:dyDescent="0.35">
      <c r="D16697" s="5"/>
      <c r="J16697" s="12"/>
      <c r="S16697" s="12"/>
      <c r="T16697" s="5"/>
      <c r="V16697" s="5"/>
      <c r="W16697" s="5"/>
    </row>
    <row r="16698" spans="4:23" customFormat="1" x14ac:dyDescent="0.35">
      <c r="D16698" s="5"/>
      <c r="J16698" s="12"/>
      <c r="S16698" s="12"/>
      <c r="T16698" s="5"/>
      <c r="V16698" s="5"/>
      <c r="W16698" s="5"/>
    </row>
    <row r="16699" spans="4:23" customFormat="1" x14ac:dyDescent="0.35">
      <c r="D16699" s="5"/>
      <c r="J16699" s="12"/>
      <c r="S16699" s="12"/>
      <c r="T16699" s="5"/>
      <c r="V16699" s="5"/>
      <c r="W16699" s="5"/>
    </row>
    <row r="16700" spans="4:23" customFormat="1" x14ac:dyDescent="0.35">
      <c r="D16700" s="5"/>
      <c r="J16700" s="12"/>
      <c r="S16700" s="12"/>
      <c r="T16700" s="5"/>
      <c r="V16700" s="5"/>
      <c r="W16700" s="5"/>
    </row>
    <row r="16701" spans="4:23" customFormat="1" x14ac:dyDescent="0.35">
      <c r="D16701" s="5"/>
      <c r="J16701" s="12"/>
      <c r="S16701" s="12"/>
      <c r="T16701" s="5"/>
      <c r="V16701" s="5"/>
      <c r="W16701" s="5"/>
    </row>
    <row r="16702" spans="4:23" customFormat="1" x14ac:dyDescent="0.35">
      <c r="D16702" s="5"/>
      <c r="J16702" s="12"/>
      <c r="S16702" s="12"/>
      <c r="T16702" s="5"/>
      <c r="V16702" s="5"/>
      <c r="W16702" s="5"/>
    </row>
    <row r="16703" spans="4:23" customFormat="1" x14ac:dyDescent="0.35">
      <c r="D16703" s="5"/>
      <c r="J16703" s="12"/>
      <c r="S16703" s="12"/>
      <c r="T16703" s="5"/>
      <c r="V16703" s="5"/>
      <c r="W16703" s="5"/>
    </row>
    <row r="16704" spans="4:23" customFormat="1" x14ac:dyDescent="0.35">
      <c r="D16704" s="5"/>
      <c r="J16704" s="12"/>
      <c r="S16704" s="12"/>
      <c r="T16704" s="5"/>
      <c r="V16704" s="5"/>
      <c r="W16704" s="5"/>
    </row>
    <row r="16705" spans="4:23" customFormat="1" x14ac:dyDescent="0.35">
      <c r="D16705" s="5"/>
      <c r="J16705" s="12"/>
      <c r="S16705" s="12"/>
      <c r="T16705" s="5"/>
      <c r="V16705" s="5"/>
      <c r="W16705" s="5"/>
    </row>
    <row r="16706" spans="4:23" customFormat="1" x14ac:dyDescent="0.35">
      <c r="D16706" s="5"/>
      <c r="J16706" s="12"/>
      <c r="S16706" s="12"/>
      <c r="T16706" s="5"/>
      <c r="V16706" s="5"/>
      <c r="W16706" s="5"/>
    </row>
    <row r="16707" spans="4:23" customFormat="1" x14ac:dyDescent="0.35">
      <c r="D16707" s="5"/>
      <c r="J16707" s="12"/>
      <c r="S16707" s="12"/>
      <c r="T16707" s="5"/>
      <c r="V16707" s="5"/>
      <c r="W16707" s="5"/>
    </row>
    <row r="16708" spans="4:23" customFormat="1" x14ac:dyDescent="0.35">
      <c r="D16708" s="5"/>
      <c r="J16708" s="12"/>
      <c r="S16708" s="12"/>
      <c r="T16708" s="5"/>
      <c r="V16708" s="5"/>
      <c r="W16708" s="5"/>
    </row>
    <row r="16709" spans="4:23" customFormat="1" x14ac:dyDescent="0.35">
      <c r="D16709" s="5"/>
      <c r="J16709" s="12"/>
      <c r="S16709" s="12"/>
      <c r="T16709" s="5"/>
      <c r="V16709" s="5"/>
      <c r="W16709" s="5"/>
    </row>
    <row r="16710" spans="4:23" customFormat="1" x14ac:dyDescent="0.35">
      <c r="D16710" s="5"/>
      <c r="J16710" s="12"/>
      <c r="S16710" s="12"/>
      <c r="T16710" s="5"/>
      <c r="V16710" s="5"/>
      <c r="W16710" s="5"/>
    </row>
    <row r="16711" spans="4:23" customFormat="1" x14ac:dyDescent="0.35">
      <c r="D16711" s="5"/>
      <c r="J16711" s="12"/>
      <c r="S16711" s="12"/>
      <c r="T16711" s="5"/>
      <c r="V16711" s="5"/>
      <c r="W16711" s="5"/>
    </row>
    <row r="16712" spans="4:23" customFormat="1" x14ac:dyDescent="0.35">
      <c r="D16712" s="5"/>
      <c r="J16712" s="12"/>
      <c r="S16712" s="12"/>
      <c r="T16712" s="5"/>
      <c r="V16712" s="5"/>
      <c r="W16712" s="5"/>
    </row>
    <row r="16713" spans="4:23" customFormat="1" x14ac:dyDescent="0.35">
      <c r="D16713" s="5"/>
      <c r="J16713" s="12"/>
      <c r="S16713" s="12"/>
      <c r="T16713" s="5"/>
      <c r="V16713" s="5"/>
      <c r="W16713" s="5"/>
    </row>
    <row r="16714" spans="4:23" customFormat="1" x14ac:dyDescent="0.35">
      <c r="D16714" s="5"/>
      <c r="J16714" s="12"/>
      <c r="S16714" s="12"/>
      <c r="T16714" s="5"/>
      <c r="V16714" s="5"/>
      <c r="W16714" s="5"/>
    </row>
    <row r="16715" spans="4:23" customFormat="1" x14ac:dyDescent="0.35">
      <c r="D16715" s="5"/>
      <c r="J16715" s="12"/>
      <c r="S16715" s="12"/>
      <c r="T16715" s="5"/>
      <c r="V16715" s="5"/>
      <c r="W16715" s="5"/>
    </row>
    <row r="16716" spans="4:23" customFormat="1" x14ac:dyDescent="0.35">
      <c r="D16716" s="5"/>
      <c r="J16716" s="12"/>
      <c r="S16716" s="12"/>
      <c r="T16716" s="5"/>
      <c r="V16716" s="5"/>
      <c r="W16716" s="5"/>
    </row>
    <row r="16717" spans="4:23" customFormat="1" x14ac:dyDescent="0.35">
      <c r="D16717" s="5"/>
      <c r="J16717" s="12"/>
      <c r="S16717" s="12"/>
      <c r="T16717" s="5"/>
      <c r="V16717" s="5"/>
      <c r="W16717" s="5"/>
    </row>
    <row r="16718" spans="4:23" customFormat="1" x14ac:dyDescent="0.35">
      <c r="D16718" s="5"/>
      <c r="J16718" s="12"/>
      <c r="S16718" s="12"/>
      <c r="T16718" s="5"/>
      <c r="V16718" s="5"/>
      <c r="W16718" s="5"/>
    </row>
    <row r="16719" spans="4:23" customFormat="1" x14ac:dyDescent="0.35">
      <c r="D16719" s="5"/>
      <c r="J16719" s="12"/>
      <c r="S16719" s="12"/>
      <c r="T16719" s="5"/>
      <c r="V16719" s="5"/>
      <c r="W16719" s="5"/>
    </row>
    <row r="16720" spans="4:23" customFormat="1" x14ac:dyDescent="0.35">
      <c r="D16720" s="5"/>
      <c r="J16720" s="12"/>
      <c r="S16720" s="12"/>
      <c r="T16720" s="5"/>
      <c r="V16720" s="5"/>
      <c r="W16720" s="5"/>
    </row>
    <row r="16721" spans="4:23" customFormat="1" x14ac:dyDescent="0.35">
      <c r="D16721" s="5"/>
      <c r="J16721" s="12"/>
      <c r="S16721" s="12"/>
      <c r="T16721" s="5"/>
      <c r="V16721" s="5"/>
      <c r="W16721" s="5"/>
    </row>
    <row r="16722" spans="4:23" customFormat="1" x14ac:dyDescent="0.35">
      <c r="D16722" s="5"/>
      <c r="J16722" s="12"/>
      <c r="S16722" s="12"/>
      <c r="T16722" s="5"/>
      <c r="V16722" s="5"/>
      <c r="W16722" s="5"/>
    </row>
    <row r="16723" spans="4:23" customFormat="1" x14ac:dyDescent="0.35">
      <c r="D16723" s="5"/>
      <c r="J16723" s="12"/>
      <c r="S16723" s="12"/>
      <c r="T16723" s="5"/>
      <c r="V16723" s="5"/>
      <c r="W16723" s="5"/>
    </row>
    <row r="16724" spans="4:23" customFormat="1" x14ac:dyDescent="0.35">
      <c r="D16724" s="5"/>
      <c r="J16724" s="12"/>
      <c r="S16724" s="12"/>
      <c r="T16724" s="5"/>
      <c r="V16724" s="5"/>
      <c r="W16724" s="5"/>
    </row>
    <row r="16725" spans="4:23" customFormat="1" x14ac:dyDescent="0.35">
      <c r="D16725" s="5"/>
      <c r="J16725" s="12"/>
      <c r="S16725" s="12"/>
      <c r="T16725" s="5"/>
      <c r="V16725" s="5"/>
      <c r="W16725" s="5"/>
    </row>
    <row r="16726" spans="4:23" customFormat="1" x14ac:dyDescent="0.35">
      <c r="D16726" s="5"/>
      <c r="J16726" s="12"/>
      <c r="S16726" s="12"/>
      <c r="T16726" s="5"/>
      <c r="V16726" s="5"/>
      <c r="W16726" s="5"/>
    </row>
    <row r="16727" spans="4:23" customFormat="1" x14ac:dyDescent="0.35">
      <c r="D16727" s="5"/>
      <c r="J16727" s="12"/>
      <c r="S16727" s="12"/>
      <c r="T16727" s="5"/>
      <c r="V16727" s="5"/>
      <c r="W16727" s="5"/>
    </row>
    <row r="16728" spans="4:23" customFormat="1" x14ac:dyDescent="0.35">
      <c r="D16728" s="5"/>
      <c r="J16728" s="12"/>
      <c r="S16728" s="12"/>
      <c r="T16728" s="5"/>
      <c r="V16728" s="5"/>
      <c r="W16728" s="5"/>
    </row>
    <row r="16729" spans="4:23" customFormat="1" x14ac:dyDescent="0.35">
      <c r="D16729" s="5"/>
      <c r="J16729" s="12"/>
      <c r="S16729" s="12"/>
      <c r="T16729" s="5"/>
      <c r="V16729" s="5"/>
      <c r="W16729" s="5"/>
    </row>
    <row r="16730" spans="4:23" customFormat="1" x14ac:dyDescent="0.35">
      <c r="D16730" s="5"/>
      <c r="J16730" s="12"/>
      <c r="S16730" s="12"/>
      <c r="T16730" s="5"/>
      <c r="V16730" s="5"/>
      <c r="W16730" s="5"/>
    </row>
    <row r="16731" spans="4:23" customFormat="1" x14ac:dyDescent="0.35">
      <c r="D16731" s="5"/>
      <c r="J16731" s="12"/>
      <c r="S16731" s="12"/>
      <c r="T16731" s="5"/>
      <c r="V16731" s="5"/>
      <c r="W16731" s="5"/>
    </row>
    <row r="16732" spans="4:23" customFormat="1" x14ac:dyDescent="0.35">
      <c r="D16732" s="5"/>
      <c r="J16732" s="12"/>
      <c r="S16732" s="12"/>
      <c r="T16732" s="5"/>
      <c r="V16732" s="5"/>
      <c r="W16732" s="5"/>
    </row>
    <row r="16733" spans="4:23" customFormat="1" x14ac:dyDescent="0.35">
      <c r="D16733" s="5"/>
      <c r="J16733" s="12"/>
      <c r="S16733" s="12"/>
      <c r="T16733" s="5"/>
      <c r="V16733" s="5"/>
      <c r="W16733" s="5"/>
    </row>
    <row r="16734" spans="4:23" customFormat="1" x14ac:dyDescent="0.35">
      <c r="D16734" s="5"/>
      <c r="J16734" s="12"/>
      <c r="S16734" s="12"/>
      <c r="T16734" s="5"/>
      <c r="V16734" s="5"/>
      <c r="W16734" s="5"/>
    </row>
    <row r="16735" spans="4:23" customFormat="1" x14ac:dyDescent="0.35">
      <c r="D16735" s="5"/>
      <c r="J16735" s="12"/>
      <c r="S16735" s="12"/>
      <c r="T16735" s="5"/>
      <c r="V16735" s="5"/>
      <c r="W16735" s="5"/>
    </row>
    <row r="16736" spans="4:23" customFormat="1" x14ac:dyDescent="0.35">
      <c r="D16736" s="5"/>
      <c r="J16736" s="12"/>
      <c r="S16736" s="12"/>
      <c r="T16736" s="5"/>
      <c r="V16736" s="5"/>
      <c r="W16736" s="5"/>
    </row>
    <row r="16737" spans="4:23" customFormat="1" x14ac:dyDescent="0.35">
      <c r="D16737" s="5"/>
      <c r="J16737" s="12"/>
      <c r="S16737" s="12"/>
      <c r="T16737" s="5"/>
      <c r="V16737" s="5"/>
      <c r="W16737" s="5"/>
    </row>
    <row r="16738" spans="4:23" customFormat="1" x14ac:dyDescent="0.35">
      <c r="D16738" s="5"/>
      <c r="J16738" s="12"/>
      <c r="S16738" s="12"/>
      <c r="T16738" s="5"/>
      <c r="V16738" s="5"/>
      <c r="W16738" s="5"/>
    </row>
    <row r="16739" spans="4:23" customFormat="1" x14ac:dyDescent="0.35">
      <c r="D16739" s="5"/>
      <c r="J16739" s="12"/>
      <c r="S16739" s="12"/>
      <c r="T16739" s="5"/>
      <c r="V16739" s="5"/>
      <c r="W16739" s="5"/>
    </row>
    <row r="16740" spans="4:23" customFormat="1" x14ac:dyDescent="0.35">
      <c r="D16740" s="5"/>
      <c r="J16740" s="12"/>
      <c r="S16740" s="12"/>
      <c r="T16740" s="5"/>
      <c r="V16740" s="5"/>
      <c r="W16740" s="5"/>
    </row>
    <row r="16741" spans="4:23" customFormat="1" x14ac:dyDescent="0.35">
      <c r="D16741" s="5"/>
      <c r="J16741" s="12"/>
      <c r="S16741" s="12"/>
      <c r="T16741" s="5"/>
      <c r="V16741" s="5"/>
      <c r="W16741" s="5"/>
    </row>
    <row r="16742" spans="4:23" customFormat="1" x14ac:dyDescent="0.35">
      <c r="D16742" s="5"/>
      <c r="J16742" s="12"/>
      <c r="S16742" s="12"/>
      <c r="T16742" s="5"/>
      <c r="V16742" s="5"/>
      <c r="W16742" s="5"/>
    </row>
    <row r="16743" spans="4:23" customFormat="1" x14ac:dyDescent="0.35">
      <c r="D16743" s="5"/>
      <c r="J16743" s="12"/>
      <c r="S16743" s="12"/>
      <c r="T16743" s="5"/>
      <c r="V16743" s="5"/>
      <c r="W16743" s="5"/>
    </row>
    <row r="16744" spans="4:23" customFormat="1" x14ac:dyDescent="0.35">
      <c r="D16744" s="5"/>
      <c r="J16744" s="12"/>
      <c r="S16744" s="12"/>
      <c r="T16744" s="5"/>
      <c r="V16744" s="5"/>
      <c r="W16744" s="5"/>
    </row>
    <row r="16745" spans="4:23" customFormat="1" x14ac:dyDescent="0.35">
      <c r="D16745" s="5"/>
      <c r="J16745" s="12"/>
      <c r="S16745" s="12"/>
      <c r="T16745" s="5"/>
      <c r="V16745" s="5"/>
      <c r="W16745" s="5"/>
    </row>
    <row r="16746" spans="4:23" customFormat="1" x14ac:dyDescent="0.35">
      <c r="D16746" s="5"/>
      <c r="J16746" s="12"/>
      <c r="S16746" s="12"/>
      <c r="T16746" s="5"/>
      <c r="V16746" s="5"/>
      <c r="W16746" s="5"/>
    </row>
    <row r="16747" spans="4:23" customFormat="1" x14ac:dyDescent="0.35">
      <c r="D16747" s="5"/>
      <c r="J16747" s="12"/>
      <c r="S16747" s="12"/>
      <c r="T16747" s="5"/>
      <c r="V16747" s="5"/>
      <c r="W16747" s="5"/>
    </row>
    <row r="16748" spans="4:23" customFormat="1" x14ac:dyDescent="0.35">
      <c r="D16748" s="5"/>
      <c r="J16748" s="12"/>
      <c r="S16748" s="12"/>
      <c r="T16748" s="5"/>
      <c r="V16748" s="5"/>
      <c r="W16748" s="5"/>
    </row>
    <row r="16749" spans="4:23" customFormat="1" x14ac:dyDescent="0.35">
      <c r="D16749" s="5"/>
      <c r="J16749" s="12"/>
      <c r="S16749" s="12"/>
      <c r="T16749" s="5"/>
      <c r="V16749" s="5"/>
      <c r="W16749" s="5"/>
    </row>
    <row r="16750" spans="4:23" customFormat="1" x14ac:dyDescent="0.35">
      <c r="D16750" s="5"/>
      <c r="J16750" s="12"/>
      <c r="S16750" s="12"/>
      <c r="T16750" s="5"/>
      <c r="V16750" s="5"/>
      <c r="W16750" s="5"/>
    </row>
    <row r="16751" spans="4:23" customFormat="1" x14ac:dyDescent="0.35">
      <c r="D16751" s="5"/>
      <c r="J16751" s="12"/>
      <c r="S16751" s="12"/>
      <c r="T16751" s="5"/>
      <c r="V16751" s="5"/>
      <c r="W16751" s="5"/>
    </row>
    <row r="16752" spans="4:23" customFormat="1" x14ac:dyDescent="0.35">
      <c r="D16752" s="5"/>
      <c r="J16752" s="12"/>
      <c r="S16752" s="12"/>
      <c r="T16752" s="5"/>
      <c r="V16752" s="5"/>
      <c r="W16752" s="5"/>
    </row>
    <row r="16753" spans="4:23" customFormat="1" x14ac:dyDescent="0.35">
      <c r="D16753" s="5"/>
      <c r="J16753" s="12"/>
      <c r="S16753" s="12"/>
      <c r="T16753" s="5"/>
      <c r="V16753" s="5"/>
      <c r="W16753" s="5"/>
    </row>
    <row r="16754" spans="4:23" customFormat="1" x14ac:dyDescent="0.35">
      <c r="D16754" s="5"/>
      <c r="J16754" s="12"/>
      <c r="S16754" s="12"/>
      <c r="T16754" s="5"/>
      <c r="V16754" s="5"/>
      <c r="W16754" s="5"/>
    </row>
    <row r="16755" spans="4:23" customFormat="1" x14ac:dyDescent="0.35">
      <c r="D16755" s="5"/>
      <c r="J16755" s="12"/>
      <c r="S16755" s="12"/>
      <c r="T16755" s="5"/>
      <c r="V16755" s="5"/>
      <c r="W16755" s="5"/>
    </row>
    <row r="16756" spans="4:23" customFormat="1" x14ac:dyDescent="0.35">
      <c r="D16756" s="5"/>
      <c r="J16756" s="12"/>
      <c r="S16756" s="12"/>
      <c r="T16756" s="5"/>
      <c r="V16756" s="5"/>
      <c r="W16756" s="5"/>
    </row>
    <row r="16757" spans="4:23" customFormat="1" x14ac:dyDescent="0.35">
      <c r="D16757" s="5"/>
      <c r="J16757" s="12"/>
      <c r="S16757" s="12"/>
      <c r="T16757" s="5"/>
      <c r="V16757" s="5"/>
      <c r="W16757" s="5"/>
    </row>
    <row r="16758" spans="4:23" customFormat="1" x14ac:dyDescent="0.35">
      <c r="D16758" s="5"/>
      <c r="J16758" s="12"/>
      <c r="S16758" s="12"/>
      <c r="T16758" s="5"/>
      <c r="V16758" s="5"/>
      <c r="W16758" s="5"/>
    </row>
    <row r="16759" spans="4:23" customFormat="1" x14ac:dyDescent="0.35">
      <c r="D16759" s="5"/>
      <c r="J16759" s="12"/>
      <c r="S16759" s="12"/>
      <c r="T16759" s="5"/>
      <c r="V16759" s="5"/>
      <c r="W16759" s="5"/>
    </row>
    <row r="16760" spans="4:23" customFormat="1" x14ac:dyDescent="0.35">
      <c r="D16760" s="5"/>
      <c r="J16760" s="12"/>
      <c r="S16760" s="12"/>
      <c r="T16760" s="5"/>
      <c r="V16760" s="5"/>
      <c r="W16760" s="5"/>
    </row>
    <row r="16761" spans="4:23" customFormat="1" x14ac:dyDescent="0.35">
      <c r="D16761" s="5"/>
      <c r="J16761" s="12"/>
      <c r="S16761" s="12"/>
      <c r="T16761" s="5"/>
      <c r="V16761" s="5"/>
      <c r="W16761" s="5"/>
    </row>
    <row r="16762" spans="4:23" customFormat="1" x14ac:dyDescent="0.35">
      <c r="D16762" s="5"/>
      <c r="J16762" s="12"/>
      <c r="S16762" s="12"/>
      <c r="T16762" s="5"/>
      <c r="V16762" s="5"/>
      <c r="W16762" s="5"/>
    </row>
    <row r="16763" spans="4:23" customFormat="1" x14ac:dyDescent="0.35">
      <c r="D16763" s="5"/>
      <c r="J16763" s="12"/>
      <c r="S16763" s="12"/>
      <c r="T16763" s="5"/>
      <c r="V16763" s="5"/>
      <c r="W16763" s="5"/>
    </row>
    <row r="16764" spans="4:23" customFormat="1" x14ac:dyDescent="0.35">
      <c r="D16764" s="5"/>
      <c r="J16764" s="12"/>
      <c r="S16764" s="12"/>
      <c r="T16764" s="5"/>
      <c r="V16764" s="5"/>
      <c r="W16764" s="5"/>
    </row>
    <row r="16765" spans="4:23" customFormat="1" x14ac:dyDescent="0.35">
      <c r="D16765" s="5"/>
      <c r="J16765" s="12"/>
      <c r="S16765" s="12"/>
      <c r="T16765" s="5"/>
      <c r="V16765" s="5"/>
      <c r="W16765" s="5"/>
    </row>
    <row r="16766" spans="4:23" customFormat="1" x14ac:dyDescent="0.35">
      <c r="D16766" s="5"/>
      <c r="J16766" s="12"/>
      <c r="S16766" s="12"/>
      <c r="T16766" s="5"/>
      <c r="V16766" s="5"/>
      <c r="W16766" s="5"/>
    </row>
    <row r="16767" spans="4:23" customFormat="1" x14ac:dyDescent="0.35">
      <c r="D16767" s="5"/>
      <c r="J16767" s="12"/>
      <c r="S16767" s="12"/>
      <c r="T16767" s="5"/>
      <c r="V16767" s="5"/>
      <c r="W16767" s="5"/>
    </row>
    <row r="16768" spans="4:23" customFormat="1" x14ac:dyDescent="0.35">
      <c r="D16768" s="5"/>
      <c r="J16768" s="12"/>
      <c r="S16768" s="12"/>
      <c r="T16768" s="5"/>
      <c r="V16768" s="5"/>
      <c r="W16768" s="5"/>
    </row>
    <row r="16769" spans="4:23" customFormat="1" x14ac:dyDescent="0.35">
      <c r="D16769" s="5"/>
      <c r="J16769" s="12"/>
      <c r="S16769" s="12"/>
      <c r="T16769" s="5"/>
      <c r="V16769" s="5"/>
      <c r="W16769" s="5"/>
    </row>
    <row r="16770" spans="4:23" customFormat="1" x14ac:dyDescent="0.35">
      <c r="D16770" s="5"/>
      <c r="J16770" s="12"/>
      <c r="S16770" s="12"/>
      <c r="T16770" s="5"/>
      <c r="V16770" s="5"/>
      <c r="W16770" s="5"/>
    </row>
    <row r="16771" spans="4:23" customFormat="1" x14ac:dyDescent="0.35">
      <c r="D16771" s="5"/>
      <c r="J16771" s="12"/>
      <c r="S16771" s="12"/>
      <c r="T16771" s="5"/>
      <c r="V16771" s="5"/>
      <c r="W16771" s="5"/>
    </row>
    <row r="16772" spans="4:23" customFormat="1" x14ac:dyDescent="0.35">
      <c r="D16772" s="5"/>
      <c r="J16772" s="12"/>
      <c r="S16772" s="12"/>
      <c r="T16772" s="5"/>
      <c r="V16772" s="5"/>
      <c r="W16772" s="5"/>
    </row>
    <row r="16773" spans="4:23" customFormat="1" x14ac:dyDescent="0.35">
      <c r="D16773" s="5"/>
      <c r="J16773" s="12"/>
      <c r="S16773" s="12"/>
      <c r="T16773" s="5"/>
      <c r="V16773" s="5"/>
      <c r="W16773" s="5"/>
    </row>
    <row r="16774" spans="4:23" customFormat="1" x14ac:dyDescent="0.35">
      <c r="D16774" s="5"/>
      <c r="J16774" s="12"/>
      <c r="S16774" s="12"/>
      <c r="T16774" s="5"/>
      <c r="V16774" s="5"/>
      <c r="W16774" s="5"/>
    </row>
    <row r="16775" spans="4:23" customFormat="1" x14ac:dyDescent="0.35">
      <c r="D16775" s="5"/>
      <c r="J16775" s="12"/>
      <c r="S16775" s="12"/>
      <c r="T16775" s="5"/>
      <c r="V16775" s="5"/>
      <c r="W16775" s="5"/>
    </row>
    <row r="16776" spans="4:23" customFormat="1" x14ac:dyDescent="0.35">
      <c r="D16776" s="5"/>
      <c r="J16776" s="12"/>
      <c r="S16776" s="12"/>
      <c r="T16776" s="5"/>
      <c r="V16776" s="5"/>
      <c r="W16776" s="5"/>
    </row>
    <row r="16777" spans="4:23" customFormat="1" x14ac:dyDescent="0.35">
      <c r="D16777" s="5"/>
      <c r="J16777" s="12"/>
      <c r="S16777" s="12"/>
      <c r="T16777" s="5"/>
      <c r="V16777" s="5"/>
      <c r="W16777" s="5"/>
    </row>
    <row r="16778" spans="4:23" customFormat="1" x14ac:dyDescent="0.35">
      <c r="D16778" s="5"/>
      <c r="J16778" s="12"/>
      <c r="S16778" s="12"/>
      <c r="T16778" s="5"/>
      <c r="V16778" s="5"/>
      <c r="W16778" s="5"/>
    </row>
    <row r="16779" spans="4:23" customFormat="1" x14ac:dyDescent="0.35">
      <c r="D16779" s="5"/>
      <c r="J16779" s="12"/>
      <c r="S16779" s="12"/>
      <c r="T16779" s="5"/>
      <c r="V16779" s="5"/>
      <c r="W16779" s="5"/>
    </row>
    <row r="16780" spans="4:23" customFormat="1" x14ac:dyDescent="0.35">
      <c r="D16780" s="5"/>
      <c r="J16780" s="12"/>
      <c r="S16780" s="12"/>
      <c r="T16780" s="5"/>
      <c r="V16780" s="5"/>
      <c r="W16780" s="5"/>
    </row>
    <row r="16781" spans="4:23" customFormat="1" x14ac:dyDescent="0.35">
      <c r="D16781" s="5"/>
      <c r="J16781" s="12"/>
      <c r="S16781" s="12"/>
      <c r="T16781" s="5"/>
      <c r="V16781" s="5"/>
      <c r="W16781" s="5"/>
    </row>
    <row r="16782" spans="4:23" customFormat="1" x14ac:dyDescent="0.35">
      <c r="D16782" s="5"/>
      <c r="J16782" s="12"/>
      <c r="S16782" s="12"/>
      <c r="T16782" s="5"/>
      <c r="V16782" s="5"/>
      <c r="W16782" s="5"/>
    </row>
    <row r="16783" spans="4:23" customFormat="1" x14ac:dyDescent="0.35">
      <c r="D16783" s="5"/>
      <c r="J16783" s="12"/>
      <c r="S16783" s="12"/>
      <c r="T16783" s="5"/>
      <c r="V16783" s="5"/>
      <c r="W16783" s="5"/>
    </row>
    <row r="16784" spans="4:23" customFormat="1" x14ac:dyDescent="0.35">
      <c r="D16784" s="5"/>
      <c r="J16784" s="12"/>
      <c r="S16784" s="12"/>
      <c r="T16784" s="5"/>
      <c r="V16784" s="5"/>
      <c r="W16784" s="5"/>
    </row>
    <row r="16785" spans="4:23" customFormat="1" x14ac:dyDescent="0.35">
      <c r="D16785" s="5"/>
      <c r="J16785" s="12"/>
      <c r="S16785" s="12"/>
      <c r="T16785" s="5"/>
      <c r="V16785" s="5"/>
      <c r="W16785" s="5"/>
    </row>
    <row r="16786" spans="4:23" customFormat="1" x14ac:dyDescent="0.35">
      <c r="D16786" s="5"/>
      <c r="J16786" s="12"/>
      <c r="S16786" s="12"/>
      <c r="T16786" s="5"/>
      <c r="V16786" s="5"/>
      <c r="W16786" s="5"/>
    </row>
    <row r="16787" spans="4:23" customFormat="1" x14ac:dyDescent="0.35">
      <c r="D16787" s="5"/>
      <c r="J16787" s="12"/>
      <c r="S16787" s="12"/>
      <c r="T16787" s="5"/>
      <c r="V16787" s="5"/>
      <c r="W16787" s="5"/>
    </row>
    <row r="16788" spans="4:23" customFormat="1" x14ac:dyDescent="0.35">
      <c r="D16788" s="5"/>
      <c r="J16788" s="12"/>
      <c r="S16788" s="12"/>
      <c r="T16788" s="5"/>
      <c r="V16788" s="5"/>
      <c r="W16788" s="5"/>
    </row>
    <row r="16789" spans="4:23" customFormat="1" x14ac:dyDescent="0.35">
      <c r="D16789" s="5"/>
      <c r="J16789" s="12"/>
      <c r="S16789" s="12"/>
      <c r="T16789" s="5"/>
      <c r="V16789" s="5"/>
      <c r="W16789" s="5"/>
    </row>
    <row r="16790" spans="4:23" customFormat="1" x14ac:dyDescent="0.35">
      <c r="D16790" s="5"/>
      <c r="J16790" s="12"/>
      <c r="S16790" s="12"/>
      <c r="T16790" s="5"/>
      <c r="V16790" s="5"/>
      <c r="W16790" s="5"/>
    </row>
    <row r="16791" spans="4:23" customFormat="1" x14ac:dyDescent="0.35">
      <c r="D16791" s="5"/>
      <c r="J16791" s="12"/>
      <c r="S16791" s="12"/>
      <c r="T16791" s="5"/>
      <c r="V16791" s="5"/>
      <c r="W16791" s="5"/>
    </row>
    <row r="16792" spans="4:23" customFormat="1" x14ac:dyDescent="0.35">
      <c r="D16792" s="5"/>
      <c r="J16792" s="12"/>
      <c r="S16792" s="12"/>
      <c r="T16792" s="5"/>
      <c r="V16792" s="5"/>
      <c r="W16792" s="5"/>
    </row>
    <row r="16793" spans="4:23" customFormat="1" x14ac:dyDescent="0.35">
      <c r="D16793" s="5"/>
      <c r="J16793" s="12"/>
      <c r="S16793" s="12"/>
      <c r="T16793" s="5"/>
      <c r="V16793" s="5"/>
      <c r="W16793" s="5"/>
    </row>
    <row r="16794" spans="4:23" customFormat="1" x14ac:dyDescent="0.35">
      <c r="D16794" s="5"/>
      <c r="J16794" s="12"/>
      <c r="S16794" s="12"/>
      <c r="T16794" s="5"/>
      <c r="V16794" s="5"/>
      <c r="W16794" s="5"/>
    </row>
    <row r="16795" spans="4:23" customFormat="1" x14ac:dyDescent="0.35">
      <c r="D16795" s="5"/>
      <c r="J16795" s="12"/>
      <c r="S16795" s="12"/>
      <c r="T16795" s="5"/>
      <c r="V16795" s="5"/>
      <c r="W16795" s="5"/>
    </row>
    <row r="16796" spans="4:23" customFormat="1" x14ac:dyDescent="0.35">
      <c r="D16796" s="5"/>
      <c r="J16796" s="12"/>
      <c r="S16796" s="12"/>
      <c r="T16796" s="5"/>
      <c r="V16796" s="5"/>
      <c r="W16796" s="5"/>
    </row>
    <row r="16797" spans="4:23" customFormat="1" x14ac:dyDescent="0.35">
      <c r="D16797" s="5"/>
      <c r="J16797" s="12"/>
      <c r="S16797" s="12"/>
      <c r="T16797" s="5"/>
      <c r="V16797" s="5"/>
      <c r="W16797" s="5"/>
    </row>
    <row r="16798" spans="4:23" customFormat="1" x14ac:dyDescent="0.35">
      <c r="D16798" s="5"/>
      <c r="J16798" s="12"/>
      <c r="S16798" s="12"/>
      <c r="T16798" s="5"/>
      <c r="V16798" s="5"/>
      <c r="W16798" s="5"/>
    </row>
    <row r="16799" spans="4:23" customFormat="1" x14ac:dyDescent="0.35">
      <c r="D16799" s="5"/>
      <c r="J16799" s="12"/>
      <c r="S16799" s="12"/>
      <c r="T16799" s="5"/>
      <c r="V16799" s="5"/>
      <c r="W16799" s="5"/>
    </row>
    <row r="16800" spans="4:23" customFormat="1" x14ac:dyDescent="0.35">
      <c r="D16800" s="5"/>
      <c r="J16800" s="12"/>
      <c r="S16800" s="12"/>
      <c r="T16800" s="5"/>
      <c r="V16800" s="5"/>
      <c r="W16800" s="5"/>
    </row>
    <row r="16801" spans="4:23" customFormat="1" x14ac:dyDescent="0.35">
      <c r="D16801" s="5"/>
      <c r="J16801" s="12"/>
      <c r="S16801" s="12"/>
      <c r="T16801" s="5"/>
      <c r="V16801" s="5"/>
      <c r="W16801" s="5"/>
    </row>
    <row r="16802" spans="4:23" customFormat="1" x14ac:dyDescent="0.35">
      <c r="D16802" s="5"/>
      <c r="J16802" s="12"/>
      <c r="S16802" s="12"/>
      <c r="T16802" s="5"/>
      <c r="V16802" s="5"/>
      <c r="W16802" s="5"/>
    </row>
    <row r="16803" spans="4:23" customFormat="1" x14ac:dyDescent="0.35">
      <c r="D16803" s="5"/>
      <c r="J16803" s="12"/>
      <c r="S16803" s="12"/>
      <c r="T16803" s="5"/>
      <c r="V16803" s="5"/>
      <c r="W16803" s="5"/>
    </row>
    <row r="16804" spans="4:23" customFormat="1" x14ac:dyDescent="0.35">
      <c r="D16804" s="5"/>
      <c r="J16804" s="12"/>
      <c r="S16804" s="12"/>
      <c r="T16804" s="5"/>
      <c r="V16804" s="5"/>
      <c r="W16804" s="5"/>
    </row>
    <row r="16805" spans="4:23" customFormat="1" x14ac:dyDescent="0.35">
      <c r="D16805" s="5"/>
      <c r="J16805" s="12"/>
      <c r="S16805" s="12"/>
      <c r="T16805" s="5"/>
      <c r="V16805" s="5"/>
      <c r="W16805" s="5"/>
    </row>
    <row r="16806" spans="4:23" customFormat="1" x14ac:dyDescent="0.35">
      <c r="D16806" s="5"/>
      <c r="J16806" s="12"/>
      <c r="S16806" s="12"/>
      <c r="T16806" s="5"/>
      <c r="V16806" s="5"/>
      <c r="W16806" s="5"/>
    </row>
    <row r="16807" spans="4:23" customFormat="1" x14ac:dyDescent="0.35">
      <c r="D16807" s="5"/>
      <c r="J16807" s="12"/>
      <c r="S16807" s="12"/>
      <c r="T16807" s="5"/>
      <c r="V16807" s="5"/>
      <c r="W16807" s="5"/>
    </row>
    <row r="16808" spans="4:23" customFormat="1" x14ac:dyDescent="0.35">
      <c r="D16808" s="5"/>
      <c r="J16808" s="12"/>
      <c r="S16808" s="12"/>
      <c r="T16808" s="5"/>
      <c r="V16808" s="5"/>
      <c r="W16808" s="5"/>
    </row>
    <row r="16809" spans="4:23" customFormat="1" x14ac:dyDescent="0.35">
      <c r="D16809" s="5"/>
      <c r="J16809" s="12"/>
      <c r="S16809" s="12"/>
      <c r="T16809" s="5"/>
      <c r="V16809" s="5"/>
      <c r="W16809" s="5"/>
    </row>
    <row r="16810" spans="4:23" customFormat="1" x14ac:dyDescent="0.35">
      <c r="D16810" s="5"/>
      <c r="J16810" s="12"/>
      <c r="S16810" s="12"/>
      <c r="T16810" s="5"/>
      <c r="V16810" s="5"/>
      <c r="W16810" s="5"/>
    </row>
    <row r="16811" spans="4:23" customFormat="1" x14ac:dyDescent="0.35">
      <c r="D16811" s="5"/>
      <c r="J16811" s="12"/>
      <c r="S16811" s="12"/>
      <c r="T16811" s="5"/>
      <c r="V16811" s="5"/>
      <c r="W16811" s="5"/>
    </row>
    <row r="16812" spans="4:23" customFormat="1" x14ac:dyDescent="0.35">
      <c r="D16812" s="5"/>
      <c r="J16812" s="12"/>
      <c r="S16812" s="12"/>
      <c r="T16812" s="5"/>
      <c r="V16812" s="5"/>
      <c r="W16812" s="5"/>
    </row>
    <row r="16813" spans="4:23" customFormat="1" x14ac:dyDescent="0.35">
      <c r="D16813" s="5"/>
      <c r="J16813" s="12"/>
      <c r="S16813" s="12"/>
      <c r="T16813" s="5"/>
      <c r="V16813" s="5"/>
      <c r="W16813" s="5"/>
    </row>
    <row r="16814" spans="4:23" customFormat="1" x14ac:dyDescent="0.35">
      <c r="D16814" s="5"/>
      <c r="J16814" s="12"/>
      <c r="S16814" s="12"/>
      <c r="T16814" s="5"/>
      <c r="V16814" s="5"/>
      <c r="W16814" s="5"/>
    </row>
    <row r="16815" spans="4:23" customFormat="1" x14ac:dyDescent="0.35">
      <c r="D16815" s="5"/>
      <c r="J16815" s="12"/>
      <c r="S16815" s="12"/>
      <c r="T16815" s="5"/>
      <c r="V16815" s="5"/>
      <c r="W16815" s="5"/>
    </row>
    <row r="16816" spans="4:23" customFormat="1" x14ac:dyDescent="0.35">
      <c r="D16816" s="5"/>
      <c r="J16816" s="12"/>
      <c r="S16816" s="12"/>
      <c r="T16816" s="5"/>
      <c r="V16816" s="5"/>
      <c r="W16816" s="5"/>
    </row>
    <row r="16817" spans="4:23" customFormat="1" x14ac:dyDescent="0.35">
      <c r="D16817" s="5"/>
      <c r="J16817" s="12"/>
      <c r="S16817" s="12"/>
      <c r="T16817" s="5"/>
      <c r="V16817" s="5"/>
      <c r="W16817" s="5"/>
    </row>
    <row r="16818" spans="4:23" customFormat="1" x14ac:dyDescent="0.35">
      <c r="D16818" s="5"/>
      <c r="J16818" s="12"/>
      <c r="S16818" s="12"/>
      <c r="T16818" s="5"/>
      <c r="V16818" s="5"/>
      <c r="W16818" s="5"/>
    </row>
    <row r="16819" spans="4:23" customFormat="1" x14ac:dyDescent="0.35">
      <c r="D16819" s="5"/>
      <c r="J16819" s="12"/>
      <c r="S16819" s="12"/>
      <c r="T16819" s="5"/>
      <c r="V16819" s="5"/>
      <c r="W16819" s="5"/>
    </row>
    <row r="16820" spans="4:23" customFormat="1" x14ac:dyDescent="0.35">
      <c r="D16820" s="5"/>
      <c r="J16820" s="12"/>
      <c r="S16820" s="12"/>
      <c r="T16820" s="5"/>
      <c r="V16820" s="5"/>
      <c r="W16820" s="5"/>
    </row>
    <row r="16821" spans="4:23" customFormat="1" x14ac:dyDescent="0.35">
      <c r="D16821" s="5"/>
      <c r="J16821" s="12"/>
      <c r="S16821" s="12"/>
      <c r="T16821" s="5"/>
      <c r="V16821" s="5"/>
      <c r="W16821" s="5"/>
    </row>
    <row r="16822" spans="4:23" customFormat="1" x14ac:dyDescent="0.35">
      <c r="D16822" s="5"/>
      <c r="J16822" s="12"/>
      <c r="S16822" s="12"/>
      <c r="T16822" s="5"/>
      <c r="V16822" s="5"/>
      <c r="W16822" s="5"/>
    </row>
    <row r="16823" spans="4:23" customFormat="1" x14ac:dyDescent="0.35">
      <c r="D16823" s="5"/>
      <c r="J16823" s="12"/>
      <c r="S16823" s="12"/>
      <c r="T16823" s="5"/>
      <c r="V16823" s="5"/>
      <c r="W16823" s="5"/>
    </row>
    <row r="16824" spans="4:23" customFormat="1" x14ac:dyDescent="0.35">
      <c r="D16824" s="5"/>
      <c r="J16824" s="12"/>
      <c r="S16824" s="12"/>
      <c r="T16824" s="5"/>
      <c r="V16824" s="5"/>
      <c r="W16824" s="5"/>
    </row>
    <row r="16825" spans="4:23" customFormat="1" x14ac:dyDescent="0.35">
      <c r="D16825" s="5"/>
      <c r="J16825" s="12"/>
      <c r="S16825" s="12"/>
      <c r="T16825" s="5"/>
      <c r="V16825" s="5"/>
      <c r="W16825" s="5"/>
    </row>
    <row r="16826" spans="4:23" customFormat="1" x14ac:dyDescent="0.35">
      <c r="D16826" s="5"/>
      <c r="J16826" s="12"/>
      <c r="S16826" s="12"/>
      <c r="T16826" s="5"/>
      <c r="V16826" s="5"/>
      <c r="W16826" s="5"/>
    </row>
    <row r="16827" spans="4:23" customFormat="1" x14ac:dyDescent="0.35">
      <c r="D16827" s="5"/>
      <c r="J16827" s="12"/>
      <c r="S16827" s="12"/>
      <c r="T16827" s="5"/>
      <c r="V16827" s="5"/>
      <c r="W16827" s="5"/>
    </row>
    <row r="16828" spans="4:23" customFormat="1" x14ac:dyDescent="0.35">
      <c r="D16828" s="5"/>
      <c r="J16828" s="12"/>
      <c r="S16828" s="12"/>
      <c r="T16828" s="5"/>
      <c r="V16828" s="5"/>
      <c r="W16828" s="5"/>
    </row>
    <row r="16829" spans="4:23" customFormat="1" x14ac:dyDescent="0.35">
      <c r="D16829" s="5"/>
      <c r="J16829" s="12"/>
      <c r="S16829" s="12"/>
      <c r="T16829" s="5"/>
      <c r="V16829" s="5"/>
      <c r="W16829" s="5"/>
    </row>
    <row r="16830" spans="4:23" customFormat="1" x14ac:dyDescent="0.35">
      <c r="D16830" s="5"/>
      <c r="J16830" s="12"/>
      <c r="S16830" s="12"/>
      <c r="T16830" s="5"/>
      <c r="V16830" s="5"/>
      <c r="W16830" s="5"/>
    </row>
    <row r="16831" spans="4:23" customFormat="1" x14ac:dyDescent="0.35">
      <c r="D16831" s="5"/>
      <c r="J16831" s="12"/>
      <c r="S16831" s="12"/>
      <c r="T16831" s="5"/>
      <c r="V16831" s="5"/>
      <c r="W16831" s="5"/>
    </row>
    <row r="16832" spans="4:23" customFormat="1" x14ac:dyDescent="0.35">
      <c r="D16832" s="5"/>
      <c r="J16832" s="12"/>
      <c r="S16832" s="12"/>
      <c r="T16832" s="5"/>
      <c r="V16832" s="5"/>
      <c r="W16832" s="5"/>
    </row>
    <row r="16833" spans="4:23" customFormat="1" x14ac:dyDescent="0.35">
      <c r="D16833" s="5"/>
      <c r="J16833" s="12"/>
      <c r="S16833" s="12"/>
      <c r="T16833" s="5"/>
      <c r="V16833" s="5"/>
      <c r="W16833" s="5"/>
    </row>
    <row r="16834" spans="4:23" customFormat="1" x14ac:dyDescent="0.35">
      <c r="D16834" s="5"/>
      <c r="J16834" s="12"/>
      <c r="S16834" s="12"/>
      <c r="T16834" s="5"/>
      <c r="V16834" s="5"/>
      <c r="W16834" s="5"/>
    </row>
    <row r="16835" spans="4:23" customFormat="1" x14ac:dyDescent="0.35">
      <c r="D16835" s="5"/>
      <c r="J16835" s="12"/>
      <c r="S16835" s="12"/>
      <c r="T16835" s="5"/>
      <c r="V16835" s="5"/>
      <c r="W16835" s="5"/>
    </row>
    <row r="16836" spans="4:23" customFormat="1" x14ac:dyDescent="0.35">
      <c r="D16836" s="5"/>
      <c r="J16836" s="12"/>
      <c r="S16836" s="12"/>
      <c r="T16836" s="5"/>
      <c r="V16836" s="5"/>
      <c r="W16836" s="5"/>
    </row>
    <row r="16837" spans="4:23" customFormat="1" x14ac:dyDescent="0.35">
      <c r="D16837" s="5"/>
      <c r="J16837" s="12"/>
      <c r="S16837" s="12"/>
      <c r="T16837" s="5"/>
      <c r="V16837" s="5"/>
      <c r="W16837" s="5"/>
    </row>
    <row r="16838" spans="4:23" customFormat="1" x14ac:dyDescent="0.35">
      <c r="D16838" s="5"/>
      <c r="J16838" s="12"/>
      <c r="S16838" s="12"/>
      <c r="T16838" s="5"/>
      <c r="V16838" s="5"/>
      <c r="W16838" s="5"/>
    </row>
    <row r="16839" spans="4:23" customFormat="1" x14ac:dyDescent="0.35">
      <c r="D16839" s="5"/>
      <c r="J16839" s="12"/>
      <c r="S16839" s="12"/>
      <c r="T16839" s="5"/>
      <c r="V16839" s="5"/>
      <c r="W16839" s="5"/>
    </row>
    <row r="16840" spans="4:23" customFormat="1" x14ac:dyDescent="0.35">
      <c r="D16840" s="5"/>
      <c r="J16840" s="12"/>
      <c r="S16840" s="12"/>
      <c r="T16840" s="5"/>
      <c r="V16840" s="5"/>
      <c r="W16840" s="5"/>
    </row>
    <row r="16841" spans="4:23" customFormat="1" x14ac:dyDescent="0.35">
      <c r="D16841" s="5"/>
      <c r="J16841" s="12"/>
      <c r="S16841" s="12"/>
      <c r="T16841" s="5"/>
      <c r="V16841" s="5"/>
      <c r="W16841" s="5"/>
    </row>
    <row r="16842" spans="4:23" customFormat="1" x14ac:dyDescent="0.35">
      <c r="D16842" s="5"/>
      <c r="J16842" s="12"/>
      <c r="S16842" s="12"/>
      <c r="T16842" s="5"/>
      <c r="V16842" s="5"/>
      <c r="W16842" s="5"/>
    </row>
    <row r="16843" spans="4:23" customFormat="1" x14ac:dyDescent="0.35">
      <c r="D16843" s="5"/>
      <c r="J16843" s="12"/>
      <c r="S16843" s="12"/>
      <c r="T16843" s="5"/>
      <c r="V16843" s="5"/>
      <c r="W16843" s="5"/>
    </row>
    <row r="16844" spans="4:23" customFormat="1" x14ac:dyDescent="0.35">
      <c r="D16844" s="5"/>
      <c r="J16844" s="12"/>
      <c r="S16844" s="12"/>
      <c r="T16844" s="5"/>
      <c r="V16844" s="5"/>
      <c r="W16844" s="5"/>
    </row>
    <row r="16845" spans="4:23" customFormat="1" x14ac:dyDescent="0.35">
      <c r="D16845" s="5"/>
      <c r="J16845" s="12"/>
      <c r="S16845" s="12"/>
      <c r="T16845" s="5"/>
      <c r="V16845" s="5"/>
      <c r="W16845" s="5"/>
    </row>
    <row r="16846" spans="4:23" customFormat="1" x14ac:dyDescent="0.35">
      <c r="D16846" s="5"/>
      <c r="J16846" s="12"/>
      <c r="S16846" s="12"/>
      <c r="T16846" s="5"/>
      <c r="V16846" s="5"/>
      <c r="W16846" s="5"/>
    </row>
    <row r="16847" spans="4:23" customFormat="1" x14ac:dyDescent="0.35">
      <c r="D16847" s="5"/>
      <c r="J16847" s="12"/>
      <c r="S16847" s="12"/>
      <c r="T16847" s="5"/>
      <c r="V16847" s="5"/>
      <c r="W16847" s="5"/>
    </row>
    <row r="16848" spans="4:23" customFormat="1" x14ac:dyDescent="0.35">
      <c r="D16848" s="5"/>
      <c r="J16848" s="12"/>
      <c r="S16848" s="12"/>
      <c r="T16848" s="5"/>
      <c r="V16848" s="5"/>
      <c r="W16848" s="5"/>
    </row>
    <row r="16849" spans="4:23" customFormat="1" x14ac:dyDescent="0.35">
      <c r="D16849" s="5"/>
      <c r="J16849" s="12"/>
      <c r="S16849" s="12"/>
      <c r="T16849" s="5"/>
      <c r="V16849" s="5"/>
      <c r="W16849" s="5"/>
    </row>
    <row r="16850" spans="4:23" customFormat="1" x14ac:dyDescent="0.35">
      <c r="D16850" s="5"/>
      <c r="J16850" s="12"/>
      <c r="S16850" s="12"/>
      <c r="T16850" s="5"/>
      <c r="V16850" s="5"/>
      <c r="W16850" s="5"/>
    </row>
    <row r="16851" spans="4:23" customFormat="1" x14ac:dyDescent="0.35">
      <c r="D16851" s="5"/>
      <c r="J16851" s="12"/>
      <c r="S16851" s="12"/>
      <c r="T16851" s="5"/>
      <c r="V16851" s="5"/>
      <c r="W16851" s="5"/>
    </row>
    <row r="16852" spans="4:23" customFormat="1" x14ac:dyDescent="0.35">
      <c r="D16852" s="5"/>
      <c r="J16852" s="12"/>
      <c r="S16852" s="12"/>
      <c r="T16852" s="5"/>
      <c r="V16852" s="5"/>
      <c r="W16852" s="5"/>
    </row>
    <row r="16853" spans="4:23" customFormat="1" x14ac:dyDescent="0.35">
      <c r="D16853" s="5"/>
      <c r="J16853" s="12"/>
      <c r="S16853" s="12"/>
      <c r="T16853" s="5"/>
      <c r="V16853" s="5"/>
      <c r="W16853" s="5"/>
    </row>
    <row r="16854" spans="4:23" customFormat="1" x14ac:dyDescent="0.35">
      <c r="D16854" s="5"/>
      <c r="J16854" s="12"/>
      <c r="S16854" s="12"/>
      <c r="T16854" s="5"/>
      <c r="V16854" s="5"/>
      <c r="W16854" s="5"/>
    </row>
    <row r="16855" spans="4:23" customFormat="1" x14ac:dyDescent="0.35">
      <c r="D16855" s="5"/>
      <c r="J16855" s="12"/>
      <c r="S16855" s="12"/>
      <c r="T16855" s="5"/>
      <c r="V16855" s="5"/>
      <c r="W16855" s="5"/>
    </row>
    <row r="16856" spans="4:23" customFormat="1" x14ac:dyDescent="0.35">
      <c r="D16856" s="5"/>
      <c r="J16856" s="12"/>
      <c r="S16856" s="12"/>
      <c r="T16856" s="5"/>
      <c r="V16856" s="5"/>
      <c r="W16856" s="5"/>
    </row>
    <row r="16857" spans="4:23" customFormat="1" x14ac:dyDescent="0.35">
      <c r="D16857" s="5"/>
      <c r="J16857" s="12"/>
      <c r="S16857" s="12"/>
      <c r="T16857" s="5"/>
      <c r="V16857" s="5"/>
      <c r="W16857" s="5"/>
    </row>
    <row r="16858" spans="4:23" customFormat="1" x14ac:dyDescent="0.35">
      <c r="D16858" s="5"/>
      <c r="J16858" s="12"/>
      <c r="S16858" s="12"/>
      <c r="T16858" s="5"/>
      <c r="V16858" s="5"/>
      <c r="W16858" s="5"/>
    </row>
    <row r="16859" spans="4:23" customFormat="1" x14ac:dyDescent="0.35">
      <c r="D16859" s="5"/>
      <c r="J16859" s="12"/>
      <c r="S16859" s="12"/>
      <c r="T16859" s="5"/>
      <c r="V16859" s="5"/>
      <c r="W16859" s="5"/>
    </row>
    <row r="16860" spans="4:23" customFormat="1" x14ac:dyDescent="0.35">
      <c r="D16860" s="5"/>
      <c r="J16860" s="12"/>
      <c r="S16860" s="12"/>
      <c r="T16860" s="5"/>
      <c r="V16860" s="5"/>
      <c r="W16860" s="5"/>
    </row>
    <row r="16861" spans="4:23" customFormat="1" x14ac:dyDescent="0.35">
      <c r="D16861" s="5"/>
      <c r="J16861" s="12"/>
      <c r="S16861" s="12"/>
      <c r="T16861" s="5"/>
      <c r="V16861" s="5"/>
      <c r="W16861" s="5"/>
    </row>
    <row r="16862" spans="4:23" customFormat="1" x14ac:dyDescent="0.35">
      <c r="D16862" s="5"/>
      <c r="J16862" s="12"/>
      <c r="S16862" s="12"/>
      <c r="T16862" s="5"/>
      <c r="V16862" s="5"/>
      <c r="W16862" s="5"/>
    </row>
    <row r="16863" spans="4:23" customFormat="1" x14ac:dyDescent="0.35">
      <c r="D16863" s="5"/>
      <c r="J16863" s="12"/>
      <c r="S16863" s="12"/>
      <c r="T16863" s="5"/>
      <c r="V16863" s="5"/>
      <c r="W16863" s="5"/>
    </row>
    <row r="16864" spans="4:23" customFormat="1" x14ac:dyDescent="0.35">
      <c r="D16864" s="5"/>
      <c r="J16864" s="12"/>
      <c r="S16864" s="12"/>
      <c r="T16864" s="5"/>
      <c r="V16864" s="5"/>
      <c r="W16864" s="5"/>
    </row>
    <row r="16865" spans="4:23" customFormat="1" x14ac:dyDescent="0.35">
      <c r="D16865" s="5"/>
      <c r="J16865" s="12"/>
      <c r="S16865" s="12"/>
      <c r="T16865" s="5"/>
      <c r="V16865" s="5"/>
      <c r="W16865" s="5"/>
    </row>
    <row r="16866" spans="4:23" customFormat="1" x14ac:dyDescent="0.35">
      <c r="D16866" s="5"/>
      <c r="J16866" s="12"/>
      <c r="S16866" s="12"/>
      <c r="T16866" s="5"/>
      <c r="V16866" s="5"/>
      <c r="W16866" s="5"/>
    </row>
    <row r="16867" spans="4:23" customFormat="1" x14ac:dyDescent="0.35">
      <c r="D16867" s="5"/>
      <c r="J16867" s="12"/>
      <c r="S16867" s="12"/>
      <c r="T16867" s="5"/>
      <c r="V16867" s="5"/>
      <c r="W16867" s="5"/>
    </row>
    <row r="16868" spans="4:23" customFormat="1" x14ac:dyDescent="0.35">
      <c r="D16868" s="5"/>
      <c r="J16868" s="12"/>
      <c r="S16868" s="12"/>
      <c r="T16868" s="5"/>
      <c r="V16868" s="5"/>
      <c r="W16868" s="5"/>
    </row>
    <row r="16869" spans="4:23" customFormat="1" x14ac:dyDescent="0.35">
      <c r="D16869" s="5"/>
      <c r="J16869" s="12"/>
      <c r="S16869" s="12"/>
      <c r="T16869" s="5"/>
      <c r="V16869" s="5"/>
      <c r="W16869" s="5"/>
    </row>
    <row r="16870" spans="4:23" customFormat="1" x14ac:dyDescent="0.35">
      <c r="D16870" s="5"/>
      <c r="J16870" s="12"/>
      <c r="S16870" s="12"/>
      <c r="T16870" s="5"/>
      <c r="V16870" s="5"/>
      <c r="W16870" s="5"/>
    </row>
    <row r="16871" spans="4:23" customFormat="1" x14ac:dyDescent="0.35">
      <c r="D16871" s="5"/>
      <c r="J16871" s="12"/>
      <c r="S16871" s="12"/>
      <c r="T16871" s="5"/>
      <c r="V16871" s="5"/>
      <c r="W16871" s="5"/>
    </row>
    <row r="16872" spans="4:23" customFormat="1" x14ac:dyDescent="0.35">
      <c r="D16872" s="5"/>
      <c r="J16872" s="12"/>
      <c r="S16872" s="12"/>
      <c r="T16872" s="5"/>
      <c r="V16872" s="5"/>
      <c r="W16872" s="5"/>
    </row>
    <row r="16873" spans="4:23" customFormat="1" x14ac:dyDescent="0.35">
      <c r="D16873" s="5"/>
      <c r="J16873" s="12"/>
      <c r="S16873" s="12"/>
      <c r="T16873" s="5"/>
      <c r="V16873" s="5"/>
      <c r="W16873" s="5"/>
    </row>
    <row r="16874" spans="4:23" customFormat="1" x14ac:dyDescent="0.35">
      <c r="D16874" s="5"/>
      <c r="J16874" s="12"/>
      <c r="S16874" s="12"/>
      <c r="T16874" s="5"/>
      <c r="V16874" s="5"/>
      <c r="W16874" s="5"/>
    </row>
    <row r="16875" spans="4:23" customFormat="1" x14ac:dyDescent="0.35">
      <c r="D16875" s="5"/>
      <c r="J16875" s="12"/>
      <c r="S16875" s="12"/>
      <c r="T16875" s="5"/>
      <c r="V16875" s="5"/>
      <c r="W16875" s="5"/>
    </row>
    <row r="16876" spans="4:23" customFormat="1" x14ac:dyDescent="0.35">
      <c r="D16876" s="5"/>
      <c r="J16876" s="12"/>
      <c r="S16876" s="12"/>
      <c r="T16876" s="5"/>
      <c r="V16876" s="5"/>
      <c r="W16876" s="5"/>
    </row>
    <row r="16877" spans="4:23" customFormat="1" x14ac:dyDescent="0.35">
      <c r="D16877" s="5"/>
      <c r="J16877" s="12"/>
      <c r="S16877" s="12"/>
      <c r="T16877" s="5"/>
      <c r="V16877" s="5"/>
      <c r="W16877" s="5"/>
    </row>
    <row r="16878" spans="4:23" customFormat="1" x14ac:dyDescent="0.35">
      <c r="D16878" s="5"/>
      <c r="J16878" s="12"/>
      <c r="S16878" s="12"/>
      <c r="T16878" s="5"/>
      <c r="V16878" s="5"/>
      <c r="W16878" s="5"/>
    </row>
    <row r="16879" spans="4:23" customFormat="1" x14ac:dyDescent="0.35">
      <c r="D16879" s="5"/>
      <c r="J16879" s="12"/>
      <c r="S16879" s="12"/>
      <c r="T16879" s="5"/>
      <c r="V16879" s="5"/>
      <c r="W16879" s="5"/>
    </row>
    <row r="16880" spans="4:23" customFormat="1" x14ac:dyDescent="0.35">
      <c r="D16880" s="5"/>
      <c r="J16880" s="12"/>
      <c r="S16880" s="12"/>
      <c r="T16880" s="5"/>
      <c r="V16880" s="5"/>
      <c r="W16880" s="5"/>
    </row>
    <row r="16881" spans="4:23" customFormat="1" x14ac:dyDescent="0.35">
      <c r="D16881" s="5"/>
      <c r="J16881" s="12"/>
      <c r="S16881" s="12"/>
      <c r="T16881" s="5"/>
      <c r="V16881" s="5"/>
      <c r="W16881" s="5"/>
    </row>
    <row r="16882" spans="4:23" customFormat="1" x14ac:dyDescent="0.35">
      <c r="D16882" s="5"/>
      <c r="J16882" s="12"/>
      <c r="S16882" s="12"/>
      <c r="T16882" s="5"/>
      <c r="V16882" s="5"/>
      <c r="W16882" s="5"/>
    </row>
    <row r="16883" spans="4:23" customFormat="1" x14ac:dyDescent="0.35">
      <c r="D16883" s="5"/>
      <c r="J16883" s="12"/>
      <c r="S16883" s="12"/>
      <c r="T16883" s="5"/>
      <c r="V16883" s="5"/>
      <c r="W16883" s="5"/>
    </row>
    <row r="16884" spans="4:23" customFormat="1" x14ac:dyDescent="0.35">
      <c r="D16884" s="5"/>
      <c r="J16884" s="12"/>
      <c r="S16884" s="12"/>
      <c r="T16884" s="5"/>
      <c r="V16884" s="5"/>
      <c r="W16884" s="5"/>
    </row>
    <row r="16885" spans="4:23" customFormat="1" x14ac:dyDescent="0.35">
      <c r="D16885" s="5"/>
      <c r="J16885" s="12"/>
      <c r="S16885" s="12"/>
      <c r="T16885" s="5"/>
      <c r="V16885" s="5"/>
      <c r="W16885" s="5"/>
    </row>
    <row r="16886" spans="4:23" customFormat="1" x14ac:dyDescent="0.35">
      <c r="D16886" s="5"/>
      <c r="J16886" s="12"/>
      <c r="S16886" s="12"/>
      <c r="T16886" s="5"/>
      <c r="V16886" s="5"/>
      <c r="W16886" s="5"/>
    </row>
    <row r="16887" spans="4:23" customFormat="1" x14ac:dyDescent="0.35">
      <c r="D16887" s="5"/>
      <c r="J16887" s="12"/>
      <c r="S16887" s="12"/>
      <c r="T16887" s="5"/>
      <c r="V16887" s="5"/>
      <c r="W16887" s="5"/>
    </row>
    <row r="16888" spans="4:23" customFormat="1" x14ac:dyDescent="0.35">
      <c r="D16888" s="5"/>
      <c r="J16888" s="12"/>
      <c r="S16888" s="12"/>
      <c r="T16888" s="5"/>
      <c r="V16888" s="5"/>
      <c r="W16888" s="5"/>
    </row>
    <row r="16889" spans="4:23" customFormat="1" x14ac:dyDescent="0.35">
      <c r="D16889" s="5"/>
      <c r="J16889" s="12"/>
      <c r="S16889" s="12"/>
      <c r="T16889" s="5"/>
      <c r="V16889" s="5"/>
      <c r="W16889" s="5"/>
    </row>
    <row r="16890" spans="4:23" customFormat="1" x14ac:dyDescent="0.35">
      <c r="D16890" s="5"/>
      <c r="J16890" s="12"/>
      <c r="S16890" s="12"/>
      <c r="T16890" s="5"/>
      <c r="V16890" s="5"/>
      <c r="W16890" s="5"/>
    </row>
    <row r="16891" spans="4:23" customFormat="1" x14ac:dyDescent="0.35">
      <c r="D16891" s="5"/>
      <c r="J16891" s="12"/>
      <c r="S16891" s="12"/>
      <c r="T16891" s="5"/>
      <c r="V16891" s="5"/>
      <c r="W16891" s="5"/>
    </row>
    <row r="16892" spans="4:23" customFormat="1" x14ac:dyDescent="0.35">
      <c r="D16892" s="5"/>
      <c r="J16892" s="12"/>
      <c r="S16892" s="12"/>
      <c r="T16892" s="5"/>
      <c r="V16892" s="5"/>
      <c r="W16892" s="5"/>
    </row>
    <row r="16893" spans="4:23" customFormat="1" x14ac:dyDescent="0.35">
      <c r="D16893" s="5"/>
      <c r="J16893" s="12"/>
      <c r="S16893" s="12"/>
      <c r="T16893" s="5"/>
      <c r="V16893" s="5"/>
      <c r="W16893" s="5"/>
    </row>
    <row r="16894" spans="4:23" customFormat="1" x14ac:dyDescent="0.35">
      <c r="D16894" s="5"/>
      <c r="J16894" s="12"/>
      <c r="S16894" s="12"/>
      <c r="T16894" s="5"/>
      <c r="V16894" s="5"/>
      <c r="W16894" s="5"/>
    </row>
    <row r="16895" spans="4:23" customFormat="1" x14ac:dyDescent="0.35">
      <c r="D16895" s="5"/>
      <c r="J16895" s="12"/>
      <c r="S16895" s="12"/>
      <c r="T16895" s="5"/>
      <c r="V16895" s="5"/>
      <c r="W16895" s="5"/>
    </row>
    <row r="16896" spans="4:23" customFormat="1" x14ac:dyDescent="0.35">
      <c r="D16896" s="5"/>
      <c r="J16896" s="12"/>
      <c r="S16896" s="12"/>
      <c r="T16896" s="5"/>
      <c r="V16896" s="5"/>
      <c r="W16896" s="5"/>
    </row>
    <row r="16897" spans="4:23" customFormat="1" x14ac:dyDescent="0.35">
      <c r="D16897" s="5"/>
      <c r="J16897" s="12"/>
      <c r="S16897" s="12"/>
      <c r="T16897" s="5"/>
      <c r="V16897" s="5"/>
      <c r="W16897" s="5"/>
    </row>
    <row r="16898" spans="4:23" customFormat="1" x14ac:dyDescent="0.35">
      <c r="D16898" s="5"/>
      <c r="J16898" s="12"/>
      <c r="S16898" s="12"/>
      <c r="T16898" s="5"/>
      <c r="V16898" s="5"/>
      <c r="W16898" s="5"/>
    </row>
    <row r="16899" spans="4:23" customFormat="1" x14ac:dyDescent="0.35">
      <c r="D16899" s="5"/>
      <c r="J16899" s="12"/>
      <c r="S16899" s="12"/>
      <c r="T16899" s="5"/>
      <c r="V16899" s="5"/>
      <c r="W16899" s="5"/>
    </row>
    <row r="16900" spans="4:23" customFormat="1" x14ac:dyDescent="0.35">
      <c r="D16900" s="5"/>
      <c r="J16900" s="12"/>
      <c r="S16900" s="12"/>
      <c r="T16900" s="5"/>
      <c r="V16900" s="5"/>
      <c r="W16900" s="5"/>
    </row>
    <row r="16901" spans="4:23" customFormat="1" x14ac:dyDescent="0.35">
      <c r="D16901" s="5"/>
      <c r="J16901" s="12"/>
      <c r="S16901" s="12"/>
      <c r="T16901" s="5"/>
      <c r="V16901" s="5"/>
      <c r="W16901" s="5"/>
    </row>
    <row r="16902" spans="4:23" customFormat="1" x14ac:dyDescent="0.35">
      <c r="D16902" s="5"/>
      <c r="J16902" s="12"/>
      <c r="S16902" s="12"/>
      <c r="T16902" s="5"/>
      <c r="V16902" s="5"/>
      <c r="W16902" s="5"/>
    </row>
    <row r="16903" spans="4:23" customFormat="1" x14ac:dyDescent="0.35">
      <c r="D16903" s="5"/>
      <c r="J16903" s="12"/>
      <c r="S16903" s="12"/>
      <c r="T16903" s="5"/>
      <c r="V16903" s="5"/>
      <c r="W16903" s="5"/>
    </row>
    <row r="16904" spans="4:23" customFormat="1" x14ac:dyDescent="0.35">
      <c r="D16904" s="5"/>
      <c r="J16904" s="12"/>
      <c r="S16904" s="12"/>
      <c r="T16904" s="5"/>
      <c r="V16904" s="5"/>
      <c r="W16904" s="5"/>
    </row>
    <row r="16905" spans="4:23" customFormat="1" x14ac:dyDescent="0.35">
      <c r="D16905" s="5"/>
      <c r="J16905" s="12"/>
      <c r="S16905" s="12"/>
      <c r="T16905" s="5"/>
      <c r="V16905" s="5"/>
      <c r="W16905" s="5"/>
    </row>
    <row r="16906" spans="4:23" customFormat="1" x14ac:dyDescent="0.35">
      <c r="D16906" s="5"/>
      <c r="J16906" s="12"/>
      <c r="S16906" s="12"/>
      <c r="T16906" s="5"/>
      <c r="V16906" s="5"/>
      <c r="W16906" s="5"/>
    </row>
    <row r="16907" spans="4:23" customFormat="1" x14ac:dyDescent="0.35">
      <c r="D16907" s="5"/>
      <c r="J16907" s="12"/>
      <c r="S16907" s="12"/>
      <c r="T16907" s="5"/>
      <c r="V16907" s="5"/>
      <c r="W16907" s="5"/>
    </row>
    <row r="16908" spans="4:23" customFormat="1" x14ac:dyDescent="0.35">
      <c r="D16908" s="5"/>
      <c r="J16908" s="12"/>
      <c r="S16908" s="12"/>
      <c r="T16908" s="5"/>
      <c r="V16908" s="5"/>
      <c r="W16908" s="5"/>
    </row>
    <row r="16909" spans="4:23" customFormat="1" x14ac:dyDescent="0.35">
      <c r="D16909" s="5"/>
      <c r="J16909" s="12"/>
      <c r="S16909" s="12"/>
      <c r="T16909" s="5"/>
      <c r="V16909" s="5"/>
      <c r="W16909" s="5"/>
    </row>
    <row r="16910" spans="4:23" customFormat="1" x14ac:dyDescent="0.35">
      <c r="D16910" s="5"/>
      <c r="J16910" s="12"/>
      <c r="S16910" s="12"/>
      <c r="T16910" s="5"/>
      <c r="V16910" s="5"/>
      <c r="W16910" s="5"/>
    </row>
    <row r="16911" spans="4:23" customFormat="1" x14ac:dyDescent="0.35">
      <c r="D16911" s="5"/>
      <c r="J16911" s="12"/>
      <c r="S16911" s="12"/>
      <c r="T16911" s="5"/>
      <c r="V16911" s="5"/>
      <c r="W16911" s="5"/>
    </row>
    <row r="16912" spans="4:23" customFormat="1" x14ac:dyDescent="0.35">
      <c r="D16912" s="5"/>
      <c r="J16912" s="12"/>
      <c r="S16912" s="12"/>
      <c r="T16912" s="5"/>
      <c r="V16912" s="5"/>
      <c r="W16912" s="5"/>
    </row>
    <row r="16913" spans="4:23" customFormat="1" x14ac:dyDescent="0.35">
      <c r="D16913" s="5"/>
      <c r="J16913" s="12"/>
      <c r="S16913" s="12"/>
      <c r="T16913" s="5"/>
      <c r="V16913" s="5"/>
      <c r="W16913" s="5"/>
    </row>
    <row r="16914" spans="4:23" customFormat="1" x14ac:dyDescent="0.35">
      <c r="D16914" s="5"/>
      <c r="J16914" s="12"/>
      <c r="S16914" s="12"/>
      <c r="T16914" s="5"/>
      <c r="V16914" s="5"/>
      <c r="W16914" s="5"/>
    </row>
    <row r="16915" spans="4:23" customFormat="1" x14ac:dyDescent="0.35">
      <c r="D16915" s="5"/>
      <c r="J16915" s="12"/>
      <c r="S16915" s="12"/>
      <c r="T16915" s="5"/>
      <c r="V16915" s="5"/>
      <c r="W16915" s="5"/>
    </row>
    <row r="16916" spans="4:23" customFormat="1" x14ac:dyDescent="0.35">
      <c r="D16916" s="5"/>
      <c r="J16916" s="12"/>
      <c r="S16916" s="12"/>
      <c r="T16916" s="5"/>
      <c r="V16916" s="5"/>
      <c r="W16916" s="5"/>
    </row>
    <row r="16917" spans="4:23" customFormat="1" x14ac:dyDescent="0.35">
      <c r="D16917" s="5"/>
      <c r="J16917" s="12"/>
      <c r="S16917" s="12"/>
      <c r="T16917" s="5"/>
      <c r="V16917" s="5"/>
      <c r="W16917" s="5"/>
    </row>
    <row r="16918" spans="4:23" customFormat="1" x14ac:dyDescent="0.35">
      <c r="D16918" s="5"/>
      <c r="J16918" s="12"/>
      <c r="S16918" s="12"/>
      <c r="T16918" s="5"/>
      <c r="V16918" s="5"/>
      <c r="W16918" s="5"/>
    </row>
    <row r="16919" spans="4:23" customFormat="1" x14ac:dyDescent="0.35">
      <c r="D16919" s="5"/>
      <c r="J16919" s="12"/>
      <c r="S16919" s="12"/>
      <c r="T16919" s="5"/>
      <c r="V16919" s="5"/>
      <c r="W16919" s="5"/>
    </row>
    <row r="16920" spans="4:23" customFormat="1" x14ac:dyDescent="0.35">
      <c r="D16920" s="5"/>
      <c r="J16920" s="12"/>
      <c r="S16920" s="12"/>
      <c r="T16920" s="5"/>
      <c r="V16920" s="5"/>
      <c r="W16920" s="5"/>
    </row>
    <row r="16921" spans="4:23" customFormat="1" x14ac:dyDescent="0.35">
      <c r="D16921" s="5"/>
      <c r="J16921" s="12"/>
      <c r="S16921" s="12"/>
      <c r="T16921" s="5"/>
      <c r="V16921" s="5"/>
      <c r="W16921" s="5"/>
    </row>
    <row r="16922" spans="4:23" customFormat="1" x14ac:dyDescent="0.35">
      <c r="D16922" s="5"/>
      <c r="J16922" s="12"/>
      <c r="S16922" s="12"/>
      <c r="T16922" s="5"/>
      <c r="V16922" s="5"/>
      <c r="W16922" s="5"/>
    </row>
    <row r="16923" spans="4:23" customFormat="1" x14ac:dyDescent="0.35">
      <c r="D16923" s="5"/>
      <c r="J16923" s="12"/>
      <c r="S16923" s="12"/>
      <c r="T16923" s="5"/>
      <c r="V16923" s="5"/>
      <c r="W16923" s="5"/>
    </row>
    <row r="16924" spans="4:23" customFormat="1" x14ac:dyDescent="0.35">
      <c r="D16924" s="5"/>
      <c r="J16924" s="12"/>
      <c r="S16924" s="12"/>
      <c r="T16924" s="5"/>
      <c r="V16924" s="5"/>
      <c r="W16924" s="5"/>
    </row>
    <row r="16925" spans="4:23" customFormat="1" x14ac:dyDescent="0.35">
      <c r="D16925" s="5"/>
      <c r="J16925" s="12"/>
      <c r="S16925" s="12"/>
      <c r="T16925" s="5"/>
      <c r="V16925" s="5"/>
      <c r="W16925" s="5"/>
    </row>
    <row r="16926" spans="4:23" customFormat="1" x14ac:dyDescent="0.35">
      <c r="D16926" s="5"/>
      <c r="J16926" s="12"/>
      <c r="S16926" s="12"/>
      <c r="T16926" s="5"/>
      <c r="V16926" s="5"/>
      <c r="W16926" s="5"/>
    </row>
    <row r="16927" spans="4:23" customFormat="1" x14ac:dyDescent="0.35">
      <c r="D16927" s="5"/>
      <c r="J16927" s="12"/>
      <c r="S16927" s="12"/>
      <c r="T16927" s="5"/>
      <c r="V16927" s="5"/>
      <c r="W16927" s="5"/>
    </row>
    <row r="16928" spans="4:23" customFormat="1" x14ac:dyDescent="0.35">
      <c r="D16928" s="5"/>
      <c r="J16928" s="12"/>
      <c r="S16928" s="12"/>
      <c r="T16928" s="5"/>
      <c r="V16928" s="5"/>
      <c r="W16928" s="5"/>
    </row>
    <row r="16929" spans="4:23" customFormat="1" x14ac:dyDescent="0.35">
      <c r="D16929" s="5"/>
      <c r="J16929" s="12"/>
      <c r="S16929" s="12"/>
      <c r="T16929" s="5"/>
      <c r="V16929" s="5"/>
      <c r="W16929" s="5"/>
    </row>
    <row r="16930" spans="4:23" customFormat="1" x14ac:dyDescent="0.35">
      <c r="D16930" s="5"/>
      <c r="J16930" s="12"/>
      <c r="S16930" s="12"/>
      <c r="T16930" s="5"/>
      <c r="V16930" s="5"/>
      <c r="W16930" s="5"/>
    </row>
    <row r="16931" spans="4:23" customFormat="1" x14ac:dyDescent="0.35">
      <c r="D16931" s="5"/>
      <c r="J16931" s="12"/>
      <c r="S16931" s="12"/>
      <c r="T16931" s="5"/>
      <c r="V16931" s="5"/>
      <c r="W16931" s="5"/>
    </row>
    <row r="16932" spans="4:23" customFormat="1" x14ac:dyDescent="0.35">
      <c r="D16932" s="5"/>
      <c r="J16932" s="12"/>
      <c r="S16932" s="12"/>
      <c r="T16932" s="5"/>
      <c r="V16932" s="5"/>
      <c r="W16932" s="5"/>
    </row>
    <row r="16933" spans="4:23" customFormat="1" x14ac:dyDescent="0.35">
      <c r="D16933" s="5"/>
      <c r="J16933" s="12"/>
      <c r="S16933" s="12"/>
      <c r="T16933" s="5"/>
      <c r="V16933" s="5"/>
      <c r="W16933" s="5"/>
    </row>
    <row r="16934" spans="4:23" customFormat="1" x14ac:dyDescent="0.35">
      <c r="D16934" s="5"/>
      <c r="J16934" s="12"/>
      <c r="S16934" s="12"/>
      <c r="T16934" s="5"/>
      <c r="V16934" s="5"/>
      <c r="W16934" s="5"/>
    </row>
    <row r="16935" spans="4:23" customFormat="1" x14ac:dyDescent="0.35">
      <c r="D16935" s="5"/>
      <c r="J16935" s="12"/>
      <c r="S16935" s="12"/>
      <c r="T16935" s="5"/>
      <c r="V16935" s="5"/>
      <c r="W16935" s="5"/>
    </row>
    <row r="16936" spans="4:23" customFormat="1" x14ac:dyDescent="0.35">
      <c r="D16936" s="5"/>
      <c r="J16936" s="12"/>
      <c r="S16936" s="12"/>
      <c r="T16936" s="5"/>
      <c r="V16936" s="5"/>
      <c r="W16936" s="5"/>
    </row>
    <row r="16937" spans="4:23" customFormat="1" x14ac:dyDescent="0.35">
      <c r="D16937" s="5"/>
      <c r="J16937" s="12"/>
      <c r="S16937" s="12"/>
      <c r="T16937" s="5"/>
      <c r="V16937" s="5"/>
      <c r="W16937" s="5"/>
    </row>
    <row r="16938" spans="4:23" customFormat="1" x14ac:dyDescent="0.35">
      <c r="D16938" s="5"/>
      <c r="J16938" s="12"/>
      <c r="S16938" s="12"/>
      <c r="T16938" s="5"/>
      <c r="V16938" s="5"/>
      <c r="W16938" s="5"/>
    </row>
    <row r="16939" spans="4:23" customFormat="1" x14ac:dyDescent="0.35">
      <c r="D16939" s="5"/>
      <c r="J16939" s="12"/>
      <c r="S16939" s="12"/>
      <c r="T16939" s="5"/>
      <c r="V16939" s="5"/>
      <c r="W16939" s="5"/>
    </row>
    <row r="16940" spans="4:23" customFormat="1" x14ac:dyDescent="0.35">
      <c r="D16940" s="5"/>
      <c r="J16940" s="12"/>
      <c r="S16940" s="12"/>
      <c r="T16940" s="5"/>
      <c r="V16940" s="5"/>
      <c r="W16940" s="5"/>
    </row>
    <row r="16941" spans="4:23" customFormat="1" x14ac:dyDescent="0.35">
      <c r="D16941" s="5"/>
      <c r="J16941" s="12"/>
      <c r="S16941" s="12"/>
      <c r="T16941" s="5"/>
      <c r="V16941" s="5"/>
      <c r="W16941" s="5"/>
    </row>
    <row r="16942" spans="4:23" customFormat="1" x14ac:dyDescent="0.35">
      <c r="D16942" s="5"/>
      <c r="J16942" s="12"/>
      <c r="S16942" s="12"/>
      <c r="T16942" s="5"/>
      <c r="V16942" s="5"/>
      <c r="W16942" s="5"/>
    </row>
    <row r="16943" spans="4:23" customFormat="1" x14ac:dyDescent="0.35">
      <c r="D16943" s="5"/>
      <c r="J16943" s="12"/>
      <c r="S16943" s="12"/>
      <c r="T16943" s="5"/>
      <c r="V16943" s="5"/>
      <c r="W16943" s="5"/>
    </row>
    <row r="16944" spans="4:23" customFormat="1" x14ac:dyDescent="0.35">
      <c r="D16944" s="5"/>
      <c r="J16944" s="12"/>
      <c r="S16944" s="12"/>
      <c r="T16944" s="5"/>
      <c r="V16944" s="5"/>
      <c r="W16944" s="5"/>
    </row>
    <row r="16945" spans="4:23" customFormat="1" x14ac:dyDescent="0.35">
      <c r="D16945" s="5"/>
      <c r="J16945" s="12"/>
      <c r="S16945" s="12"/>
      <c r="T16945" s="5"/>
      <c r="V16945" s="5"/>
      <c r="W16945" s="5"/>
    </row>
    <row r="16946" spans="4:23" customFormat="1" x14ac:dyDescent="0.35">
      <c r="D16946" s="5"/>
      <c r="J16946" s="12"/>
      <c r="S16946" s="12"/>
      <c r="T16946" s="5"/>
      <c r="V16946" s="5"/>
      <c r="W16946" s="5"/>
    </row>
    <row r="16947" spans="4:23" customFormat="1" x14ac:dyDescent="0.35">
      <c r="D16947" s="5"/>
      <c r="J16947" s="12"/>
      <c r="S16947" s="12"/>
      <c r="T16947" s="5"/>
      <c r="V16947" s="5"/>
      <c r="W16947" s="5"/>
    </row>
    <row r="16948" spans="4:23" customFormat="1" x14ac:dyDescent="0.35">
      <c r="D16948" s="5"/>
      <c r="J16948" s="12"/>
      <c r="S16948" s="12"/>
      <c r="T16948" s="5"/>
      <c r="V16948" s="5"/>
      <c r="W16948" s="5"/>
    </row>
    <row r="16949" spans="4:23" customFormat="1" x14ac:dyDescent="0.35">
      <c r="D16949" s="5"/>
      <c r="J16949" s="12"/>
      <c r="S16949" s="12"/>
      <c r="T16949" s="5"/>
      <c r="V16949" s="5"/>
      <c r="W16949" s="5"/>
    </row>
    <row r="16950" spans="4:23" customFormat="1" x14ac:dyDescent="0.35">
      <c r="D16950" s="5"/>
      <c r="J16950" s="12"/>
      <c r="S16950" s="12"/>
      <c r="T16950" s="5"/>
      <c r="V16950" s="5"/>
      <c r="W16950" s="5"/>
    </row>
    <row r="16951" spans="4:23" customFormat="1" x14ac:dyDescent="0.35">
      <c r="D16951" s="5"/>
      <c r="J16951" s="12"/>
      <c r="S16951" s="12"/>
      <c r="T16951" s="5"/>
      <c r="V16951" s="5"/>
      <c r="W16951" s="5"/>
    </row>
    <row r="16952" spans="4:23" customFormat="1" x14ac:dyDescent="0.35">
      <c r="D16952" s="5"/>
      <c r="J16952" s="12"/>
      <c r="S16952" s="12"/>
      <c r="T16952" s="5"/>
      <c r="V16952" s="5"/>
      <c r="W16952" s="5"/>
    </row>
    <row r="16953" spans="4:23" customFormat="1" x14ac:dyDescent="0.35">
      <c r="D16953" s="5"/>
      <c r="J16953" s="12"/>
      <c r="S16953" s="12"/>
      <c r="T16953" s="5"/>
      <c r="V16953" s="5"/>
      <c r="W16953" s="5"/>
    </row>
    <row r="16954" spans="4:23" customFormat="1" x14ac:dyDescent="0.35">
      <c r="D16954" s="5"/>
      <c r="J16954" s="12"/>
      <c r="S16954" s="12"/>
      <c r="T16954" s="5"/>
      <c r="V16954" s="5"/>
      <c r="W16954" s="5"/>
    </row>
    <row r="16955" spans="4:23" customFormat="1" x14ac:dyDescent="0.35">
      <c r="D16955" s="5"/>
      <c r="J16955" s="12"/>
      <c r="S16955" s="12"/>
      <c r="T16955" s="5"/>
      <c r="V16955" s="5"/>
      <c r="W16955" s="5"/>
    </row>
    <row r="16956" spans="4:23" customFormat="1" x14ac:dyDescent="0.35">
      <c r="D16956" s="5"/>
      <c r="J16956" s="12"/>
      <c r="S16956" s="12"/>
      <c r="T16956" s="5"/>
      <c r="V16956" s="5"/>
      <c r="W16956" s="5"/>
    </row>
    <row r="16957" spans="4:23" customFormat="1" x14ac:dyDescent="0.35">
      <c r="D16957" s="5"/>
      <c r="J16957" s="12"/>
      <c r="S16957" s="12"/>
      <c r="T16957" s="5"/>
      <c r="V16957" s="5"/>
      <c r="W16957" s="5"/>
    </row>
    <row r="16958" spans="4:23" customFormat="1" x14ac:dyDescent="0.35">
      <c r="D16958" s="5"/>
      <c r="J16958" s="12"/>
      <c r="S16958" s="12"/>
      <c r="T16958" s="5"/>
      <c r="V16958" s="5"/>
      <c r="W16958" s="5"/>
    </row>
    <row r="16959" spans="4:23" customFormat="1" x14ac:dyDescent="0.35">
      <c r="D16959" s="5"/>
      <c r="J16959" s="12"/>
      <c r="S16959" s="12"/>
      <c r="T16959" s="5"/>
      <c r="V16959" s="5"/>
      <c r="W16959" s="5"/>
    </row>
    <row r="16960" spans="4:23" customFormat="1" x14ac:dyDescent="0.35">
      <c r="D16960" s="5"/>
      <c r="J16960" s="12"/>
      <c r="S16960" s="12"/>
      <c r="T16960" s="5"/>
      <c r="V16960" s="5"/>
      <c r="W16960" s="5"/>
    </row>
    <row r="16961" spans="4:23" customFormat="1" x14ac:dyDescent="0.35">
      <c r="D16961" s="5"/>
      <c r="J16961" s="12"/>
      <c r="S16961" s="12"/>
      <c r="T16961" s="5"/>
      <c r="V16961" s="5"/>
      <c r="W16961" s="5"/>
    </row>
    <row r="16962" spans="4:23" customFormat="1" x14ac:dyDescent="0.35">
      <c r="D16962" s="5"/>
      <c r="J16962" s="12"/>
      <c r="S16962" s="12"/>
      <c r="T16962" s="5"/>
      <c r="V16962" s="5"/>
      <c r="W16962" s="5"/>
    </row>
    <row r="16963" spans="4:23" customFormat="1" x14ac:dyDescent="0.35">
      <c r="D16963" s="5"/>
      <c r="J16963" s="12"/>
      <c r="S16963" s="12"/>
      <c r="T16963" s="5"/>
      <c r="V16963" s="5"/>
      <c r="W16963" s="5"/>
    </row>
    <row r="16964" spans="4:23" customFormat="1" x14ac:dyDescent="0.35">
      <c r="D16964" s="5"/>
      <c r="J16964" s="12"/>
      <c r="S16964" s="12"/>
      <c r="T16964" s="5"/>
      <c r="V16964" s="5"/>
      <c r="W16964" s="5"/>
    </row>
    <row r="16965" spans="4:23" customFormat="1" x14ac:dyDescent="0.35">
      <c r="D16965" s="5"/>
      <c r="J16965" s="12"/>
      <c r="S16965" s="12"/>
      <c r="T16965" s="5"/>
      <c r="V16965" s="5"/>
      <c r="W16965" s="5"/>
    </row>
    <row r="16966" spans="4:23" customFormat="1" x14ac:dyDescent="0.35">
      <c r="D16966" s="5"/>
      <c r="J16966" s="12"/>
      <c r="S16966" s="12"/>
      <c r="T16966" s="5"/>
      <c r="V16966" s="5"/>
      <c r="W16966" s="5"/>
    </row>
    <row r="16967" spans="4:23" customFormat="1" x14ac:dyDescent="0.35">
      <c r="D16967" s="5"/>
      <c r="J16967" s="12"/>
      <c r="S16967" s="12"/>
      <c r="T16967" s="5"/>
      <c r="V16967" s="5"/>
      <c r="W16967" s="5"/>
    </row>
    <row r="16968" spans="4:23" customFormat="1" x14ac:dyDescent="0.35">
      <c r="D16968" s="5"/>
      <c r="J16968" s="12"/>
      <c r="S16968" s="12"/>
      <c r="T16968" s="5"/>
      <c r="V16968" s="5"/>
      <c r="W16968" s="5"/>
    </row>
    <row r="16969" spans="4:23" customFormat="1" x14ac:dyDescent="0.35">
      <c r="D16969" s="5"/>
      <c r="J16969" s="12"/>
      <c r="S16969" s="12"/>
      <c r="T16969" s="5"/>
      <c r="V16969" s="5"/>
      <c r="W16969" s="5"/>
    </row>
    <row r="16970" spans="4:23" customFormat="1" x14ac:dyDescent="0.35">
      <c r="D16970" s="5"/>
      <c r="J16970" s="12"/>
      <c r="S16970" s="12"/>
      <c r="T16970" s="5"/>
      <c r="V16970" s="5"/>
      <c r="W16970" s="5"/>
    </row>
    <row r="16971" spans="4:23" customFormat="1" x14ac:dyDescent="0.35">
      <c r="D16971" s="5"/>
      <c r="J16971" s="12"/>
      <c r="S16971" s="12"/>
      <c r="T16971" s="5"/>
      <c r="V16971" s="5"/>
      <c r="W16971" s="5"/>
    </row>
    <row r="16972" spans="4:23" customFormat="1" x14ac:dyDescent="0.35">
      <c r="D16972" s="5"/>
      <c r="J16972" s="12"/>
      <c r="S16972" s="12"/>
      <c r="T16972" s="5"/>
      <c r="V16972" s="5"/>
      <c r="W16972" s="5"/>
    </row>
    <row r="16973" spans="4:23" customFormat="1" x14ac:dyDescent="0.35">
      <c r="D16973" s="5"/>
      <c r="J16973" s="12"/>
      <c r="S16973" s="12"/>
      <c r="T16973" s="5"/>
      <c r="V16973" s="5"/>
      <c r="W16973" s="5"/>
    </row>
    <row r="16974" spans="4:23" customFormat="1" x14ac:dyDescent="0.35">
      <c r="D16974" s="5"/>
      <c r="J16974" s="12"/>
      <c r="S16974" s="12"/>
      <c r="T16974" s="5"/>
      <c r="V16974" s="5"/>
      <c r="W16974" s="5"/>
    </row>
    <row r="16975" spans="4:23" customFormat="1" x14ac:dyDescent="0.35">
      <c r="D16975" s="5"/>
      <c r="J16975" s="12"/>
      <c r="S16975" s="12"/>
      <c r="T16975" s="5"/>
      <c r="V16975" s="5"/>
      <c r="W16975" s="5"/>
    </row>
    <row r="16976" spans="4:23" customFormat="1" x14ac:dyDescent="0.35">
      <c r="D16976" s="5"/>
      <c r="J16976" s="12"/>
      <c r="S16976" s="12"/>
      <c r="T16976" s="5"/>
      <c r="V16976" s="5"/>
      <c r="W16976" s="5"/>
    </row>
    <row r="16977" spans="4:23" customFormat="1" x14ac:dyDescent="0.35">
      <c r="D16977" s="5"/>
      <c r="J16977" s="12"/>
      <c r="S16977" s="12"/>
      <c r="T16977" s="5"/>
      <c r="V16977" s="5"/>
      <c r="W16977" s="5"/>
    </row>
    <row r="16978" spans="4:23" customFormat="1" x14ac:dyDescent="0.35">
      <c r="D16978" s="5"/>
      <c r="J16978" s="12"/>
      <c r="S16978" s="12"/>
      <c r="T16978" s="5"/>
      <c r="V16978" s="5"/>
      <c r="W16978" s="5"/>
    </row>
    <row r="16979" spans="4:23" customFormat="1" x14ac:dyDescent="0.35">
      <c r="D16979" s="5"/>
      <c r="J16979" s="12"/>
      <c r="S16979" s="12"/>
      <c r="T16979" s="5"/>
      <c r="V16979" s="5"/>
      <c r="W16979" s="5"/>
    </row>
    <row r="16980" spans="4:23" customFormat="1" x14ac:dyDescent="0.35">
      <c r="D16980" s="5"/>
      <c r="J16980" s="12"/>
      <c r="S16980" s="12"/>
      <c r="T16980" s="5"/>
      <c r="V16980" s="5"/>
      <c r="W16980" s="5"/>
    </row>
    <row r="16981" spans="4:23" customFormat="1" x14ac:dyDescent="0.35">
      <c r="D16981" s="5"/>
      <c r="J16981" s="12"/>
      <c r="S16981" s="12"/>
      <c r="T16981" s="5"/>
      <c r="V16981" s="5"/>
      <c r="W16981" s="5"/>
    </row>
    <row r="16982" spans="4:23" customFormat="1" x14ac:dyDescent="0.35">
      <c r="D16982" s="5"/>
      <c r="J16982" s="12"/>
      <c r="S16982" s="12"/>
      <c r="T16982" s="5"/>
      <c r="V16982" s="5"/>
      <c r="W16982" s="5"/>
    </row>
    <row r="16983" spans="4:23" customFormat="1" x14ac:dyDescent="0.35">
      <c r="D16983" s="5"/>
      <c r="J16983" s="12"/>
      <c r="S16983" s="12"/>
      <c r="T16983" s="5"/>
      <c r="V16983" s="5"/>
      <c r="W16983" s="5"/>
    </row>
    <row r="16984" spans="4:23" customFormat="1" x14ac:dyDescent="0.35">
      <c r="D16984" s="5"/>
      <c r="J16984" s="12"/>
      <c r="S16984" s="12"/>
      <c r="T16984" s="5"/>
      <c r="V16984" s="5"/>
      <c r="W16984" s="5"/>
    </row>
    <row r="16985" spans="4:23" customFormat="1" x14ac:dyDescent="0.35">
      <c r="D16985" s="5"/>
      <c r="J16985" s="12"/>
      <c r="S16985" s="12"/>
      <c r="T16985" s="5"/>
      <c r="V16985" s="5"/>
      <c r="W16985" s="5"/>
    </row>
    <row r="16986" spans="4:23" customFormat="1" x14ac:dyDescent="0.35">
      <c r="D16986" s="5"/>
      <c r="J16986" s="12"/>
      <c r="S16986" s="12"/>
      <c r="T16986" s="5"/>
      <c r="V16986" s="5"/>
      <c r="W16986" s="5"/>
    </row>
    <row r="16987" spans="4:23" customFormat="1" x14ac:dyDescent="0.35">
      <c r="D16987" s="5"/>
      <c r="J16987" s="12"/>
      <c r="S16987" s="12"/>
      <c r="T16987" s="5"/>
      <c r="V16987" s="5"/>
      <c r="W16987" s="5"/>
    </row>
    <row r="16988" spans="4:23" customFormat="1" x14ac:dyDescent="0.35">
      <c r="D16988" s="5"/>
      <c r="J16988" s="12"/>
      <c r="S16988" s="12"/>
      <c r="T16988" s="5"/>
      <c r="V16988" s="5"/>
      <c r="W16988" s="5"/>
    </row>
    <row r="16989" spans="4:23" customFormat="1" x14ac:dyDescent="0.35">
      <c r="D16989" s="5"/>
      <c r="J16989" s="12"/>
      <c r="S16989" s="12"/>
      <c r="T16989" s="5"/>
      <c r="V16989" s="5"/>
      <c r="W16989" s="5"/>
    </row>
    <row r="16990" spans="4:23" customFormat="1" x14ac:dyDescent="0.35">
      <c r="D16990" s="5"/>
      <c r="J16990" s="12"/>
      <c r="S16990" s="12"/>
      <c r="T16990" s="5"/>
      <c r="V16990" s="5"/>
      <c r="W16990" s="5"/>
    </row>
    <row r="16991" spans="4:23" customFormat="1" x14ac:dyDescent="0.35">
      <c r="D16991" s="5"/>
      <c r="J16991" s="12"/>
      <c r="S16991" s="12"/>
      <c r="T16991" s="5"/>
      <c r="V16991" s="5"/>
      <c r="W16991" s="5"/>
    </row>
    <row r="16992" spans="4:23" customFormat="1" x14ac:dyDescent="0.35">
      <c r="D16992" s="5"/>
      <c r="J16992" s="12"/>
      <c r="S16992" s="12"/>
      <c r="T16992" s="5"/>
      <c r="V16992" s="5"/>
      <c r="W16992" s="5"/>
    </row>
    <row r="16993" spans="4:23" customFormat="1" x14ac:dyDescent="0.35">
      <c r="D16993" s="5"/>
      <c r="J16993" s="12"/>
      <c r="S16993" s="12"/>
      <c r="T16993" s="5"/>
      <c r="V16993" s="5"/>
      <c r="W16993" s="5"/>
    </row>
    <row r="16994" spans="4:23" customFormat="1" x14ac:dyDescent="0.35">
      <c r="D16994" s="5"/>
      <c r="J16994" s="12"/>
      <c r="S16994" s="12"/>
      <c r="T16994" s="5"/>
      <c r="V16994" s="5"/>
      <c r="W16994" s="5"/>
    </row>
    <row r="16995" spans="4:23" customFormat="1" x14ac:dyDescent="0.35">
      <c r="D16995" s="5"/>
      <c r="J16995" s="12"/>
      <c r="S16995" s="12"/>
      <c r="T16995" s="5"/>
      <c r="V16995" s="5"/>
      <c r="W16995" s="5"/>
    </row>
    <row r="16996" spans="4:23" customFormat="1" x14ac:dyDescent="0.35">
      <c r="D16996" s="5"/>
      <c r="J16996" s="12"/>
      <c r="S16996" s="12"/>
      <c r="T16996" s="5"/>
      <c r="V16996" s="5"/>
      <c r="W16996" s="5"/>
    </row>
    <row r="16997" spans="4:23" customFormat="1" x14ac:dyDescent="0.35">
      <c r="D16997" s="5"/>
      <c r="J16997" s="12"/>
      <c r="S16997" s="12"/>
      <c r="T16997" s="5"/>
      <c r="V16997" s="5"/>
      <c r="W16997" s="5"/>
    </row>
    <row r="16998" spans="4:23" customFormat="1" x14ac:dyDescent="0.35">
      <c r="D16998" s="5"/>
      <c r="J16998" s="12"/>
      <c r="S16998" s="12"/>
      <c r="T16998" s="5"/>
      <c r="V16998" s="5"/>
      <c r="W16998" s="5"/>
    </row>
    <row r="16999" spans="4:23" customFormat="1" x14ac:dyDescent="0.35">
      <c r="D16999" s="5"/>
      <c r="J16999" s="12"/>
      <c r="S16999" s="12"/>
      <c r="T16999" s="5"/>
      <c r="V16999" s="5"/>
      <c r="W16999" s="5"/>
    </row>
    <row r="17000" spans="4:23" customFormat="1" x14ac:dyDescent="0.35">
      <c r="D17000" s="5"/>
      <c r="J17000" s="12"/>
      <c r="S17000" s="12"/>
      <c r="T17000" s="5"/>
      <c r="V17000" s="5"/>
      <c r="W17000" s="5"/>
    </row>
    <row r="17001" spans="4:23" customFormat="1" x14ac:dyDescent="0.35">
      <c r="D17001" s="5"/>
      <c r="J17001" s="12"/>
      <c r="S17001" s="12"/>
      <c r="T17001" s="5"/>
      <c r="V17001" s="5"/>
      <c r="W17001" s="5"/>
    </row>
    <row r="17002" spans="4:23" customFormat="1" x14ac:dyDescent="0.35">
      <c r="D17002" s="5"/>
      <c r="J17002" s="12"/>
      <c r="S17002" s="12"/>
      <c r="T17002" s="5"/>
      <c r="V17002" s="5"/>
      <c r="W17002" s="5"/>
    </row>
    <row r="17003" spans="4:23" customFormat="1" x14ac:dyDescent="0.35">
      <c r="D17003" s="5"/>
      <c r="J17003" s="12"/>
      <c r="S17003" s="12"/>
      <c r="T17003" s="5"/>
      <c r="V17003" s="5"/>
      <c r="W17003" s="5"/>
    </row>
    <row r="17004" spans="4:23" customFormat="1" x14ac:dyDescent="0.35">
      <c r="D17004" s="5"/>
      <c r="J17004" s="12"/>
      <c r="S17004" s="12"/>
      <c r="T17004" s="5"/>
      <c r="V17004" s="5"/>
      <c r="W17004" s="5"/>
    </row>
    <row r="17005" spans="4:23" customFormat="1" x14ac:dyDescent="0.35">
      <c r="D17005" s="5"/>
      <c r="J17005" s="12"/>
      <c r="S17005" s="12"/>
      <c r="T17005" s="5"/>
      <c r="V17005" s="5"/>
      <c r="W17005" s="5"/>
    </row>
    <row r="17006" spans="4:23" customFormat="1" x14ac:dyDescent="0.35">
      <c r="D17006" s="5"/>
      <c r="J17006" s="12"/>
      <c r="S17006" s="12"/>
      <c r="T17006" s="5"/>
      <c r="V17006" s="5"/>
      <c r="W17006" s="5"/>
    </row>
    <row r="17007" spans="4:23" customFormat="1" x14ac:dyDescent="0.35">
      <c r="D17007" s="5"/>
      <c r="J17007" s="12"/>
      <c r="S17007" s="12"/>
      <c r="T17007" s="5"/>
      <c r="V17007" s="5"/>
      <c r="W17007" s="5"/>
    </row>
    <row r="17008" spans="4:23" customFormat="1" x14ac:dyDescent="0.35">
      <c r="D17008" s="5"/>
      <c r="J17008" s="12"/>
      <c r="S17008" s="12"/>
      <c r="T17008" s="5"/>
      <c r="V17008" s="5"/>
      <c r="W17008" s="5"/>
    </row>
    <row r="17009" spans="4:23" customFormat="1" x14ac:dyDescent="0.35">
      <c r="D17009" s="5"/>
      <c r="J17009" s="12"/>
      <c r="S17009" s="12"/>
      <c r="T17009" s="5"/>
      <c r="V17009" s="5"/>
      <c r="W17009" s="5"/>
    </row>
    <row r="17010" spans="4:23" customFormat="1" x14ac:dyDescent="0.35">
      <c r="D17010" s="5"/>
      <c r="J17010" s="12"/>
      <c r="S17010" s="12"/>
      <c r="T17010" s="5"/>
      <c r="V17010" s="5"/>
      <c r="W17010" s="5"/>
    </row>
    <row r="17011" spans="4:23" customFormat="1" x14ac:dyDescent="0.35">
      <c r="D17011" s="5"/>
      <c r="J17011" s="12"/>
      <c r="S17011" s="12"/>
      <c r="T17011" s="5"/>
      <c r="V17011" s="5"/>
      <c r="W17011" s="5"/>
    </row>
    <row r="17012" spans="4:23" customFormat="1" x14ac:dyDescent="0.35">
      <c r="D17012" s="5"/>
      <c r="J17012" s="12"/>
      <c r="S17012" s="12"/>
      <c r="T17012" s="5"/>
      <c r="V17012" s="5"/>
      <c r="W17012" s="5"/>
    </row>
    <row r="17013" spans="4:23" customFormat="1" x14ac:dyDescent="0.35">
      <c r="D17013" s="5"/>
      <c r="J17013" s="12"/>
      <c r="S17013" s="12"/>
      <c r="T17013" s="5"/>
      <c r="V17013" s="5"/>
      <c r="W17013" s="5"/>
    </row>
    <row r="17014" spans="4:23" customFormat="1" x14ac:dyDescent="0.35">
      <c r="D17014" s="5"/>
      <c r="J17014" s="12"/>
      <c r="S17014" s="12"/>
      <c r="T17014" s="5"/>
      <c r="V17014" s="5"/>
      <c r="W17014" s="5"/>
    </row>
    <row r="17015" spans="4:23" customFormat="1" x14ac:dyDescent="0.35">
      <c r="D17015" s="5"/>
      <c r="J17015" s="12"/>
      <c r="S17015" s="12"/>
      <c r="T17015" s="5"/>
      <c r="V17015" s="5"/>
      <c r="W17015" s="5"/>
    </row>
    <row r="17016" spans="4:23" customFormat="1" x14ac:dyDescent="0.35">
      <c r="D17016" s="5"/>
      <c r="J17016" s="12"/>
      <c r="S17016" s="12"/>
      <c r="T17016" s="5"/>
      <c r="V17016" s="5"/>
      <c r="W17016" s="5"/>
    </row>
    <row r="17017" spans="4:23" customFormat="1" x14ac:dyDescent="0.35">
      <c r="D17017" s="5"/>
      <c r="J17017" s="12"/>
      <c r="S17017" s="12"/>
      <c r="T17017" s="5"/>
      <c r="V17017" s="5"/>
      <c r="W17017" s="5"/>
    </row>
    <row r="17018" spans="4:23" customFormat="1" x14ac:dyDescent="0.35">
      <c r="D17018" s="5"/>
      <c r="J17018" s="12"/>
      <c r="S17018" s="12"/>
      <c r="T17018" s="5"/>
      <c r="V17018" s="5"/>
      <c r="W17018" s="5"/>
    </row>
    <row r="17019" spans="4:23" customFormat="1" x14ac:dyDescent="0.35">
      <c r="D17019" s="5"/>
      <c r="J17019" s="12"/>
      <c r="S17019" s="12"/>
      <c r="T17019" s="5"/>
      <c r="V17019" s="5"/>
      <c r="W17019" s="5"/>
    </row>
    <row r="17020" spans="4:23" customFormat="1" x14ac:dyDescent="0.35">
      <c r="D17020" s="5"/>
      <c r="J17020" s="12"/>
      <c r="S17020" s="12"/>
      <c r="T17020" s="5"/>
      <c r="V17020" s="5"/>
      <c r="W17020" s="5"/>
    </row>
    <row r="17021" spans="4:23" customFormat="1" x14ac:dyDescent="0.35">
      <c r="D17021" s="5"/>
      <c r="J17021" s="12"/>
      <c r="S17021" s="12"/>
      <c r="T17021" s="5"/>
      <c r="V17021" s="5"/>
      <c r="W17021" s="5"/>
    </row>
    <row r="17022" spans="4:23" customFormat="1" x14ac:dyDescent="0.35">
      <c r="D17022" s="5"/>
      <c r="J17022" s="12"/>
      <c r="S17022" s="12"/>
      <c r="T17022" s="5"/>
      <c r="V17022" s="5"/>
      <c r="W17022" s="5"/>
    </row>
    <row r="17023" spans="4:23" customFormat="1" x14ac:dyDescent="0.35">
      <c r="D17023" s="5"/>
      <c r="J17023" s="12"/>
      <c r="S17023" s="12"/>
      <c r="T17023" s="5"/>
      <c r="V17023" s="5"/>
      <c r="W17023" s="5"/>
    </row>
    <row r="17024" spans="4:23" customFormat="1" x14ac:dyDescent="0.35">
      <c r="D17024" s="5"/>
      <c r="J17024" s="12"/>
      <c r="S17024" s="12"/>
      <c r="T17024" s="5"/>
      <c r="V17024" s="5"/>
      <c r="W17024" s="5"/>
    </row>
    <row r="17025" spans="4:23" customFormat="1" x14ac:dyDescent="0.35">
      <c r="D17025" s="5"/>
      <c r="J17025" s="12"/>
      <c r="S17025" s="12"/>
      <c r="T17025" s="5"/>
      <c r="V17025" s="5"/>
      <c r="W17025" s="5"/>
    </row>
    <row r="17026" spans="4:23" customFormat="1" x14ac:dyDescent="0.35">
      <c r="D17026" s="5"/>
      <c r="J17026" s="12"/>
      <c r="S17026" s="12"/>
      <c r="T17026" s="5"/>
      <c r="V17026" s="5"/>
      <c r="W17026" s="5"/>
    </row>
    <row r="17027" spans="4:23" customFormat="1" x14ac:dyDescent="0.35">
      <c r="D17027" s="5"/>
      <c r="J17027" s="12"/>
      <c r="S17027" s="12"/>
      <c r="T17027" s="5"/>
      <c r="V17027" s="5"/>
      <c r="W17027" s="5"/>
    </row>
    <row r="17028" spans="4:23" customFormat="1" x14ac:dyDescent="0.35">
      <c r="D17028" s="5"/>
      <c r="J17028" s="12"/>
      <c r="S17028" s="12"/>
      <c r="T17028" s="5"/>
      <c r="V17028" s="5"/>
      <c r="W17028" s="5"/>
    </row>
    <row r="17029" spans="4:23" customFormat="1" x14ac:dyDescent="0.35">
      <c r="D17029" s="5"/>
      <c r="J17029" s="12"/>
      <c r="S17029" s="12"/>
      <c r="T17029" s="5"/>
      <c r="V17029" s="5"/>
      <c r="W17029" s="5"/>
    </row>
    <row r="17030" spans="4:23" customFormat="1" x14ac:dyDescent="0.35">
      <c r="D17030" s="5"/>
      <c r="J17030" s="12"/>
      <c r="S17030" s="12"/>
      <c r="T17030" s="5"/>
      <c r="V17030" s="5"/>
      <c r="W17030" s="5"/>
    </row>
    <row r="17031" spans="4:23" customFormat="1" x14ac:dyDescent="0.35">
      <c r="D17031" s="5"/>
      <c r="J17031" s="12"/>
      <c r="S17031" s="12"/>
      <c r="T17031" s="5"/>
      <c r="V17031" s="5"/>
      <c r="W17031" s="5"/>
    </row>
    <row r="17032" spans="4:23" customFormat="1" x14ac:dyDescent="0.35">
      <c r="D17032" s="5"/>
      <c r="J17032" s="12"/>
      <c r="S17032" s="12"/>
      <c r="T17032" s="5"/>
      <c r="V17032" s="5"/>
      <c r="W17032" s="5"/>
    </row>
    <row r="17033" spans="4:23" customFormat="1" x14ac:dyDescent="0.35">
      <c r="D17033" s="5"/>
      <c r="J17033" s="12"/>
      <c r="S17033" s="12"/>
      <c r="T17033" s="5"/>
      <c r="V17033" s="5"/>
      <c r="W17033" s="5"/>
    </row>
    <row r="17034" spans="4:23" customFormat="1" x14ac:dyDescent="0.35">
      <c r="D17034" s="5"/>
      <c r="J17034" s="12"/>
      <c r="S17034" s="12"/>
      <c r="T17034" s="5"/>
      <c r="V17034" s="5"/>
      <c r="W17034" s="5"/>
    </row>
    <row r="17035" spans="4:23" customFormat="1" x14ac:dyDescent="0.35">
      <c r="D17035" s="5"/>
      <c r="J17035" s="12"/>
      <c r="S17035" s="12"/>
      <c r="T17035" s="5"/>
      <c r="V17035" s="5"/>
      <c r="W17035" s="5"/>
    </row>
    <row r="17036" spans="4:23" customFormat="1" x14ac:dyDescent="0.35">
      <c r="D17036" s="5"/>
      <c r="J17036" s="12"/>
      <c r="S17036" s="12"/>
      <c r="T17036" s="5"/>
      <c r="V17036" s="5"/>
      <c r="W17036" s="5"/>
    </row>
    <row r="17037" spans="4:23" customFormat="1" x14ac:dyDescent="0.35">
      <c r="D17037" s="5"/>
      <c r="J17037" s="12"/>
      <c r="S17037" s="12"/>
      <c r="T17037" s="5"/>
      <c r="V17037" s="5"/>
      <c r="W17037" s="5"/>
    </row>
    <row r="17038" spans="4:23" customFormat="1" x14ac:dyDescent="0.35">
      <c r="D17038" s="5"/>
      <c r="J17038" s="12"/>
      <c r="S17038" s="12"/>
      <c r="T17038" s="5"/>
      <c r="V17038" s="5"/>
      <c r="W17038" s="5"/>
    </row>
    <row r="17039" spans="4:23" customFormat="1" x14ac:dyDescent="0.35">
      <c r="D17039" s="5"/>
      <c r="J17039" s="12"/>
      <c r="S17039" s="12"/>
      <c r="T17039" s="5"/>
      <c r="V17039" s="5"/>
      <c r="W17039" s="5"/>
    </row>
    <row r="17040" spans="4:23" customFormat="1" x14ac:dyDescent="0.35">
      <c r="D17040" s="5"/>
      <c r="J17040" s="12"/>
      <c r="S17040" s="12"/>
      <c r="T17040" s="5"/>
      <c r="V17040" s="5"/>
      <c r="W17040" s="5"/>
    </row>
    <row r="17041" spans="4:23" customFormat="1" x14ac:dyDescent="0.35">
      <c r="D17041" s="5"/>
      <c r="J17041" s="12"/>
      <c r="S17041" s="12"/>
      <c r="T17041" s="5"/>
      <c r="V17041" s="5"/>
      <c r="W17041" s="5"/>
    </row>
    <row r="17042" spans="4:23" customFormat="1" x14ac:dyDescent="0.35">
      <c r="D17042" s="5"/>
      <c r="J17042" s="12"/>
      <c r="S17042" s="12"/>
      <c r="T17042" s="5"/>
      <c r="V17042" s="5"/>
      <c r="W17042" s="5"/>
    </row>
    <row r="17043" spans="4:23" customFormat="1" x14ac:dyDescent="0.35">
      <c r="D17043" s="5"/>
      <c r="J17043" s="12"/>
      <c r="S17043" s="12"/>
      <c r="T17043" s="5"/>
      <c r="V17043" s="5"/>
      <c r="W17043" s="5"/>
    </row>
    <row r="17044" spans="4:23" customFormat="1" x14ac:dyDescent="0.35">
      <c r="D17044" s="5"/>
      <c r="J17044" s="12"/>
      <c r="S17044" s="12"/>
      <c r="T17044" s="5"/>
      <c r="V17044" s="5"/>
      <c r="W17044" s="5"/>
    </row>
    <row r="17045" spans="4:23" customFormat="1" x14ac:dyDescent="0.35">
      <c r="D17045" s="5"/>
      <c r="J17045" s="12"/>
      <c r="S17045" s="12"/>
      <c r="T17045" s="5"/>
      <c r="V17045" s="5"/>
      <c r="W17045" s="5"/>
    </row>
    <row r="17046" spans="4:23" customFormat="1" x14ac:dyDescent="0.35">
      <c r="D17046" s="5"/>
      <c r="J17046" s="12"/>
      <c r="S17046" s="12"/>
      <c r="T17046" s="5"/>
      <c r="V17046" s="5"/>
      <c r="W17046" s="5"/>
    </row>
    <row r="17047" spans="4:23" customFormat="1" x14ac:dyDescent="0.35">
      <c r="D17047" s="5"/>
      <c r="J17047" s="12"/>
      <c r="S17047" s="12"/>
      <c r="T17047" s="5"/>
      <c r="V17047" s="5"/>
      <c r="W17047" s="5"/>
    </row>
    <row r="17048" spans="4:23" customFormat="1" x14ac:dyDescent="0.35">
      <c r="D17048" s="5"/>
      <c r="J17048" s="12"/>
      <c r="S17048" s="12"/>
      <c r="T17048" s="5"/>
      <c r="V17048" s="5"/>
      <c r="W17048" s="5"/>
    </row>
    <row r="17049" spans="4:23" customFormat="1" x14ac:dyDescent="0.35">
      <c r="D17049" s="5"/>
      <c r="J17049" s="12"/>
      <c r="S17049" s="12"/>
      <c r="T17049" s="5"/>
      <c r="V17049" s="5"/>
      <c r="W17049" s="5"/>
    </row>
    <row r="17050" spans="4:23" customFormat="1" x14ac:dyDescent="0.35">
      <c r="D17050" s="5"/>
      <c r="J17050" s="12"/>
      <c r="S17050" s="12"/>
      <c r="T17050" s="5"/>
      <c r="V17050" s="5"/>
      <c r="W17050" s="5"/>
    </row>
    <row r="17051" spans="4:23" customFormat="1" x14ac:dyDescent="0.35">
      <c r="D17051" s="5"/>
      <c r="J17051" s="12"/>
      <c r="S17051" s="12"/>
      <c r="T17051" s="5"/>
      <c r="V17051" s="5"/>
      <c r="W17051" s="5"/>
    </row>
    <row r="17052" spans="4:23" customFormat="1" x14ac:dyDescent="0.35">
      <c r="D17052" s="5"/>
      <c r="J17052" s="12"/>
      <c r="S17052" s="12"/>
      <c r="T17052" s="5"/>
      <c r="V17052" s="5"/>
      <c r="W17052" s="5"/>
    </row>
    <row r="17053" spans="4:23" customFormat="1" x14ac:dyDescent="0.35">
      <c r="D17053" s="5"/>
      <c r="J17053" s="12"/>
      <c r="S17053" s="12"/>
      <c r="T17053" s="5"/>
      <c r="V17053" s="5"/>
      <c r="W17053" s="5"/>
    </row>
    <row r="17054" spans="4:23" customFormat="1" x14ac:dyDescent="0.35">
      <c r="D17054" s="5"/>
      <c r="J17054" s="12"/>
      <c r="S17054" s="12"/>
      <c r="T17054" s="5"/>
      <c r="V17054" s="5"/>
      <c r="W17054" s="5"/>
    </row>
    <row r="17055" spans="4:23" customFormat="1" x14ac:dyDescent="0.35">
      <c r="D17055" s="5"/>
      <c r="J17055" s="12"/>
      <c r="S17055" s="12"/>
      <c r="T17055" s="5"/>
      <c r="V17055" s="5"/>
      <c r="W17055" s="5"/>
    </row>
    <row r="17056" spans="4:23" customFormat="1" x14ac:dyDescent="0.35">
      <c r="D17056" s="5"/>
      <c r="J17056" s="12"/>
      <c r="S17056" s="12"/>
      <c r="T17056" s="5"/>
      <c r="V17056" s="5"/>
      <c r="W17056" s="5"/>
    </row>
    <row r="17057" spans="4:23" customFormat="1" x14ac:dyDescent="0.35">
      <c r="D17057" s="5"/>
      <c r="J17057" s="12"/>
      <c r="S17057" s="12"/>
      <c r="T17057" s="5"/>
      <c r="V17057" s="5"/>
      <c r="W17057" s="5"/>
    </row>
    <row r="17058" spans="4:23" customFormat="1" x14ac:dyDescent="0.35">
      <c r="D17058" s="5"/>
      <c r="J17058" s="12"/>
      <c r="S17058" s="12"/>
      <c r="T17058" s="5"/>
      <c r="V17058" s="5"/>
      <c r="W17058" s="5"/>
    </row>
    <row r="17059" spans="4:23" customFormat="1" x14ac:dyDescent="0.35">
      <c r="D17059" s="5"/>
      <c r="J17059" s="12"/>
      <c r="S17059" s="12"/>
      <c r="T17059" s="5"/>
      <c r="V17059" s="5"/>
      <c r="W17059" s="5"/>
    </row>
    <row r="17060" spans="4:23" customFormat="1" x14ac:dyDescent="0.35">
      <c r="D17060" s="5"/>
      <c r="J17060" s="12"/>
      <c r="S17060" s="12"/>
      <c r="T17060" s="5"/>
      <c r="V17060" s="5"/>
      <c r="W17060" s="5"/>
    </row>
    <row r="17061" spans="4:23" customFormat="1" x14ac:dyDescent="0.35">
      <c r="D17061" s="5"/>
      <c r="J17061" s="12"/>
      <c r="S17061" s="12"/>
      <c r="T17061" s="5"/>
      <c r="V17061" s="5"/>
      <c r="W17061" s="5"/>
    </row>
    <row r="17062" spans="4:23" customFormat="1" x14ac:dyDescent="0.35">
      <c r="D17062" s="5"/>
      <c r="J17062" s="12"/>
      <c r="S17062" s="12"/>
      <c r="T17062" s="5"/>
      <c r="V17062" s="5"/>
      <c r="W17062" s="5"/>
    </row>
    <row r="17063" spans="4:23" customFormat="1" x14ac:dyDescent="0.35">
      <c r="D17063" s="5"/>
      <c r="J17063" s="12"/>
      <c r="S17063" s="12"/>
      <c r="T17063" s="5"/>
      <c r="V17063" s="5"/>
      <c r="W17063" s="5"/>
    </row>
    <row r="17064" spans="4:23" customFormat="1" x14ac:dyDescent="0.35">
      <c r="D17064" s="5"/>
      <c r="J17064" s="12"/>
      <c r="S17064" s="12"/>
      <c r="T17064" s="5"/>
      <c r="V17064" s="5"/>
      <c r="W17064" s="5"/>
    </row>
    <row r="17065" spans="4:23" customFormat="1" x14ac:dyDescent="0.35">
      <c r="D17065" s="5"/>
      <c r="J17065" s="12"/>
      <c r="S17065" s="12"/>
      <c r="T17065" s="5"/>
      <c r="V17065" s="5"/>
      <c r="W17065" s="5"/>
    </row>
    <row r="17066" spans="4:23" customFormat="1" x14ac:dyDescent="0.35">
      <c r="D17066" s="5"/>
      <c r="J17066" s="12"/>
      <c r="S17066" s="12"/>
      <c r="T17066" s="5"/>
      <c r="V17066" s="5"/>
      <c r="W17066" s="5"/>
    </row>
    <row r="17067" spans="4:23" customFormat="1" x14ac:dyDescent="0.35">
      <c r="D17067" s="5"/>
      <c r="J17067" s="12"/>
      <c r="S17067" s="12"/>
      <c r="T17067" s="5"/>
      <c r="V17067" s="5"/>
      <c r="W17067" s="5"/>
    </row>
    <row r="17068" spans="4:23" customFormat="1" x14ac:dyDescent="0.35">
      <c r="D17068" s="5"/>
      <c r="J17068" s="12"/>
      <c r="S17068" s="12"/>
      <c r="T17068" s="5"/>
      <c r="V17068" s="5"/>
      <c r="W17068" s="5"/>
    </row>
    <row r="17069" spans="4:23" customFormat="1" x14ac:dyDescent="0.35">
      <c r="D17069" s="5"/>
      <c r="J17069" s="12"/>
      <c r="S17069" s="12"/>
      <c r="T17069" s="5"/>
      <c r="V17069" s="5"/>
      <c r="W17069" s="5"/>
    </row>
    <row r="17070" spans="4:23" customFormat="1" x14ac:dyDescent="0.35">
      <c r="D17070" s="5"/>
      <c r="J17070" s="12"/>
      <c r="S17070" s="12"/>
      <c r="T17070" s="5"/>
      <c r="V17070" s="5"/>
      <c r="W17070" s="5"/>
    </row>
    <row r="17071" spans="4:23" customFormat="1" x14ac:dyDescent="0.35">
      <c r="D17071" s="5"/>
      <c r="J17071" s="12"/>
      <c r="S17071" s="12"/>
      <c r="T17071" s="5"/>
      <c r="V17071" s="5"/>
      <c r="W17071" s="5"/>
    </row>
    <row r="17072" spans="4:23" customFormat="1" x14ac:dyDescent="0.35">
      <c r="D17072" s="5"/>
      <c r="J17072" s="12"/>
      <c r="S17072" s="12"/>
      <c r="T17072" s="5"/>
      <c r="V17072" s="5"/>
      <c r="W17072" s="5"/>
    </row>
    <row r="17073" spans="4:23" customFormat="1" x14ac:dyDescent="0.35">
      <c r="D17073" s="5"/>
      <c r="J17073" s="12"/>
      <c r="S17073" s="12"/>
      <c r="T17073" s="5"/>
      <c r="V17073" s="5"/>
      <c r="W17073" s="5"/>
    </row>
    <row r="17074" spans="4:23" customFormat="1" x14ac:dyDescent="0.35">
      <c r="D17074" s="5"/>
      <c r="J17074" s="12"/>
      <c r="S17074" s="12"/>
      <c r="T17074" s="5"/>
      <c r="V17074" s="5"/>
      <c r="W17074" s="5"/>
    </row>
    <row r="17075" spans="4:23" customFormat="1" x14ac:dyDescent="0.35">
      <c r="D17075" s="5"/>
      <c r="J17075" s="12"/>
      <c r="S17075" s="12"/>
      <c r="T17075" s="5"/>
      <c r="V17075" s="5"/>
      <c r="W17075" s="5"/>
    </row>
    <row r="17076" spans="4:23" customFormat="1" x14ac:dyDescent="0.35">
      <c r="D17076" s="5"/>
      <c r="J17076" s="12"/>
      <c r="S17076" s="12"/>
      <c r="T17076" s="5"/>
      <c r="V17076" s="5"/>
      <c r="W17076" s="5"/>
    </row>
    <row r="17077" spans="4:23" customFormat="1" x14ac:dyDescent="0.35">
      <c r="D17077" s="5"/>
      <c r="J17077" s="12"/>
      <c r="S17077" s="12"/>
      <c r="T17077" s="5"/>
      <c r="V17077" s="5"/>
      <c r="W17077" s="5"/>
    </row>
    <row r="17078" spans="4:23" customFormat="1" x14ac:dyDescent="0.35">
      <c r="D17078" s="5"/>
      <c r="J17078" s="12"/>
      <c r="S17078" s="12"/>
      <c r="T17078" s="5"/>
      <c r="V17078" s="5"/>
      <c r="W17078" s="5"/>
    </row>
    <row r="17079" spans="4:23" customFormat="1" x14ac:dyDescent="0.35">
      <c r="D17079" s="5"/>
      <c r="J17079" s="12"/>
      <c r="S17079" s="12"/>
      <c r="T17079" s="5"/>
      <c r="V17079" s="5"/>
      <c r="W17079" s="5"/>
    </row>
    <row r="17080" spans="4:23" customFormat="1" x14ac:dyDescent="0.35">
      <c r="D17080" s="5"/>
      <c r="J17080" s="12"/>
      <c r="S17080" s="12"/>
      <c r="T17080" s="5"/>
      <c r="V17080" s="5"/>
      <c r="W17080" s="5"/>
    </row>
    <row r="17081" spans="4:23" customFormat="1" x14ac:dyDescent="0.35">
      <c r="D17081" s="5"/>
      <c r="J17081" s="12"/>
      <c r="S17081" s="12"/>
      <c r="T17081" s="5"/>
      <c r="V17081" s="5"/>
      <c r="W17081" s="5"/>
    </row>
    <row r="17082" spans="4:23" customFormat="1" x14ac:dyDescent="0.35">
      <c r="D17082" s="5"/>
      <c r="J17082" s="12"/>
      <c r="S17082" s="12"/>
      <c r="T17082" s="5"/>
      <c r="V17082" s="5"/>
      <c r="W17082" s="5"/>
    </row>
    <row r="17083" spans="4:23" customFormat="1" x14ac:dyDescent="0.35">
      <c r="D17083" s="5"/>
      <c r="J17083" s="12"/>
      <c r="S17083" s="12"/>
      <c r="T17083" s="5"/>
      <c r="V17083" s="5"/>
      <c r="W17083" s="5"/>
    </row>
    <row r="17084" spans="4:23" customFormat="1" x14ac:dyDescent="0.35">
      <c r="D17084" s="5"/>
      <c r="J17084" s="12"/>
      <c r="S17084" s="12"/>
      <c r="T17084" s="5"/>
      <c r="V17084" s="5"/>
      <c r="W17084" s="5"/>
    </row>
    <row r="17085" spans="4:23" customFormat="1" x14ac:dyDescent="0.35">
      <c r="D17085" s="5"/>
      <c r="J17085" s="12"/>
      <c r="S17085" s="12"/>
      <c r="T17085" s="5"/>
      <c r="V17085" s="5"/>
      <c r="W17085" s="5"/>
    </row>
    <row r="17086" spans="4:23" customFormat="1" x14ac:dyDescent="0.35">
      <c r="D17086" s="5"/>
      <c r="J17086" s="12"/>
      <c r="S17086" s="12"/>
      <c r="T17086" s="5"/>
      <c r="V17086" s="5"/>
      <c r="W17086" s="5"/>
    </row>
    <row r="17087" spans="4:23" customFormat="1" x14ac:dyDescent="0.35">
      <c r="D17087" s="5"/>
      <c r="J17087" s="12"/>
      <c r="S17087" s="12"/>
      <c r="T17087" s="5"/>
      <c r="V17087" s="5"/>
      <c r="W17087" s="5"/>
    </row>
    <row r="17088" spans="4:23" customFormat="1" x14ac:dyDescent="0.35">
      <c r="D17088" s="5"/>
      <c r="J17088" s="12"/>
      <c r="S17088" s="12"/>
      <c r="T17088" s="5"/>
      <c r="V17088" s="5"/>
      <c r="W17088" s="5"/>
    </row>
    <row r="17089" spans="4:23" customFormat="1" x14ac:dyDescent="0.35">
      <c r="D17089" s="5"/>
      <c r="J17089" s="12"/>
      <c r="S17089" s="12"/>
      <c r="T17089" s="5"/>
      <c r="V17089" s="5"/>
      <c r="W17089" s="5"/>
    </row>
    <row r="17090" spans="4:23" customFormat="1" x14ac:dyDescent="0.35">
      <c r="D17090" s="5"/>
      <c r="J17090" s="12"/>
      <c r="S17090" s="12"/>
      <c r="T17090" s="5"/>
      <c r="V17090" s="5"/>
      <c r="W17090" s="5"/>
    </row>
    <row r="17091" spans="4:23" customFormat="1" x14ac:dyDescent="0.35">
      <c r="D17091" s="5"/>
      <c r="J17091" s="12"/>
      <c r="S17091" s="12"/>
      <c r="T17091" s="5"/>
      <c r="V17091" s="5"/>
      <c r="W17091" s="5"/>
    </row>
    <row r="17092" spans="4:23" customFormat="1" x14ac:dyDescent="0.35">
      <c r="D17092" s="5"/>
      <c r="J17092" s="12"/>
      <c r="S17092" s="12"/>
      <c r="T17092" s="5"/>
      <c r="V17092" s="5"/>
      <c r="W17092" s="5"/>
    </row>
    <row r="17093" spans="4:23" customFormat="1" x14ac:dyDescent="0.35">
      <c r="D17093" s="5"/>
      <c r="J17093" s="12"/>
      <c r="S17093" s="12"/>
      <c r="T17093" s="5"/>
      <c r="V17093" s="5"/>
      <c r="W17093" s="5"/>
    </row>
    <row r="17094" spans="4:23" customFormat="1" x14ac:dyDescent="0.35">
      <c r="D17094" s="5"/>
      <c r="J17094" s="12"/>
      <c r="S17094" s="12"/>
      <c r="T17094" s="5"/>
      <c r="V17094" s="5"/>
      <c r="W17094" s="5"/>
    </row>
    <row r="17095" spans="4:23" customFormat="1" x14ac:dyDescent="0.35">
      <c r="D17095" s="5"/>
      <c r="J17095" s="12"/>
      <c r="S17095" s="12"/>
      <c r="T17095" s="5"/>
      <c r="V17095" s="5"/>
      <c r="W17095" s="5"/>
    </row>
    <row r="17096" spans="4:23" customFormat="1" x14ac:dyDescent="0.35">
      <c r="D17096" s="5"/>
      <c r="J17096" s="12"/>
      <c r="S17096" s="12"/>
      <c r="T17096" s="5"/>
      <c r="V17096" s="5"/>
      <c r="W17096" s="5"/>
    </row>
    <row r="17097" spans="4:23" customFormat="1" x14ac:dyDescent="0.35">
      <c r="D17097" s="5"/>
      <c r="J17097" s="12"/>
      <c r="S17097" s="12"/>
      <c r="T17097" s="5"/>
      <c r="V17097" s="5"/>
      <c r="W17097" s="5"/>
    </row>
    <row r="17098" spans="4:23" customFormat="1" x14ac:dyDescent="0.35">
      <c r="D17098" s="5"/>
      <c r="J17098" s="12"/>
      <c r="S17098" s="12"/>
      <c r="T17098" s="5"/>
      <c r="V17098" s="5"/>
      <c r="W17098" s="5"/>
    </row>
    <row r="17099" spans="4:23" customFormat="1" x14ac:dyDescent="0.35">
      <c r="D17099" s="5"/>
      <c r="J17099" s="12"/>
      <c r="S17099" s="12"/>
      <c r="T17099" s="5"/>
      <c r="V17099" s="5"/>
      <c r="W17099" s="5"/>
    </row>
    <row r="17100" spans="4:23" customFormat="1" x14ac:dyDescent="0.35">
      <c r="D17100" s="5"/>
      <c r="J17100" s="12"/>
      <c r="S17100" s="12"/>
      <c r="T17100" s="5"/>
      <c r="V17100" s="5"/>
      <c r="W17100" s="5"/>
    </row>
    <row r="17101" spans="4:23" customFormat="1" x14ac:dyDescent="0.35">
      <c r="D17101" s="5"/>
      <c r="J17101" s="12"/>
      <c r="S17101" s="12"/>
      <c r="T17101" s="5"/>
      <c r="V17101" s="5"/>
      <c r="W17101" s="5"/>
    </row>
    <row r="17102" spans="4:23" customFormat="1" x14ac:dyDescent="0.35">
      <c r="D17102" s="5"/>
      <c r="J17102" s="12"/>
      <c r="S17102" s="12"/>
      <c r="T17102" s="5"/>
      <c r="V17102" s="5"/>
      <c r="W17102" s="5"/>
    </row>
    <row r="17103" spans="4:23" customFormat="1" x14ac:dyDescent="0.35">
      <c r="D17103" s="5"/>
      <c r="J17103" s="12"/>
      <c r="S17103" s="12"/>
      <c r="T17103" s="5"/>
      <c r="V17103" s="5"/>
      <c r="W17103" s="5"/>
    </row>
    <row r="17104" spans="4:23" customFormat="1" x14ac:dyDescent="0.35">
      <c r="D17104" s="5"/>
      <c r="J17104" s="12"/>
      <c r="S17104" s="12"/>
      <c r="T17104" s="5"/>
      <c r="V17104" s="5"/>
      <c r="W17104" s="5"/>
    </row>
    <row r="17105" spans="4:23" customFormat="1" x14ac:dyDescent="0.35">
      <c r="D17105" s="5"/>
      <c r="J17105" s="12"/>
      <c r="S17105" s="12"/>
      <c r="T17105" s="5"/>
      <c r="V17105" s="5"/>
      <c r="W17105" s="5"/>
    </row>
    <row r="17106" spans="4:23" customFormat="1" x14ac:dyDescent="0.35">
      <c r="D17106" s="5"/>
      <c r="J17106" s="12"/>
      <c r="S17106" s="12"/>
      <c r="T17106" s="5"/>
      <c r="V17106" s="5"/>
      <c r="W17106" s="5"/>
    </row>
    <row r="17107" spans="4:23" customFormat="1" x14ac:dyDescent="0.35">
      <c r="D17107" s="5"/>
      <c r="J17107" s="12"/>
      <c r="S17107" s="12"/>
      <c r="T17107" s="5"/>
      <c r="V17107" s="5"/>
      <c r="W17107" s="5"/>
    </row>
    <row r="17108" spans="4:23" customFormat="1" x14ac:dyDescent="0.35">
      <c r="D17108" s="5"/>
      <c r="J17108" s="12"/>
      <c r="S17108" s="12"/>
      <c r="T17108" s="5"/>
      <c r="V17108" s="5"/>
      <c r="W17108" s="5"/>
    </row>
    <row r="17109" spans="4:23" customFormat="1" x14ac:dyDescent="0.35">
      <c r="D17109" s="5"/>
      <c r="J17109" s="12"/>
      <c r="S17109" s="12"/>
      <c r="T17109" s="5"/>
      <c r="V17109" s="5"/>
      <c r="W17109" s="5"/>
    </row>
    <row r="17110" spans="4:23" customFormat="1" x14ac:dyDescent="0.35">
      <c r="D17110" s="5"/>
      <c r="J17110" s="12"/>
      <c r="S17110" s="12"/>
      <c r="T17110" s="5"/>
      <c r="V17110" s="5"/>
      <c r="W17110" s="5"/>
    </row>
    <row r="17111" spans="4:23" customFormat="1" x14ac:dyDescent="0.35">
      <c r="D17111" s="5"/>
      <c r="J17111" s="12"/>
      <c r="S17111" s="12"/>
      <c r="T17111" s="5"/>
      <c r="V17111" s="5"/>
      <c r="W17111" s="5"/>
    </row>
    <row r="17112" spans="4:23" customFormat="1" x14ac:dyDescent="0.35">
      <c r="D17112" s="5"/>
      <c r="J17112" s="12"/>
      <c r="S17112" s="12"/>
      <c r="T17112" s="5"/>
      <c r="V17112" s="5"/>
      <c r="W17112" s="5"/>
    </row>
    <row r="17113" spans="4:23" customFormat="1" x14ac:dyDescent="0.35">
      <c r="D17113" s="5"/>
      <c r="J17113" s="12"/>
      <c r="S17113" s="12"/>
      <c r="T17113" s="5"/>
      <c r="V17113" s="5"/>
      <c r="W17113" s="5"/>
    </row>
    <row r="17114" spans="4:23" customFormat="1" x14ac:dyDescent="0.35">
      <c r="D17114" s="5"/>
      <c r="J17114" s="12"/>
      <c r="S17114" s="12"/>
      <c r="T17114" s="5"/>
      <c r="V17114" s="5"/>
      <c r="W17114" s="5"/>
    </row>
    <row r="17115" spans="4:23" customFormat="1" x14ac:dyDescent="0.35">
      <c r="D17115" s="5"/>
      <c r="J17115" s="12"/>
      <c r="S17115" s="12"/>
      <c r="T17115" s="5"/>
      <c r="V17115" s="5"/>
      <c r="W17115" s="5"/>
    </row>
    <row r="17116" spans="4:23" customFormat="1" x14ac:dyDescent="0.35">
      <c r="D17116" s="5"/>
      <c r="J17116" s="12"/>
      <c r="S17116" s="12"/>
      <c r="T17116" s="5"/>
      <c r="V17116" s="5"/>
      <c r="W17116" s="5"/>
    </row>
    <row r="17117" spans="4:23" customFormat="1" x14ac:dyDescent="0.35">
      <c r="D17117" s="5"/>
      <c r="J17117" s="12"/>
      <c r="S17117" s="12"/>
      <c r="T17117" s="5"/>
      <c r="V17117" s="5"/>
      <c r="W17117" s="5"/>
    </row>
    <row r="17118" spans="4:23" customFormat="1" x14ac:dyDescent="0.35">
      <c r="D17118" s="5"/>
      <c r="J17118" s="12"/>
      <c r="S17118" s="12"/>
      <c r="T17118" s="5"/>
      <c r="V17118" s="5"/>
      <c r="W17118" s="5"/>
    </row>
    <row r="17119" spans="4:23" customFormat="1" x14ac:dyDescent="0.35">
      <c r="D17119" s="5"/>
      <c r="J17119" s="12"/>
      <c r="S17119" s="12"/>
      <c r="T17119" s="5"/>
      <c r="V17119" s="5"/>
      <c r="W17119" s="5"/>
    </row>
    <row r="17120" spans="4:23" customFormat="1" x14ac:dyDescent="0.35">
      <c r="D17120" s="5"/>
      <c r="J17120" s="12"/>
      <c r="S17120" s="12"/>
      <c r="T17120" s="5"/>
      <c r="V17120" s="5"/>
      <c r="W17120" s="5"/>
    </row>
    <row r="17121" spans="4:23" customFormat="1" x14ac:dyDescent="0.35">
      <c r="D17121" s="5"/>
      <c r="J17121" s="12"/>
      <c r="S17121" s="12"/>
      <c r="T17121" s="5"/>
      <c r="V17121" s="5"/>
      <c r="W17121" s="5"/>
    </row>
    <row r="17122" spans="4:23" customFormat="1" x14ac:dyDescent="0.35">
      <c r="D17122" s="5"/>
      <c r="J17122" s="12"/>
      <c r="S17122" s="12"/>
      <c r="T17122" s="5"/>
      <c r="V17122" s="5"/>
      <c r="W17122" s="5"/>
    </row>
    <row r="17123" spans="4:23" customFormat="1" x14ac:dyDescent="0.35">
      <c r="D17123" s="5"/>
      <c r="J17123" s="12"/>
      <c r="S17123" s="12"/>
      <c r="T17123" s="5"/>
      <c r="V17123" s="5"/>
      <c r="W17123" s="5"/>
    </row>
    <row r="17124" spans="4:23" customFormat="1" x14ac:dyDescent="0.35">
      <c r="D17124" s="5"/>
      <c r="J17124" s="12"/>
      <c r="S17124" s="12"/>
      <c r="T17124" s="5"/>
      <c r="V17124" s="5"/>
      <c r="W17124" s="5"/>
    </row>
    <row r="17125" spans="4:23" customFormat="1" x14ac:dyDescent="0.35">
      <c r="D17125" s="5"/>
      <c r="J17125" s="12"/>
      <c r="S17125" s="12"/>
      <c r="T17125" s="5"/>
      <c r="V17125" s="5"/>
      <c r="W17125" s="5"/>
    </row>
    <row r="17126" spans="4:23" customFormat="1" x14ac:dyDescent="0.35">
      <c r="D17126" s="5"/>
      <c r="J17126" s="12"/>
      <c r="S17126" s="12"/>
      <c r="T17126" s="5"/>
      <c r="V17126" s="5"/>
      <c r="W17126" s="5"/>
    </row>
    <row r="17127" spans="4:23" customFormat="1" x14ac:dyDescent="0.35">
      <c r="D17127" s="5"/>
      <c r="J17127" s="12"/>
      <c r="S17127" s="12"/>
      <c r="T17127" s="5"/>
      <c r="V17127" s="5"/>
      <c r="W17127" s="5"/>
    </row>
    <row r="17128" spans="4:23" customFormat="1" x14ac:dyDescent="0.35">
      <c r="D17128" s="5"/>
      <c r="J17128" s="12"/>
      <c r="S17128" s="12"/>
      <c r="T17128" s="5"/>
      <c r="V17128" s="5"/>
      <c r="W17128" s="5"/>
    </row>
    <row r="17129" spans="4:23" customFormat="1" x14ac:dyDescent="0.35">
      <c r="D17129" s="5"/>
      <c r="J17129" s="12"/>
      <c r="S17129" s="12"/>
      <c r="T17129" s="5"/>
      <c r="V17129" s="5"/>
      <c r="W17129" s="5"/>
    </row>
    <row r="17130" spans="4:23" customFormat="1" x14ac:dyDescent="0.35">
      <c r="D17130" s="5"/>
      <c r="J17130" s="12"/>
      <c r="S17130" s="12"/>
      <c r="T17130" s="5"/>
      <c r="V17130" s="5"/>
      <c r="W17130" s="5"/>
    </row>
    <row r="17131" spans="4:23" customFormat="1" x14ac:dyDescent="0.35">
      <c r="D17131" s="5"/>
      <c r="J17131" s="12"/>
      <c r="S17131" s="12"/>
      <c r="T17131" s="5"/>
      <c r="V17131" s="5"/>
      <c r="W17131" s="5"/>
    </row>
    <row r="17132" spans="4:23" customFormat="1" x14ac:dyDescent="0.35">
      <c r="D17132" s="5"/>
      <c r="J17132" s="12"/>
      <c r="S17132" s="12"/>
      <c r="T17132" s="5"/>
      <c r="V17132" s="5"/>
      <c r="W17132" s="5"/>
    </row>
    <row r="17133" spans="4:23" customFormat="1" x14ac:dyDescent="0.35">
      <c r="D17133" s="5"/>
      <c r="J17133" s="12"/>
      <c r="S17133" s="12"/>
      <c r="T17133" s="5"/>
      <c r="V17133" s="5"/>
      <c r="W17133" s="5"/>
    </row>
    <row r="17134" spans="4:23" customFormat="1" x14ac:dyDescent="0.35">
      <c r="D17134" s="5"/>
      <c r="J17134" s="12"/>
      <c r="S17134" s="12"/>
      <c r="T17134" s="5"/>
      <c r="V17134" s="5"/>
      <c r="W17134" s="5"/>
    </row>
    <row r="17135" spans="4:23" customFormat="1" x14ac:dyDescent="0.35">
      <c r="D17135" s="5"/>
      <c r="J17135" s="12"/>
      <c r="S17135" s="12"/>
      <c r="T17135" s="5"/>
      <c r="V17135" s="5"/>
      <c r="W17135" s="5"/>
    </row>
    <row r="17136" spans="4:23" customFormat="1" x14ac:dyDescent="0.35">
      <c r="D17136" s="5"/>
      <c r="J17136" s="12"/>
      <c r="S17136" s="12"/>
      <c r="T17136" s="5"/>
      <c r="V17136" s="5"/>
      <c r="W17136" s="5"/>
    </row>
    <row r="17137" spans="4:23" customFormat="1" x14ac:dyDescent="0.35">
      <c r="D17137" s="5"/>
      <c r="J17137" s="12"/>
      <c r="S17137" s="12"/>
      <c r="T17137" s="5"/>
      <c r="V17137" s="5"/>
      <c r="W17137" s="5"/>
    </row>
    <row r="17138" spans="4:23" customFormat="1" x14ac:dyDescent="0.35">
      <c r="D17138" s="5"/>
      <c r="J17138" s="12"/>
      <c r="S17138" s="12"/>
      <c r="T17138" s="5"/>
      <c r="V17138" s="5"/>
      <c r="W17138" s="5"/>
    </row>
    <row r="17139" spans="4:23" customFormat="1" x14ac:dyDescent="0.35">
      <c r="D17139" s="5"/>
      <c r="J17139" s="12"/>
      <c r="S17139" s="12"/>
      <c r="T17139" s="5"/>
      <c r="V17139" s="5"/>
      <c r="W17139" s="5"/>
    </row>
    <row r="17140" spans="4:23" customFormat="1" x14ac:dyDescent="0.35">
      <c r="D17140" s="5"/>
      <c r="J17140" s="12"/>
      <c r="S17140" s="12"/>
      <c r="T17140" s="5"/>
      <c r="V17140" s="5"/>
      <c r="W17140" s="5"/>
    </row>
    <row r="17141" spans="4:23" customFormat="1" x14ac:dyDescent="0.35">
      <c r="D17141" s="5"/>
      <c r="J17141" s="12"/>
      <c r="S17141" s="12"/>
      <c r="T17141" s="5"/>
      <c r="V17141" s="5"/>
      <c r="W17141" s="5"/>
    </row>
    <row r="17142" spans="4:23" customFormat="1" x14ac:dyDescent="0.35">
      <c r="D17142" s="5"/>
      <c r="J17142" s="12"/>
      <c r="S17142" s="12"/>
      <c r="T17142" s="5"/>
      <c r="V17142" s="5"/>
      <c r="W17142" s="5"/>
    </row>
    <row r="17143" spans="4:23" customFormat="1" x14ac:dyDescent="0.35">
      <c r="D17143" s="5"/>
      <c r="J17143" s="12"/>
      <c r="S17143" s="12"/>
      <c r="T17143" s="5"/>
      <c r="V17143" s="5"/>
      <c r="W17143" s="5"/>
    </row>
    <row r="17144" spans="4:23" customFormat="1" x14ac:dyDescent="0.35">
      <c r="D17144" s="5"/>
      <c r="J17144" s="12"/>
      <c r="S17144" s="12"/>
      <c r="T17144" s="5"/>
      <c r="V17144" s="5"/>
      <c r="W17144" s="5"/>
    </row>
    <row r="17145" spans="4:23" customFormat="1" x14ac:dyDescent="0.35">
      <c r="D17145" s="5"/>
      <c r="J17145" s="12"/>
      <c r="S17145" s="12"/>
      <c r="T17145" s="5"/>
      <c r="V17145" s="5"/>
      <c r="W17145" s="5"/>
    </row>
    <row r="17146" spans="4:23" customFormat="1" x14ac:dyDescent="0.35">
      <c r="D17146" s="5"/>
      <c r="J17146" s="12"/>
      <c r="S17146" s="12"/>
      <c r="T17146" s="5"/>
      <c r="V17146" s="5"/>
      <c r="W17146" s="5"/>
    </row>
    <row r="17147" spans="4:23" customFormat="1" x14ac:dyDescent="0.35">
      <c r="D17147" s="5"/>
      <c r="J17147" s="12"/>
      <c r="S17147" s="12"/>
      <c r="T17147" s="5"/>
      <c r="V17147" s="5"/>
      <c r="W17147" s="5"/>
    </row>
    <row r="17148" spans="4:23" customFormat="1" x14ac:dyDescent="0.35">
      <c r="D17148" s="5"/>
      <c r="J17148" s="12"/>
      <c r="S17148" s="12"/>
      <c r="T17148" s="5"/>
      <c r="V17148" s="5"/>
      <c r="W17148" s="5"/>
    </row>
    <row r="17149" spans="4:23" customFormat="1" x14ac:dyDescent="0.35">
      <c r="D17149" s="5"/>
      <c r="J17149" s="12"/>
      <c r="S17149" s="12"/>
      <c r="T17149" s="5"/>
      <c r="V17149" s="5"/>
      <c r="W17149" s="5"/>
    </row>
    <row r="17150" spans="4:23" customFormat="1" x14ac:dyDescent="0.35">
      <c r="D17150" s="5"/>
      <c r="J17150" s="12"/>
      <c r="S17150" s="12"/>
      <c r="T17150" s="5"/>
      <c r="V17150" s="5"/>
      <c r="W17150" s="5"/>
    </row>
    <row r="17151" spans="4:23" customFormat="1" x14ac:dyDescent="0.35">
      <c r="D17151" s="5"/>
      <c r="J17151" s="12"/>
      <c r="S17151" s="12"/>
      <c r="T17151" s="5"/>
      <c r="V17151" s="5"/>
      <c r="W17151" s="5"/>
    </row>
    <row r="17152" spans="4:23" customFormat="1" x14ac:dyDescent="0.35">
      <c r="D17152" s="5"/>
      <c r="J17152" s="12"/>
      <c r="S17152" s="12"/>
      <c r="T17152" s="5"/>
      <c r="V17152" s="5"/>
      <c r="W17152" s="5"/>
    </row>
    <row r="17153" spans="4:23" customFormat="1" x14ac:dyDescent="0.35">
      <c r="D17153" s="5"/>
      <c r="J17153" s="12"/>
      <c r="S17153" s="12"/>
      <c r="T17153" s="5"/>
      <c r="V17153" s="5"/>
      <c r="W17153" s="5"/>
    </row>
    <row r="17154" spans="4:23" customFormat="1" x14ac:dyDescent="0.35">
      <c r="D17154" s="5"/>
      <c r="J17154" s="12"/>
      <c r="S17154" s="12"/>
      <c r="T17154" s="5"/>
      <c r="V17154" s="5"/>
      <c r="W17154" s="5"/>
    </row>
    <row r="17155" spans="4:23" customFormat="1" x14ac:dyDescent="0.35">
      <c r="D17155" s="5"/>
      <c r="J17155" s="12"/>
      <c r="S17155" s="12"/>
      <c r="T17155" s="5"/>
      <c r="V17155" s="5"/>
      <c r="W17155" s="5"/>
    </row>
    <row r="17156" spans="4:23" customFormat="1" x14ac:dyDescent="0.35">
      <c r="D17156" s="5"/>
      <c r="J17156" s="12"/>
      <c r="S17156" s="12"/>
      <c r="T17156" s="5"/>
      <c r="V17156" s="5"/>
      <c r="W17156" s="5"/>
    </row>
    <row r="17157" spans="4:23" customFormat="1" x14ac:dyDescent="0.35">
      <c r="D17157" s="5"/>
      <c r="J17157" s="12"/>
      <c r="S17157" s="12"/>
      <c r="T17157" s="5"/>
      <c r="V17157" s="5"/>
      <c r="W17157" s="5"/>
    </row>
    <row r="17158" spans="4:23" customFormat="1" x14ac:dyDescent="0.35">
      <c r="D17158" s="5"/>
      <c r="J17158" s="12"/>
      <c r="S17158" s="12"/>
      <c r="T17158" s="5"/>
      <c r="V17158" s="5"/>
      <c r="W17158" s="5"/>
    </row>
    <row r="17159" spans="4:23" customFormat="1" x14ac:dyDescent="0.35">
      <c r="D17159" s="5"/>
      <c r="J17159" s="12"/>
      <c r="S17159" s="12"/>
      <c r="T17159" s="5"/>
      <c r="V17159" s="5"/>
      <c r="W17159" s="5"/>
    </row>
    <row r="17160" spans="4:23" customFormat="1" x14ac:dyDescent="0.35">
      <c r="D17160" s="5"/>
      <c r="J17160" s="12"/>
      <c r="S17160" s="12"/>
      <c r="T17160" s="5"/>
      <c r="V17160" s="5"/>
      <c r="W17160" s="5"/>
    </row>
    <row r="17161" spans="4:23" customFormat="1" x14ac:dyDescent="0.35">
      <c r="D17161" s="5"/>
      <c r="J17161" s="12"/>
      <c r="S17161" s="12"/>
      <c r="T17161" s="5"/>
      <c r="V17161" s="5"/>
      <c r="W17161" s="5"/>
    </row>
    <row r="17162" spans="4:23" customFormat="1" x14ac:dyDescent="0.35">
      <c r="D17162" s="5"/>
      <c r="J17162" s="12"/>
      <c r="S17162" s="12"/>
      <c r="T17162" s="5"/>
      <c r="V17162" s="5"/>
      <c r="W17162" s="5"/>
    </row>
    <row r="17163" spans="4:23" customFormat="1" x14ac:dyDescent="0.35">
      <c r="D17163" s="5"/>
      <c r="J17163" s="12"/>
      <c r="S17163" s="12"/>
      <c r="T17163" s="5"/>
      <c r="V17163" s="5"/>
      <c r="W17163" s="5"/>
    </row>
    <row r="17164" spans="4:23" customFormat="1" x14ac:dyDescent="0.35">
      <c r="D17164" s="5"/>
      <c r="J17164" s="12"/>
      <c r="S17164" s="12"/>
      <c r="T17164" s="5"/>
      <c r="V17164" s="5"/>
      <c r="W17164" s="5"/>
    </row>
    <row r="17165" spans="4:23" customFormat="1" x14ac:dyDescent="0.35">
      <c r="D17165" s="5"/>
      <c r="J17165" s="12"/>
      <c r="S17165" s="12"/>
      <c r="T17165" s="5"/>
      <c r="V17165" s="5"/>
      <c r="W17165" s="5"/>
    </row>
    <row r="17166" spans="4:23" customFormat="1" x14ac:dyDescent="0.35">
      <c r="D17166" s="5"/>
      <c r="J17166" s="12"/>
      <c r="S17166" s="12"/>
      <c r="T17166" s="5"/>
      <c r="V17166" s="5"/>
      <c r="W17166" s="5"/>
    </row>
    <row r="17167" spans="4:23" customFormat="1" x14ac:dyDescent="0.35">
      <c r="D17167" s="5"/>
      <c r="J17167" s="12"/>
      <c r="S17167" s="12"/>
      <c r="T17167" s="5"/>
      <c r="V17167" s="5"/>
      <c r="W17167" s="5"/>
    </row>
    <row r="17168" spans="4:23" customFormat="1" x14ac:dyDescent="0.35">
      <c r="D17168" s="5"/>
      <c r="J17168" s="12"/>
      <c r="S17168" s="12"/>
      <c r="T17168" s="5"/>
      <c r="V17168" s="5"/>
      <c r="W17168" s="5"/>
    </row>
    <row r="17169" spans="4:23" customFormat="1" x14ac:dyDescent="0.35">
      <c r="D17169" s="5"/>
      <c r="J17169" s="12"/>
      <c r="S17169" s="12"/>
      <c r="T17169" s="5"/>
      <c r="V17169" s="5"/>
      <c r="W17169" s="5"/>
    </row>
    <row r="17170" spans="4:23" customFormat="1" x14ac:dyDescent="0.35">
      <c r="D17170" s="5"/>
      <c r="J17170" s="12"/>
      <c r="S17170" s="12"/>
      <c r="T17170" s="5"/>
      <c r="V17170" s="5"/>
      <c r="W17170" s="5"/>
    </row>
    <row r="17171" spans="4:23" customFormat="1" x14ac:dyDescent="0.35">
      <c r="D17171" s="5"/>
      <c r="J17171" s="12"/>
      <c r="S17171" s="12"/>
      <c r="T17171" s="5"/>
      <c r="V17171" s="5"/>
      <c r="W17171" s="5"/>
    </row>
    <row r="17172" spans="4:23" customFormat="1" x14ac:dyDescent="0.35">
      <c r="D17172" s="5"/>
      <c r="J17172" s="12"/>
      <c r="S17172" s="12"/>
      <c r="T17172" s="5"/>
      <c r="V17172" s="5"/>
      <c r="W17172" s="5"/>
    </row>
    <row r="17173" spans="4:23" customFormat="1" x14ac:dyDescent="0.35">
      <c r="D17173" s="5"/>
      <c r="J17173" s="12"/>
      <c r="S17173" s="12"/>
      <c r="T17173" s="5"/>
      <c r="V17173" s="5"/>
      <c r="W17173" s="5"/>
    </row>
    <row r="17174" spans="4:23" customFormat="1" x14ac:dyDescent="0.35">
      <c r="D17174" s="5"/>
      <c r="J17174" s="12"/>
      <c r="S17174" s="12"/>
      <c r="T17174" s="5"/>
      <c r="V17174" s="5"/>
      <c r="W17174" s="5"/>
    </row>
    <row r="17175" spans="4:23" customFormat="1" x14ac:dyDescent="0.35">
      <c r="D17175" s="5"/>
      <c r="J17175" s="12"/>
      <c r="S17175" s="12"/>
      <c r="T17175" s="5"/>
      <c r="V17175" s="5"/>
      <c r="W17175" s="5"/>
    </row>
    <row r="17176" spans="4:23" customFormat="1" x14ac:dyDescent="0.35">
      <c r="D17176" s="5"/>
      <c r="J17176" s="12"/>
      <c r="S17176" s="12"/>
      <c r="T17176" s="5"/>
      <c r="V17176" s="5"/>
      <c r="W17176" s="5"/>
    </row>
    <row r="17177" spans="4:23" customFormat="1" x14ac:dyDescent="0.35">
      <c r="D17177" s="5"/>
      <c r="J17177" s="12"/>
      <c r="S17177" s="12"/>
      <c r="T17177" s="5"/>
      <c r="V17177" s="5"/>
      <c r="W17177" s="5"/>
    </row>
    <row r="17178" spans="4:23" customFormat="1" x14ac:dyDescent="0.35">
      <c r="D17178" s="5"/>
      <c r="J17178" s="12"/>
      <c r="S17178" s="12"/>
      <c r="T17178" s="5"/>
      <c r="V17178" s="5"/>
      <c r="W17178" s="5"/>
    </row>
    <row r="17179" spans="4:23" customFormat="1" x14ac:dyDescent="0.35">
      <c r="D17179" s="5"/>
      <c r="J17179" s="12"/>
      <c r="S17179" s="12"/>
      <c r="T17179" s="5"/>
      <c r="V17179" s="5"/>
      <c r="W17179" s="5"/>
    </row>
    <row r="17180" spans="4:23" customFormat="1" x14ac:dyDescent="0.35">
      <c r="D17180" s="5"/>
      <c r="J17180" s="12"/>
      <c r="S17180" s="12"/>
      <c r="T17180" s="5"/>
      <c r="V17180" s="5"/>
      <c r="W17180" s="5"/>
    </row>
    <row r="17181" spans="4:23" customFormat="1" x14ac:dyDescent="0.35">
      <c r="D17181" s="5"/>
      <c r="J17181" s="12"/>
      <c r="S17181" s="12"/>
      <c r="T17181" s="5"/>
      <c r="V17181" s="5"/>
      <c r="W17181" s="5"/>
    </row>
    <row r="17182" spans="4:23" customFormat="1" x14ac:dyDescent="0.35">
      <c r="D17182" s="5"/>
      <c r="J17182" s="12"/>
      <c r="S17182" s="12"/>
      <c r="T17182" s="5"/>
      <c r="V17182" s="5"/>
      <c r="W17182" s="5"/>
    </row>
    <row r="17183" spans="4:23" customFormat="1" x14ac:dyDescent="0.35">
      <c r="D17183" s="5"/>
      <c r="J17183" s="12"/>
      <c r="S17183" s="12"/>
      <c r="T17183" s="5"/>
      <c r="V17183" s="5"/>
      <c r="W17183" s="5"/>
    </row>
    <row r="17184" spans="4:23" customFormat="1" x14ac:dyDescent="0.35">
      <c r="D17184" s="5"/>
      <c r="J17184" s="12"/>
      <c r="S17184" s="12"/>
      <c r="T17184" s="5"/>
      <c r="V17184" s="5"/>
      <c r="W17184" s="5"/>
    </row>
    <row r="17185" spans="4:23" customFormat="1" x14ac:dyDescent="0.35">
      <c r="D17185" s="5"/>
      <c r="J17185" s="12"/>
      <c r="S17185" s="12"/>
      <c r="T17185" s="5"/>
      <c r="V17185" s="5"/>
      <c r="W17185" s="5"/>
    </row>
    <row r="17186" spans="4:23" customFormat="1" x14ac:dyDescent="0.35">
      <c r="D17186" s="5"/>
      <c r="J17186" s="12"/>
      <c r="S17186" s="12"/>
      <c r="T17186" s="5"/>
      <c r="V17186" s="5"/>
      <c r="W17186" s="5"/>
    </row>
    <row r="17187" spans="4:23" customFormat="1" x14ac:dyDescent="0.35">
      <c r="D17187" s="5"/>
      <c r="J17187" s="12"/>
      <c r="S17187" s="12"/>
      <c r="T17187" s="5"/>
      <c r="V17187" s="5"/>
      <c r="W17187" s="5"/>
    </row>
    <row r="17188" spans="4:23" customFormat="1" x14ac:dyDescent="0.35">
      <c r="D17188" s="5"/>
      <c r="J17188" s="12"/>
      <c r="S17188" s="12"/>
      <c r="T17188" s="5"/>
      <c r="V17188" s="5"/>
      <c r="W17188" s="5"/>
    </row>
    <row r="17189" spans="4:23" customFormat="1" x14ac:dyDescent="0.35">
      <c r="D17189" s="5"/>
      <c r="J17189" s="12"/>
      <c r="S17189" s="12"/>
      <c r="T17189" s="5"/>
      <c r="V17189" s="5"/>
      <c r="W17189" s="5"/>
    </row>
    <row r="17190" spans="4:23" customFormat="1" x14ac:dyDescent="0.35">
      <c r="D17190" s="5"/>
      <c r="J17190" s="12"/>
      <c r="S17190" s="12"/>
      <c r="T17190" s="5"/>
      <c r="V17190" s="5"/>
      <c r="W17190" s="5"/>
    </row>
    <row r="17191" spans="4:23" customFormat="1" x14ac:dyDescent="0.35">
      <c r="D17191" s="5"/>
      <c r="J17191" s="12"/>
      <c r="S17191" s="12"/>
      <c r="T17191" s="5"/>
      <c r="V17191" s="5"/>
      <c r="W17191" s="5"/>
    </row>
    <row r="17192" spans="4:23" customFormat="1" x14ac:dyDescent="0.35">
      <c r="D17192" s="5"/>
      <c r="J17192" s="12"/>
      <c r="S17192" s="12"/>
      <c r="T17192" s="5"/>
      <c r="V17192" s="5"/>
      <c r="W17192" s="5"/>
    </row>
    <row r="17193" spans="4:23" customFormat="1" x14ac:dyDescent="0.35">
      <c r="D17193" s="5"/>
      <c r="J17193" s="12"/>
      <c r="S17193" s="12"/>
      <c r="T17193" s="5"/>
      <c r="V17193" s="5"/>
      <c r="W17193" s="5"/>
    </row>
    <row r="17194" spans="4:23" customFormat="1" x14ac:dyDescent="0.35">
      <c r="D17194" s="5"/>
      <c r="J17194" s="12"/>
      <c r="S17194" s="12"/>
      <c r="T17194" s="5"/>
      <c r="V17194" s="5"/>
      <c r="W17194" s="5"/>
    </row>
    <row r="17195" spans="4:23" customFormat="1" x14ac:dyDescent="0.35">
      <c r="D17195" s="5"/>
      <c r="J17195" s="12"/>
      <c r="S17195" s="12"/>
      <c r="T17195" s="5"/>
      <c r="V17195" s="5"/>
      <c r="W17195" s="5"/>
    </row>
    <row r="17196" spans="4:23" customFormat="1" x14ac:dyDescent="0.35">
      <c r="D17196" s="5"/>
      <c r="J17196" s="12"/>
      <c r="S17196" s="12"/>
      <c r="T17196" s="5"/>
      <c r="V17196" s="5"/>
      <c r="W17196" s="5"/>
    </row>
    <row r="17197" spans="4:23" customFormat="1" x14ac:dyDescent="0.35">
      <c r="D17197" s="5"/>
      <c r="J17197" s="12"/>
      <c r="S17197" s="12"/>
      <c r="T17197" s="5"/>
      <c r="V17197" s="5"/>
      <c r="W17197" s="5"/>
    </row>
    <row r="17198" spans="4:23" customFormat="1" x14ac:dyDescent="0.35">
      <c r="D17198" s="5"/>
      <c r="J17198" s="12"/>
      <c r="S17198" s="12"/>
      <c r="T17198" s="5"/>
      <c r="V17198" s="5"/>
      <c r="W17198" s="5"/>
    </row>
    <row r="17199" spans="4:23" customFormat="1" x14ac:dyDescent="0.35">
      <c r="D17199" s="5"/>
      <c r="J17199" s="12"/>
      <c r="S17199" s="12"/>
      <c r="T17199" s="5"/>
      <c r="V17199" s="5"/>
      <c r="W17199" s="5"/>
    </row>
    <row r="17200" spans="4:23" customFormat="1" x14ac:dyDescent="0.35">
      <c r="D17200" s="5"/>
      <c r="J17200" s="12"/>
      <c r="S17200" s="12"/>
      <c r="T17200" s="5"/>
      <c r="V17200" s="5"/>
      <c r="W17200" s="5"/>
    </row>
    <row r="17201" spans="4:23" customFormat="1" x14ac:dyDescent="0.35">
      <c r="D17201" s="5"/>
      <c r="J17201" s="12"/>
      <c r="S17201" s="12"/>
      <c r="T17201" s="5"/>
      <c r="V17201" s="5"/>
      <c r="W17201" s="5"/>
    </row>
    <row r="17202" spans="4:23" customFormat="1" x14ac:dyDescent="0.35">
      <c r="D17202" s="5"/>
      <c r="J17202" s="12"/>
      <c r="S17202" s="12"/>
      <c r="T17202" s="5"/>
      <c r="V17202" s="5"/>
      <c r="W17202" s="5"/>
    </row>
    <row r="17203" spans="4:23" customFormat="1" x14ac:dyDescent="0.35">
      <c r="D17203" s="5"/>
      <c r="J17203" s="12"/>
      <c r="S17203" s="12"/>
      <c r="T17203" s="5"/>
      <c r="V17203" s="5"/>
      <c r="W17203" s="5"/>
    </row>
    <row r="17204" spans="4:23" customFormat="1" x14ac:dyDescent="0.35">
      <c r="D17204" s="5"/>
      <c r="J17204" s="12"/>
      <c r="S17204" s="12"/>
      <c r="T17204" s="5"/>
      <c r="V17204" s="5"/>
      <c r="W17204" s="5"/>
    </row>
    <row r="17205" spans="4:23" customFormat="1" x14ac:dyDescent="0.35">
      <c r="D17205" s="5"/>
      <c r="J17205" s="12"/>
      <c r="S17205" s="12"/>
      <c r="T17205" s="5"/>
      <c r="V17205" s="5"/>
      <c r="W17205" s="5"/>
    </row>
    <row r="17206" spans="4:23" customFormat="1" x14ac:dyDescent="0.35">
      <c r="D17206" s="5"/>
      <c r="J17206" s="12"/>
      <c r="S17206" s="12"/>
      <c r="T17206" s="5"/>
      <c r="V17206" s="5"/>
      <c r="W17206" s="5"/>
    </row>
    <row r="17207" spans="4:23" customFormat="1" x14ac:dyDescent="0.35">
      <c r="D17207" s="5"/>
      <c r="J17207" s="12"/>
      <c r="S17207" s="12"/>
      <c r="T17207" s="5"/>
      <c r="V17207" s="5"/>
      <c r="W17207" s="5"/>
    </row>
    <row r="17208" spans="4:23" customFormat="1" x14ac:dyDescent="0.35">
      <c r="D17208" s="5"/>
      <c r="J17208" s="12"/>
      <c r="S17208" s="12"/>
      <c r="T17208" s="5"/>
      <c r="V17208" s="5"/>
      <c r="W17208" s="5"/>
    </row>
    <row r="17209" spans="4:23" customFormat="1" x14ac:dyDescent="0.35">
      <c r="D17209" s="5"/>
      <c r="J17209" s="12"/>
      <c r="S17209" s="12"/>
      <c r="T17209" s="5"/>
      <c r="V17209" s="5"/>
      <c r="W17209" s="5"/>
    </row>
    <row r="17210" spans="4:23" customFormat="1" x14ac:dyDescent="0.35">
      <c r="D17210" s="5"/>
      <c r="J17210" s="12"/>
      <c r="S17210" s="12"/>
      <c r="T17210" s="5"/>
      <c r="V17210" s="5"/>
      <c r="W17210" s="5"/>
    </row>
    <row r="17211" spans="4:23" customFormat="1" x14ac:dyDescent="0.35">
      <c r="D17211" s="5"/>
      <c r="J17211" s="12"/>
      <c r="S17211" s="12"/>
      <c r="T17211" s="5"/>
      <c r="V17211" s="5"/>
      <c r="W17211" s="5"/>
    </row>
    <row r="17212" spans="4:23" customFormat="1" x14ac:dyDescent="0.35">
      <c r="D17212" s="5"/>
      <c r="J17212" s="12"/>
      <c r="S17212" s="12"/>
      <c r="T17212" s="5"/>
      <c r="V17212" s="5"/>
      <c r="W17212" s="5"/>
    </row>
    <row r="17213" spans="4:23" customFormat="1" x14ac:dyDescent="0.35">
      <c r="D17213" s="5"/>
      <c r="J17213" s="12"/>
      <c r="S17213" s="12"/>
      <c r="T17213" s="5"/>
      <c r="V17213" s="5"/>
      <c r="W17213" s="5"/>
    </row>
    <row r="17214" spans="4:23" customFormat="1" x14ac:dyDescent="0.35">
      <c r="D17214" s="5"/>
      <c r="J17214" s="12"/>
      <c r="S17214" s="12"/>
      <c r="T17214" s="5"/>
      <c r="V17214" s="5"/>
      <c r="W17214" s="5"/>
    </row>
    <row r="17215" spans="4:23" customFormat="1" x14ac:dyDescent="0.35">
      <c r="D17215" s="5"/>
      <c r="J17215" s="12"/>
      <c r="S17215" s="12"/>
      <c r="T17215" s="5"/>
      <c r="V17215" s="5"/>
      <c r="W17215" s="5"/>
    </row>
    <row r="17216" spans="4:23" customFormat="1" x14ac:dyDescent="0.35">
      <c r="D17216" s="5"/>
      <c r="J17216" s="12"/>
      <c r="S17216" s="12"/>
      <c r="T17216" s="5"/>
      <c r="V17216" s="5"/>
      <c r="W17216" s="5"/>
    </row>
    <row r="17217" spans="4:23" customFormat="1" x14ac:dyDescent="0.35">
      <c r="D17217" s="5"/>
      <c r="J17217" s="12"/>
      <c r="S17217" s="12"/>
      <c r="T17217" s="5"/>
      <c r="V17217" s="5"/>
      <c r="W17217" s="5"/>
    </row>
    <row r="17218" spans="4:23" customFormat="1" x14ac:dyDescent="0.35">
      <c r="D17218" s="5"/>
      <c r="J17218" s="12"/>
      <c r="S17218" s="12"/>
      <c r="T17218" s="5"/>
      <c r="V17218" s="5"/>
      <c r="W17218" s="5"/>
    </row>
    <row r="17219" spans="4:23" customFormat="1" x14ac:dyDescent="0.35">
      <c r="D17219" s="5"/>
      <c r="J17219" s="12"/>
      <c r="S17219" s="12"/>
      <c r="T17219" s="5"/>
      <c r="V17219" s="5"/>
      <c r="W17219" s="5"/>
    </row>
    <row r="17220" spans="4:23" customFormat="1" x14ac:dyDescent="0.35">
      <c r="D17220" s="5"/>
      <c r="J17220" s="12"/>
      <c r="S17220" s="12"/>
      <c r="T17220" s="5"/>
      <c r="V17220" s="5"/>
      <c r="W17220" s="5"/>
    </row>
    <row r="17221" spans="4:23" customFormat="1" x14ac:dyDescent="0.35">
      <c r="D17221" s="5"/>
      <c r="J17221" s="12"/>
      <c r="S17221" s="12"/>
      <c r="T17221" s="5"/>
      <c r="V17221" s="5"/>
      <c r="W17221" s="5"/>
    </row>
    <row r="17222" spans="4:23" customFormat="1" x14ac:dyDescent="0.35">
      <c r="D17222" s="5"/>
      <c r="J17222" s="12"/>
      <c r="S17222" s="12"/>
      <c r="T17222" s="5"/>
      <c r="V17222" s="5"/>
      <c r="W17222" s="5"/>
    </row>
    <row r="17223" spans="4:23" customFormat="1" x14ac:dyDescent="0.35">
      <c r="D17223" s="5"/>
      <c r="J17223" s="12"/>
      <c r="S17223" s="12"/>
      <c r="T17223" s="5"/>
      <c r="V17223" s="5"/>
      <c r="W17223" s="5"/>
    </row>
    <row r="17224" spans="4:23" customFormat="1" x14ac:dyDescent="0.35">
      <c r="D17224" s="5"/>
      <c r="J17224" s="12"/>
      <c r="S17224" s="12"/>
      <c r="T17224" s="5"/>
      <c r="V17224" s="5"/>
      <c r="W17224" s="5"/>
    </row>
    <row r="17225" spans="4:23" customFormat="1" x14ac:dyDescent="0.35">
      <c r="D17225" s="5"/>
      <c r="J17225" s="12"/>
      <c r="S17225" s="12"/>
      <c r="T17225" s="5"/>
      <c r="V17225" s="5"/>
      <c r="W17225" s="5"/>
    </row>
    <row r="17226" spans="4:23" customFormat="1" x14ac:dyDescent="0.35">
      <c r="D17226" s="5"/>
      <c r="J17226" s="12"/>
      <c r="S17226" s="12"/>
      <c r="T17226" s="5"/>
      <c r="V17226" s="5"/>
      <c r="W17226" s="5"/>
    </row>
    <row r="17227" spans="4:23" customFormat="1" x14ac:dyDescent="0.35">
      <c r="D17227" s="5"/>
      <c r="J17227" s="12"/>
      <c r="S17227" s="12"/>
      <c r="T17227" s="5"/>
      <c r="V17227" s="5"/>
      <c r="W17227" s="5"/>
    </row>
    <row r="17228" spans="4:23" customFormat="1" x14ac:dyDescent="0.35">
      <c r="D17228" s="5"/>
      <c r="J17228" s="12"/>
      <c r="S17228" s="12"/>
      <c r="T17228" s="5"/>
      <c r="V17228" s="5"/>
      <c r="W17228" s="5"/>
    </row>
    <row r="17229" spans="4:23" customFormat="1" x14ac:dyDescent="0.35">
      <c r="D17229" s="5"/>
      <c r="J17229" s="12"/>
      <c r="S17229" s="12"/>
      <c r="T17229" s="5"/>
      <c r="V17229" s="5"/>
      <c r="W17229" s="5"/>
    </row>
    <row r="17230" spans="4:23" customFormat="1" x14ac:dyDescent="0.35">
      <c r="D17230" s="5"/>
      <c r="J17230" s="12"/>
      <c r="S17230" s="12"/>
      <c r="T17230" s="5"/>
      <c r="V17230" s="5"/>
      <c r="W17230" s="5"/>
    </row>
    <row r="17231" spans="4:23" customFormat="1" x14ac:dyDescent="0.35">
      <c r="D17231" s="5"/>
      <c r="J17231" s="12"/>
      <c r="S17231" s="12"/>
      <c r="T17231" s="5"/>
      <c r="V17231" s="5"/>
      <c r="W17231" s="5"/>
    </row>
    <row r="17232" spans="4:23" customFormat="1" x14ac:dyDescent="0.35">
      <c r="D17232" s="5"/>
      <c r="J17232" s="12"/>
      <c r="S17232" s="12"/>
      <c r="T17232" s="5"/>
      <c r="V17232" s="5"/>
      <c r="W17232" s="5"/>
    </row>
    <row r="17233" spans="4:23" customFormat="1" x14ac:dyDescent="0.35">
      <c r="D17233" s="5"/>
      <c r="J17233" s="12"/>
      <c r="S17233" s="12"/>
      <c r="T17233" s="5"/>
      <c r="V17233" s="5"/>
      <c r="W17233" s="5"/>
    </row>
    <row r="17234" spans="4:23" customFormat="1" x14ac:dyDescent="0.35">
      <c r="D17234" s="5"/>
      <c r="J17234" s="12"/>
      <c r="S17234" s="12"/>
      <c r="T17234" s="5"/>
      <c r="V17234" s="5"/>
      <c r="W17234" s="5"/>
    </row>
    <row r="17235" spans="4:23" customFormat="1" x14ac:dyDescent="0.35">
      <c r="D17235" s="5"/>
      <c r="J17235" s="12"/>
      <c r="S17235" s="12"/>
      <c r="T17235" s="5"/>
      <c r="V17235" s="5"/>
      <c r="W17235" s="5"/>
    </row>
    <row r="17236" spans="4:23" customFormat="1" x14ac:dyDescent="0.35">
      <c r="D17236" s="5"/>
      <c r="J17236" s="12"/>
      <c r="S17236" s="12"/>
      <c r="T17236" s="5"/>
      <c r="V17236" s="5"/>
      <c r="W17236" s="5"/>
    </row>
    <row r="17237" spans="4:23" customFormat="1" x14ac:dyDescent="0.35">
      <c r="D17237" s="5"/>
      <c r="J17237" s="12"/>
      <c r="S17237" s="12"/>
      <c r="T17237" s="5"/>
      <c r="V17237" s="5"/>
      <c r="W17237" s="5"/>
    </row>
    <row r="17238" spans="4:23" customFormat="1" x14ac:dyDescent="0.35">
      <c r="D17238" s="5"/>
      <c r="J17238" s="12"/>
      <c r="S17238" s="12"/>
      <c r="T17238" s="5"/>
      <c r="V17238" s="5"/>
      <c r="W17238" s="5"/>
    </row>
    <row r="17239" spans="4:23" customFormat="1" x14ac:dyDescent="0.35">
      <c r="D17239" s="5"/>
      <c r="J17239" s="12"/>
      <c r="S17239" s="12"/>
      <c r="T17239" s="5"/>
      <c r="V17239" s="5"/>
      <c r="W17239" s="5"/>
    </row>
    <row r="17240" spans="4:23" customFormat="1" x14ac:dyDescent="0.35">
      <c r="D17240" s="5"/>
      <c r="J17240" s="12"/>
      <c r="S17240" s="12"/>
      <c r="T17240" s="5"/>
      <c r="V17240" s="5"/>
      <c r="W17240" s="5"/>
    </row>
    <row r="17241" spans="4:23" customFormat="1" x14ac:dyDescent="0.35">
      <c r="D17241" s="5"/>
      <c r="J17241" s="12"/>
      <c r="S17241" s="12"/>
      <c r="T17241" s="5"/>
      <c r="V17241" s="5"/>
      <c r="W17241" s="5"/>
    </row>
    <row r="17242" spans="4:23" customFormat="1" x14ac:dyDescent="0.35">
      <c r="D17242" s="5"/>
      <c r="J17242" s="12"/>
      <c r="S17242" s="12"/>
      <c r="T17242" s="5"/>
      <c r="V17242" s="5"/>
      <c r="W17242" s="5"/>
    </row>
    <row r="17243" spans="4:23" customFormat="1" x14ac:dyDescent="0.35">
      <c r="D17243" s="5"/>
      <c r="J17243" s="12"/>
      <c r="S17243" s="12"/>
      <c r="T17243" s="5"/>
      <c r="V17243" s="5"/>
      <c r="W17243" s="5"/>
    </row>
    <row r="17244" spans="4:23" customFormat="1" x14ac:dyDescent="0.35">
      <c r="D17244" s="5"/>
      <c r="J17244" s="12"/>
      <c r="S17244" s="12"/>
      <c r="T17244" s="5"/>
      <c r="V17244" s="5"/>
      <c r="W17244" s="5"/>
    </row>
    <row r="17245" spans="4:23" customFormat="1" x14ac:dyDescent="0.35">
      <c r="D17245" s="5"/>
      <c r="J17245" s="12"/>
      <c r="S17245" s="12"/>
      <c r="T17245" s="5"/>
      <c r="V17245" s="5"/>
      <c r="W17245" s="5"/>
    </row>
    <row r="17246" spans="4:23" customFormat="1" x14ac:dyDescent="0.35">
      <c r="D17246" s="5"/>
      <c r="J17246" s="12"/>
      <c r="S17246" s="12"/>
      <c r="T17246" s="5"/>
      <c r="V17246" s="5"/>
      <c r="W17246" s="5"/>
    </row>
    <row r="17247" spans="4:23" customFormat="1" x14ac:dyDescent="0.35">
      <c r="D17247" s="5"/>
      <c r="J17247" s="12"/>
      <c r="S17247" s="12"/>
      <c r="T17247" s="5"/>
      <c r="V17247" s="5"/>
      <c r="W17247" s="5"/>
    </row>
    <row r="17248" spans="4:23" customFormat="1" x14ac:dyDescent="0.35">
      <c r="D17248" s="5"/>
      <c r="J17248" s="12"/>
      <c r="S17248" s="12"/>
      <c r="T17248" s="5"/>
      <c r="V17248" s="5"/>
      <c r="W17248" s="5"/>
    </row>
    <row r="17249" spans="4:23" customFormat="1" x14ac:dyDescent="0.35">
      <c r="D17249" s="5"/>
      <c r="J17249" s="12"/>
      <c r="S17249" s="12"/>
      <c r="T17249" s="5"/>
      <c r="V17249" s="5"/>
      <c r="W17249" s="5"/>
    </row>
    <row r="17250" spans="4:23" customFormat="1" x14ac:dyDescent="0.35">
      <c r="D17250" s="5"/>
      <c r="J17250" s="12"/>
      <c r="S17250" s="12"/>
      <c r="T17250" s="5"/>
      <c r="V17250" s="5"/>
      <c r="W17250" s="5"/>
    </row>
    <row r="17251" spans="4:23" customFormat="1" x14ac:dyDescent="0.35">
      <c r="D17251" s="5"/>
      <c r="J17251" s="12"/>
      <c r="S17251" s="12"/>
      <c r="T17251" s="5"/>
      <c r="V17251" s="5"/>
      <c r="W17251" s="5"/>
    </row>
    <row r="17252" spans="4:23" customFormat="1" x14ac:dyDescent="0.35">
      <c r="D17252" s="5"/>
      <c r="J17252" s="12"/>
      <c r="S17252" s="12"/>
      <c r="T17252" s="5"/>
      <c r="V17252" s="5"/>
      <c r="W17252" s="5"/>
    </row>
    <row r="17253" spans="4:23" customFormat="1" x14ac:dyDescent="0.35">
      <c r="D17253" s="5"/>
      <c r="J17253" s="12"/>
      <c r="S17253" s="12"/>
      <c r="T17253" s="5"/>
      <c r="V17253" s="5"/>
      <c r="W17253" s="5"/>
    </row>
    <row r="17254" spans="4:23" customFormat="1" x14ac:dyDescent="0.35">
      <c r="D17254" s="5"/>
      <c r="J17254" s="12"/>
      <c r="S17254" s="12"/>
      <c r="T17254" s="5"/>
      <c r="V17254" s="5"/>
      <c r="W17254" s="5"/>
    </row>
    <row r="17255" spans="4:23" customFormat="1" x14ac:dyDescent="0.35">
      <c r="D17255" s="5"/>
      <c r="J17255" s="12"/>
      <c r="S17255" s="12"/>
      <c r="T17255" s="5"/>
      <c r="V17255" s="5"/>
      <c r="W17255" s="5"/>
    </row>
    <row r="17256" spans="4:23" customFormat="1" x14ac:dyDescent="0.35">
      <c r="D17256" s="5"/>
      <c r="J17256" s="12"/>
      <c r="S17256" s="12"/>
      <c r="T17256" s="5"/>
      <c r="V17256" s="5"/>
      <c r="W17256" s="5"/>
    </row>
    <row r="17257" spans="4:23" customFormat="1" x14ac:dyDescent="0.35">
      <c r="D17257" s="5"/>
      <c r="J17257" s="12"/>
      <c r="S17257" s="12"/>
      <c r="T17257" s="5"/>
      <c r="V17257" s="5"/>
      <c r="W17257" s="5"/>
    </row>
    <row r="17258" spans="4:23" customFormat="1" x14ac:dyDescent="0.35">
      <c r="D17258" s="5"/>
      <c r="J17258" s="12"/>
      <c r="S17258" s="12"/>
      <c r="T17258" s="5"/>
      <c r="V17258" s="5"/>
      <c r="W17258" s="5"/>
    </row>
    <row r="17259" spans="4:23" customFormat="1" x14ac:dyDescent="0.35">
      <c r="D17259" s="5"/>
      <c r="J17259" s="12"/>
      <c r="S17259" s="12"/>
      <c r="T17259" s="5"/>
      <c r="V17259" s="5"/>
      <c r="W17259" s="5"/>
    </row>
    <row r="17260" spans="4:23" customFormat="1" x14ac:dyDescent="0.35">
      <c r="D17260" s="5"/>
      <c r="J17260" s="12"/>
      <c r="S17260" s="12"/>
      <c r="T17260" s="5"/>
      <c r="V17260" s="5"/>
      <c r="W17260" s="5"/>
    </row>
    <row r="17261" spans="4:23" customFormat="1" x14ac:dyDescent="0.35">
      <c r="D17261" s="5"/>
      <c r="J17261" s="12"/>
      <c r="S17261" s="12"/>
      <c r="T17261" s="5"/>
      <c r="V17261" s="5"/>
      <c r="W17261" s="5"/>
    </row>
    <row r="17262" spans="4:23" customFormat="1" x14ac:dyDescent="0.35">
      <c r="D17262" s="5"/>
      <c r="J17262" s="12"/>
      <c r="S17262" s="12"/>
      <c r="T17262" s="5"/>
      <c r="V17262" s="5"/>
      <c r="W17262" s="5"/>
    </row>
    <row r="17263" spans="4:23" customFormat="1" x14ac:dyDescent="0.35">
      <c r="D17263" s="5"/>
      <c r="J17263" s="12"/>
      <c r="S17263" s="12"/>
      <c r="T17263" s="5"/>
      <c r="V17263" s="5"/>
      <c r="W17263" s="5"/>
    </row>
    <row r="17264" spans="4:23" customFormat="1" x14ac:dyDescent="0.35">
      <c r="D17264" s="5"/>
      <c r="J17264" s="12"/>
      <c r="S17264" s="12"/>
      <c r="T17264" s="5"/>
      <c r="V17264" s="5"/>
      <c r="W17264" s="5"/>
    </row>
    <row r="17265" spans="4:23" customFormat="1" x14ac:dyDescent="0.35">
      <c r="D17265" s="5"/>
      <c r="J17265" s="12"/>
      <c r="S17265" s="12"/>
      <c r="T17265" s="5"/>
      <c r="V17265" s="5"/>
      <c r="W17265" s="5"/>
    </row>
    <row r="17266" spans="4:23" customFormat="1" x14ac:dyDescent="0.35">
      <c r="D17266" s="5"/>
      <c r="J17266" s="12"/>
      <c r="S17266" s="12"/>
      <c r="T17266" s="5"/>
      <c r="V17266" s="5"/>
      <c r="W17266" s="5"/>
    </row>
    <row r="17267" spans="4:23" customFormat="1" x14ac:dyDescent="0.35">
      <c r="D17267" s="5"/>
      <c r="J17267" s="12"/>
      <c r="S17267" s="12"/>
      <c r="T17267" s="5"/>
      <c r="V17267" s="5"/>
      <c r="W17267" s="5"/>
    </row>
    <row r="17268" spans="4:23" customFormat="1" x14ac:dyDescent="0.35">
      <c r="D17268" s="5"/>
      <c r="J17268" s="12"/>
      <c r="S17268" s="12"/>
      <c r="T17268" s="5"/>
      <c r="V17268" s="5"/>
      <c r="W17268" s="5"/>
    </row>
    <row r="17269" spans="4:23" customFormat="1" x14ac:dyDescent="0.35">
      <c r="D17269" s="5"/>
      <c r="J17269" s="12"/>
      <c r="S17269" s="12"/>
      <c r="T17269" s="5"/>
      <c r="V17269" s="5"/>
      <c r="W17269" s="5"/>
    </row>
    <row r="17270" spans="4:23" customFormat="1" x14ac:dyDescent="0.35">
      <c r="D17270" s="5"/>
      <c r="J17270" s="12"/>
      <c r="S17270" s="12"/>
      <c r="T17270" s="5"/>
      <c r="V17270" s="5"/>
      <c r="W17270" s="5"/>
    </row>
    <row r="17271" spans="4:23" customFormat="1" x14ac:dyDescent="0.35">
      <c r="D17271" s="5"/>
      <c r="J17271" s="12"/>
      <c r="S17271" s="12"/>
      <c r="T17271" s="5"/>
      <c r="V17271" s="5"/>
      <c r="W17271" s="5"/>
    </row>
    <row r="17272" spans="4:23" customFormat="1" x14ac:dyDescent="0.35">
      <c r="D17272" s="5"/>
      <c r="J17272" s="12"/>
      <c r="S17272" s="12"/>
      <c r="T17272" s="5"/>
      <c r="V17272" s="5"/>
      <c r="W17272" s="5"/>
    </row>
    <row r="17273" spans="4:23" customFormat="1" x14ac:dyDescent="0.35">
      <c r="D17273" s="5"/>
      <c r="J17273" s="12"/>
      <c r="S17273" s="12"/>
      <c r="T17273" s="5"/>
      <c r="V17273" s="5"/>
      <c r="W17273" s="5"/>
    </row>
    <row r="17274" spans="4:23" customFormat="1" x14ac:dyDescent="0.35">
      <c r="D17274" s="5"/>
      <c r="J17274" s="12"/>
      <c r="S17274" s="12"/>
      <c r="T17274" s="5"/>
      <c r="V17274" s="5"/>
      <c r="W17274" s="5"/>
    </row>
    <row r="17275" spans="4:23" customFormat="1" x14ac:dyDescent="0.35">
      <c r="D17275" s="5"/>
      <c r="J17275" s="12"/>
      <c r="S17275" s="12"/>
      <c r="T17275" s="5"/>
      <c r="V17275" s="5"/>
      <c r="W17275" s="5"/>
    </row>
    <row r="17276" spans="4:23" customFormat="1" x14ac:dyDescent="0.35">
      <c r="D17276" s="5"/>
      <c r="J17276" s="12"/>
      <c r="S17276" s="12"/>
      <c r="T17276" s="5"/>
      <c r="V17276" s="5"/>
      <c r="W17276" s="5"/>
    </row>
    <row r="17277" spans="4:23" customFormat="1" x14ac:dyDescent="0.35">
      <c r="D17277" s="5"/>
      <c r="J17277" s="12"/>
      <c r="S17277" s="12"/>
      <c r="T17277" s="5"/>
      <c r="V17277" s="5"/>
      <c r="W17277" s="5"/>
    </row>
    <row r="17278" spans="4:23" customFormat="1" x14ac:dyDescent="0.35">
      <c r="D17278" s="5"/>
      <c r="J17278" s="12"/>
      <c r="S17278" s="12"/>
      <c r="T17278" s="5"/>
      <c r="V17278" s="5"/>
      <c r="W17278" s="5"/>
    </row>
    <row r="17279" spans="4:23" customFormat="1" x14ac:dyDescent="0.35">
      <c r="D17279" s="5"/>
      <c r="J17279" s="12"/>
      <c r="S17279" s="12"/>
      <c r="T17279" s="5"/>
      <c r="V17279" s="5"/>
      <c r="W17279" s="5"/>
    </row>
    <row r="17280" spans="4:23" customFormat="1" x14ac:dyDescent="0.35">
      <c r="D17280" s="5"/>
      <c r="J17280" s="12"/>
      <c r="S17280" s="12"/>
      <c r="T17280" s="5"/>
      <c r="V17280" s="5"/>
      <c r="W17280" s="5"/>
    </row>
    <row r="17281" spans="4:23" customFormat="1" x14ac:dyDescent="0.35">
      <c r="D17281" s="5"/>
      <c r="J17281" s="12"/>
      <c r="S17281" s="12"/>
      <c r="T17281" s="5"/>
      <c r="V17281" s="5"/>
      <c r="W17281" s="5"/>
    </row>
    <row r="17282" spans="4:23" customFormat="1" x14ac:dyDescent="0.35">
      <c r="D17282" s="5"/>
      <c r="J17282" s="12"/>
      <c r="S17282" s="12"/>
      <c r="T17282" s="5"/>
      <c r="V17282" s="5"/>
      <c r="W17282" s="5"/>
    </row>
    <row r="17283" spans="4:23" customFormat="1" x14ac:dyDescent="0.35">
      <c r="D17283" s="5"/>
      <c r="J17283" s="12"/>
      <c r="S17283" s="12"/>
      <c r="T17283" s="5"/>
      <c r="V17283" s="5"/>
      <c r="W17283" s="5"/>
    </row>
    <row r="17284" spans="4:23" customFormat="1" x14ac:dyDescent="0.35">
      <c r="D17284" s="5"/>
      <c r="J17284" s="12"/>
      <c r="S17284" s="12"/>
      <c r="T17284" s="5"/>
      <c r="V17284" s="5"/>
      <c r="W17284" s="5"/>
    </row>
    <row r="17285" spans="4:23" customFormat="1" x14ac:dyDescent="0.35">
      <c r="D17285" s="5"/>
      <c r="J17285" s="12"/>
      <c r="S17285" s="12"/>
      <c r="T17285" s="5"/>
      <c r="V17285" s="5"/>
      <c r="W17285" s="5"/>
    </row>
    <row r="17286" spans="4:23" customFormat="1" x14ac:dyDescent="0.35">
      <c r="D17286" s="5"/>
      <c r="J17286" s="12"/>
      <c r="S17286" s="12"/>
      <c r="T17286" s="5"/>
      <c r="V17286" s="5"/>
      <c r="W17286" s="5"/>
    </row>
    <row r="17287" spans="4:23" customFormat="1" x14ac:dyDescent="0.35">
      <c r="D17287" s="5"/>
      <c r="J17287" s="12"/>
      <c r="S17287" s="12"/>
      <c r="T17287" s="5"/>
      <c r="V17287" s="5"/>
      <c r="W17287" s="5"/>
    </row>
    <row r="17288" spans="4:23" customFormat="1" x14ac:dyDescent="0.35">
      <c r="D17288" s="5"/>
      <c r="J17288" s="12"/>
      <c r="S17288" s="12"/>
      <c r="T17288" s="5"/>
      <c r="V17288" s="5"/>
      <c r="W17288" s="5"/>
    </row>
    <row r="17289" spans="4:23" customFormat="1" x14ac:dyDescent="0.35">
      <c r="D17289" s="5"/>
      <c r="J17289" s="12"/>
      <c r="S17289" s="12"/>
      <c r="T17289" s="5"/>
      <c r="V17289" s="5"/>
      <c r="W17289" s="5"/>
    </row>
    <row r="17290" spans="4:23" customFormat="1" x14ac:dyDescent="0.35">
      <c r="D17290" s="5"/>
      <c r="J17290" s="12"/>
      <c r="S17290" s="12"/>
      <c r="T17290" s="5"/>
      <c r="V17290" s="5"/>
      <c r="W17290" s="5"/>
    </row>
    <row r="17291" spans="4:23" customFormat="1" x14ac:dyDescent="0.35">
      <c r="D17291" s="5"/>
      <c r="J17291" s="12"/>
      <c r="S17291" s="12"/>
      <c r="T17291" s="5"/>
      <c r="V17291" s="5"/>
      <c r="W17291" s="5"/>
    </row>
    <row r="17292" spans="4:23" customFormat="1" x14ac:dyDescent="0.35">
      <c r="D17292" s="5"/>
      <c r="J17292" s="12"/>
      <c r="S17292" s="12"/>
      <c r="T17292" s="5"/>
      <c r="V17292" s="5"/>
      <c r="W17292" s="5"/>
    </row>
    <row r="17293" spans="4:23" customFormat="1" x14ac:dyDescent="0.35">
      <c r="D17293" s="5"/>
      <c r="J17293" s="12"/>
      <c r="S17293" s="12"/>
      <c r="T17293" s="5"/>
      <c r="V17293" s="5"/>
      <c r="W17293" s="5"/>
    </row>
    <row r="17294" spans="4:23" customFormat="1" x14ac:dyDescent="0.35">
      <c r="D17294" s="5"/>
      <c r="J17294" s="12"/>
      <c r="S17294" s="12"/>
      <c r="T17294" s="5"/>
      <c r="V17294" s="5"/>
      <c r="W17294" s="5"/>
    </row>
    <row r="17295" spans="4:23" customFormat="1" x14ac:dyDescent="0.35">
      <c r="D17295" s="5"/>
      <c r="J17295" s="12"/>
      <c r="S17295" s="12"/>
      <c r="T17295" s="5"/>
      <c r="V17295" s="5"/>
      <c r="W17295" s="5"/>
    </row>
    <row r="17296" spans="4:23" customFormat="1" x14ac:dyDescent="0.35">
      <c r="D17296" s="5"/>
      <c r="J17296" s="12"/>
      <c r="S17296" s="12"/>
      <c r="T17296" s="5"/>
      <c r="V17296" s="5"/>
      <c r="W17296" s="5"/>
    </row>
    <row r="17297" spans="4:23" customFormat="1" x14ac:dyDescent="0.35">
      <c r="D17297" s="5"/>
      <c r="J17297" s="12"/>
      <c r="S17297" s="12"/>
      <c r="T17297" s="5"/>
      <c r="V17297" s="5"/>
      <c r="W17297" s="5"/>
    </row>
    <row r="17298" spans="4:23" customFormat="1" x14ac:dyDescent="0.35">
      <c r="D17298" s="5"/>
      <c r="J17298" s="12"/>
      <c r="S17298" s="12"/>
      <c r="T17298" s="5"/>
      <c r="V17298" s="5"/>
      <c r="W17298" s="5"/>
    </row>
    <row r="17299" spans="4:23" customFormat="1" x14ac:dyDescent="0.35">
      <c r="D17299" s="5"/>
      <c r="J17299" s="12"/>
      <c r="S17299" s="12"/>
      <c r="T17299" s="5"/>
      <c r="V17299" s="5"/>
      <c r="W17299" s="5"/>
    </row>
    <row r="17300" spans="4:23" customFormat="1" x14ac:dyDescent="0.35">
      <c r="D17300" s="5"/>
      <c r="J17300" s="12"/>
      <c r="S17300" s="12"/>
      <c r="T17300" s="5"/>
      <c r="V17300" s="5"/>
      <c r="W17300" s="5"/>
    </row>
    <row r="17301" spans="4:23" customFormat="1" x14ac:dyDescent="0.35">
      <c r="D17301" s="5"/>
      <c r="J17301" s="12"/>
      <c r="S17301" s="12"/>
      <c r="T17301" s="5"/>
      <c r="V17301" s="5"/>
      <c r="W17301" s="5"/>
    </row>
    <row r="17302" spans="4:23" customFormat="1" x14ac:dyDescent="0.35">
      <c r="D17302" s="5"/>
      <c r="J17302" s="12"/>
      <c r="S17302" s="12"/>
      <c r="T17302" s="5"/>
      <c r="V17302" s="5"/>
      <c r="W17302" s="5"/>
    </row>
    <row r="17303" spans="4:23" customFormat="1" x14ac:dyDescent="0.35">
      <c r="D17303" s="5"/>
      <c r="J17303" s="12"/>
      <c r="S17303" s="12"/>
      <c r="T17303" s="5"/>
      <c r="V17303" s="5"/>
      <c r="W17303" s="5"/>
    </row>
    <row r="17304" spans="4:23" customFormat="1" x14ac:dyDescent="0.35">
      <c r="D17304" s="5"/>
      <c r="J17304" s="12"/>
      <c r="S17304" s="12"/>
      <c r="T17304" s="5"/>
      <c r="V17304" s="5"/>
      <c r="W17304" s="5"/>
    </row>
    <row r="17305" spans="4:23" customFormat="1" x14ac:dyDescent="0.35">
      <c r="D17305" s="5"/>
      <c r="J17305" s="12"/>
      <c r="S17305" s="12"/>
      <c r="T17305" s="5"/>
      <c r="V17305" s="5"/>
      <c r="W17305" s="5"/>
    </row>
    <row r="17306" spans="4:23" customFormat="1" x14ac:dyDescent="0.35">
      <c r="D17306" s="5"/>
      <c r="J17306" s="12"/>
      <c r="S17306" s="12"/>
      <c r="T17306" s="5"/>
      <c r="V17306" s="5"/>
      <c r="W17306" s="5"/>
    </row>
    <row r="17307" spans="4:23" customFormat="1" x14ac:dyDescent="0.35">
      <c r="D17307" s="5"/>
      <c r="J17307" s="12"/>
      <c r="S17307" s="12"/>
      <c r="T17307" s="5"/>
      <c r="V17307" s="5"/>
      <c r="W17307" s="5"/>
    </row>
    <row r="17308" spans="4:23" customFormat="1" x14ac:dyDescent="0.35">
      <c r="D17308" s="5"/>
      <c r="J17308" s="12"/>
      <c r="S17308" s="12"/>
      <c r="T17308" s="5"/>
      <c r="V17308" s="5"/>
      <c r="W17308" s="5"/>
    </row>
    <row r="17309" spans="4:23" customFormat="1" x14ac:dyDescent="0.35">
      <c r="D17309" s="5"/>
      <c r="J17309" s="12"/>
      <c r="S17309" s="12"/>
      <c r="T17309" s="5"/>
      <c r="V17309" s="5"/>
      <c r="W17309" s="5"/>
    </row>
    <row r="17310" spans="4:23" customFormat="1" x14ac:dyDescent="0.35">
      <c r="D17310" s="5"/>
      <c r="J17310" s="12"/>
      <c r="S17310" s="12"/>
      <c r="T17310" s="5"/>
      <c r="V17310" s="5"/>
      <c r="W17310" s="5"/>
    </row>
    <row r="17311" spans="4:23" customFormat="1" x14ac:dyDescent="0.35">
      <c r="D17311" s="5"/>
      <c r="J17311" s="12"/>
      <c r="S17311" s="12"/>
      <c r="T17311" s="5"/>
      <c r="V17311" s="5"/>
      <c r="W17311" s="5"/>
    </row>
    <row r="17312" spans="4:23" customFormat="1" x14ac:dyDescent="0.35">
      <c r="D17312" s="5"/>
      <c r="J17312" s="12"/>
      <c r="S17312" s="12"/>
      <c r="T17312" s="5"/>
      <c r="V17312" s="5"/>
      <c r="W17312" s="5"/>
    </row>
    <row r="17313" spans="4:23" customFormat="1" x14ac:dyDescent="0.35">
      <c r="D17313" s="5"/>
      <c r="J17313" s="12"/>
      <c r="S17313" s="12"/>
      <c r="T17313" s="5"/>
      <c r="V17313" s="5"/>
      <c r="W17313" s="5"/>
    </row>
    <row r="17314" spans="4:23" customFormat="1" x14ac:dyDescent="0.35">
      <c r="D17314" s="5"/>
      <c r="J17314" s="12"/>
      <c r="S17314" s="12"/>
      <c r="T17314" s="5"/>
      <c r="V17314" s="5"/>
      <c r="W17314" s="5"/>
    </row>
    <row r="17315" spans="4:23" customFormat="1" x14ac:dyDescent="0.35">
      <c r="D17315" s="5"/>
      <c r="J17315" s="12"/>
      <c r="S17315" s="12"/>
      <c r="T17315" s="5"/>
      <c r="V17315" s="5"/>
      <c r="W17315" s="5"/>
    </row>
    <row r="17316" spans="4:23" customFormat="1" x14ac:dyDescent="0.35">
      <c r="D17316" s="5"/>
      <c r="J17316" s="12"/>
      <c r="S17316" s="12"/>
      <c r="T17316" s="5"/>
      <c r="V17316" s="5"/>
      <c r="W17316" s="5"/>
    </row>
    <row r="17317" spans="4:23" customFormat="1" x14ac:dyDescent="0.35">
      <c r="D17317" s="5"/>
      <c r="J17317" s="12"/>
      <c r="S17317" s="12"/>
      <c r="T17317" s="5"/>
      <c r="V17317" s="5"/>
      <c r="W17317" s="5"/>
    </row>
    <row r="17318" spans="4:23" customFormat="1" x14ac:dyDescent="0.35">
      <c r="D17318" s="5"/>
      <c r="J17318" s="12"/>
      <c r="S17318" s="12"/>
      <c r="T17318" s="5"/>
      <c r="V17318" s="5"/>
      <c r="W17318" s="5"/>
    </row>
    <row r="17319" spans="4:23" customFormat="1" x14ac:dyDescent="0.35">
      <c r="D17319" s="5"/>
      <c r="J17319" s="12"/>
      <c r="S17319" s="12"/>
      <c r="T17319" s="5"/>
      <c r="V17319" s="5"/>
      <c r="W17319" s="5"/>
    </row>
    <row r="17320" spans="4:23" customFormat="1" x14ac:dyDescent="0.35">
      <c r="D17320" s="5"/>
      <c r="J17320" s="12"/>
      <c r="S17320" s="12"/>
      <c r="T17320" s="5"/>
      <c r="V17320" s="5"/>
      <c r="W17320" s="5"/>
    </row>
    <row r="17321" spans="4:23" customFormat="1" x14ac:dyDescent="0.35">
      <c r="D17321" s="5"/>
      <c r="J17321" s="12"/>
      <c r="S17321" s="12"/>
      <c r="T17321" s="5"/>
      <c r="V17321" s="5"/>
      <c r="W17321" s="5"/>
    </row>
    <row r="17322" spans="4:23" customFormat="1" x14ac:dyDescent="0.35">
      <c r="D17322" s="5"/>
      <c r="J17322" s="12"/>
      <c r="S17322" s="12"/>
      <c r="T17322" s="5"/>
      <c r="V17322" s="5"/>
      <c r="W17322" s="5"/>
    </row>
    <row r="17323" spans="4:23" customFormat="1" x14ac:dyDescent="0.35">
      <c r="D17323" s="5"/>
      <c r="J17323" s="12"/>
      <c r="S17323" s="12"/>
      <c r="T17323" s="5"/>
      <c r="V17323" s="5"/>
      <c r="W17323" s="5"/>
    </row>
    <row r="17324" spans="4:23" customFormat="1" x14ac:dyDescent="0.35">
      <c r="D17324" s="5"/>
      <c r="J17324" s="12"/>
      <c r="S17324" s="12"/>
      <c r="T17324" s="5"/>
      <c r="V17324" s="5"/>
      <c r="W17324" s="5"/>
    </row>
    <row r="17325" spans="4:23" customFormat="1" x14ac:dyDescent="0.35">
      <c r="D17325" s="5"/>
      <c r="J17325" s="12"/>
      <c r="S17325" s="12"/>
      <c r="T17325" s="5"/>
      <c r="V17325" s="5"/>
      <c r="W17325" s="5"/>
    </row>
    <row r="17326" spans="4:23" customFormat="1" x14ac:dyDescent="0.35">
      <c r="D17326" s="5"/>
      <c r="J17326" s="12"/>
      <c r="S17326" s="12"/>
      <c r="T17326" s="5"/>
      <c r="V17326" s="5"/>
      <c r="W17326" s="5"/>
    </row>
    <row r="17327" spans="4:23" customFormat="1" x14ac:dyDescent="0.35">
      <c r="D17327" s="5"/>
      <c r="J17327" s="12"/>
      <c r="S17327" s="12"/>
      <c r="T17327" s="5"/>
      <c r="V17327" s="5"/>
      <c r="W17327" s="5"/>
    </row>
    <row r="17328" spans="4:23" customFormat="1" x14ac:dyDescent="0.35">
      <c r="D17328" s="5"/>
      <c r="J17328" s="12"/>
      <c r="S17328" s="12"/>
      <c r="T17328" s="5"/>
      <c r="V17328" s="5"/>
      <c r="W17328" s="5"/>
    </row>
    <row r="17329" spans="4:23" customFormat="1" x14ac:dyDescent="0.35">
      <c r="D17329" s="5"/>
      <c r="J17329" s="12"/>
      <c r="S17329" s="12"/>
      <c r="T17329" s="5"/>
      <c r="V17329" s="5"/>
      <c r="W17329" s="5"/>
    </row>
    <row r="17330" spans="4:23" customFormat="1" x14ac:dyDescent="0.35">
      <c r="D17330" s="5"/>
      <c r="J17330" s="12"/>
      <c r="S17330" s="12"/>
      <c r="T17330" s="5"/>
      <c r="V17330" s="5"/>
      <c r="W17330" s="5"/>
    </row>
    <row r="17331" spans="4:23" customFormat="1" x14ac:dyDescent="0.35">
      <c r="D17331" s="5"/>
      <c r="J17331" s="12"/>
      <c r="S17331" s="12"/>
      <c r="T17331" s="5"/>
      <c r="V17331" s="5"/>
      <c r="W17331" s="5"/>
    </row>
    <row r="17332" spans="4:23" customFormat="1" x14ac:dyDescent="0.35">
      <c r="D17332" s="5"/>
      <c r="J17332" s="12"/>
      <c r="S17332" s="12"/>
      <c r="T17332" s="5"/>
      <c r="V17332" s="5"/>
      <c r="W17332" s="5"/>
    </row>
    <row r="17333" spans="4:23" customFormat="1" x14ac:dyDescent="0.35">
      <c r="D17333" s="5"/>
      <c r="J17333" s="12"/>
      <c r="S17333" s="12"/>
      <c r="T17333" s="5"/>
      <c r="V17333" s="5"/>
      <c r="W17333" s="5"/>
    </row>
    <row r="17334" spans="4:23" customFormat="1" x14ac:dyDescent="0.35">
      <c r="D17334" s="5"/>
      <c r="J17334" s="12"/>
      <c r="S17334" s="12"/>
      <c r="T17334" s="5"/>
      <c r="V17334" s="5"/>
      <c r="W17334" s="5"/>
    </row>
    <row r="17335" spans="4:23" customFormat="1" x14ac:dyDescent="0.35">
      <c r="D17335" s="5"/>
      <c r="J17335" s="12"/>
      <c r="S17335" s="12"/>
      <c r="T17335" s="5"/>
      <c r="V17335" s="5"/>
      <c r="W17335" s="5"/>
    </row>
    <row r="17336" spans="4:23" customFormat="1" x14ac:dyDescent="0.35">
      <c r="D17336" s="5"/>
      <c r="J17336" s="12"/>
      <c r="S17336" s="12"/>
      <c r="T17336" s="5"/>
      <c r="V17336" s="5"/>
      <c r="W17336" s="5"/>
    </row>
    <row r="17337" spans="4:23" customFormat="1" x14ac:dyDescent="0.35">
      <c r="D17337" s="5"/>
      <c r="J17337" s="12"/>
      <c r="S17337" s="12"/>
      <c r="T17337" s="5"/>
      <c r="V17337" s="5"/>
      <c r="W17337" s="5"/>
    </row>
    <row r="17338" spans="4:23" customFormat="1" x14ac:dyDescent="0.35">
      <c r="D17338" s="5"/>
      <c r="J17338" s="12"/>
      <c r="S17338" s="12"/>
      <c r="T17338" s="5"/>
      <c r="V17338" s="5"/>
      <c r="W17338" s="5"/>
    </row>
    <row r="17339" spans="4:23" customFormat="1" x14ac:dyDescent="0.35">
      <c r="D17339" s="5"/>
      <c r="J17339" s="12"/>
      <c r="S17339" s="12"/>
      <c r="T17339" s="5"/>
      <c r="V17339" s="5"/>
      <c r="W17339" s="5"/>
    </row>
    <row r="17340" spans="4:23" customFormat="1" x14ac:dyDescent="0.35">
      <c r="D17340" s="5"/>
      <c r="J17340" s="12"/>
      <c r="S17340" s="12"/>
      <c r="T17340" s="5"/>
      <c r="V17340" s="5"/>
      <c r="W17340" s="5"/>
    </row>
    <row r="17341" spans="4:23" customFormat="1" x14ac:dyDescent="0.35">
      <c r="D17341" s="5"/>
      <c r="J17341" s="12"/>
      <c r="S17341" s="12"/>
      <c r="T17341" s="5"/>
      <c r="V17341" s="5"/>
      <c r="W17341" s="5"/>
    </row>
    <row r="17342" spans="4:23" customFormat="1" x14ac:dyDescent="0.35">
      <c r="D17342" s="5"/>
      <c r="J17342" s="12"/>
      <c r="S17342" s="12"/>
      <c r="T17342" s="5"/>
      <c r="V17342" s="5"/>
      <c r="W17342" s="5"/>
    </row>
    <row r="17343" spans="4:23" customFormat="1" x14ac:dyDescent="0.35">
      <c r="D17343" s="5"/>
      <c r="J17343" s="12"/>
      <c r="S17343" s="12"/>
      <c r="T17343" s="5"/>
      <c r="V17343" s="5"/>
      <c r="W17343" s="5"/>
    </row>
    <row r="17344" spans="4:23" customFormat="1" x14ac:dyDescent="0.35">
      <c r="D17344" s="5"/>
      <c r="J17344" s="12"/>
      <c r="S17344" s="12"/>
      <c r="T17344" s="5"/>
      <c r="V17344" s="5"/>
      <c r="W17344" s="5"/>
    </row>
    <row r="17345" spans="4:23" customFormat="1" x14ac:dyDescent="0.35">
      <c r="D17345" s="5"/>
      <c r="J17345" s="12"/>
      <c r="S17345" s="12"/>
      <c r="T17345" s="5"/>
      <c r="V17345" s="5"/>
      <c r="W17345" s="5"/>
    </row>
    <row r="17346" spans="4:23" customFormat="1" x14ac:dyDescent="0.35">
      <c r="D17346" s="5"/>
      <c r="J17346" s="12"/>
      <c r="S17346" s="12"/>
      <c r="T17346" s="5"/>
      <c r="V17346" s="5"/>
      <c r="W17346" s="5"/>
    </row>
    <row r="17347" spans="4:23" customFormat="1" x14ac:dyDescent="0.35">
      <c r="D17347" s="5"/>
      <c r="J17347" s="12"/>
      <c r="S17347" s="12"/>
      <c r="T17347" s="5"/>
      <c r="V17347" s="5"/>
      <c r="W17347" s="5"/>
    </row>
    <row r="17348" spans="4:23" customFormat="1" x14ac:dyDescent="0.35">
      <c r="D17348" s="5"/>
      <c r="J17348" s="12"/>
      <c r="S17348" s="12"/>
      <c r="T17348" s="5"/>
      <c r="V17348" s="5"/>
      <c r="W17348" s="5"/>
    </row>
    <row r="17349" spans="4:23" customFormat="1" x14ac:dyDescent="0.35">
      <c r="D17349" s="5"/>
      <c r="J17349" s="12"/>
      <c r="S17349" s="12"/>
      <c r="T17349" s="5"/>
      <c r="V17349" s="5"/>
      <c r="W17349" s="5"/>
    </row>
    <row r="17350" spans="4:23" customFormat="1" x14ac:dyDescent="0.35">
      <c r="D17350" s="5"/>
      <c r="J17350" s="12"/>
      <c r="S17350" s="12"/>
      <c r="T17350" s="5"/>
      <c r="V17350" s="5"/>
      <c r="W17350" s="5"/>
    </row>
    <row r="17351" spans="4:23" customFormat="1" x14ac:dyDescent="0.35">
      <c r="D17351" s="5"/>
      <c r="J17351" s="12"/>
      <c r="S17351" s="12"/>
      <c r="T17351" s="5"/>
      <c r="V17351" s="5"/>
      <c r="W17351" s="5"/>
    </row>
    <row r="17352" spans="4:23" customFormat="1" x14ac:dyDescent="0.35">
      <c r="D17352" s="5"/>
      <c r="J17352" s="12"/>
      <c r="S17352" s="12"/>
      <c r="T17352" s="5"/>
      <c r="V17352" s="5"/>
      <c r="W17352" s="5"/>
    </row>
    <row r="17353" spans="4:23" customFormat="1" x14ac:dyDescent="0.35">
      <c r="D17353" s="5"/>
      <c r="J17353" s="12"/>
      <c r="S17353" s="12"/>
      <c r="T17353" s="5"/>
      <c r="V17353" s="5"/>
      <c r="W17353" s="5"/>
    </row>
    <row r="17354" spans="4:23" customFormat="1" x14ac:dyDescent="0.35">
      <c r="D17354" s="5"/>
      <c r="J17354" s="12"/>
      <c r="S17354" s="12"/>
      <c r="T17354" s="5"/>
      <c r="V17354" s="5"/>
      <c r="W17354" s="5"/>
    </row>
    <row r="17355" spans="4:23" customFormat="1" x14ac:dyDescent="0.35">
      <c r="D17355" s="5"/>
      <c r="J17355" s="12"/>
      <c r="S17355" s="12"/>
      <c r="T17355" s="5"/>
      <c r="V17355" s="5"/>
      <c r="W17355" s="5"/>
    </row>
    <row r="17356" spans="4:23" customFormat="1" x14ac:dyDescent="0.35">
      <c r="D17356" s="5"/>
      <c r="J17356" s="12"/>
      <c r="S17356" s="12"/>
      <c r="T17356" s="5"/>
      <c r="V17356" s="5"/>
      <c r="W17356" s="5"/>
    </row>
    <row r="17357" spans="4:23" customFormat="1" x14ac:dyDescent="0.35">
      <c r="D17357" s="5"/>
      <c r="J17357" s="12"/>
      <c r="S17357" s="12"/>
      <c r="T17357" s="5"/>
      <c r="V17357" s="5"/>
      <c r="W17357" s="5"/>
    </row>
    <row r="17358" spans="4:23" customFormat="1" x14ac:dyDescent="0.35">
      <c r="D17358" s="5"/>
      <c r="J17358" s="12"/>
      <c r="S17358" s="12"/>
      <c r="T17358" s="5"/>
      <c r="V17358" s="5"/>
      <c r="W17358" s="5"/>
    </row>
    <row r="17359" spans="4:23" customFormat="1" x14ac:dyDescent="0.35">
      <c r="D17359" s="5"/>
      <c r="J17359" s="12"/>
      <c r="S17359" s="12"/>
      <c r="T17359" s="5"/>
      <c r="V17359" s="5"/>
      <c r="W17359" s="5"/>
    </row>
    <row r="17360" spans="4:23" customFormat="1" x14ac:dyDescent="0.35">
      <c r="D17360" s="5"/>
      <c r="J17360" s="12"/>
      <c r="S17360" s="12"/>
      <c r="T17360" s="5"/>
      <c r="V17360" s="5"/>
      <c r="W17360" s="5"/>
    </row>
    <row r="17361" spans="4:23" customFormat="1" x14ac:dyDescent="0.35">
      <c r="D17361" s="5"/>
      <c r="J17361" s="12"/>
      <c r="S17361" s="12"/>
      <c r="T17361" s="5"/>
      <c r="V17361" s="5"/>
      <c r="W17361" s="5"/>
    </row>
    <row r="17362" spans="4:23" customFormat="1" x14ac:dyDescent="0.35">
      <c r="D17362" s="5"/>
      <c r="J17362" s="12"/>
      <c r="S17362" s="12"/>
      <c r="T17362" s="5"/>
      <c r="V17362" s="5"/>
      <c r="W17362" s="5"/>
    </row>
    <row r="17363" spans="4:23" customFormat="1" x14ac:dyDescent="0.35">
      <c r="D17363" s="5"/>
      <c r="J17363" s="12"/>
      <c r="S17363" s="12"/>
      <c r="T17363" s="5"/>
      <c r="V17363" s="5"/>
      <c r="W17363" s="5"/>
    </row>
    <row r="17364" spans="4:23" customFormat="1" x14ac:dyDescent="0.35">
      <c r="D17364" s="5"/>
      <c r="J17364" s="12"/>
      <c r="S17364" s="12"/>
      <c r="T17364" s="5"/>
      <c r="V17364" s="5"/>
      <c r="W17364" s="5"/>
    </row>
    <row r="17365" spans="4:23" customFormat="1" x14ac:dyDescent="0.35">
      <c r="D17365" s="5"/>
      <c r="J17365" s="12"/>
      <c r="S17365" s="12"/>
      <c r="T17365" s="5"/>
      <c r="V17365" s="5"/>
      <c r="W17365" s="5"/>
    </row>
    <row r="17366" spans="4:23" customFormat="1" x14ac:dyDescent="0.35">
      <c r="D17366" s="5"/>
      <c r="J17366" s="12"/>
      <c r="S17366" s="12"/>
      <c r="T17366" s="5"/>
      <c r="V17366" s="5"/>
      <c r="W17366" s="5"/>
    </row>
    <row r="17367" spans="4:23" customFormat="1" x14ac:dyDescent="0.35">
      <c r="D17367" s="5"/>
      <c r="J17367" s="12"/>
      <c r="S17367" s="12"/>
      <c r="T17367" s="5"/>
      <c r="V17367" s="5"/>
      <c r="W17367" s="5"/>
    </row>
    <row r="17368" spans="4:23" customFormat="1" x14ac:dyDescent="0.35">
      <c r="D17368" s="5"/>
      <c r="J17368" s="12"/>
      <c r="S17368" s="12"/>
      <c r="T17368" s="5"/>
      <c r="V17368" s="5"/>
      <c r="W17368" s="5"/>
    </row>
    <row r="17369" spans="4:23" customFormat="1" x14ac:dyDescent="0.35">
      <c r="D17369" s="5"/>
      <c r="J17369" s="12"/>
      <c r="S17369" s="12"/>
      <c r="T17369" s="5"/>
      <c r="V17369" s="5"/>
      <c r="W17369" s="5"/>
    </row>
    <row r="17370" spans="4:23" customFormat="1" x14ac:dyDescent="0.35">
      <c r="D17370" s="5"/>
      <c r="J17370" s="12"/>
      <c r="S17370" s="12"/>
      <c r="T17370" s="5"/>
      <c r="V17370" s="5"/>
      <c r="W17370" s="5"/>
    </row>
    <row r="17371" spans="4:23" customFormat="1" x14ac:dyDescent="0.35">
      <c r="D17371" s="5"/>
      <c r="J17371" s="12"/>
      <c r="S17371" s="12"/>
      <c r="T17371" s="5"/>
      <c r="V17371" s="5"/>
      <c r="W17371" s="5"/>
    </row>
    <row r="17372" spans="4:23" customFormat="1" x14ac:dyDescent="0.35">
      <c r="D17372" s="5"/>
      <c r="J17372" s="12"/>
      <c r="S17372" s="12"/>
      <c r="T17372" s="5"/>
      <c r="V17372" s="5"/>
      <c r="W17372" s="5"/>
    </row>
    <row r="17373" spans="4:23" customFormat="1" x14ac:dyDescent="0.35">
      <c r="D17373" s="5"/>
      <c r="J17373" s="12"/>
      <c r="S17373" s="12"/>
      <c r="T17373" s="5"/>
      <c r="V17373" s="5"/>
      <c r="W17373" s="5"/>
    </row>
    <row r="17374" spans="4:23" customFormat="1" x14ac:dyDescent="0.35">
      <c r="D17374" s="5"/>
      <c r="J17374" s="12"/>
      <c r="S17374" s="12"/>
      <c r="T17374" s="5"/>
      <c r="V17374" s="5"/>
      <c r="W17374" s="5"/>
    </row>
    <row r="17375" spans="4:23" customFormat="1" x14ac:dyDescent="0.35">
      <c r="D17375" s="5"/>
      <c r="J17375" s="12"/>
      <c r="S17375" s="12"/>
      <c r="T17375" s="5"/>
      <c r="V17375" s="5"/>
      <c r="W17375" s="5"/>
    </row>
    <row r="17376" spans="4:23" customFormat="1" x14ac:dyDescent="0.35">
      <c r="D17376" s="5"/>
      <c r="J17376" s="12"/>
      <c r="S17376" s="12"/>
      <c r="T17376" s="5"/>
      <c r="V17376" s="5"/>
      <c r="W17376" s="5"/>
    </row>
    <row r="17377" spans="4:23" customFormat="1" x14ac:dyDescent="0.35">
      <c r="D17377" s="5"/>
      <c r="J17377" s="12"/>
      <c r="S17377" s="12"/>
      <c r="T17377" s="5"/>
      <c r="V17377" s="5"/>
      <c r="W17377" s="5"/>
    </row>
    <row r="17378" spans="4:23" customFormat="1" x14ac:dyDescent="0.35">
      <c r="D17378" s="5"/>
      <c r="J17378" s="12"/>
      <c r="S17378" s="12"/>
      <c r="T17378" s="5"/>
      <c r="V17378" s="5"/>
      <c r="W17378" s="5"/>
    </row>
    <row r="17379" spans="4:23" customFormat="1" x14ac:dyDescent="0.35">
      <c r="D17379" s="5"/>
      <c r="J17379" s="12"/>
      <c r="S17379" s="12"/>
      <c r="T17379" s="5"/>
      <c r="V17379" s="5"/>
      <c r="W17379" s="5"/>
    </row>
    <row r="17380" spans="4:23" customFormat="1" x14ac:dyDescent="0.35">
      <c r="D17380" s="5"/>
      <c r="J17380" s="12"/>
      <c r="S17380" s="12"/>
      <c r="T17380" s="5"/>
      <c r="V17380" s="5"/>
      <c r="W17380" s="5"/>
    </row>
    <row r="17381" spans="4:23" customFormat="1" x14ac:dyDescent="0.35">
      <c r="D17381" s="5"/>
      <c r="J17381" s="12"/>
      <c r="S17381" s="12"/>
      <c r="T17381" s="5"/>
      <c r="V17381" s="5"/>
      <c r="W17381" s="5"/>
    </row>
    <row r="17382" spans="4:23" customFormat="1" x14ac:dyDescent="0.35">
      <c r="D17382" s="5"/>
      <c r="J17382" s="12"/>
      <c r="S17382" s="12"/>
      <c r="T17382" s="5"/>
      <c r="V17382" s="5"/>
      <c r="W17382" s="5"/>
    </row>
    <row r="17383" spans="4:23" customFormat="1" x14ac:dyDescent="0.35">
      <c r="D17383" s="5"/>
      <c r="J17383" s="12"/>
      <c r="S17383" s="12"/>
      <c r="T17383" s="5"/>
      <c r="V17383" s="5"/>
      <c r="W17383" s="5"/>
    </row>
    <row r="17384" spans="4:23" customFormat="1" x14ac:dyDescent="0.35">
      <c r="D17384" s="5"/>
      <c r="J17384" s="12"/>
      <c r="S17384" s="12"/>
      <c r="T17384" s="5"/>
      <c r="V17384" s="5"/>
      <c r="W17384" s="5"/>
    </row>
    <row r="17385" spans="4:23" customFormat="1" x14ac:dyDescent="0.35">
      <c r="D17385" s="5"/>
      <c r="J17385" s="12"/>
      <c r="S17385" s="12"/>
      <c r="T17385" s="5"/>
      <c r="V17385" s="5"/>
      <c r="W17385" s="5"/>
    </row>
    <row r="17386" spans="4:23" customFormat="1" x14ac:dyDescent="0.35">
      <c r="D17386" s="5"/>
      <c r="J17386" s="12"/>
      <c r="S17386" s="12"/>
      <c r="T17386" s="5"/>
      <c r="V17386" s="5"/>
      <c r="W17386" s="5"/>
    </row>
    <row r="17387" spans="4:23" customFormat="1" x14ac:dyDescent="0.35">
      <c r="D17387" s="5"/>
      <c r="J17387" s="12"/>
      <c r="S17387" s="12"/>
      <c r="T17387" s="5"/>
      <c r="V17387" s="5"/>
      <c r="W17387" s="5"/>
    </row>
    <row r="17388" spans="4:23" customFormat="1" x14ac:dyDescent="0.35">
      <c r="D17388" s="5"/>
      <c r="J17388" s="12"/>
      <c r="S17388" s="12"/>
      <c r="T17388" s="5"/>
      <c r="V17388" s="5"/>
      <c r="W17388" s="5"/>
    </row>
    <row r="17389" spans="4:23" customFormat="1" x14ac:dyDescent="0.35">
      <c r="D17389" s="5"/>
      <c r="J17389" s="12"/>
      <c r="S17389" s="12"/>
      <c r="T17389" s="5"/>
      <c r="V17389" s="5"/>
      <c r="W17389" s="5"/>
    </row>
    <row r="17390" spans="4:23" customFormat="1" x14ac:dyDescent="0.35">
      <c r="D17390" s="5"/>
      <c r="J17390" s="12"/>
      <c r="S17390" s="12"/>
      <c r="T17390" s="5"/>
      <c r="V17390" s="5"/>
      <c r="W17390" s="5"/>
    </row>
    <row r="17391" spans="4:23" customFormat="1" x14ac:dyDescent="0.35">
      <c r="D17391" s="5"/>
      <c r="J17391" s="12"/>
      <c r="S17391" s="12"/>
      <c r="T17391" s="5"/>
      <c r="V17391" s="5"/>
      <c r="W17391" s="5"/>
    </row>
    <row r="17392" spans="4:23" customFormat="1" x14ac:dyDescent="0.35">
      <c r="D17392" s="5"/>
      <c r="J17392" s="12"/>
      <c r="S17392" s="12"/>
      <c r="T17392" s="5"/>
      <c r="V17392" s="5"/>
      <c r="W17392" s="5"/>
    </row>
    <row r="17393" spans="4:23" customFormat="1" x14ac:dyDescent="0.35">
      <c r="D17393" s="5"/>
      <c r="J17393" s="12"/>
      <c r="S17393" s="12"/>
      <c r="T17393" s="5"/>
      <c r="V17393" s="5"/>
      <c r="W17393" s="5"/>
    </row>
    <row r="17394" spans="4:23" customFormat="1" x14ac:dyDescent="0.35">
      <c r="D17394" s="5"/>
      <c r="J17394" s="12"/>
      <c r="S17394" s="12"/>
      <c r="T17394" s="5"/>
      <c r="V17394" s="5"/>
      <c r="W17394" s="5"/>
    </row>
    <row r="17395" spans="4:23" customFormat="1" x14ac:dyDescent="0.35">
      <c r="D17395" s="5"/>
      <c r="J17395" s="12"/>
      <c r="S17395" s="12"/>
      <c r="T17395" s="5"/>
      <c r="V17395" s="5"/>
      <c r="W17395" s="5"/>
    </row>
    <row r="17396" spans="4:23" customFormat="1" x14ac:dyDescent="0.35">
      <c r="D17396" s="5"/>
      <c r="J17396" s="12"/>
      <c r="S17396" s="12"/>
      <c r="T17396" s="5"/>
      <c r="V17396" s="5"/>
      <c r="W17396" s="5"/>
    </row>
    <row r="17397" spans="4:23" customFormat="1" x14ac:dyDescent="0.35">
      <c r="D17397" s="5"/>
      <c r="J17397" s="12"/>
      <c r="S17397" s="12"/>
      <c r="T17397" s="5"/>
      <c r="V17397" s="5"/>
      <c r="W17397" s="5"/>
    </row>
    <row r="17398" spans="4:23" customFormat="1" x14ac:dyDescent="0.35">
      <c r="D17398" s="5"/>
      <c r="J17398" s="12"/>
      <c r="S17398" s="12"/>
      <c r="T17398" s="5"/>
      <c r="V17398" s="5"/>
      <c r="W17398" s="5"/>
    </row>
    <row r="17399" spans="4:23" customFormat="1" x14ac:dyDescent="0.35">
      <c r="D17399" s="5"/>
      <c r="J17399" s="12"/>
      <c r="S17399" s="12"/>
      <c r="T17399" s="5"/>
      <c r="V17399" s="5"/>
      <c r="W17399" s="5"/>
    </row>
    <row r="17400" spans="4:23" customFormat="1" x14ac:dyDescent="0.35">
      <c r="D17400" s="5"/>
      <c r="J17400" s="12"/>
      <c r="S17400" s="12"/>
      <c r="T17400" s="5"/>
      <c r="V17400" s="5"/>
      <c r="W17400" s="5"/>
    </row>
    <row r="17401" spans="4:23" customFormat="1" x14ac:dyDescent="0.35">
      <c r="D17401" s="5"/>
      <c r="J17401" s="12"/>
      <c r="S17401" s="12"/>
      <c r="T17401" s="5"/>
      <c r="V17401" s="5"/>
      <c r="W17401" s="5"/>
    </row>
    <row r="17402" spans="4:23" customFormat="1" x14ac:dyDescent="0.35">
      <c r="D17402" s="5"/>
      <c r="J17402" s="12"/>
      <c r="S17402" s="12"/>
      <c r="T17402" s="5"/>
      <c r="V17402" s="5"/>
      <c r="W17402" s="5"/>
    </row>
    <row r="17403" spans="4:23" customFormat="1" x14ac:dyDescent="0.35">
      <c r="D17403" s="5"/>
      <c r="J17403" s="12"/>
      <c r="S17403" s="12"/>
      <c r="T17403" s="5"/>
      <c r="V17403" s="5"/>
      <c r="W17403" s="5"/>
    </row>
    <row r="17404" spans="4:23" customFormat="1" x14ac:dyDescent="0.35">
      <c r="D17404" s="5"/>
      <c r="J17404" s="12"/>
      <c r="S17404" s="12"/>
      <c r="T17404" s="5"/>
      <c r="V17404" s="5"/>
      <c r="W17404" s="5"/>
    </row>
    <row r="17405" spans="4:23" customFormat="1" x14ac:dyDescent="0.35">
      <c r="D17405" s="5"/>
      <c r="J17405" s="12"/>
      <c r="S17405" s="12"/>
      <c r="T17405" s="5"/>
      <c r="V17405" s="5"/>
      <c r="W17405" s="5"/>
    </row>
    <row r="17406" spans="4:23" customFormat="1" x14ac:dyDescent="0.35">
      <c r="D17406" s="5"/>
      <c r="J17406" s="12"/>
      <c r="S17406" s="12"/>
      <c r="T17406" s="5"/>
      <c r="V17406" s="5"/>
      <c r="W17406" s="5"/>
    </row>
    <row r="17407" spans="4:23" customFormat="1" x14ac:dyDescent="0.35">
      <c r="D17407" s="5"/>
      <c r="J17407" s="12"/>
      <c r="S17407" s="12"/>
      <c r="T17407" s="5"/>
      <c r="V17407" s="5"/>
      <c r="W17407" s="5"/>
    </row>
    <row r="17408" spans="4:23" customFormat="1" x14ac:dyDescent="0.35">
      <c r="D17408" s="5"/>
      <c r="J17408" s="12"/>
      <c r="S17408" s="12"/>
      <c r="T17408" s="5"/>
      <c r="V17408" s="5"/>
      <c r="W17408" s="5"/>
    </row>
    <row r="17409" spans="4:23" customFormat="1" x14ac:dyDescent="0.35">
      <c r="D17409" s="5"/>
      <c r="J17409" s="12"/>
      <c r="S17409" s="12"/>
      <c r="T17409" s="5"/>
      <c r="V17409" s="5"/>
      <c r="W17409" s="5"/>
    </row>
    <row r="17410" spans="4:23" customFormat="1" x14ac:dyDescent="0.35">
      <c r="D17410" s="5"/>
      <c r="J17410" s="12"/>
      <c r="S17410" s="12"/>
      <c r="T17410" s="5"/>
      <c r="V17410" s="5"/>
      <c r="W17410" s="5"/>
    </row>
    <row r="17411" spans="4:23" customFormat="1" x14ac:dyDescent="0.35">
      <c r="D17411" s="5"/>
      <c r="J17411" s="12"/>
      <c r="S17411" s="12"/>
      <c r="T17411" s="5"/>
      <c r="V17411" s="5"/>
      <c r="W17411" s="5"/>
    </row>
    <row r="17412" spans="4:23" customFormat="1" x14ac:dyDescent="0.35">
      <c r="D17412" s="5"/>
      <c r="J17412" s="12"/>
      <c r="S17412" s="12"/>
      <c r="T17412" s="5"/>
      <c r="V17412" s="5"/>
      <c r="W17412" s="5"/>
    </row>
    <row r="17413" spans="4:23" customFormat="1" x14ac:dyDescent="0.35">
      <c r="D17413" s="5"/>
      <c r="J17413" s="12"/>
      <c r="S17413" s="12"/>
      <c r="T17413" s="5"/>
      <c r="V17413" s="5"/>
      <c r="W17413" s="5"/>
    </row>
    <row r="17414" spans="4:23" customFormat="1" x14ac:dyDescent="0.35">
      <c r="D17414" s="5"/>
      <c r="J17414" s="12"/>
      <c r="S17414" s="12"/>
      <c r="T17414" s="5"/>
      <c r="V17414" s="5"/>
      <c r="W17414" s="5"/>
    </row>
    <row r="17415" spans="4:23" customFormat="1" x14ac:dyDescent="0.35">
      <c r="D17415" s="5"/>
      <c r="J17415" s="12"/>
      <c r="S17415" s="12"/>
      <c r="T17415" s="5"/>
      <c r="V17415" s="5"/>
      <c r="W17415" s="5"/>
    </row>
    <row r="17416" spans="4:23" customFormat="1" x14ac:dyDescent="0.35">
      <c r="D17416" s="5"/>
      <c r="J17416" s="12"/>
      <c r="S17416" s="12"/>
      <c r="T17416" s="5"/>
      <c r="V17416" s="5"/>
      <c r="W17416" s="5"/>
    </row>
    <row r="17417" spans="4:23" customFormat="1" x14ac:dyDescent="0.35">
      <c r="D17417" s="5"/>
      <c r="J17417" s="12"/>
      <c r="S17417" s="12"/>
      <c r="T17417" s="5"/>
      <c r="V17417" s="5"/>
      <c r="W17417" s="5"/>
    </row>
    <row r="17418" spans="4:23" customFormat="1" x14ac:dyDescent="0.35">
      <c r="D17418" s="5"/>
      <c r="J17418" s="12"/>
      <c r="S17418" s="12"/>
      <c r="T17418" s="5"/>
      <c r="V17418" s="5"/>
      <c r="W17418" s="5"/>
    </row>
    <row r="17419" spans="4:23" customFormat="1" x14ac:dyDescent="0.35">
      <c r="D17419" s="5"/>
      <c r="J17419" s="12"/>
      <c r="S17419" s="12"/>
      <c r="T17419" s="5"/>
      <c r="V17419" s="5"/>
      <c r="W17419" s="5"/>
    </row>
    <row r="17420" spans="4:23" customFormat="1" x14ac:dyDescent="0.35">
      <c r="D17420" s="5"/>
      <c r="J17420" s="12"/>
      <c r="S17420" s="12"/>
      <c r="T17420" s="5"/>
      <c r="V17420" s="5"/>
      <c r="W17420" s="5"/>
    </row>
    <row r="17421" spans="4:23" customFormat="1" x14ac:dyDescent="0.35">
      <c r="D17421" s="5"/>
      <c r="J17421" s="12"/>
      <c r="S17421" s="12"/>
      <c r="T17421" s="5"/>
      <c r="V17421" s="5"/>
      <c r="W17421" s="5"/>
    </row>
    <row r="17422" spans="4:23" customFormat="1" x14ac:dyDescent="0.35">
      <c r="D17422" s="5"/>
      <c r="J17422" s="12"/>
      <c r="S17422" s="12"/>
      <c r="T17422" s="5"/>
      <c r="V17422" s="5"/>
      <c r="W17422" s="5"/>
    </row>
    <row r="17423" spans="4:23" customFormat="1" x14ac:dyDescent="0.35">
      <c r="D17423" s="5"/>
      <c r="J17423" s="12"/>
      <c r="S17423" s="12"/>
      <c r="T17423" s="5"/>
      <c r="V17423" s="5"/>
      <c r="W17423" s="5"/>
    </row>
    <row r="17424" spans="4:23" customFormat="1" x14ac:dyDescent="0.35">
      <c r="D17424" s="5"/>
      <c r="J17424" s="12"/>
      <c r="S17424" s="12"/>
      <c r="T17424" s="5"/>
      <c r="V17424" s="5"/>
      <c r="W17424" s="5"/>
    </row>
    <row r="17425" spans="4:23" customFormat="1" x14ac:dyDescent="0.35">
      <c r="D17425" s="5"/>
      <c r="J17425" s="12"/>
      <c r="S17425" s="12"/>
      <c r="T17425" s="5"/>
      <c r="V17425" s="5"/>
      <c r="W17425" s="5"/>
    </row>
    <row r="17426" spans="4:23" customFormat="1" x14ac:dyDescent="0.35">
      <c r="D17426" s="5"/>
      <c r="J17426" s="12"/>
      <c r="S17426" s="12"/>
      <c r="T17426" s="5"/>
      <c r="V17426" s="5"/>
      <c r="W17426" s="5"/>
    </row>
    <row r="17427" spans="4:23" customFormat="1" x14ac:dyDescent="0.35">
      <c r="D17427" s="5"/>
      <c r="J17427" s="12"/>
      <c r="S17427" s="12"/>
      <c r="T17427" s="5"/>
      <c r="V17427" s="5"/>
      <c r="W17427" s="5"/>
    </row>
    <row r="17428" spans="4:23" customFormat="1" x14ac:dyDescent="0.35">
      <c r="D17428" s="5"/>
      <c r="J17428" s="12"/>
      <c r="S17428" s="12"/>
      <c r="T17428" s="5"/>
      <c r="V17428" s="5"/>
      <c r="W17428" s="5"/>
    </row>
    <row r="17429" spans="4:23" customFormat="1" x14ac:dyDescent="0.35">
      <c r="D17429" s="5"/>
      <c r="J17429" s="12"/>
      <c r="S17429" s="12"/>
      <c r="T17429" s="5"/>
      <c r="V17429" s="5"/>
      <c r="W17429" s="5"/>
    </row>
    <row r="17430" spans="4:23" customFormat="1" x14ac:dyDescent="0.35">
      <c r="D17430" s="5"/>
      <c r="J17430" s="12"/>
      <c r="S17430" s="12"/>
      <c r="T17430" s="5"/>
      <c r="V17430" s="5"/>
      <c r="W17430" s="5"/>
    </row>
    <row r="17431" spans="4:23" customFormat="1" x14ac:dyDescent="0.35">
      <c r="D17431" s="5"/>
      <c r="J17431" s="12"/>
      <c r="S17431" s="12"/>
      <c r="T17431" s="5"/>
      <c r="V17431" s="5"/>
      <c r="W17431" s="5"/>
    </row>
    <row r="17432" spans="4:23" customFormat="1" x14ac:dyDescent="0.35">
      <c r="D17432" s="5"/>
      <c r="J17432" s="12"/>
      <c r="S17432" s="12"/>
      <c r="T17432" s="5"/>
      <c r="V17432" s="5"/>
      <c r="W17432" s="5"/>
    </row>
    <row r="17433" spans="4:23" customFormat="1" x14ac:dyDescent="0.35">
      <c r="D17433" s="5"/>
      <c r="J17433" s="12"/>
      <c r="S17433" s="12"/>
      <c r="T17433" s="5"/>
      <c r="V17433" s="5"/>
      <c r="W17433" s="5"/>
    </row>
    <row r="17434" spans="4:23" customFormat="1" x14ac:dyDescent="0.35">
      <c r="D17434" s="5"/>
      <c r="J17434" s="12"/>
      <c r="S17434" s="12"/>
      <c r="T17434" s="5"/>
      <c r="V17434" s="5"/>
      <c r="W17434" s="5"/>
    </row>
    <row r="17435" spans="4:23" customFormat="1" x14ac:dyDescent="0.35">
      <c r="D17435" s="5"/>
      <c r="J17435" s="12"/>
      <c r="S17435" s="12"/>
      <c r="T17435" s="5"/>
      <c r="V17435" s="5"/>
      <c r="W17435" s="5"/>
    </row>
    <row r="17436" spans="4:23" customFormat="1" x14ac:dyDescent="0.35">
      <c r="D17436" s="5"/>
      <c r="J17436" s="12"/>
      <c r="S17436" s="12"/>
      <c r="T17436" s="5"/>
      <c r="V17436" s="5"/>
      <c r="W17436" s="5"/>
    </row>
    <row r="17437" spans="4:23" customFormat="1" x14ac:dyDescent="0.35">
      <c r="D17437" s="5"/>
      <c r="J17437" s="12"/>
      <c r="S17437" s="12"/>
      <c r="T17437" s="5"/>
      <c r="V17437" s="5"/>
      <c r="W17437" s="5"/>
    </row>
    <row r="17438" spans="4:23" customFormat="1" x14ac:dyDescent="0.35">
      <c r="D17438" s="5"/>
      <c r="J17438" s="12"/>
      <c r="S17438" s="12"/>
      <c r="T17438" s="5"/>
      <c r="V17438" s="5"/>
      <c r="W17438" s="5"/>
    </row>
    <row r="17439" spans="4:23" customFormat="1" x14ac:dyDescent="0.35">
      <c r="D17439" s="5"/>
      <c r="J17439" s="12"/>
      <c r="S17439" s="12"/>
      <c r="T17439" s="5"/>
      <c r="V17439" s="5"/>
      <c r="W17439" s="5"/>
    </row>
    <row r="17440" spans="4:23" customFormat="1" x14ac:dyDescent="0.35">
      <c r="D17440" s="5"/>
      <c r="J17440" s="12"/>
      <c r="S17440" s="12"/>
      <c r="T17440" s="5"/>
      <c r="V17440" s="5"/>
      <c r="W17440" s="5"/>
    </row>
    <row r="17441" spans="4:23" customFormat="1" x14ac:dyDescent="0.35">
      <c r="D17441" s="5"/>
      <c r="J17441" s="12"/>
      <c r="S17441" s="12"/>
      <c r="T17441" s="5"/>
      <c r="V17441" s="5"/>
      <c r="W17441" s="5"/>
    </row>
    <row r="17442" spans="4:23" customFormat="1" x14ac:dyDescent="0.35">
      <c r="D17442" s="5"/>
      <c r="J17442" s="12"/>
      <c r="S17442" s="12"/>
      <c r="T17442" s="5"/>
      <c r="V17442" s="5"/>
      <c r="W17442" s="5"/>
    </row>
    <row r="17443" spans="4:23" customFormat="1" x14ac:dyDescent="0.35">
      <c r="D17443" s="5"/>
      <c r="J17443" s="12"/>
      <c r="S17443" s="12"/>
      <c r="T17443" s="5"/>
      <c r="V17443" s="5"/>
      <c r="W17443" s="5"/>
    </row>
    <row r="17444" spans="4:23" customFormat="1" x14ac:dyDescent="0.35">
      <c r="D17444" s="5"/>
      <c r="J17444" s="12"/>
      <c r="S17444" s="12"/>
      <c r="T17444" s="5"/>
      <c r="V17444" s="5"/>
      <c r="W17444" s="5"/>
    </row>
    <row r="17445" spans="4:23" customFormat="1" x14ac:dyDescent="0.35">
      <c r="D17445" s="5"/>
      <c r="J17445" s="12"/>
      <c r="S17445" s="12"/>
      <c r="T17445" s="5"/>
      <c r="V17445" s="5"/>
      <c r="W17445" s="5"/>
    </row>
    <row r="17446" spans="4:23" customFormat="1" x14ac:dyDescent="0.35">
      <c r="D17446" s="5"/>
      <c r="J17446" s="12"/>
      <c r="S17446" s="12"/>
      <c r="T17446" s="5"/>
      <c r="V17446" s="5"/>
      <c r="W17446" s="5"/>
    </row>
    <row r="17447" spans="4:23" customFormat="1" x14ac:dyDescent="0.35">
      <c r="D17447" s="5"/>
      <c r="J17447" s="12"/>
      <c r="S17447" s="12"/>
      <c r="T17447" s="5"/>
      <c r="V17447" s="5"/>
      <c r="W17447" s="5"/>
    </row>
    <row r="17448" spans="4:23" customFormat="1" x14ac:dyDescent="0.35">
      <c r="D17448" s="5"/>
      <c r="J17448" s="12"/>
      <c r="S17448" s="12"/>
      <c r="T17448" s="5"/>
      <c r="V17448" s="5"/>
      <c r="W17448" s="5"/>
    </row>
    <row r="17449" spans="4:23" customFormat="1" x14ac:dyDescent="0.35">
      <c r="D17449" s="5"/>
      <c r="J17449" s="12"/>
      <c r="S17449" s="12"/>
      <c r="T17449" s="5"/>
      <c r="V17449" s="5"/>
      <c r="W17449" s="5"/>
    </row>
    <row r="17450" spans="4:23" customFormat="1" x14ac:dyDescent="0.35">
      <c r="D17450" s="5"/>
      <c r="J17450" s="12"/>
      <c r="S17450" s="12"/>
      <c r="T17450" s="5"/>
      <c r="V17450" s="5"/>
      <c r="W17450" s="5"/>
    </row>
    <row r="17451" spans="4:23" customFormat="1" x14ac:dyDescent="0.35">
      <c r="D17451" s="5"/>
      <c r="J17451" s="12"/>
      <c r="S17451" s="12"/>
      <c r="T17451" s="5"/>
      <c r="V17451" s="5"/>
      <c r="W17451" s="5"/>
    </row>
    <row r="17452" spans="4:23" customFormat="1" x14ac:dyDescent="0.35">
      <c r="D17452" s="5"/>
      <c r="J17452" s="12"/>
      <c r="S17452" s="12"/>
      <c r="T17452" s="5"/>
      <c r="V17452" s="5"/>
      <c r="W17452" s="5"/>
    </row>
    <row r="17453" spans="4:23" customFormat="1" x14ac:dyDescent="0.35">
      <c r="D17453" s="5"/>
      <c r="J17453" s="12"/>
      <c r="S17453" s="12"/>
      <c r="T17453" s="5"/>
      <c r="V17453" s="5"/>
      <c r="W17453" s="5"/>
    </row>
    <row r="17454" spans="4:23" customFormat="1" x14ac:dyDescent="0.35">
      <c r="D17454" s="5"/>
      <c r="J17454" s="12"/>
      <c r="S17454" s="12"/>
      <c r="T17454" s="5"/>
      <c r="V17454" s="5"/>
      <c r="W17454" s="5"/>
    </row>
    <row r="17455" spans="4:23" customFormat="1" x14ac:dyDescent="0.35">
      <c r="D17455" s="5"/>
      <c r="J17455" s="12"/>
      <c r="S17455" s="12"/>
      <c r="T17455" s="5"/>
      <c r="V17455" s="5"/>
      <c r="W17455" s="5"/>
    </row>
    <row r="17456" spans="4:23" customFormat="1" x14ac:dyDescent="0.35">
      <c r="D17456" s="5"/>
      <c r="J17456" s="12"/>
      <c r="S17456" s="12"/>
      <c r="T17456" s="5"/>
      <c r="V17456" s="5"/>
      <c r="W17456" s="5"/>
    </row>
    <row r="17457" spans="4:23" customFormat="1" x14ac:dyDescent="0.35">
      <c r="D17457" s="5"/>
      <c r="J17457" s="12"/>
      <c r="S17457" s="12"/>
      <c r="T17457" s="5"/>
      <c r="V17457" s="5"/>
      <c r="W17457" s="5"/>
    </row>
    <row r="17458" spans="4:23" customFormat="1" x14ac:dyDescent="0.35">
      <c r="D17458" s="5"/>
      <c r="J17458" s="12"/>
      <c r="S17458" s="12"/>
      <c r="T17458" s="5"/>
      <c r="V17458" s="5"/>
      <c r="W17458" s="5"/>
    </row>
    <row r="17459" spans="4:23" customFormat="1" x14ac:dyDescent="0.35">
      <c r="D17459" s="5"/>
      <c r="J17459" s="12"/>
      <c r="S17459" s="12"/>
      <c r="T17459" s="5"/>
      <c r="V17459" s="5"/>
      <c r="W17459" s="5"/>
    </row>
    <row r="17460" spans="4:23" customFormat="1" x14ac:dyDescent="0.35">
      <c r="D17460" s="5"/>
      <c r="J17460" s="12"/>
      <c r="S17460" s="12"/>
      <c r="T17460" s="5"/>
      <c r="V17460" s="5"/>
      <c r="W17460" s="5"/>
    </row>
    <row r="17461" spans="4:23" customFormat="1" x14ac:dyDescent="0.35">
      <c r="D17461" s="5"/>
      <c r="J17461" s="12"/>
      <c r="S17461" s="12"/>
      <c r="T17461" s="5"/>
      <c r="V17461" s="5"/>
      <c r="W17461" s="5"/>
    </row>
    <row r="17462" spans="4:23" customFormat="1" x14ac:dyDescent="0.35">
      <c r="D17462" s="5"/>
      <c r="J17462" s="12"/>
      <c r="S17462" s="12"/>
      <c r="T17462" s="5"/>
      <c r="V17462" s="5"/>
      <c r="W17462" s="5"/>
    </row>
    <row r="17463" spans="4:23" customFormat="1" x14ac:dyDescent="0.35">
      <c r="D17463" s="5"/>
      <c r="J17463" s="12"/>
      <c r="S17463" s="12"/>
      <c r="T17463" s="5"/>
      <c r="V17463" s="5"/>
      <c r="W17463" s="5"/>
    </row>
    <row r="17464" spans="4:23" customFormat="1" x14ac:dyDescent="0.35">
      <c r="D17464" s="5"/>
      <c r="J17464" s="12"/>
      <c r="S17464" s="12"/>
      <c r="T17464" s="5"/>
      <c r="V17464" s="5"/>
      <c r="W17464" s="5"/>
    </row>
    <row r="17465" spans="4:23" customFormat="1" x14ac:dyDescent="0.35">
      <c r="D17465" s="5"/>
      <c r="J17465" s="12"/>
      <c r="S17465" s="12"/>
      <c r="T17465" s="5"/>
      <c r="V17465" s="5"/>
      <c r="W17465" s="5"/>
    </row>
    <row r="17466" spans="4:23" customFormat="1" x14ac:dyDescent="0.35">
      <c r="D17466" s="5"/>
      <c r="J17466" s="12"/>
      <c r="S17466" s="12"/>
      <c r="T17466" s="5"/>
      <c r="V17466" s="5"/>
      <c r="W17466" s="5"/>
    </row>
    <row r="17467" spans="4:23" customFormat="1" x14ac:dyDescent="0.35">
      <c r="D17467" s="5"/>
      <c r="J17467" s="12"/>
      <c r="S17467" s="12"/>
      <c r="T17467" s="5"/>
      <c r="V17467" s="5"/>
      <c r="W17467" s="5"/>
    </row>
    <row r="17468" spans="4:23" customFormat="1" x14ac:dyDescent="0.35">
      <c r="D17468" s="5"/>
      <c r="J17468" s="12"/>
      <c r="S17468" s="12"/>
      <c r="T17468" s="5"/>
      <c r="V17468" s="5"/>
      <c r="W17468" s="5"/>
    </row>
    <row r="17469" spans="4:23" customFormat="1" x14ac:dyDescent="0.35">
      <c r="D17469" s="5"/>
      <c r="J17469" s="12"/>
      <c r="S17469" s="12"/>
      <c r="T17469" s="5"/>
      <c r="V17469" s="5"/>
      <c r="W17469" s="5"/>
    </row>
    <row r="17470" spans="4:23" customFormat="1" x14ac:dyDescent="0.35">
      <c r="D17470" s="5"/>
      <c r="J17470" s="12"/>
      <c r="S17470" s="12"/>
      <c r="T17470" s="5"/>
      <c r="V17470" s="5"/>
      <c r="W17470" s="5"/>
    </row>
    <row r="17471" spans="4:23" customFormat="1" x14ac:dyDescent="0.35">
      <c r="D17471" s="5"/>
      <c r="J17471" s="12"/>
      <c r="S17471" s="12"/>
      <c r="T17471" s="5"/>
      <c r="V17471" s="5"/>
      <c r="W17471" s="5"/>
    </row>
    <row r="17472" spans="4:23" customFormat="1" x14ac:dyDescent="0.35">
      <c r="D17472" s="5"/>
      <c r="J17472" s="12"/>
      <c r="S17472" s="12"/>
      <c r="T17472" s="5"/>
      <c r="V17472" s="5"/>
      <c r="W17472" s="5"/>
    </row>
    <row r="17473" spans="4:23" customFormat="1" x14ac:dyDescent="0.35">
      <c r="D17473" s="5"/>
      <c r="J17473" s="12"/>
      <c r="S17473" s="12"/>
      <c r="T17473" s="5"/>
      <c r="V17473" s="5"/>
      <c r="W17473" s="5"/>
    </row>
    <row r="17474" spans="4:23" customFormat="1" x14ac:dyDescent="0.35">
      <c r="D17474" s="5"/>
      <c r="J17474" s="12"/>
      <c r="S17474" s="12"/>
      <c r="T17474" s="5"/>
      <c r="V17474" s="5"/>
      <c r="W17474" s="5"/>
    </row>
    <row r="17475" spans="4:23" customFormat="1" x14ac:dyDescent="0.35">
      <c r="D17475" s="5"/>
      <c r="J17475" s="12"/>
      <c r="S17475" s="12"/>
      <c r="T17475" s="5"/>
      <c r="V17475" s="5"/>
      <c r="W17475" s="5"/>
    </row>
    <row r="17476" spans="4:23" customFormat="1" x14ac:dyDescent="0.35">
      <c r="D17476" s="5"/>
      <c r="J17476" s="12"/>
      <c r="S17476" s="12"/>
      <c r="T17476" s="5"/>
      <c r="V17476" s="5"/>
      <c r="W17476" s="5"/>
    </row>
    <row r="17477" spans="4:23" customFormat="1" x14ac:dyDescent="0.35">
      <c r="D17477" s="5"/>
      <c r="J17477" s="12"/>
      <c r="S17477" s="12"/>
      <c r="T17477" s="5"/>
      <c r="V17477" s="5"/>
      <c r="W17477" s="5"/>
    </row>
    <row r="17478" spans="4:23" customFormat="1" x14ac:dyDescent="0.35">
      <c r="D17478" s="5"/>
      <c r="J17478" s="12"/>
      <c r="S17478" s="12"/>
      <c r="T17478" s="5"/>
      <c r="V17478" s="5"/>
      <c r="W17478" s="5"/>
    </row>
    <row r="17479" spans="4:23" customFormat="1" x14ac:dyDescent="0.35">
      <c r="D17479" s="5"/>
      <c r="J17479" s="12"/>
      <c r="S17479" s="12"/>
      <c r="T17479" s="5"/>
      <c r="V17479" s="5"/>
      <c r="W17479" s="5"/>
    </row>
    <row r="17480" spans="4:23" customFormat="1" x14ac:dyDescent="0.35">
      <c r="D17480" s="5"/>
      <c r="J17480" s="12"/>
      <c r="S17480" s="12"/>
      <c r="T17480" s="5"/>
      <c r="V17480" s="5"/>
      <c r="W17480" s="5"/>
    </row>
    <row r="17481" spans="4:23" customFormat="1" x14ac:dyDescent="0.35">
      <c r="D17481" s="5"/>
      <c r="J17481" s="12"/>
      <c r="S17481" s="12"/>
      <c r="T17481" s="5"/>
      <c r="V17481" s="5"/>
      <c r="W17481" s="5"/>
    </row>
    <row r="17482" spans="4:23" customFormat="1" x14ac:dyDescent="0.35">
      <c r="D17482" s="5"/>
      <c r="J17482" s="12"/>
      <c r="S17482" s="12"/>
      <c r="T17482" s="5"/>
      <c r="V17482" s="5"/>
      <c r="W17482" s="5"/>
    </row>
    <row r="17483" spans="4:23" customFormat="1" x14ac:dyDescent="0.35">
      <c r="D17483" s="5"/>
      <c r="J17483" s="12"/>
      <c r="S17483" s="12"/>
      <c r="T17483" s="5"/>
      <c r="V17483" s="5"/>
      <c r="W17483" s="5"/>
    </row>
    <row r="17484" spans="4:23" customFormat="1" x14ac:dyDescent="0.35">
      <c r="D17484" s="5"/>
      <c r="J17484" s="12"/>
      <c r="S17484" s="12"/>
      <c r="T17484" s="5"/>
      <c r="V17484" s="5"/>
      <c r="W17484" s="5"/>
    </row>
    <row r="17485" spans="4:23" customFormat="1" x14ac:dyDescent="0.35">
      <c r="D17485" s="5"/>
      <c r="J17485" s="12"/>
      <c r="S17485" s="12"/>
      <c r="T17485" s="5"/>
      <c r="V17485" s="5"/>
      <c r="W17485" s="5"/>
    </row>
    <row r="17486" spans="4:23" customFormat="1" x14ac:dyDescent="0.35">
      <c r="D17486" s="5"/>
      <c r="J17486" s="12"/>
      <c r="S17486" s="12"/>
      <c r="T17486" s="5"/>
      <c r="V17486" s="5"/>
      <c r="W17486" s="5"/>
    </row>
    <row r="17487" spans="4:23" customFormat="1" x14ac:dyDescent="0.35">
      <c r="D17487" s="5"/>
      <c r="J17487" s="12"/>
      <c r="S17487" s="12"/>
      <c r="T17487" s="5"/>
      <c r="V17487" s="5"/>
      <c r="W17487" s="5"/>
    </row>
    <row r="17488" spans="4:23" customFormat="1" x14ac:dyDescent="0.35">
      <c r="D17488" s="5"/>
      <c r="J17488" s="12"/>
      <c r="S17488" s="12"/>
      <c r="T17488" s="5"/>
      <c r="V17488" s="5"/>
      <c r="W17488" s="5"/>
    </row>
    <row r="17489" spans="4:23" customFormat="1" x14ac:dyDescent="0.35">
      <c r="D17489" s="5"/>
      <c r="J17489" s="12"/>
      <c r="S17489" s="12"/>
      <c r="T17489" s="5"/>
      <c r="V17489" s="5"/>
      <c r="W17489" s="5"/>
    </row>
    <row r="17490" spans="4:23" customFormat="1" x14ac:dyDescent="0.35">
      <c r="D17490" s="5"/>
      <c r="J17490" s="12"/>
      <c r="S17490" s="12"/>
      <c r="T17490" s="5"/>
      <c r="V17490" s="5"/>
      <c r="W17490" s="5"/>
    </row>
    <row r="17491" spans="4:23" customFormat="1" x14ac:dyDescent="0.35">
      <c r="D17491" s="5"/>
      <c r="J17491" s="12"/>
      <c r="S17491" s="12"/>
      <c r="T17491" s="5"/>
      <c r="V17491" s="5"/>
      <c r="W17491" s="5"/>
    </row>
    <row r="17492" spans="4:23" customFormat="1" x14ac:dyDescent="0.35">
      <c r="D17492" s="5"/>
      <c r="J17492" s="12"/>
      <c r="S17492" s="12"/>
      <c r="T17492" s="5"/>
      <c r="V17492" s="5"/>
      <c r="W17492" s="5"/>
    </row>
    <row r="17493" spans="4:23" customFormat="1" x14ac:dyDescent="0.35">
      <c r="D17493" s="5"/>
      <c r="J17493" s="12"/>
      <c r="S17493" s="12"/>
      <c r="T17493" s="5"/>
      <c r="V17493" s="5"/>
      <c r="W17493" s="5"/>
    </row>
    <row r="17494" spans="4:23" customFormat="1" x14ac:dyDescent="0.35">
      <c r="D17494" s="5"/>
      <c r="J17494" s="12"/>
      <c r="S17494" s="12"/>
      <c r="T17494" s="5"/>
      <c r="V17494" s="5"/>
      <c r="W17494" s="5"/>
    </row>
    <row r="17495" spans="4:23" customFormat="1" x14ac:dyDescent="0.35">
      <c r="D17495" s="5"/>
      <c r="J17495" s="12"/>
      <c r="S17495" s="12"/>
      <c r="T17495" s="5"/>
      <c r="V17495" s="5"/>
      <c r="W17495" s="5"/>
    </row>
    <row r="17496" spans="4:23" customFormat="1" x14ac:dyDescent="0.35">
      <c r="D17496" s="5"/>
      <c r="J17496" s="12"/>
      <c r="S17496" s="12"/>
      <c r="T17496" s="5"/>
      <c r="V17496" s="5"/>
      <c r="W17496" s="5"/>
    </row>
    <row r="17497" spans="4:23" customFormat="1" x14ac:dyDescent="0.35">
      <c r="D17497" s="5"/>
      <c r="J17497" s="12"/>
      <c r="S17497" s="12"/>
      <c r="T17497" s="5"/>
      <c r="V17497" s="5"/>
      <c r="W17497" s="5"/>
    </row>
    <row r="17498" spans="4:23" customFormat="1" x14ac:dyDescent="0.35">
      <c r="D17498" s="5"/>
      <c r="J17498" s="12"/>
      <c r="S17498" s="12"/>
      <c r="T17498" s="5"/>
      <c r="V17498" s="5"/>
      <c r="W17498" s="5"/>
    </row>
    <row r="17499" spans="4:23" customFormat="1" x14ac:dyDescent="0.35">
      <c r="D17499" s="5"/>
      <c r="J17499" s="12"/>
      <c r="S17499" s="12"/>
      <c r="T17499" s="5"/>
      <c r="V17499" s="5"/>
      <c r="W17499" s="5"/>
    </row>
    <row r="17500" spans="4:23" customFormat="1" x14ac:dyDescent="0.35">
      <c r="D17500" s="5"/>
      <c r="J17500" s="12"/>
      <c r="S17500" s="12"/>
      <c r="T17500" s="5"/>
      <c r="V17500" s="5"/>
      <c r="W17500" s="5"/>
    </row>
    <row r="17501" spans="4:23" customFormat="1" x14ac:dyDescent="0.35">
      <c r="D17501" s="5"/>
      <c r="J17501" s="12"/>
      <c r="S17501" s="12"/>
      <c r="T17501" s="5"/>
      <c r="V17501" s="5"/>
      <c r="W17501" s="5"/>
    </row>
    <row r="17502" spans="4:23" customFormat="1" x14ac:dyDescent="0.35">
      <c r="D17502" s="5"/>
      <c r="J17502" s="12"/>
      <c r="S17502" s="12"/>
      <c r="T17502" s="5"/>
      <c r="V17502" s="5"/>
      <c r="W17502" s="5"/>
    </row>
    <row r="17503" spans="4:23" customFormat="1" x14ac:dyDescent="0.35">
      <c r="D17503" s="5"/>
      <c r="J17503" s="12"/>
      <c r="S17503" s="12"/>
      <c r="T17503" s="5"/>
      <c r="V17503" s="5"/>
      <c r="W17503" s="5"/>
    </row>
    <row r="17504" spans="4:23" customFormat="1" x14ac:dyDescent="0.35">
      <c r="D17504" s="5"/>
      <c r="J17504" s="12"/>
      <c r="S17504" s="12"/>
      <c r="T17504" s="5"/>
      <c r="V17504" s="5"/>
      <c r="W17504" s="5"/>
    </row>
    <row r="17505" spans="4:23" customFormat="1" x14ac:dyDescent="0.35">
      <c r="D17505" s="5"/>
      <c r="J17505" s="12"/>
      <c r="S17505" s="12"/>
      <c r="T17505" s="5"/>
      <c r="V17505" s="5"/>
      <c r="W17505" s="5"/>
    </row>
    <row r="17506" spans="4:23" customFormat="1" x14ac:dyDescent="0.35">
      <c r="D17506" s="5"/>
      <c r="J17506" s="12"/>
      <c r="S17506" s="12"/>
      <c r="T17506" s="5"/>
      <c r="V17506" s="5"/>
      <c r="W17506" s="5"/>
    </row>
    <row r="17507" spans="4:23" customFormat="1" x14ac:dyDescent="0.35">
      <c r="D17507" s="5"/>
      <c r="J17507" s="12"/>
      <c r="S17507" s="12"/>
      <c r="T17507" s="5"/>
      <c r="V17507" s="5"/>
      <c r="W17507" s="5"/>
    </row>
    <row r="17508" spans="4:23" customFormat="1" x14ac:dyDescent="0.35">
      <c r="D17508" s="5"/>
      <c r="J17508" s="12"/>
      <c r="S17508" s="12"/>
      <c r="T17508" s="5"/>
      <c r="V17508" s="5"/>
      <c r="W17508" s="5"/>
    </row>
    <row r="17509" spans="4:23" customFormat="1" x14ac:dyDescent="0.35">
      <c r="D17509" s="5"/>
      <c r="J17509" s="12"/>
      <c r="S17509" s="12"/>
      <c r="T17509" s="5"/>
      <c r="V17509" s="5"/>
      <c r="W17509" s="5"/>
    </row>
    <row r="17510" spans="4:23" customFormat="1" x14ac:dyDescent="0.35">
      <c r="D17510" s="5"/>
      <c r="J17510" s="12"/>
      <c r="S17510" s="12"/>
      <c r="T17510" s="5"/>
      <c r="V17510" s="5"/>
      <c r="W17510" s="5"/>
    </row>
    <row r="17511" spans="4:23" customFormat="1" x14ac:dyDescent="0.35">
      <c r="D17511" s="5"/>
      <c r="J17511" s="12"/>
      <c r="S17511" s="12"/>
      <c r="T17511" s="5"/>
      <c r="V17511" s="5"/>
      <c r="W17511" s="5"/>
    </row>
    <row r="17512" spans="4:23" customFormat="1" x14ac:dyDescent="0.35">
      <c r="D17512" s="5"/>
      <c r="J17512" s="12"/>
      <c r="S17512" s="12"/>
      <c r="T17512" s="5"/>
      <c r="V17512" s="5"/>
      <c r="W17512" s="5"/>
    </row>
    <row r="17513" spans="4:23" customFormat="1" x14ac:dyDescent="0.35">
      <c r="D17513" s="5"/>
      <c r="J17513" s="12"/>
      <c r="S17513" s="12"/>
      <c r="T17513" s="5"/>
      <c r="V17513" s="5"/>
      <c r="W17513" s="5"/>
    </row>
    <row r="17514" spans="4:23" customFormat="1" x14ac:dyDescent="0.35">
      <c r="D17514" s="5"/>
      <c r="J17514" s="12"/>
      <c r="S17514" s="12"/>
      <c r="T17514" s="5"/>
      <c r="V17514" s="5"/>
      <c r="W17514" s="5"/>
    </row>
    <row r="17515" spans="4:23" customFormat="1" x14ac:dyDescent="0.35">
      <c r="D17515" s="5"/>
      <c r="J17515" s="12"/>
      <c r="S17515" s="12"/>
      <c r="T17515" s="5"/>
      <c r="V17515" s="5"/>
      <c r="W17515" s="5"/>
    </row>
    <row r="17516" spans="4:23" customFormat="1" x14ac:dyDescent="0.35">
      <c r="D17516" s="5"/>
      <c r="J17516" s="12"/>
      <c r="S17516" s="12"/>
      <c r="T17516" s="5"/>
      <c r="V17516" s="5"/>
      <c r="W17516" s="5"/>
    </row>
    <row r="17517" spans="4:23" customFormat="1" x14ac:dyDescent="0.35">
      <c r="D17517" s="5"/>
      <c r="J17517" s="12"/>
      <c r="S17517" s="12"/>
      <c r="T17517" s="5"/>
      <c r="V17517" s="5"/>
      <c r="W17517" s="5"/>
    </row>
    <row r="17518" spans="4:23" customFormat="1" x14ac:dyDescent="0.35">
      <c r="D17518" s="5"/>
      <c r="J17518" s="12"/>
      <c r="S17518" s="12"/>
      <c r="T17518" s="5"/>
      <c r="V17518" s="5"/>
      <c r="W17518" s="5"/>
    </row>
    <row r="17519" spans="4:23" customFormat="1" x14ac:dyDescent="0.35">
      <c r="D17519" s="5"/>
      <c r="J17519" s="12"/>
      <c r="S17519" s="12"/>
      <c r="T17519" s="5"/>
      <c r="V17519" s="5"/>
      <c r="W17519" s="5"/>
    </row>
    <row r="17520" spans="4:23" customFormat="1" x14ac:dyDescent="0.35">
      <c r="D17520" s="5"/>
      <c r="J17520" s="12"/>
      <c r="S17520" s="12"/>
      <c r="T17520" s="5"/>
      <c r="V17520" s="5"/>
      <c r="W17520" s="5"/>
    </row>
    <row r="17521" spans="4:23" customFormat="1" x14ac:dyDescent="0.35">
      <c r="D17521" s="5"/>
      <c r="J17521" s="12"/>
      <c r="S17521" s="12"/>
      <c r="T17521" s="5"/>
      <c r="V17521" s="5"/>
      <c r="W17521" s="5"/>
    </row>
    <row r="17522" spans="4:23" customFormat="1" x14ac:dyDescent="0.35">
      <c r="D17522" s="5"/>
      <c r="J17522" s="12"/>
      <c r="S17522" s="12"/>
      <c r="T17522" s="5"/>
      <c r="V17522" s="5"/>
      <c r="W17522" s="5"/>
    </row>
    <row r="17523" spans="4:23" customFormat="1" x14ac:dyDescent="0.35">
      <c r="D17523" s="5"/>
      <c r="J17523" s="12"/>
      <c r="S17523" s="12"/>
      <c r="T17523" s="5"/>
      <c r="V17523" s="5"/>
      <c r="W17523" s="5"/>
    </row>
    <row r="17524" spans="4:23" customFormat="1" x14ac:dyDescent="0.35">
      <c r="D17524" s="5"/>
      <c r="J17524" s="12"/>
      <c r="S17524" s="12"/>
      <c r="T17524" s="5"/>
      <c r="V17524" s="5"/>
      <c r="W17524" s="5"/>
    </row>
    <row r="17525" spans="4:23" customFormat="1" x14ac:dyDescent="0.35">
      <c r="D17525" s="5"/>
      <c r="J17525" s="12"/>
      <c r="S17525" s="12"/>
      <c r="T17525" s="5"/>
      <c r="V17525" s="5"/>
      <c r="W17525" s="5"/>
    </row>
    <row r="17526" spans="4:23" customFormat="1" x14ac:dyDescent="0.35">
      <c r="D17526" s="5"/>
      <c r="J17526" s="12"/>
      <c r="S17526" s="12"/>
      <c r="T17526" s="5"/>
      <c r="V17526" s="5"/>
      <c r="W17526" s="5"/>
    </row>
    <row r="17527" spans="4:23" customFormat="1" x14ac:dyDescent="0.35">
      <c r="D17527" s="5"/>
      <c r="J17527" s="12"/>
      <c r="S17527" s="12"/>
      <c r="T17527" s="5"/>
      <c r="V17527" s="5"/>
      <c r="W17527" s="5"/>
    </row>
    <row r="17528" spans="4:23" customFormat="1" x14ac:dyDescent="0.35">
      <c r="D17528" s="5"/>
      <c r="J17528" s="12"/>
      <c r="S17528" s="12"/>
      <c r="T17528" s="5"/>
      <c r="V17528" s="5"/>
      <c r="W17528" s="5"/>
    </row>
    <row r="17529" spans="4:23" customFormat="1" x14ac:dyDescent="0.35">
      <c r="D17529" s="5"/>
      <c r="J17529" s="12"/>
      <c r="S17529" s="12"/>
      <c r="T17529" s="5"/>
      <c r="V17529" s="5"/>
      <c r="W17529" s="5"/>
    </row>
    <row r="17530" spans="4:23" customFormat="1" x14ac:dyDescent="0.35">
      <c r="D17530" s="5"/>
      <c r="J17530" s="12"/>
      <c r="S17530" s="12"/>
      <c r="T17530" s="5"/>
      <c r="V17530" s="5"/>
      <c r="W17530" s="5"/>
    </row>
    <row r="17531" spans="4:23" customFormat="1" x14ac:dyDescent="0.35">
      <c r="D17531" s="5"/>
      <c r="J17531" s="12"/>
      <c r="S17531" s="12"/>
      <c r="T17531" s="5"/>
      <c r="V17531" s="5"/>
      <c r="W17531" s="5"/>
    </row>
    <row r="17532" spans="4:23" customFormat="1" x14ac:dyDescent="0.35">
      <c r="D17532" s="5"/>
      <c r="J17532" s="12"/>
      <c r="S17532" s="12"/>
      <c r="T17532" s="5"/>
      <c r="V17532" s="5"/>
      <c r="W17532" s="5"/>
    </row>
    <row r="17533" spans="4:23" customFormat="1" x14ac:dyDescent="0.35">
      <c r="D17533" s="5"/>
      <c r="J17533" s="12"/>
      <c r="S17533" s="12"/>
      <c r="T17533" s="5"/>
      <c r="V17533" s="5"/>
      <c r="W17533" s="5"/>
    </row>
    <row r="17534" spans="4:23" customFormat="1" x14ac:dyDescent="0.35">
      <c r="D17534" s="5"/>
      <c r="J17534" s="12"/>
      <c r="S17534" s="12"/>
      <c r="T17534" s="5"/>
      <c r="V17534" s="5"/>
      <c r="W17534" s="5"/>
    </row>
    <row r="17535" spans="4:23" customFormat="1" x14ac:dyDescent="0.35">
      <c r="D17535" s="5"/>
      <c r="J17535" s="12"/>
      <c r="S17535" s="12"/>
      <c r="T17535" s="5"/>
      <c r="V17535" s="5"/>
      <c r="W17535" s="5"/>
    </row>
    <row r="17536" spans="4:23" customFormat="1" x14ac:dyDescent="0.35">
      <c r="D17536" s="5"/>
      <c r="J17536" s="12"/>
      <c r="S17536" s="12"/>
      <c r="T17536" s="5"/>
      <c r="V17536" s="5"/>
      <c r="W17536" s="5"/>
    </row>
    <row r="17537" spans="4:23" customFormat="1" x14ac:dyDescent="0.35">
      <c r="D17537" s="5"/>
      <c r="J17537" s="12"/>
      <c r="S17537" s="12"/>
      <c r="T17537" s="5"/>
      <c r="V17537" s="5"/>
      <c r="W17537" s="5"/>
    </row>
    <row r="17538" spans="4:23" customFormat="1" x14ac:dyDescent="0.35">
      <c r="D17538" s="5"/>
      <c r="J17538" s="12"/>
      <c r="S17538" s="12"/>
      <c r="T17538" s="5"/>
      <c r="V17538" s="5"/>
      <c r="W17538" s="5"/>
    </row>
    <row r="17539" spans="4:23" customFormat="1" x14ac:dyDescent="0.35">
      <c r="D17539" s="5"/>
      <c r="J17539" s="12"/>
      <c r="S17539" s="12"/>
      <c r="T17539" s="5"/>
      <c r="V17539" s="5"/>
      <c r="W17539" s="5"/>
    </row>
    <row r="17540" spans="4:23" customFormat="1" x14ac:dyDescent="0.35">
      <c r="D17540" s="5"/>
      <c r="J17540" s="12"/>
      <c r="S17540" s="12"/>
      <c r="T17540" s="5"/>
      <c r="V17540" s="5"/>
      <c r="W17540" s="5"/>
    </row>
    <row r="17541" spans="4:23" customFormat="1" x14ac:dyDescent="0.35">
      <c r="D17541" s="5"/>
      <c r="J17541" s="12"/>
      <c r="S17541" s="12"/>
      <c r="T17541" s="5"/>
      <c r="V17541" s="5"/>
      <c r="W17541" s="5"/>
    </row>
    <row r="17542" spans="4:23" customFormat="1" x14ac:dyDescent="0.35">
      <c r="D17542" s="5"/>
      <c r="J17542" s="12"/>
      <c r="S17542" s="12"/>
      <c r="T17542" s="5"/>
      <c r="V17542" s="5"/>
      <c r="W17542" s="5"/>
    </row>
    <row r="17543" spans="4:23" customFormat="1" x14ac:dyDescent="0.35">
      <c r="D17543" s="5"/>
      <c r="J17543" s="12"/>
      <c r="S17543" s="12"/>
      <c r="T17543" s="5"/>
      <c r="V17543" s="5"/>
      <c r="W17543" s="5"/>
    </row>
    <row r="17544" spans="4:23" customFormat="1" x14ac:dyDescent="0.35">
      <c r="D17544" s="5"/>
      <c r="J17544" s="12"/>
      <c r="S17544" s="12"/>
      <c r="T17544" s="5"/>
      <c r="V17544" s="5"/>
      <c r="W17544" s="5"/>
    </row>
    <row r="17545" spans="4:23" customFormat="1" x14ac:dyDescent="0.35">
      <c r="D17545" s="5"/>
      <c r="J17545" s="12"/>
      <c r="S17545" s="12"/>
      <c r="T17545" s="5"/>
      <c r="V17545" s="5"/>
      <c r="W17545" s="5"/>
    </row>
    <row r="17546" spans="4:23" customFormat="1" x14ac:dyDescent="0.35">
      <c r="D17546" s="5"/>
      <c r="J17546" s="12"/>
      <c r="S17546" s="12"/>
      <c r="T17546" s="5"/>
      <c r="V17546" s="5"/>
      <c r="W17546" s="5"/>
    </row>
    <row r="17547" spans="4:23" customFormat="1" x14ac:dyDescent="0.35">
      <c r="D17547" s="5"/>
      <c r="J17547" s="12"/>
      <c r="S17547" s="12"/>
      <c r="T17547" s="5"/>
      <c r="V17547" s="5"/>
      <c r="W17547" s="5"/>
    </row>
    <row r="17548" spans="4:23" customFormat="1" x14ac:dyDescent="0.35">
      <c r="D17548" s="5"/>
      <c r="J17548" s="12"/>
      <c r="S17548" s="12"/>
      <c r="T17548" s="5"/>
      <c r="V17548" s="5"/>
      <c r="W17548" s="5"/>
    </row>
    <row r="17549" spans="4:23" customFormat="1" x14ac:dyDescent="0.35">
      <c r="D17549" s="5"/>
      <c r="J17549" s="12"/>
      <c r="S17549" s="12"/>
      <c r="T17549" s="5"/>
      <c r="V17549" s="5"/>
      <c r="W17549" s="5"/>
    </row>
    <row r="17550" spans="4:23" customFormat="1" x14ac:dyDescent="0.35">
      <c r="D17550" s="5"/>
      <c r="J17550" s="12"/>
      <c r="S17550" s="12"/>
      <c r="T17550" s="5"/>
      <c r="V17550" s="5"/>
      <c r="W17550" s="5"/>
    </row>
    <row r="17551" spans="4:23" customFormat="1" x14ac:dyDescent="0.35">
      <c r="D17551" s="5"/>
      <c r="J17551" s="12"/>
      <c r="S17551" s="12"/>
      <c r="T17551" s="5"/>
      <c r="V17551" s="5"/>
      <c r="W17551" s="5"/>
    </row>
    <row r="17552" spans="4:23" customFormat="1" x14ac:dyDescent="0.35">
      <c r="D17552" s="5"/>
      <c r="J17552" s="12"/>
      <c r="S17552" s="12"/>
      <c r="T17552" s="5"/>
      <c r="V17552" s="5"/>
      <c r="W17552" s="5"/>
    </row>
    <row r="17553" spans="4:23" customFormat="1" x14ac:dyDescent="0.35">
      <c r="D17553" s="5"/>
      <c r="J17553" s="12"/>
      <c r="S17553" s="12"/>
      <c r="T17553" s="5"/>
      <c r="V17553" s="5"/>
      <c r="W17553" s="5"/>
    </row>
    <row r="17554" spans="4:23" customFormat="1" x14ac:dyDescent="0.35">
      <c r="D17554" s="5"/>
      <c r="J17554" s="12"/>
      <c r="S17554" s="12"/>
      <c r="T17554" s="5"/>
      <c r="V17554" s="5"/>
      <c r="W17554" s="5"/>
    </row>
    <row r="17555" spans="4:23" customFormat="1" x14ac:dyDescent="0.35">
      <c r="D17555" s="5"/>
      <c r="J17555" s="12"/>
      <c r="S17555" s="12"/>
      <c r="T17555" s="5"/>
      <c r="V17555" s="5"/>
      <c r="W17555" s="5"/>
    </row>
    <row r="17556" spans="4:23" customFormat="1" x14ac:dyDescent="0.35">
      <c r="D17556" s="5"/>
      <c r="J17556" s="12"/>
      <c r="S17556" s="12"/>
      <c r="T17556" s="5"/>
      <c r="V17556" s="5"/>
      <c r="W17556" s="5"/>
    </row>
    <row r="17557" spans="4:23" customFormat="1" x14ac:dyDescent="0.35">
      <c r="D17557" s="5"/>
      <c r="J17557" s="12"/>
      <c r="S17557" s="12"/>
      <c r="T17557" s="5"/>
      <c r="V17557" s="5"/>
      <c r="W17557" s="5"/>
    </row>
    <row r="17558" spans="4:23" customFormat="1" x14ac:dyDescent="0.35">
      <c r="D17558" s="5"/>
      <c r="J17558" s="12"/>
      <c r="S17558" s="12"/>
      <c r="T17558" s="5"/>
      <c r="V17558" s="5"/>
      <c r="W17558" s="5"/>
    </row>
    <row r="17559" spans="4:23" customFormat="1" x14ac:dyDescent="0.35">
      <c r="D17559" s="5"/>
      <c r="J17559" s="12"/>
      <c r="S17559" s="12"/>
      <c r="T17559" s="5"/>
      <c r="V17559" s="5"/>
      <c r="W17559" s="5"/>
    </row>
    <row r="17560" spans="4:23" customFormat="1" x14ac:dyDescent="0.35">
      <c r="D17560" s="5"/>
      <c r="J17560" s="12"/>
      <c r="S17560" s="12"/>
      <c r="T17560" s="5"/>
      <c r="V17560" s="5"/>
      <c r="W17560" s="5"/>
    </row>
    <row r="17561" spans="4:23" customFormat="1" x14ac:dyDescent="0.35">
      <c r="D17561" s="5"/>
      <c r="J17561" s="12"/>
      <c r="S17561" s="12"/>
      <c r="T17561" s="5"/>
      <c r="V17561" s="5"/>
      <c r="W17561" s="5"/>
    </row>
    <row r="17562" spans="4:23" customFormat="1" x14ac:dyDescent="0.35">
      <c r="D17562" s="5"/>
      <c r="J17562" s="12"/>
      <c r="S17562" s="12"/>
      <c r="T17562" s="5"/>
      <c r="V17562" s="5"/>
      <c r="W17562" s="5"/>
    </row>
    <row r="17563" spans="4:23" customFormat="1" x14ac:dyDescent="0.35">
      <c r="D17563" s="5"/>
      <c r="J17563" s="12"/>
      <c r="S17563" s="12"/>
      <c r="T17563" s="5"/>
      <c r="V17563" s="5"/>
      <c r="W17563" s="5"/>
    </row>
    <row r="17564" spans="4:23" customFormat="1" x14ac:dyDescent="0.35">
      <c r="D17564" s="5"/>
      <c r="J17564" s="12"/>
      <c r="S17564" s="12"/>
      <c r="T17564" s="5"/>
      <c r="V17564" s="5"/>
      <c r="W17564" s="5"/>
    </row>
    <row r="17565" spans="4:23" customFormat="1" x14ac:dyDescent="0.35">
      <c r="D17565" s="5"/>
      <c r="J17565" s="12"/>
      <c r="S17565" s="12"/>
      <c r="T17565" s="5"/>
      <c r="V17565" s="5"/>
      <c r="W17565" s="5"/>
    </row>
    <row r="17566" spans="4:23" customFormat="1" x14ac:dyDescent="0.35">
      <c r="D17566" s="5"/>
      <c r="J17566" s="12"/>
      <c r="S17566" s="12"/>
      <c r="T17566" s="5"/>
      <c r="V17566" s="5"/>
      <c r="W17566" s="5"/>
    </row>
    <row r="17567" spans="4:23" customFormat="1" x14ac:dyDescent="0.35">
      <c r="D17567" s="5"/>
      <c r="J17567" s="12"/>
      <c r="S17567" s="12"/>
      <c r="T17567" s="5"/>
      <c r="V17567" s="5"/>
      <c r="W17567" s="5"/>
    </row>
    <row r="17568" spans="4:23" customFormat="1" x14ac:dyDescent="0.35">
      <c r="D17568" s="5"/>
      <c r="J17568" s="12"/>
      <c r="S17568" s="12"/>
      <c r="T17568" s="5"/>
      <c r="V17568" s="5"/>
      <c r="W17568" s="5"/>
    </row>
    <row r="17569" spans="4:23" customFormat="1" x14ac:dyDescent="0.35">
      <c r="D17569" s="5"/>
      <c r="J17569" s="12"/>
      <c r="S17569" s="12"/>
      <c r="T17569" s="5"/>
      <c r="V17569" s="5"/>
      <c r="W17569" s="5"/>
    </row>
    <row r="17570" spans="4:23" customFormat="1" x14ac:dyDescent="0.35">
      <c r="D17570" s="5"/>
      <c r="J17570" s="12"/>
      <c r="S17570" s="12"/>
      <c r="T17570" s="5"/>
      <c r="V17570" s="5"/>
      <c r="W17570" s="5"/>
    </row>
    <row r="17571" spans="4:23" customFormat="1" x14ac:dyDescent="0.35">
      <c r="D17571" s="5"/>
      <c r="J17571" s="12"/>
      <c r="S17571" s="12"/>
      <c r="T17571" s="5"/>
      <c r="V17571" s="5"/>
      <c r="W17571" s="5"/>
    </row>
    <row r="17572" spans="4:23" customFormat="1" x14ac:dyDescent="0.35">
      <c r="D17572" s="5"/>
      <c r="J17572" s="12"/>
      <c r="S17572" s="12"/>
      <c r="T17572" s="5"/>
      <c r="V17572" s="5"/>
      <c r="W17572" s="5"/>
    </row>
    <row r="17573" spans="4:23" customFormat="1" x14ac:dyDescent="0.35">
      <c r="D17573" s="5"/>
      <c r="J17573" s="12"/>
      <c r="S17573" s="12"/>
      <c r="T17573" s="5"/>
      <c r="V17573" s="5"/>
      <c r="W17573" s="5"/>
    </row>
    <row r="17574" spans="4:23" customFormat="1" x14ac:dyDescent="0.35">
      <c r="D17574" s="5"/>
      <c r="J17574" s="12"/>
      <c r="S17574" s="12"/>
      <c r="T17574" s="5"/>
      <c r="V17574" s="5"/>
      <c r="W17574" s="5"/>
    </row>
    <row r="17575" spans="4:23" customFormat="1" x14ac:dyDescent="0.35">
      <c r="D17575" s="5"/>
      <c r="J17575" s="12"/>
      <c r="S17575" s="12"/>
      <c r="T17575" s="5"/>
      <c r="V17575" s="5"/>
      <c r="W17575" s="5"/>
    </row>
    <row r="17576" spans="4:23" customFormat="1" x14ac:dyDescent="0.35">
      <c r="D17576" s="5"/>
      <c r="J17576" s="12"/>
      <c r="S17576" s="12"/>
      <c r="T17576" s="5"/>
      <c r="V17576" s="5"/>
      <c r="W17576" s="5"/>
    </row>
    <row r="17577" spans="4:23" customFormat="1" x14ac:dyDescent="0.35">
      <c r="D17577" s="5"/>
      <c r="J17577" s="12"/>
      <c r="S17577" s="12"/>
      <c r="T17577" s="5"/>
      <c r="V17577" s="5"/>
      <c r="W17577" s="5"/>
    </row>
    <row r="17578" spans="4:23" customFormat="1" x14ac:dyDescent="0.35">
      <c r="D17578" s="5"/>
      <c r="J17578" s="12"/>
      <c r="S17578" s="12"/>
      <c r="T17578" s="5"/>
      <c r="V17578" s="5"/>
      <c r="W17578" s="5"/>
    </row>
    <row r="17579" spans="4:23" customFormat="1" x14ac:dyDescent="0.35">
      <c r="D17579" s="5"/>
      <c r="J17579" s="12"/>
      <c r="S17579" s="12"/>
      <c r="T17579" s="5"/>
      <c r="V17579" s="5"/>
      <c r="W17579" s="5"/>
    </row>
    <row r="17580" spans="4:23" customFormat="1" x14ac:dyDescent="0.35">
      <c r="D17580" s="5"/>
      <c r="J17580" s="12"/>
      <c r="S17580" s="12"/>
      <c r="T17580" s="5"/>
      <c r="V17580" s="5"/>
      <c r="W17580" s="5"/>
    </row>
    <row r="17581" spans="4:23" customFormat="1" x14ac:dyDescent="0.35">
      <c r="D17581" s="5"/>
      <c r="J17581" s="12"/>
      <c r="S17581" s="12"/>
      <c r="T17581" s="5"/>
      <c r="V17581" s="5"/>
      <c r="W17581" s="5"/>
    </row>
    <row r="17582" spans="4:23" customFormat="1" x14ac:dyDescent="0.35">
      <c r="D17582" s="5"/>
      <c r="J17582" s="12"/>
      <c r="S17582" s="12"/>
      <c r="T17582" s="5"/>
      <c r="V17582" s="5"/>
      <c r="W17582" s="5"/>
    </row>
    <row r="17583" spans="4:23" customFormat="1" x14ac:dyDescent="0.35">
      <c r="D17583" s="5"/>
      <c r="J17583" s="12"/>
      <c r="S17583" s="12"/>
      <c r="T17583" s="5"/>
      <c r="V17583" s="5"/>
      <c r="W17583" s="5"/>
    </row>
    <row r="17584" spans="4:23" customFormat="1" x14ac:dyDescent="0.35">
      <c r="D17584" s="5"/>
      <c r="J17584" s="12"/>
      <c r="S17584" s="12"/>
      <c r="T17584" s="5"/>
      <c r="V17584" s="5"/>
      <c r="W17584" s="5"/>
    </row>
    <row r="17585" spans="4:23" customFormat="1" x14ac:dyDescent="0.35">
      <c r="D17585" s="5"/>
      <c r="J17585" s="12"/>
      <c r="S17585" s="12"/>
      <c r="T17585" s="5"/>
      <c r="V17585" s="5"/>
      <c r="W17585" s="5"/>
    </row>
    <row r="17586" spans="4:23" customFormat="1" x14ac:dyDescent="0.35">
      <c r="D17586" s="5"/>
      <c r="J17586" s="12"/>
      <c r="S17586" s="12"/>
      <c r="T17586" s="5"/>
      <c r="V17586" s="5"/>
      <c r="W17586" s="5"/>
    </row>
    <row r="17587" spans="4:23" customFormat="1" x14ac:dyDescent="0.35">
      <c r="D17587" s="5"/>
      <c r="J17587" s="12"/>
      <c r="S17587" s="12"/>
      <c r="T17587" s="5"/>
      <c r="V17587" s="5"/>
      <c r="W17587" s="5"/>
    </row>
    <row r="17588" spans="4:23" customFormat="1" x14ac:dyDescent="0.35">
      <c r="D17588" s="5"/>
      <c r="J17588" s="12"/>
      <c r="S17588" s="12"/>
      <c r="T17588" s="5"/>
      <c r="V17588" s="5"/>
      <c r="W17588" s="5"/>
    </row>
    <row r="17589" spans="4:23" customFormat="1" x14ac:dyDescent="0.35">
      <c r="D17589" s="5"/>
      <c r="J17589" s="12"/>
      <c r="S17589" s="12"/>
      <c r="T17589" s="5"/>
      <c r="V17589" s="5"/>
      <c r="W17589" s="5"/>
    </row>
    <row r="17590" spans="4:23" customFormat="1" x14ac:dyDescent="0.35">
      <c r="D17590" s="5"/>
      <c r="J17590" s="12"/>
      <c r="S17590" s="12"/>
      <c r="T17590" s="5"/>
      <c r="V17590" s="5"/>
      <c r="W17590" s="5"/>
    </row>
    <row r="17591" spans="4:23" customFormat="1" x14ac:dyDescent="0.35">
      <c r="D17591" s="5"/>
      <c r="J17591" s="12"/>
      <c r="S17591" s="12"/>
      <c r="T17591" s="5"/>
      <c r="V17591" s="5"/>
      <c r="W17591" s="5"/>
    </row>
    <row r="17592" spans="4:23" customFormat="1" x14ac:dyDescent="0.35">
      <c r="D17592" s="5"/>
      <c r="J17592" s="12"/>
      <c r="S17592" s="12"/>
      <c r="T17592" s="5"/>
      <c r="V17592" s="5"/>
      <c r="W17592" s="5"/>
    </row>
    <row r="17593" spans="4:23" customFormat="1" x14ac:dyDescent="0.35">
      <c r="D17593" s="5"/>
      <c r="J17593" s="12"/>
      <c r="S17593" s="12"/>
      <c r="T17593" s="5"/>
      <c r="V17593" s="5"/>
      <c r="W17593" s="5"/>
    </row>
    <row r="17594" spans="4:23" customFormat="1" x14ac:dyDescent="0.35">
      <c r="D17594" s="5"/>
      <c r="J17594" s="12"/>
      <c r="S17594" s="12"/>
      <c r="T17594" s="5"/>
      <c r="V17594" s="5"/>
      <c r="W17594" s="5"/>
    </row>
    <row r="17595" spans="4:23" customFormat="1" x14ac:dyDescent="0.35">
      <c r="D17595" s="5"/>
      <c r="J17595" s="12"/>
      <c r="S17595" s="12"/>
      <c r="T17595" s="5"/>
      <c r="V17595" s="5"/>
      <c r="W17595" s="5"/>
    </row>
    <row r="17596" spans="4:23" customFormat="1" x14ac:dyDescent="0.35">
      <c r="D17596" s="5"/>
      <c r="J17596" s="12"/>
      <c r="S17596" s="12"/>
      <c r="T17596" s="5"/>
      <c r="V17596" s="5"/>
      <c r="W17596" s="5"/>
    </row>
    <row r="17597" spans="4:23" customFormat="1" x14ac:dyDescent="0.35">
      <c r="D17597" s="5"/>
      <c r="J17597" s="12"/>
      <c r="S17597" s="12"/>
      <c r="T17597" s="5"/>
      <c r="V17597" s="5"/>
      <c r="W17597" s="5"/>
    </row>
    <row r="17598" spans="4:23" customFormat="1" x14ac:dyDescent="0.35">
      <c r="D17598" s="5"/>
      <c r="J17598" s="12"/>
      <c r="S17598" s="12"/>
      <c r="T17598" s="5"/>
      <c r="V17598" s="5"/>
      <c r="W17598" s="5"/>
    </row>
    <row r="17599" spans="4:23" customFormat="1" x14ac:dyDescent="0.35">
      <c r="D17599" s="5"/>
      <c r="J17599" s="12"/>
      <c r="S17599" s="12"/>
      <c r="T17599" s="5"/>
      <c r="V17599" s="5"/>
      <c r="W17599" s="5"/>
    </row>
    <row r="17600" spans="4:23" customFormat="1" x14ac:dyDescent="0.35">
      <c r="D17600" s="5"/>
      <c r="J17600" s="12"/>
      <c r="S17600" s="12"/>
      <c r="T17600" s="5"/>
      <c r="V17600" s="5"/>
      <c r="W17600" s="5"/>
    </row>
    <row r="17601" spans="4:23" customFormat="1" x14ac:dyDescent="0.35">
      <c r="D17601" s="5"/>
      <c r="J17601" s="12"/>
      <c r="S17601" s="12"/>
      <c r="T17601" s="5"/>
      <c r="V17601" s="5"/>
      <c r="W17601" s="5"/>
    </row>
    <row r="17602" spans="4:23" customFormat="1" x14ac:dyDescent="0.35">
      <c r="D17602" s="5"/>
      <c r="J17602" s="12"/>
      <c r="S17602" s="12"/>
      <c r="T17602" s="5"/>
      <c r="V17602" s="5"/>
      <c r="W17602" s="5"/>
    </row>
    <row r="17603" spans="4:23" customFormat="1" x14ac:dyDescent="0.35">
      <c r="D17603" s="5"/>
      <c r="J17603" s="12"/>
      <c r="S17603" s="12"/>
      <c r="T17603" s="5"/>
      <c r="V17603" s="5"/>
      <c r="W17603" s="5"/>
    </row>
    <row r="17604" spans="4:23" customFormat="1" x14ac:dyDescent="0.35">
      <c r="D17604" s="5"/>
      <c r="J17604" s="12"/>
      <c r="S17604" s="12"/>
      <c r="T17604" s="5"/>
      <c r="V17604" s="5"/>
      <c r="W17604" s="5"/>
    </row>
    <row r="17605" spans="4:23" customFormat="1" x14ac:dyDescent="0.35">
      <c r="D17605" s="5"/>
      <c r="J17605" s="12"/>
      <c r="S17605" s="12"/>
      <c r="T17605" s="5"/>
      <c r="V17605" s="5"/>
      <c r="W17605" s="5"/>
    </row>
    <row r="17606" spans="4:23" customFormat="1" x14ac:dyDescent="0.35">
      <c r="D17606" s="5"/>
      <c r="J17606" s="12"/>
      <c r="S17606" s="12"/>
      <c r="T17606" s="5"/>
      <c r="V17606" s="5"/>
      <c r="W17606" s="5"/>
    </row>
    <row r="17607" spans="4:23" customFormat="1" x14ac:dyDescent="0.35">
      <c r="D17607" s="5"/>
      <c r="J17607" s="12"/>
      <c r="S17607" s="12"/>
      <c r="T17607" s="5"/>
      <c r="V17607" s="5"/>
      <c r="W17607" s="5"/>
    </row>
    <row r="17608" spans="4:23" customFormat="1" x14ac:dyDescent="0.35">
      <c r="D17608" s="5"/>
      <c r="J17608" s="12"/>
      <c r="S17608" s="12"/>
      <c r="T17608" s="5"/>
      <c r="V17608" s="5"/>
      <c r="W17608" s="5"/>
    </row>
    <row r="17609" spans="4:23" customFormat="1" x14ac:dyDescent="0.35">
      <c r="D17609" s="5"/>
      <c r="J17609" s="12"/>
      <c r="S17609" s="12"/>
      <c r="T17609" s="5"/>
      <c r="V17609" s="5"/>
      <c r="W17609" s="5"/>
    </row>
    <row r="17610" spans="4:23" customFormat="1" x14ac:dyDescent="0.35">
      <c r="D17610" s="5"/>
      <c r="J17610" s="12"/>
      <c r="S17610" s="12"/>
      <c r="T17610" s="5"/>
      <c r="V17610" s="5"/>
      <c r="W17610" s="5"/>
    </row>
    <row r="17611" spans="4:23" customFormat="1" x14ac:dyDescent="0.35">
      <c r="D17611" s="5"/>
      <c r="J17611" s="12"/>
      <c r="S17611" s="12"/>
      <c r="T17611" s="5"/>
      <c r="V17611" s="5"/>
      <c r="W17611" s="5"/>
    </row>
    <row r="17612" spans="4:23" customFormat="1" x14ac:dyDescent="0.35">
      <c r="D17612" s="5"/>
      <c r="J17612" s="12"/>
      <c r="S17612" s="12"/>
      <c r="T17612" s="5"/>
      <c r="V17612" s="5"/>
      <c r="W17612" s="5"/>
    </row>
    <row r="17613" spans="4:23" customFormat="1" x14ac:dyDescent="0.35">
      <c r="D17613" s="5"/>
      <c r="J17613" s="12"/>
      <c r="S17613" s="12"/>
      <c r="T17613" s="5"/>
      <c r="V17613" s="5"/>
      <c r="W17613" s="5"/>
    </row>
    <row r="17614" spans="4:23" customFormat="1" x14ac:dyDescent="0.35">
      <c r="D17614" s="5"/>
      <c r="J17614" s="12"/>
      <c r="S17614" s="12"/>
      <c r="T17614" s="5"/>
      <c r="V17614" s="5"/>
      <c r="W17614" s="5"/>
    </row>
    <row r="17615" spans="4:23" customFormat="1" x14ac:dyDescent="0.35">
      <c r="D17615" s="5"/>
      <c r="J17615" s="12"/>
      <c r="S17615" s="12"/>
      <c r="T17615" s="5"/>
      <c r="V17615" s="5"/>
      <c r="W17615" s="5"/>
    </row>
    <row r="17616" spans="4:23" customFormat="1" x14ac:dyDescent="0.35">
      <c r="D17616" s="5"/>
      <c r="J17616" s="12"/>
      <c r="S17616" s="12"/>
      <c r="T17616" s="5"/>
      <c r="V17616" s="5"/>
      <c r="W17616" s="5"/>
    </row>
    <row r="17617" spans="4:23" customFormat="1" x14ac:dyDescent="0.35">
      <c r="D17617" s="5"/>
      <c r="J17617" s="12"/>
      <c r="S17617" s="12"/>
      <c r="T17617" s="5"/>
      <c r="V17617" s="5"/>
      <c r="W17617" s="5"/>
    </row>
    <row r="17618" spans="4:23" customFormat="1" x14ac:dyDescent="0.35">
      <c r="D17618" s="5"/>
      <c r="J17618" s="12"/>
      <c r="S17618" s="12"/>
      <c r="T17618" s="5"/>
      <c r="V17618" s="5"/>
      <c r="W17618" s="5"/>
    </row>
    <row r="17619" spans="4:23" customFormat="1" x14ac:dyDescent="0.35">
      <c r="D17619" s="5"/>
      <c r="J17619" s="12"/>
      <c r="S17619" s="12"/>
      <c r="T17619" s="5"/>
      <c r="V17619" s="5"/>
      <c r="W17619" s="5"/>
    </row>
    <row r="17620" spans="4:23" customFormat="1" x14ac:dyDescent="0.35">
      <c r="D17620" s="5"/>
      <c r="J17620" s="12"/>
      <c r="S17620" s="12"/>
      <c r="T17620" s="5"/>
      <c r="V17620" s="5"/>
      <c r="W17620" s="5"/>
    </row>
    <row r="17621" spans="4:23" customFormat="1" x14ac:dyDescent="0.35">
      <c r="D17621" s="5"/>
      <c r="J17621" s="12"/>
      <c r="S17621" s="12"/>
      <c r="T17621" s="5"/>
      <c r="V17621" s="5"/>
      <c r="W17621" s="5"/>
    </row>
    <row r="17622" spans="4:23" customFormat="1" x14ac:dyDescent="0.35">
      <c r="D17622" s="5"/>
      <c r="J17622" s="12"/>
      <c r="S17622" s="12"/>
      <c r="T17622" s="5"/>
      <c r="V17622" s="5"/>
      <c r="W17622" s="5"/>
    </row>
    <row r="17623" spans="4:23" customFormat="1" x14ac:dyDescent="0.35">
      <c r="D17623" s="5"/>
      <c r="J17623" s="12"/>
      <c r="S17623" s="12"/>
      <c r="T17623" s="5"/>
      <c r="V17623" s="5"/>
      <c r="W17623" s="5"/>
    </row>
    <row r="17624" spans="4:23" customFormat="1" x14ac:dyDescent="0.35">
      <c r="D17624" s="5"/>
      <c r="J17624" s="12"/>
      <c r="S17624" s="12"/>
      <c r="T17624" s="5"/>
      <c r="V17624" s="5"/>
      <c r="W17624" s="5"/>
    </row>
    <row r="17625" spans="4:23" customFormat="1" x14ac:dyDescent="0.35">
      <c r="D17625" s="5"/>
      <c r="J17625" s="12"/>
      <c r="S17625" s="12"/>
      <c r="T17625" s="5"/>
      <c r="V17625" s="5"/>
      <c r="W17625" s="5"/>
    </row>
    <row r="17626" spans="4:23" customFormat="1" x14ac:dyDescent="0.35">
      <c r="D17626" s="5"/>
      <c r="J17626" s="12"/>
      <c r="S17626" s="12"/>
      <c r="T17626" s="5"/>
      <c r="V17626" s="5"/>
      <c r="W17626" s="5"/>
    </row>
    <row r="17627" spans="4:23" customFormat="1" x14ac:dyDescent="0.35">
      <c r="D17627" s="5"/>
      <c r="J17627" s="12"/>
      <c r="S17627" s="12"/>
      <c r="T17627" s="5"/>
      <c r="V17627" s="5"/>
      <c r="W17627" s="5"/>
    </row>
    <row r="17628" spans="4:23" customFormat="1" x14ac:dyDescent="0.35">
      <c r="D17628" s="5"/>
      <c r="J17628" s="12"/>
      <c r="S17628" s="12"/>
      <c r="T17628" s="5"/>
      <c r="V17628" s="5"/>
      <c r="W17628" s="5"/>
    </row>
    <row r="17629" spans="4:23" customFormat="1" x14ac:dyDescent="0.35">
      <c r="D17629" s="5"/>
      <c r="J17629" s="12"/>
      <c r="S17629" s="12"/>
      <c r="T17629" s="5"/>
      <c r="V17629" s="5"/>
      <c r="W17629" s="5"/>
    </row>
    <row r="17630" spans="4:23" customFormat="1" x14ac:dyDescent="0.35">
      <c r="D17630" s="5"/>
      <c r="J17630" s="12"/>
      <c r="S17630" s="12"/>
      <c r="T17630" s="5"/>
      <c r="V17630" s="5"/>
      <c r="W17630" s="5"/>
    </row>
    <row r="17631" spans="4:23" customFormat="1" x14ac:dyDescent="0.35">
      <c r="D17631" s="5"/>
      <c r="J17631" s="12"/>
      <c r="S17631" s="12"/>
      <c r="T17631" s="5"/>
      <c r="V17631" s="5"/>
      <c r="W17631" s="5"/>
    </row>
    <row r="17632" spans="4:23" customFormat="1" x14ac:dyDescent="0.35">
      <c r="D17632" s="5"/>
      <c r="J17632" s="12"/>
      <c r="S17632" s="12"/>
      <c r="T17632" s="5"/>
      <c r="V17632" s="5"/>
      <c r="W17632" s="5"/>
    </row>
    <row r="17633" spans="4:23" customFormat="1" x14ac:dyDescent="0.35">
      <c r="D17633" s="5"/>
      <c r="J17633" s="12"/>
      <c r="S17633" s="12"/>
      <c r="T17633" s="5"/>
      <c r="V17633" s="5"/>
      <c r="W17633" s="5"/>
    </row>
    <row r="17634" spans="4:23" customFormat="1" x14ac:dyDescent="0.35">
      <c r="D17634" s="5"/>
      <c r="J17634" s="12"/>
      <c r="S17634" s="12"/>
      <c r="T17634" s="5"/>
      <c r="V17634" s="5"/>
      <c r="W17634" s="5"/>
    </row>
    <row r="17635" spans="4:23" customFormat="1" x14ac:dyDescent="0.35">
      <c r="D17635" s="5"/>
      <c r="J17635" s="12"/>
      <c r="S17635" s="12"/>
      <c r="T17635" s="5"/>
      <c r="V17635" s="5"/>
      <c r="W17635" s="5"/>
    </row>
    <row r="17636" spans="4:23" customFormat="1" x14ac:dyDescent="0.35">
      <c r="D17636" s="5"/>
      <c r="J17636" s="12"/>
      <c r="S17636" s="12"/>
      <c r="T17636" s="5"/>
      <c r="V17636" s="5"/>
      <c r="W17636" s="5"/>
    </row>
    <row r="17637" spans="4:23" customFormat="1" x14ac:dyDescent="0.35">
      <c r="D17637" s="5"/>
      <c r="J17637" s="12"/>
      <c r="S17637" s="12"/>
      <c r="T17637" s="5"/>
      <c r="V17637" s="5"/>
      <c r="W17637" s="5"/>
    </row>
    <row r="17638" spans="4:23" customFormat="1" x14ac:dyDescent="0.35">
      <c r="D17638" s="5"/>
      <c r="J17638" s="12"/>
      <c r="S17638" s="12"/>
      <c r="T17638" s="5"/>
      <c r="V17638" s="5"/>
      <c r="W17638" s="5"/>
    </row>
    <row r="17639" spans="4:23" customFormat="1" x14ac:dyDescent="0.35">
      <c r="D17639" s="5"/>
      <c r="J17639" s="12"/>
      <c r="S17639" s="12"/>
      <c r="T17639" s="5"/>
      <c r="V17639" s="5"/>
      <c r="W17639" s="5"/>
    </row>
    <row r="17640" spans="4:23" customFormat="1" x14ac:dyDescent="0.35">
      <c r="D17640" s="5"/>
      <c r="J17640" s="12"/>
      <c r="S17640" s="12"/>
      <c r="T17640" s="5"/>
      <c r="V17640" s="5"/>
      <c r="W17640" s="5"/>
    </row>
    <row r="17641" spans="4:23" customFormat="1" x14ac:dyDescent="0.35">
      <c r="D17641" s="5"/>
      <c r="J17641" s="12"/>
      <c r="S17641" s="12"/>
      <c r="T17641" s="5"/>
      <c r="V17641" s="5"/>
      <c r="W17641" s="5"/>
    </row>
    <row r="17642" spans="4:23" customFormat="1" x14ac:dyDescent="0.35">
      <c r="D17642" s="5"/>
      <c r="J17642" s="12"/>
      <c r="S17642" s="12"/>
      <c r="T17642" s="5"/>
      <c r="V17642" s="5"/>
      <c r="W17642" s="5"/>
    </row>
    <row r="17643" spans="4:23" customFormat="1" x14ac:dyDescent="0.35">
      <c r="D17643" s="5"/>
      <c r="J17643" s="12"/>
      <c r="S17643" s="12"/>
      <c r="T17643" s="5"/>
      <c r="V17643" s="5"/>
      <c r="W17643" s="5"/>
    </row>
    <row r="17644" spans="4:23" customFormat="1" x14ac:dyDescent="0.35">
      <c r="D17644" s="5"/>
      <c r="J17644" s="12"/>
      <c r="S17644" s="12"/>
      <c r="T17644" s="5"/>
      <c r="V17644" s="5"/>
      <c r="W17644" s="5"/>
    </row>
    <row r="17645" spans="4:23" customFormat="1" x14ac:dyDescent="0.35">
      <c r="D17645" s="5"/>
      <c r="J17645" s="12"/>
      <c r="S17645" s="12"/>
      <c r="T17645" s="5"/>
      <c r="V17645" s="5"/>
      <c r="W17645" s="5"/>
    </row>
    <row r="17646" spans="4:23" customFormat="1" x14ac:dyDescent="0.35">
      <c r="D17646" s="5"/>
      <c r="J17646" s="12"/>
      <c r="S17646" s="12"/>
      <c r="T17646" s="5"/>
      <c r="V17646" s="5"/>
      <c r="W17646" s="5"/>
    </row>
    <row r="17647" spans="4:23" customFormat="1" x14ac:dyDescent="0.35">
      <c r="D17647" s="5"/>
      <c r="J17647" s="12"/>
      <c r="S17647" s="12"/>
      <c r="T17647" s="5"/>
      <c r="V17647" s="5"/>
      <c r="W17647" s="5"/>
    </row>
    <row r="17648" spans="4:23" customFormat="1" x14ac:dyDescent="0.35">
      <c r="D17648" s="5"/>
      <c r="J17648" s="12"/>
      <c r="S17648" s="12"/>
      <c r="T17648" s="5"/>
      <c r="V17648" s="5"/>
      <c r="W17648" s="5"/>
    </row>
    <row r="17649" spans="4:23" customFormat="1" x14ac:dyDescent="0.35">
      <c r="D17649" s="5"/>
      <c r="J17649" s="12"/>
      <c r="S17649" s="12"/>
      <c r="T17649" s="5"/>
      <c r="V17649" s="5"/>
      <c r="W17649" s="5"/>
    </row>
    <row r="17650" spans="4:23" customFormat="1" x14ac:dyDescent="0.35">
      <c r="D17650" s="5"/>
      <c r="J17650" s="12"/>
      <c r="S17650" s="12"/>
      <c r="T17650" s="5"/>
      <c r="V17650" s="5"/>
      <c r="W17650" s="5"/>
    </row>
    <row r="17651" spans="4:23" customFormat="1" x14ac:dyDescent="0.35">
      <c r="D17651" s="5"/>
      <c r="J17651" s="12"/>
      <c r="S17651" s="12"/>
      <c r="T17651" s="5"/>
      <c r="V17651" s="5"/>
      <c r="W17651" s="5"/>
    </row>
    <row r="17652" spans="4:23" customFormat="1" x14ac:dyDescent="0.35">
      <c r="D17652" s="5"/>
      <c r="J17652" s="12"/>
      <c r="S17652" s="12"/>
      <c r="T17652" s="5"/>
      <c r="V17652" s="5"/>
      <c r="W17652" s="5"/>
    </row>
    <row r="17653" spans="4:23" customFormat="1" x14ac:dyDescent="0.35">
      <c r="D17653" s="5"/>
      <c r="J17653" s="12"/>
      <c r="S17653" s="12"/>
      <c r="T17653" s="5"/>
      <c r="V17653" s="5"/>
      <c r="W17653" s="5"/>
    </row>
    <row r="17654" spans="4:23" customFormat="1" x14ac:dyDescent="0.35">
      <c r="D17654" s="5"/>
      <c r="J17654" s="12"/>
      <c r="S17654" s="12"/>
      <c r="T17654" s="5"/>
      <c r="V17654" s="5"/>
      <c r="W17654" s="5"/>
    </row>
    <row r="17655" spans="4:23" customFormat="1" x14ac:dyDescent="0.35">
      <c r="D17655" s="5"/>
      <c r="J17655" s="12"/>
      <c r="S17655" s="12"/>
      <c r="T17655" s="5"/>
      <c r="V17655" s="5"/>
      <c r="W17655" s="5"/>
    </row>
    <row r="17656" spans="4:23" customFormat="1" x14ac:dyDescent="0.35">
      <c r="D17656" s="5"/>
      <c r="J17656" s="12"/>
      <c r="S17656" s="12"/>
      <c r="T17656" s="5"/>
      <c r="V17656" s="5"/>
      <c r="W17656" s="5"/>
    </row>
    <row r="17657" spans="4:23" customFormat="1" x14ac:dyDescent="0.35">
      <c r="D17657" s="5"/>
      <c r="J17657" s="12"/>
      <c r="S17657" s="12"/>
      <c r="T17657" s="5"/>
      <c r="V17657" s="5"/>
      <c r="W17657" s="5"/>
    </row>
    <row r="17658" spans="4:23" customFormat="1" x14ac:dyDescent="0.35">
      <c r="D17658" s="5"/>
      <c r="J17658" s="12"/>
      <c r="S17658" s="12"/>
      <c r="T17658" s="5"/>
      <c r="V17658" s="5"/>
      <c r="W17658" s="5"/>
    </row>
    <row r="17659" spans="4:23" customFormat="1" x14ac:dyDescent="0.35">
      <c r="D17659" s="5"/>
      <c r="J17659" s="12"/>
      <c r="S17659" s="12"/>
      <c r="T17659" s="5"/>
      <c r="V17659" s="5"/>
      <c r="W17659" s="5"/>
    </row>
    <row r="17660" spans="4:23" customFormat="1" x14ac:dyDescent="0.35">
      <c r="D17660" s="5"/>
      <c r="J17660" s="12"/>
      <c r="S17660" s="12"/>
      <c r="T17660" s="5"/>
      <c r="V17660" s="5"/>
      <c r="W17660" s="5"/>
    </row>
    <row r="17661" spans="4:23" customFormat="1" x14ac:dyDescent="0.35">
      <c r="D17661" s="5"/>
      <c r="J17661" s="12"/>
      <c r="S17661" s="12"/>
      <c r="T17661" s="5"/>
      <c r="V17661" s="5"/>
      <c r="W17661" s="5"/>
    </row>
    <row r="17662" spans="4:23" customFormat="1" x14ac:dyDescent="0.35">
      <c r="D17662" s="5"/>
      <c r="J17662" s="12"/>
      <c r="S17662" s="12"/>
      <c r="T17662" s="5"/>
      <c r="V17662" s="5"/>
      <c r="W17662" s="5"/>
    </row>
    <row r="17663" spans="4:23" customFormat="1" x14ac:dyDescent="0.35">
      <c r="D17663" s="5"/>
      <c r="J17663" s="12"/>
      <c r="S17663" s="12"/>
      <c r="T17663" s="5"/>
      <c r="V17663" s="5"/>
      <c r="W17663" s="5"/>
    </row>
    <row r="17664" spans="4:23" customFormat="1" x14ac:dyDescent="0.35">
      <c r="D17664" s="5"/>
      <c r="J17664" s="12"/>
      <c r="S17664" s="12"/>
      <c r="T17664" s="5"/>
      <c r="V17664" s="5"/>
      <c r="W17664" s="5"/>
    </row>
    <row r="17665" spans="4:23" customFormat="1" x14ac:dyDescent="0.35">
      <c r="D17665" s="5"/>
      <c r="J17665" s="12"/>
      <c r="S17665" s="12"/>
      <c r="T17665" s="5"/>
      <c r="V17665" s="5"/>
      <c r="W17665" s="5"/>
    </row>
    <row r="17666" spans="4:23" customFormat="1" x14ac:dyDescent="0.35">
      <c r="D17666" s="5"/>
      <c r="J17666" s="12"/>
      <c r="S17666" s="12"/>
      <c r="T17666" s="5"/>
      <c r="V17666" s="5"/>
      <c r="W17666" s="5"/>
    </row>
    <row r="17667" spans="4:23" customFormat="1" x14ac:dyDescent="0.35">
      <c r="D17667" s="5"/>
      <c r="J17667" s="12"/>
      <c r="S17667" s="12"/>
      <c r="T17667" s="5"/>
      <c r="V17667" s="5"/>
      <c r="W17667" s="5"/>
    </row>
    <row r="17668" spans="4:23" customFormat="1" x14ac:dyDescent="0.35">
      <c r="D17668" s="5"/>
      <c r="J17668" s="12"/>
      <c r="S17668" s="12"/>
      <c r="T17668" s="5"/>
      <c r="V17668" s="5"/>
      <c r="W17668" s="5"/>
    </row>
    <row r="17669" spans="4:23" customFormat="1" x14ac:dyDescent="0.35">
      <c r="D17669" s="5"/>
      <c r="J17669" s="12"/>
      <c r="S17669" s="12"/>
      <c r="T17669" s="5"/>
      <c r="V17669" s="5"/>
      <c r="W17669" s="5"/>
    </row>
    <row r="17670" spans="4:23" customFormat="1" x14ac:dyDescent="0.35">
      <c r="D17670" s="5"/>
      <c r="J17670" s="12"/>
      <c r="S17670" s="12"/>
      <c r="T17670" s="5"/>
      <c r="V17670" s="5"/>
      <c r="W17670" s="5"/>
    </row>
    <row r="17671" spans="4:23" customFormat="1" x14ac:dyDescent="0.35">
      <c r="D17671" s="5"/>
      <c r="J17671" s="12"/>
      <c r="S17671" s="12"/>
      <c r="T17671" s="5"/>
      <c r="V17671" s="5"/>
      <c r="W17671" s="5"/>
    </row>
    <row r="17672" spans="4:23" customFormat="1" x14ac:dyDescent="0.35">
      <c r="D17672" s="5"/>
      <c r="J17672" s="12"/>
      <c r="S17672" s="12"/>
      <c r="T17672" s="5"/>
      <c r="V17672" s="5"/>
      <c r="W17672" s="5"/>
    </row>
    <row r="17673" spans="4:23" customFormat="1" x14ac:dyDescent="0.35">
      <c r="D17673" s="5"/>
      <c r="J17673" s="12"/>
      <c r="S17673" s="12"/>
      <c r="T17673" s="5"/>
      <c r="V17673" s="5"/>
      <c r="W17673" s="5"/>
    </row>
    <row r="17674" spans="4:23" customFormat="1" x14ac:dyDescent="0.35">
      <c r="D17674" s="5"/>
      <c r="J17674" s="12"/>
      <c r="S17674" s="12"/>
      <c r="T17674" s="5"/>
      <c r="V17674" s="5"/>
      <c r="W17674" s="5"/>
    </row>
    <row r="17675" spans="4:23" customFormat="1" x14ac:dyDescent="0.35">
      <c r="D17675" s="5"/>
      <c r="J17675" s="12"/>
      <c r="S17675" s="12"/>
      <c r="T17675" s="5"/>
      <c r="V17675" s="5"/>
      <c r="W17675" s="5"/>
    </row>
    <row r="17676" spans="4:23" customFormat="1" x14ac:dyDescent="0.35">
      <c r="D17676" s="5"/>
      <c r="J17676" s="12"/>
      <c r="S17676" s="12"/>
      <c r="T17676" s="5"/>
      <c r="V17676" s="5"/>
      <c r="W17676" s="5"/>
    </row>
    <row r="17677" spans="4:23" customFormat="1" x14ac:dyDescent="0.35">
      <c r="D17677" s="5"/>
      <c r="J17677" s="12"/>
      <c r="S17677" s="12"/>
      <c r="T17677" s="5"/>
      <c r="V17677" s="5"/>
      <c r="W17677" s="5"/>
    </row>
    <row r="17678" spans="4:23" customFormat="1" x14ac:dyDescent="0.35">
      <c r="D17678" s="5"/>
      <c r="J17678" s="12"/>
      <c r="S17678" s="12"/>
      <c r="T17678" s="5"/>
      <c r="V17678" s="5"/>
      <c r="W17678" s="5"/>
    </row>
    <row r="17679" spans="4:23" customFormat="1" x14ac:dyDescent="0.35">
      <c r="D17679" s="5"/>
      <c r="J17679" s="12"/>
      <c r="S17679" s="12"/>
      <c r="T17679" s="5"/>
      <c r="V17679" s="5"/>
      <c r="W17679" s="5"/>
    </row>
    <row r="17680" spans="4:23" customFormat="1" x14ac:dyDescent="0.35">
      <c r="D17680" s="5"/>
      <c r="J17680" s="12"/>
      <c r="S17680" s="12"/>
      <c r="T17680" s="5"/>
      <c r="V17680" s="5"/>
      <c r="W17680" s="5"/>
    </row>
    <row r="17681" spans="4:23" customFormat="1" x14ac:dyDescent="0.35">
      <c r="D17681" s="5"/>
      <c r="J17681" s="12"/>
      <c r="S17681" s="12"/>
      <c r="T17681" s="5"/>
      <c r="V17681" s="5"/>
      <c r="W17681" s="5"/>
    </row>
    <row r="17682" spans="4:23" customFormat="1" x14ac:dyDescent="0.35">
      <c r="D17682" s="5"/>
      <c r="J17682" s="12"/>
      <c r="S17682" s="12"/>
      <c r="T17682" s="5"/>
      <c r="V17682" s="5"/>
      <c r="W17682" s="5"/>
    </row>
    <row r="17683" spans="4:23" customFormat="1" x14ac:dyDescent="0.35">
      <c r="D17683" s="5"/>
      <c r="J17683" s="12"/>
      <c r="S17683" s="12"/>
      <c r="T17683" s="5"/>
      <c r="V17683" s="5"/>
      <c r="W17683" s="5"/>
    </row>
    <row r="17684" spans="4:23" customFormat="1" x14ac:dyDescent="0.35">
      <c r="D17684" s="5"/>
      <c r="J17684" s="12"/>
      <c r="S17684" s="12"/>
      <c r="T17684" s="5"/>
      <c r="V17684" s="5"/>
      <c r="W17684" s="5"/>
    </row>
    <row r="17685" spans="4:23" customFormat="1" x14ac:dyDescent="0.35">
      <c r="D17685" s="5"/>
      <c r="J17685" s="12"/>
      <c r="S17685" s="12"/>
      <c r="T17685" s="5"/>
      <c r="V17685" s="5"/>
      <c r="W17685" s="5"/>
    </row>
    <row r="17686" spans="4:23" customFormat="1" x14ac:dyDescent="0.35">
      <c r="D17686" s="5"/>
      <c r="J17686" s="12"/>
      <c r="S17686" s="12"/>
      <c r="T17686" s="5"/>
      <c r="V17686" s="5"/>
      <c r="W17686" s="5"/>
    </row>
    <row r="17687" spans="4:23" customFormat="1" x14ac:dyDescent="0.35">
      <c r="D17687" s="5"/>
      <c r="J17687" s="12"/>
      <c r="S17687" s="12"/>
      <c r="T17687" s="5"/>
      <c r="V17687" s="5"/>
      <c r="W17687" s="5"/>
    </row>
    <row r="17688" spans="4:23" customFormat="1" x14ac:dyDescent="0.35">
      <c r="D17688" s="5"/>
      <c r="J17688" s="12"/>
      <c r="S17688" s="12"/>
      <c r="T17688" s="5"/>
      <c r="V17688" s="5"/>
      <c r="W17688" s="5"/>
    </row>
    <row r="17689" spans="4:23" customFormat="1" x14ac:dyDescent="0.35">
      <c r="D17689" s="5"/>
      <c r="J17689" s="12"/>
      <c r="S17689" s="12"/>
      <c r="T17689" s="5"/>
      <c r="V17689" s="5"/>
      <c r="W17689" s="5"/>
    </row>
    <row r="17690" spans="4:23" customFormat="1" x14ac:dyDescent="0.35">
      <c r="D17690" s="5"/>
      <c r="J17690" s="12"/>
      <c r="S17690" s="12"/>
      <c r="T17690" s="5"/>
      <c r="V17690" s="5"/>
      <c r="W17690" s="5"/>
    </row>
    <row r="17691" spans="4:23" customFormat="1" x14ac:dyDescent="0.35">
      <c r="D17691" s="5"/>
      <c r="J17691" s="12"/>
      <c r="S17691" s="12"/>
      <c r="T17691" s="5"/>
      <c r="V17691" s="5"/>
      <c r="W17691" s="5"/>
    </row>
    <row r="17692" spans="4:23" customFormat="1" x14ac:dyDescent="0.35">
      <c r="D17692" s="5"/>
      <c r="J17692" s="12"/>
      <c r="S17692" s="12"/>
      <c r="T17692" s="5"/>
      <c r="V17692" s="5"/>
      <c r="W17692" s="5"/>
    </row>
    <row r="17693" spans="4:23" customFormat="1" x14ac:dyDescent="0.35">
      <c r="D17693" s="5"/>
      <c r="J17693" s="12"/>
      <c r="S17693" s="12"/>
      <c r="T17693" s="5"/>
      <c r="V17693" s="5"/>
      <c r="W17693" s="5"/>
    </row>
    <row r="17694" spans="4:23" customFormat="1" x14ac:dyDescent="0.35">
      <c r="D17694" s="5"/>
      <c r="J17694" s="12"/>
      <c r="S17694" s="12"/>
      <c r="T17694" s="5"/>
      <c r="V17694" s="5"/>
      <c r="W17694" s="5"/>
    </row>
    <row r="17695" spans="4:23" customFormat="1" x14ac:dyDescent="0.35">
      <c r="D17695" s="5"/>
      <c r="J17695" s="12"/>
      <c r="S17695" s="12"/>
      <c r="T17695" s="5"/>
      <c r="V17695" s="5"/>
      <c r="W17695" s="5"/>
    </row>
    <row r="17696" spans="4:23" customFormat="1" x14ac:dyDescent="0.35">
      <c r="D17696" s="5"/>
      <c r="J17696" s="12"/>
      <c r="S17696" s="12"/>
      <c r="T17696" s="5"/>
      <c r="V17696" s="5"/>
      <c r="W17696" s="5"/>
    </row>
    <row r="17697" spans="4:23" customFormat="1" x14ac:dyDescent="0.35">
      <c r="D17697" s="5"/>
      <c r="J17697" s="12"/>
      <c r="S17697" s="12"/>
      <c r="T17697" s="5"/>
      <c r="V17697" s="5"/>
      <c r="W17697" s="5"/>
    </row>
    <row r="17698" spans="4:23" customFormat="1" x14ac:dyDescent="0.35">
      <c r="D17698" s="5"/>
      <c r="J17698" s="12"/>
      <c r="S17698" s="12"/>
      <c r="T17698" s="5"/>
      <c r="V17698" s="5"/>
      <c r="W17698" s="5"/>
    </row>
    <row r="17699" spans="4:23" customFormat="1" x14ac:dyDescent="0.35">
      <c r="D17699" s="5"/>
      <c r="J17699" s="12"/>
      <c r="S17699" s="12"/>
      <c r="T17699" s="5"/>
      <c r="V17699" s="5"/>
      <c r="W17699" s="5"/>
    </row>
    <row r="17700" spans="4:23" customFormat="1" x14ac:dyDescent="0.35">
      <c r="D17700" s="5"/>
      <c r="J17700" s="12"/>
      <c r="S17700" s="12"/>
      <c r="T17700" s="5"/>
      <c r="V17700" s="5"/>
      <c r="W17700" s="5"/>
    </row>
    <row r="17701" spans="4:23" customFormat="1" x14ac:dyDescent="0.35">
      <c r="D17701" s="5"/>
      <c r="J17701" s="12"/>
      <c r="S17701" s="12"/>
      <c r="T17701" s="5"/>
      <c r="V17701" s="5"/>
      <c r="W17701" s="5"/>
    </row>
    <row r="17702" spans="4:23" customFormat="1" x14ac:dyDescent="0.35">
      <c r="D17702" s="5"/>
      <c r="J17702" s="12"/>
      <c r="S17702" s="12"/>
      <c r="T17702" s="5"/>
      <c r="V17702" s="5"/>
      <c r="W17702" s="5"/>
    </row>
    <row r="17703" spans="4:23" customFormat="1" x14ac:dyDescent="0.35">
      <c r="D17703" s="5"/>
      <c r="J17703" s="12"/>
      <c r="S17703" s="12"/>
      <c r="T17703" s="5"/>
      <c r="V17703" s="5"/>
      <c r="W17703" s="5"/>
    </row>
    <row r="17704" spans="4:23" customFormat="1" x14ac:dyDescent="0.35">
      <c r="D17704" s="5"/>
      <c r="J17704" s="12"/>
      <c r="S17704" s="12"/>
      <c r="T17704" s="5"/>
      <c r="V17704" s="5"/>
      <c r="W17704" s="5"/>
    </row>
    <row r="17705" spans="4:23" customFormat="1" x14ac:dyDescent="0.35">
      <c r="D17705" s="5"/>
      <c r="J17705" s="12"/>
      <c r="S17705" s="12"/>
      <c r="T17705" s="5"/>
      <c r="V17705" s="5"/>
      <c r="W17705" s="5"/>
    </row>
    <row r="17706" spans="4:23" customFormat="1" x14ac:dyDescent="0.35">
      <c r="D17706" s="5"/>
      <c r="J17706" s="12"/>
      <c r="S17706" s="12"/>
      <c r="T17706" s="5"/>
      <c r="V17706" s="5"/>
      <c r="W17706" s="5"/>
    </row>
    <row r="17707" spans="4:23" customFormat="1" x14ac:dyDescent="0.35">
      <c r="D17707" s="5"/>
      <c r="J17707" s="12"/>
      <c r="S17707" s="12"/>
      <c r="T17707" s="5"/>
      <c r="V17707" s="5"/>
      <c r="W17707" s="5"/>
    </row>
    <row r="17708" spans="4:23" customFormat="1" x14ac:dyDescent="0.35">
      <c r="D17708" s="5"/>
      <c r="J17708" s="12"/>
      <c r="S17708" s="12"/>
      <c r="T17708" s="5"/>
      <c r="V17708" s="5"/>
      <c r="W17708" s="5"/>
    </row>
    <row r="17709" spans="4:23" customFormat="1" x14ac:dyDescent="0.35">
      <c r="D17709" s="5"/>
      <c r="J17709" s="12"/>
      <c r="S17709" s="12"/>
      <c r="T17709" s="5"/>
      <c r="V17709" s="5"/>
      <c r="W17709" s="5"/>
    </row>
    <row r="17710" spans="4:23" customFormat="1" x14ac:dyDescent="0.35">
      <c r="D17710" s="5"/>
      <c r="J17710" s="12"/>
      <c r="S17710" s="12"/>
      <c r="T17710" s="5"/>
      <c r="V17710" s="5"/>
      <c r="W17710" s="5"/>
    </row>
    <row r="17711" spans="4:23" customFormat="1" x14ac:dyDescent="0.35">
      <c r="D17711" s="5"/>
      <c r="J17711" s="12"/>
      <c r="S17711" s="12"/>
      <c r="T17711" s="5"/>
      <c r="V17711" s="5"/>
      <c r="W17711" s="5"/>
    </row>
    <row r="17712" spans="4:23" customFormat="1" x14ac:dyDescent="0.35">
      <c r="D17712" s="5"/>
      <c r="J17712" s="12"/>
      <c r="S17712" s="12"/>
      <c r="T17712" s="5"/>
      <c r="V17712" s="5"/>
      <c r="W17712" s="5"/>
    </row>
    <row r="17713" spans="4:23" customFormat="1" x14ac:dyDescent="0.35">
      <c r="D17713" s="5"/>
      <c r="J17713" s="12"/>
      <c r="S17713" s="12"/>
      <c r="T17713" s="5"/>
      <c r="V17713" s="5"/>
      <c r="W17713" s="5"/>
    </row>
    <row r="17714" spans="4:23" customFormat="1" x14ac:dyDescent="0.35">
      <c r="D17714" s="5"/>
      <c r="J17714" s="12"/>
      <c r="S17714" s="12"/>
      <c r="T17714" s="5"/>
      <c r="V17714" s="5"/>
      <c r="W17714" s="5"/>
    </row>
    <row r="17715" spans="4:23" customFormat="1" x14ac:dyDescent="0.35">
      <c r="D17715" s="5"/>
      <c r="J17715" s="12"/>
      <c r="S17715" s="12"/>
      <c r="T17715" s="5"/>
      <c r="V17715" s="5"/>
      <c r="W17715" s="5"/>
    </row>
    <row r="17716" spans="4:23" customFormat="1" x14ac:dyDescent="0.35">
      <c r="D17716" s="5"/>
      <c r="J17716" s="12"/>
      <c r="S17716" s="12"/>
      <c r="T17716" s="5"/>
      <c r="V17716" s="5"/>
      <c r="W17716" s="5"/>
    </row>
    <row r="17717" spans="4:23" customFormat="1" x14ac:dyDescent="0.35">
      <c r="D17717" s="5"/>
      <c r="J17717" s="12"/>
      <c r="S17717" s="12"/>
      <c r="T17717" s="5"/>
      <c r="V17717" s="5"/>
      <c r="W17717" s="5"/>
    </row>
    <row r="17718" spans="4:23" customFormat="1" x14ac:dyDescent="0.35">
      <c r="D17718" s="5"/>
      <c r="J17718" s="12"/>
      <c r="S17718" s="12"/>
      <c r="T17718" s="5"/>
      <c r="V17718" s="5"/>
      <c r="W17718" s="5"/>
    </row>
    <row r="17719" spans="4:23" customFormat="1" x14ac:dyDescent="0.35">
      <c r="D17719" s="5"/>
      <c r="J17719" s="12"/>
      <c r="S17719" s="12"/>
      <c r="T17719" s="5"/>
      <c r="V17719" s="5"/>
      <c r="W17719" s="5"/>
    </row>
    <row r="17720" spans="4:23" customFormat="1" x14ac:dyDescent="0.35">
      <c r="D17720" s="5"/>
      <c r="J17720" s="12"/>
      <c r="S17720" s="12"/>
      <c r="T17720" s="5"/>
      <c r="V17720" s="5"/>
      <c r="W17720" s="5"/>
    </row>
    <row r="17721" spans="4:23" customFormat="1" x14ac:dyDescent="0.35">
      <c r="D17721" s="5"/>
      <c r="J17721" s="12"/>
      <c r="S17721" s="12"/>
      <c r="T17721" s="5"/>
      <c r="V17721" s="5"/>
      <c r="W17721" s="5"/>
    </row>
    <row r="17722" spans="4:23" customFormat="1" x14ac:dyDescent="0.35">
      <c r="D17722" s="5"/>
      <c r="J17722" s="12"/>
      <c r="S17722" s="12"/>
      <c r="T17722" s="5"/>
      <c r="V17722" s="5"/>
      <c r="W17722" s="5"/>
    </row>
    <row r="17723" spans="4:23" customFormat="1" x14ac:dyDescent="0.35">
      <c r="D17723" s="5"/>
      <c r="J17723" s="12"/>
      <c r="S17723" s="12"/>
      <c r="T17723" s="5"/>
      <c r="V17723" s="5"/>
      <c r="W17723" s="5"/>
    </row>
    <row r="17724" spans="4:23" customFormat="1" x14ac:dyDescent="0.35">
      <c r="D17724" s="5"/>
      <c r="J17724" s="12"/>
      <c r="S17724" s="12"/>
      <c r="T17724" s="5"/>
      <c r="V17724" s="5"/>
      <c r="W17724" s="5"/>
    </row>
    <row r="17725" spans="4:23" customFormat="1" x14ac:dyDescent="0.35">
      <c r="D17725" s="5"/>
      <c r="J17725" s="12"/>
      <c r="S17725" s="12"/>
      <c r="T17725" s="5"/>
      <c r="V17725" s="5"/>
      <c r="W17725" s="5"/>
    </row>
    <row r="17726" spans="4:23" customFormat="1" x14ac:dyDescent="0.35">
      <c r="D17726" s="5"/>
      <c r="J17726" s="12"/>
      <c r="S17726" s="12"/>
      <c r="T17726" s="5"/>
      <c r="V17726" s="5"/>
      <c r="W17726" s="5"/>
    </row>
    <row r="17727" spans="4:23" customFormat="1" x14ac:dyDescent="0.35">
      <c r="D17727" s="5"/>
      <c r="J17727" s="12"/>
      <c r="S17727" s="12"/>
      <c r="T17727" s="5"/>
      <c r="V17727" s="5"/>
      <c r="W17727" s="5"/>
    </row>
    <row r="17728" spans="4:23" customFormat="1" x14ac:dyDescent="0.35">
      <c r="D17728" s="5"/>
      <c r="J17728" s="12"/>
      <c r="S17728" s="12"/>
      <c r="T17728" s="5"/>
      <c r="V17728" s="5"/>
      <c r="W17728" s="5"/>
    </row>
    <row r="17729" spans="4:23" customFormat="1" x14ac:dyDescent="0.35">
      <c r="D17729" s="5"/>
      <c r="J17729" s="12"/>
      <c r="S17729" s="12"/>
      <c r="T17729" s="5"/>
      <c r="V17729" s="5"/>
      <c r="W17729" s="5"/>
    </row>
    <row r="17730" spans="4:23" customFormat="1" x14ac:dyDescent="0.35">
      <c r="D17730" s="5"/>
      <c r="J17730" s="12"/>
      <c r="S17730" s="12"/>
      <c r="T17730" s="5"/>
      <c r="V17730" s="5"/>
      <c r="W17730" s="5"/>
    </row>
    <row r="17731" spans="4:23" customFormat="1" x14ac:dyDescent="0.35">
      <c r="D17731" s="5"/>
      <c r="J17731" s="12"/>
      <c r="S17731" s="12"/>
      <c r="T17731" s="5"/>
      <c r="V17731" s="5"/>
      <c r="W17731" s="5"/>
    </row>
    <row r="17732" spans="4:23" customFormat="1" x14ac:dyDescent="0.35">
      <c r="D17732" s="5"/>
      <c r="J17732" s="12"/>
      <c r="S17732" s="12"/>
      <c r="T17732" s="5"/>
      <c r="V17732" s="5"/>
      <c r="W17732" s="5"/>
    </row>
    <row r="17733" spans="4:23" customFormat="1" x14ac:dyDescent="0.35">
      <c r="D17733" s="5"/>
      <c r="J17733" s="12"/>
      <c r="S17733" s="12"/>
      <c r="T17733" s="5"/>
      <c r="V17733" s="5"/>
      <c r="W17733" s="5"/>
    </row>
    <row r="17734" spans="4:23" customFormat="1" x14ac:dyDescent="0.35">
      <c r="D17734" s="5"/>
      <c r="J17734" s="12"/>
      <c r="S17734" s="12"/>
      <c r="T17734" s="5"/>
      <c r="V17734" s="5"/>
      <c r="W17734" s="5"/>
    </row>
    <row r="17735" spans="4:23" customFormat="1" x14ac:dyDescent="0.35">
      <c r="D17735" s="5"/>
      <c r="J17735" s="12"/>
      <c r="S17735" s="12"/>
      <c r="T17735" s="5"/>
      <c r="V17735" s="5"/>
      <c r="W17735" s="5"/>
    </row>
    <row r="17736" spans="4:23" customFormat="1" x14ac:dyDescent="0.35">
      <c r="D17736" s="5"/>
      <c r="J17736" s="12"/>
      <c r="S17736" s="12"/>
      <c r="T17736" s="5"/>
      <c r="V17736" s="5"/>
      <c r="W17736" s="5"/>
    </row>
    <row r="17737" spans="4:23" customFormat="1" x14ac:dyDescent="0.35">
      <c r="D17737" s="5"/>
      <c r="J17737" s="12"/>
      <c r="S17737" s="12"/>
      <c r="T17737" s="5"/>
      <c r="V17737" s="5"/>
      <c r="W17737" s="5"/>
    </row>
    <row r="17738" spans="4:23" customFormat="1" x14ac:dyDescent="0.35">
      <c r="D17738" s="5"/>
      <c r="J17738" s="12"/>
      <c r="S17738" s="12"/>
      <c r="T17738" s="5"/>
      <c r="V17738" s="5"/>
      <c r="W17738" s="5"/>
    </row>
    <row r="17739" spans="4:23" customFormat="1" x14ac:dyDescent="0.35">
      <c r="D17739" s="5"/>
      <c r="J17739" s="12"/>
      <c r="S17739" s="12"/>
      <c r="T17739" s="5"/>
      <c r="V17739" s="5"/>
      <c r="W17739" s="5"/>
    </row>
    <row r="17740" spans="4:23" customFormat="1" x14ac:dyDescent="0.35">
      <c r="D17740" s="5"/>
      <c r="J17740" s="12"/>
      <c r="S17740" s="12"/>
      <c r="T17740" s="5"/>
      <c r="V17740" s="5"/>
      <c r="W17740" s="5"/>
    </row>
    <row r="17741" spans="4:23" customFormat="1" x14ac:dyDescent="0.35">
      <c r="D17741" s="5"/>
      <c r="J17741" s="12"/>
      <c r="S17741" s="12"/>
      <c r="T17741" s="5"/>
      <c r="V17741" s="5"/>
      <c r="W17741" s="5"/>
    </row>
    <row r="17742" spans="4:23" customFormat="1" x14ac:dyDescent="0.35">
      <c r="D17742" s="5"/>
      <c r="J17742" s="12"/>
      <c r="S17742" s="12"/>
      <c r="T17742" s="5"/>
      <c r="V17742" s="5"/>
      <c r="W17742" s="5"/>
    </row>
    <row r="17743" spans="4:23" customFormat="1" x14ac:dyDescent="0.35">
      <c r="D17743" s="5"/>
      <c r="J17743" s="12"/>
      <c r="S17743" s="12"/>
      <c r="T17743" s="5"/>
      <c r="V17743" s="5"/>
      <c r="W17743" s="5"/>
    </row>
    <row r="17744" spans="4:23" customFormat="1" x14ac:dyDescent="0.35">
      <c r="D17744" s="5"/>
      <c r="J17744" s="12"/>
      <c r="S17744" s="12"/>
      <c r="T17744" s="5"/>
      <c r="V17744" s="5"/>
      <c r="W17744" s="5"/>
    </row>
    <row r="17745" spans="4:23" customFormat="1" x14ac:dyDescent="0.35">
      <c r="D17745" s="5"/>
      <c r="J17745" s="12"/>
      <c r="S17745" s="12"/>
      <c r="T17745" s="5"/>
      <c r="V17745" s="5"/>
      <c r="W17745" s="5"/>
    </row>
    <row r="17746" spans="4:23" customFormat="1" x14ac:dyDescent="0.35">
      <c r="D17746" s="5"/>
      <c r="J17746" s="12"/>
      <c r="S17746" s="12"/>
      <c r="T17746" s="5"/>
      <c r="V17746" s="5"/>
      <c r="W17746" s="5"/>
    </row>
    <row r="17747" spans="4:23" customFormat="1" x14ac:dyDescent="0.35">
      <c r="D17747" s="5"/>
      <c r="J17747" s="12"/>
      <c r="S17747" s="12"/>
      <c r="T17747" s="5"/>
      <c r="V17747" s="5"/>
      <c r="W17747" s="5"/>
    </row>
    <row r="17748" spans="4:23" customFormat="1" x14ac:dyDescent="0.35">
      <c r="D17748" s="5"/>
      <c r="J17748" s="12"/>
      <c r="S17748" s="12"/>
      <c r="T17748" s="5"/>
      <c r="V17748" s="5"/>
      <c r="W17748" s="5"/>
    </row>
    <row r="17749" spans="4:23" customFormat="1" x14ac:dyDescent="0.35">
      <c r="D17749" s="5"/>
      <c r="J17749" s="12"/>
      <c r="S17749" s="12"/>
      <c r="T17749" s="5"/>
      <c r="V17749" s="5"/>
      <c r="W17749" s="5"/>
    </row>
    <row r="17750" spans="4:23" customFormat="1" x14ac:dyDescent="0.35">
      <c r="D17750" s="5"/>
      <c r="J17750" s="12"/>
      <c r="S17750" s="12"/>
      <c r="T17750" s="5"/>
      <c r="V17750" s="5"/>
      <c r="W17750" s="5"/>
    </row>
    <row r="17751" spans="4:23" customFormat="1" x14ac:dyDescent="0.35">
      <c r="D17751" s="5"/>
      <c r="J17751" s="12"/>
      <c r="S17751" s="12"/>
      <c r="T17751" s="5"/>
      <c r="V17751" s="5"/>
      <c r="W17751" s="5"/>
    </row>
    <row r="17752" spans="4:23" customFormat="1" x14ac:dyDescent="0.35">
      <c r="D17752" s="5"/>
      <c r="J17752" s="12"/>
      <c r="S17752" s="12"/>
      <c r="T17752" s="5"/>
      <c r="V17752" s="5"/>
      <c r="W17752" s="5"/>
    </row>
    <row r="17753" spans="4:23" customFormat="1" x14ac:dyDescent="0.35">
      <c r="D17753" s="5"/>
      <c r="J17753" s="12"/>
      <c r="S17753" s="12"/>
      <c r="T17753" s="5"/>
      <c r="V17753" s="5"/>
      <c r="W17753" s="5"/>
    </row>
    <row r="17754" spans="4:23" customFormat="1" x14ac:dyDescent="0.35">
      <c r="D17754" s="5"/>
      <c r="J17754" s="12"/>
      <c r="S17754" s="12"/>
      <c r="T17754" s="5"/>
      <c r="V17754" s="5"/>
      <c r="W17754" s="5"/>
    </row>
    <row r="17755" spans="4:23" customFormat="1" x14ac:dyDescent="0.35">
      <c r="D17755" s="5"/>
      <c r="J17755" s="12"/>
      <c r="S17755" s="12"/>
      <c r="T17755" s="5"/>
      <c r="V17755" s="5"/>
      <c r="W17755" s="5"/>
    </row>
    <row r="17756" spans="4:23" customFormat="1" x14ac:dyDescent="0.35">
      <c r="D17756" s="5"/>
      <c r="J17756" s="12"/>
      <c r="S17756" s="12"/>
      <c r="T17756" s="5"/>
      <c r="V17756" s="5"/>
      <c r="W17756" s="5"/>
    </row>
    <row r="17757" spans="4:23" customFormat="1" x14ac:dyDescent="0.35">
      <c r="D17757" s="5"/>
      <c r="J17757" s="12"/>
      <c r="S17757" s="12"/>
      <c r="T17757" s="5"/>
      <c r="V17757" s="5"/>
      <c r="W17757" s="5"/>
    </row>
    <row r="17758" spans="4:23" customFormat="1" x14ac:dyDescent="0.35">
      <c r="D17758" s="5"/>
      <c r="J17758" s="12"/>
      <c r="S17758" s="12"/>
      <c r="T17758" s="5"/>
      <c r="V17758" s="5"/>
      <c r="W17758" s="5"/>
    </row>
    <row r="17759" spans="4:23" customFormat="1" x14ac:dyDescent="0.35">
      <c r="D17759" s="5"/>
      <c r="J17759" s="12"/>
      <c r="S17759" s="12"/>
      <c r="T17759" s="5"/>
      <c r="V17759" s="5"/>
      <c r="W17759" s="5"/>
    </row>
    <row r="17760" spans="4:23" customFormat="1" x14ac:dyDescent="0.35">
      <c r="D17760" s="5"/>
      <c r="J17760" s="12"/>
      <c r="S17760" s="12"/>
      <c r="T17760" s="5"/>
      <c r="V17760" s="5"/>
      <c r="W17760" s="5"/>
    </row>
    <row r="17761" spans="4:23" customFormat="1" x14ac:dyDescent="0.35">
      <c r="D17761" s="5"/>
      <c r="J17761" s="12"/>
      <c r="S17761" s="12"/>
      <c r="T17761" s="5"/>
      <c r="V17761" s="5"/>
      <c r="W17761" s="5"/>
    </row>
    <row r="17762" spans="4:23" customFormat="1" x14ac:dyDescent="0.35">
      <c r="D17762" s="5"/>
      <c r="J17762" s="12"/>
      <c r="S17762" s="12"/>
      <c r="T17762" s="5"/>
      <c r="V17762" s="5"/>
      <c r="W17762" s="5"/>
    </row>
    <row r="17763" spans="4:23" customFormat="1" x14ac:dyDescent="0.35">
      <c r="D17763" s="5"/>
      <c r="J17763" s="12"/>
      <c r="S17763" s="12"/>
      <c r="T17763" s="5"/>
      <c r="V17763" s="5"/>
      <c r="W17763" s="5"/>
    </row>
    <row r="17764" spans="4:23" customFormat="1" x14ac:dyDescent="0.35">
      <c r="D17764" s="5"/>
      <c r="J17764" s="12"/>
      <c r="S17764" s="12"/>
      <c r="T17764" s="5"/>
      <c r="V17764" s="5"/>
      <c r="W17764" s="5"/>
    </row>
    <row r="17765" spans="4:23" customFormat="1" x14ac:dyDescent="0.35">
      <c r="D17765" s="5"/>
      <c r="J17765" s="12"/>
      <c r="S17765" s="12"/>
      <c r="T17765" s="5"/>
      <c r="V17765" s="5"/>
      <c r="W17765" s="5"/>
    </row>
    <row r="17766" spans="4:23" customFormat="1" x14ac:dyDescent="0.35">
      <c r="D17766" s="5"/>
      <c r="J17766" s="12"/>
      <c r="S17766" s="12"/>
      <c r="T17766" s="5"/>
      <c r="V17766" s="5"/>
      <c r="W17766" s="5"/>
    </row>
    <row r="17767" spans="4:23" customFormat="1" x14ac:dyDescent="0.35">
      <c r="D17767" s="5"/>
      <c r="J17767" s="12"/>
      <c r="S17767" s="12"/>
      <c r="T17767" s="5"/>
      <c r="V17767" s="5"/>
      <c r="W17767" s="5"/>
    </row>
    <row r="17768" spans="4:23" customFormat="1" x14ac:dyDescent="0.35">
      <c r="D17768" s="5"/>
      <c r="J17768" s="12"/>
      <c r="S17768" s="12"/>
      <c r="T17768" s="5"/>
      <c r="V17768" s="5"/>
      <c r="W17768" s="5"/>
    </row>
    <row r="17769" spans="4:23" customFormat="1" x14ac:dyDescent="0.35">
      <c r="D17769" s="5"/>
      <c r="J17769" s="12"/>
      <c r="S17769" s="12"/>
      <c r="T17769" s="5"/>
      <c r="V17769" s="5"/>
      <c r="W17769" s="5"/>
    </row>
    <row r="17770" spans="4:23" customFormat="1" x14ac:dyDescent="0.35">
      <c r="D17770" s="5"/>
      <c r="J17770" s="12"/>
      <c r="S17770" s="12"/>
      <c r="T17770" s="5"/>
      <c r="V17770" s="5"/>
      <c r="W17770" s="5"/>
    </row>
    <row r="17771" spans="4:23" customFormat="1" x14ac:dyDescent="0.35">
      <c r="D17771" s="5"/>
      <c r="J17771" s="12"/>
      <c r="S17771" s="12"/>
      <c r="T17771" s="5"/>
      <c r="V17771" s="5"/>
      <c r="W17771" s="5"/>
    </row>
    <row r="17772" spans="4:23" customFormat="1" x14ac:dyDescent="0.35">
      <c r="D17772" s="5"/>
      <c r="J17772" s="12"/>
      <c r="S17772" s="12"/>
      <c r="T17772" s="5"/>
      <c r="V17772" s="5"/>
      <c r="W17772" s="5"/>
    </row>
    <row r="17773" spans="4:23" customFormat="1" x14ac:dyDescent="0.35">
      <c r="D17773" s="5"/>
      <c r="J17773" s="12"/>
      <c r="S17773" s="12"/>
      <c r="T17773" s="5"/>
      <c r="V17773" s="5"/>
      <c r="W17773" s="5"/>
    </row>
    <row r="17774" spans="4:23" customFormat="1" x14ac:dyDescent="0.35">
      <c r="D17774" s="5"/>
      <c r="J17774" s="12"/>
      <c r="S17774" s="12"/>
      <c r="T17774" s="5"/>
      <c r="V17774" s="5"/>
      <c r="W17774" s="5"/>
    </row>
    <row r="17775" spans="4:23" customFormat="1" x14ac:dyDescent="0.35">
      <c r="D17775" s="5"/>
      <c r="J17775" s="12"/>
      <c r="S17775" s="12"/>
      <c r="T17775" s="5"/>
      <c r="V17775" s="5"/>
      <c r="W17775" s="5"/>
    </row>
    <row r="17776" spans="4:23" customFormat="1" x14ac:dyDescent="0.35">
      <c r="D17776" s="5"/>
      <c r="J17776" s="12"/>
      <c r="S17776" s="12"/>
      <c r="T17776" s="5"/>
      <c r="V17776" s="5"/>
      <c r="W17776" s="5"/>
    </row>
    <row r="17777" spans="4:23" customFormat="1" x14ac:dyDescent="0.35">
      <c r="D17777" s="5"/>
      <c r="J17777" s="12"/>
      <c r="S17777" s="12"/>
      <c r="T17777" s="5"/>
      <c r="V17777" s="5"/>
      <c r="W17777" s="5"/>
    </row>
    <row r="17778" spans="4:23" customFormat="1" x14ac:dyDescent="0.35">
      <c r="D17778" s="5"/>
      <c r="J17778" s="12"/>
      <c r="S17778" s="12"/>
      <c r="T17778" s="5"/>
      <c r="V17778" s="5"/>
      <c r="W17778" s="5"/>
    </row>
    <row r="17779" spans="4:23" customFormat="1" x14ac:dyDescent="0.35">
      <c r="D17779" s="5"/>
      <c r="J17779" s="12"/>
      <c r="S17779" s="12"/>
      <c r="T17779" s="5"/>
      <c r="V17779" s="5"/>
      <c r="W17779" s="5"/>
    </row>
    <row r="17780" spans="4:23" customFormat="1" x14ac:dyDescent="0.35">
      <c r="D17780" s="5"/>
      <c r="J17780" s="12"/>
      <c r="S17780" s="12"/>
      <c r="T17780" s="5"/>
      <c r="V17780" s="5"/>
      <c r="W17780" s="5"/>
    </row>
    <row r="17781" spans="4:23" customFormat="1" x14ac:dyDescent="0.35">
      <c r="D17781" s="5"/>
      <c r="J17781" s="12"/>
      <c r="S17781" s="12"/>
      <c r="T17781" s="5"/>
      <c r="V17781" s="5"/>
      <c r="W17781" s="5"/>
    </row>
    <row r="17782" spans="4:23" customFormat="1" x14ac:dyDescent="0.35">
      <c r="D17782" s="5"/>
      <c r="J17782" s="12"/>
      <c r="S17782" s="12"/>
      <c r="T17782" s="5"/>
      <c r="V17782" s="5"/>
      <c r="W17782" s="5"/>
    </row>
    <row r="17783" spans="4:23" customFormat="1" x14ac:dyDescent="0.35">
      <c r="D17783" s="5"/>
      <c r="J17783" s="12"/>
      <c r="S17783" s="12"/>
      <c r="T17783" s="5"/>
      <c r="V17783" s="5"/>
      <c r="W17783" s="5"/>
    </row>
    <row r="17784" spans="4:23" customFormat="1" x14ac:dyDescent="0.35">
      <c r="D17784" s="5"/>
      <c r="J17784" s="12"/>
      <c r="S17784" s="12"/>
      <c r="T17784" s="5"/>
      <c r="V17784" s="5"/>
      <c r="W17784" s="5"/>
    </row>
    <row r="17785" spans="4:23" customFormat="1" x14ac:dyDescent="0.35">
      <c r="D17785" s="5"/>
      <c r="J17785" s="12"/>
      <c r="S17785" s="12"/>
      <c r="T17785" s="5"/>
      <c r="V17785" s="5"/>
      <c r="W17785" s="5"/>
    </row>
    <row r="17786" spans="4:23" customFormat="1" x14ac:dyDescent="0.35">
      <c r="D17786" s="5"/>
      <c r="J17786" s="12"/>
      <c r="S17786" s="12"/>
      <c r="T17786" s="5"/>
      <c r="V17786" s="5"/>
      <c r="W17786" s="5"/>
    </row>
    <row r="17787" spans="4:23" customFormat="1" x14ac:dyDescent="0.35">
      <c r="D17787" s="5"/>
      <c r="J17787" s="12"/>
      <c r="S17787" s="12"/>
      <c r="T17787" s="5"/>
      <c r="V17787" s="5"/>
      <c r="W17787" s="5"/>
    </row>
    <row r="17788" spans="4:23" customFormat="1" x14ac:dyDescent="0.35">
      <c r="D17788" s="5"/>
      <c r="J17788" s="12"/>
      <c r="S17788" s="12"/>
      <c r="T17788" s="5"/>
      <c r="V17788" s="5"/>
      <c r="W17788" s="5"/>
    </row>
    <row r="17789" spans="4:23" customFormat="1" x14ac:dyDescent="0.35">
      <c r="D17789" s="5"/>
      <c r="J17789" s="12"/>
      <c r="S17789" s="12"/>
      <c r="T17789" s="5"/>
      <c r="V17789" s="5"/>
      <c r="W17789" s="5"/>
    </row>
    <row r="17790" spans="4:23" customFormat="1" x14ac:dyDescent="0.35">
      <c r="D17790" s="5"/>
      <c r="J17790" s="12"/>
      <c r="S17790" s="12"/>
      <c r="T17790" s="5"/>
      <c r="V17790" s="5"/>
      <c r="W17790" s="5"/>
    </row>
    <row r="17791" spans="4:23" customFormat="1" x14ac:dyDescent="0.35">
      <c r="D17791" s="5"/>
      <c r="J17791" s="12"/>
      <c r="S17791" s="12"/>
      <c r="T17791" s="5"/>
      <c r="V17791" s="5"/>
      <c r="W17791" s="5"/>
    </row>
    <row r="17792" spans="4:23" customFormat="1" x14ac:dyDescent="0.35">
      <c r="D17792" s="5"/>
      <c r="J17792" s="12"/>
      <c r="S17792" s="12"/>
      <c r="T17792" s="5"/>
      <c r="V17792" s="5"/>
      <c r="W17792" s="5"/>
    </row>
    <row r="17793" spans="4:23" customFormat="1" x14ac:dyDescent="0.35">
      <c r="D17793" s="5"/>
      <c r="J17793" s="12"/>
      <c r="S17793" s="12"/>
      <c r="T17793" s="5"/>
      <c r="V17793" s="5"/>
      <c r="W17793" s="5"/>
    </row>
    <row r="17794" spans="4:23" customFormat="1" x14ac:dyDescent="0.35">
      <c r="D17794" s="5"/>
      <c r="J17794" s="12"/>
      <c r="S17794" s="12"/>
      <c r="T17794" s="5"/>
      <c r="V17794" s="5"/>
      <c r="W17794" s="5"/>
    </row>
    <row r="17795" spans="4:23" customFormat="1" x14ac:dyDescent="0.35">
      <c r="D17795" s="5"/>
      <c r="J17795" s="12"/>
      <c r="S17795" s="12"/>
      <c r="T17795" s="5"/>
      <c r="V17795" s="5"/>
      <c r="W17795" s="5"/>
    </row>
    <row r="17796" spans="4:23" customFormat="1" x14ac:dyDescent="0.35">
      <c r="D17796" s="5"/>
      <c r="J17796" s="12"/>
      <c r="S17796" s="12"/>
      <c r="T17796" s="5"/>
      <c r="V17796" s="5"/>
      <c r="W17796" s="5"/>
    </row>
    <row r="17797" spans="4:23" customFormat="1" x14ac:dyDescent="0.35">
      <c r="D17797" s="5"/>
      <c r="J17797" s="12"/>
      <c r="S17797" s="12"/>
      <c r="T17797" s="5"/>
      <c r="V17797" s="5"/>
      <c r="W17797" s="5"/>
    </row>
    <row r="17798" spans="4:23" customFormat="1" x14ac:dyDescent="0.35">
      <c r="D17798" s="5"/>
      <c r="J17798" s="12"/>
      <c r="S17798" s="12"/>
      <c r="T17798" s="5"/>
      <c r="V17798" s="5"/>
      <c r="W17798" s="5"/>
    </row>
    <row r="17799" spans="4:23" customFormat="1" x14ac:dyDescent="0.35">
      <c r="D17799" s="5"/>
      <c r="J17799" s="12"/>
      <c r="S17799" s="12"/>
      <c r="T17799" s="5"/>
      <c r="V17799" s="5"/>
      <c r="W17799" s="5"/>
    </row>
    <row r="17800" spans="4:23" customFormat="1" x14ac:dyDescent="0.35">
      <c r="D17800" s="5"/>
      <c r="J17800" s="12"/>
      <c r="S17800" s="12"/>
      <c r="T17800" s="5"/>
      <c r="V17800" s="5"/>
      <c r="W17800" s="5"/>
    </row>
    <row r="17801" spans="4:23" customFormat="1" x14ac:dyDescent="0.35">
      <c r="D17801" s="5"/>
      <c r="J17801" s="12"/>
      <c r="S17801" s="12"/>
      <c r="T17801" s="5"/>
      <c r="V17801" s="5"/>
      <c r="W17801" s="5"/>
    </row>
    <row r="17802" spans="4:23" customFormat="1" x14ac:dyDescent="0.35">
      <c r="D17802" s="5"/>
      <c r="J17802" s="12"/>
      <c r="S17802" s="12"/>
      <c r="T17802" s="5"/>
      <c r="V17802" s="5"/>
      <c r="W17802" s="5"/>
    </row>
    <row r="17803" spans="4:23" customFormat="1" x14ac:dyDescent="0.35">
      <c r="D17803" s="5"/>
      <c r="J17803" s="12"/>
      <c r="S17803" s="12"/>
      <c r="T17803" s="5"/>
      <c r="V17803" s="5"/>
      <c r="W17803" s="5"/>
    </row>
    <row r="17804" spans="4:23" customFormat="1" x14ac:dyDescent="0.35">
      <c r="D17804" s="5"/>
      <c r="J17804" s="12"/>
      <c r="S17804" s="12"/>
      <c r="T17804" s="5"/>
      <c r="V17804" s="5"/>
      <c r="W17804" s="5"/>
    </row>
    <row r="17805" spans="4:23" customFormat="1" x14ac:dyDescent="0.35">
      <c r="D17805" s="5"/>
      <c r="J17805" s="12"/>
      <c r="S17805" s="12"/>
      <c r="T17805" s="5"/>
      <c r="V17805" s="5"/>
      <c r="W17805" s="5"/>
    </row>
    <row r="17806" spans="4:23" customFormat="1" x14ac:dyDescent="0.35">
      <c r="D17806" s="5"/>
      <c r="J17806" s="12"/>
      <c r="S17806" s="12"/>
      <c r="T17806" s="5"/>
      <c r="V17806" s="5"/>
      <c r="W17806" s="5"/>
    </row>
    <row r="17807" spans="4:23" customFormat="1" x14ac:dyDescent="0.35">
      <c r="D17807" s="5"/>
      <c r="J17807" s="12"/>
      <c r="S17807" s="12"/>
      <c r="T17807" s="5"/>
      <c r="V17807" s="5"/>
      <c r="W17807" s="5"/>
    </row>
    <row r="17808" spans="4:23" customFormat="1" x14ac:dyDescent="0.35">
      <c r="D17808" s="5"/>
      <c r="J17808" s="12"/>
      <c r="S17808" s="12"/>
      <c r="T17808" s="5"/>
      <c r="V17808" s="5"/>
      <c r="W17808" s="5"/>
    </row>
    <row r="17809" spans="4:23" customFormat="1" x14ac:dyDescent="0.35">
      <c r="D17809" s="5"/>
      <c r="J17809" s="12"/>
      <c r="S17809" s="12"/>
      <c r="T17809" s="5"/>
      <c r="V17809" s="5"/>
      <c r="W17809" s="5"/>
    </row>
    <row r="17810" spans="4:23" customFormat="1" x14ac:dyDescent="0.35">
      <c r="D17810" s="5"/>
      <c r="J17810" s="12"/>
      <c r="S17810" s="12"/>
      <c r="T17810" s="5"/>
      <c r="V17810" s="5"/>
      <c r="W17810" s="5"/>
    </row>
    <row r="17811" spans="4:23" customFormat="1" x14ac:dyDescent="0.35">
      <c r="D17811" s="5"/>
      <c r="J17811" s="12"/>
      <c r="S17811" s="12"/>
      <c r="T17811" s="5"/>
      <c r="V17811" s="5"/>
      <c r="W17811" s="5"/>
    </row>
    <row r="17812" spans="4:23" customFormat="1" x14ac:dyDescent="0.35">
      <c r="D17812" s="5"/>
      <c r="J17812" s="12"/>
      <c r="S17812" s="12"/>
      <c r="T17812" s="5"/>
      <c r="V17812" s="5"/>
      <c r="W17812" s="5"/>
    </row>
    <row r="17813" spans="4:23" customFormat="1" x14ac:dyDescent="0.35">
      <c r="D17813" s="5"/>
      <c r="J17813" s="12"/>
      <c r="S17813" s="12"/>
      <c r="T17813" s="5"/>
      <c r="V17813" s="5"/>
      <c r="W17813" s="5"/>
    </row>
    <row r="17814" spans="4:23" customFormat="1" x14ac:dyDescent="0.35">
      <c r="D17814" s="5"/>
      <c r="J17814" s="12"/>
      <c r="S17814" s="12"/>
      <c r="T17814" s="5"/>
      <c r="V17814" s="5"/>
      <c r="W17814" s="5"/>
    </row>
    <row r="17815" spans="4:23" customFormat="1" x14ac:dyDescent="0.35">
      <c r="D17815" s="5"/>
      <c r="J17815" s="12"/>
      <c r="S17815" s="12"/>
      <c r="T17815" s="5"/>
      <c r="V17815" s="5"/>
      <c r="W17815" s="5"/>
    </row>
    <row r="17816" spans="4:23" customFormat="1" x14ac:dyDescent="0.35">
      <c r="D17816" s="5"/>
      <c r="J17816" s="12"/>
      <c r="S17816" s="12"/>
      <c r="T17816" s="5"/>
      <c r="V17816" s="5"/>
      <c r="W17816" s="5"/>
    </row>
    <row r="17817" spans="4:23" customFormat="1" x14ac:dyDescent="0.35">
      <c r="D17817" s="5"/>
      <c r="J17817" s="12"/>
      <c r="S17817" s="12"/>
      <c r="T17817" s="5"/>
      <c r="V17817" s="5"/>
      <c r="W17817" s="5"/>
    </row>
    <row r="17818" spans="4:23" customFormat="1" x14ac:dyDescent="0.35">
      <c r="D17818" s="5"/>
      <c r="J17818" s="12"/>
      <c r="S17818" s="12"/>
      <c r="T17818" s="5"/>
      <c r="V17818" s="5"/>
      <c r="W17818" s="5"/>
    </row>
    <row r="17819" spans="4:23" customFormat="1" x14ac:dyDescent="0.35">
      <c r="D17819" s="5"/>
      <c r="J17819" s="12"/>
      <c r="S17819" s="12"/>
      <c r="T17819" s="5"/>
      <c r="V17819" s="5"/>
      <c r="W17819" s="5"/>
    </row>
    <row r="17820" spans="4:23" customFormat="1" x14ac:dyDescent="0.35">
      <c r="D17820" s="5"/>
      <c r="J17820" s="12"/>
      <c r="S17820" s="12"/>
      <c r="T17820" s="5"/>
      <c r="V17820" s="5"/>
      <c r="W17820" s="5"/>
    </row>
    <row r="17821" spans="4:23" customFormat="1" x14ac:dyDescent="0.35">
      <c r="D17821" s="5"/>
      <c r="J17821" s="12"/>
      <c r="S17821" s="12"/>
      <c r="T17821" s="5"/>
      <c r="V17821" s="5"/>
      <c r="W17821" s="5"/>
    </row>
    <row r="17822" spans="4:23" customFormat="1" x14ac:dyDescent="0.35">
      <c r="D17822" s="5"/>
      <c r="J17822" s="12"/>
      <c r="S17822" s="12"/>
      <c r="T17822" s="5"/>
      <c r="V17822" s="5"/>
      <c r="W17822" s="5"/>
    </row>
    <row r="17823" spans="4:23" customFormat="1" x14ac:dyDescent="0.35">
      <c r="D17823" s="5"/>
      <c r="J17823" s="12"/>
      <c r="S17823" s="12"/>
      <c r="T17823" s="5"/>
      <c r="V17823" s="5"/>
      <c r="W17823" s="5"/>
    </row>
    <row r="17824" spans="4:23" customFormat="1" x14ac:dyDescent="0.35">
      <c r="D17824" s="5"/>
      <c r="J17824" s="12"/>
      <c r="S17824" s="12"/>
      <c r="T17824" s="5"/>
      <c r="V17824" s="5"/>
      <c r="W17824" s="5"/>
    </row>
    <row r="17825" spans="4:23" customFormat="1" x14ac:dyDescent="0.35">
      <c r="D17825" s="5"/>
      <c r="J17825" s="12"/>
      <c r="S17825" s="12"/>
      <c r="T17825" s="5"/>
      <c r="V17825" s="5"/>
      <c r="W17825" s="5"/>
    </row>
    <row r="17826" spans="4:23" customFormat="1" x14ac:dyDescent="0.35">
      <c r="D17826" s="5"/>
      <c r="J17826" s="12"/>
      <c r="S17826" s="12"/>
      <c r="T17826" s="5"/>
      <c r="V17826" s="5"/>
      <c r="W17826" s="5"/>
    </row>
    <row r="17827" spans="4:23" customFormat="1" x14ac:dyDescent="0.35">
      <c r="D17827" s="5"/>
      <c r="J17827" s="12"/>
      <c r="S17827" s="12"/>
      <c r="T17827" s="5"/>
      <c r="V17827" s="5"/>
      <c r="W17827" s="5"/>
    </row>
    <row r="17828" spans="4:23" customFormat="1" x14ac:dyDescent="0.35">
      <c r="D17828" s="5"/>
      <c r="J17828" s="12"/>
      <c r="S17828" s="12"/>
      <c r="T17828" s="5"/>
      <c r="V17828" s="5"/>
      <c r="W17828" s="5"/>
    </row>
    <row r="17829" spans="4:23" customFormat="1" x14ac:dyDescent="0.35">
      <c r="D17829" s="5"/>
      <c r="J17829" s="12"/>
      <c r="S17829" s="12"/>
      <c r="T17829" s="5"/>
      <c r="V17829" s="5"/>
      <c r="W17829" s="5"/>
    </row>
    <row r="17830" spans="4:23" customFormat="1" x14ac:dyDescent="0.35">
      <c r="D17830" s="5"/>
      <c r="J17830" s="12"/>
      <c r="S17830" s="12"/>
      <c r="T17830" s="5"/>
      <c r="V17830" s="5"/>
      <c r="W17830" s="5"/>
    </row>
    <row r="17831" spans="4:23" customFormat="1" x14ac:dyDescent="0.35">
      <c r="D17831" s="5"/>
      <c r="J17831" s="12"/>
      <c r="S17831" s="12"/>
      <c r="T17831" s="5"/>
      <c r="V17831" s="5"/>
      <c r="W17831" s="5"/>
    </row>
    <row r="17832" spans="4:23" customFormat="1" x14ac:dyDescent="0.35">
      <c r="D17832" s="5"/>
      <c r="J17832" s="12"/>
      <c r="S17832" s="12"/>
      <c r="T17832" s="5"/>
      <c r="V17832" s="5"/>
      <c r="W17832" s="5"/>
    </row>
    <row r="17833" spans="4:23" customFormat="1" x14ac:dyDescent="0.35">
      <c r="D17833" s="5"/>
      <c r="J17833" s="12"/>
      <c r="S17833" s="12"/>
      <c r="T17833" s="5"/>
      <c r="V17833" s="5"/>
      <c r="W17833" s="5"/>
    </row>
    <row r="17834" spans="4:23" customFormat="1" x14ac:dyDescent="0.35">
      <c r="D17834" s="5"/>
      <c r="J17834" s="12"/>
      <c r="S17834" s="12"/>
      <c r="T17834" s="5"/>
      <c r="V17834" s="5"/>
      <c r="W17834" s="5"/>
    </row>
    <row r="17835" spans="4:23" customFormat="1" x14ac:dyDescent="0.35">
      <c r="D17835" s="5"/>
      <c r="J17835" s="12"/>
      <c r="S17835" s="12"/>
      <c r="T17835" s="5"/>
      <c r="V17835" s="5"/>
      <c r="W17835" s="5"/>
    </row>
    <row r="17836" spans="4:23" customFormat="1" x14ac:dyDescent="0.35">
      <c r="D17836" s="5"/>
      <c r="J17836" s="12"/>
      <c r="S17836" s="12"/>
      <c r="T17836" s="5"/>
      <c r="V17836" s="5"/>
      <c r="W17836" s="5"/>
    </row>
    <row r="17837" spans="4:23" customFormat="1" x14ac:dyDescent="0.35">
      <c r="D17837" s="5"/>
      <c r="J17837" s="12"/>
      <c r="S17837" s="12"/>
      <c r="T17837" s="5"/>
      <c r="V17837" s="5"/>
      <c r="W17837" s="5"/>
    </row>
    <row r="17838" spans="4:23" customFormat="1" x14ac:dyDescent="0.35">
      <c r="D17838" s="5"/>
      <c r="J17838" s="12"/>
      <c r="S17838" s="12"/>
      <c r="T17838" s="5"/>
      <c r="V17838" s="5"/>
      <c r="W17838" s="5"/>
    </row>
    <row r="17839" spans="4:23" customFormat="1" x14ac:dyDescent="0.35">
      <c r="D17839" s="5"/>
      <c r="J17839" s="12"/>
      <c r="S17839" s="12"/>
      <c r="T17839" s="5"/>
      <c r="V17839" s="5"/>
      <c r="W17839" s="5"/>
    </row>
    <row r="17840" spans="4:23" customFormat="1" x14ac:dyDescent="0.35">
      <c r="D17840" s="5"/>
      <c r="J17840" s="12"/>
      <c r="S17840" s="12"/>
      <c r="T17840" s="5"/>
      <c r="V17840" s="5"/>
      <c r="W17840" s="5"/>
    </row>
    <row r="17841" spans="4:23" customFormat="1" x14ac:dyDescent="0.35">
      <c r="D17841" s="5"/>
      <c r="J17841" s="12"/>
      <c r="S17841" s="12"/>
      <c r="T17841" s="5"/>
      <c r="V17841" s="5"/>
      <c r="W17841" s="5"/>
    </row>
    <row r="17842" spans="4:23" customFormat="1" x14ac:dyDescent="0.35">
      <c r="D17842" s="5"/>
      <c r="J17842" s="12"/>
      <c r="S17842" s="12"/>
      <c r="T17842" s="5"/>
      <c r="V17842" s="5"/>
      <c r="W17842" s="5"/>
    </row>
    <row r="17843" spans="4:23" customFormat="1" x14ac:dyDescent="0.35">
      <c r="D17843" s="5"/>
      <c r="J17843" s="12"/>
      <c r="S17843" s="12"/>
      <c r="T17843" s="5"/>
      <c r="V17843" s="5"/>
      <c r="W17843" s="5"/>
    </row>
    <row r="17844" spans="4:23" customFormat="1" x14ac:dyDescent="0.35">
      <c r="D17844" s="5"/>
      <c r="J17844" s="12"/>
      <c r="S17844" s="12"/>
      <c r="T17844" s="5"/>
      <c r="V17844" s="5"/>
      <c r="W17844" s="5"/>
    </row>
    <row r="17845" spans="4:23" customFormat="1" x14ac:dyDescent="0.35">
      <c r="D17845" s="5"/>
      <c r="J17845" s="12"/>
      <c r="S17845" s="12"/>
      <c r="T17845" s="5"/>
      <c r="V17845" s="5"/>
      <c r="W17845" s="5"/>
    </row>
    <row r="17846" spans="4:23" customFormat="1" x14ac:dyDescent="0.35">
      <c r="D17846" s="5"/>
      <c r="J17846" s="12"/>
      <c r="S17846" s="12"/>
      <c r="T17846" s="5"/>
      <c r="V17846" s="5"/>
      <c r="W17846" s="5"/>
    </row>
    <row r="17847" spans="4:23" customFormat="1" x14ac:dyDescent="0.35">
      <c r="D17847" s="5"/>
      <c r="J17847" s="12"/>
      <c r="S17847" s="12"/>
      <c r="T17847" s="5"/>
      <c r="V17847" s="5"/>
      <c r="W17847" s="5"/>
    </row>
    <row r="17848" spans="4:23" customFormat="1" x14ac:dyDescent="0.35">
      <c r="D17848" s="5"/>
      <c r="J17848" s="12"/>
      <c r="S17848" s="12"/>
      <c r="T17848" s="5"/>
      <c r="V17848" s="5"/>
      <c r="W17848" s="5"/>
    </row>
    <row r="17849" spans="4:23" customFormat="1" x14ac:dyDescent="0.35">
      <c r="D17849" s="5"/>
      <c r="J17849" s="12"/>
      <c r="S17849" s="12"/>
      <c r="T17849" s="5"/>
      <c r="V17849" s="5"/>
      <c r="W17849" s="5"/>
    </row>
    <row r="17850" spans="4:23" customFormat="1" x14ac:dyDescent="0.35">
      <c r="D17850" s="5"/>
      <c r="J17850" s="12"/>
      <c r="S17850" s="12"/>
      <c r="T17850" s="5"/>
      <c r="V17850" s="5"/>
      <c r="W17850" s="5"/>
    </row>
    <row r="17851" spans="4:23" customFormat="1" x14ac:dyDescent="0.35">
      <c r="D17851" s="5"/>
      <c r="J17851" s="12"/>
      <c r="S17851" s="12"/>
      <c r="T17851" s="5"/>
      <c r="V17851" s="5"/>
      <c r="W17851" s="5"/>
    </row>
    <row r="17852" spans="4:23" customFormat="1" x14ac:dyDescent="0.35">
      <c r="D17852" s="5"/>
      <c r="J17852" s="12"/>
      <c r="S17852" s="12"/>
      <c r="T17852" s="5"/>
      <c r="V17852" s="5"/>
      <c r="W17852" s="5"/>
    </row>
    <row r="17853" spans="4:23" customFormat="1" x14ac:dyDescent="0.35">
      <c r="D17853" s="5"/>
      <c r="J17853" s="12"/>
      <c r="S17853" s="12"/>
      <c r="T17853" s="5"/>
      <c r="V17853" s="5"/>
      <c r="W17853" s="5"/>
    </row>
    <row r="17854" spans="4:23" customFormat="1" x14ac:dyDescent="0.35">
      <c r="D17854" s="5"/>
      <c r="J17854" s="12"/>
      <c r="S17854" s="12"/>
      <c r="T17854" s="5"/>
      <c r="V17854" s="5"/>
      <c r="W17854" s="5"/>
    </row>
    <row r="17855" spans="4:23" customFormat="1" x14ac:dyDescent="0.35">
      <c r="D17855" s="5"/>
      <c r="J17855" s="12"/>
      <c r="S17855" s="12"/>
      <c r="T17855" s="5"/>
      <c r="V17855" s="5"/>
      <c r="W17855" s="5"/>
    </row>
    <row r="17856" spans="4:23" customFormat="1" x14ac:dyDescent="0.35">
      <c r="D17856" s="5"/>
      <c r="J17856" s="12"/>
      <c r="S17856" s="12"/>
      <c r="T17856" s="5"/>
      <c r="V17856" s="5"/>
      <c r="W17856" s="5"/>
    </row>
    <row r="17857" spans="4:23" customFormat="1" x14ac:dyDescent="0.35">
      <c r="D17857" s="5"/>
      <c r="J17857" s="12"/>
      <c r="S17857" s="12"/>
      <c r="T17857" s="5"/>
      <c r="V17857" s="5"/>
      <c r="W17857" s="5"/>
    </row>
    <row r="17858" spans="4:23" customFormat="1" x14ac:dyDescent="0.35">
      <c r="D17858" s="5"/>
      <c r="J17858" s="12"/>
      <c r="S17858" s="12"/>
      <c r="T17858" s="5"/>
      <c r="V17858" s="5"/>
      <c r="W17858" s="5"/>
    </row>
    <row r="17859" spans="4:23" customFormat="1" x14ac:dyDescent="0.35">
      <c r="D17859" s="5"/>
      <c r="J17859" s="12"/>
      <c r="S17859" s="12"/>
      <c r="T17859" s="5"/>
      <c r="V17859" s="5"/>
      <c r="W17859" s="5"/>
    </row>
    <row r="17860" spans="4:23" customFormat="1" x14ac:dyDescent="0.35">
      <c r="D17860" s="5"/>
      <c r="J17860" s="12"/>
      <c r="S17860" s="12"/>
      <c r="T17860" s="5"/>
      <c r="V17860" s="5"/>
      <c r="W17860" s="5"/>
    </row>
    <row r="17861" spans="4:23" customFormat="1" x14ac:dyDescent="0.35">
      <c r="D17861" s="5"/>
      <c r="J17861" s="12"/>
      <c r="S17861" s="12"/>
      <c r="T17861" s="5"/>
      <c r="V17861" s="5"/>
      <c r="W17861" s="5"/>
    </row>
    <row r="17862" spans="4:23" customFormat="1" x14ac:dyDescent="0.35">
      <c r="D17862" s="5"/>
      <c r="J17862" s="12"/>
      <c r="S17862" s="12"/>
      <c r="T17862" s="5"/>
      <c r="V17862" s="5"/>
      <c r="W17862" s="5"/>
    </row>
    <row r="17863" spans="4:23" customFormat="1" x14ac:dyDescent="0.35">
      <c r="D17863" s="5"/>
      <c r="J17863" s="12"/>
      <c r="S17863" s="12"/>
      <c r="T17863" s="5"/>
      <c r="V17863" s="5"/>
      <c r="W17863" s="5"/>
    </row>
    <row r="17864" spans="4:23" customFormat="1" x14ac:dyDescent="0.35">
      <c r="D17864" s="5"/>
      <c r="J17864" s="12"/>
      <c r="S17864" s="12"/>
      <c r="T17864" s="5"/>
      <c r="V17864" s="5"/>
      <c r="W17864" s="5"/>
    </row>
    <row r="17865" spans="4:23" customFormat="1" x14ac:dyDescent="0.35">
      <c r="D17865" s="5"/>
      <c r="J17865" s="12"/>
      <c r="S17865" s="12"/>
      <c r="T17865" s="5"/>
      <c r="V17865" s="5"/>
      <c r="W17865" s="5"/>
    </row>
    <row r="17866" spans="4:23" customFormat="1" x14ac:dyDescent="0.35">
      <c r="D17866" s="5"/>
      <c r="J17866" s="12"/>
      <c r="S17866" s="12"/>
      <c r="T17866" s="5"/>
      <c r="V17866" s="5"/>
      <c r="W17866" s="5"/>
    </row>
    <row r="17867" spans="4:23" customFormat="1" x14ac:dyDescent="0.35">
      <c r="D17867" s="5"/>
      <c r="J17867" s="12"/>
      <c r="S17867" s="12"/>
      <c r="T17867" s="5"/>
      <c r="V17867" s="5"/>
      <c r="W17867" s="5"/>
    </row>
    <row r="17868" spans="4:23" customFormat="1" x14ac:dyDescent="0.35">
      <c r="D17868" s="5"/>
      <c r="J17868" s="12"/>
      <c r="S17868" s="12"/>
      <c r="T17868" s="5"/>
      <c r="V17868" s="5"/>
      <c r="W17868" s="5"/>
    </row>
    <row r="17869" spans="4:23" customFormat="1" x14ac:dyDescent="0.35">
      <c r="D17869" s="5"/>
      <c r="J17869" s="12"/>
      <c r="S17869" s="12"/>
      <c r="T17869" s="5"/>
      <c r="V17869" s="5"/>
      <c r="W17869" s="5"/>
    </row>
    <row r="17870" spans="4:23" customFormat="1" x14ac:dyDescent="0.35">
      <c r="D17870" s="5"/>
      <c r="J17870" s="12"/>
      <c r="S17870" s="12"/>
      <c r="T17870" s="5"/>
      <c r="V17870" s="5"/>
      <c r="W17870" s="5"/>
    </row>
    <row r="17871" spans="4:23" customFormat="1" x14ac:dyDescent="0.35">
      <c r="D17871" s="5"/>
      <c r="J17871" s="12"/>
      <c r="S17871" s="12"/>
      <c r="T17871" s="5"/>
      <c r="V17871" s="5"/>
      <c r="W17871" s="5"/>
    </row>
    <row r="17872" spans="4:23" customFormat="1" x14ac:dyDescent="0.35">
      <c r="D17872" s="5"/>
      <c r="J17872" s="12"/>
      <c r="S17872" s="12"/>
      <c r="T17872" s="5"/>
      <c r="V17872" s="5"/>
      <c r="W17872" s="5"/>
    </row>
    <row r="17873" spans="4:23" customFormat="1" x14ac:dyDescent="0.35">
      <c r="D17873" s="5"/>
      <c r="J17873" s="12"/>
      <c r="S17873" s="12"/>
      <c r="T17873" s="5"/>
      <c r="V17873" s="5"/>
      <c r="W17873" s="5"/>
    </row>
    <row r="17874" spans="4:23" customFormat="1" x14ac:dyDescent="0.35">
      <c r="D17874" s="5"/>
      <c r="J17874" s="12"/>
      <c r="S17874" s="12"/>
      <c r="T17874" s="5"/>
      <c r="V17874" s="5"/>
      <c r="W17874" s="5"/>
    </row>
    <row r="17875" spans="4:23" customFormat="1" x14ac:dyDescent="0.35">
      <c r="D17875" s="5"/>
      <c r="J17875" s="12"/>
      <c r="S17875" s="12"/>
      <c r="T17875" s="5"/>
      <c r="V17875" s="5"/>
      <c r="W17875" s="5"/>
    </row>
    <row r="17876" spans="4:23" customFormat="1" x14ac:dyDescent="0.35">
      <c r="D17876" s="5"/>
      <c r="J17876" s="12"/>
      <c r="S17876" s="12"/>
      <c r="T17876" s="5"/>
      <c r="V17876" s="5"/>
      <c r="W17876" s="5"/>
    </row>
    <row r="17877" spans="4:23" customFormat="1" x14ac:dyDescent="0.35">
      <c r="D17877" s="5"/>
      <c r="J17877" s="12"/>
      <c r="S17877" s="12"/>
      <c r="T17877" s="5"/>
      <c r="V17877" s="5"/>
      <c r="W17877" s="5"/>
    </row>
    <row r="17878" spans="4:23" customFormat="1" x14ac:dyDescent="0.35">
      <c r="D17878" s="5"/>
      <c r="J17878" s="12"/>
      <c r="S17878" s="12"/>
      <c r="T17878" s="5"/>
      <c r="V17878" s="5"/>
      <c r="W17878" s="5"/>
    </row>
    <row r="17879" spans="4:23" customFormat="1" x14ac:dyDescent="0.35">
      <c r="D17879" s="5"/>
      <c r="J17879" s="12"/>
      <c r="S17879" s="12"/>
      <c r="T17879" s="5"/>
      <c r="V17879" s="5"/>
      <c r="W17879" s="5"/>
    </row>
    <row r="17880" spans="4:23" customFormat="1" x14ac:dyDescent="0.35">
      <c r="D17880" s="5"/>
      <c r="J17880" s="12"/>
      <c r="S17880" s="12"/>
      <c r="T17880" s="5"/>
      <c r="V17880" s="5"/>
      <c r="W17880" s="5"/>
    </row>
    <row r="17881" spans="4:23" customFormat="1" x14ac:dyDescent="0.35">
      <c r="D17881" s="5"/>
      <c r="J17881" s="12"/>
      <c r="S17881" s="12"/>
      <c r="T17881" s="5"/>
      <c r="V17881" s="5"/>
      <c r="W17881" s="5"/>
    </row>
    <row r="17882" spans="4:23" customFormat="1" x14ac:dyDescent="0.35">
      <c r="D17882" s="5"/>
      <c r="J17882" s="12"/>
      <c r="S17882" s="12"/>
      <c r="T17882" s="5"/>
      <c r="V17882" s="5"/>
      <c r="W17882" s="5"/>
    </row>
    <row r="17883" spans="4:23" customFormat="1" x14ac:dyDescent="0.35">
      <c r="D17883" s="5"/>
      <c r="J17883" s="12"/>
      <c r="S17883" s="12"/>
      <c r="T17883" s="5"/>
      <c r="V17883" s="5"/>
      <c r="W17883" s="5"/>
    </row>
    <row r="17884" spans="4:23" customFormat="1" x14ac:dyDescent="0.35">
      <c r="D17884" s="5"/>
      <c r="J17884" s="12"/>
      <c r="S17884" s="12"/>
      <c r="T17884" s="5"/>
      <c r="V17884" s="5"/>
      <c r="W17884" s="5"/>
    </row>
    <row r="17885" spans="4:23" customFormat="1" x14ac:dyDescent="0.35">
      <c r="D17885" s="5"/>
      <c r="J17885" s="12"/>
      <c r="S17885" s="12"/>
      <c r="T17885" s="5"/>
      <c r="V17885" s="5"/>
      <c r="W17885" s="5"/>
    </row>
    <row r="17886" spans="4:23" customFormat="1" x14ac:dyDescent="0.35">
      <c r="D17886" s="5"/>
      <c r="J17886" s="12"/>
      <c r="S17886" s="12"/>
      <c r="T17886" s="5"/>
      <c r="V17886" s="5"/>
      <c r="W17886" s="5"/>
    </row>
    <row r="17887" spans="4:23" customFormat="1" x14ac:dyDescent="0.35">
      <c r="D17887" s="5"/>
      <c r="J17887" s="12"/>
      <c r="S17887" s="12"/>
      <c r="T17887" s="5"/>
      <c r="V17887" s="5"/>
      <c r="W17887" s="5"/>
    </row>
    <row r="17888" spans="4:23" customFormat="1" x14ac:dyDescent="0.35">
      <c r="D17888" s="5"/>
      <c r="J17888" s="12"/>
      <c r="S17888" s="12"/>
      <c r="T17888" s="5"/>
      <c r="V17888" s="5"/>
      <c r="W17888" s="5"/>
    </row>
    <row r="17889" spans="4:23" customFormat="1" x14ac:dyDescent="0.35">
      <c r="D17889" s="5"/>
      <c r="J17889" s="12"/>
      <c r="S17889" s="12"/>
      <c r="T17889" s="5"/>
      <c r="V17889" s="5"/>
      <c r="W17889" s="5"/>
    </row>
    <row r="17890" spans="4:23" customFormat="1" x14ac:dyDescent="0.35">
      <c r="D17890" s="5"/>
      <c r="J17890" s="12"/>
      <c r="S17890" s="12"/>
      <c r="T17890" s="5"/>
      <c r="V17890" s="5"/>
      <c r="W17890" s="5"/>
    </row>
    <row r="17891" spans="4:23" customFormat="1" x14ac:dyDescent="0.35">
      <c r="D17891" s="5"/>
      <c r="J17891" s="12"/>
      <c r="S17891" s="12"/>
      <c r="T17891" s="5"/>
      <c r="V17891" s="5"/>
      <c r="W17891" s="5"/>
    </row>
    <row r="17892" spans="4:23" customFormat="1" x14ac:dyDescent="0.35">
      <c r="D17892" s="5"/>
      <c r="J17892" s="12"/>
      <c r="S17892" s="12"/>
      <c r="T17892" s="5"/>
      <c r="V17892" s="5"/>
      <c r="W17892" s="5"/>
    </row>
    <row r="17893" spans="4:23" customFormat="1" x14ac:dyDescent="0.35">
      <c r="D17893" s="5"/>
      <c r="J17893" s="12"/>
      <c r="S17893" s="12"/>
      <c r="T17893" s="5"/>
      <c r="V17893" s="5"/>
      <c r="W17893" s="5"/>
    </row>
    <row r="17894" spans="4:23" customFormat="1" x14ac:dyDescent="0.35">
      <c r="D17894" s="5"/>
      <c r="J17894" s="12"/>
      <c r="S17894" s="12"/>
      <c r="T17894" s="5"/>
      <c r="V17894" s="5"/>
      <c r="W17894" s="5"/>
    </row>
    <row r="17895" spans="4:23" customFormat="1" x14ac:dyDescent="0.35">
      <c r="D17895" s="5"/>
      <c r="J17895" s="12"/>
      <c r="S17895" s="12"/>
      <c r="T17895" s="5"/>
      <c r="V17895" s="5"/>
      <c r="W17895" s="5"/>
    </row>
    <row r="17896" spans="4:23" customFormat="1" x14ac:dyDescent="0.35">
      <c r="D17896" s="5"/>
      <c r="J17896" s="12"/>
      <c r="S17896" s="12"/>
      <c r="T17896" s="5"/>
      <c r="V17896" s="5"/>
      <c r="W17896" s="5"/>
    </row>
    <row r="17897" spans="4:23" customFormat="1" x14ac:dyDescent="0.35">
      <c r="D17897" s="5"/>
      <c r="J17897" s="12"/>
      <c r="S17897" s="12"/>
      <c r="T17897" s="5"/>
      <c r="V17897" s="5"/>
      <c r="W17897" s="5"/>
    </row>
    <row r="17898" spans="4:23" customFormat="1" x14ac:dyDescent="0.35">
      <c r="D17898" s="5"/>
      <c r="J17898" s="12"/>
      <c r="S17898" s="12"/>
      <c r="T17898" s="5"/>
      <c r="V17898" s="5"/>
      <c r="W17898" s="5"/>
    </row>
    <row r="17899" spans="4:23" customFormat="1" x14ac:dyDescent="0.35">
      <c r="D17899" s="5"/>
      <c r="J17899" s="12"/>
      <c r="S17899" s="12"/>
      <c r="T17899" s="5"/>
      <c r="V17899" s="5"/>
      <c r="W17899" s="5"/>
    </row>
    <row r="17900" spans="4:23" customFormat="1" x14ac:dyDescent="0.35">
      <c r="D17900" s="5"/>
      <c r="J17900" s="12"/>
      <c r="S17900" s="12"/>
      <c r="T17900" s="5"/>
      <c r="V17900" s="5"/>
      <c r="W17900" s="5"/>
    </row>
    <row r="17901" spans="4:23" customFormat="1" x14ac:dyDescent="0.35">
      <c r="D17901" s="5"/>
      <c r="J17901" s="12"/>
      <c r="S17901" s="12"/>
      <c r="T17901" s="5"/>
      <c r="V17901" s="5"/>
      <c r="W17901" s="5"/>
    </row>
    <row r="17902" spans="4:23" customFormat="1" x14ac:dyDescent="0.35">
      <c r="D17902" s="5"/>
      <c r="J17902" s="12"/>
      <c r="S17902" s="12"/>
      <c r="T17902" s="5"/>
      <c r="V17902" s="5"/>
      <c r="W17902" s="5"/>
    </row>
    <row r="17903" spans="4:23" customFormat="1" x14ac:dyDescent="0.35">
      <c r="D17903" s="5"/>
      <c r="J17903" s="12"/>
      <c r="S17903" s="12"/>
      <c r="T17903" s="5"/>
      <c r="V17903" s="5"/>
      <c r="W17903" s="5"/>
    </row>
    <row r="17904" spans="4:23" customFormat="1" x14ac:dyDescent="0.35">
      <c r="D17904" s="5"/>
      <c r="J17904" s="12"/>
      <c r="S17904" s="12"/>
      <c r="T17904" s="5"/>
      <c r="V17904" s="5"/>
      <c r="W17904" s="5"/>
    </row>
    <row r="17905" spans="4:23" customFormat="1" x14ac:dyDescent="0.35">
      <c r="D17905" s="5"/>
      <c r="J17905" s="12"/>
      <c r="S17905" s="12"/>
      <c r="T17905" s="5"/>
      <c r="V17905" s="5"/>
      <c r="W17905" s="5"/>
    </row>
    <row r="17906" spans="4:23" customFormat="1" x14ac:dyDescent="0.35">
      <c r="D17906" s="5"/>
      <c r="J17906" s="12"/>
      <c r="S17906" s="12"/>
      <c r="T17906" s="5"/>
      <c r="V17906" s="5"/>
      <c r="W17906" s="5"/>
    </row>
    <row r="17907" spans="4:23" customFormat="1" x14ac:dyDescent="0.35">
      <c r="D17907" s="5"/>
      <c r="J17907" s="12"/>
      <c r="S17907" s="12"/>
      <c r="T17907" s="5"/>
      <c r="V17907" s="5"/>
      <c r="W17907" s="5"/>
    </row>
    <row r="17908" spans="4:23" customFormat="1" x14ac:dyDescent="0.35">
      <c r="D17908" s="5"/>
      <c r="J17908" s="12"/>
      <c r="S17908" s="12"/>
      <c r="T17908" s="5"/>
      <c r="V17908" s="5"/>
      <c r="W17908" s="5"/>
    </row>
    <row r="17909" spans="4:23" customFormat="1" x14ac:dyDescent="0.35">
      <c r="D17909" s="5"/>
      <c r="J17909" s="12"/>
      <c r="S17909" s="12"/>
      <c r="T17909" s="5"/>
      <c r="V17909" s="5"/>
      <c r="W17909" s="5"/>
    </row>
    <row r="17910" spans="4:23" customFormat="1" x14ac:dyDescent="0.35">
      <c r="D17910" s="5"/>
      <c r="J17910" s="12"/>
      <c r="S17910" s="12"/>
      <c r="T17910" s="5"/>
      <c r="V17910" s="5"/>
      <c r="W17910" s="5"/>
    </row>
    <row r="17911" spans="4:23" customFormat="1" x14ac:dyDescent="0.35">
      <c r="D17911" s="5"/>
      <c r="J17911" s="12"/>
      <c r="S17911" s="12"/>
      <c r="T17911" s="5"/>
      <c r="V17911" s="5"/>
      <c r="W17911" s="5"/>
    </row>
    <row r="17912" spans="4:23" customFormat="1" x14ac:dyDescent="0.35">
      <c r="D17912" s="5"/>
      <c r="J17912" s="12"/>
      <c r="S17912" s="12"/>
      <c r="T17912" s="5"/>
      <c r="V17912" s="5"/>
      <c r="W17912" s="5"/>
    </row>
    <row r="17913" spans="4:23" customFormat="1" x14ac:dyDescent="0.35">
      <c r="D17913" s="5"/>
      <c r="J17913" s="12"/>
      <c r="S17913" s="12"/>
      <c r="T17913" s="5"/>
      <c r="V17913" s="5"/>
      <c r="W17913" s="5"/>
    </row>
    <row r="17914" spans="4:23" customFormat="1" x14ac:dyDescent="0.35">
      <c r="D17914" s="5"/>
      <c r="J17914" s="12"/>
      <c r="S17914" s="12"/>
      <c r="T17914" s="5"/>
      <c r="V17914" s="5"/>
      <c r="W17914" s="5"/>
    </row>
    <row r="17915" spans="4:23" customFormat="1" x14ac:dyDescent="0.35">
      <c r="D17915" s="5"/>
      <c r="J17915" s="12"/>
      <c r="S17915" s="12"/>
      <c r="T17915" s="5"/>
      <c r="V17915" s="5"/>
      <c r="W17915" s="5"/>
    </row>
    <row r="17916" spans="4:23" customFormat="1" x14ac:dyDescent="0.35">
      <c r="D17916" s="5"/>
      <c r="J17916" s="12"/>
      <c r="S17916" s="12"/>
      <c r="T17916" s="5"/>
      <c r="V17916" s="5"/>
      <c r="W17916" s="5"/>
    </row>
    <row r="17917" spans="4:23" customFormat="1" x14ac:dyDescent="0.35">
      <c r="D17917" s="5"/>
      <c r="J17917" s="12"/>
      <c r="S17917" s="12"/>
      <c r="T17917" s="5"/>
      <c r="V17917" s="5"/>
      <c r="W17917" s="5"/>
    </row>
    <row r="17918" spans="4:23" customFormat="1" x14ac:dyDescent="0.35">
      <c r="D17918" s="5"/>
      <c r="J17918" s="12"/>
      <c r="S17918" s="12"/>
      <c r="T17918" s="5"/>
      <c r="V17918" s="5"/>
      <c r="W17918" s="5"/>
    </row>
    <row r="17919" spans="4:23" customFormat="1" x14ac:dyDescent="0.35">
      <c r="D17919" s="5"/>
      <c r="J17919" s="12"/>
      <c r="S17919" s="12"/>
      <c r="T17919" s="5"/>
      <c r="V17919" s="5"/>
      <c r="W17919" s="5"/>
    </row>
    <row r="17920" spans="4:23" customFormat="1" x14ac:dyDescent="0.35">
      <c r="D17920" s="5"/>
      <c r="J17920" s="12"/>
      <c r="S17920" s="12"/>
      <c r="T17920" s="5"/>
      <c r="V17920" s="5"/>
      <c r="W17920" s="5"/>
    </row>
    <row r="17921" spans="4:23" customFormat="1" x14ac:dyDescent="0.35">
      <c r="D17921" s="5"/>
      <c r="J17921" s="12"/>
      <c r="S17921" s="12"/>
      <c r="T17921" s="5"/>
      <c r="V17921" s="5"/>
      <c r="W17921" s="5"/>
    </row>
    <row r="17922" spans="4:23" customFormat="1" x14ac:dyDescent="0.35">
      <c r="D17922" s="5"/>
      <c r="J17922" s="12"/>
      <c r="S17922" s="12"/>
      <c r="T17922" s="5"/>
      <c r="V17922" s="5"/>
      <c r="W17922" s="5"/>
    </row>
    <row r="17923" spans="4:23" customFormat="1" x14ac:dyDescent="0.35">
      <c r="D17923" s="5"/>
      <c r="J17923" s="12"/>
      <c r="S17923" s="12"/>
      <c r="T17923" s="5"/>
      <c r="V17923" s="5"/>
      <c r="W17923" s="5"/>
    </row>
    <row r="17924" spans="4:23" customFormat="1" x14ac:dyDescent="0.35">
      <c r="D17924" s="5"/>
      <c r="J17924" s="12"/>
      <c r="S17924" s="12"/>
      <c r="T17924" s="5"/>
      <c r="V17924" s="5"/>
      <c r="W17924" s="5"/>
    </row>
    <row r="17925" spans="4:23" customFormat="1" x14ac:dyDescent="0.35">
      <c r="D17925" s="5"/>
      <c r="J17925" s="12"/>
      <c r="S17925" s="12"/>
      <c r="T17925" s="5"/>
      <c r="V17925" s="5"/>
      <c r="W17925" s="5"/>
    </row>
    <row r="17926" spans="4:23" customFormat="1" x14ac:dyDescent="0.35">
      <c r="D17926" s="5"/>
      <c r="J17926" s="12"/>
      <c r="S17926" s="12"/>
      <c r="T17926" s="5"/>
      <c r="V17926" s="5"/>
      <c r="W17926" s="5"/>
    </row>
    <row r="17927" spans="4:23" customFormat="1" x14ac:dyDescent="0.35">
      <c r="D17927" s="5"/>
      <c r="J17927" s="12"/>
      <c r="S17927" s="12"/>
      <c r="T17927" s="5"/>
      <c r="V17927" s="5"/>
      <c r="W17927" s="5"/>
    </row>
    <row r="17928" spans="4:23" customFormat="1" x14ac:dyDescent="0.35">
      <c r="D17928" s="5"/>
      <c r="J17928" s="12"/>
      <c r="S17928" s="12"/>
      <c r="T17928" s="5"/>
      <c r="V17928" s="5"/>
      <c r="W17928" s="5"/>
    </row>
    <row r="17929" spans="4:23" customFormat="1" x14ac:dyDescent="0.35">
      <c r="D17929" s="5"/>
      <c r="J17929" s="12"/>
      <c r="S17929" s="12"/>
      <c r="T17929" s="5"/>
      <c r="V17929" s="5"/>
      <c r="W17929" s="5"/>
    </row>
    <row r="17930" spans="4:23" customFormat="1" x14ac:dyDescent="0.35">
      <c r="D17930" s="5"/>
      <c r="J17930" s="12"/>
      <c r="S17930" s="12"/>
      <c r="T17930" s="5"/>
      <c r="V17930" s="5"/>
      <c r="W17930" s="5"/>
    </row>
    <row r="17931" spans="4:23" customFormat="1" x14ac:dyDescent="0.35">
      <c r="D17931" s="5"/>
      <c r="J17931" s="12"/>
      <c r="S17931" s="12"/>
      <c r="T17931" s="5"/>
      <c r="V17931" s="5"/>
      <c r="W17931" s="5"/>
    </row>
    <row r="17932" spans="4:23" customFormat="1" x14ac:dyDescent="0.35">
      <c r="D17932" s="5"/>
      <c r="J17932" s="12"/>
      <c r="S17932" s="12"/>
      <c r="T17932" s="5"/>
      <c r="V17932" s="5"/>
      <c r="W17932" s="5"/>
    </row>
    <row r="17933" spans="4:23" customFormat="1" x14ac:dyDescent="0.35">
      <c r="D17933" s="5"/>
      <c r="J17933" s="12"/>
      <c r="S17933" s="12"/>
      <c r="T17933" s="5"/>
      <c r="V17933" s="5"/>
      <c r="W17933" s="5"/>
    </row>
    <row r="17934" spans="4:23" customFormat="1" x14ac:dyDescent="0.35">
      <c r="D17934" s="5"/>
      <c r="J17934" s="12"/>
      <c r="S17934" s="12"/>
      <c r="T17934" s="5"/>
      <c r="V17934" s="5"/>
      <c r="W17934" s="5"/>
    </row>
    <row r="17935" spans="4:23" customFormat="1" x14ac:dyDescent="0.35">
      <c r="D17935" s="5"/>
      <c r="J17935" s="12"/>
      <c r="S17935" s="12"/>
      <c r="T17935" s="5"/>
      <c r="V17935" s="5"/>
      <c r="W17935" s="5"/>
    </row>
    <row r="17936" spans="4:23" customFormat="1" x14ac:dyDescent="0.35">
      <c r="D17936" s="5"/>
      <c r="J17936" s="12"/>
      <c r="S17936" s="12"/>
      <c r="T17936" s="5"/>
      <c r="V17936" s="5"/>
      <c r="W17936" s="5"/>
    </row>
    <row r="17937" spans="4:23" customFormat="1" x14ac:dyDescent="0.35">
      <c r="D17937" s="5"/>
      <c r="J17937" s="12"/>
      <c r="S17937" s="12"/>
      <c r="T17937" s="5"/>
      <c r="V17937" s="5"/>
      <c r="W17937" s="5"/>
    </row>
    <row r="17938" spans="4:23" customFormat="1" x14ac:dyDescent="0.35">
      <c r="D17938" s="5"/>
      <c r="J17938" s="12"/>
      <c r="S17938" s="12"/>
      <c r="T17938" s="5"/>
      <c r="V17938" s="5"/>
      <c r="W17938" s="5"/>
    </row>
    <row r="17939" spans="4:23" customFormat="1" x14ac:dyDescent="0.35">
      <c r="D17939" s="5"/>
      <c r="J17939" s="12"/>
      <c r="S17939" s="12"/>
      <c r="T17939" s="5"/>
      <c r="V17939" s="5"/>
      <c r="W17939" s="5"/>
    </row>
    <row r="17940" spans="4:23" customFormat="1" x14ac:dyDescent="0.35">
      <c r="D17940" s="5"/>
      <c r="J17940" s="12"/>
      <c r="S17940" s="12"/>
      <c r="T17940" s="5"/>
      <c r="V17940" s="5"/>
      <c r="W17940" s="5"/>
    </row>
    <row r="17941" spans="4:23" customFormat="1" x14ac:dyDescent="0.35">
      <c r="D17941" s="5"/>
      <c r="J17941" s="12"/>
      <c r="S17941" s="12"/>
      <c r="T17941" s="5"/>
      <c r="V17941" s="5"/>
      <c r="W17941" s="5"/>
    </row>
    <row r="17942" spans="4:23" customFormat="1" x14ac:dyDescent="0.35">
      <c r="D17942" s="5"/>
      <c r="J17942" s="12"/>
      <c r="S17942" s="12"/>
      <c r="T17942" s="5"/>
      <c r="V17942" s="5"/>
      <c r="W17942" s="5"/>
    </row>
    <row r="17943" spans="4:23" customFormat="1" x14ac:dyDescent="0.35">
      <c r="D17943" s="5"/>
      <c r="J17943" s="12"/>
      <c r="S17943" s="12"/>
      <c r="T17943" s="5"/>
      <c r="V17943" s="5"/>
      <c r="W17943" s="5"/>
    </row>
    <row r="17944" spans="4:23" customFormat="1" x14ac:dyDescent="0.35">
      <c r="D17944" s="5"/>
      <c r="J17944" s="12"/>
      <c r="S17944" s="12"/>
      <c r="T17944" s="5"/>
      <c r="V17944" s="5"/>
      <c r="W17944" s="5"/>
    </row>
    <row r="17945" spans="4:23" customFormat="1" x14ac:dyDescent="0.35">
      <c r="D17945" s="5"/>
      <c r="J17945" s="12"/>
      <c r="S17945" s="12"/>
      <c r="T17945" s="5"/>
      <c r="V17945" s="5"/>
      <c r="W17945" s="5"/>
    </row>
    <row r="17946" spans="4:23" customFormat="1" x14ac:dyDescent="0.35">
      <c r="D17946" s="5"/>
      <c r="J17946" s="12"/>
      <c r="S17946" s="12"/>
      <c r="T17946" s="5"/>
      <c r="V17946" s="5"/>
      <c r="W17946" s="5"/>
    </row>
    <row r="17947" spans="4:23" customFormat="1" x14ac:dyDescent="0.35">
      <c r="D17947" s="5"/>
      <c r="J17947" s="12"/>
      <c r="S17947" s="12"/>
      <c r="T17947" s="5"/>
      <c r="V17947" s="5"/>
      <c r="W17947" s="5"/>
    </row>
    <row r="17948" spans="4:23" customFormat="1" x14ac:dyDescent="0.35">
      <c r="D17948" s="5"/>
      <c r="J17948" s="12"/>
      <c r="S17948" s="12"/>
      <c r="T17948" s="5"/>
      <c r="V17948" s="5"/>
      <c r="W17948" s="5"/>
    </row>
    <row r="17949" spans="4:23" customFormat="1" x14ac:dyDescent="0.35">
      <c r="D17949" s="5"/>
      <c r="J17949" s="12"/>
      <c r="S17949" s="12"/>
      <c r="T17949" s="5"/>
      <c r="V17949" s="5"/>
      <c r="W17949" s="5"/>
    </row>
    <row r="17950" spans="4:23" customFormat="1" x14ac:dyDescent="0.35">
      <c r="D17950" s="5"/>
      <c r="J17950" s="12"/>
      <c r="S17950" s="12"/>
      <c r="T17950" s="5"/>
      <c r="V17950" s="5"/>
      <c r="W17950" s="5"/>
    </row>
    <row r="17951" spans="4:23" customFormat="1" x14ac:dyDescent="0.35">
      <c r="D17951" s="5"/>
      <c r="J17951" s="12"/>
      <c r="S17951" s="12"/>
      <c r="T17951" s="5"/>
      <c r="V17951" s="5"/>
      <c r="W17951" s="5"/>
    </row>
    <row r="17952" spans="4:23" customFormat="1" x14ac:dyDescent="0.35">
      <c r="D17952" s="5"/>
      <c r="J17952" s="12"/>
      <c r="S17952" s="12"/>
      <c r="T17952" s="5"/>
      <c r="V17952" s="5"/>
      <c r="W17952" s="5"/>
    </row>
    <row r="17953" spans="4:23" customFormat="1" x14ac:dyDescent="0.35">
      <c r="D17953" s="5"/>
      <c r="J17953" s="12"/>
      <c r="S17953" s="12"/>
      <c r="T17953" s="5"/>
      <c r="V17953" s="5"/>
      <c r="W17953" s="5"/>
    </row>
    <row r="17954" spans="4:23" customFormat="1" x14ac:dyDescent="0.35">
      <c r="D17954" s="5"/>
      <c r="J17954" s="12"/>
      <c r="S17954" s="12"/>
      <c r="T17954" s="5"/>
      <c r="V17954" s="5"/>
      <c r="W17954" s="5"/>
    </row>
    <row r="17955" spans="4:23" customFormat="1" x14ac:dyDescent="0.35">
      <c r="D17955" s="5"/>
      <c r="J17955" s="12"/>
      <c r="S17955" s="12"/>
      <c r="T17955" s="5"/>
      <c r="V17955" s="5"/>
      <c r="W17955" s="5"/>
    </row>
    <row r="17956" spans="4:23" customFormat="1" x14ac:dyDescent="0.35">
      <c r="D17956" s="5"/>
      <c r="J17956" s="12"/>
      <c r="S17956" s="12"/>
      <c r="T17956" s="5"/>
      <c r="V17956" s="5"/>
      <c r="W17956" s="5"/>
    </row>
    <row r="17957" spans="4:23" customFormat="1" x14ac:dyDescent="0.35">
      <c r="D17957" s="5"/>
      <c r="J17957" s="12"/>
      <c r="S17957" s="12"/>
      <c r="T17957" s="5"/>
      <c r="V17957" s="5"/>
      <c r="W17957" s="5"/>
    </row>
    <row r="17958" spans="4:23" customFormat="1" x14ac:dyDescent="0.35">
      <c r="D17958" s="5"/>
      <c r="J17958" s="12"/>
      <c r="S17958" s="12"/>
      <c r="T17958" s="5"/>
      <c r="V17958" s="5"/>
      <c r="W17958" s="5"/>
    </row>
    <row r="17959" spans="4:23" customFormat="1" x14ac:dyDescent="0.35">
      <c r="D17959" s="5"/>
      <c r="J17959" s="12"/>
      <c r="S17959" s="12"/>
      <c r="T17959" s="5"/>
      <c r="V17959" s="5"/>
      <c r="W17959" s="5"/>
    </row>
    <row r="17960" spans="4:23" customFormat="1" x14ac:dyDescent="0.35">
      <c r="D17960" s="5"/>
      <c r="J17960" s="12"/>
      <c r="S17960" s="12"/>
      <c r="T17960" s="5"/>
      <c r="V17960" s="5"/>
      <c r="W17960" s="5"/>
    </row>
    <row r="17961" spans="4:23" customFormat="1" x14ac:dyDescent="0.35">
      <c r="D17961" s="5"/>
      <c r="J17961" s="12"/>
      <c r="S17961" s="12"/>
      <c r="T17961" s="5"/>
      <c r="V17961" s="5"/>
      <c r="W17961" s="5"/>
    </row>
    <row r="17962" spans="4:23" customFormat="1" x14ac:dyDescent="0.35">
      <c r="D17962" s="5"/>
      <c r="J17962" s="12"/>
      <c r="S17962" s="12"/>
      <c r="T17962" s="5"/>
      <c r="V17962" s="5"/>
      <c r="W17962" s="5"/>
    </row>
    <row r="17963" spans="4:23" customFormat="1" x14ac:dyDescent="0.35">
      <c r="D17963" s="5"/>
      <c r="J17963" s="12"/>
      <c r="S17963" s="12"/>
      <c r="T17963" s="5"/>
      <c r="V17963" s="5"/>
      <c r="W17963" s="5"/>
    </row>
    <row r="17964" spans="4:23" customFormat="1" x14ac:dyDescent="0.35">
      <c r="D17964" s="5"/>
      <c r="J17964" s="12"/>
      <c r="S17964" s="12"/>
      <c r="T17964" s="5"/>
      <c r="V17964" s="5"/>
      <c r="W17964" s="5"/>
    </row>
    <row r="17965" spans="4:23" customFormat="1" x14ac:dyDescent="0.35">
      <c r="D17965" s="5"/>
      <c r="J17965" s="12"/>
      <c r="S17965" s="12"/>
      <c r="T17965" s="5"/>
      <c r="V17965" s="5"/>
      <c r="W17965" s="5"/>
    </row>
    <row r="17966" spans="4:23" customFormat="1" x14ac:dyDescent="0.35">
      <c r="D17966" s="5"/>
      <c r="J17966" s="12"/>
      <c r="S17966" s="12"/>
      <c r="T17966" s="5"/>
      <c r="V17966" s="5"/>
      <c r="W17966" s="5"/>
    </row>
    <row r="17967" spans="4:23" customFormat="1" x14ac:dyDescent="0.35">
      <c r="D17967" s="5"/>
      <c r="J17967" s="12"/>
      <c r="S17967" s="12"/>
      <c r="T17967" s="5"/>
      <c r="V17967" s="5"/>
      <c r="W17967" s="5"/>
    </row>
    <row r="17968" spans="4:23" customFormat="1" x14ac:dyDescent="0.35">
      <c r="D17968" s="5"/>
      <c r="J17968" s="12"/>
      <c r="S17968" s="12"/>
      <c r="T17968" s="5"/>
      <c r="V17968" s="5"/>
      <c r="W17968" s="5"/>
    </row>
    <row r="17969" spans="4:23" customFormat="1" x14ac:dyDescent="0.35">
      <c r="D17969" s="5"/>
      <c r="J17969" s="12"/>
      <c r="S17969" s="12"/>
      <c r="T17969" s="5"/>
      <c r="V17969" s="5"/>
      <c r="W17969" s="5"/>
    </row>
    <row r="17970" spans="4:23" customFormat="1" x14ac:dyDescent="0.35">
      <c r="D17970" s="5"/>
      <c r="J17970" s="12"/>
      <c r="S17970" s="12"/>
      <c r="T17970" s="5"/>
      <c r="V17970" s="5"/>
      <c r="W17970" s="5"/>
    </row>
    <row r="17971" spans="4:23" customFormat="1" x14ac:dyDescent="0.35">
      <c r="D17971" s="5"/>
      <c r="J17971" s="12"/>
      <c r="S17971" s="12"/>
      <c r="T17971" s="5"/>
      <c r="V17971" s="5"/>
      <c r="W17971" s="5"/>
    </row>
    <row r="17972" spans="4:23" customFormat="1" x14ac:dyDescent="0.35">
      <c r="D17972" s="5"/>
      <c r="J17972" s="12"/>
      <c r="S17972" s="12"/>
      <c r="T17972" s="5"/>
      <c r="V17972" s="5"/>
      <c r="W17972" s="5"/>
    </row>
    <row r="17973" spans="4:23" customFormat="1" x14ac:dyDescent="0.35">
      <c r="D17973" s="5"/>
      <c r="J17973" s="12"/>
      <c r="S17973" s="12"/>
      <c r="T17973" s="5"/>
      <c r="V17973" s="5"/>
      <c r="W17973" s="5"/>
    </row>
    <row r="17974" spans="4:23" customFormat="1" x14ac:dyDescent="0.35">
      <c r="D17974" s="5"/>
      <c r="J17974" s="12"/>
      <c r="S17974" s="12"/>
      <c r="T17974" s="5"/>
      <c r="V17974" s="5"/>
      <c r="W17974" s="5"/>
    </row>
    <row r="17975" spans="4:23" customFormat="1" x14ac:dyDescent="0.35">
      <c r="D17975" s="5"/>
      <c r="J17975" s="12"/>
      <c r="S17975" s="12"/>
      <c r="T17975" s="5"/>
      <c r="V17975" s="5"/>
      <c r="W17975" s="5"/>
    </row>
    <row r="17976" spans="4:23" customFormat="1" x14ac:dyDescent="0.35">
      <c r="D17976" s="5"/>
      <c r="J17976" s="12"/>
      <c r="S17976" s="12"/>
      <c r="T17976" s="5"/>
      <c r="V17976" s="5"/>
      <c r="W17976" s="5"/>
    </row>
    <row r="17977" spans="4:23" customFormat="1" x14ac:dyDescent="0.35">
      <c r="D17977" s="5"/>
      <c r="J17977" s="12"/>
      <c r="S17977" s="12"/>
      <c r="T17977" s="5"/>
      <c r="V17977" s="5"/>
      <c r="W17977" s="5"/>
    </row>
    <row r="17978" spans="4:23" customFormat="1" x14ac:dyDescent="0.35">
      <c r="D17978" s="5"/>
      <c r="J17978" s="12"/>
      <c r="S17978" s="12"/>
      <c r="T17978" s="5"/>
      <c r="V17978" s="5"/>
      <c r="W17978" s="5"/>
    </row>
    <row r="17979" spans="4:23" customFormat="1" x14ac:dyDescent="0.35">
      <c r="D17979" s="5"/>
      <c r="J17979" s="12"/>
      <c r="S17979" s="12"/>
      <c r="T17979" s="5"/>
      <c r="V17979" s="5"/>
      <c r="W17979" s="5"/>
    </row>
    <row r="17980" spans="4:23" customFormat="1" x14ac:dyDescent="0.35">
      <c r="D17980" s="5"/>
      <c r="J17980" s="12"/>
      <c r="S17980" s="12"/>
      <c r="T17980" s="5"/>
      <c r="V17980" s="5"/>
      <c r="W17980" s="5"/>
    </row>
    <row r="17981" spans="4:23" customFormat="1" x14ac:dyDescent="0.35">
      <c r="D17981" s="5"/>
      <c r="J17981" s="12"/>
      <c r="S17981" s="12"/>
      <c r="T17981" s="5"/>
      <c r="V17981" s="5"/>
      <c r="W17981" s="5"/>
    </row>
    <row r="17982" spans="4:23" customFormat="1" x14ac:dyDescent="0.35">
      <c r="D17982" s="5"/>
      <c r="J17982" s="12"/>
      <c r="S17982" s="12"/>
      <c r="T17982" s="5"/>
      <c r="V17982" s="5"/>
      <c r="W17982" s="5"/>
    </row>
    <row r="17983" spans="4:23" customFormat="1" x14ac:dyDescent="0.35">
      <c r="D17983" s="5"/>
      <c r="J17983" s="12"/>
      <c r="S17983" s="12"/>
      <c r="T17983" s="5"/>
      <c r="V17983" s="5"/>
      <c r="W17983" s="5"/>
    </row>
    <row r="17984" spans="4:23" customFormat="1" x14ac:dyDescent="0.35">
      <c r="D17984" s="5"/>
      <c r="J17984" s="12"/>
      <c r="S17984" s="12"/>
      <c r="T17984" s="5"/>
      <c r="V17984" s="5"/>
      <c r="W17984" s="5"/>
    </row>
    <row r="17985" spans="4:23" customFormat="1" x14ac:dyDescent="0.35">
      <c r="D17985" s="5"/>
      <c r="J17985" s="12"/>
      <c r="S17985" s="12"/>
      <c r="T17985" s="5"/>
      <c r="V17985" s="5"/>
      <c r="W17985" s="5"/>
    </row>
    <row r="17986" spans="4:23" customFormat="1" x14ac:dyDescent="0.35">
      <c r="D17986" s="5"/>
      <c r="J17986" s="12"/>
      <c r="S17986" s="12"/>
      <c r="T17986" s="5"/>
      <c r="V17986" s="5"/>
      <c r="W17986" s="5"/>
    </row>
    <row r="17987" spans="4:23" customFormat="1" x14ac:dyDescent="0.35">
      <c r="D17987" s="5"/>
      <c r="J17987" s="12"/>
      <c r="S17987" s="12"/>
      <c r="T17987" s="5"/>
      <c r="V17987" s="5"/>
      <c r="W17987" s="5"/>
    </row>
    <row r="17988" spans="4:23" customFormat="1" x14ac:dyDescent="0.35">
      <c r="D17988" s="5"/>
      <c r="J17988" s="12"/>
      <c r="S17988" s="12"/>
      <c r="T17988" s="5"/>
      <c r="V17988" s="5"/>
      <c r="W17988" s="5"/>
    </row>
    <row r="17989" spans="4:23" customFormat="1" x14ac:dyDescent="0.35">
      <c r="D17989" s="5"/>
      <c r="J17989" s="12"/>
      <c r="S17989" s="12"/>
      <c r="T17989" s="5"/>
      <c r="V17989" s="5"/>
      <c r="W17989" s="5"/>
    </row>
    <row r="17990" spans="4:23" customFormat="1" x14ac:dyDescent="0.35">
      <c r="D17990" s="5"/>
      <c r="J17990" s="12"/>
      <c r="S17990" s="12"/>
      <c r="T17990" s="5"/>
      <c r="V17990" s="5"/>
      <c r="W17990" s="5"/>
    </row>
    <row r="17991" spans="4:23" customFormat="1" x14ac:dyDescent="0.35">
      <c r="D17991" s="5"/>
      <c r="J17991" s="12"/>
      <c r="S17991" s="12"/>
      <c r="T17991" s="5"/>
      <c r="V17991" s="5"/>
      <c r="W17991" s="5"/>
    </row>
    <row r="17992" spans="4:23" customFormat="1" x14ac:dyDescent="0.35">
      <c r="D17992" s="5"/>
      <c r="J17992" s="12"/>
      <c r="S17992" s="12"/>
      <c r="T17992" s="5"/>
      <c r="V17992" s="5"/>
      <c r="W17992" s="5"/>
    </row>
    <row r="17993" spans="4:23" customFormat="1" x14ac:dyDescent="0.35">
      <c r="D17993" s="5"/>
      <c r="J17993" s="12"/>
      <c r="S17993" s="12"/>
      <c r="T17993" s="5"/>
      <c r="V17993" s="5"/>
      <c r="W17993" s="5"/>
    </row>
    <row r="17994" spans="4:23" customFormat="1" x14ac:dyDescent="0.35">
      <c r="D17994" s="5"/>
      <c r="J17994" s="12"/>
      <c r="S17994" s="12"/>
      <c r="T17994" s="5"/>
      <c r="V17994" s="5"/>
      <c r="W17994" s="5"/>
    </row>
    <row r="17995" spans="4:23" customFormat="1" x14ac:dyDescent="0.35">
      <c r="D17995" s="5"/>
      <c r="J17995" s="12"/>
      <c r="S17995" s="12"/>
      <c r="T17995" s="5"/>
      <c r="V17995" s="5"/>
      <c r="W17995" s="5"/>
    </row>
    <row r="17996" spans="4:23" customFormat="1" x14ac:dyDescent="0.35">
      <c r="D17996" s="5"/>
      <c r="J17996" s="12"/>
      <c r="S17996" s="12"/>
      <c r="T17996" s="5"/>
      <c r="V17996" s="5"/>
      <c r="W17996" s="5"/>
    </row>
    <row r="17997" spans="4:23" customFormat="1" x14ac:dyDescent="0.35">
      <c r="D17997" s="5"/>
      <c r="J17997" s="12"/>
      <c r="S17997" s="12"/>
      <c r="T17997" s="5"/>
      <c r="V17997" s="5"/>
      <c r="W17997" s="5"/>
    </row>
    <row r="17998" spans="4:23" customFormat="1" x14ac:dyDescent="0.35">
      <c r="D17998" s="5"/>
      <c r="J17998" s="12"/>
      <c r="S17998" s="12"/>
      <c r="T17998" s="5"/>
      <c r="V17998" s="5"/>
      <c r="W17998" s="5"/>
    </row>
    <row r="17999" spans="4:23" customFormat="1" x14ac:dyDescent="0.35">
      <c r="D17999" s="5"/>
      <c r="J17999" s="12"/>
      <c r="S17999" s="12"/>
      <c r="T17999" s="5"/>
      <c r="V17999" s="5"/>
      <c r="W17999" s="5"/>
    </row>
    <row r="18000" spans="4:23" customFormat="1" x14ac:dyDescent="0.35">
      <c r="D18000" s="5"/>
      <c r="J18000" s="12"/>
      <c r="S18000" s="12"/>
      <c r="T18000" s="5"/>
      <c r="V18000" s="5"/>
      <c r="W18000" s="5"/>
    </row>
    <row r="18001" spans="4:23" customFormat="1" x14ac:dyDescent="0.35">
      <c r="D18001" s="5"/>
      <c r="J18001" s="12"/>
      <c r="S18001" s="12"/>
      <c r="T18001" s="5"/>
      <c r="V18001" s="5"/>
      <c r="W18001" s="5"/>
    </row>
    <row r="18002" spans="4:23" customFormat="1" x14ac:dyDescent="0.35">
      <c r="D18002" s="5"/>
      <c r="J18002" s="12"/>
      <c r="S18002" s="12"/>
      <c r="T18002" s="5"/>
      <c r="V18002" s="5"/>
      <c r="W18002" s="5"/>
    </row>
    <row r="18003" spans="4:23" customFormat="1" x14ac:dyDescent="0.35">
      <c r="D18003" s="5"/>
      <c r="J18003" s="12"/>
      <c r="S18003" s="12"/>
      <c r="T18003" s="5"/>
      <c r="V18003" s="5"/>
      <c r="W18003" s="5"/>
    </row>
    <row r="18004" spans="4:23" customFormat="1" x14ac:dyDescent="0.35">
      <c r="D18004" s="5"/>
      <c r="J18004" s="12"/>
      <c r="S18004" s="12"/>
      <c r="T18004" s="5"/>
      <c r="V18004" s="5"/>
      <c r="W18004" s="5"/>
    </row>
    <row r="18005" spans="4:23" customFormat="1" x14ac:dyDescent="0.35">
      <c r="D18005" s="5"/>
      <c r="J18005" s="12"/>
      <c r="S18005" s="12"/>
      <c r="T18005" s="5"/>
      <c r="V18005" s="5"/>
      <c r="W18005" s="5"/>
    </row>
    <row r="18006" spans="4:23" customFormat="1" x14ac:dyDescent="0.35">
      <c r="D18006" s="5"/>
      <c r="J18006" s="12"/>
      <c r="S18006" s="12"/>
      <c r="T18006" s="5"/>
      <c r="V18006" s="5"/>
      <c r="W18006" s="5"/>
    </row>
    <row r="18007" spans="4:23" customFormat="1" x14ac:dyDescent="0.35">
      <c r="D18007" s="5"/>
      <c r="J18007" s="12"/>
      <c r="S18007" s="12"/>
      <c r="T18007" s="5"/>
      <c r="V18007" s="5"/>
      <c r="W18007" s="5"/>
    </row>
    <row r="18008" spans="4:23" customFormat="1" x14ac:dyDescent="0.35">
      <c r="D18008" s="5"/>
      <c r="J18008" s="12"/>
      <c r="S18008" s="12"/>
      <c r="T18008" s="5"/>
      <c r="V18008" s="5"/>
      <c r="W18008" s="5"/>
    </row>
    <row r="18009" spans="4:23" customFormat="1" x14ac:dyDescent="0.35">
      <c r="D18009" s="5"/>
      <c r="J18009" s="12"/>
      <c r="S18009" s="12"/>
      <c r="T18009" s="5"/>
      <c r="V18009" s="5"/>
      <c r="W18009" s="5"/>
    </row>
    <row r="18010" spans="4:23" customFormat="1" x14ac:dyDescent="0.35">
      <c r="D18010" s="5"/>
      <c r="J18010" s="12"/>
      <c r="S18010" s="12"/>
      <c r="T18010" s="5"/>
      <c r="V18010" s="5"/>
      <c r="W18010" s="5"/>
    </row>
    <row r="18011" spans="4:23" customFormat="1" x14ac:dyDescent="0.35">
      <c r="D18011" s="5"/>
      <c r="J18011" s="12"/>
      <c r="S18011" s="12"/>
      <c r="T18011" s="5"/>
      <c r="V18011" s="5"/>
      <c r="W18011" s="5"/>
    </row>
    <row r="18012" spans="4:23" customFormat="1" x14ac:dyDescent="0.35">
      <c r="D18012" s="5"/>
      <c r="J18012" s="12"/>
      <c r="S18012" s="12"/>
      <c r="T18012" s="5"/>
      <c r="V18012" s="5"/>
      <c r="W18012" s="5"/>
    </row>
    <row r="18013" spans="4:23" customFormat="1" x14ac:dyDescent="0.35">
      <c r="D18013" s="5"/>
      <c r="J18013" s="12"/>
      <c r="S18013" s="12"/>
      <c r="T18013" s="5"/>
      <c r="V18013" s="5"/>
      <c r="W18013" s="5"/>
    </row>
    <row r="18014" spans="4:23" customFormat="1" x14ac:dyDescent="0.35">
      <c r="D18014" s="5"/>
      <c r="J18014" s="12"/>
      <c r="S18014" s="12"/>
      <c r="T18014" s="5"/>
      <c r="V18014" s="5"/>
      <c r="W18014" s="5"/>
    </row>
    <row r="18015" spans="4:23" customFormat="1" x14ac:dyDescent="0.35">
      <c r="D18015" s="5"/>
      <c r="J18015" s="12"/>
      <c r="S18015" s="12"/>
      <c r="T18015" s="5"/>
      <c r="V18015" s="5"/>
      <c r="W18015" s="5"/>
    </row>
    <row r="18016" spans="4:23" customFormat="1" x14ac:dyDescent="0.35">
      <c r="D18016" s="5"/>
      <c r="J18016" s="12"/>
      <c r="S18016" s="12"/>
      <c r="T18016" s="5"/>
      <c r="V18016" s="5"/>
      <c r="W18016" s="5"/>
    </row>
    <row r="18017" spans="4:23" customFormat="1" x14ac:dyDescent="0.35">
      <c r="D18017" s="5"/>
      <c r="J18017" s="12"/>
      <c r="S18017" s="12"/>
      <c r="T18017" s="5"/>
      <c r="V18017" s="5"/>
      <c r="W18017" s="5"/>
    </row>
    <row r="18018" spans="4:23" customFormat="1" x14ac:dyDescent="0.35">
      <c r="D18018" s="5"/>
      <c r="J18018" s="12"/>
      <c r="S18018" s="12"/>
      <c r="T18018" s="5"/>
      <c r="V18018" s="5"/>
      <c r="W18018" s="5"/>
    </row>
    <row r="18019" spans="4:23" customFormat="1" x14ac:dyDescent="0.35">
      <c r="D18019" s="5"/>
      <c r="J18019" s="12"/>
      <c r="S18019" s="12"/>
      <c r="T18019" s="5"/>
      <c r="V18019" s="5"/>
      <c r="W18019" s="5"/>
    </row>
    <row r="18020" spans="4:23" customFormat="1" x14ac:dyDescent="0.35">
      <c r="D18020" s="5"/>
      <c r="J18020" s="12"/>
      <c r="S18020" s="12"/>
      <c r="T18020" s="5"/>
      <c r="V18020" s="5"/>
      <c r="W18020" s="5"/>
    </row>
    <row r="18021" spans="4:23" customFormat="1" x14ac:dyDescent="0.35">
      <c r="D18021" s="5"/>
      <c r="J18021" s="12"/>
      <c r="S18021" s="12"/>
      <c r="T18021" s="5"/>
      <c r="V18021" s="5"/>
      <c r="W18021" s="5"/>
    </row>
    <row r="18022" spans="4:23" customFormat="1" x14ac:dyDescent="0.35">
      <c r="D18022" s="5"/>
      <c r="J18022" s="12"/>
      <c r="S18022" s="12"/>
      <c r="T18022" s="5"/>
      <c r="V18022" s="5"/>
      <c r="W18022" s="5"/>
    </row>
    <row r="18023" spans="4:23" customFormat="1" x14ac:dyDescent="0.35">
      <c r="D18023" s="5"/>
      <c r="J18023" s="12"/>
      <c r="S18023" s="12"/>
      <c r="T18023" s="5"/>
      <c r="V18023" s="5"/>
      <c r="W18023" s="5"/>
    </row>
    <row r="18024" spans="4:23" customFormat="1" x14ac:dyDescent="0.35">
      <c r="D18024" s="5"/>
      <c r="J18024" s="12"/>
      <c r="S18024" s="12"/>
      <c r="T18024" s="5"/>
      <c r="V18024" s="5"/>
      <c r="W18024" s="5"/>
    </row>
    <row r="18025" spans="4:23" customFormat="1" x14ac:dyDescent="0.35">
      <c r="D18025" s="5"/>
      <c r="J18025" s="12"/>
      <c r="S18025" s="12"/>
      <c r="T18025" s="5"/>
      <c r="V18025" s="5"/>
      <c r="W18025" s="5"/>
    </row>
    <row r="18026" spans="4:23" customFormat="1" x14ac:dyDescent="0.35">
      <c r="D18026" s="5"/>
      <c r="J18026" s="12"/>
      <c r="S18026" s="12"/>
      <c r="T18026" s="5"/>
      <c r="V18026" s="5"/>
      <c r="W18026" s="5"/>
    </row>
    <row r="18027" spans="4:23" customFormat="1" x14ac:dyDescent="0.35">
      <c r="D18027" s="5"/>
      <c r="J18027" s="12"/>
      <c r="S18027" s="12"/>
      <c r="T18027" s="5"/>
      <c r="V18027" s="5"/>
      <c r="W18027" s="5"/>
    </row>
    <row r="18028" spans="4:23" customFormat="1" x14ac:dyDescent="0.35">
      <c r="D18028" s="5"/>
      <c r="J18028" s="12"/>
      <c r="S18028" s="12"/>
      <c r="T18028" s="5"/>
      <c r="V18028" s="5"/>
      <c r="W18028" s="5"/>
    </row>
    <row r="18029" spans="4:23" customFormat="1" x14ac:dyDescent="0.35">
      <c r="D18029" s="5"/>
      <c r="J18029" s="12"/>
      <c r="S18029" s="12"/>
      <c r="T18029" s="5"/>
      <c r="V18029" s="5"/>
      <c r="W18029" s="5"/>
    </row>
    <row r="18030" spans="4:23" customFormat="1" x14ac:dyDescent="0.35">
      <c r="D18030" s="5"/>
      <c r="J18030" s="12"/>
      <c r="S18030" s="12"/>
      <c r="T18030" s="5"/>
      <c r="V18030" s="5"/>
      <c r="W18030" s="5"/>
    </row>
    <row r="18031" spans="4:23" customFormat="1" x14ac:dyDescent="0.35">
      <c r="D18031" s="5"/>
      <c r="J18031" s="12"/>
      <c r="S18031" s="12"/>
      <c r="T18031" s="5"/>
      <c r="V18031" s="5"/>
      <c r="W18031" s="5"/>
    </row>
    <row r="18032" spans="4:23" customFormat="1" x14ac:dyDescent="0.35">
      <c r="D18032" s="5"/>
      <c r="J18032" s="12"/>
      <c r="S18032" s="12"/>
      <c r="T18032" s="5"/>
      <c r="V18032" s="5"/>
      <c r="W18032" s="5"/>
    </row>
    <row r="18033" spans="4:23" customFormat="1" x14ac:dyDescent="0.35">
      <c r="D18033" s="5"/>
      <c r="J18033" s="12"/>
      <c r="S18033" s="12"/>
      <c r="T18033" s="5"/>
      <c r="V18033" s="5"/>
      <c r="W18033" s="5"/>
    </row>
    <row r="18034" spans="4:23" customFormat="1" x14ac:dyDescent="0.35">
      <c r="D18034" s="5"/>
      <c r="J18034" s="12"/>
      <c r="S18034" s="12"/>
      <c r="T18034" s="5"/>
      <c r="V18034" s="5"/>
      <c r="W18034" s="5"/>
    </row>
    <row r="18035" spans="4:23" customFormat="1" x14ac:dyDescent="0.35">
      <c r="D18035" s="5"/>
      <c r="J18035" s="12"/>
      <c r="S18035" s="12"/>
      <c r="T18035" s="5"/>
      <c r="V18035" s="5"/>
      <c r="W18035" s="5"/>
    </row>
    <row r="18036" spans="4:23" customFormat="1" x14ac:dyDescent="0.35">
      <c r="D18036" s="5"/>
      <c r="J18036" s="12"/>
      <c r="S18036" s="12"/>
      <c r="T18036" s="5"/>
      <c r="V18036" s="5"/>
      <c r="W18036" s="5"/>
    </row>
    <row r="18037" spans="4:23" customFormat="1" x14ac:dyDescent="0.35">
      <c r="D18037" s="5"/>
      <c r="J18037" s="12"/>
      <c r="S18037" s="12"/>
      <c r="T18037" s="5"/>
      <c r="V18037" s="5"/>
      <c r="W18037" s="5"/>
    </row>
    <row r="18038" spans="4:23" customFormat="1" x14ac:dyDescent="0.35">
      <c r="D18038" s="5"/>
      <c r="J18038" s="12"/>
      <c r="S18038" s="12"/>
      <c r="T18038" s="5"/>
      <c r="V18038" s="5"/>
      <c r="W18038" s="5"/>
    </row>
    <row r="18039" spans="4:23" customFormat="1" x14ac:dyDescent="0.35">
      <c r="D18039" s="5"/>
      <c r="J18039" s="12"/>
      <c r="S18039" s="12"/>
      <c r="T18039" s="5"/>
      <c r="V18039" s="5"/>
      <c r="W18039" s="5"/>
    </row>
    <row r="18040" spans="4:23" customFormat="1" x14ac:dyDescent="0.35">
      <c r="D18040" s="5"/>
      <c r="J18040" s="12"/>
      <c r="S18040" s="12"/>
      <c r="T18040" s="5"/>
      <c r="V18040" s="5"/>
      <c r="W18040" s="5"/>
    </row>
    <row r="18041" spans="4:23" customFormat="1" x14ac:dyDescent="0.35">
      <c r="D18041" s="5"/>
      <c r="J18041" s="12"/>
      <c r="S18041" s="12"/>
      <c r="T18041" s="5"/>
      <c r="V18041" s="5"/>
      <c r="W18041" s="5"/>
    </row>
    <row r="18042" spans="4:23" customFormat="1" x14ac:dyDescent="0.35">
      <c r="D18042" s="5"/>
      <c r="J18042" s="12"/>
      <c r="S18042" s="12"/>
      <c r="T18042" s="5"/>
      <c r="V18042" s="5"/>
      <c r="W18042" s="5"/>
    </row>
    <row r="18043" spans="4:23" customFormat="1" x14ac:dyDescent="0.35">
      <c r="D18043" s="5"/>
      <c r="J18043" s="12"/>
      <c r="S18043" s="12"/>
      <c r="T18043" s="5"/>
      <c r="V18043" s="5"/>
      <c r="W18043" s="5"/>
    </row>
    <row r="18044" spans="4:23" customFormat="1" x14ac:dyDescent="0.35">
      <c r="D18044" s="5"/>
      <c r="J18044" s="12"/>
      <c r="S18044" s="12"/>
      <c r="T18044" s="5"/>
      <c r="V18044" s="5"/>
      <c r="W18044" s="5"/>
    </row>
    <row r="18045" spans="4:23" customFormat="1" x14ac:dyDescent="0.35">
      <c r="D18045" s="5"/>
      <c r="J18045" s="12"/>
      <c r="S18045" s="12"/>
      <c r="T18045" s="5"/>
      <c r="V18045" s="5"/>
      <c r="W18045" s="5"/>
    </row>
    <row r="18046" spans="4:23" customFormat="1" x14ac:dyDescent="0.35">
      <c r="D18046" s="5"/>
      <c r="J18046" s="12"/>
      <c r="S18046" s="12"/>
      <c r="T18046" s="5"/>
      <c r="V18046" s="5"/>
      <c r="W18046" s="5"/>
    </row>
    <row r="18047" spans="4:23" customFormat="1" x14ac:dyDescent="0.35">
      <c r="D18047" s="5"/>
      <c r="J18047" s="12"/>
      <c r="S18047" s="12"/>
      <c r="T18047" s="5"/>
      <c r="V18047" s="5"/>
      <c r="W18047" s="5"/>
    </row>
    <row r="18048" spans="4:23" customFormat="1" x14ac:dyDescent="0.35">
      <c r="D18048" s="5"/>
      <c r="J18048" s="12"/>
      <c r="S18048" s="12"/>
      <c r="T18048" s="5"/>
      <c r="V18048" s="5"/>
      <c r="W18048" s="5"/>
    </row>
    <row r="18049" spans="4:23" customFormat="1" x14ac:dyDescent="0.35">
      <c r="D18049" s="5"/>
      <c r="J18049" s="12"/>
      <c r="S18049" s="12"/>
      <c r="T18049" s="5"/>
      <c r="V18049" s="5"/>
      <c r="W18049" s="5"/>
    </row>
    <row r="18050" spans="4:23" customFormat="1" x14ac:dyDescent="0.35">
      <c r="D18050" s="5"/>
      <c r="J18050" s="12"/>
      <c r="S18050" s="12"/>
      <c r="T18050" s="5"/>
      <c r="V18050" s="5"/>
      <c r="W18050" s="5"/>
    </row>
    <row r="18051" spans="4:23" customFormat="1" x14ac:dyDescent="0.35">
      <c r="D18051" s="5"/>
      <c r="J18051" s="12"/>
      <c r="S18051" s="12"/>
      <c r="T18051" s="5"/>
      <c r="V18051" s="5"/>
      <c r="W18051" s="5"/>
    </row>
    <row r="18052" spans="4:23" customFormat="1" x14ac:dyDescent="0.35">
      <c r="D18052" s="5"/>
      <c r="J18052" s="12"/>
      <c r="S18052" s="12"/>
      <c r="T18052" s="5"/>
      <c r="V18052" s="5"/>
      <c r="W18052" s="5"/>
    </row>
    <row r="18053" spans="4:23" customFormat="1" x14ac:dyDescent="0.35">
      <c r="D18053" s="5"/>
      <c r="J18053" s="12"/>
      <c r="S18053" s="12"/>
      <c r="T18053" s="5"/>
      <c r="V18053" s="5"/>
      <c r="W18053" s="5"/>
    </row>
    <row r="18054" spans="4:23" customFormat="1" x14ac:dyDescent="0.35">
      <c r="D18054" s="5"/>
      <c r="J18054" s="12"/>
      <c r="S18054" s="12"/>
      <c r="T18054" s="5"/>
      <c r="V18054" s="5"/>
      <c r="W18054" s="5"/>
    </row>
    <row r="18055" spans="4:23" customFormat="1" x14ac:dyDescent="0.35">
      <c r="D18055" s="5"/>
      <c r="J18055" s="12"/>
      <c r="S18055" s="12"/>
      <c r="T18055" s="5"/>
      <c r="V18055" s="5"/>
      <c r="W18055" s="5"/>
    </row>
    <row r="18056" spans="4:23" customFormat="1" x14ac:dyDescent="0.35">
      <c r="D18056" s="5"/>
      <c r="J18056" s="12"/>
      <c r="S18056" s="12"/>
      <c r="T18056" s="5"/>
      <c r="V18056" s="5"/>
      <c r="W18056" s="5"/>
    </row>
    <row r="18057" spans="4:23" customFormat="1" x14ac:dyDescent="0.35">
      <c r="D18057" s="5"/>
      <c r="J18057" s="12"/>
      <c r="S18057" s="12"/>
      <c r="T18057" s="5"/>
      <c r="V18057" s="5"/>
      <c r="W18057" s="5"/>
    </row>
    <row r="18058" spans="4:23" customFormat="1" x14ac:dyDescent="0.35">
      <c r="D18058" s="5"/>
      <c r="J18058" s="12"/>
      <c r="S18058" s="12"/>
      <c r="T18058" s="5"/>
      <c r="V18058" s="5"/>
      <c r="W18058" s="5"/>
    </row>
    <row r="18059" spans="4:23" customFormat="1" x14ac:dyDescent="0.35">
      <c r="D18059" s="5"/>
      <c r="J18059" s="12"/>
      <c r="S18059" s="12"/>
      <c r="T18059" s="5"/>
      <c r="V18059" s="5"/>
      <c r="W18059" s="5"/>
    </row>
    <row r="18060" spans="4:23" customFormat="1" x14ac:dyDescent="0.35">
      <c r="D18060" s="5"/>
      <c r="J18060" s="12"/>
      <c r="S18060" s="12"/>
      <c r="T18060" s="5"/>
      <c r="V18060" s="5"/>
      <c r="W18060" s="5"/>
    </row>
    <row r="18061" spans="4:23" customFormat="1" x14ac:dyDescent="0.35">
      <c r="D18061" s="5"/>
      <c r="J18061" s="12"/>
      <c r="S18061" s="12"/>
      <c r="T18061" s="5"/>
      <c r="V18061" s="5"/>
      <c r="W18061" s="5"/>
    </row>
    <row r="18062" spans="4:23" customFormat="1" x14ac:dyDescent="0.35">
      <c r="D18062" s="5"/>
      <c r="J18062" s="12"/>
      <c r="S18062" s="12"/>
      <c r="T18062" s="5"/>
      <c r="V18062" s="5"/>
      <c r="W18062" s="5"/>
    </row>
    <row r="18063" spans="4:23" customFormat="1" x14ac:dyDescent="0.35">
      <c r="D18063" s="5"/>
      <c r="J18063" s="12"/>
      <c r="S18063" s="12"/>
      <c r="T18063" s="5"/>
      <c r="V18063" s="5"/>
      <c r="W18063" s="5"/>
    </row>
    <row r="18064" spans="4:23" customFormat="1" x14ac:dyDescent="0.35">
      <c r="D18064" s="5"/>
      <c r="J18064" s="12"/>
      <c r="S18064" s="12"/>
      <c r="T18064" s="5"/>
      <c r="V18064" s="5"/>
      <c r="W18064" s="5"/>
    </row>
    <row r="18065" spans="4:23" customFormat="1" x14ac:dyDescent="0.35">
      <c r="D18065" s="5"/>
      <c r="J18065" s="12"/>
      <c r="S18065" s="12"/>
      <c r="T18065" s="5"/>
      <c r="V18065" s="5"/>
      <c r="W18065" s="5"/>
    </row>
    <row r="18066" spans="4:23" customFormat="1" x14ac:dyDescent="0.35">
      <c r="D18066" s="5"/>
      <c r="J18066" s="12"/>
      <c r="S18066" s="12"/>
      <c r="T18066" s="5"/>
      <c r="V18066" s="5"/>
      <c r="W18066" s="5"/>
    </row>
    <row r="18067" spans="4:23" customFormat="1" x14ac:dyDescent="0.35">
      <c r="D18067" s="5"/>
      <c r="J18067" s="12"/>
      <c r="S18067" s="12"/>
      <c r="T18067" s="5"/>
      <c r="V18067" s="5"/>
      <c r="W18067" s="5"/>
    </row>
    <row r="18068" spans="4:23" customFormat="1" x14ac:dyDescent="0.35">
      <c r="D18068" s="5"/>
      <c r="J18068" s="12"/>
      <c r="S18068" s="12"/>
      <c r="T18068" s="5"/>
      <c r="V18068" s="5"/>
      <c r="W18068" s="5"/>
    </row>
    <row r="18069" spans="4:23" customFormat="1" x14ac:dyDescent="0.35">
      <c r="D18069" s="5"/>
      <c r="J18069" s="12"/>
      <c r="S18069" s="12"/>
      <c r="T18069" s="5"/>
      <c r="V18069" s="5"/>
      <c r="W18069" s="5"/>
    </row>
    <row r="18070" spans="4:23" customFormat="1" x14ac:dyDescent="0.35">
      <c r="D18070" s="5"/>
      <c r="J18070" s="12"/>
      <c r="S18070" s="12"/>
      <c r="T18070" s="5"/>
      <c r="V18070" s="5"/>
      <c r="W18070" s="5"/>
    </row>
    <row r="18071" spans="4:23" customFormat="1" x14ac:dyDescent="0.35">
      <c r="D18071" s="5"/>
      <c r="J18071" s="12"/>
      <c r="S18071" s="12"/>
      <c r="T18071" s="5"/>
      <c r="V18071" s="5"/>
      <c r="W18071" s="5"/>
    </row>
    <row r="18072" spans="4:23" customFormat="1" x14ac:dyDescent="0.35">
      <c r="D18072" s="5"/>
      <c r="J18072" s="12"/>
      <c r="S18072" s="12"/>
      <c r="T18072" s="5"/>
      <c r="V18072" s="5"/>
      <c r="W18072" s="5"/>
    </row>
    <row r="18073" spans="4:23" customFormat="1" x14ac:dyDescent="0.35">
      <c r="D18073" s="5"/>
      <c r="J18073" s="12"/>
      <c r="S18073" s="12"/>
      <c r="T18073" s="5"/>
      <c r="V18073" s="5"/>
      <c r="W18073" s="5"/>
    </row>
    <row r="18074" spans="4:23" customFormat="1" x14ac:dyDescent="0.35">
      <c r="D18074" s="5"/>
      <c r="J18074" s="12"/>
      <c r="S18074" s="12"/>
      <c r="T18074" s="5"/>
      <c r="V18074" s="5"/>
      <c r="W18074" s="5"/>
    </row>
    <row r="18075" spans="4:23" customFormat="1" x14ac:dyDescent="0.35">
      <c r="D18075" s="5"/>
      <c r="J18075" s="12"/>
      <c r="S18075" s="12"/>
      <c r="T18075" s="5"/>
      <c r="V18075" s="5"/>
      <c r="W18075" s="5"/>
    </row>
    <row r="18076" spans="4:23" customFormat="1" x14ac:dyDescent="0.35">
      <c r="D18076" s="5"/>
      <c r="J18076" s="12"/>
      <c r="S18076" s="12"/>
      <c r="T18076" s="5"/>
      <c r="V18076" s="5"/>
      <c r="W18076" s="5"/>
    </row>
    <row r="18077" spans="4:23" customFormat="1" x14ac:dyDescent="0.35">
      <c r="D18077" s="5"/>
      <c r="J18077" s="12"/>
      <c r="S18077" s="12"/>
      <c r="T18077" s="5"/>
      <c r="V18077" s="5"/>
      <c r="W18077" s="5"/>
    </row>
    <row r="18078" spans="4:23" customFormat="1" x14ac:dyDescent="0.35">
      <c r="D18078" s="5"/>
      <c r="J18078" s="12"/>
      <c r="S18078" s="12"/>
      <c r="T18078" s="5"/>
      <c r="V18078" s="5"/>
      <c r="W18078" s="5"/>
    </row>
    <row r="18079" spans="4:23" customFormat="1" x14ac:dyDescent="0.35">
      <c r="D18079" s="5"/>
      <c r="J18079" s="12"/>
      <c r="S18079" s="12"/>
      <c r="T18079" s="5"/>
      <c r="V18079" s="5"/>
      <c r="W18079" s="5"/>
    </row>
    <row r="18080" spans="4:23" customFormat="1" x14ac:dyDescent="0.35">
      <c r="D18080" s="5"/>
      <c r="J18080" s="12"/>
      <c r="S18080" s="12"/>
      <c r="T18080" s="5"/>
      <c r="V18080" s="5"/>
      <c r="W18080" s="5"/>
    </row>
    <row r="18081" spans="4:23" customFormat="1" x14ac:dyDescent="0.35">
      <c r="D18081" s="5"/>
      <c r="J18081" s="12"/>
      <c r="S18081" s="12"/>
      <c r="T18081" s="5"/>
      <c r="V18081" s="5"/>
      <c r="W18081" s="5"/>
    </row>
    <row r="18082" spans="4:23" customFormat="1" x14ac:dyDescent="0.35">
      <c r="D18082" s="5"/>
      <c r="J18082" s="12"/>
      <c r="S18082" s="12"/>
      <c r="T18082" s="5"/>
      <c r="V18082" s="5"/>
      <c r="W18082" s="5"/>
    </row>
    <row r="18083" spans="4:23" customFormat="1" x14ac:dyDescent="0.35">
      <c r="D18083" s="5"/>
      <c r="J18083" s="12"/>
      <c r="S18083" s="12"/>
      <c r="T18083" s="5"/>
      <c r="V18083" s="5"/>
      <c r="W18083" s="5"/>
    </row>
    <row r="18084" spans="4:23" customFormat="1" x14ac:dyDescent="0.35">
      <c r="D18084" s="5"/>
      <c r="J18084" s="12"/>
      <c r="S18084" s="12"/>
      <c r="T18084" s="5"/>
      <c r="V18084" s="5"/>
      <c r="W18084" s="5"/>
    </row>
    <row r="18085" spans="4:23" customFormat="1" x14ac:dyDescent="0.35">
      <c r="D18085" s="5"/>
      <c r="J18085" s="12"/>
      <c r="S18085" s="12"/>
      <c r="T18085" s="5"/>
      <c r="V18085" s="5"/>
      <c r="W18085" s="5"/>
    </row>
    <row r="18086" spans="4:23" customFormat="1" x14ac:dyDescent="0.35">
      <c r="D18086" s="5"/>
      <c r="J18086" s="12"/>
      <c r="S18086" s="12"/>
      <c r="T18086" s="5"/>
      <c r="V18086" s="5"/>
      <c r="W18086" s="5"/>
    </row>
    <row r="18087" spans="4:23" customFormat="1" x14ac:dyDescent="0.35">
      <c r="D18087" s="5"/>
      <c r="J18087" s="12"/>
      <c r="S18087" s="12"/>
      <c r="T18087" s="5"/>
      <c r="V18087" s="5"/>
      <c r="W18087" s="5"/>
    </row>
    <row r="18088" spans="4:23" customFormat="1" x14ac:dyDescent="0.35">
      <c r="D18088" s="5"/>
      <c r="J18088" s="12"/>
      <c r="S18088" s="12"/>
      <c r="T18088" s="5"/>
      <c r="V18088" s="5"/>
      <c r="W18088" s="5"/>
    </row>
    <row r="18089" spans="4:23" customFormat="1" x14ac:dyDescent="0.35">
      <c r="D18089" s="5"/>
      <c r="J18089" s="12"/>
      <c r="S18089" s="12"/>
      <c r="T18089" s="5"/>
      <c r="V18089" s="5"/>
      <c r="W18089" s="5"/>
    </row>
    <row r="18090" spans="4:23" customFormat="1" x14ac:dyDescent="0.35">
      <c r="D18090" s="5"/>
      <c r="J18090" s="12"/>
      <c r="S18090" s="12"/>
      <c r="T18090" s="5"/>
      <c r="V18090" s="5"/>
      <c r="W18090" s="5"/>
    </row>
    <row r="18091" spans="4:23" customFormat="1" x14ac:dyDescent="0.35">
      <c r="D18091" s="5"/>
      <c r="J18091" s="12"/>
      <c r="S18091" s="12"/>
      <c r="T18091" s="5"/>
      <c r="V18091" s="5"/>
      <c r="W18091" s="5"/>
    </row>
    <row r="18092" spans="4:23" customFormat="1" x14ac:dyDescent="0.35">
      <c r="D18092" s="5"/>
      <c r="J18092" s="12"/>
      <c r="S18092" s="12"/>
      <c r="T18092" s="5"/>
      <c r="V18092" s="5"/>
      <c r="W18092" s="5"/>
    </row>
    <row r="18093" spans="4:23" customFormat="1" x14ac:dyDescent="0.35">
      <c r="D18093" s="5"/>
      <c r="J18093" s="12"/>
      <c r="S18093" s="12"/>
      <c r="T18093" s="5"/>
      <c r="V18093" s="5"/>
      <c r="W18093" s="5"/>
    </row>
    <row r="18094" spans="4:23" customFormat="1" x14ac:dyDescent="0.35">
      <c r="D18094" s="5"/>
      <c r="J18094" s="12"/>
      <c r="S18094" s="12"/>
      <c r="T18094" s="5"/>
      <c r="V18094" s="5"/>
      <c r="W18094" s="5"/>
    </row>
    <row r="18095" spans="4:23" customFormat="1" x14ac:dyDescent="0.35">
      <c r="D18095" s="5"/>
      <c r="J18095" s="12"/>
      <c r="S18095" s="12"/>
      <c r="T18095" s="5"/>
      <c r="V18095" s="5"/>
      <c r="W18095" s="5"/>
    </row>
    <row r="18096" spans="4:23" customFormat="1" x14ac:dyDescent="0.35">
      <c r="D18096" s="5"/>
      <c r="J18096" s="12"/>
      <c r="S18096" s="12"/>
      <c r="T18096" s="5"/>
      <c r="V18096" s="5"/>
      <c r="W18096" s="5"/>
    </row>
    <row r="18097" spans="4:23" customFormat="1" x14ac:dyDescent="0.35">
      <c r="D18097" s="5"/>
      <c r="J18097" s="12"/>
      <c r="S18097" s="12"/>
      <c r="T18097" s="5"/>
      <c r="V18097" s="5"/>
      <c r="W18097" s="5"/>
    </row>
    <row r="18098" spans="4:23" customFormat="1" x14ac:dyDescent="0.35">
      <c r="D18098" s="5"/>
      <c r="J18098" s="12"/>
      <c r="S18098" s="12"/>
      <c r="T18098" s="5"/>
      <c r="V18098" s="5"/>
      <c r="W18098" s="5"/>
    </row>
    <row r="18099" spans="4:23" customFormat="1" x14ac:dyDescent="0.35">
      <c r="D18099" s="5"/>
      <c r="J18099" s="12"/>
      <c r="S18099" s="12"/>
      <c r="T18099" s="5"/>
      <c r="V18099" s="5"/>
      <c r="W18099" s="5"/>
    </row>
    <row r="18100" spans="4:23" customFormat="1" x14ac:dyDescent="0.35">
      <c r="D18100" s="5"/>
      <c r="J18100" s="12"/>
      <c r="S18100" s="12"/>
      <c r="T18100" s="5"/>
      <c r="V18100" s="5"/>
      <c r="W18100" s="5"/>
    </row>
    <row r="18101" spans="4:23" customFormat="1" x14ac:dyDescent="0.35">
      <c r="D18101" s="5"/>
      <c r="J18101" s="12"/>
      <c r="S18101" s="12"/>
      <c r="T18101" s="5"/>
      <c r="V18101" s="5"/>
      <c r="W18101" s="5"/>
    </row>
    <row r="18102" spans="4:23" customFormat="1" x14ac:dyDescent="0.35">
      <c r="D18102" s="5"/>
      <c r="J18102" s="12"/>
      <c r="S18102" s="12"/>
      <c r="T18102" s="5"/>
      <c r="V18102" s="5"/>
      <c r="W18102" s="5"/>
    </row>
    <row r="18103" spans="4:23" customFormat="1" x14ac:dyDescent="0.35">
      <c r="D18103" s="5"/>
      <c r="J18103" s="12"/>
      <c r="S18103" s="12"/>
      <c r="T18103" s="5"/>
      <c r="V18103" s="5"/>
      <c r="W18103" s="5"/>
    </row>
    <row r="18104" spans="4:23" customFormat="1" x14ac:dyDescent="0.35">
      <c r="D18104" s="5"/>
      <c r="J18104" s="12"/>
      <c r="S18104" s="12"/>
      <c r="T18104" s="5"/>
      <c r="V18104" s="5"/>
      <c r="W18104" s="5"/>
    </row>
    <row r="18105" spans="4:23" customFormat="1" x14ac:dyDescent="0.35">
      <c r="D18105" s="5"/>
      <c r="J18105" s="12"/>
      <c r="S18105" s="12"/>
      <c r="T18105" s="5"/>
      <c r="V18105" s="5"/>
      <c r="W18105" s="5"/>
    </row>
    <row r="18106" spans="4:23" customFormat="1" x14ac:dyDescent="0.35">
      <c r="D18106" s="5"/>
      <c r="J18106" s="12"/>
      <c r="S18106" s="12"/>
      <c r="T18106" s="5"/>
      <c r="V18106" s="5"/>
      <c r="W18106" s="5"/>
    </row>
    <row r="18107" spans="4:23" customFormat="1" x14ac:dyDescent="0.35">
      <c r="D18107" s="5"/>
      <c r="J18107" s="12"/>
      <c r="S18107" s="12"/>
      <c r="T18107" s="5"/>
      <c r="V18107" s="5"/>
      <c r="W18107" s="5"/>
    </row>
    <row r="18108" spans="4:23" customFormat="1" x14ac:dyDescent="0.35">
      <c r="D18108" s="5"/>
      <c r="J18108" s="12"/>
      <c r="S18108" s="12"/>
      <c r="T18108" s="5"/>
      <c r="V18108" s="5"/>
      <c r="W18108" s="5"/>
    </row>
    <row r="18109" spans="4:23" customFormat="1" x14ac:dyDescent="0.35">
      <c r="D18109" s="5"/>
      <c r="J18109" s="12"/>
      <c r="S18109" s="12"/>
      <c r="T18109" s="5"/>
      <c r="V18109" s="5"/>
      <c r="W18109" s="5"/>
    </row>
    <row r="18110" spans="4:23" customFormat="1" x14ac:dyDescent="0.35">
      <c r="D18110" s="5"/>
      <c r="J18110" s="12"/>
      <c r="S18110" s="12"/>
      <c r="T18110" s="5"/>
      <c r="V18110" s="5"/>
      <c r="W18110" s="5"/>
    </row>
    <row r="18111" spans="4:23" customFormat="1" x14ac:dyDescent="0.35">
      <c r="D18111" s="5"/>
      <c r="J18111" s="12"/>
      <c r="S18111" s="12"/>
      <c r="T18111" s="5"/>
      <c r="V18111" s="5"/>
      <c r="W18111" s="5"/>
    </row>
    <row r="18112" spans="4:23" customFormat="1" x14ac:dyDescent="0.35">
      <c r="D18112" s="5"/>
      <c r="J18112" s="12"/>
      <c r="S18112" s="12"/>
      <c r="T18112" s="5"/>
      <c r="V18112" s="5"/>
      <c r="W18112" s="5"/>
    </row>
    <row r="18113" spans="4:23" customFormat="1" x14ac:dyDescent="0.35">
      <c r="D18113" s="5"/>
      <c r="J18113" s="12"/>
      <c r="S18113" s="12"/>
      <c r="T18113" s="5"/>
      <c r="V18113" s="5"/>
      <c r="W18113" s="5"/>
    </row>
    <row r="18114" spans="4:23" customFormat="1" x14ac:dyDescent="0.35">
      <c r="D18114" s="5"/>
      <c r="J18114" s="12"/>
      <c r="S18114" s="12"/>
      <c r="T18114" s="5"/>
      <c r="V18114" s="5"/>
      <c r="W18114" s="5"/>
    </row>
    <row r="18115" spans="4:23" customFormat="1" x14ac:dyDescent="0.35">
      <c r="D18115" s="5"/>
      <c r="J18115" s="12"/>
      <c r="S18115" s="12"/>
      <c r="T18115" s="5"/>
      <c r="V18115" s="5"/>
      <c r="W18115" s="5"/>
    </row>
    <row r="18116" spans="4:23" customFormat="1" x14ac:dyDescent="0.35">
      <c r="D18116" s="5"/>
      <c r="J18116" s="12"/>
      <c r="S18116" s="12"/>
      <c r="T18116" s="5"/>
      <c r="V18116" s="5"/>
      <c r="W18116" s="5"/>
    </row>
    <row r="18117" spans="4:23" customFormat="1" x14ac:dyDescent="0.35">
      <c r="D18117" s="5"/>
      <c r="J18117" s="12"/>
      <c r="S18117" s="12"/>
      <c r="T18117" s="5"/>
      <c r="V18117" s="5"/>
      <c r="W18117" s="5"/>
    </row>
    <row r="18118" spans="4:23" customFormat="1" x14ac:dyDescent="0.35">
      <c r="D18118" s="5"/>
      <c r="J18118" s="12"/>
      <c r="S18118" s="12"/>
      <c r="T18118" s="5"/>
      <c r="V18118" s="5"/>
      <c r="W18118" s="5"/>
    </row>
    <row r="18119" spans="4:23" customFormat="1" x14ac:dyDescent="0.35">
      <c r="D18119" s="5"/>
      <c r="J18119" s="12"/>
      <c r="S18119" s="12"/>
      <c r="T18119" s="5"/>
      <c r="V18119" s="5"/>
      <c r="W18119" s="5"/>
    </row>
    <row r="18120" spans="4:23" customFormat="1" x14ac:dyDescent="0.35">
      <c r="D18120" s="5"/>
      <c r="J18120" s="12"/>
      <c r="S18120" s="12"/>
      <c r="T18120" s="5"/>
      <c r="V18120" s="5"/>
      <c r="W18120" s="5"/>
    </row>
    <row r="18121" spans="4:23" customFormat="1" x14ac:dyDescent="0.35">
      <c r="D18121" s="5"/>
      <c r="J18121" s="12"/>
      <c r="S18121" s="12"/>
      <c r="T18121" s="5"/>
      <c r="V18121" s="5"/>
      <c r="W18121" s="5"/>
    </row>
    <row r="18122" spans="4:23" customFormat="1" x14ac:dyDescent="0.35">
      <c r="D18122" s="5"/>
      <c r="J18122" s="12"/>
      <c r="S18122" s="12"/>
      <c r="T18122" s="5"/>
      <c r="V18122" s="5"/>
      <c r="W18122" s="5"/>
    </row>
    <row r="18123" spans="4:23" customFormat="1" x14ac:dyDescent="0.35">
      <c r="D18123" s="5"/>
      <c r="J18123" s="12"/>
      <c r="S18123" s="12"/>
      <c r="T18123" s="5"/>
      <c r="V18123" s="5"/>
      <c r="W18123" s="5"/>
    </row>
    <row r="18124" spans="4:23" customFormat="1" x14ac:dyDescent="0.35">
      <c r="D18124" s="5"/>
      <c r="J18124" s="12"/>
      <c r="S18124" s="12"/>
      <c r="T18124" s="5"/>
      <c r="V18124" s="5"/>
      <c r="W18124" s="5"/>
    </row>
    <row r="18125" spans="4:23" customFormat="1" x14ac:dyDescent="0.35">
      <c r="D18125" s="5"/>
      <c r="J18125" s="12"/>
      <c r="S18125" s="12"/>
      <c r="T18125" s="5"/>
      <c r="V18125" s="5"/>
      <c r="W18125" s="5"/>
    </row>
    <row r="18126" spans="4:23" customFormat="1" x14ac:dyDescent="0.35">
      <c r="D18126" s="5"/>
      <c r="J18126" s="12"/>
      <c r="S18126" s="12"/>
      <c r="T18126" s="5"/>
      <c r="V18126" s="5"/>
      <c r="W18126" s="5"/>
    </row>
    <row r="18127" spans="4:23" customFormat="1" x14ac:dyDescent="0.35">
      <c r="D18127" s="5"/>
      <c r="J18127" s="12"/>
      <c r="S18127" s="12"/>
      <c r="T18127" s="5"/>
      <c r="V18127" s="5"/>
      <c r="W18127" s="5"/>
    </row>
    <row r="18128" spans="4:23" customFormat="1" x14ac:dyDescent="0.35">
      <c r="D18128" s="5"/>
      <c r="J18128" s="12"/>
      <c r="S18128" s="12"/>
      <c r="T18128" s="5"/>
      <c r="V18128" s="5"/>
      <c r="W18128" s="5"/>
    </row>
    <row r="18129" spans="4:23" customFormat="1" x14ac:dyDescent="0.35">
      <c r="D18129" s="5"/>
      <c r="J18129" s="12"/>
      <c r="S18129" s="12"/>
      <c r="T18129" s="5"/>
      <c r="V18129" s="5"/>
      <c r="W18129" s="5"/>
    </row>
    <row r="18130" spans="4:23" customFormat="1" x14ac:dyDescent="0.35">
      <c r="D18130" s="5"/>
      <c r="J18130" s="12"/>
      <c r="S18130" s="12"/>
      <c r="T18130" s="5"/>
      <c r="V18130" s="5"/>
      <c r="W18130" s="5"/>
    </row>
    <row r="18131" spans="4:23" customFormat="1" x14ac:dyDescent="0.35">
      <c r="D18131" s="5"/>
      <c r="J18131" s="12"/>
      <c r="S18131" s="12"/>
      <c r="T18131" s="5"/>
      <c r="V18131" s="5"/>
      <c r="W18131" s="5"/>
    </row>
    <row r="18132" spans="4:23" customFormat="1" x14ac:dyDescent="0.35">
      <c r="D18132" s="5"/>
      <c r="J18132" s="12"/>
      <c r="S18132" s="12"/>
      <c r="T18132" s="5"/>
      <c r="V18132" s="5"/>
      <c r="W18132" s="5"/>
    </row>
    <row r="18133" spans="4:23" customFormat="1" x14ac:dyDescent="0.35">
      <c r="D18133" s="5"/>
      <c r="J18133" s="12"/>
      <c r="S18133" s="12"/>
      <c r="T18133" s="5"/>
      <c r="V18133" s="5"/>
      <c r="W18133" s="5"/>
    </row>
    <row r="18134" spans="4:23" customFormat="1" x14ac:dyDescent="0.35">
      <c r="D18134" s="5"/>
      <c r="J18134" s="12"/>
      <c r="S18134" s="12"/>
      <c r="T18134" s="5"/>
      <c r="V18134" s="5"/>
      <c r="W18134" s="5"/>
    </row>
    <row r="18135" spans="4:23" customFormat="1" x14ac:dyDescent="0.35">
      <c r="D18135" s="5"/>
      <c r="J18135" s="12"/>
      <c r="S18135" s="12"/>
      <c r="T18135" s="5"/>
      <c r="V18135" s="5"/>
      <c r="W18135" s="5"/>
    </row>
    <row r="18136" spans="4:23" customFormat="1" x14ac:dyDescent="0.35">
      <c r="D18136" s="5"/>
      <c r="J18136" s="12"/>
      <c r="S18136" s="12"/>
      <c r="T18136" s="5"/>
      <c r="V18136" s="5"/>
      <c r="W18136" s="5"/>
    </row>
    <row r="18137" spans="4:23" customFormat="1" x14ac:dyDescent="0.35">
      <c r="D18137" s="5"/>
      <c r="J18137" s="12"/>
      <c r="S18137" s="12"/>
      <c r="T18137" s="5"/>
      <c r="V18137" s="5"/>
      <c r="W18137" s="5"/>
    </row>
    <row r="18138" spans="4:23" customFormat="1" x14ac:dyDescent="0.35">
      <c r="D18138" s="5"/>
      <c r="J18138" s="12"/>
      <c r="S18138" s="12"/>
      <c r="T18138" s="5"/>
      <c r="V18138" s="5"/>
      <c r="W18138" s="5"/>
    </row>
    <row r="18139" spans="4:23" customFormat="1" x14ac:dyDescent="0.35">
      <c r="D18139" s="5"/>
      <c r="J18139" s="12"/>
      <c r="S18139" s="12"/>
      <c r="T18139" s="5"/>
      <c r="V18139" s="5"/>
      <c r="W18139" s="5"/>
    </row>
    <row r="18140" spans="4:23" customFormat="1" x14ac:dyDescent="0.35">
      <c r="D18140" s="5"/>
      <c r="J18140" s="12"/>
      <c r="S18140" s="12"/>
      <c r="T18140" s="5"/>
      <c r="V18140" s="5"/>
      <c r="W18140" s="5"/>
    </row>
    <row r="18141" spans="4:23" customFormat="1" x14ac:dyDescent="0.35">
      <c r="D18141" s="5"/>
      <c r="J18141" s="12"/>
      <c r="S18141" s="12"/>
      <c r="T18141" s="5"/>
      <c r="V18141" s="5"/>
      <c r="W18141" s="5"/>
    </row>
    <row r="18142" spans="4:23" customFormat="1" x14ac:dyDescent="0.35">
      <c r="D18142" s="5"/>
      <c r="J18142" s="12"/>
      <c r="S18142" s="12"/>
      <c r="T18142" s="5"/>
      <c r="V18142" s="5"/>
      <c r="W18142" s="5"/>
    </row>
    <row r="18143" spans="4:23" customFormat="1" x14ac:dyDescent="0.35">
      <c r="D18143" s="5"/>
      <c r="J18143" s="12"/>
      <c r="S18143" s="12"/>
      <c r="T18143" s="5"/>
      <c r="V18143" s="5"/>
      <c r="W18143" s="5"/>
    </row>
    <row r="18144" spans="4:23" customFormat="1" x14ac:dyDescent="0.35">
      <c r="D18144" s="5"/>
      <c r="J18144" s="12"/>
      <c r="S18144" s="12"/>
      <c r="T18144" s="5"/>
      <c r="V18144" s="5"/>
      <c r="W18144" s="5"/>
    </row>
    <row r="18145" spans="4:23" customFormat="1" x14ac:dyDescent="0.35">
      <c r="D18145" s="5"/>
      <c r="J18145" s="12"/>
      <c r="S18145" s="12"/>
      <c r="T18145" s="5"/>
      <c r="V18145" s="5"/>
      <c r="W18145" s="5"/>
    </row>
    <row r="18146" spans="4:23" customFormat="1" x14ac:dyDescent="0.35">
      <c r="D18146" s="5"/>
      <c r="J18146" s="12"/>
      <c r="S18146" s="12"/>
      <c r="T18146" s="5"/>
      <c r="V18146" s="5"/>
      <c r="W18146" s="5"/>
    </row>
    <row r="18147" spans="4:23" customFormat="1" x14ac:dyDescent="0.35">
      <c r="D18147" s="5"/>
      <c r="J18147" s="12"/>
      <c r="S18147" s="12"/>
      <c r="T18147" s="5"/>
      <c r="V18147" s="5"/>
      <c r="W18147" s="5"/>
    </row>
    <row r="18148" spans="4:23" customFormat="1" x14ac:dyDescent="0.35">
      <c r="D18148" s="5"/>
      <c r="J18148" s="12"/>
      <c r="S18148" s="12"/>
      <c r="T18148" s="5"/>
      <c r="V18148" s="5"/>
      <c r="W18148" s="5"/>
    </row>
    <row r="18149" spans="4:23" customFormat="1" x14ac:dyDescent="0.35">
      <c r="D18149" s="5"/>
      <c r="J18149" s="12"/>
      <c r="S18149" s="12"/>
      <c r="T18149" s="5"/>
      <c r="V18149" s="5"/>
      <c r="W18149" s="5"/>
    </row>
    <row r="18150" spans="4:23" customFormat="1" x14ac:dyDescent="0.35">
      <c r="D18150" s="5"/>
      <c r="J18150" s="12"/>
      <c r="S18150" s="12"/>
      <c r="T18150" s="5"/>
      <c r="V18150" s="5"/>
      <c r="W18150" s="5"/>
    </row>
    <row r="18151" spans="4:23" customFormat="1" x14ac:dyDescent="0.35">
      <c r="D18151" s="5"/>
      <c r="J18151" s="12"/>
      <c r="S18151" s="12"/>
      <c r="T18151" s="5"/>
      <c r="V18151" s="5"/>
      <c r="W18151" s="5"/>
    </row>
    <row r="18152" spans="4:23" customFormat="1" x14ac:dyDescent="0.35">
      <c r="D18152" s="5"/>
      <c r="J18152" s="12"/>
      <c r="S18152" s="12"/>
      <c r="T18152" s="5"/>
      <c r="V18152" s="5"/>
      <c r="W18152" s="5"/>
    </row>
    <row r="18153" spans="4:23" customFormat="1" x14ac:dyDescent="0.35">
      <c r="D18153" s="5"/>
      <c r="J18153" s="12"/>
      <c r="S18153" s="12"/>
      <c r="T18153" s="5"/>
      <c r="V18153" s="5"/>
      <c r="W18153" s="5"/>
    </row>
    <row r="18154" spans="4:23" customFormat="1" x14ac:dyDescent="0.35">
      <c r="D18154" s="5"/>
      <c r="J18154" s="12"/>
      <c r="S18154" s="12"/>
      <c r="T18154" s="5"/>
      <c r="V18154" s="5"/>
      <c r="W18154" s="5"/>
    </row>
    <row r="18155" spans="4:23" customFormat="1" x14ac:dyDescent="0.35">
      <c r="D18155" s="5"/>
      <c r="J18155" s="12"/>
      <c r="S18155" s="12"/>
      <c r="T18155" s="5"/>
      <c r="V18155" s="5"/>
      <c r="W18155" s="5"/>
    </row>
    <row r="18156" spans="4:23" customFormat="1" x14ac:dyDescent="0.35">
      <c r="D18156" s="5"/>
      <c r="J18156" s="12"/>
      <c r="S18156" s="12"/>
      <c r="T18156" s="5"/>
      <c r="V18156" s="5"/>
      <c r="W18156" s="5"/>
    </row>
    <row r="18157" spans="4:23" customFormat="1" x14ac:dyDescent="0.35">
      <c r="D18157" s="5"/>
      <c r="J18157" s="12"/>
      <c r="S18157" s="12"/>
      <c r="T18157" s="5"/>
      <c r="V18157" s="5"/>
      <c r="W18157" s="5"/>
    </row>
    <row r="18158" spans="4:23" customFormat="1" x14ac:dyDescent="0.35">
      <c r="D18158" s="5"/>
      <c r="J18158" s="12"/>
      <c r="S18158" s="12"/>
      <c r="T18158" s="5"/>
      <c r="V18158" s="5"/>
      <c r="W18158" s="5"/>
    </row>
    <row r="18159" spans="4:23" customFormat="1" x14ac:dyDescent="0.35">
      <c r="D18159" s="5"/>
      <c r="J18159" s="12"/>
      <c r="S18159" s="12"/>
      <c r="T18159" s="5"/>
      <c r="V18159" s="5"/>
      <c r="W18159" s="5"/>
    </row>
    <row r="18160" spans="4:23" customFormat="1" x14ac:dyDescent="0.35">
      <c r="D18160" s="5"/>
      <c r="J18160" s="12"/>
      <c r="S18160" s="12"/>
      <c r="T18160" s="5"/>
      <c r="V18160" s="5"/>
      <c r="W18160" s="5"/>
    </row>
    <row r="18161" spans="4:23" customFormat="1" x14ac:dyDescent="0.35">
      <c r="D18161" s="5"/>
      <c r="J18161" s="12"/>
      <c r="S18161" s="12"/>
      <c r="T18161" s="5"/>
      <c r="V18161" s="5"/>
      <c r="W18161" s="5"/>
    </row>
    <row r="18162" spans="4:23" customFormat="1" x14ac:dyDescent="0.35">
      <c r="D18162" s="5"/>
      <c r="J18162" s="12"/>
      <c r="S18162" s="12"/>
      <c r="T18162" s="5"/>
      <c r="V18162" s="5"/>
      <c r="W18162" s="5"/>
    </row>
    <row r="18163" spans="4:23" customFormat="1" x14ac:dyDescent="0.35">
      <c r="D18163" s="5"/>
      <c r="J18163" s="12"/>
      <c r="S18163" s="12"/>
      <c r="T18163" s="5"/>
      <c r="V18163" s="5"/>
      <c r="W18163" s="5"/>
    </row>
    <row r="18164" spans="4:23" customFormat="1" x14ac:dyDescent="0.35">
      <c r="D18164" s="5"/>
      <c r="J18164" s="12"/>
      <c r="S18164" s="12"/>
      <c r="T18164" s="5"/>
      <c r="V18164" s="5"/>
      <c r="W18164" s="5"/>
    </row>
    <row r="18165" spans="4:23" customFormat="1" x14ac:dyDescent="0.35">
      <c r="D18165" s="5"/>
      <c r="J18165" s="12"/>
      <c r="S18165" s="12"/>
      <c r="T18165" s="5"/>
      <c r="V18165" s="5"/>
      <c r="W18165" s="5"/>
    </row>
    <row r="18166" spans="4:23" customFormat="1" x14ac:dyDescent="0.35">
      <c r="D18166" s="5"/>
      <c r="J18166" s="12"/>
      <c r="S18166" s="12"/>
      <c r="T18166" s="5"/>
      <c r="V18166" s="5"/>
      <c r="W18166" s="5"/>
    </row>
    <row r="18167" spans="4:23" customFormat="1" x14ac:dyDescent="0.35">
      <c r="D18167" s="5"/>
      <c r="J18167" s="12"/>
      <c r="S18167" s="12"/>
      <c r="T18167" s="5"/>
      <c r="V18167" s="5"/>
      <c r="W18167" s="5"/>
    </row>
    <row r="18168" spans="4:23" customFormat="1" x14ac:dyDescent="0.35">
      <c r="D18168" s="5"/>
      <c r="J18168" s="12"/>
      <c r="S18168" s="12"/>
      <c r="T18168" s="5"/>
      <c r="V18168" s="5"/>
      <c r="W18168" s="5"/>
    </row>
    <row r="18169" spans="4:23" customFormat="1" x14ac:dyDescent="0.35">
      <c r="D18169" s="5"/>
      <c r="J18169" s="12"/>
      <c r="S18169" s="12"/>
      <c r="T18169" s="5"/>
      <c r="V18169" s="5"/>
      <c r="W18169" s="5"/>
    </row>
    <row r="18170" spans="4:23" customFormat="1" x14ac:dyDescent="0.35">
      <c r="D18170" s="5"/>
      <c r="J18170" s="12"/>
      <c r="S18170" s="12"/>
      <c r="T18170" s="5"/>
      <c r="V18170" s="5"/>
      <c r="W18170" s="5"/>
    </row>
    <row r="18171" spans="4:23" customFormat="1" x14ac:dyDescent="0.35">
      <c r="D18171" s="5"/>
      <c r="J18171" s="12"/>
      <c r="S18171" s="12"/>
      <c r="T18171" s="5"/>
      <c r="V18171" s="5"/>
      <c r="W18171" s="5"/>
    </row>
    <row r="18172" spans="4:23" customFormat="1" x14ac:dyDescent="0.35">
      <c r="D18172" s="5"/>
      <c r="J18172" s="12"/>
      <c r="S18172" s="12"/>
      <c r="T18172" s="5"/>
      <c r="V18172" s="5"/>
      <c r="W18172" s="5"/>
    </row>
    <row r="18173" spans="4:23" customFormat="1" x14ac:dyDescent="0.35">
      <c r="D18173" s="5"/>
      <c r="J18173" s="12"/>
      <c r="S18173" s="12"/>
      <c r="T18173" s="5"/>
      <c r="V18173" s="5"/>
      <c r="W18173" s="5"/>
    </row>
    <row r="18174" spans="4:23" customFormat="1" x14ac:dyDescent="0.35">
      <c r="D18174" s="5"/>
      <c r="J18174" s="12"/>
      <c r="S18174" s="12"/>
      <c r="T18174" s="5"/>
      <c r="V18174" s="5"/>
      <c r="W18174" s="5"/>
    </row>
    <row r="18175" spans="4:23" customFormat="1" x14ac:dyDescent="0.35">
      <c r="D18175" s="5"/>
      <c r="J18175" s="12"/>
      <c r="S18175" s="12"/>
      <c r="T18175" s="5"/>
      <c r="V18175" s="5"/>
      <c r="W18175" s="5"/>
    </row>
    <row r="18176" spans="4:23" customFormat="1" x14ac:dyDescent="0.35">
      <c r="D18176" s="5"/>
      <c r="J18176" s="12"/>
      <c r="S18176" s="12"/>
      <c r="T18176" s="5"/>
      <c r="V18176" s="5"/>
      <c r="W18176" s="5"/>
    </row>
    <row r="18177" spans="4:23" customFormat="1" x14ac:dyDescent="0.35">
      <c r="D18177" s="5"/>
      <c r="J18177" s="12"/>
      <c r="S18177" s="12"/>
      <c r="T18177" s="5"/>
      <c r="V18177" s="5"/>
      <c r="W18177" s="5"/>
    </row>
    <row r="18178" spans="4:23" customFormat="1" x14ac:dyDescent="0.35">
      <c r="D18178" s="5"/>
      <c r="J18178" s="12"/>
      <c r="S18178" s="12"/>
      <c r="T18178" s="5"/>
      <c r="V18178" s="5"/>
      <c r="W18178" s="5"/>
    </row>
    <row r="18179" spans="4:23" customFormat="1" x14ac:dyDescent="0.35">
      <c r="D18179" s="5"/>
      <c r="J18179" s="12"/>
      <c r="S18179" s="12"/>
      <c r="T18179" s="5"/>
      <c r="V18179" s="5"/>
      <c r="W18179" s="5"/>
    </row>
    <row r="18180" spans="4:23" customFormat="1" x14ac:dyDescent="0.35">
      <c r="D18180" s="5"/>
      <c r="J18180" s="12"/>
      <c r="S18180" s="12"/>
      <c r="T18180" s="5"/>
      <c r="V18180" s="5"/>
      <c r="W18180" s="5"/>
    </row>
    <row r="18181" spans="4:23" customFormat="1" x14ac:dyDescent="0.35">
      <c r="D18181" s="5"/>
      <c r="J18181" s="12"/>
      <c r="S18181" s="12"/>
      <c r="T18181" s="5"/>
      <c r="V18181" s="5"/>
      <c r="W18181" s="5"/>
    </row>
    <row r="18182" spans="4:23" customFormat="1" x14ac:dyDescent="0.35">
      <c r="D18182" s="5"/>
      <c r="J18182" s="12"/>
      <c r="S18182" s="12"/>
      <c r="T18182" s="5"/>
      <c r="V18182" s="5"/>
      <c r="W18182" s="5"/>
    </row>
    <row r="18183" spans="4:23" customFormat="1" x14ac:dyDescent="0.35">
      <c r="D18183" s="5"/>
      <c r="J18183" s="12"/>
      <c r="S18183" s="12"/>
      <c r="T18183" s="5"/>
      <c r="V18183" s="5"/>
      <c r="W18183" s="5"/>
    </row>
    <row r="18184" spans="4:23" customFormat="1" x14ac:dyDescent="0.35">
      <c r="D18184" s="5"/>
      <c r="J18184" s="12"/>
      <c r="S18184" s="12"/>
      <c r="T18184" s="5"/>
      <c r="V18184" s="5"/>
      <c r="W18184" s="5"/>
    </row>
    <row r="18185" spans="4:23" customFormat="1" x14ac:dyDescent="0.35">
      <c r="D18185" s="5"/>
      <c r="J18185" s="12"/>
      <c r="S18185" s="12"/>
      <c r="T18185" s="5"/>
      <c r="V18185" s="5"/>
      <c r="W18185" s="5"/>
    </row>
    <row r="18186" spans="4:23" customFormat="1" x14ac:dyDescent="0.35">
      <c r="D18186" s="5"/>
      <c r="J18186" s="12"/>
      <c r="S18186" s="12"/>
      <c r="T18186" s="5"/>
      <c r="V18186" s="5"/>
      <c r="W18186" s="5"/>
    </row>
    <row r="18187" spans="4:23" customFormat="1" x14ac:dyDescent="0.35">
      <c r="D18187" s="5"/>
      <c r="J18187" s="12"/>
      <c r="S18187" s="12"/>
      <c r="T18187" s="5"/>
      <c r="V18187" s="5"/>
      <c r="W18187" s="5"/>
    </row>
    <row r="18188" spans="4:23" customFormat="1" x14ac:dyDescent="0.35">
      <c r="D18188" s="5"/>
      <c r="J18188" s="12"/>
      <c r="S18188" s="12"/>
      <c r="T18188" s="5"/>
      <c r="V18188" s="5"/>
      <c r="W18188" s="5"/>
    </row>
    <row r="18189" spans="4:23" customFormat="1" x14ac:dyDescent="0.35">
      <c r="D18189" s="5"/>
      <c r="J18189" s="12"/>
      <c r="S18189" s="12"/>
      <c r="T18189" s="5"/>
      <c r="V18189" s="5"/>
      <c r="W18189" s="5"/>
    </row>
    <row r="18190" spans="4:23" customFormat="1" x14ac:dyDescent="0.35">
      <c r="D18190" s="5"/>
      <c r="J18190" s="12"/>
      <c r="S18190" s="12"/>
      <c r="T18190" s="5"/>
      <c r="V18190" s="5"/>
      <c r="W18190" s="5"/>
    </row>
    <row r="18191" spans="4:23" customFormat="1" x14ac:dyDescent="0.35">
      <c r="D18191" s="5"/>
      <c r="J18191" s="12"/>
      <c r="S18191" s="12"/>
      <c r="T18191" s="5"/>
      <c r="V18191" s="5"/>
      <c r="W18191" s="5"/>
    </row>
    <row r="18192" spans="4:23" customFormat="1" x14ac:dyDescent="0.35">
      <c r="D18192" s="5"/>
      <c r="J18192" s="12"/>
      <c r="S18192" s="12"/>
      <c r="T18192" s="5"/>
      <c r="V18192" s="5"/>
      <c r="W18192" s="5"/>
    </row>
    <row r="18193" spans="4:23" customFormat="1" x14ac:dyDescent="0.35">
      <c r="D18193" s="5"/>
      <c r="J18193" s="12"/>
      <c r="S18193" s="12"/>
      <c r="T18193" s="5"/>
      <c r="V18193" s="5"/>
      <c r="W18193" s="5"/>
    </row>
    <row r="18194" spans="4:23" customFormat="1" x14ac:dyDescent="0.35">
      <c r="D18194" s="5"/>
      <c r="J18194" s="12"/>
      <c r="S18194" s="12"/>
      <c r="T18194" s="5"/>
      <c r="V18194" s="5"/>
      <c r="W18194" s="5"/>
    </row>
    <row r="18195" spans="4:23" customFormat="1" x14ac:dyDescent="0.35">
      <c r="D18195" s="5"/>
      <c r="J18195" s="12"/>
      <c r="S18195" s="12"/>
      <c r="T18195" s="5"/>
      <c r="V18195" s="5"/>
      <c r="W18195" s="5"/>
    </row>
    <row r="18196" spans="4:23" customFormat="1" x14ac:dyDescent="0.35">
      <c r="D18196" s="5"/>
      <c r="J18196" s="12"/>
      <c r="S18196" s="12"/>
      <c r="T18196" s="5"/>
      <c r="V18196" s="5"/>
      <c r="W18196" s="5"/>
    </row>
    <row r="18197" spans="4:23" customFormat="1" x14ac:dyDescent="0.35">
      <c r="D18197" s="5"/>
      <c r="J18197" s="12"/>
      <c r="S18197" s="12"/>
      <c r="T18197" s="5"/>
      <c r="V18197" s="5"/>
      <c r="W18197" s="5"/>
    </row>
    <row r="18198" spans="4:23" customFormat="1" x14ac:dyDescent="0.35">
      <c r="D18198" s="5"/>
      <c r="J18198" s="12"/>
      <c r="S18198" s="12"/>
      <c r="T18198" s="5"/>
      <c r="V18198" s="5"/>
      <c r="W18198" s="5"/>
    </row>
    <row r="18199" spans="4:23" customFormat="1" x14ac:dyDescent="0.35">
      <c r="D18199" s="5"/>
      <c r="J18199" s="12"/>
      <c r="S18199" s="12"/>
      <c r="T18199" s="5"/>
      <c r="V18199" s="5"/>
      <c r="W18199" s="5"/>
    </row>
    <row r="18200" spans="4:23" customFormat="1" x14ac:dyDescent="0.35">
      <c r="D18200" s="5"/>
      <c r="J18200" s="12"/>
      <c r="S18200" s="12"/>
      <c r="T18200" s="5"/>
      <c r="V18200" s="5"/>
      <c r="W18200" s="5"/>
    </row>
    <row r="18201" spans="4:23" customFormat="1" x14ac:dyDescent="0.35">
      <c r="D18201" s="5"/>
      <c r="J18201" s="12"/>
      <c r="S18201" s="12"/>
      <c r="T18201" s="5"/>
      <c r="V18201" s="5"/>
      <c r="W18201" s="5"/>
    </row>
    <row r="18202" spans="4:23" customFormat="1" x14ac:dyDescent="0.35">
      <c r="D18202" s="5"/>
      <c r="J18202" s="12"/>
      <c r="S18202" s="12"/>
      <c r="T18202" s="5"/>
      <c r="V18202" s="5"/>
      <c r="W18202" s="5"/>
    </row>
    <row r="18203" spans="4:23" customFormat="1" x14ac:dyDescent="0.35">
      <c r="D18203" s="5"/>
      <c r="J18203" s="12"/>
      <c r="S18203" s="12"/>
      <c r="T18203" s="5"/>
      <c r="V18203" s="5"/>
      <c r="W18203" s="5"/>
    </row>
    <row r="18204" spans="4:23" customFormat="1" x14ac:dyDescent="0.35">
      <c r="D18204" s="5"/>
      <c r="J18204" s="12"/>
      <c r="S18204" s="12"/>
      <c r="T18204" s="5"/>
      <c r="V18204" s="5"/>
      <c r="W18204" s="5"/>
    </row>
    <row r="18205" spans="4:23" customFormat="1" x14ac:dyDescent="0.35">
      <c r="D18205" s="5"/>
      <c r="J18205" s="12"/>
      <c r="S18205" s="12"/>
      <c r="T18205" s="5"/>
      <c r="V18205" s="5"/>
      <c r="W18205" s="5"/>
    </row>
    <row r="18206" spans="4:23" customFormat="1" x14ac:dyDescent="0.35">
      <c r="D18206" s="5"/>
      <c r="J18206" s="12"/>
      <c r="S18206" s="12"/>
      <c r="T18206" s="5"/>
      <c r="V18206" s="5"/>
      <c r="W18206" s="5"/>
    </row>
    <row r="18207" spans="4:23" customFormat="1" x14ac:dyDescent="0.35">
      <c r="D18207" s="5"/>
      <c r="J18207" s="12"/>
      <c r="S18207" s="12"/>
      <c r="T18207" s="5"/>
      <c r="V18207" s="5"/>
      <c r="W18207" s="5"/>
    </row>
    <row r="18208" spans="4:23" customFormat="1" x14ac:dyDescent="0.35">
      <c r="D18208" s="5"/>
      <c r="J18208" s="12"/>
      <c r="S18208" s="12"/>
      <c r="T18208" s="5"/>
      <c r="V18208" s="5"/>
      <c r="W18208" s="5"/>
    </row>
    <row r="18209" spans="4:23" customFormat="1" x14ac:dyDescent="0.35">
      <c r="D18209" s="5"/>
      <c r="J18209" s="12"/>
      <c r="S18209" s="12"/>
      <c r="T18209" s="5"/>
      <c r="V18209" s="5"/>
      <c r="W18209" s="5"/>
    </row>
    <row r="18210" spans="4:23" customFormat="1" x14ac:dyDescent="0.35">
      <c r="D18210" s="5"/>
      <c r="J18210" s="12"/>
      <c r="S18210" s="12"/>
      <c r="T18210" s="5"/>
      <c r="V18210" s="5"/>
      <c r="W18210" s="5"/>
    </row>
    <row r="18211" spans="4:23" customFormat="1" x14ac:dyDescent="0.35">
      <c r="D18211" s="5"/>
      <c r="J18211" s="12"/>
      <c r="S18211" s="12"/>
      <c r="T18211" s="5"/>
      <c r="V18211" s="5"/>
      <c r="W18211" s="5"/>
    </row>
    <row r="18212" spans="4:23" customFormat="1" x14ac:dyDescent="0.35">
      <c r="D18212" s="5"/>
      <c r="J18212" s="12"/>
      <c r="S18212" s="12"/>
      <c r="T18212" s="5"/>
      <c r="V18212" s="5"/>
      <c r="W18212" s="5"/>
    </row>
    <row r="18213" spans="4:23" customFormat="1" x14ac:dyDescent="0.35">
      <c r="D18213" s="5"/>
      <c r="J18213" s="12"/>
      <c r="S18213" s="12"/>
      <c r="T18213" s="5"/>
      <c r="V18213" s="5"/>
      <c r="W18213" s="5"/>
    </row>
    <row r="18214" spans="4:23" customFormat="1" x14ac:dyDescent="0.35">
      <c r="D18214" s="5"/>
      <c r="J18214" s="12"/>
      <c r="S18214" s="12"/>
      <c r="T18214" s="5"/>
      <c r="V18214" s="5"/>
      <c r="W18214" s="5"/>
    </row>
    <row r="18215" spans="4:23" customFormat="1" x14ac:dyDescent="0.35">
      <c r="D18215" s="5"/>
      <c r="J18215" s="12"/>
      <c r="S18215" s="12"/>
      <c r="T18215" s="5"/>
      <c r="V18215" s="5"/>
      <c r="W18215" s="5"/>
    </row>
    <row r="18216" spans="4:23" customFormat="1" x14ac:dyDescent="0.35">
      <c r="D18216" s="5"/>
      <c r="J18216" s="12"/>
      <c r="S18216" s="12"/>
      <c r="T18216" s="5"/>
      <c r="V18216" s="5"/>
      <c r="W18216" s="5"/>
    </row>
    <row r="18217" spans="4:23" customFormat="1" x14ac:dyDescent="0.35">
      <c r="D18217" s="5"/>
      <c r="J18217" s="12"/>
      <c r="S18217" s="12"/>
      <c r="T18217" s="5"/>
      <c r="V18217" s="5"/>
      <c r="W18217" s="5"/>
    </row>
    <row r="18218" spans="4:23" customFormat="1" x14ac:dyDescent="0.35">
      <c r="D18218" s="5"/>
      <c r="J18218" s="12"/>
      <c r="S18218" s="12"/>
      <c r="T18218" s="5"/>
      <c r="V18218" s="5"/>
      <c r="W18218" s="5"/>
    </row>
    <row r="18219" spans="4:23" customFormat="1" x14ac:dyDescent="0.35">
      <c r="D18219" s="5"/>
      <c r="J18219" s="12"/>
      <c r="S18219" s="12"/>
      <c r="T18219" s="5"/>
      <c r="V18219" s="5"/>
      <c r="W18219" s="5"/>
    </row>
    <row r="18220" spans="4:23" customFormat="1" x14ac:dyDescent="0.35">
      <c r="D18220" s="5"/>
      <c r="J18220" s="12"/>
      <c r="S18220" s="12"/>
      <c r="T18220" s="5"/>
      <c r="V18220" s="5"/>
      <c r="W18220" s="5"/>
    </row>
    <row r="18221" spans="4:23" customFormat="1" x14ac:dyDescent="0.35">
      <c r="D18221" s="5"/>
      <c r="J18221" s="12"/>
      <c r="S18221" s="12"/>
      <c r="T18221" s="5"/>
      <c r="V18221" s="5"/>
      <c r="W18221" s="5"/>
    </row>
    <row r="18222" spans="4:23" customFormat="1" x14ac:dyDescent="0.35">
      <c r="D18222" s="5"/>
      <c r="J18222" s="12"/>
      <c r="S18222" s="12"/>
      <c r="T18222" s="5"/>
      <c r="V18222" s="5"/>
      <c r="W18222" s="5"/>
    </row>
    <row r="18223" spans="4:23" customFormat="1" x14ac:dyDescent="0.35">
      <c r="D18223" s="5"/>
      <c r="J18223" s="12"/>
      <c r="S18223" s="12"/>
      <c r="T18223" s="5"/>
      <c r="V18223" s="5"/>
      <c r="W18223" s="5"/>
    </row>
    <row r="18224" spans="4:23" customFormat="1" x14ac:dyDescent="0.35">
      <c r="D18224" s="5"/>
      <c r="J18224" s="12"/>
      <c r="S18224" s="12"/>
      <c r="T18224" s="5"/>
      <c r="V18224" s="5"/>
      <c r="W18224" s="5"/>
    </row>
    <row r="18225" spans="4:23" customFormat="1" x14ac:dyDescent="0.35">
      <c r="D18225" s="5"/>
      <c r="J18225" s="12"/>
      <c r="S18225" s="12"/>
      <c r="T18225" s="5"/>
      <c r="V18225" s="5"/>
      <c r="W18225" s="5"/>
    </row>
    <row r="18226" spans="4:23" customFormat="1" x14ac:dyDescent="0.35">
      <c r="D18226" s="5"/>
      <c r="J18226" s="12"/>
      <c r="S18226" s="12"/>
      <c r="T18226" s="5"/>
      <c r="V18226" s="5"/>
      <c r="W18226" s="5"/>
    </row>
    <row r="18227" spans="4:23" customFormat="1" x14ac:dyDescent="0.35">
      <c r="D18227" s="5"/>
      <c r="J18227" s="12"/>
      <c r="S18227" s="12"/>
      <c r="T18227" s="5"/>
      <c r="V18227" s="5"/>
      <c r="W18227" s="5"/>
    </row>
    <row r="18228" spans="4:23" customFormat="1" x14ac:dyDescent="0.35">
      <c r="D18228" s="5"/>
      <c r="J18228" s="12"/>
      <c r="S18228" s="12"/>
      <c r="T18228" s="5"/>
      <c r="V18228" s="5"/>
      <c r="W18228" s="5"/>
    </row>
    <row r="18229" spans="4:23" customFormat="1" x14ac:dyDescent="0.35">
      <c r="D18229" s="5"/>
      <c r="J18229" s="12"/>
      <c r="S18229" s="12"/>
      <c r="T18229" s="5"/>
      <c r="V18229" s="5"/>
      <c r="W18229" s="5"/>
    </row>
    <row r="18230" spans="4:23" customFormat="1" x14ac:dyDescent="0.35">
      <c r="D18230" s="5"/>
      <c r="J18230" s="12"/>
      <c r="S18230" s="12"/>
      <c r="T18230" s="5"/>
      <c r="V18230" s="5"/>
      <c r="W18230" s="5"/>
    </row>
    <row r="18231" spans="4:23" customFormat="1" x14ac:dyDescent="0.35">
      <c r="D18231" s="5"/>
      <c r="J18231" s="12"/>
      <c r="S18231" s="12"/>
      <c r="T18231" s="5"/>
      <c r="V18231" s="5"/>
      <c r="W18231" s="5"/>
    </row>
    <row r="18232" spans="4:23" customFormat="1" x14ac:dyDescent="0.35">
      <c r="D18232" s="5"/>
      <c r="J18232" s="12"/>
      <c r="S18232" s="12"/>
      <c r="T18232" s="5"/>
      <c r="V18232" s="5"/>
      <c r="W18232" s="5"/>
    </row>
    <row r="18233" spans="4:23" customFormat="1" x14ac:dyDescent="0.35">
      <c r="D18233" s="5"/>
      <c r="J18233" s="12"/>
      <c r="S18233" s="12"/>
      <c r="T18233" s="5"/>
      <c r="V18233" s="5"/>
      <c r="W18233" s="5"/>
    </row>
    <row r="18234" spans="4:23" customFormat="1" x14ac:dyDescent="0.35">
      <c r="D18234" s="5"/>
      <c r="J18234" s="12"/>
      <c r="S18234" s="12"/>
      <c r="T18234" s="5"/>
      <c r="V18234" s="5"/>
      <c r="W18234" s="5"/>
    </row>
    <row r="18235" spans="4:23" customFormat="1" x14ac:dyDescent="0.35">
      <c r="D18235" s="5"/>
      <c r="J18235" s="12"/>
      <c r="S18235" s="12"/>
      <c r="T18235" s="5"/>
      <c r="V18235" s="5"/>
      <c r="W18235" s="5"/>
    </row>
    <row r="18236" spans="4:23" customFormat="1" x14ac:dyDescent="0.35">
      <c r="D18236" s="5"/>
      <c r="J18236" s="12"/>
      <c r="S18236" s="12"/>
      <c r="T18236" s="5"/>
      <c r="V18236" s="5"/>
      <c r="W18236" s="5"/>
    </row>
    <row r="18237" spans="4:23" customFormat="1" x14ac:dyDescent="0.35">
      <c r="D18237" s="5"/>
      <c r="J18237" s="12"/>
      <c r="S18237" s="12"/>
      <c r="T18237" s="5"/>
      <c r="V18237" s="5"/>
      <c r="W18237" s="5"/>
    </row>
    <row r="18238" spans="4:23" customFormat="1" x14ac:dyDescent="0.35">
      <c r="D18238" s="5"/>
      <c r="J18238" s="12"/>
      <c r="S18238" s="12"/>
      <c r="T18238" s="5"/>
      <c r="V18238" s="5"/>
      <c r="W18238" s="5"/>
    </row>
    <row r="18239" spans="4:23" customFormat="1" x14ac:dyDescent="0.35">
      <c r="D18239" s="5"/>
      <c r="J18239" s="12"/>
      <c r="S18239" s="12"/>
      <c r="T18239" s="5"/>
      <c r="V18239" s="5"/>
      <c r="W18239" s="5"/>
    </row>
    <row r="18240" spans="4:23" customFormat="1" x14ac:dyDescent="0.35">
      <c r="D18240" s="5"/>
      <c r="J18240" s="12"/>
      <c r="S18240" s="12"/>
      <c r="T18240" s="5"/>
      <c r="V18240" s="5"/>
      <c r="W18240" s="5"/>
    </row>
    <row r="18241" spans="4:23" customFormat="1" x14ac:dyDescent="0.35">
      <c r="D18241" s="5"/>
      <c r="J18241" s="12"/>
      <c r="S18241" s="12"/>
      <c r="T18241" s="5"/>
      <c r="V18241" s="5"/>
      <c r="W18241" s="5"/>
    </row>
    <row r="18242" spans="4:23" customFormat="1" x14ac:dyDescent="0.35">
      <c r="D18242" s="5"/>
      <c r="J18242" s="12"/>
      <c r="S18242" s="12"/>
      <c r="T18242" s="5"/>
      <c r="V18242" s="5"/>
      <c r="W18242" s="5"/>
    </row>
    <row r="18243" spans="4:23" customFormat="1" x14ac:dyDescent="0.35">
      <c r="D18243" s="5"/>
      <c r="J18243" s="12"/>
      <c r="S18243" s="12"/>
      <c r="T18243" s="5"/>
      <c r="V18243" s="5"/>
      <c r="W18243" s="5"/>
    </row>
    <row r="18244" spans="4:23" customFormat="1" x14ac:dyDescent="0.35">
      <c r="D18244" s="5"/>
      <c r="J18244" s="12"/>
      <c r="S18244" s="12"/>
      <c r="T18244" s="5"/>
      <c r="V18244" s="5"/>
      <c r="W18244" s="5"/>
    </row>
    <row r="18245" spans="4:23" customFormat="1" x14ac:dyDescent="0.35">
      <c r="D18245" s="5"/>
      <c r="J18245" s="12"/>
      <c r="S18245" s="12"/>
      <c r="T18245" s="5"/>
      <c r="V18245" s="5"/>
      <c r="W18245" s="5"/>
    </row>
    <row r="18246" spans="4:23" customFormat="1" x14ac:dyDescent="0.35">
      <c r="D18246" s="5"/>
      <c r="J18246" s="12"/>
      <c r="S18246" s="12"/>
      <c r="T18246" s="5"/>
      <c r="V18246" s="5"/>
      <c r="W18246" s="5"/>
    </row>
    <row r="18247" spans="4:23" customFormat="1" x14ac:dyDescent="0.35">
      <c r="D18247" s="5"/>
      <c r="J18247" s="12"/>
      <c r="S18247" s="12"/>
      <c r="T18247" s="5"/>
      <c r="V18247" s="5"/>
      <c r="W18247" s="5"/>
    </row>
    <row r="18248" spans="4:23" customFormat="1" x14ac:dyDescent="0.35">
      <c r="D18248" s="5"/>
      <c r="J18248" s="12"/>
      <c r="S18248" s="12"/>
      <c r="T18248" s="5"/>
      <c r="V18248" s="5"/>
      <c r="W18248" s="5"/>
    </row>
    <row r="18249" spans="4:23" customFormat="1" x14ac:dyDescent="0.35">
      <c r="D18249" s="5"/>
      <c r="J18249" s="12"/>
      <c r="S18249" s="12"/>
      <c r="T18249" s="5"/>
      <c r="V18249" s="5"/>
      <c r="W18249" s="5"/>
    </row>
    <row r="18250" spans="4:23" customFormat="1" x14ac:dyDescent="0.35">
      <c r="D18250" s="5"/>
      <c r="J18250" s="12"/>
      <c r="S18250" s="12"/>
      <c r="T18250" s="5"/>
      <c r="V18250" s="5"/>
      <c r="W18250" s="5"/>
    </row>
    <row r="18251" spans="4:23" customFormat="1" x14ac:dyDescent="0.35">
      <c r="D18251" s="5"/>
      <c r="J18251" s="12"/>
      <c r="S18251" s="12"/>
      <c r="T18251" s="5"/>
      <c r="V18251" s="5"/>
      <c r="W18251" s="5"/>
    </row>
    <row r="18252" spans="4:23" customFormat="1" x14ac:dyDescent="0.35">
      <c r="D18252" s="5"/>
      <c r="J18252" s="12"/>
      <c r="S18252" s="12"/>
      <c r="T18252" s="5"/>
      <c r="V18252" s="5"/>
      <c r="W18252" s="5"/>
    </row>
    <row r="18253" spans="4:23" customFormat="1" x14ac:dyDescent="0.35">
      <c r="D18253" s="5"/>
      <c r="J18253" s="12"/>
      <c r="S18253" s="12"/>
      <c r="T18253" s="5"/>
      <c r="V18253" s="5"/>
      <c r="W18253" s="5"/>
    </row>
    <row r="18254" spans="4:23" customFormat="1" x14ac:dyDescent="0.35">
      <c r="D18254" s="5"/>
      <c r="J18254" s="12"/>
      <c r="S18254" s="12"/>
      <c r="T18254" s="5"/>
      <c r="V18254" s="5"/>
      <c r="W18254" s="5"/>
    </row>
    <row r="18255" spans="4:23" customFormat="1" x14ac:dyDescent="0.35">
      <c r="D18255" s="5"/>
      <c r="J18255" s="12"/>
      <c r="S18255" s="12"/>
      <c r="T18255" s="5"/>
      <c r="V18255" s="5"/>
      <c r="W18255" s="5"/>
    </row>
    <row r="18256" spans="4:23" customFormat="1" x14ac:dyDescent="0.35">
      <c r="D18256" s="5"/>
      <c r="J18256" s="12"/>
      <c r="S18256" s="12"/>
      <c r="T18256" s="5"/>
      <c r="V18256" s="5"/>
      <c r="W18256" s="5"/>
    </row>
    <row r="18257" spans="4:23" customFormat="1" x14ac:dyDescent="0.35">
      <c r="D18257" s="5"/>
      <c r="J18257" s="12"/>
      <c r="S18257" s="12"/>
      <c r="T18257" s="5"/>
      <c r="V18257" s="5"/>
      <c r="W18257" s="5"/>
    </row>
    <row r="18258" spans="4:23" customFormat="1" x14ac:dyDescent="0.35">
      <c r="D18258" s="5"/>
      <c r="J18258" s="12"/>
      <c r="S18258" s="12"/>
      <c r="T18258" s="5"/>
      <c r="V18258" s="5"/>
      <c r="W18258" s="5"/>
    </row>
    <row r="18259" spans="4:23" customFormat="1" x14ac:dyDescent="0.35">
      <c r="D18259" s="5"/>
      <c r="J18259" s="12"/>
      <c r="S18259" s="12"/>
      <c r="T18259" s="5"/>
      <c r="V18259" s="5"/>
      <c r="W18259" s="5"/>
    </row>
    <row r="18260" spans="4:23" customFormat="1" x14ac:dyDescent="0.35">
      <c r="D18260" s="5"/>
      <c r="J18260" s="12"/>
      <c r="S18260" s="12"/>
      <c r="T18260" s="5"/>
      <c r="V18260" s="5"/>
      <c r="W18260" s="5"/>
    </row>
    <row r="18261" spans="4:23" customFormat="1" x14ac:dyDescent="0.35">
      <c r="D18261" s="5"/>
      <c r="J18261" s="12"/>
      <c r="S18261" s="12"/>
      <c r="T18261" s="5"/>
      <c r="V18261" s="5"/>
      <c r="W18261" s="5"/>
    </row>
    <row r="18262" spans="4:23" customFormat="1" x14ac:dyDescent="0.35">
      <c r="D18262" s="5"/>
      <c r="J18262" s="12"/>
      <c r="S18262" s="12"/>
      <c r="T18262" s="5"/>
      <c r="V18262" s="5"/>
      <c r="W18262" s="5"/>
    </row>
    <row r="18263" spans="4:23" customFormat="1" x14ac:dyDescent="0.35">
      <c r="D18263" s="5"/>
      <c r="J18263" s="12"/>
      <c r="S18263" s="12"/>
      <c r="T18263" s="5"/>
      <c r="V18263" s="5"/>
      <c r="W18263" s="5"/>
    </row>
    <row r="18264" spans="4:23" customFormat="1" x14ac:dyDescent="0.35">
      <c r="D18264" s="5"/>
      <c r="J18264" s="12"/>
      <c r="S18264" s="12"/>
      <c r="T18264" s="5"/>
      <c r="V18264" s="5"/>
      <c r="W18264" s="5"/>
    </row>
    <row r="18265" spans="4:23" customFormat="1" x14ac:dyDescent="0.35">
      <c r="D18265" s="5"/>
      <c r="J18265" s="12"/>
      <c r="S18265" s="12"/>
      <c r="T18265" s="5"/>
      <c r="V18265" s="5"/>
      <c r="W18265" s="5"/>
    </row>
    <row r="18266" spans="4:23" customFormat="1" x14ac:dyDescent="0.35">
      <c r="D18266" s="5"/>
      <c r="J18266" s="12"/>
      <c r="S18266" s="12"/>
      <c r="T18266" s="5"/>
      <c r="V18266" s="5"/>
      <c r="W18266" s="5"/>
    </row>
    <row r="18267" spans="4:23" customFormat="1" x14ac:dyDescent="0.35">
      <c r="D18267" s="5"/>
      <c r="J18267" s="12"/>
      <c r="S18267" s="12"/>
      <c r="T18267" s="5"/>
      <c r="V18267" s="5"/>
      <c r="W18267" s="5"/>
    </row>
    <row r="18268" spans="4:23" customFormat="1" x14ac:dyDescent="0.35">
      <c r="D18268" s="5"/>
      <c r="J18268" s="12"/>
      <c r="S18268" s="12"/>
      <c r="T18268" s="5"/>
      <c r="V18268" s="5"/>
      <c r="W18268" s="5"/>
    </row>
    <row r="18269" spans="4:23" customFormat="1" x14ac:dyDescent="0.35">
      <c r="D18269" s="5"/>
      <c r="J18269" s="12"/>
      <c r="S18269" s="12"/>
      <c r="T18269" s="5"/>
      <c r="V18269" s="5"/>
      <c r="W18269" s="5"/>
    </row>
    <row r="18270" spans="4:23" customFormat="1" x14ac:dyDescent="0.35">
      <c r="D18270" s="5"/>
      <c r="J18270" s="12"/>
      <c r="S18270" s="12"/>
      <c r="T18270" s="5"/>
      <c r="V18270" s="5"/>
      <c r="W18270" s="5"/>
    </row>
    <row r="18271" spans="4:23" customFormat="1" x14ac:dyDescent="0.35">
      <c r="D18271" s="5"/>
      <c r="J18271" s="12"/>
      <c r="S18271" s="12"/>
      <c r="T18271" s="5"/>
      <c r="V18271" s="5"/>
      <c r="W18271" s="5"/>
    </row>
    <row r="18272" spans="4:23" customFormat="1" x14ac:dyDescent="0.35">
      <c r="D18272" s="5"/>
      <c r="J18272" s="12"/>
      <c r="S18272" s="12"/>
      <c r="T18272" s="5"/>
      <c r="V18272" s="5"/>
      <c r="W18272" s="5"/>
    </row>
    <row r="18273" spans="4:23" customFormat="1" x14ac:dyDescent="0.35">
      <c r="D18273" s="5"/>
      <c r="J18273" s="12"/>
      <c r="S18273" s="12"/>
      <c r="T18273" s="5"/>
      <c r="V18273" s="5"/>
      <c r="W18273" s="5"/>
    </row>
    <row r="18274" spans="4:23" customFormat="1" x14ac:dyDescent="0.35">
      <c r="D18274" s="5"/>
      <c r="J18274" s="12"/>
      <c r="S18274" s="12"/>
      <c r="T18274" s="5"/>
      <c r="V18274" s="5"/>
      <c r="W18274" s="5"/>
    </row>
    <row r="18275" spans="4:23" customFormat="1" x14ac:dyDescent="0.35">
      <c r="D18275" s="5"/>
      <c r="J18275" s="12"/>
      <c r="S18275" s="12"/>
      <c r="T18275" s="5"/>
      <c r="V18275" s="5"/>
      <c r="W18275" s="5"/>
    </row>
    <row r="18276" spans="4:23" customFormat="1" x14ac:dyDescent="0.35">
      <c r="D18276" s="5"/>
      <c r="J18276" s="12"/>
      <c r="S18276" s="12"/>
      <c r="T18276" s="5"/>
      <c r="V18276" s="5"/>
      <c r="W18276" s="5"/>
    </row>
    <row r="18277" spans="4:23" customFormat="1" x14ac:dyDescent="0.35">
      <c r="D18277" s="5"/>
      <c r="J18277" s="12"/>
      <c r="S18277" s="12"/>
      <c r="T18277" s="5"/>
      <c r="V18277" s="5"/>
      <c r="W18277" s="5"/>
    </row>
    <row r="18278" spans="4:23" customFormat="1" x14ac:dyDescent="0.35">
      <c r="D18278" s="5"/>
      <c r="J18278" s="12"/>
      <c r="S18278" s="12"/>
      <c r="T18278" s="5"/>
      <c r="V18278" s="5"/>
      <c r="W18278" s="5"/>
    </row>
    <row r="18279" spans="4:23" customFormat="1" x14ac:dyDescent="0.35">
      <c r="D18279" s="5"/>
      <c r="J18279" s="12"/>
      <c r="S18279" s="12"/>
      <c r="T18279" s="5"/>
      <c r="V18279" s="5"/>
      <c r="W18279" s="5"/>
    </row>
    <row r="18280" spans="4:23" customFormat="1" x14ac:dyDescent="0.35">
      <c r="D18280" s="5"/>
      <c r="J18280" s="12"/>
      <c r="S18280" s="12"/>
      <c r="T18280" s="5"/>
      <c r="V18280" s="5"/>
      <c r="W18280" s="5"/>
    </row>
    <row r="18281" spans="4:23" customFormat="1" x14ac:dyDescent="0.35">
      <c r="D18281" s="5"/>
      <c r="J18281" s="12"/>
      <c r="S18281" s="12"/>
      <c r="T18281" s="5"/>
      <c r="V18281" s="5"/>
      <c r="W18281" s="5"/>
    </row>
    <row r="18282" spans="4:23" customFormat="1" x14ac:dyDescent="0.35">
      <c r="D18282" s="5"/>
      <c r="J18282" s="12"/>
      <c r="S18282" s="12"/>
      <c r="T18282" s="5"/>
      <c r="V18282" s="5"/>
      <c r="W18282" s="5"/>
    </row>
    <row r="18283" spans="4:23" customFormat="1" x14ac:dyDescent="0.35">
      <c r="D18283" s="5"/>
      <c r="J18283" s="12"/>
      <c r="S18283" s="12"/>
      <c r="T18283" s="5"/>
      <c r="V18283" s="5"/>
      <c r="W18283" s="5"/>
    </row>
    <row r="18284" spans="4:23" customFormat="1" x14ac:dyDescent="0.35">
      <c r="D18284" s="5"/>
      <c r="J18284" s="12"/>
      <c r="S18284" s="12"/>
      <c r="T18284" s="5"/>
      <c r="V18284" s="5"/>
      <c r="W18284" s="5"/>
    </row>
    <row r="18285" spans="4:23" customFormat="1" x14ac:dyDescent="0.35">
      <c r="D18285" s="5"/>
      <c r="J18285" s="12"/>
      <c r="S18285" s="12"/>
      <c r="T18285" s="5"/>
      <c r="V18285" s="5"/>
      <c r="W18285" s="5"/>
    </row>
    <row r="18286" spans="4:23" customFormat="1" x14ac:dyDescent="0.35">
      <c r="D18286" s="5"/>
      <c r="J18286" s="12"/>
      <c r="S18286" s="12"/>
      <c r="T18286" s="5"/>
      <c r="V18286" s="5"/>
      <c r="W18286" s="5"/>
    </row>
    <row r="18287" spans="4:23" customFormat="1" x14ac:dyDescent="0.35">
      <c r="D18287" s="5"/>
      <c r="J18287" s="12"/>
      <c r="S18287" s="12"/>
      <c r="T18287" s="5"/>
      <c r="V18287" s="5"/>
      <c r="W18287" s="5"/>
    </row>
    <row r="18288" spans="4:23" customFormat="1" x14ac:dyDescent="0.35">
      <c r="D18288" s="5"/>
      <c r="J18288" s="12"/>
      <c r="S18288" s="12"/>
      <c r="T18288" s="5"/>
      <c r="V18288" s="5"/>
      <c r="W18288" s="5"/>
    </row>
    <row r="18289" spans="4:23" customFormat="1" x14ac:dyDescent="0.35">
      <c r="D18289" s="5"/>
      <c r="J18289" s="12"/>
      <c r="S18289" s="12"/>
      <c r="T18289" s="5"/>
      <c r="V18289" s="5"/>
      <c r="W18289" s="5"/>
    </row>
    <row r="18290" spans="4:23" customFormat="1" x14ac:dyDescent="0.35">
      <c r="D18290" s="5"/>
      <c r="J18290" s="12"/>
      <c r="S18290" s="12"/>
      <c r="T18290" s="5"/>
      <c r="V18290" s="5"/>
      <c r="W18290" s="5"/>
    </row>
    <row r="18291" spans="4:23" customFormat="1" x14ac:dyDescent="0.35">
      <c r="D18291" s="5"/>
      <c r="J18291" s="12"/>
      <c r="S18291" s="12"/>
      <c r="T18291" s="5"/>
      <c r="V18291" s="5"/>
      <c r="W18291" s="5"/>
    </row>
    <row r="18292" spans="4:23" customFormat="1" x14ac:dyDescent="0.35">
      <c r="D18292" s="5"/>
      <c r="J18292" s="12"/>
      <c r="S18292" s="12"/>
      <c r="T18292" s="5"/>
      <c r="V18292" s="5"/>
      <c r="W18292" s="5"/>
    </row>
    <row r="18293" spans="4:23" customFormat="1" x14ac:dyDescent="0.35">
      <c r="D18293" s="5"/>
      <c r="J18293" s="12"/>
      <c r="S18293" s="12"/>
      <c r="T18293" s="5"/>
      <c r="V18293" s="5"/>
      <c r="W18293" s="5"/>
    </row>
    <row r="18294" spans="4:23" customFormat="1" x14ac:dyDescent="0.35">
      <c r="D18294" s="5"/>
      <c r="J18294" s="12"/>
      <c r="S18294" s="12"/>
      <c r="T18294" s="5"/>
      <c r="V18294" s="5"/>
      <c r="W18294" s="5"/>
    </row>
    <row r="18295" spans="4:23" customFormat="1" x14ac:dyDescent="0.35">
      <c r="D18295" s="5"/>
      <c r="J18295" s="12"/>
      <c r="S18295" s="12"/>
      <c r="T18295" s="5"/>
      <c r="V18295" s="5"/>
      <c r="W18295" s="5"/>
    </row>
    <row r="18296" spans="4:23" customFormat="1" x14ac:dyDescent="0.35">
      <c r="D18296" s="5"/>
      <c r="J18296" s="12"/>
      <c r="S18296" s="12"/>
      <c r="T18296" s="5"/>
      <c r="V18296" s="5"/>
      <c r="W18296" s="5"/>
    </row>
    <row r="18297" spans="4:23" customFormat="1" x14ac:dyDescent="0.35">
      <c r="D18297" s="5"/>
      <c r="J18297" s="12"/>
      <c r="S18297" s="12"/>
      <c r="T18297" s="5"/>
      <c r="V18297" s="5"/>
      <c r="W18297" s="5"/>
    </row>
    <row r="18298" spans="4:23" customFormat="1" x14ac:dyDescent="0.35">
      <c r="D18298" s="5"/>
      <c r="J18298" s="12"/>
      <c r="S18298" s="12"/>
      <c r="T18298" s="5"/>
      <c r="V18298" s="5"/>
      <c r="W18298" s="5"/>
    </row>
    <row r="18299" spans="4:23" customFormat="1" x14ac:dyDescent="0.35">
      <c r="D18299" s="5"/>
      <c r="J18299" s="12"/>
      <c r="S18299" s="12"/>
      <c r="T18299" s="5"/>
      <c r="V18299" s="5"/>
      <c r="W18299" s="5"/>
    </row>
    <row r="18300" spans="4:23" customFormat="1" x14ac:dyDescent="0.35">
      <c r="D18300" s="5"/>
      <c r="J18300" s="12"/>
      <c r="S18300" s="12"/>
      <c r="T18300" s="5"/>
      <c r="V18300" s="5"/>
      <c r="W18300" s="5"/>
    </row>
    <row r="18301" spans="4:23" customFormat="1" x14ac:dyDescent="0.35">
      <c r="D18301" s="5"/>
      <c r="J18301" s="12"/>
      <c r="S18301" s="12"/>
      <c r="T18301" s="5"/>
      <c r="V18301" s="5"/>
      <c r="W18301" s="5"/>
    </row>
    <row r="18302" spans="4:23" customFormat="1" x14ac:dyDescent="0.35">
      <c r="D18302" s="5"/>
      <c r="J18302" s="12"/>
      <c r="S18302" s="12"/>
      <c r="T18302" s="5"/>
      <c r="V18302" s="5"/>
      <c r="W18302" s="5"/>
    </row>
    <row r="18303" spans="4:23" customFormat="1" x14ac:dyDescent="0.35">
      <c r="D18303" s="5"/>
      <c r="J18303" s="12"/>
      <c r="S18303" s="12"/>
      <c r="T18303" s="5"/>
      <c r="V18303" s="5"/>
      <c r="W18303" s="5"/>
    </row>
    <row r="18304" spans="4:23" customFormat="1" x14ac:dyDescent="0.35">
      <c r="D18304" s="5"/>
      <c r="J18304" s="12"/>
      <c r="S18304" s="12"/>
      <c r="T18304" s="5"/>
      <c r="V18304" s="5"/>
      <c r="W18304" s="5"/>
    </row>
    <row r="18305" spans="4:23" customFormat="1" x14ac:dyDescent="0.35">
      <c r="D18305" s="5"/>
      <c r="J18305" s="12"/>
      <c r="S18305" s="12"/>
      <c r="T18305" s="5"/>
      <c r="V18305" s="5"/>
      <c r="W18305" s="5"/>
    </row>
    <row r="18306" spans="4:23" customFormat="1" x14ac:dyDescent="0.35">
      <c r="D18306" s="5"/>
      <c r="J18306" s="12"/>
      <c r="S18306" s="12"/>
      <c r="T18306" s="5"/>
      <c r="V18306" s="5"/>
      <c r="W18306" s="5"/>
    </row>
    <row r="18307" spans="4:23" customFormat="1" x14ac:dyDescent="0.35">
      <c r="D18307" s="5"/>
      <c r="J18307" s="12"/>
      <c r="S18307" s="12"/>
      <c r="T18307" s="5"/>
      <c r="V18307" s="5"/>
      <c r="W18307" s="5"/>
    </row>
    <row r="18308" spans="4:23" customFormat="1" x14ac:dyDescent="0.35">
      <c r="D18308" s="5"/>
      <c r="J18308" s="12"/>
      <c r="S18308" s="12"/>
      <c r="T18308" s="5"/>
      <c r="V18308" s="5"/>
      <c r="W18308" s="5"/>
    </row>
    <row r="18309" spans="4:23" customFormat="1" x14ac:dyDescent="0.35">
      <c r="D18309" s="5"/>
      <c r="J18309" s="12"/>
      <c r="S18309" s="12"/>
      <c r="T18309" s="5"/>
      <c r="V18309" s="5"/>
      <c r="W18309" s="5"/>
    </row>
    <row r="18310" spans="4:23" customFormat="1" x14ac:dyDescent="0.35">
      <c r="D18310" s="5"/>
      <c r="J18310" s="12"/>
      <c r="S18310" s="12"/>
      <c r="T18310" s="5"/>
      <c r="V18310" s="5"/>
      <c r="W18310" s="5"/>
    </row>
    <row r="18311" spans="4:23" customFormat="1" x14ac:dyDescent="0.35">
      <c r="D18311" s="5"/>
      <c r="J18311" s="12"/>
      <c r="S18311" s="12"/>
      <c r="T18311" s="5"/>
      <c r="V18311" s="5"/>
      <c r="W18311" s="5"/>
    </row>
    <row r="18312" spans="4:23" customFormat="1" x14ac:dyDescent="0.35">
      <c r="D18312" s="5"/>
      <c r="J18312" s="12"/>
      <c r="S18312" s="12"/>
      <c r="T18312" s="5"/>
      <c r="V18312" s="5"/>
      <c r="W18312" s="5"/>
    </row>
    <row r="18313" spans="4:23" customFormat="1" x14ac:dyDescent="0.35">
      <c r="D18313" s="5"/>
      <c r="J18313" s="12"/>
      <c r="S18313" s="12"/>
      <c r="T18313" s="5"/>
      <c r="V18313" s="5"/>
      <c r="W18313" s="5"/>
    </row>
    <row r="18314" spans="4:23" customFormat="1" x14ac:dyDescent="0.35">
      <c r="D18314" s="5"/>
      <c r="J18314" s="12"/>
      <c r="S18314" s="12"/>
      <c r="T18314" s="5"/>
      <c r="V18314" s="5"/>
      <c r="W18314" s="5"/>
    </row>
    <row r="18315" spans="4:23" customFormat="1" x14ac:dyDescent="0.35">
      <c r="D18315" s="5"/>
      <c r="J18315" s="12"/>
      <c r="S18315" s="12"/>
      <c r="T18315" s="5"/>
      <c r="V18315" s="5"/>
      <c r="W18315" s="5"/>
    </row>
    <row r="18316" spans="4:23" customFormat="1" x14ac:dyDescent="0.35">
      <c r="D18316" s="5"/>
      <c r="J18316" s="12"/>
      <c r="S18316" s="12"/>
      <c r="T18316" s="5"/>
      <c r="V18316" s="5"/>
      <c r="W18316" s="5"/>
    </row>
    <row r="18317" spans="4:23" customFormat="1" x14ac:dyDescent="0.35">
      <c r="D18317" s="5"/>
      <c r="J18317" s="12"/>
      <c r="S18317" s="12"/>
      <c r="T18317" s="5"/>
      <c r="V18317" s="5"/>
      <c r="W18317" s="5"/>
    </row>
    <row r="18318" spans="4:23" customFormat="1" x14ac:dyDescent="0.35">
      <c r="D18318" s="5"/>
      <c r="J18318" s="12"/>
      <c r="S18318" s="12"/>
      <c r="T18318" s="5"/>
      <c r="V18318" s="5"/>
      <c r="W18318" s="5"/>
    </row>
    <row r="18319" spans="4:23" customFormat="1" x14ac:dyDescent="0.35">
      <c r="D18319" s="5"/>
      <c r="J18319" s="12"/>
      <c r="S18319" s="12"/>
      <c r="T18319" s="5"/>
      <c r="V18319" s="5"/>
      <c r="W18319" s="5"/>
    </row>
    <row r="18320" spans="4:23" customFormat="1" x14ac:dyDescent="0.35">
      <c r="D18320" s="5"/>
      <c r="J18320" s="12"/>
      <c r="S18320" s="12"/>
      <c r="T18320" s="5"/>
      <c r="V18320" s="5"/>
      <c r="W18320" s="5"/>
    </row>
    <row r="18321" spans="4:23" customFormat="1" x14ac:dyDescent="0.35">
      <c r="D18321" s="5"/>
      <c r="J18321" s="12"/>
      <c r="S18321" s="12"/>
      <c r="T18321" s="5"/>
      <c r="V18321" s="5"/>
      <c r="W18321" s="5"/>
    </row>
    <row r="18322" spans="4:23" customFormat="1" x14ac:dyDescent="0.35">
      <c r="D18322" s="5"/>
      <c r="J18322" s="12"/>
      <c r="S18322" s="12"/>
      <c r="T18322" s="5"/>
      <c r="V18322" s="5"/>
      <c r="W18322" s="5"/>
    </row>
    <row r="18323" spans="4:23" customFormat="1" x14ac:dyDescent="0.35">
      <c r="D18323" s="5"/>
      <c r="J18323" s="12"/>
      <c r="S18323" s="12"/>
      <c r="T18323" s="5"/>
      <c r="V18323" s="5"/>
      <c r="W18323" s="5"/>
    </row>
    <row r="18324" spans="4:23" customFormat="1" x14ac:dyDescent="0.35">
      <c r="D18324" s="5"/>
      <c r="J18324" s="12"/>
      <c r="S18324" s="12"/>
      <c r="T18324" s="5"/>
      <c r="V18324" s="5"/>
      <c r="W18324" s="5"/>
    </row>
    <row r="18325" spans="4:23" customFormat="1" x14ac:dyDescent="0.35">
      <c r="D18325" s="5"/>
      <c r="J18325" s="12"/>
      <c r="S18325" s="12"/>
      <c r="T18325" s="5"/>
      <c r="V18325" s="5"/>
      <c r="W18325" s="5"/>
    </row>
    <row r="18326" spans="4:23" customFormat="1" x14ac:dyDescent="0.35">
      <c r="D18326" s="5"/>
      <c r="J18326" s="12"/>
      <c r="S18326" s="12"/>
      <c r="T18326" s="5"/>
      <c r="V18326" s="5"/>
      <c r="W18326" s="5"/>
    </row>
    <row r="18327" spans="4:23" customFormat="1" x14ac:dyDescent="0.35">
      <c r="D18327" s="5"/>
      <c r="J18327" s="12"/>
      <c r="S18327" s="12"/>
      <c r="T18327" s="5"/>
      <c r="V18327" s="5"/>
      <c r="W18327" s="5"/>
    </row>
    <row r="18328" spans="4:23" customFormat="1" x14ac:dyDescent="0.35">
      <c r="D18328" s="5"/>
      <c r="J18328" s="12"/>
      <c r="S18328" s="12"/>
      <c r="T18328" s="5"/>
      <c r="V18328" s="5"/>
      <c r="W18328" s="5"/>
    </row>
    <row r="18329" spans="4:23" customFormat="1" x14ac:dyDescent="0.35">
      <c r="D18329" s="5"/>
      <c r="J18329" s="12"/>
      <c r="S18329" s="12"/>
      <c r="T18329" s="5"/>
      <c r="V18329" s="5"/>
      <c r="W18329" s="5"/>
    </row>
    <row r="18330" spans="4:23" customFormat="1" x14ac:dyDescent="0.35">
      <c r="D18330" s="5"/>
      <c r="J18330" s="12"/>
      <c r="S18330" s="12"/>
      <c r="T18330" s="5"/>
      <c r="V18330" s="5"/>
      <c r="W18330" s="5"/>
    </row>
    <row r="18331" spans="4:23" customFormat="1" x14ac:dyDescent="0.35">
      <c r="D18331" s="5"/>
      <c r="J18331" s="12"/>
      <c r="S18331" s="12"/>
      <c r="T18331" s="5"/>
      <c r="V18331" s="5"/>
      <c r="W18331" s="5"/>
    </row>
    <row r="18332" spans="4:23" customFormat="1" x14ac:dyDescent="0.35">
      <c r="D18332" s="5"/>
      <c r="J18332" s="12"/>
      <c r="S18332" s="12"/>
      <c r="T18332" s="5"/>
      <c r="V18332" s="5"/>
      <c r="W18332" s="5"/>
    </row>
    <row r="18333" spans="4:23" customFormat="1" x14ac:dyDescent="0.35">
      <c r="D18333" s="5"/>
      <c r="J18333" s="12"/>
      <c r="S18333" s="12"/>
      <c r="T18333" s="5"/>
      <c r="V18333" s="5"/>
      <c r="W18333" s="5"/>
    </row>
    <row r="18334" spans="4:23" customFormat="1" x14ac:dyDescent="0.35">
      <c r="D18334" s="5"/>
      <c r="J18334" s="12"/>
      <c r="S18334" s="12"/>
      <c r="T18334" s="5"/>
      <c r="V18334" s="5"/>
      <c r="W18334" s="5"/>
    </row>
    <row r="18335" spans="4:23" customFormat="1" x14ac:dyDescent="0.35">
      <c r="D18335" s="5"/>
      <c r="J18335" s="12"/>
      <c r="S18335" s="12"/>
      <c r="T18335" s="5"/>
      <c r="V18335" s="5"/>
      <c r="W18335" s="5"/>
    </row>
    <row r="18336" spans="4:23" customFormat="1" x14ac:dyDescent="0.35">
      <c r="D18336" s="5"/>
      <c r="J18336" s="12"/>
      <c r="S18336" s="12"/>
      <c r="T18336" s="5"/>
      <c r="V18336" s="5"/>
      <c r="W18336" s="5"/>
    </row>
    <row r="18337" spans="4:23" customFormat="1" x14ac:dyDescent="0.35">
      <c r="D18337" s="5"/>
      <c r="J18337" s="12"/>
      <c r="S18337" s="12"/>
      <c r="T18337" s="5"/>
      <c r="V18337" s="5"/>
      <c r="W18337" s="5"/>
    </row>
    <row r="18338" spans="4:23" customFormat="1" x14ac:dyDescent="0.35">
      <c r="D18338" s="5"/>
      <c r="J18338" s="12"/>
      <c r="S18338" s="12"/>
      <c r="T18338" s="5"/>
      <c r="V18338" s="5"/>
      <c r="W18338" s="5"/>
    </row>
    <row r="18339" spans="4:23" customFormat="1" x14ac:dyDescent="0.35">
      <c r="D18339" s="5"/>
      <c r="J18339" s="12"/>
      <c r="S18339" s="12"/>
      <c r="T18339" s="5"/>
      <c r="V18339" s="5"/>
      <c r="W18339" s="5"/>
    </row>
    <row r="18340" spans="4:23" customFormat="1" x14ac:dyDescent="0.35">
      <c r="D18340" s="5"/>
      <c r="J18340" s="12"/>
      <c r="S18340" s="12"/>
      <c r="T18340" s="5"/>
      <c r="V18340" s="5"/>
      <c r="W18340" s="5"/>
    </row>
    <row r="18341" spans="4:23" customFormat="1" x14ac:dyDescent="0.35">
      <c r="D18341" s="5"/>
      <c r="J18341" s="12"/>
      <c r="S18341" s="12"/>
      <c r="T18341" s="5"/>
      <c r="V18341" s="5"/>
      <c r="W18341" s="5"/>
    </row>
    <row r="18342" spans="4:23" customFormat="1" x14ac:dyDescent="0.35">
      <c r="D18342" s="5"/>
      <c r="J18342" s="12"/>
      <c r="S18342" s="12"/>
      <c r="T18342" s="5"/>
      <c r="V18342" s="5"/>
      <c r="W18342" s="5"/>
    </row>
    <row r="18343" spans="4:23" customFormat="1" x14ac:dyDescent="0.35">
      <c r="D18343" s="5"/>
      <c r="J18343" s="12"/>
      <c r="S18343" s="12"/>
      <c r="T18343" s="5"/>
      <c r="V18343" s="5"/>
      <c r="W18343" s="5"/>
    </row>
    <row r="18344" spans="4:23" customFormat="1" x14ac:dyDescent="0.35">
      <c r="D18344" s="5"/>
      <c r="J18344" s="12"/>
      <c r="S18344" s="12"/>
      <c r="T18344" s="5"/>
      <c r="V18344" s="5"/>
      <c r="W18344" s="5"/>
    </row>
    <row r="18345" spans="4:23" customFormat="1" x14ac:dyDescent="0.35">
      <c r="D18345" s="5"/>
      <c r="J18345" s="12"/>
      <c r="S18345" s="12"/>
      <c r="T18345" s="5"/>
      <c r="V18345" s="5"/>
      <c r="W18345" s="5"/>
    </row>
    <row r="18346" spans="4:23" customFormat="1" x14ac:dyDescent="0.35">
      <c r="D18346" s="5"/>
      <c r="J18346" s="12"/>
      <c r="S18346" s="12"/>
      <c r="T18346" s="5"/>
      <c r="V18346" s="5"/>
      <c r="W18346" s="5"/>
    </row>
    <row r="18347" spans="4:23" customFormat="1" x14ac:dyDescent="0.35">
      <c r="D18347" s="5"/>
      <c r="J18347" s="12"/>
      <c r="S18347" s="12"/>
      <c r="T18347" s="5"/>
      <c r="V18347" s="5"/>
      <c r="W18347" s="5"/>
    </row>
    <row r="18348" spans="4:23" customFormat="1" x14ac:dyDescent="0.35">
      <c r="D18348" s="5"/>
      <c r="J18348" s="12"/>
      <c r="S18348" s="12"/>
      <c r="T18348" s="5"/>
      <c r="V18348" s="5"/>
      <c r="W18348" s="5"/>
    </row>
    <row r="18349" spans="4:23" customFormat="1" x14ac:dyDescent="0.35">
      <c r="D18349" s="5"/>
      <c r="J18349" s="12"/>
      <c r="S18349" s="12"/>
      <c r="T18349" s="5"/>
      <c r="V18349" s="5"/>
      <c r="W18349" s="5"/>
    </row>
    <row r="18350" spans="4:23" customFormat="1" x14ac:dyDescent="0.35">
      <c r="D18350" s="5"/>
      <c r="J18350" s="12"/>
      <c r="S18350" s="12"/>
      <c r="T18350" s="5"/>
      <c r="V18350" s="5"/>
      <c r="W18350" s="5"/>
    </row>
    <row r="18351" spans="4:23" customFormat="1" x14ac:dyDescent="0.35">
      <c r="D18351" s="5"/>
      <c r="J18351" s="12"/>
      <c r="S18351" s="12"/>
      <c r="T18351" s="5"/>
      <c r="V18351" s="5"/>
      <c r="W18351" s="5"/>
    </row>
    <row r="18352" spans="4:23" customFormat="1" x14ac:dyDescent="0.35">
      <c r="D18352" s="5"/>
      <c r="J18352" s="12"/>
      <c r="S18352" s="12"/>
      <c r="T18352" s="5"/>
      <c r="V18352" s="5"/>
      <c r="W18352" s="5"/>
    </row>
    <row r="18353" spans="4:23" customFormat="1" x14ac:dyDescent="0.35">
      <c r="D18353" s="5"/>
      <c r="J18353" s="12"/>
      <c r="S18353" s="12"/>
      <c r="T18353" s="5"/>
      <c r="V18353" s="5"/>
      <c r="W18353" s="5"/>
    </row>
    <row r="18354" spans="4:23" customFormat="1" x14ac:dyDescent="0.35">
      <c r="D18354" s="5"/>
      <c r="J18354" s="12"/>
      <c r="S18354" s="12"/>
      <c r="T18354" s="5"/>
      <c r="V18354" s="5"/>
      <c r="W18354" s="5"/>
    </row>
    <row r="18355" spans="4:23" customFormat="1" x14ac:dyDescent="0.35">
      <c r="D18355" s="5"/>
      <c r="J18355" s="12"/>
      <c r="S18355" s="12"/>
      <c r="T18355" s="5"/>
      <c r="V18355" s="5"/>
      <c r="W18355" s="5"/>
    </row>
    <row r="18356" spans="4:23" customFormat="1" x14ac:dyDescent="0.35">
      <c r="D18356" s="5"/>
      <c r="J18356" s="12"/>
      <c r="S18356" s="12"/>
      <c r="T18356" s="5"/>
      <c r="V18356" s="5"/>
      <c r="W18356" s="5"/>
    </row>
    <row r="18357" spans="4:23" customFormat="1" x14ac:dyDescent="0.35">
      <c r="D18357" s="5"/>
      <c r="J18357" s="12"/>
      <c r="S18357" s="12"/>
      <c r="T18357" s="5"/>
      <c r="V18357" s="5"/>
      <c r="W18357" s="5"/>
    </row>
    <row r="18358" spans="4:23" customFormat="1" x14ac:dyDescent="0.35">
      <c r="D18358" s="5"/>
      <c r="J18358" s="12"/>
      <c r="S18358" s="12"/>
      <c r="T18358" s="5"/>
      <c r="V18358" s="5"/>
      <c r="W18358" s="5"/>
    </row>
    <row r="18359" spans="4:23" customFormat="1" x14ac:dyDescent="0.35">
      <c r="D18359" s="5"/>
      <c r="J18359" s="12"/>
      <c r="S18359" s="12"/>
      <c r="T18359" s="5"/>
      <c r="V18359" s="5"/>
      <c r="W18359" s="5"/>
    </row>
    <row r="18360" spans="4:23" customFormat="1" x14ac:dyDescent="0.35">
      <c r="D18360" s="5"/>
      <c r="J18360" s="12"/>
      <c r="S18360" s="12"/>
      <c r="T18360" s="5"/>
      <c r="V18360" s="5"/>
      <c r="W18360" s="5"/>
    </row>
    <row r="18361" spans="4:23" customFormat="1" x14ac:dyDescent="0.35">
      <c r="D18361" s="5"/>
      <c r="J18361" s="12"/>
      <c r="S18361" s="12"/>
      <c r="T18361" s="5"/>
      <c r="V18361" s="5"/>
      <c r="W18361" s="5"/>
    </row>
    <row r="18362" spans="4:23" customFormat="1" x14ac:dyDescent="0.35">
      <c r="D18362" s="5"/>
      <c r="J18362" s="12"/>
      <c r="S18362" s="12"/>
      <c r="T18362" s="5"/>
      <c r="V18362" s="5"/>
      <c r="W18362" s="5"/>
    </row>
    <row r="18363" spans="4:23" customFormat="1" x14ac:dyDescent="0.35">
      <c r="D18363" s="5"/>
      <c r="J18363" s="12"/>
      <c r="S18363" s="12"/>
      <c r="T18363" s="5"/>
      <c r="V18363" s="5"/>
      <c r="W18363" s="5"/>
    </row>
    <row r="18364" spans="4:23" customFormat="1" x14ac:dyDescent="0.35">
      <c r="D18364" s="5"/>
      <c r="J18364" s="12"/>
      <c r="S18364" s="12"/>
      <c r="T18364" s="5"/>
      <c r="V18364" s="5"/>
      <c r="W18364" s="5"/>
    </row>
    <row r="18365" spans="4:23" customFormat="1" x14ac:dyDescent="0.35">
      <c r="D18365" s="5"/>
      <c r="J18365" s="12"/>
      <c r="S18365" s="12"/>
      <c r="T18365" s="5"/>
      <c r="V18365" s="5"/>
      <c r="W18365" s="5"/>
    </row>
    <row r="18366" spans="4:23" customFormat="1" x14ac:dyDescent="0.35">
      <c r="D18366" s="5"/>
      <c r="J18366" s="12"/>
      <c r="S18366" s="12"/>
      <c r="T18366" s="5"/>
      <c r="V18366" s="5"/>
      <c r="W18366" s="5"/>
    </row>
    <row r="18367" spans="4:23" customFormat="1" x14ac:dyDescent="0.35">
      <c r="D18367" s="5"/>
      <c r="J18367" s="12"/>
      <c r="S18367" s="12"/>
      <c r="T18367" s="5"/>
      <c r="V18367" s="5"/>
      <c r="W18367" s="5"/>
    </row>
    <row r="18368" spans="4:23" customFormat="1" x14ac:dyDescent="0.35">
      <c r="D18368" s="5"/>
      <c r="J18368" s="12"/>
      <c r="S18368" s="12"/>
      <c r="T18368" s="5"/>
      <c r="V18368" s="5"/>
      <c r="W18368" s="5"/>
    </row>
    <row r="18369" spans="4:23" customFormat="1" x14ac:dyDescent="0.35">
      <c r="D18369" s="5"/>
      <c r="J18369" s="12"/>
      <c r="S18369" s="12"/>
      <c r="T18369" s="5"/>
      <c r="V18369" s="5"/>
      <c r="W18369" s="5"/>
    </row>
    <row r="18370" spans="4:23" customFormat="1" x14ac:dyDescent="0.35">
      <c r="D18370" s="5"/>
      <c r="J18370" s="12"/>
      <c r="S18370" s="12"/>
      <c r="T18370" s="5"/>
      <c r="V18370" s="5"/>
      <c r="W18370" s="5"/>
    </row>
    <row r="18371" spans="4:23" customFormat="1" x14ac:dyDescent="0.35">
      <c r="D18371" s="5"/>
      <c r="J18371" s="12"/>
      <c r="S18371" s="12"/>
      <c r="T18371" s="5"/>
      <c r="V18371" s="5"/>
      <c r="W18371" s="5"/>
    </row>
    <row r="18372" spans="4:23" customFormat="1" x14ac:dyDescent="0.35">
      <c r="D18372" s="5"/>
      <c r="J18372" s="12"/>
      <c r="S18372" s="12"/>
      <c r="T18372" s="5"/>
      <c r="V18372" s="5"/>
      <c r="W18372" s="5"/>
    </row>
    <row r="18373" spans="4:23" customFormat="1" x14ac:dyDescent="0.35">
      <c r="D18373" s="5"/>
      <c r="J18373" s="12"/>
      <c r="S18373" s="12"/>
      <c r="T18373" s="5"/>
      <c r="V18373" s="5"/>
      <c r="W18373" s="5"/>
    </row>
    <row r="18374" spans="4:23" customFormat="1" x14ac:dyDescent="0.35">
      <c r="D18374" s="5"/>
      <c r="J18374" s="12"/>
      <c r="S18374" s="12"/>
      <c r="T18374" s="5"/>
      <c r="V18374" s="5"/>
      <c r="W18374" s="5"/>
    </row>
    <row r="18375" spans="4:23" customFormat="1" x14ac:dyDescent="0.35">
      <c r="D18375" s="5"/>
      <c r="J18375" s="12"/>
      <c r="S18375" s="12"/>
      <c r="T18375" s="5"/>
      <c r="V18375" s="5"/>
      <c r="W18375" s="5"/>
    </row>
    <row r="18376" spans="4:23" customFormat="1" x14ac:dyDescent="0.35">
      <c r="D18376" s="5"/>
      <c r="J18376" s="12"/>
      <c r="S18376" s="12"/>
      <c r="T18376" s="5"/>
      <c r="V18376" s="5"/>
      <c r="W18376" s="5"/>
    </row>
    <row r="18377" spans="4:23" customFormat="1" x14ac:dyDescent="0.35">
      <c r="D18377" s="5"/>
      <c r="J18377" s="12"/>
      <c r="S18377" s="12"/>
      <c r="T18377" s="5"/>
      <c r="V18377" s="5"/>
      <c r="W18377" s="5"/>
    </row>
    <row r="18378" spans="4:23" customFormat="1" x14ac:dyDescent="0.35">
      <c r="D18378" s="5"/>
      <c r="J18378" s="12"/>
      <c r="S18378" s="12"/>
      <c r="T18378" s="5"/>
      <c r="V18378" s="5"/>
      <c r="W18378" s="5"/>
    </row>
    <row r="18379" spans="4:23" customFormat="1" x14ac:dyDescent="0.35">
      <c r="D18379" s="5"/>
      <c r="J18379" s="12"/>
      <c r="S18379" s="12"/>
      <c r="T18379" s="5"/>
      <c r="V18379" s="5"/>
      <c r="W18379" s="5"/>
    </row>
    <row r="18380" spans="4:23" customFormat="1" x14ac:dyDescent="0.35">
      <c r="D18380" s="5"/>
      <c r="J18380" s="12"/>
      <c r="S18380" s="12"/>
      <c r="T18380" s="5"/>
      <c r="V18380" s="5"/>
      <c r="W18380" s="5"/>
    </row>
    <row r="18381" spans="4:23" customFormat="1" x14ac:dyDescent="0.35">
      <c r="D18381" s="5"/>
      <c r="J18381" s="12"/>
      <c r="S18381" s="12"/>
      <c r="T18381" s="5"/>
      <c r="V18381" s="5"/>
      <c r="W18381" s="5"/>
    </row>
    <row r="18382" spans="4:23" customFormat="1" x14ac:dyDescent="0.35">
      <c r="D18382" s="5"/>
      <c r="J18382" s="12"/>
      <c r="S18382" s="12"/>
      <c r="T18382" s="5"/>
      <c r="V18382" s="5"/>
      <c r="W18382" s="5"/>
    </row>
    <row r="18383" spans="4:23" customFormat="1" x14ac:dyDescent="0.35">
      <c r="D18383" s="5"/>
      <c r="J18383" s="12"/>
      <c r="S18383" s="12"/>
      <c r="T18383" s="5"/>
      <c r="V18383" s="5"/>
      <c r="W18383" s="5"/>
    </row>
    <row r="18384" spans="4:23" customFormat="1" x14ac:dyDescent="0.35">
      <c r="D18384" s="5"/>
      <c r="J18384" s="12"/>
      <c r="S18384" s="12"/>
      <c r="T18384" s="5"/>
      <c r="V18384" s="5"/>
      <c r="W18384" s="5"/>
    </row>
    <row r="18385" spans="4:23" customFormat="1" x14ac:dyDescent="0.35">
      <c r="D18385" s="5"/>
      <c r="J18385" s="12"/>
      <c r="S18385" s="12"/>
      <c r="T18385" s="5"/>
      <c r="V18385" s="5"/>
      <c r="W18385" s="5"/>
    </row>
    <row r="18386" spans="4:23" customFormat="1" x14ac:dyDescent="0.35">
      <c r="D18386" s="5"/>
      <c r="J18386" s="12"/>
      <c r="S18386" s="12"/>
      <c r="T18386" s="5"/>
      <c r="V18386" s="5"/>
      <c r="W18386" s="5"/>
    </row>
    <row r="18387" spans="4:23" customFormat="1" x14ac:dyDescent="0.35">
      <c r="D18387" s="5"/>
      <c r="J18387" s="12"/>
      <c r="S18387" s="12"/>
      <c r="T18387" s="5"/>
      <c r="V18387" s="5"/>
      <c r="W18387" s="5"/>
    </row>
    <row r="18388" spans="4:23" customFormat="1" x14ac:dyDescent="0.35">
      <c r="D18388" s="5"/>
      <c r="J18388" s="12"/>
      <c r="S18388" s="12"/>
      <c r="T18388" s="5"/>
      <c r="V18388" s="5"/>
      <c r="W18388" s="5"/>
    </row>
    <row r="18389" spans="4:23" customFormat="1" x14ac:dyDescent="0.35">
      <c r="D18389" s="5"/>
      <c r="J18389" s="12"/>
      <c r="S18389" s="12"/>
      <c r="T18389" s="5"/>
      <c r="V18389" s="5"/>
      <c r="W18389" s="5"/>
    </row>
    <row r="18390" spans="4:23" customFormat="1" x14ac:dyDescent="0.35">
      <c r="D18390" s="5"/>
      <c r="J18390" s="12"/>
      <c r="S18390" s="12"/>
      <c r="T18390" s="5"/>
      <c r="V18390" s="5"/>
      <c r="W18390" s="5"/>
    </row>
    <row r="18391" spans="4:23" customFormat="1" x14ac:dyDescent="0.35">
      <c r="D18391" s="5"/>
      <c r="J18391" s="12"/>
      <c r="S18391" s="12"/>
      <c r="T18391" s="5"/>
      <c r="V18391" s="5"/>
      <c r="W18391" s="5"/>
    </row>
    <row r="18392" spans="4:23" customFormat="1" x14ac:dyDescent="0.35">
      <c r="D18392" s="5"/>
      <c r="J18392" s="12"/>
      <c r="S18392" s="12"/>
      <c r="T18392" s="5"/>
      <c r="V18392" s="5"/>
      <c r="W18392" s="5"/>
    </row>
    <row r="18393" spans="4:23" customFormat="1" x14ac:dyDescent="0.35">
      <c r="D18393" s="5"/>
      <c r="J18393" s="12"/>
      <c r="S18393" s="12"/>
      <c r="T18393" s="5"/>
      <c r="V18393" s="5"/>
      <c r="W18393" s="5"/>
    </row>
    <row r="18394" spans="4:23" customFormat="1" x14ac:dyDescent="0.35">
      <c r="D18394" s="5"/>
      <c r="J18394" s="12"/>
      <c r="S18394" s="12"/>
      <c r="T18394" s="5"/>
      <c r="V18394" s="5"/>
      <c r="W18394" s="5"/>
    </row>
    <row r="18395" spans="4:23" customFormat="1" x14ac:dyDescent="0.35">
      <c r="D18395" s="5"/>
      <c r="J18395" s="12"/>
      <c r="S18395" s="12"/>
      <c r="T18395" s="5"/>
      <c r="V18395" s="5"/>
      <c r="W18395" s="5"/>
    </row>
    <row r="18396" spans="4:23" customFormat="1" x14ac:dyDescent="0.35">
      <c r="D18396" s="5"/>
      <c r="J18396" s="12"/>
      <c r="S18396" s="12"/>
      <c r="T18396" s="5"/>
      <c r="V18396" s="5"/>
      <c r="W18396" s="5"/>
    </row>
    <row r="18397" spans="4:23" customFormat="1" x14ac:dyDescent="0.35">
      <c r="D18397" s="5"/>
      <c r="J18397" s="12"/>
      <c r="S18397" s="12"/>
      <c r="T18397" s="5"/>
      <c r="V18397" s="5"/>
      <c r="W18397" s="5"/>
    </row>
    <row r="18398" spans="4:23" customFormat="1" x14ac:dyDescent="0.35">
      <c r="D18398" s="5"/>
      <c r="J18398" s="12"/>
      <c r="S18398" s="12"/>
      <c r="T18398" s="5"/>
      <c r="V18398" s="5"/>
      <c r="W18398" s="5"/>
    </row>
    <row r="18399" spans="4:23" customFormat="1" x14ac:dyDescent="0.35">
      <c r="D18399" s="5"/>
      <c r="J18399" s="12"/>
      <c r="S18399" s="12"/>
      <c r="T18399" s="5"/>
      <c r="V18399" s="5"/>
      <c r="W18399" s="5"/>
    </row>
    <row r="18400" spans="4:23" customFormat="1" x14ac:dyDescent="0.35">
      <c r="D18400" s="5"/>
      <c r="J18400" s="12"/>
      <c r="S18400" s="12"/>
      <c r="T18400" s="5"/>
      <c r="V18400" s="5"/>
      <c r="W18400" s="5"/>
    </row>
    <row r="18401" spans="4:23" customFormat="1" x14ac:dyDescent="0.35">
      <c r="D18401" s="5"/>
      <c r="J18401" s="12"/>
      <c r="S18401" s="12"/>
      <c r="T18401" s="5"/>
      <c r="V18401" s="5"/>
      <c r="W18401" s="5"/>
    </row>
    <row r="18402" spans="4:23" customFormat="1" x14ac:dyDescent="0.35">
      <c r="D18402" s="5"/>
      <c r="J18402" s="12"/>
      <c r="S18402" s="12"/>
      <c r="T18402" s="5"/>
      <c r="V18402" s="5"/>
      <c r="W18402" s="5"/>
    </row>
    <row r="18403" spans="4:23" customFormat="1" x14ac:dyDescent="0.35">
      <c r="D18403" s="5"/>
      <c r="J18403" s="12"/>
      <c r="S18403" s="12"/>
      <c r="T18403" s="5"/>
      <c r="V18403" s="5"/>
      <c r="W18403" s="5"/>
    </row>
    <row r="18404" spans="4:23" customFormat="1" x14ac:dyDescent="0.35">
      <c r="D18404" s="5"/>
      <c r="J18404" s="12"/>
      <c r="S18404" s="12"/>
      <c r="T18404" s="5"/>
      <c r="V18404" s="5"/>
      <c r="W18404" s="5"/>
    </row>
    <row r="18405" spans="4:23" customFormat="1" x14ac:dyDescent="0.35">
      <c r="D18405" s="5"/>
      <c r="J18405" s="12"/>
      <c r="S18405" s="12"/>
      <c r="T18405" s="5"/>
      <c r="V18405" s="5"/>
      <c r="W18405" s="5"/>
    </row>
    <row r="18406" spans="4:23" customFormat="1" x14ac:dyDescent="0.35">
      <c r="D18406" s="5"/>
      <c r="J18406" s="12"/>
      <c r="S18406" s="12"/>
      <c r="T18406" s="5"/>
      <c r="V18406" s="5"/>
      <c r="W18406" s="5"/>
    </row>
    <row r="18407" spans="4:23" customFormat="1" x14ac:dyDescent="0.35">
      <c r="D18407" s="5"/>
      <c r="J18407" s="12"/>
      <c r="S18407" s="12"/>
      <c r="T18407" s="5"/>
      <c r="V18407" s="5"/>
      <c r="W18407" s="5"/>
    </row>
    <row r="18408" spans="4:23" customFormat="1" x14ac:dyDescent="0.35">
      <c r="D18408" s="5"/>
      <c r="J18408" s="12"/>
      <c r="S18408" s="12"/>
      <c r="T18408" s="5"/>
      <c r="V18408" s="5"/>
      <c r="W18408" s="5"/>
    </row>
    <row r="18409" spans="4:23" customFormat="1" x14ac:dyDescent="0.35">
      <c r="D18409" s="5"/>
      <c r="J18409" s="12"/>
      <c r="S18409" s="12"/>
      <c r="T18409" s="5"/>
      <c r="V18409" s="5"/>
      <c r="W18409" s="5"/>
    </row>
    <row r="18410" spans="4:23" customFormat="1" x14ac:dyDescent="0.35">
      <c r="D18410" s="5"/>
      <c r="J18410" s="12"/>
      <c r="S18410" s="12"/>
      <c r="T18410" s="5"/>
      <c r="V18410" s="5"/>
      <c r="W18410" s="5"/>
    </row>
    <row r="18411" spans="4:23" customFormat="1" x14ac:dyDescent="0.35">
      <c r="D18411" s="5"/>
      <c r="J18411" s="12"/>
      <c r="S18411" s="12"/>
      <c r="T18411" s="5"/>
      <c r="V18411" s="5"/>
      <c r="W18411" s="5"/>
    </row>
    <row r="18412" spans="4:23" customFormat="1" x14ac:dyDescent="0.35">
      <c r="D18412" s="5"/>
      <c r="J18412" s="12"/>
      <c r="S18412" s="12"/>
      <c r="T18412" s="5"/>
      <c r="V18412" s="5"/>
      <c r="W18412" s="5"/>
    </row>
    <row r="18413" spans="4:23" customFormat="1" x14ac:dyDescent="0.35">
      <c r="D18413" s="5"/>
      <c r="J18413" s="12"/>
      <c r="S18413" s="12"/>
      <c r="T18413" s="5"/>
      <c r="V18413" s="5"/>
      <c r="W18413" s="5"/>
    </row>
    <row r="18414" spans="4:23" customFormat="1" x14ac:dyDescent="0.35">
      <c r="D18414" s="5"/>
      <c r="J18414" s="12"/>
      <c r="S18414" s="12"/>
      <c r="T18414" s="5"/>
      <c r="V18414" s="5"/>
      <c r="W18414" s="5"/>
    </row>
    <row r="18415" spans="4:23" customFormat="1" x14ac:dyDescent="0.35">
      <c r="D18415" s="5"/>
      <c r="J18415" s="12"/>
      <c r="S18415" s="12"/>
      <c r="T18415" s="5"/>
      <c r="V18415" s="5"/>
      <c r="W18415" s="5"/>
    </row>
    <row r="18416" spans="4:23" customFormat="1" x14ac:dyDescent="0.35">
      <c r="D18416" s="5"/>
      <c r="J18416" s="12"/>
      <c r="S18416" s="12"/>
      <c r="T18416" s="5"/>
      <c r="V18416" s="5"/>
      <c r="W18416" s="5"/>
    </row>
    <row r="18417" spans="4:23" customFormat="1" x14ac:dyDescent="0.35">
      <c r="D18417" s="5"/>
      <c r="J18417" s="12"/>
      <c r="S18417" s="12"/>
      <c r="T18417" s="5"/>
      <c r="V18417" s="5"/>
      <c r="W18417" s="5"/>
    </row>
    <row r="18418" spans="4:23" customFormat="1" x14ac:dyDescent="0.35">
      <c r="D18418" s="5"/>
      <c r="J18418" s="12"/>
      <c r="S18418" s="12"/>
      <c r="T18418" s="5"/>
      <c r="V18418" s="5"/>
      <c r="W18418" s="5"/>
    </row>
    <row r="18419" spans="4:23" customFormat="1" x14ac:dyDescent="0.35">
      <c r="D18419" s="5"/>
      <c r="J18419" s="12"/>
      <c r="S18419" s="12"/>
      <c r="T18419" s="5"/>
      <c r="V18419" s="5"/>
      <c r="W18419" s="5"/>
    </row>
    <row r="18420" spans="4:23" customFormat="1" x14ac:dyDescent="0.35">
      <c r="D18420" s="5"/>
      <c r="J18420" s="12"/>
      <c r="S18420" s="12"/>
      <c r="T18420" s="5"/>
      <c r="V18420" s="5"/>
      <c r="W18420" s="5"/>
    </row>
    <row r="18421" spans="4:23" customFormat="1" x14ac:dyDescent="0.35">
      <c r="D18421" s="5"/>
      <c r="J18421" s="12"/>
      <c r="S18421" s="12"/>
      <c r="T18421" s="5"/>
      <c r="V18421" s="5"/>
      <c r="W18421" s="5"/>
    </row>
    <row r="18422" spans="4:23" customFormat="1" x14ac:dyDescent="0.35">
      <c r="D18422" s="5"/>
      <c r="J18422" s="12"/>
      <c r="S18422" s="12"/>
      <c r="T18422" s="5"/>
      <c r="V18422" s="5"/>
      <c r="W18422" s="5"/>
    </row>
    <row r="18423" spans="4:23" customFormat="1" x14ac:dyDescent="0.35">
      <c r="D18423" s="5"/>
      <c r="J18423" s="12"/>
      <c r="S18423" s="12"/>
      <c r="T18423" s="5"/>
      <c r="V18423" s="5"/>
      <c r="W18423" s="5"/>
    </row>
    <row r="18424" spans="4:23" customFormat="1" x14ac:dyDescent="0.35">
      <c r="D18424" s="5"/>
      <c r="J18424" s="12"/>
      <c r="S18424" s="12"/>
      <c r="T18424" s="5"/>
      <c r="V18424" s="5"/>
      <c r="W18424" s="5"/>
    </row>
    <row r="18425" spans="4:23" customFormat="1" x14ac:dyDescent="0.35">
      <c r="D18425" s="5"/>
      <c r="J18425" s="12"/>
      <c r="S18425" s="12"/>
      <c r="T18425" s="5"/>
      <c r="V18425" s="5"/>
      <c r="W18425" s="5"/>
    </row>
    <row r="18426" spans="4:23" customFormat="1" x14ac:dyDescent="0.35">
      <c r="D18426" s="5"/>
      <c r="J18426" s="12"/>
      <c r="S18426" s="12"/>
      <c r="T18426" s="5"/>
      <c r="V18426" s="5"/>
      <c r="W18426" s="5"/>
    </row>
    <row r="18427" spans="4:23" customFormat="1" x14ac:dyDescent="0.35">
      <c r="D18427" s="5"/>
      <c r="J18427" s="12"/>
      <c r="S18427" s="12"/>
      <c r="T18427" s="5"/>
      <c r="V18427" s="5"/>
      <c r="W18427" s="5"/>
    </row>
    <row r="18428" spans="4:23" customFormat="1" x14ac:dyDescent="0.35">
      <c r="D18428" s="5"/>
      <c r="J18428" s="12"/>
      <c r="S18428" s="12"/>
      <c r="T18428" s="5"/>
      <c r="V18428" s="5"/>
      <c r="W18428" s="5"/>
    </row>
    <row r="18429" spans="4:23" customFormat="1" x14ac:dyDescent="0.35">
      <c r="D18429" s="5"/>
      <c r="J18429" s="12"/>
      <c r="S18429" s="12"/>
      <c r="T18429" s="5"/>
      <c r="V18429" s="5"/>
      <c r="W18429" s="5"/>
    </row>
    <row r="18430" spans="4:23" customFormat="1" x14ac:dyDescent="0.35">
      <c r="D18430" s="5"/>
      <c r="J18430" s="12"/>
      <c r="S18430" s="12"/>
      <c r="T18430" s="5"/>
      <c r="V18430" s="5"/>
      <c r="W18430" s="5"/>
    </row>
    <row r="18431" spans="4:23" customFormat="1" x14ac:dyDescent="0.35">
      <c r="D18431" s="5"/>
      <c r="J18431" s="12"/>
      <c r="S18431" s="12"/>
      <c r="T18431" s="5"/>
      <c r="V18431" s="5"/>
      <c r="W18431" s="5"/>
    </row>
    <row r="18432" spans="4:23" customFormat="1" x14ac:dyDescent="0.35">
      <c r="D18432" s="5"/>
      <c r="J18432" s="12"/>
      <c r="S18432" s="12"/>
      <c r="T18432" s="5"/>
      <c r="V18432" s="5"/>
      <c r="W18432" s="5"/>
    </row>
    <row r="18433" spans="4:23" customFormat="1" x14ac:dyDescent="0.35">
      <c r="D18433" s="5"/>
      <c r="J18433" s="12"/>
      <c r="S18433" s="12"/>
      <c r="T18433" s="5"/>
      <c r="V18433" s="5"/>
      <c r="W18433" s="5"/>
    </row>
    <row r="18434" spans="4:23" customFormat="1" x14ac:dyDescent="0.35">
      <c r="D18434" s="5"/>
      <c r="J18434" s="12"/>
      <c r="S18434" s="12"/>
      <c r="T18434" s="5"/>
      <c r="V18434" s="5"/>
      <c r="W18434" s="5"/>
    </row>
    <row r="18435" spans="4:23" customFormat="1" x14ac:dyDescent="0.35">
      <c r="D18435" s="5"/>
      <c r="J18435" s="12"/>
      <c r="S18435" s="12"/>
      <c r="T18435" s="5"/>
      <c r="V18435" s="5"/>
      <c r="W18435" s="5"/>
    </row>
    <row r="18436" spans="4:23" customFormat="1" x14ac:dyDescent="0.35">
      <c r="D18436" s="5"/>
      <c r="J18436" s="12"/>
      <c r="S18436" s="12"/>
      <c r="T18436" s="5"/>
      <c r="V18436" s="5"/>
      <c r="W18436" s="5"/>
    </row>
    <row r="18437" spans="4:23" customFormat="1" x14ac:dyDescent="0.35">
      <c r="D18437" s="5"/>
      <c r="J18437" s="12"/>
      <c r="S18437" s="12"/>
      <c r="T18437" s="5"/>
      <c r="V18437" s="5"/>
      <c r="W18437" s="5"/>
    </row>
    <row r="18438" spans="4:23" customFormat="1" x14ac:dyDescent="0.35">
      <c r="D18438" s="5"/>
      <c r="J18438" s="12"/>
      <c r="S18438" s="12"/>
      <c r="T18438" s="5"/>
      <c r="V18438" s="5"/>
      <c r="W18438" s="5"/>
    </row>
    <row r="18439" spans="4:23" customFormat="1" x14ac:dyDescent="0.35">
      <c r="D18439" s="5"/>
      <c r="J18439" s="12"/>
      <c r="S18439" s="12"/>
      <c r="T18439" s="5"/>
      <c r="V18439" s="5"/>
      <c r="W18439" s="5"/>
    </row>
    <row r="18440" spans="4:23" customFormat="1" x14ac:dyDescent="0.35">
      <c r="D18440" s="5"/>
      <c r="J18440" s="12"/>
      <c r="S18440" s="12"/>
      <c r="T18440" s="5"/>
      <c r="V18440" s="5"/>
      <c r="W18440" s="5"/>
    </row>
    <row r="18441" spans="4:23" customFormat="1" x14ac:dyDescent="0.35">
      <c r="D18441" s="5"/>
      <c r="J18441" s="12"/>
      <c r="S18441" s="12"/>
      <c r="T18441" s="5"/>
      <c r="V18441" s="5"/>
      <c r="W18441" s="5"/>
    </row>
    <row r="18442" spans="4:23" customFormat="1" x14ac:dyDescent="0.35">
      <c r="D18442" s="5"/>
      <c r="J18442" s="12"/>
      <c r="S18442" s="12"/>
      <c r="T18442" s="5"/>
      <c r="V18442" s="5"/>
      <c r="W18442" s="5"/>
    </row>
    <row r="18443" spans="4:23" customFormat="1" x14ac:dyDescent="0.35">
      <c r="D18443" s="5"/>
      <c r="J18443" s="12"/>
      <c r="S18443" s="12"/>
      <c r="T18443" s="5"/>
      <c r="V18443" s="5"/>
      <c r="W18443" s="5"/>
    </row>
    <row r="18444" spans="4:23" customFormat="1" x14ac:dyDescent="0.35">
      <c r="D18444" s="5"/>
      <c r="J18444" s="12"/>
      <c r="S18444" s="12"/>
      <c r="T18444" s="5"/>
      <c r="V18444" s="5"/>
      <c r="W18444" s="5"/>
    </row>
    <row r="18445" spans="4:23" customFormat="1" x14ac:dyDescent="0.35">
      <c r="D18445" s="5"/>
      <c r="J18445" s="12"/>
      <c r="S18445" s="12"/>
      <c r="T18445" s="5"/>
      <c r="V18445" s="5"/>
      <c r="W18445" s="5"/>
    </row>
    <row r="18446" spans="4:23" customFormat="1" x14ac:dyDescent="0.35">
      <c r="D18446" s="5"/>
      <c r="J18446" s="12"/>
      <c r="S18446" s="12"/>
      <c r="T18446" s="5"/>
      <c r="V18446" s="5"/>
      <c r="W18446" s="5"/>
    </row>
    <row r="18447" spans="4:23" customFormat="1" x14ac:dyDescent="0.35">
      <c r="D18447" s="5"/>
      <c r="J18447" s="12"/>
      <c r="S18447" s="12"/>
      <c r="T18447" s="5"/>
      <c r="V18447" s="5"/>
      <c r="W18447" s="5"/>
    </row>
    <row r="18448" spans="4:23" customFormat="1" x14ac:dyDescent="0.35">
      <c r="D18448" s="5"/>
      <c r="J18448" s="12"/>
      <c r="S18448" s="12"/>
      <c r="T18448" s="5"/>
      <c r="V18448" s="5"/>
      <c r="W18448" s="5"/>
    </row>
    <row r="18449" spans="4:23" customFormat="1" x14ac:dyDescent="0.35">
      <c r="D18449" s="5"/>
      <c r="J18449" s="12"/>
      <c r="S18449" s="12"/>
      <c r="T18449" s="5"/>
      <c r="V18449" s="5"/>
      <c r="W18449" s="5"/>
    </row>
    <row r="18450" spans="4:23" customFormat="1" x14ac:dyDescent="0.35">
      <c r="D18450" s="5"/>
      <c r="J18450" s="12"/>
      <c r="S18450" s="12"/>
      <c r="T18450" s="5"/>
      <c r="V18450" s="5"/>
      <c r="W18450" s="5"/>
    </row>
    <row r="18451" spans="4:23" customFormat="1" x14ac:dyDescent="0.35">
      <c r="D18451" s="5"/>
      <c r="J18451" s="12"/>
      <c r="S18451" s="12"/>
      <c r="T18451" s="5"/>
      <c r="V18451" s="5"/>
      <c r="W18451" s="5"/>
    </row>
    <row r="18452" spans="4:23" customFormat="1" x14ac:dyDescent="0.35">
      <c r="D18452" s="5"/>
      <c r="J18452" s="12"/>
      <c r="S18452" s="12"/>
      <c r="T18452" s="5"/>
      <c r="V18452" s="5"/>
      <c r="W18452" s="5"/>
    </row>
    <row r="18453" spans="4:23" customFormat="1" x14ac:dyDescent="0.35">
      <c r="D18453" s="5"/>
      <c r="J18453" s="12"/>
      <c r="S18453" s="12"/>
      <c r="T18453" s="5"/>
      <c r="V18453" s="5"/>
      <c r="W18453" s="5"/>
    </row>
    <row r="18454" spans="4:23" customFormat="1" x14ac:dyDescent="0.35">
      <c r="D18454" s="5"/>
      <c r="J18454" s="12"/>
      <c r="S18454" s="12"/>
      <c r="T18454" s="5"/>
      <c r="V18454" s="5"/>
      <c r="W18454" s="5"/>
    </row>
    <row r="18455" spans="4:23" customFormat="1" x14ac:dyDescent="0.35">
      <c r="D18455" s="5"/>
      <c r="J18455" s="12"/>
      <c r="S18455" s="12"/>
      <c r="T18455" s="5"/>
      <c r="V18455" s="5"/>
      <c r="W18455" s="5"/>
    </row>
    <row r="18456" spans="4:23" customFormat="1" x14ac:dyDescent="0.35">
      <c r="D18456" s="5"/>
      <c r="J18456" s="12"/>
      <c r="S18456" s="12"/>
      <c r="T18456" s="5"/>
      <c r="V18456" s="5"/>
      <c r="W18456" s="5"/>
    </row>
    <row r="18457" spans="4:23" customFormat="1" x14ac:dyDescent="0.35">
      <c r="D18457" s="5"/>
      <c r="J18457" s="12"/>
      <c r="S18457" s="12"/>
      <c r="T18457" s="5"/>
      <c r="V18457" s="5"/>
      <c r="W18457" s="5"/>
    </row>
    <row r="18458" spans="4:23" customFormat="1" x14ac:dyDescent="0.35">
      <c r="D18458" s="5"/>
      <c r="J18458" s="12"/>
      <c r="S18458" s="12"/>
      <c r="T18458" s="5"/>
      <c r="V18458" s="5"/>
      <c r="W18458" s="5"/>
    </row>
    <row r="18459" spans="4:23" customFormat="1" x14ac:dyDescent="0.35">
      <c r="D18459" s="5"/>
      <c r="J18459" s="12"/>
      <c r="S18459" s="12"/>
      <c r="T18459" s="5"/>
      <c r="V18459" s="5"/>
      <c r="W18459" s="5"/>
    </row>
    <row r="18460" spans="4:23" customFormat="1" x14ac:dyDescent="0.35">
      <c r="D18460" s="5"/>
      <c r="J18460" s="12"/>
      <c r="S18460" s="12"/>
      <c r="T18460" s="5"/>
      <c r="V18460" s="5"/>
      <c r="W18460" s="5"/>
    </row>
    <row r="18461" spans="4:23" customFormat="1" x14ac:dyDescent="0.35">
      <c r="D18461" s="5"/>
      <c r="J18461" s="12"/>
      <c r="S18461" s="12"/>
      <c r="T18461" s="5"/>
      <c r="V18461" s="5"/>
      <c r="W18461" s="5"/>
    </row>
    <row r="18462" spans="4:23" customFormat="1" x14ac:dyDescent="0.35">
      <c r="D18462" s="5"/>
      <c r="J18462" s="12"/>
      <c r="S18462" s="12"/>
      <c r="T18462" s="5"/>
      <c r="V18462" s="5"/>
      <c r="W18462" s="5"/>
    </row>
    <row r="18463" spans="4:23" customFormat="1" x14ac:dyDescent="0.35">
      <c r="D18463" s="5"/>
      <c r="J18463" s="12"/>
      <c r="S18463" s="12"/>
      <c r="T18463" s="5"/>
      <c r="V18463" s="5"/>
      <c r="W18463" s="5"/>
    </row>
    <row r="18464" spans="4:23" customFormat="1" x14ac:dyDescent="0.35">
      <c r="D18464" s="5"/>
      <c r="J18464" s="12"/>
      <c r="S18464" s="12"/>
      <c r="T18464" s="5"/>
      <c r="V18464" s="5"/>
      <c r="W18464" s="5"/>
    </row>
    <row r="18465" spans="4:23" customFormat="1" x14ac:dyDescent="0.35">
      <c r="D18465" s="5"/>
      <c r="J18465" s="12"/>
      <c r="S18465" s="12"/>
      <c r="T18465" s="5"/>
      <c r="V18465" s="5"/>
      <c r="W18465" s="5"/>
    </row>
    <row r="18466" spans="4:23" customFormat="1" x14ac:dyDescent="0.35">
      <c r="D18466" s="5"/>
      <c r="J18466" s="12"/>
      <c r="S18466" s="12"/>
      <c r="T18466" s="5"/>
      <c r="V18466" s="5"/>
      <c r="W18466" s="5"/>
    </row>
    <row r="18467" spans="4:23" customFormat="1" x14ac:dyDescent="0.35">
      <c r="D18467" s="5"/>
      <c r="J18467" s="12"/>
      <c r="S18467" s="12"/>
      <c r="T18467" s="5"/>
      <c r="V18467" s="5"/>
      <c r="W18467" s="5"/>
    </row>
    <row r="18468" spans="4:23" customFormat="1" x14ac:dyDescent="0.35">
      <c r="D18468" s="5"/>
      <c r="J18468" s="12"/>
      <c r="S18468" s="12"/>
      <c r="T18468" s="5"/>
      <c r="V18468" s="5"/>
      <c r="W18468" s="5"/>
    </row>
    <row r="18469" spans="4:23" customFormat="1" x14ac:dyDescent="0.35">
      <c r="D18469" s="5"/>
      <c r="J18469" s="12"/>
      <c r="S18469" s="12"/>
      <c r="T18469" s="5"/>
      <c r="V18469" s="5"/>
      <c r="W18469" s="5"/>
    </row>
    <row r="18470" spans="4:23" customFormat="1" x14ac:dyDescent="0.35">
      <c r="D18470" s="5"/>
      <c r="J18470" s="12"/>
      <c r="S18470" s="12"/>
      <c r="T18470" s="5"/>
      <c r="V18470" s="5"/>
      <c r="W18470" s="5"/>
    </row>
    <row r="18471" spans="4:23" customFormat="1" x14ac:dyDescent="0.35">
      <c r="D18471" s="5"/>
      <c r="J18471" s="12"/>
      <c r="S18471" s="12"/>
      <c r="T18471" s="5"/>
      <c r="V18471" s="5"/>
      <c r="W18471" s="5"/>
    </row>
    <row r="18472" spans="4:23" customFormat="1" x14ac:dyDescent="0.35">
      <c r="D18472" s="5"/>
      <c r="J18472" s="12"/>
      <c r="S18472" s="12"/>
      <c r="T18472" s="5"/>
      <c r="V18472" s="5"/>
      <c r="W18472" s="5"/>
    </row>
    <row r="18473" spans="4:23" customFormat="1" x14ac:dyDescent="0.35">
      <c r="D18473" s="5"/>
      <c r="J18473" s="12"/>
      <c r="S18473" s="12"/>
      <c r="T18473" s="5"/>
      <c r="V18473" s="5"/>
      <c r="W18473" s="5"/>
    </row>
    <row r="18474" spans="4:23" customFormat="1" x14ac:dyDescent="0.35">
      <c r="D18474" s="5"/>
      <c r="J18474" s="12"/>
      <c r="S18474" s="12"/>
      <c r="T18474" s="5"/>
      <c r="V18474" s="5"/>
      <c r="W18474" s="5"/>
    </row>
    <row r="18475" spans="4:23" customFormat="1" x14ac:dyDescent="0.35">
      <c r="D18475" s="5"/>
      <c r="J18475" s="12"/>
      <c r="S18475" s="12"/>
      <c r="T18475" s="5"/>
      <c r="V18475" s="5"/>
      <c r="W18475" s="5"/>
    </row>
    <row r="18476" spans="4:23" customFormat="1" x14ac:dyDescent="0.35">
      <c r="D18476" s="5"/>
      <c r="J18476" s="12"/>
      <c r="S18476" s="12"/>
      <c r="T18476" s="5"/>
      <c r="V18476" s="5"/>
      <c r="W18476" s="5"/>
    </row>
    <row r="18477" spans="4:23" customFormat="1" x14ac:dyDescent="0.35">
      <c r="D18477" s="5"/>
      <c r="J18477" s="12"/>
      <c r="S18477" s="12"/>
      <c r="T18477" s="5"/>
      <c r="V18477" s="5"/>
      <c r="W18477" s="5"/>
    </row>
    <row r="18478" spans="4:23" customFormat="1" x14ac:dyDescent="0.35">
      <c r="D18478" s="5"/>
      <c r="J18478" s="12"/>
      <c r="S18478" s="12"/>
      <c r="T18478" s="5"/>
      <c r="V18478" s="5"/>
      <c r="W18478" s="5"/>
    </row>
    <row r="18479" spans="4:23" customFormat="1" x14ac:dyDescent="0.35">
      <c r="D18479" s="5"/>
      <c r="J18479" s="12"/>
      <c r="S18479" s="12"/>
      <c r="T18479" s="5"/>
      <c r="V18479" s="5"/>
      <c r="W18479" s="5"/>
    </row>
    <row r="18480" spans="4:23" customFormat="1" x14ac:dyDescent="0.35">
      <c r="D18480" s="5"/>
      <c r="J18480" s="12"/>
      <c r="S18480" s="12"/>
      <c r="T18480" s="5"/>
      <c r="V18480" s="5"/>
      <c r="W18480" s="5"/>
    </row>
    <row r="18481" spans="4:23" customFormat="1" x14ac:dyDescent="0.35">
      <c r="D18481" s="5"/>
      <c r="J18481" s="12"/>
      <c r="S18481" s="12"/>
      <c r="T18481" s="5"/>
      <c r="V18481" s="5"/>
      <c r="W18481" s="5"/>
    </row>
    <row r="18482" spans="4:23" customFormat="1" x14ac:dyDescent="0.35">
      <c r="D18482" s="5"/>
      <c r="J18482" s="12"/>
      <c r="S18482" s="12"/>
      <c r="T18482" s="5"/>
      <c r="V18482" s="5"/>
      <c r="W18482" s="5"/>
    </row>
    <row r="18483" spans="4:23" customFormat="1" x14ac:dyDescent="0.35">
      <c r="D18483" s="5"/>
      <c r="J18483" s="12"/>
      <c r="S18483" s="12"/>
      <c r="T18483" s="5"/>
      <c r="V18483" s="5"/>
      <c r="W18483" s="5"/>
    </row>
    <row r="18484" spans="4:23" customFormat="1" x14ac:dyDescent="0.35">
      <c r="D18484" s="5"/>
      <c r="J18484" s="12"/>
      <c r="S18484" s="12"/>
      <c r="T18484" s="5"/>
      <c r="V18484" s="5"/>
      <c r="W18484" s="5"/>
    </row>
    <row r="18485" spans="4:23" customFormat="1" x14ac:dyDescent="0.35">
      <c r="D18485" s="5"/>
      <c r="J18485" s="12"/>
      <c r="S18485" s="12"/>
      <c r="T18485" s="5"/>
      <c r="V18485" s="5"/>
      <c r="W18485" s="5"/>
    </row>
    <row r="18486" spans="4:23" customFormat="1" x14ac:dyDescent="0.35">
      <c r="D18486" s="5"/>
      <c r="J18486" s="12"/>
      <c r="S18486" s="12"/>
      <c r="T18486" s="5"/>
      <c r="V18486" s="5"/>
      <c r="W18486" s="5"/>
    </row>
    <row r="18487" spans="4:23" customFormat="1" x14ac:dyDescent="0.35">
      <c r="D18487" s="5"/>
      <c r="J18487" s="12"/>
      <c r="S18487" s="12"/>
      <c r="T18487" s="5"/>
      <c r="V18487" s="5"/>
      <c r="W18487" s="5"/>
    </row>
    <row r="18488" spans="4:23" customFormat="1" x14ac:dyDescent="0.35">
      <c r="D18488" s="5"/>
      <c r="J18488" s="12"/>
      <c r="S18488" s="12"/>
      <c r="T18488" s="5"/>
      <c r="V18488" s="5"/>
      <c r="W18488" s="5"/>
    </row>
    <row r="18489" spans="4:23" customFormat="1" x14ac:dyDescent="0.35">
      <c r="D18489" s="5"/>
      <c r="J18489" s="12"/>
      <c r="S18489" s="12"/>
      <c r="T18489" s="5"/>
      <c r="V18489" s="5"/>
      <c r="W18489" s="5"/>
    </row>
    <row r="18490" spans="4:23" customFormat="1" x14ac:dyDescent="0.35">
      <c r="D18490" s="5"/>
      <c r="J18490" s="12"/>
      <c r="S18490" s="12"/>
      <c r="T18490" s="5"/>
      <c r="V18490" s="5"/>
      <c r="W18490" s="5"/>
    </row>
    <row r="18491" spans="4:23" customFormat="1" x14ac:dyDescent="0.35">
      <c r="D18491" s="5"/>
      <c r="J18491" s="12"/>
      <c r="S18491" s="12"/>
      <c r="T18491" s="5"/>
      <c r="V18491" s="5"/>
      <c r="W18491" s="5"/>
    </row>
    <row r="18492" spans="4:23" customFormat="1" x14ac:dyDescent="0.35">
      <c r="D18492" s="5"/>
      <c r="J18492" s="12"/>
      <c r="S18492" s="12"/>
      <c r="T18492" s="5"/>
      <c r="V18492" s="5"/>
      <c r="W18492" s="5"/>
    </row>
    <row r="18493" spans="4:23" customFormat="1" x14ac:dyDescent="0.35">
      <c r="D18493" s="5"/>
      <c r="J18493" s="12"/>
      <c r="S18493" s="12"/>
      <c r="T18493" s="5"/>
      <c r="V18493" s="5"/>
      <c r="W18493" s="5"/>
    </row>
    <row r="18494" spans="4:23" customFormat="1" x14ac:dyDescent="0.35">
      <c r="D18494" s="5"/>
      <c r="J18494" s="12"/>
      <c r="S18494" s="12"/>
      <c r="T18494" s="5"/>
      <c r="V18494" s="5"/>
      <c r="W18494" s="5"/>
    </row>
    <row r="18495" spans="4:23" customFormat="1" x14ac:dyDescent="0.35">
      <c r="D18495" s="5"/>
      <c r="J18495" s="12"/>
      <c r="S18495" s="12"/>
      <c r="T18495" s="5"/>
      <c r="V18495" s="5"/>
      <c r="W18495" s="5"/>
    </row>
    <row r="18496" spans="4:23" customFormat="1" x14ac:dyDescent="0.35">
      <c r="D18496" s="5"/>
      <c r="J18496" s="12"/>
      <c r="S18496" s="12"/>
      <c r="T18496" s="5"/>
      <c r="V18496" s="5"/>
      <c r="W18496" s="5"/>
    </row>
    <row r="18497" spans="4:23" customFormat="1" x14ac:dyDescent="0.35">
      <c r="D18497" s="5"/>
      <c r="J18497" s="12"/>
      <c r="S18497" s="12"/>
      <c r="T18497" s="5"/>
      <c r="V18497" s="5"/>
      <c r="W18497" s="5"/>
    </row>
    <row r="18498" spans="4:23" customFormat="1" x14ac:dyDescent="0.35">
      <c r="D18498" s="5"/>
      <c r="J18498" s="12"/>
      <c r="S18498" s="12"/>
      <c r="T18498" s="5"/>
      <c r="V18498" s="5"/>
      <c r="W18498" s="5"/>
    </row>
    <row r="18499" spans="4:23" customFormat="1" x14ac:dyDescent="0.35">
      <c r="D18499" s="5"/>
      <c r="J18499" s="12"/>
      <c r="S18499" s="12"/>
      <c r="T18499" s="5"/>
      <c r="V18499" s="5"/>
      <c r="W18499" s="5"/>
    </row>
    <row r="18500" spans="4:23" customFormat="1" x14ac:dyDescent="0.35">
      <c r="D18500" s="5"/>
      <c r="J18500" s="12"/>
      <c r="S18500" s="12"/>
      <c r="T18500" s="5"/>
      <c r="V18500" s="5"/>
      <c r="W18500" s="5"/>
    </row>
    <row r="18501" spans="4:23" customFormat="1" x14ac:dyDescent="0.35">
      <c r="D18501" s="5"/>
      <c r="J18501" s="12"/>
      <c r="S18501" s="12"/>
      <c r="T18501" s="5"/>
      <c r="V18501" s="5"/>
      <c r="W18501" s="5"/>
    </row>
    <row r="18502" spans="4:23" customFormat="1" x14ac:dyDescent="0.35">
      <c r="D18502" s="5"/>
      <c r="J18502" s="12"/>
      <c r="S18502" s="12"/>
      <c r="T18502" s="5"/>
      <c r="V18502" s="5"/>
      <c r="W18502" s="5"/>
    </row>
    <row r="18503" spans="4:23" customFormat="1" x14ac:dyDescent="0.35">
      <c r="D18503" s="5"/>
      <c r="J18503" s="12"/>
      <c r="S18503" s="12"/>
      <c r="T18503" s="5"/>
      <c r="V18503" s="5"/>
      <c r="W18503" s="5"/>
    </row>
    <row r="18504" spans="4:23" customFormat="1" x14ac:dyDescent="0.35">
      <c r="D18504" s="5"/>
      <c r="J18504" s="12"/>
      <c r="S18504" s="12"/>
      <c r="T18504" s="5"/>
      <c r="V18504" s="5"/>
      <c r="W18504" s="5"/>
    </row>
    <row r="18505" spans="4:23" customFormat="1" x14ac:dyDescent="0.35">
      <c r="D18505" s="5"/>
      <c r="J18505" s="12"/>
      <c r="S18505" s="12"/>
      <c r="T18505" s="5"/>
      <c r="V18505" s="5"/>
      <c r="W18505" s="5"/>
    </row>
    <row r="18506" spans="4:23" customFormat="1" x14ac:dyDescent="0.35">
      <c r="D18506" s="5"/>
      <c r="J18506" s="12"/>
      <c r="S18506" s="12"/>
      <c r="T18506" s="5"/>
      <c r="V18506" s="5"/>
      <c r="W18506" s="5"/>
    </row>
    <row r="18507" spans="4:23" customFormat="1" x14ac:dyDescent="0.35">
      <c r="D18507" s="5"/>
      <c r="J18507" s="12"/>
      <c r="S18507" s="12"/>
      <c r="T18507" s="5"/>
      <c r="V18507" s="5"/>
      <c r="W18507" s="5"/>
    </row>
    <row r="18508" spans="4:23" customFormat="1" x14ac:dyDescent="0.35">
      <c r="D18508" s="5"/>
      <c r="J18508" s="12"/>
      <c r="S18508" s="12"/>
      <c r="T18508" s="5"/>
      <c r="V18508" s="5"/>
      <c r="W18508" s="5"/>
    </row>
    <row r="18509" spans="4:23" customFormat="1" x14ac:dyDescent="0.35">
      <c r="D18509" s="5"/>
      <c r="J18509" s="12"/>
      <c r="S18509" s="12"/>
      <c r="T18509" s="5"/>
      <c r="V18509" s="5"/>
      <c r="W18509" s="5"/>
    </row>
    <row r="18510" spans="4:23" customFormat="1" x14ac:dyDescent="0.35">
      <c r="D18510" s="5"/>
      <c r="J18510" s="12"/>
      <c r="S18510" s="12"/>
      <c r="T18510" s="5"/>
      <c r="V18510" s="5"/>
      <c r="W18510" s="5"/>
    </row>
    <row r="18511" spans="4:23" customFormat="1" x14ac:dyDescent="0.35">
      <c r="D18511" s="5"/>
      <c r="J18511" s="12"/>
      <c r="S18511" s="12"/>
      <c r="T18511" s="5"/>
      <c r="V18511" s="5"/>
      <c r="W18511" s="5"/>
    </row>
    <row r="18512" spans="4:23" customFormat="1" x14ac:dyDescent="0.35">
      <c r="D18512" s="5"/>
      <c r="J18512" s="12"/>
      <c r="S18512" s="12"/>
      <c r="T18512" s="5"/>
      <c r="V18512" s="5"/>
      <c r="W18512" s="5"/>
    </row>
    <row r="18513" spans="4:23" customFormat="1" x14ac:dyDescent="0.35">
      <c r="D18513" s="5"/>
      <c r="J18513" s="12"/>
      <c r="S18513" s="12"/>
      <c r="T18513" s="5"/>
      <c r="V18513" s="5"/>
      <c r="W18513" s="5"/>
    </row>
    <row r="18514" spans="4:23" customFormat="1" x14ac:dyDescent="0.35">
      <c r="D18514" s="5"/>
      <c r="J18514" s="12"/>
      <c r="S18514" s="12"/>
      <c r="T18514" s="5"/>
      <c r="V18514" s="5"/>
      <c r="W18514" s="5"/>
    </row>
    <row r="18515" spans="4:23" customFormat="1" x14ac:dyDescent="0.35">
      <c r="D18515" s="5"/>
      <c r="J18515" s="12"/>
      <c r="S18515" s="12"/>
      <c r="T18515" s="5"/>
      <c r="V18515" s="5"/>
      <c r="W18515" s="5"/>
    </row>
    <row r="18516" spans="4:23" customFormat="1" x14ac:dyDescent="0.35">
      <c r="D18516" s="5"/>
      <c r="J18516" s="12"/>
      <c r="S18516" s="12"/>
      <c r="T18516" s="5"/>
      <c r="V18516" s="5"/>
      <c r="W18516" s="5"/>
    </row>
    <row r="18517" spans="4:23" customFormat="1" x14ac:dyDescent="0.35">
      <c r="D18517" s="5"/>
      <c r="J18517" s="12"/>
      <c r="S18517" s="12"/>
      <c r="T18517" s="5"/>
      <c r="V18517" s="5"/>
      <c r="W18517" s="5"/>
    </row>
    <row r="18518" spans="4:23" customFormat="1" x14ac:dyDescent="0.35">
      <c r="D18518" s="5"/>
      <c r="J18518" s="12"/>
      <c r="S18518" s="12"/>
      <c r="T18518" s="5"/>
      <c r="V18518" s="5"/>
      <c r="W18518" s="5"/>
    </row>
    <row r="18519" spans="4:23" customFormat="1" x14ac:dyDescent="0.35">
      <c r="D18519" s="5"/>
      <c r="J18519" s="12"/>
      <c r="S18519" s="12"/>
      <c r="T18519" s="5"/>
      <c r="V18519" s="5"/>
      <c r="W18519" s="5"/>
    </row>
    <row r="18520" spans="4:23" customFormat="1" x14ac:dyDescent="0.35">
      <c r="D18520" s="5"/>
      <c r="J18520" s="12"/>
      <c r="S18520" s="12"/>
      <c r="T18520" s="5"/>
      <c r="V18520" s="5"/>
      <c r="W18520" s="5"/>
    </row>
    <row r="18521" spans="4:23" customFormat="1" x14ac:dyDescent="0.35">
      <c r="D18521" s="5"/>
      <c r="J18521" s="12"/>
      <c r="S18521" s="12"/>
      <c r="T18521" s="5"/>
      <c r="V18521" s="5"/>
      <c r="W18521" s="5"/>
    </row>
    <row r="18522" spans="4:23" customFormat="1" x14ac:dyDescent="0.35">
      <c r="D18522" s="5"/>
      <c r="J18522" s="12"/>
      <c r="S18522" s="12"/>
      <c r="T18522" s="5"/>
      <c r="V18522" s="5"/>
      <c r="W18522" s="5"/>
    </row>
    <row r="18523" spans="4:23" customFormat="1" x14ac:dyDescent="0.35">
      <c r="D18523" s="5"/>
      <c r="J18523" s="12"/>
      <c r="S18523" s="12"/>
      <c r="T18523" s="5"/>
      <c r="V18523" s="5"/>
      <c r="W18523" s="5"/>
    </row>
    <row r="18524" spans="4:23" customFormat="1" x14ac:dyDescent="0.35">
      <c r="D18524" s="5"/>
      <c r="J18524" s="12"/>
      <c r="S18524" s="12"/>
      <c r="T18524" s="5"/>
      <c r="V18524" s="5"/>
      <c r="W18524" s="5"/>
    </row>
    <row r="18525" spans="4:23" customFormat="1" x14ac:dyDescent="0.35">
      <c r="D18525" s="5"/>
      <c r="J18525" s="12"/>
      <c r="S18525" s="12"/>
      <c r="T18525" s="5"/>
      <c r="V18525" s="5"/>
      <c r="W18525" s="5"/>
    </row>
    <row r="18526" spans="4:23" customFormat="1" x14ac:dyDescent="0.35">
      <c r="D18526" s="5"/>
      <c r="J18526" s="12"/>
      <c r="S18526" s="12"/>
      <c r="T18526" s="5"/>
      <c r="V18526" s="5"/>
      <c r="W18526" s="5"/>
    </row>
    <row r="18527" spans="4:23" customFormat="1" x14ac:dyDescent="0.35">
      <c r="D18527" s="5"/>
      <c r="J18527" s="12"/>
      <c r="S18527" s="12"/>
      <c r="T18527" s="5"/>
      <c r="V18527" s="5"/>
      <c r="W18527" s="5"/>
    </row>
    <row r="18528" spans="4:23" customFormat="1" x14ac:dyDescent="0.35">
      <c r="D18528" s="5"/>
      <c r="J18528" s="12"/>
      <c r="S18528" s="12"/>
      <c r="T18528" s="5"/>
      <c r="V18528" s="5"/>
      <c r="W18528" s="5"/>
    </row>
    <row r="18529" spans="4:23" customFormat="1" x14ac:dyDescent="0.35">
      <c r="D18529" s="5"/>
      <c r="J18529" s="12"/>
      <c r="S18529" s="12"/>
      <c r="T18529" s="5"/>
      <c r="V18529" s="5"/>
      <c r="W18529" s="5"/>
    </row>
    <row r="18530" spans="4:23" customFormat="1" x14ac:dyDescent="0.35">
      <c r="D18530" s="5"/>
      <c r="J18530" s="12"/>
      <c r="S18530" s="12"/>
      <c r="T18530" s="5"/>
      <c r="V18530" s="5"/>
      <c r="W18530" s="5"/>
    </row>
    <row r="18531" spans="4:23" customFormat="1" x14ac:dyDescent="0.35">
      <c r="D18531" s="5"/>
      <c r="J18531" s="12"/>
      <c r="S18531" s="12"/>
      <c r="T18531" s="5"/>
      <c r="V18531" s="5"/>
      <c r="W18531" s="5"/>
    </row>
    <row r="18532" spans="4:23" customFormat="1" x14ac:dyDescent="0.35">
      <c r="D18532" s="5"/>
      <c r="J18532" s="12"/>
      <c r="S18532" s="12"/>
      <c r="T18532" s="5"/>
      <c r="V18532" s="5"/>
      <c r="W18532" s="5"/>
    </row>
    <row r="18533" spans="4:23" customFormat="1" x14ac:dyDescent="0.35">
      <c r="D18533" s="5"/>
      <c r="J18533" s="12"/>
      <c r="S18533" s="12"/>
      <c r="T18533" s="5"/>
      <c r="V18533" s="5"/>
      <c r="W18533" s="5"/>
    </row>
    <row r="18534" spans="4:23" customFormat="1" x14ac:dyDescent="0.35">
      <c r="D18534" s="5"/>
      <c r="J18534" s="12"/>
      <c r="S18534" s="12"/>
      <c r="T18534" s="5"/>
      <c r="V18534" s="5"/>
      <c r="W18534" s="5"/>
    </row>
    <row r="18535" spans="4:23" customFormat="1" x14ac:dyDescent="0.35">
      <c r="D18535" s="5"/>
      <c r="J18535" s="12"/>
      <c r="S18535" s="12"/>
      <c r="T18535" s="5"/>
      <c r="V18535" s="5"/>
      <c r="W18535" s="5"/>
    </row>
    <row r="18536" spans="4:23" customFormat="1" x14ac:dyDescent="0.35">
      <c r="D18536" s="5"/>
      <c r="J18536" s="12"/>
      <c r="S18536" s="12"/>
      <c r="T18536" s="5"/>
      <c r="V18536" s="5"/>
      <c r="W18536" s="5"/>
    </row>
    <row r="18537" spans="4:23" customFormat="1" x14ac:dyDescent="0.35">
      <c r="D18537" s="5"/>
      <c r="J18537" s="12"/>
      <c r="S18537" s="12"/>
      <c r="T18537" s="5"/>
      <c r="V18537" s="5"/>
      <c r="W18537" s="5"/>
    </row>
    <row r="18538" spans="4:23" customFormat="1" x14ac:dyDescent="0.35">
      <c r="D18538" s="5"/>
      <c r="J18538" s="12"/>
      <c r="S18538" s="12"/>
      <c r="T18538" s="5"/>
      <c r="V18538" s="5"/>
      <c r="W18538" s="5"/>
    </row>
    <row r="18539" spans="4:23" customFormat="1" x14ac:dyDescent="0.35">
      <c r="D18539" s="5"/>
      <c r="J18539" s="12"/>
      <c r="S18539" s="12"/>
      <c r="T18539" s="5"/>
      <c r="V18539" s="5"/>
      <c r="W18539" s="5"/>
    </row>
    <row r="18540" spans="4:23" customFormat="1" x14ac:dyDescent="0.35">
      <c r="D18540" s="5"/>
      <c r="J18540" s="12"/>
      <c r="S18540" s="12"/>
      <c r="T18540" s="5"/>
      <c r="V18540" s="5"/>
      <c r="W18540" s="5"/>
    </row>
    <row r="18541" spans="4:23" customFormat="1" x14ac:dyDescent="0.35">
      <c r="D18541" s="5"/>
      <c r="J18541" s="12"/>
      <c r="S18541" s="12"/>
      <c r="T18541" s="5"/>
      <c r="V18541" s="5"/>
      <c r="W18541" s="5"/>
    </row>
    <row r="18542" spans="4:23" customFormat="1" x14ac:dyDescent="0.35">
      <c r="D18542" s="5"/>
      <c r="J18542" s="12"/>
      <c r="S18542" s="12"/>
      <c r="T18542" s="5"/>
      <c r="V18542" s="5"/>
      <c r="W18542" s="5"/>
    </row>
    <row r="18543" spans="4:23" customFormat="1" x14ac:dyDescent="0.35">
      <c r="D18543" s="5"/>
      <c r="J18543" s="12"/>
      <c r="S18543" s="12"/>
      <c r="T18543" s="5"/>
      <c r="V18543" s="5"/>
      <c r="W18543" s="5"/>
    </row>
    <row r="18544" spans="4:23" customFormat="1" x14ac:dyDescent="0.35">
      <c r="D18544" s="5"/>
      <c r="J18544" s="12"/>
      <c r="S18544" s="12"/>
      <c r="T18544" s="5"/>
      <c r="V18544" s="5"/>
      <c r="W18544" s="5"/>
    </row>
    <row r="18545" spans="4:23" customFormat="1" x14ac:dyDescent="0.35">
      <c r="D18545" s="5"/>
      <c r="J18545" s="12"/>
      <c r="S18545" s="12"/>
      <c r="T18545" s="5"/>
      <c r="V18545" s="5"/>
      <c r="W18545" s="5"/>
    </row>
    <row r="18546" spans="4:23" customFormat="1" x14ac:dyDescent="0.35">
      <c r="D18546" s="5"/>
      <c r="J18546" s="12"/>
      <c r="S18546" s="12"/>
      <c r="T18546" s="5"/>
      <c r="V18546" s="5"/>
      <c r="W18546" s="5"/>
    </row>
    <row r="18547" spans="4:23" customFormat="1" x14ac:dyDescent="0.35">
      <c r="D18547" s="5"/>
      <c r="J18547" s="12"/>
      <c r="S18547" s="12"/>
      <c r="T18547" s="5"/>
      <c r="V18547" s="5"/>
      <c r="W18547" s="5"/>
    </row>
    <row r="18548" spans="4:23" customFormat="1" x14ac:dyDescent="0.35">
      <c r="D18548" s="5"/>
      <c r="J18548" s="12"/>
      <c r="S18548" s="12"/>
      <c r="T18548" s="5"/>
      <c r="V18548" s="5"/>
      <c r="W18548" s="5"/>
    </row>
    <row r="18549" spans="4:23" customFormat="1" x14ac:dyDescent="0.35">
      <c r="D18549" s="5"/>
      <c r="J18549" s="12"/>
      <c r="S18549" s="12"/>
      <c r="T18549" s="5"/>
      <c r="V18549" s="5"/>
      <c r="W18549" s="5"/>
    </row>
    <row r="18550" spans="4:23" customFormat="1" x14ac:dyDescent="0.35">
      <c r="D18550" s="5"/>
      <c r="J18550" s="12"/>
      <c r="S18550" s="12"/>
      <c r="T18550" s="5"/>
      <c r="V18550" s="5"/>
      <c r="W18550" s="5"/>
    </row>
    <row r="18551" spans="4:23" customFormat="1" x14ac:dyDescent="0.35">
      <c r="D18551" s="5"/>
      <c r="J18551" s="12"/>
      <c r="S18551" s="12"/>
      <c r="T18551" s="5"/>
      <c r="V18551" s="5"/>
      <c r="W18551" s="5"/>
    </row>
    <row r="18552" spans="4:23" customFormat="1" x14ac:dyDescent="0.35">
      <c r="D18552" s="5"/>
      <c r="J18552" s="12"/>
      <c r="S18552" s="12"/>
      <c r="T18552" s="5"/>
      <c r="V18552" s="5"/>
      <c r="W18552" s="5"/>
    </row>
    <row r="18553" spans="4:23" customFormat="1" x14ac:dyDescent="0.35">
      <c r="D18553" s="5"/>
      <c r="J18553" s="12"/>
      <c r="S18553" s="12"/>
      <c r="T18553" s="5"/>
      <c r="V18553" s="5"/>
      <c r="W18553" s="5"/>
    </row>
    <row r="18554" spans="4:23" customFormat="1" x14ac:dyDescent="0.35">
      <c r="D18554" s="5"/>
      <c r="J18554" s="12"/>
      <c r="S18554" s="12"/>
      <c r="T18554" s="5"/>
      <c r="V18554" s="5"/>
      <c r="W18554" s="5"/>
    </row>
    <row r="18555" spans="4:23" customFormat="1" x14ac:dyDescent="0.35">
      <c r="D18555" s="5"/>
      <c r="J18555" s="12"/>
      <c r="S18555" s="12"/>
      <c r="T18555" s="5"/>
      <c r="V18555" s="5"/>
      <c r="W18555" s="5"/>
    </row>
    <row r="18556" spans="4:23" customFormat="1" x14ac:dyDescent="0.35">
      <c r="D18556" s="5"/>
      <c r="J18556" s="12"/>
      <c r="S18556" s="12"/>
      <c r="T18556" s="5"/>
      <c r="V18556" s="5"/>
      <c r="W18556" s="5"/>
    </row>
    <row r="18557" spans="4:23" customFormat="1" x14ac:dyDescent="0.35">
      <c r="D18557" s="5"/>
      <c r="J18557" s="12"/>
      <c r="S18557" s="12"/>
      <c r="T18557" s="5"/>
      <c r="V18557" s="5"/>
      <c r="W18557" s="5"/>
    </row>
    <row r="18558" spans="4:23" customFormat="1" x14ac:dyDescent="0.35">
      <c r="D18558" s="5"/>
      <c r="J18558" s="12"/>
      <c r="S18558" s="12"/>
      <c r="T18558" s="5"/>
      <c r="V18558" s="5"/>
      <c r="W18558" s="5"/>
    </row>
    <row r="18559" spans="4:23" customFormat="1" x14ac:dyDescent="0.35">
      <c r="D18559" s="5"/>
      <c r="J18559" s="12"/>
      <c r="S18559" s="12"/>
      <c r="T18559" s="5"/>
      <c r="V18559" s="5"/>
      <c r="W18559" s="5"/>
    </row>
    <row r="18560" spans="4:23" customFormat="1" x14ac:dyDescent="0.35">
      <c r="D18560" s="5"/>
      <c r="J18560" s="12"/>
      <c r="S18560" s="12"/>
      <c r="T18560" s="5"/>
      <c r="V18560" s="5"/>
      <c r="W18560" s="5"/>
    </row>
    <row r="18561" spans="4:23" customFormat="1" x14ac:dyDescent="0.35">
      <c r="D18561" s="5"/>
      <c r="J18561" s="12"/>
      <c r="S18561" s="12"/>
      <c r="T18561" s="5"/>
      <c r="V18561" s="5"/>
      <c r="W18561" s="5"/>
    </row>
    <row r="18562" spans="4:23" customFormat="1" x14ac:dyDescent="0.35">
      <c r="D18562" s="5"/>
      <c r="J18562" s="12"/>
      <c r="S18562" s="12"/>
      <c r="T18562" s="5"/>
      <c r="V18562" s="5"/>
      <c r="W18562" s="5"/>
    </row>
    <row r="18563" spans="4:23" customFormat="1" x14ac:dyDescent="0.35">
      <c r="D18563" s="5"/>
      <c r="J18563" s="12"/>
      <c r="S18563" s="12"/>
      <c r="T18563" s="5"/>
      <c r="V18563" s="5"/>
      <c r="W18563" s="5"/>
    </row>
    <row r="18564" spans="4:23" customFormat="1" x14ac:dyDescent="0.35">
      <c r="D18564" s="5"/>
      <c r="J18564" s="12"/>
      <c r="S18564" s="12"/>
      <c r="T18564" s="5"/>
      <c r="V18564" s="5"/>
      <c r="W18564" s="5"/>
    </row>
    <row r="18565" spans="4:23" customFormat="1" x14ac:dyDescent="0.35">
      <c r="D18565" s="5"/>
      <c r="J18565" s="12"/>
      <c r="S18565" s="12"/>
      <c r="T18565" s="5"/>
      <c r="V18565" s="5"/>
      <c r="W18565" s="5"/>
    </row>
    <row r="18566" spans="4:23" customFormat="1" x14ac:dyDescent="0.35">
      <c r="D18566" s="5"/>
      <c r="J18566" s="12"/>
      <c r="S18566" s="12"/>
      <c r="T18566" s="5"/>
      <c r="V18566" s="5"/>
      <c r="W18566" s="5"/>
    </row>
    <row r="18567" spans="4:23" customFormat="1" x14ac:dyDescent="0.35">
      <c r="D18567" s="5"/>
      <c r="J18567" s="12"/>
      <c r="S18567" s="12"/>
      <c r="T18567" s="5"/>
      <c r="V18567" s="5"/>
      <c r="W18567" s="5"/>
    </row>
    <row r="18568" spans="4:23" customFormat="1" x14ac:dyDescent="0.35">
      <c r="D18568" s="5"/>
      <c r="J18568" s="12"/>
      <c r="S18568" s="12"/>
      <c r="T18568" s="5"/>
      <c r="V18568" s="5"/>
      <c r="W18568" s="5"/>
    </row>
    <row r="18569" spans="4:23" customFormat="1" x14ac:dyDescent="0.35">
      <c r="D18569" s="5"/>
      <c r="J18569" s="12"/>
      <c r="S18569" s="12"/>
      <c r="T18569" s="5"/>
      <c r="V18569" s="5"/>
      <c r="W18569" s="5"/>
    </row>
    <row r="18570" spans="4:23" customFormat="1" x14ac:dyDescent="0.35">
      <c r="D18570" s="5"/>
      <c r="J18570" s="12"/>
      <c r="S18570" s="12"/>
      <c r="T18570" s="5"/>
      <c r="V18570" s="5"/>
      <c r="W18570" s="5"/>
    </row>
    <row r="18571" spans="4:23" customFormat="1" x14ac:dyDescent="0.35">
      <c r="D18571" s="5"/>
      <c r="J18571" s="12"/>
      <c r="S18571" s="12"/>
      <c r="T18571" s="5"/>
      <c r="V18571" s="5"/>
      <c r="W18571" s="5"/>
    </row>
    <row r="18572" spans="4:23" customFormat="1" x14ac:dyDescent="0.35">
      <c r="D18572" s="5"/>
      <c r="J18572" s="12"/>
      <c r="S18572" s="12"/>
      <c r="T18572" s="5"/>
      <c r="V18572" s="5"/>
      <c r="W18572" s="5"/>
    </row>
    <row r="18573" spans="4:23" customFormat="1" x14ac:dyDescent="0.35">
      <c r="D18573" s="5"/>
      <c r="J18573" s="12"/>
      <c r="S18573" s="12"/>
      <c r="T18573" s="5"/>
      <c r="V18573" s="5"/>
      <c r="W18573" s="5"/>
    </row>
    <row r="18574" spans="4:23" customFormat="1" x14ac:dyDescent="0.35">
      <c r="D18574" s="5"/>
      <c r="J18574" s="12"/>
      <c r="S18574" s="12"/>
      <c r="T18574" s="5"/>
      <c r="V18574" s="5"/>
      <c r="W18574" s="5"/>
    </row>
    <row r="18575" spans="4:23" customFormat="1" x14ac:dyDescent="0.35">
      <c r="D18575" s="5"/>
      <c r="J18575" s="12"/>
      <c r="S18575" s="12"/>
      <c r="T18575" s="5"/>
      <c r="V18575" s="5"/>
      <c r="W18575" s="5"/>
    </row>
    <row r="18576" spans="4:23" customFormat="1" x14ac:dyDescent="0.35">
      <c r="D18576" s="5"/>
      <c r="J18576" s="12"/>
      <c r="S18576" s="12"/>
      <c r="T18576" s="5"/>
      <c r="V18576" s="5"/>
      <c r="W18576" s="5"/>
    </row>
    <row r="18577" spans="4:23" customFormat="1" x14ac:dyDescent="0.35">
      <c r="D18577" s="5"/>
      <c r="J18577" s="12"/>
      <c r="S18577" s="12"/>
      <c r="T18577" s="5"/>
      <c r="V18577" s="5"/>
      <c r="W18577" s="5"/>
    </row>
    <row r="18578" spans="4:23" customFormat="1" x14ac:dyDescent="0.35">
      <c r="D18578" s="5"/>
      <c r="J18578" s="12"/>
      <c r="S18578" s="12"/>
      <c r="T18578" s="5"/>
      <c r="V18578" s="5"/>
      <c r="W18578" s="5"/>
    </row>
    <row r="18579" spans="4:23" customFormat="1" x14ac:dyDescent="0.35">
      <c r="D18579" s="5"/>
      <c r="J18579" s="12"/>
      <c r="S18579" s="12"/>
      <c r="T18579" s="5"/>
      <c r="V18579" s="5"/>
      <c r="W18579" s="5"/>
    </row>
    <row r="18580" spans="4:23" customFormat="1" x14ac:dyDescent="0.35">
      <c r="D18580" s="5"/>
      <c r="J18580" s="12"/>
      <c r="S18580" s="12"/>
      <c r="T18580" s="5"/>
      <c r="V18580" s="5"/>
      <c r="W18580" s="5"/>
    </row>
    <row r="18581" spans="4:23" customFormat="1" x14ac:dyDescent="0.35">
      <c r="D18581" s="5"/>
      <c r="J18581" s="12"/>
      <c r="S18581" s="12"/>
      <c r="T18581" s="5"/>
      <c r="V18581" s="5"/>
      <c r="W18581" s="5"/>
    </row>
    <row r="18582" spans="4:23" customFormat="1" x14ac:dyDescent="0.35">
      <c r="D18582" s="5"/>
      <c r="J18582" s="12"/>
      <c r="S18582" s="12"/>
      <c r="T18582" s="5"/>
      <c r="V18582" s="5"/>
      <c r="W18582" s="5"/>
    </row>
    <row r="18583" spans="4:23" customFormat="1" x14ac:dyDescent="0.35">
      <c r="D18583" s="5"/>
      <c r="J18583" s="12"/>
      <c r="S18583" s="12"/>
      <c r="T18583" s="5"/>
      <c r="V18583" s="5"/>
      <c r="W18583" s="5"/>
    </row>
    <row r="18584" spans="4:23" customFormat="1" x14ac:dyDescent="0.35">
      <c r="D18584" s="5"/>
      <c r="J18584" s="12"/>
      <c r="S18584" s="12"/>
      <c r="T18584" s="5"/>
      <c r="V18584" s="5"/>
      <c r="W18584" s="5"/>
    </row>
    <row r="18585" spans="4:23" customFormat="1" x14ac:dyDescent="0.35">
      <c r="D18585" s="5"/>
      <c r="J18585" s="12"/>
      <c r="S18585" s="12"/>
      <c r="T18585" s="5"/>
      <c r="V18585" s="5"/>
      <c r="W18585" s="5"/>
    </row>
    <row r="18586" spans="4:23" customFormat="1" x14ac:dyDescent="0.35">
      <c r="D18586" s="5"/>
      <c r="J18586" s="12"/>
      <c r="S18586" s="12"/>
      <c r="T18586" s="5"/>
      <c r="V18586" s="5"/>
      <c r="W18586" s="5"/>
    </row>
    <row r="18587" spans="4:23" customFormat="1" x14ac:dyDescent="0.35">
      <c r="D18587" s="5"/>
      <c r="J18587" s="12"/>
      <c r="S18587" s="12"/>
      <c r="T18587" s="5"/>
      <c r="V18587" s="5"/>
      <c r="W18587" s="5"/>
    </row>
    <row r="18588" spans="4:23" customFormat="1" x14ac:dyDescent="0.35">
      <c r="D18588" s="5"/>
      <c r="J18588" s="12"/>
      <c r="S18588" s="12"/>
      <c r="T18588" s="5"/>
      <c r="V18588" s="5"/>
      <c r="W18588" s="5"/>
    </row>
    <row r="18589" spans="4:23" customFormat="1" x14ac:dyDescent="0.35">
      <c r="D18589" s="5"/>
      <c r="J18589" s="12"/>
      <c r="S18589" s="12"/>
      <c r="T18589" s="5"/>
      <c r="V18589" s="5"/>
      <c r="W18589" s="5"/>
    </row>
    <row r="18590" spans="4:23" customFormat="1" x14ac:dyDescent="0.35">
      <c r="D18590" s="5"/>
      <c r="J18590" s="12"/>
      <c r="S18590" s="12"/>
      <c r="T18590" s="5"/>
      <c r="V18590" s="5"/>
      <c r="W18590" s="5"/>
    </row>
    <row r="18591" spans="4:23" customFormat="1" x14ac:dyDescent="0.35">
      <c r="D18591" s="5"/>
      <c r="J18591" s="12"/>
      <c r="S18591" s="12"/>
      <c r="T18591" s="5"/>
      <c r="V18591" s="5"/>
      <c r="W18591" s="5"/>
    </row>
    <row r="18592" spans="4:23" customFormat="1" x14ac:dyDescent="0.35">
      <c r="D18592" s="5"/>
      <c r="J18592" s="12"/>
      <c r="S18592" s="12"/>
      <c r="T18592" s="5"/>
      <c r="V18592" s="5"/>
      <c r="W18592" s="5"/>
    </row>
    <row r="18593" spans="4:23" customFormat="1" x14ac:dyDescent="0.35">
      <c r="D18593" s="5"/>
      <c r="J18593" s="12"/>
      <c r="S18593" s="12"/>
      <c r="T18593" s="5"/>
      <c r="V18593" s="5"/>
      <c r="W18593" s="5"/>
    </row>
    <row r="18594" spans="4:23" customFormat="1" x14ac:dyDescent="0.35">
      <c r="D18594" s="5"/>
      <c r="J18594" s="12"/>
      <c r="S18594" s="12"/>
      <c r="T18594" s="5"/>
      <c r="V18594" s="5"/>
      <c r="W18594" s="5"/>
    </row>
    <row r="18595" spans="4:23" customFormat="1" x14ac:dyDescent="0.35">
      <c r="D18595" s="5"/>
      <c r="J18595" s="12"/>
      <c r="S18595" s="12"/>
      <c r="T18595" s="5"/>
      <c r="V18595" s="5"/>
      <c r="W18595" s="5"/>
    </row>
    <row r="18596" spans="4:23" customFormat="1" x14ac:dyDescent="0.35">
      <c r="D18596" s="5"/>
      <c r="J18596" s="12"/>
      <c r="S18596" s="12"/>
      <c r="T18596" s="5"/>
      <c r="V18596" s="5"/>
      <c r="W18596" s="5"/>
    </row>
    <row r="18597" spans="4:23" customFormat="1" x14ac:dyDescent="0.35">
      <c r="D18597" s="5"/>
      <c r="J18597" s="12"/>
      <c r="S18597" s="12"/>
      <c r="T18597" s="5"/>
      <c r="V18597" s="5"/>
      <c r="W18597" s="5"/>
    </row>
    <row r="18598" spans="4:23" customFormat="1" x14ac:dyDescent="0.35">
      <c r="D18598" s="5"/>
      <c r="J18598" s="12"/>
      <c r="S18598" s="12"/>
      <c r="T18598" s="5"/>
      <c r="V18598" s="5"/>
      <c r="W18598" s="5"/>
    </row>
    <row r="18599" spans="4:23" customFormat="1" x14ac:dyDescent="0.35">
      <c r="D18599" s="5"/>
      <c r="J18599" s="12"/>
      <c r="S18599" s="12"/>
      <c r="T18599" s="5"/>
      <c r="V18599" s="5"/>
      <c r="W18599" s="5"/>
    </row>
    <row r="18600" spans="4:23" customFormat="1" x14ac:dyDescent="0.35">
      <c r="D18600" s="5"/>
      <c r="J18600" s="12"/>
      <c r="S18600" s="12"/>
      <c r="T18600" s="5"/>
      <c r="V18600" s="5"/>
      <c r="W18600" s="5"/>
    </row>
    <row r="18601" spans="4:23" customFormat="1" x14ac:dyDescent="0.35">
      <c r="D18601" s="5"/>
      <c r="J18601" s="12"/>
      <c r="S18601" s="12"/>
      <c r="T18601" s="5"/>
      <c r="V18601" s="5"/>
      <c r="W18601" s="5"/>
    </row>
    <row r="18602" spans="4:23" customFormat="1" x14ac:dyDescent="0.35">
      <c r="D18602" s="5"/>
      <c r="J18602" s="12"/>
      <c r="S18602" s="12"/>
      <c r="T18602" s="5"/>
      <c r="V18602" s="5"/>
      <c r="W18602" s="5"/>
    </row>
    <row r="18603" spans="4:23" customFormat="1" x14ac:dyDescent="0.35">
      <c r="D18603" s="5"/>
      <c r="J18603" s="12"/>
      <c r="S18603" s="12"/>
      <c r="T18603" s="5"/>
      <c r="V18603" s="5"/>
      <c r="W18603" s="5"/>
    </row>
    <row r="18604" spans="4:23" customFormat="1" x14ac:dyDescent="0.35">
      <c r="D18604" s="5"/>
      <c r="J18604" s="12"/>
      <c r="S18604" s="12"/>
      <c r="T18604" s="5"/>
      <c r="V18604" s="5"/>
      <c r="W18604" s="5"/>
    </row>
    <row r="18605" spans="4:23" customFormat="1" x14ac:dyDescent="0.35">
      <c r="D18605" s="5"/>
      <c r="J18605" s="12"/>
      <c r="S18605" s="12"/>
      <c r="T18605" s="5"/>
      <c r="V18605" s="5"/>
      <c r="W18605" s="5"/>
    </row>
    <row r="18606" spans="4:23" customFormat="1" x14ac:dyDescent="0.35">
      <c r="D18606" s="5"/>
      <c r="J18606" s="12"/>
      <c r="S18606" s="12"/>
      <c r="T18606" s="5"/>
      <c r="V18606" s="5"/>
      <c r="W18606" s="5"/>
    </row>
    <row r="18607" spans="4:23" customFormat="1" x14ac:dyDescent="0.35">
      <c r="D18607" s="5"/>
      <c r="J18607" s="12"/>
      <c r="S18607" s="12"/>
      <c r="T18607" s="5"/>
      <c r="V18607" s="5"/>
      <c r="W18607" s="5"/>
    </row>
    <row r="18608" spans="4:23" customFormat="1" x14ac:dyDescent="0.35">
      <c r="D18608" s="5"/>
      <c r="J18608" s="12"/>
      <c r="S18608" s="12"/>
      <c r="T18608" s="5"/>
      <c r="V18608" s="5"/>
      <c r="W18608" s="5"/>
    </row>
    <row r="18609" spans="4:23" customFormat="1" x14ac:dyDescent="0.35">
      <c r="D18609" s="5"/>
      <c r="J18609" s="12"/>
      <c r="S18609" s="12"/>
      <c r="T18609" s="5"/>
      <c r="V18609" s="5"/>
      <c r="W18609" s="5"/>
    </row>
    <row r="18610" spans="4:23" customFormat="1" x14ac:dyDescent="0.35">
      <c r="D18610" s="5"/>
      <c r="J18610" s="12"/>
      <c r="S18610" s="12"/>
      <c r="T18610" s="5"/>
      <c r="V18610" s="5"/>
      <c r="W18610" s="5"/>
    </row>
    <row r="18611" spans="4:23" customFormat="1" x14ac:dyDescent="0.35">
      <c r="D18611" s="5"/>
      <c r="J18611" s="12"/>
      <c r="S18611" s="12"/>
      <c r="T18611" s="5"/>
      <c r="V18611" s="5"/>
      <c r="W18611" s="5"/>
    </row>
    <row r="18612" spans="4:23" customFormat="1" x14ac:dyDescent="0.35">
      <c r="D18612" s="5"/>
      <c r="J18612" s="12"/>
      <c r="S18612" s="12"/>
      <c r="T18612" s="5"/>
      <c r="V18612" s="5"/>
      <c r="W18612" s="5"/>
    </row>
    <row r="18613" spans="4:23" customFormat="1" x14ac:dyDescent="0.35">
      <c r="D18613" s="5"/>
      <c r="J18613" s="12"/>
      <c r="S18613" s="12"/>
      <c r="T18613" s="5"/>
      <c r="V18613" s="5"/>
      <c r="W18613" s="5"/>
    </row>
    <row r="18614" spans="4:23" customFormat="1" x14ac:dyDescent="0.35">
      <c r="D18614" s="5"/>
      <c r="J18614" s="12"/>
      <c r="S18614" s="12"/>
      <c r="T18614" s="5"/>
      <c r="V18614" s="5"/>
      <c r="W18614" s="5"/>
    </row>
    <row r="18615" spans="4:23" customFormat="1" x14ac:dyDescent="0.35">
      <c r="D18615" s="5"/>
      <c r="J18615" s="12"/>
      <c r="S18615" s="12"/>
      <c r="T18615" s="5"/>
      <c r="V18615" s="5"/>
      <c r="W18615" s="5"/>
    </row>
    <row r="18616" spans="4:23" customFormat="1" x14ac:dyDescent="0.35">
      <c r="D18616" s="5"/>
      <c r="J18616" s="12"/>
      <c r="S18616" s="12"/>
      <c r="T18616" s="5"/>
      <c r="V18616" s="5"/>
      <c r="W18616" s="5"/>
    </row>
    <row r="18617" spans="4:23" customFormat="1" x14ac:dyDescent="0.35">
      <c r="D18617" s="5"/>
      <c r="J18617" s="12"/>
      <c r="S18617" s="12"/>
      <c r="T18617" s="5"/>
      <c r="V18617" s="5"/>
      <c r="W18617" s="5"/>
    </row>
    <row r="18618" spans="4:23" customFormat="1" x14ac:dyDescent="0.35">
      <c r="D18618" s="5"/>
      <c r="J18618" s="12"/>
      <c r="S18618" s="12"/>
      <c r="T18618" s="5"/>
      <c r="V18618" s="5"/>
      <c r="W18618" s="5"/>
    </row>
    <row r="18619" spans="4:23" customFormat="1" x14ac:dyDescent="0.35">
      <c r="D18619" s="5"/>
      <c r="J18619" s="12"/>
      <c r="S18619" s="12"/>
      <c r="T18619" s="5"/>
      <c r="V18619" s="5"/>
      <c r="W18619" s="5"/>
    </row>
    <row r="18620" spans="4:23" customFormat="1" x14ac:dyDescent="0.35">
      <c r="D18620" s="5"/>
      <c r="J18620" s="12"/>
      <c r="S18620" s="12"/>
      <c r="T18620" s="5"/>
      <c r="V18620" s="5"/>
      <c r="W18620" s="5"/>
    </row>
    <row r="18621" spans="4:23" customFormat="1" x14ac:dyDescent="0.35">
      <c r="D18621" s="5"/>
      <c r="J18621" s="12"/>
      <c r="S18621" s="12"/>
      <c r="T18621" s="5"/>
      <c r="V18621" s="5"/>
      <c r="W18621" s="5"/>
    </row>
    <row r="18622" spans="4:23" customFormat="1" x14ac:dyDescent="0.35">
      <c r="D18622" s="5"/>
      <c r="J18622" s="12"/>
      <c r="S18622" s="12"/>
      <c r="T18622" s="5"/>
      <c r="V18622" s="5"/>
      <c r="W18622" s="5"/>
    </row>
    <row r="18623" spans="4:23" customFormat="1" x14ac:dyDescent="0.35">
      <c r="D18623" s="5"/>
      <c r="J18623" s="12"/>
      <c r="S18623" s="12"/>
      <c r="T18623" s="5"/>
      <c r="V18623" s="5"/>
      <c r="W18623" s="5"/>
    </row>
    <row r="18624" spans="4:23" customFormat="1" x14ac:dyDescent="0.35">
      <c r="D18624" s="5"/>
      <c r="J18624" s="12"/>
      <c r="S18624" s="12"/>
      <c r="T18624" s="5"/>
      <c r="V18624" s="5"/>
      <c r="W18624" s="5"/>
    </row>
    <row r="18625" spans="4:23" customFormat="1" x14ac:dyDescent="0.35">
      <c r="D18625" s="5"/>
      <c r="J18625" s="12"/>
      <c r="S18625" s="12"/>
      <c r="T18625" s="5"/>
      <c r="V18625" s="5"/>
      <c r="W18625" s="5"/>
    </row>
    <row r="18626" spans="4:23" customFormat="1" x14ac:dyDescent="0.35">
      <c r="D18626" s="5"/>
      <c r="J18626" s="12"/>
      <c r="S18626" s="12"/>
      <c r="T18626" s="5"/>
      <c r="V18626" s="5"/>
      <c r="W18626" s="5"/>
    </row>
    <row r="18627" spans="4:23" customFormat="1" x14ac:dyDescent="0.35">
      <c r="D18627" s="5"/>
      <c r="J18627" s="12"/>
      <c r="S18627" s="12"/>
      <c r="T18627" s="5"/>
      <c r="V18627" s="5"/>
      <c r="W18627" s="5"/>
    </row>
    <row r="18628" spans="4:23" customFormat="1" x14ac:dyDescent="0.35">
      <c r="D18628" s="5"/>
      <c r="J18628" s="12"/>
      <c r="S18628" s="12"/>
      <c r="T18628" s="5"/>
      <c r="V18628" s="5"/>
      <c r="W18628" s="5"/>
    </row>
    <row r="18629" spans="4:23" customFormat="1" x14ac:dyDescent="0.35">
      <c r="D18629" s="5"/>
      <c r="J18629" s="12"/>
      <c r="S18629" s="12"/>
      <c r="T18629" s="5"/>
      <c r="V18629" s="5"/>
      <c r="W18629" s="5"/>
    </row>
    <row r="18630" spans="4:23" customFormat="1" x14ac:dyDescent="0.35">
      <c r="D18630" s="5"/>
      <c r="J18630" s="12"/>
      <c r="S18630" s="12"/>
      <c r="T18630" s="5"/>
      <c r="V18630" s="5"/>
      <c r="W18630" s="5"/>
    </row>
    <row r="18631" spans="4:23" customFormat="1" x14ac:dyDescent="0.35">
      <c r="D18631" s="5"/>
      <c r="J18631" s="12"/>
      <c r="S18631" s="12"/>
      <c r="T18631" s="5"/>
      <c r="V18631" s="5"/>
      <c r="W18631" s="5"/>
    </row>
    <row r="18632" spans="4:23" customFormat="1" x14ac:dyDescent="0.35">
      <c r="D18632" s="5"/>
      <c r="J18632" s="12"/>
      <c r="S18632" s="12"/>
      <c r="T18632" s="5"/>
      <c r="V18632" s="5"/>
      <c r="W18632" s="5"/>
    </row>
    <row r="18633" spans="4:23" customFormat="1" x14ac:dyDescent="0.35">
      <c r="D18633" s="5"/>
      <c r="J18633" s="12"/>
      <c r="S18633" s="12"/>
      <c r="T18633" s="5"/>
      <c r="V18633" s="5"/>
      <c r="W18633" s="5"/>
    </row>
    <row r="18634" spans="4:23" customFormat="1" x14ac:dyDescent="0.35">
      <c r="D18634" s="5"/>
      <c r="J18634" s="12"/>
      <c r="S18634" s="12"/>
      <c r="T18634" s="5"/>
      <c r="V18634" s="5"/>
      <c r="W18634" s="5"/>
    </row>
    <row r="18635" spans="4:23" customFormat="1" x14ac:dyDescent="0.35">
      <c r="D18635" s="5"/>
      <c r="J18635" s="12"/>
      <c r="S18635" s="12"/>
      <c r="T18635" s="5"/>
      <c r="V18635" s="5"/>
      <c r="W18635" s="5"/>
    </row>
    <row r="18636" spans="4:23" customFormat="1" x14ac:dyDescent="0.35">
      <c r="D18636" s="5"/>
      <c r="J18636" s="12"/>
      <c r="S18636" s="12"/>
      <c r="T18636" s="5"/>
      <c r="V18636" s="5"/>
      <c r="W18636" s="5"/>
    </row>
    <row r="18637" spans="4:23" customFormat="1" x14ac:dyDescent="0.35">
      <c r="D18637" s="5"/>
      <c r="J18637" s="12"/>
      <c r="S18637" s="12"/>
      <c r="T18637" s="5"/>
      <c r="V18637" s="5"/>
      <c r="W18637" s="5"/>
    </row>
    <row r="18638" spans="4:23" customFormat="1" x14ac:dyDescent="0.35">
      <c r="D18638" s="5"/>
      <c r="J18638" s="12"/>
      <c r="S18638" s="12"/>
      <c r="T18638" s="5"/>
      <c r="V18638" s="5"/>
      <c r="W18638" s="5"/>
    </row>
    <row r="18639" spans="4:23" customFormat="1" x14ac:dyDescent="0.35">
      <c r="D18639" s="5"/>
      <c r="J18639" s="12"/>
      <c r="S18639" s="12"/>
      <c r="T18639" s="5"/>
      <c r="V18639" s="5"/>
      <c r="W18639" s="5"/>
    </row>
    <row r="18640" spans="4:23" customFormat="1" x14ac:dyDescent="0.35">
      <c r="D18640" s="5"/>
      <c r="J18640" s="12"/>
      <c r="S18640" s="12"/>
      <c r="T18640" s="5"/>
      <c r="V18640" s="5"/>
      <c r="W18640" s="5"/>
    </row>
    <row r="18641" spans="4:23" customFormat="1" x14ac:dyDescent="0.35">
      <c r="D18641" s="5"/>
      <c r="J18641" s="12"/>
      <c r="S18641" s="12"/>
      <c r="T18641" s="5"/>
      <c r="V18641" s="5"/>
      <c r="W18641" s="5"/>
    </row>
    <row r="18642" spans="4:23" customFormat="1" x14ac:dyDescent="0.35">
      <c r="D18642" s="5"/>
      <c r="J18642" s="12"/>
      <c r="S18642" s="12"/>
      <c r="T18642" s="5"/>
      <c r="V18642" s="5"/>
      <c r="W18642" s="5"/>
    </row>
    <row r="18643" spans="4:23" customFormat="1" x14ac:dyDescent="0.35">
      <c r="D18643" s="5"/>
      <c r="J18643" s="12"/>
      <c r="S18643" s="12"/>
      <c r="T18643" s="5"/>
      <c r="V18643" s="5"/>
      <c r="W18643" s="5"/>
    </row>
    <row r="18644" spans="4:23" customFormat="1" x14ac:dyDescent="0.35">
      <c r="D18644" s="5"/>
      <c r="J18644" s="12"/>
      <c r="S18644" s="12"/>
      <c r="T18644" s="5"/>
      <c r="V18644" s="5"/>
      <c r="W18644" s="5"/>
    </row>
    <row r="18645" spans="4:23" customFormat="1" x14ac:dyDescent="0.35">
      <c r="D18645" s="5"/>
      <c r="J18645" s="12"/>
      <c r="S18645" s="12"/>
      <c r="T18645" s="5"/>
      <c r="V18645" s="5"/>
      <c r="W18645" s="5"/>
    </row>
    <row r="18646" spans="4:23" customFormat="1" x14ac:dyDescent="0.35">
      <c r="D18646" s="5"/>
      <c r="J18646" s="12"/>
      <c r="S18646" s="12"/>
      <c r="T18646" s="5"/>
      <c r="V18646" s="5"/>
      <c r="W18646" s="5"/>
    </row>
    <row r="18647" spans="4:23" customFormat="1" x14ac:dyDescent="0.35">
      <c r="D18647" s="5"/>
      <c r="J18647" s="12"/>
      <c r="S18647" s="12"/>
      <c r="T18647" s="5"/>
      <c r="V18647" s="5"/>
      <c r="W18647" s="5"/>
    </row>
    <row r="18648" spans="4:23" customFormat="1" x14ac:dyDescent="0.35">
      <c r="D18648" s="5"/>
      <c r="J18648" s="12"/>
      <c r="S18648" s="12"/>
      <c r="T18648" s="5"/>
      <c r="V18648" s="5"/>
      <c r="W18648" s="5"/>
    </row>
    <row r="18649" spans="4:23" customFormat="1" x14ac:dyDescent="0.35">
      <c r="D18649" s="5"/>
      <c r="J18649" s="12"/>
      <c r="S18649" s="12"/>
      <c r="T18649" s="5"/>
      <c r="V18649" s="5"/>
      <c r="W18649" s="5"/>
    </row>
    <row r="18650" spans="4:23" customFormat="1" x14ac:dyDescent="0.35">
      <c r="D18650" s="5"/>
      <c r="J18650" s="12"/>
      <c r="S18650" s="12"/>
      <c r="T18650" s="5"/>
      <c r="V18650" s="5"/>
      <c r="W18650" s="5"/>
    </row>
    <row r="18651" spans="4:23" customFormat="1" x14ac:dyDescent="0.35">
      <c r="D18651" s="5"/>
      <c r="J18651" s="12"/>
      <c r="S18651" s="12"/>
      <c r="T18651" s="5"/>
      <c r="V18651" s="5"/>
      <c r="W18651" s="5"/>
    </row>
    <row r="18652" spans="4:23" customFormat="1" x14ac:dyDescent="0.35">
      <c r="D18652" s="5"/>
      <c r="J18652" s="12"/>
      <c r="S18652" s="12"/>
      <c r="T18652" s="5"/>
      <c r="V18652" s="5"/>
      <c r="W18652" s="5"/>
    </row>
    <row r="18653" spans="4:23" customFormat="1" x14ac:dyDescent="0.35">
      <c r="D18653" s="5"/>
      <c r="J18653" s="12"/>
      <c r="S18653" s="12"/>
      <c r="T18653" s="5"/>
      <c r="V18653" s="5"/>
      <c r="W18653" s="5"/>
    </row>
    <row r="18654" spans="4:23" customFormat="1" x14ac:dyDescent="0.35">
      <c r="D18654" s="5"/>
      <c r="J18654" s="12"/>
      <c r="S18654" s="12"/>
      <c r="T18654" s="5"/>
      <c r="V18654" s="5"/>
      <c r="W18654" s="5"/>
    </row>
    <row r="18655" spans="4:23" customFormat="1" x14ac:dyDescent="0.35">
      <c r="D18655" s="5"/>
      <c r="J18655" s="12"/>
      <c r="S18655" s="12"/>
      <c r="T18655" s="5"/>
      <c r="V18655" s="5"/>
      <c r="W18655" s="5"/>
    </row>
    <row r="18656" spans="4:23" customFormat="1" x14ac:dyDescent="0.35">
      <c r="D18656" s="5"/>
      <c r="J18656" s="12"/>
      <c r="S18656" s="12"/>
      <c r="T18656" s="5"/>
      <c r="V18656" s="5"/>
      <c r="W18656" s="5"/>
    </row>
    <row r="18657" spans="4:23" customFormat="1" x14ac:dyDescent="0.35">
      <c r="D18657" s="5"/>
      <c r="J18657" s="12"/>
      <c r="S18657" s="12"/>
      <c r="T18657" s="5"/>
      <c r="V18657" s="5"/>
      <c r="W18657" s="5"/>
    </row>
    <row r="18658" spans="4:23" customFormat="1" x14ac:dyDescent="0.35">
      <c r="D18658" s="5"/>
      <c r="J18658" s="12"/>
      <c r="S18658" s="12"/>
      <c r="T18658" s="5"/>
      <c r="V18658" s="5"/>
      <c r="W18658" s="5"/>
    </row>
    <row r="18659" spans="4:23" customFormat="1" x14ac:dyDescent="0.35">
      <c r="D18659" s="5"/>
      <c r="J18659" s="12"/>
      <c r="S18659" s="12"/>
      <c r="T18659" s="5"/>
      <c r="V18659" s="5"/>
      <c r="W18659" s="5"/>
    </row>
    <row r="18660" spans="4:23" customFormat="1" x14ac:dyDescent="0.35">
      <c r="D18660" s="5"/>
      <c r="J18660" s="12"/>
      <c r="S18660" s="12"/>
      <c r="T18660" s="5"/>
      <c r="V18660" s="5"/>
      <c r="W18660" s="5"/>
    </row>
    <row r="18661" spans="4:23" customFormat="1" x14ac:dyDescent="0.35">
      <c r="D18661" s="5"/>
      <c r="J18661" s="12"/>
      <c r="S18661" s="12"/>
      <c r="T18661" s="5"/>
      <c r="V18661" s="5"/>
      <c r="W18661" s="5"/>
    </row>
    <row r="18662" spans="4:23" customFormat="1" x14ac:dyDescent="0.35">
      <c r="D18662" s="5"/>
      <c r="J18662" s="12"/>
      <c r="S18662" s="12"/>
      <c r="T18662" s="5"/>
      <c r="V18662" s="5"/>
      <c r="W18662" s="5"/>
    </row>
    <row r="18663" spans="4:23" customFormat="1" x14ac:dyDescent="0.35">
      <c r="D18663" s="5"/>
      <c r="J18663" s="12"/>
      <c r="S18663" s="12"/>
      <c r="T18663" s="5"/>
      <c r="V18663" s="5"/>
      <c r="W18663" s="5"/>
    </row>
    <row r="18664" spans="4:23" customFormat="1" x14ac:dyDescent="0.35">
      <c r="D18664" s="5"/>
      <c r="J18664" s="12"/>
      <c r="S18664" s="12"/>
      <c r="T18664" s="5"/>
      <c r="V18664" s="5"/>
      <c r="W18664" s="5"/>
    </row>
    <row r="18665" spans="4:23" customFormat="1" x14ac:dyDescent="0.35">
      <c r="D18665" s="5"/>
      <c r="J18665" s="12"/>
      <c r="S18665" s="12"/>
      <c r="T18665" s="5"/>
      <c r="V18665" s="5"/>
      <c r="W18665" s="5"/>
    </row>
    <row r="18666" spans="4:23" customFormat="1" x14ac:dyDescent="0.35">
      <c r="D18666" s="5"/>
      <c r="J18666" s="12"/>
      <c r="S18666" s="12"/>
      <c r="T18666" s="5"/>
      <c r="V18666" s="5"/>
      <c r="W18666" s="5"/>
    </row>
    <row r="18667" spans="4:23" customFormat="1" x14ac:dyDescent="0.35">
      <c r="D18667" s="5"/>
      <c r="J18667" s="12"/>
      <c r="S18667" s="12"/>
      <c r="T18667" s="5"/>
      <c r="V18667" s="5"/>
      <c r="W18667" s="5"/>
    </row>
    <row r="18668" spans="4:23" customFormat="1" x14ac:dyDescent="0.35">
      <c r="D18668" s="5"/>
      <c r="J18668" s="12"/>
      <c r="S18668" s="12"/>
      <c r="T18668" s="5"/>
      <c r="V18668" s="5"/>
      <c r="W18668" s="5"/>
    </row>
    <row r="18669" spans="4:23" customFormat="1" x14ac:dyDescent="0.35">
      <c r="D18669" s="5"/>
      <c r="J18669" s="12"/>
      <c r="S18669" s="12"/>
      <c r="T18669" s="5"/>
      <c r="V18669" s="5"/>
      <c r="W18669" s="5"/>
    </row>
    <row r="18670" spans="4:23" customFormat="1" x14ac:dyDescent="0.35">
      <c r="D18670" s="5"/>
      <c r="J18670" s="12"/>
      <c r="S18670" s="12"/>
      <c r="T18670" s="5"/>
      <c r="V18670" s="5"/>
      <c r="W18670" s="5"/>
    </row>
    <row r="18671" spans="4:23" customFormat="1" x14ac:dyDescent="0.35">
      <c r="D18671" s="5"/>
      <c r="J18671" s="12"/>
      <c r="S18671" s="12"/>
      <c r="T18671" s="5"/>
      <c r="V18671" s="5"/>
      <c r="W18671" s="5"/>
    </row>
    <row r="18672" spans="4:23" customFormat="1" x14ac:dyDescent="0.35">
      <c r="D18672" s="5"/>
      <c r="J18672" s="12"/>
      <c r="S18672" s="12"/>
      <c r="T18672" s="5"/>
      <c r="V18672" s="5"/>
      <c r="W18672" s="5"/>
    </row>
    <row r="18673" spans="4:23" customFormat="1" x14ac:dyDescent="0.35">
      <c r="D18673" s="5"/>
      <c r="J18673" s="12"/>
      <c r="S18673" s="12"/>
      <c r="T18673" s="5"/>
      <c r="V18673" s="5"/>
      <c r="W18673" s="5"/>
    </row>
    <row r="18674" spans="4:23" customFormat="1" x14ac:dyDescent="0.35">
      <c r="D18674" s="5"/>
      <c r="J18674" s="12"/>
      <c r="S18674" s="12"/>
      <c r="T18674" s="5"/>
      <c r="V18674" s="5"/>
      <c r="W18674" s="5"/>
    </row>
    <row r="18675" spans="4:23" customFormat="1" x14ac:dyDescent="0.35">
      <c r="D18675" s="5"/>
      <c r="J18675" s="12"/>
      <c r="S18675" s="12"/>
      <c r="T18675" s="5"/>
      <c r="V18675" s="5"/>
      <c r="W18675" s="5"/>
    </row>
    <row r="18676" spans="4:23" customFormat="1" x14ac:dyDescent="0.35">
      <c r="D18676" s="5"/>
      <c r="J18676" s="12"/>
      <c r="S18676" s="12"/>
      <c r="T18676" s="5"/>
      <c r="V18676" s="5"/>
      <c r="W18676" s="5"/>
    </row>
    <row r="18677" spans="4:23" customFormat="1" x14ac:dyDescent="0.35">
      <c r="D18677" s="5"/>
      <c r="J18677" s="12"/>
      <c r="S18677" s="12"/>
      <c r="T18677" s="5"/>
      <c r="V18677" s="5"/>
      <c r="W18677" s="5"/>
    </row>
    <row r="18678" spans="4:23" customFormat="1" x14ac:dyDescent="0.35">
      <c r="D18678" s="5"/>
      <c r="J18678" s="12"/>
      <c r="S18678" s="12"/>
      <c r="T18678" s="5"/>
      <c r="V18678" s="5"/>
      <c r="W18678" s="5"/>
    </row>
    <row r="18679" spans="4:23" customFormat="1" x14ac:dyDescent="0.35">
      <c r="D18679" s="5"/>
      <c r="J18679" s="12"/>
      <c r="S18679" s="12"/>
      <c r="T18679" s="5"/>
      <c r="V18679" s="5"/>
      <c r="W18679" s="5"/>
    </row>
    <row r="18680" spans="4:23" customFormat="1" x14ac:dyDescent="0.35">
      <c r="D18680" s="5"/>
      <c r="J18680" s="12"/>
      <c r="S18680" s="12"/>
      <c r="T18680" s="5"/>
      <c r="V18680" s="5"/>
      <c r="W18680" s="5"/>
    </row>
    <row r="18681" spans="4:23" customFormat="1" x14ac:dyDescent="0.35">
      <c r="D18681" s="5"/>
      <c r="J18681" s="12"/>
      <c r="S18681" s="12"/>
      <c r="T18681" s="5"/>
      <c r="V18681" s="5"/>
      <c r="W18681" s="5"/>
    </row>
    <row r="18682" spans="4:23" customFormat="1" x14ac:dyDescent="0.35">
      <c r="D18682" s="5"/>
      <c r="J18682" s="12"/>
      <c r="S18682" s="12"/>
      <c r="T18682" s="5"/>
      <c r="V18682" s="5"/>
      <c r="W18682" s="5"/>
    </row>
    <row r="18683" spans="4:23" customFormat="1" x14ac:dyDescent="0.35">
      <c r="D18683" s="5"/>
      <c r="J18683" s="12"/>
      <c r="S18683" s="12"/>
      <c r="T18683" s="5"/>
      <c r="V18683" s="5"/>
      <c r="W18683" s="5"/>
    </row>
    <row r="18684" spans="4:23" customFormat="1" x14ac:dyDescent="0.35">
      <c r="D18684" s="5"/>
      <c r="J18684" s="12"/>
      <c r="S18684" s="12"/>
      <c r="T18684" s="5"/>
      <c r="V18684" s="5"/>
      <c r="W18684" s="5"/>
    </row>
    <row r="18685" spans="4:23" customFormat="1" x14ac:dyDescent="0.35">
      <c r="D18685" s="5"/>
      <c r="J18685" s="12"/>
      <c r="S18685" s="12"/>
      <c r="T18685" s="5"/>
      <c r="V18685" s="5"/>
      <c r="W18685" s="5"/>
    </row>
    <row r="18686" spans="4:23" customFormat="1" x14ac:dyDescent="0.35">
      <c r="D18686" s="5"/>
      <c r="J18686" s="12"/>
      <c r="S18686" s="12"/>
      <c r="T18686" s="5"/>
      <c r="V18686" s="5"/>
      <c r="W18686" s="5"/>
    </row>
    <row r="18687" spans="4:23" customFormat="1" x14ac:dyDescent="0.35">
      <c r="D18687" s="5"/>
      <c r="J18687" s="12"/>
      <c r="S18687" s="12"/>
      <c r="T18687" s="5"/>
      <c r="V18687" s="5"/>
      <c r="W18687" s="5"/>
    </row>
    <row r="18688" spans="4:23" customFormat="1" x14ac:dyDescent="0.35">
      <c r="D18688" s="5"/>
      <c r="J18688" s="12"/>
      <c r="S18688" s="12"/>
      <c r="T18688" s="5"/>
      <c r="V18688" s="5"/>
      <c r="W18688" s="5"/>
    </row>
    <row r="18689" spans="4:23" customFormat="1" x14ac:dyDescent="0.35">
      <c r="D18689" s="5"/>
      <c r="J18689" s="12"/>
      <c r="S18689" s="12"/>
      <c r="T18689" s="5"/>
      <c r="V18689" s="5"/>
      <c r="W18689" s="5"/>
    </row>
    <row r="18690" spans="4:23" customFormat="1" x14ac:dyDescent="0.35">
      <c r="D18690" s="5"/>
      <c r="J18690" s="12"/>
      <c r="S18690" s="12"/>
      <c r="T18690" s="5"/>
      <c r="V18690" s="5"/>
      <c r="W18690" s="5"/>
    </row>
    <row r="18691" spans="4:23" customFormat="1" x14ac:dyDescent="0.35">
      <c r="D18691" s="5"/>
      <c r="J18691" s="12"/>
      <c r="S18691" s="12"/>
      <c r="T18691" s="5"/>
      <c r="V18691" s="5"/>
      <c r="W18691" s="5"/>
    </row>
    <row r="18692" spans="4:23" customFormat="1" x14ac:dyDescent="0.35">
      <c r="D18692" s="5"/>
      <c r="J18692" s="12"/>
      <c r="S18692" s="12"/>
      <c r="T18692" s="5"/>
      <c r="V18692" s="5"/>
      <c r="W18692" s="5"/>
    </row>
    <row r="18693" spans="4:23" customFormat="1" x14ac:dyDescent="0.35">
      <c r="D18693" s="5"/>
      <c r="J18693" s="12"/>
      <c r="S18693" s="12"/>
      <c r="T18693" s="5"/>
      <c r="V18693" s="5"/>
      <c r="W18693" s="5"/>
    </row>
    <row r="18694" spans="4:23" customFormat="1" x14ac:dyDescent="0.35">
      <c r="D18694" s="5"/>
      <c r="J18694" s="12"/>
      <c r="S18694" s="12"/>
      <c r="T18694" s="5"/>
      <c r="V18694" s="5"/>
      <c r="W18694" s="5"/>
    </row>
    <row r="18695" spans="4:23" customFormat="1" x14ac:dyDescent="0.35">
      <c r="D18695" s="5"/>
      <c r="J18695" s="12"/>
      <c r="S18695" s="12"/>
      <c r="T18695" s="5"/>
      <c r="V18695" s="5"/>
      <c r="W18695" s="5"/>
    </row>
    <row r="18696" spans="4:23" customFormat="1" x14ac:dyDescent="0.35">
      <c r="D18696" s="5"/>
      <c r="J18696" s="12"/>
      <c r="S18696" s="12"/>
      <c r="T18696" s="5"/>
      <c r="V18696" s="5"/>
      <c r="W18696" s="5"/>
    </row>
    <row r="18697" spans="4:23" customFormat="1" x14ac:dyDescent="0.35">
      <c r="D18697" s="5"/>
      <c r="J18697" s="12"/>
      <c r="S18697" s="12"/>
      <c r="T18697" s="5"/>
      <c r="V18697" s="5"/>
      <c r="W18697" s="5"/>
    </row>
    <row r="18698" spans="4:23" customFormat="1" x14ac:dyDescent="0.35">
      <c r="D18698" s="5"/>
      <c r="J18698" s="12"/>
      <c r="S18698" s="12"/>
      <c r="T18698" s="5"/>
      <c r="V18698" s="5"/>
      <c r="W18698" s="5"/>
    </row>
    <row r="18699" spans="4:23" customFormat="1" x14ac:dyDescent="0.35">
      <c r="D18699" s="5"/>
      <c r="J18699" s="12"/>
      <c r="S18699" s="12"/>
      <c r="T18699" s="5"/>
      <c r="V18699" s="5"/>
      <c r="W18699" s="5"/>
    </row>
    <row r="18700" spans="4:23" customFormat="1" x14ac:dyDescent="0.35">
      <c r="D18700" s="5"/>
      <c r="J18700" s="12"/>
      <c r="S18700" s="12"/>
      <c r="T18700" s="5"/>
      <c r="V18700" s="5"/>
      <c r="W18700" s="5"/>
    </row>
    <row r="18701" spans="4:23" customFormat="1" x14ac:dyDescent="0.35">
      <c r="D18701" s="5"/>
      <c r="J18701" s="12"/>
      <c r="S18701" s="12"/>
      <c r="T18701" s="5"/>
      <c r="V18701" s="5"/>
      <c r="W18701" s="5"/>
    </row>
    <row r="18702" spans="4:23" customFormat="1" x14ac:dyDescent="0.35">
      <c r="D18702" s="5"/>
      <c r="J18702" s="12"/>
      <c r="S18702" s="12"/>
      <c r="T18702" s="5"/>
      <c r="V18702" s="5"/>
      <c r="W18702" s="5"/>
    </row>
    <row r="18703" spans="4:23" customFormat="1" x14ac:dyDescent="0.35">
      <c r="D18703" s="5"/>
      <c r="J18703" s="12"/>
      <c r="S18703" s="12"/>
      <c r="T18703" s="5"/>
      <c r="V18703" s="5"/>
      <c r="W18703" s="5"/>
    </row>
    <row r="18704" spans="4:23" customFormat="1" x14ac:dyDescent="0.35">
      <c r="D18704" s="5"/>
      <c r="J18704" s="12"/>
      <c r="S18704" s="12"/>
      <c r="T18704" s="5"/>
      <c r="V18704" s="5"/>
      <c r="W18704" s="5"/>
    </row>
    <row r="18705" spans="4:23" customFormat="1" x14ac:dyDescent="0.35">
      <c r="D18705" s="5"/>
      <c r="J18705" s="12"/>
      <c r="S18705" s="12"/>
      <c r="T18705" s="5"/>
      <c r="V18705" s="5"/>
      <c r="W18705" s="5"/>
    </row>
    <row r="18706" spans="4:23" customFormat="1" x14ac:dyDescent="0.35">
      <c r="D18706" s="5"/>
      <c r="J18706" s="12"/>
      <c r="S18706" s="12"/>
      <c r="T18706" s="5"/>
      <c r="V18706" s="5"/>
      <c r="W18706" s="5"/>
    </row>
    <row r="18707" spans="4:23" customFormat="1" x14ac:dyDescent="0.35">
      <c r="D18707" s="5"/>
      <c r="J18707" s="12"/>
      <c r="S18707" s="12"/>
      <c r="T18707" s="5"/>
      <c r="V18707" s="5"/>
      <c r="W18707" s="5"/>
    </row>
    <row r="18708" spans="4:23" customFormat="1" x14ac:dyDescent="0.35">
      <c r="D18708" s="5"/>
      <c r="J18708" s="12"/>
      <c r="S18708" s="12"/>
      <c r="T18708" s="5"/>
      <c r="V18708" s="5"/>
      <c r="W18708" s="5"/>
    </row>
    <row r="18709" spans="4:23" customFormat="1" x14ac:dyDescent="0.35">
      <c r="D18709" s="5"/>
      <c r="J18709" s="12"/>
      <c r="S18709" s="12"/>
      <c r="T18709" s="5"/>
      <c r="V18709" s="5"/>
      <c r="W18709" s="5"/>
    </row>
    <row r="18710" spans="4:23" customFormat="1" x14ac:dyDescent="0.35">
      <c r="D18710" s="5"/>
      <c r="J18710" s="12"/>
      <c r="S18710" s="12"/>
      <c r="T18710" s="5"/>
      <c r="V18710" s="5"/>
      <c r="W18710" s="5"/>
    </row>
    <row r="18711" spans="4:23" customFormat="1" x14ac:dyDescent="0.35">
      <c r="D18711" s="5"/>
      <c r="J18711" s="12"/>
      <c r="S18711" s="12"/>
      <c r="T18711" s="5"/>
      <c r="V18711" s="5"/>
      <c r="W18711" s="5"/>
    </row>
    <row r="18712" spans="4:23" customFormat="1" x14ac:dyDescent="0.35">
      <c r="D18712" s="5"/>
      <c r="J18712" s="12"/>
      <c r="S18712" s="12"/>
      <c r="T18712" s="5"/>
      <c r="V18712" s="5"/>
      <c r="W18712" s="5"/>
    </row>
    <row r="18713" spans="4:23" customFormat="1" x14ac:dyDescent="0.35">
      <c r="D18713" s="5"/>
      <c r="J18713" s="12"/>
      <c r="S18713" s="12"/>
      <c r="T18713" s="5"/>
      <c r="V18713" s="5"/>
      <c r="W18713" s="5"/>
    </row>
    <row r="18714" spans="4:23" customFormat="1" x14ac:dyDescent="0.35">
      <c r="D18714" s="5"/>
      <c r="J18714" s="12"/>
      <c r="S18714" s="12"/>
      <c r="T18714" s="5"/>
      <c r="V18714" s="5"/>
      <c r="W18714" s="5"/>
    </row>
    <row r="18715" spans="4:23" customFormat="1" x14ac:dyDescent="0.35">
      <c r="D18715" s="5"/>
      <c r="J18715" s="12"/>
      <c r="S18715" s="12"/>
      <c r="T18715" s="5"/>
      <c r="V18715" s="5"/>
      <c r="W18715" s="5"/>
    </row>
    <row r="18716" spans="4:23" customFormat="1" x14ac:dyDescent="0.35">
      <c r="D18716" s="5"/>
      <c r="J18716" s="12"/>
      <c r="S18716" s="12"/>
      <c r="T18716" s="5"/>
      <c r="V18716" s="5"/>
      <c r="W18716" s="5"/>
    </row>
    <row r="18717" spans="4:23" customFormat="1" x14ac:dyDescent="0.35">
      <c r="D18717" s="5"/>
      <c r="J18717" s="12"/>
      <c r="S18717" s="12"/>
      <c r="T18717" s="5"/>
      <c r="V18717" s="5"/>
      <c r="W18717" s="5"/>
    </row>
    <row r="18718" spans="4:23" customFormat="1" x14ac:dyDescent="0.35">
      <c r="D18718" s="5"/>
      <c r="J18718" s="12"/>
      <c r="S18718" s="12"/>
      <c r="T18718" s="5"/>
      <c r="V18718" s="5"/>
      <c r="W18718" s="5"/>
    </row>
    <row r="18719" spans="4:23" customFormat="1" x14ac:dyDescent="0.35">
      <c r="D18719" s="5"/>
      <c r="J18719" s="12"/>
      <c r="S18719" s="12"/>
      <c r="T18719" s="5"/>
      <c r="V18719" s="5"/>
      <c r="W18719" s="5"/>
    </row>
    <row r="18720" spans="4:23" customFormat="1" x14ac:dyDescent="0.35">
      <c r="D18720" s="5"/>
      <c r="J18720" s="12"/>
      <c r="S18720" s="12"/>
      <c r="T18720" s="5"/>
      <c r="V18720" s="5"/>
      <c r="W18720" s="5"/>
    </row>
    <row r="18721" spans="4:23" customFormat="1" x14ac:dyDescent="0.35">
      <c r="D18721" s="5"/>
      <c r="J18721" s="12"/>
      <c r="S18721" s="12"/>
      <c r="T18721" s="5"/>
      <c r="V18721" s="5"/>
      <c r="W18721" s="5"/>
    </row>
    <row r="18722" spans="4:23" customFormat="1" x14ac:dyDescent="0.35">
      <c r="D18722" s="5"/>
      <c r="J18722" s="12"/>
      <c r="S18722" s="12"/>
      <c r="T18722" s="5"/>
      <c r="V18722" s="5"/>
      <c r="W18722" s="5"/>
    </row>
    <row r="18723" spans="4:23" customFormat="1" x14ac:dyDescent="0.35">
      <c r="D18723" s="5"/>
      <c r="J18723" s="12"/>
      <c r="S18723" s="12"/>
      <c r="T18723" s="5"/>
      <c r="V18723" s="5"/>
      <c r="W18723" s="5"/>
    </row>
    <row r="18724" spans="4:23" customFormat="1" x14ac:dyDescent="0.35">
      <c r="D18724" s="5"/>
      <c r="J18724" s="12"/>
      <c r="S18724" s="12"/>
      <c r="T18724" s="5"/>
      <c r="V18724" s="5"/>
      <c r="W18724" s="5"/>
    </row>
    <row r="18725" spans="4:23" customFormat="1" x14ac:dyDescent="0.35">
      <c r="D18725" s="5"/>
      <c r="J18725" s="12"/>
      <c r="S18725" s="12"/>
      <c r="T18725" s="5"/>
      <c r="V18725" s="5"/>
      <c r="W18725" s="5"/>
    </row>
    <row r="18726" spans="4:23" customFormat="1" x14ac:dyDescent="0.35">
      <c r="D18726" s="5"/>
      <c r="J18726" s="12"/>
      <c r="S18726" s="12"/>
      <c r="T18726" s="5"/>
      <c r="V18726" s="5"/>
      <c r="W18726" s="5"/>
    </row>
    <row r="18727" spans="4:23" customFormat="1" x14ac:dyDescent="0.35">
      <c r="D18727" s="5"/>
      <c r="J18727" s="12"/>
      <c r="S18727" s="12"/>
      <c r="T18727" s="5"/>
      <c r="V18727" s="5"/>
      <c r="W18727" s="5"/>
    </row>
    <row r="18728" spans="4:23" customFormat="1" x14ac:dyDescent="0.35">
      <c r="D18728" s="5"/>
      <c r="J18728" s="12"/>
      <c r="S18728" s="12"/>
      <c r="T18728" s="5"/>
      <c r="V18728" s="5"/>
      <c r="W18728" s="5"/>
    </row>
    <row r="18729" spans="4:23" customFormat="1" x14ac:dyDescent="0.35">
      <c r="D18729" s="5"/>
      <c r="J18729" s="12"/>
      <c r="S18729" s="12"/>
      <c r="T18729" s="5"/>
      <c r="V18729" s="5"/>
      <c r="W18729" s="5"/>
    </row>
    <row r="18730" spans="4:23" customFormat="1" x14ac:dyDescent="0.35">
      <c r="D18730" s="5"/>
      <c r="J18730" s="12"/>
      <c r="S18730" s="12"/>
      <c r="T18730" s="5"/>
      <c r="V18730" s="5"/>
      <c r="W18730" s="5"/>
    </row>
    <row r="18731" spans="4:23" customFormat="1" x14ac:dyDescent="0.35">
      <c r="D18731" s="5"/>
      <c r="J18731" s="12"/>
      <c r="S18731" s="12"/>
      <c r="T18731" s="5"/>
      <c r="V18731" s="5"/>
      <c r="W18731" s="5"/>
    </row>
    <row r="18732" spans="4:23" customFormat="1" x14ac:dyDescent="0.35">
      <c r="D18732" s="5"/>
      <c r="J18732" s="12"/>
      <c r="S18732" s="12"/>
      <c r="T18732" s="5"/>
      <c r="V18732" s="5"/>
      <c r="W18732" s="5"/>
    </row>
    <row r="18733" spans="4:23" customFormat="1" x14ac:dyDescent="0.35">
      <c r="D18733" s="5"/>
      <c r="J18733" s="12"/>
      <c r="S18733" s="12"/>
      <c r="T18733" s="5"/>
      <c r="V18733" s="5"/>
      <c r="W18733" s="5"/>
    </row>
    <row r="18734" spans="4:23" customFormat="1" x14ac:dyDescent="0.35">
      <c r="D18734" s="5"/>
      <c r="J18734" s="12"/>
      <c r="S18734" s="12"/>
      <c r="T18734" s="5"/>
      <c r="V18734" s="5"/>
      <c r="W18734" s="5"/>
    </row>
    <row r="18735" spans="4:23" customFormat="1" x14ac:dyDescent="0.35">
      <c r="D18735" s="5"/>
      <c r="J18735" s="12"/>
      <c r="S18735" s="12"/>
      <c r="T18735" s="5"/>
      <c r="V18735" s="5"/>
      <c r="W18735" s="5"/>
    </row>
    <row r="18736" spans="4:23" customFormat="1" x14ac:dyDescent="0.35">
      <c r="D18736" s="5"/>
      <c r="J18736" s="12"/>
      <c r="S18736" s="12"/>
      <c r="T18736" s="5"/>
      <c r="V18736" s="5"/>
      <c r="W18736" s="5"/>
    </row>
    <row r="18737" spans="4:23" customFormat="1" x14ac:dyDescent="0.35">
      <c r="D18737" s="5"/>
      <c r="J18737" s="12"/>
      <c r="S18737" s="12"/>
      <c r="T18737" s="5"/>
      <c r="V18737" s="5"/>
      <c r="W18737" s="5"/>
    </row>
    <row r="18738" spans="4:23" customFormat="1" x14ac:dyDescent="0.35">
      <c r="D18738" s="5"/>
      <c r="J18738" s="12"/>
      <c r="S18738" s="12"/>
      <c r="T18738" s="5"/>
      <c r="V18738" s="5"/>
      <c r="W18738" s="5"/>
    </row>
    <row r="18739" spans="4:23" customFormat="1" x14ac:dyDescent="0.35">
      <c r="D18739" s="5"/>
      <c r="J18739" s="12"/>
      <c r="S18739" s="12"/>
      <c r="T18739" s="5"/>
      <c r="V18739" s="5"/>
      <c r="W18739" s="5"/>
    </row>
    <row r="18740" spans="4:23" customFormat="1" x14ac:dyDescent="0.35">
      <c r="D18740" s="5"/>
      <c r="J18740" s="12"/>
      <c r="S18740" s="12"/>
      <c r="T18740" s="5"/>
      <c r="V18740" s="5"/>
      <c r="W18740" s="5"/>
    </row>
    <row r="18741" spans="4:23" customFormat="1" x14ac:dyDescent="0.35">
      <c r="D18741" s="5"/>
      <c r="J18741" s="12"/>
      <c r="S18741" s="12"/>
      <c r="T18741" s="5"/>
      <c r="V18741" s="5"/>
      <c r="W18741" s="5"/>
    </row>
    <row r="18742" spans="4:23" customFormat="1" x14ac:dyDescent="0.35">
      <c r="D18742" s="5"/>
      <c r="J18742" s="12"/>
      <c r="S18742" s="12"/>
      <c r="T18742" s="5"/>
      <c r="V18742" s="5"/>
      <c r="W18742" s="5"/>
    </row>
    <row r="18743" spans="4:23" customFormat="1" x14ac:dyDescent="0.35">
      <c r="D18743" s="5"/>
      <c r="J18743" s="12"/>
      <c r="S18743" s="12"/>
      <c r="T18743" s="5"/>
      <c r="V18743" s="5"/>
      <c r="W18743" s="5"/>
    </row>
    <row r="18744" spans="4:23" customFormat="1" x14ac:dyDescent="0.35">
      <c r="D18744" s="5"/>
      <c r="J18744" s="12"/>
      <c r="S18744" s="12"/>
      <c r="T18744" s="5"/>
      <c r="V18744" s="5"/>
      <c r="W18744" s="5"/>
    </row>
    <row r="18745" spans="4:23" customFormat="1" x14ac:dyDescent="0.35">
      <c r="D18745" s="5"/>
      <c r="J18745" s="12"/>
      <c r="S18745" s="12"/>
      <c r="T18745" s="5"/>
      <c r="V18745" s="5"/>
      <c r="W18745" s="5"/>
    </row>
    <row r="18746" spans="4:23" customFormat="1" x14ac:dyDescent="0.35">
      <c r="D18746" s="5"/>
      <c r="J18746" s="12"/>
      <c r="S18746" s="12"/>
      <c r="T18746" s="5"/>
      <c r="V18746" s="5"/>
      <c r="W18746" s="5"/>
    </row>
    <row r="18747" spans="4:23" customFormat="1" x14ac:dyDescent="0.35">
      <c r="D18747" s="5"/>
      <c r="J18747" s="12"/>
      <c r="S18747" s="12"/>
      <c r="T18747" s="5"/>
      <c r="V18747" s="5"/>
      <c r="W18747" s="5"/>
    </row>
    <row r="18748" spans="4:23" customFormat="1" x14ac:dyDescent="0.35">
      <c r="D18748" s="5"/>
      <c r="J18748" s="12"/>
      <c r="S18748" s="12"/>
      <c r="T18748" s="5"/>
      <c r="V18748" s="5"/>
      <c r="W18748" s="5"/>
    </row>
    <row r="18749" spans="4:23" customFormat="1" x14ac:dyDescent="0.35">
      <c r="D18749" s="5"/>
      <c r="J18749" s="12"/>
      <c r="S18749" s="12"/>
      <c r="T18749" s="5"/>
      <c r="V18749" s="5"/>
      <c r="W18749" s="5"/>
    </row>
    <row r="18750" spans="4:23" customFormat="1" x14ac:dyDescent="0.35">
      <c r="D18750" s="5"/>
      <c r="J18750" s="12"/>
      <c r="S18750" s="12"/>
      <c r="T18750" s="5"/>
      <c r="V18750" s="5"/>
      <c r="W18750" s="5"/>
    </row>
    <row r="18751" spans="4:23" customFormat="1" x14ac:dyDescent="0.35">
      <c r="D18751" s="5"/>
      <c r="J18751" s="12"/>
      <c r="S18751" s="12"/>
      <c r="T18751" s="5"/>
      <c r="V18751" s="5"/>
      <c r="W18751" s="5"/>
    </row>
    <row r="18752" spans="4:23" customFormat="1" x14ac:dyDescent="0.35">
      <c r="D18752" s="5"/>
      <c r="J18752" s="12"/>
      <c r="S18752" s="12"/>
      <c r="T18752" s="5"/>
      <c r="V18752" s="5"/>
      <c r="W18752" s="5"/>
    </row>
    <row r="18753" spans="4:23" customFormat="1" x14ac:dyDescent="0.35">
      <c r="D18753" s="5"/>
      <c r="J18753" s="12"/>
      <c r="S18753" s="12"/>
      <c r="T18753" s="5"/>
      <c r="V18753" s="5"/>
      <c r="W18753" s="5"/>
    </row>
    <row r="18754" spans="4:23" customFormat="1" x14ac:dyDescent="0.35">
      <c r="D18754" s="5"/>
      <c r="J18754" s="12"/>
      <c r="S18754" s="12"/>
      <c r="T18754" s="5"/>
      <c r="V18754" s="5"/>
      <c r="W18754" s="5"/>
    </row>
    <row r="18755" spans="4:23" customFormat="1" x14ac:dyDescent="0.35">
      <c r="D18755" s="5"/>
      <c r="J18755" s="12"/>
      <c r="S18755" s="12"/>
      <c r="T18755" s="5"/>
      <c r="V18755" s="5"/>
      <c r="W18755" s="5"/>
    </row>
    <row r="18756" spans="4:23" customFormat="1" x14ac:dyDescent="0.35">
      <c r="D18756" s="5"/>
      <c r="J18756" s="12"/>
      <c r="S18756" s="12"/>
      <c r="T18756" s="5"/>
      <c r="V18756" s="5"/>
      <c r="W18756" s="5"/>
    </row>
    <row r="18757" spans="4:23" customFormat="1" x14ac:dyDescent="0.35">
      <c r="D18757" s="5"/>
      <c r="J18757" s="12"/>
      <c r="S18757" s="12"/>
      <c r="T18757" s="5"/>
      <c r="V18757" s="5"/>
      <c r="W18757" s="5"/>
    </row>
    <row r="18758" spans="4:23" customFormat="1" x14ac:dyDescent="0.35">
      <c r="D18758" s="5"/>
      <c r="J18758" s="12"/>
      <c r="S18758" s="12"/>
      <c r="T18758" s="5"/>
      <c r="V18758" s="5"/>
      <c r="W18758" s="5"/>
    </row>
    <row r="18759" spans="4:23" customFormat="1" x14ac:dyDescent="0.35">
      <c r="D18759" s="5"/>
      <c r="J18759" s="12"/>
      <c r="S18759" s="12"/>
      <c r="T18759" s="5"/>
      <c r="V18759" s="5"/>
      <c r="W18759" s="5"/>
    </row>
    <row r="18760" spans="4:23" customFormat="1" x14ac:dyDescent="0.35">
      <c r="D18760" s="5"/>
      <c r="J18760" s="12"/>
      <c r="S18760" s="12"/>
      <c r="T18760" s="5"/>
      <c r="V18760" s="5"/>
      <c r="W18760" s="5"/>
    </row>
    <row r="18761" spans="4:23" customFormat="1" x14ac:dyDescent="0.35">
      <c r="D18761" s="5"/>
      <c r="J18761" s="12"/>
      <c r="S18761" s="12"/>
      <c r="T18761" s="5"/>
      <c r="V18761" s="5"/>
      <c r="W18761" s="5"/>
    </row>
    <row r="18762" spans="4:23" customFormat="1" x14ac:dyDescent="0.35">
      <c r="D18762" s="5"/>
      <c r="J18762" s="12"/>
      <c r="S18762" s="12"/>
      <c r="T18762" s="5"/>
      <c r="V18762" s="5"/>
      <c r="W18762" s="5"/>
    </row>
    <row r="18763" spans="4:23" customFormat="1" x14ac:dyDescent="0.35">
      <c r="D18763" s="5"/>
      <c r="J18763" s="12"/>
      <c r="S18763" s="12"/>
      <c r="T18763" s="5"/>
      <c r="V18763" s="5"/>
      <c r="W18763" s="5"/>
    </row>
    <row r="18764" spans="4:23" customFormat="1" x14ac:dyDescent="0.35">
      <c r="D18764" s="5"/>
      <c r="J18764" s="12"/>
      <c r="S18764" s="12"/>
      <c r="T18764" s="5"/>
      <c r="V18764" s="5"/>
      <c r="W18764" s="5"/>
    </row>
    <row r="18765" spans="4:23" customFormat="1" x14ac:dyDescent="0.35">
      <c r="D18765" s="5"/>
      <c r="J18765" s="12"/>
      <c r="S18765" s="12"/>
      <c r="T18765" s="5"/>
      <c r="V18765" s="5"/>
      <c r="W18765" s="5"/>
    </row>
    <row r="18766" spans="4:23" customFormat="1" x14ac:dyDescent="0.35">
      <c r="D18766" s="5"/>
      <c r="J18766" s="12"/>
      <c r="S18766" s="12"/>
      <c r="T18766" s="5"/>
      <c r="V18766" s="5"/>
      <c r="W18766" s="5"/>
    </row>
    <row r="18767" spans="4:23" customFormat="1" x14ac:dyDescent="0.35">
      <c r="D18767" s="5"/>
      <c r="J18767" s="12"/>
      <c r="S18767" s="12"/>
      <c r="T18767" s="5"/>
      <c r="V18767" s="5"/>
      <c r="W18767" s="5"/>
    </row>
    <row r="18768" spans="4:23" customFormat="1" x14ac:dyDescent="0.35">
      <c r="D18768" s="5"/>
      <c r="J18768" s="12"/>
      <c r="S18768" s="12"/>
      <c r="T18768" s="5"/>
      <c r="V18768" s="5"/>
      <c r="W18768" s="5"/>
    </row>
    <row r="18769" spans="4:23" customFormat="1" x14ac:dyDescent="0.35">
      <c r="D18769" s="5"/>
      <c r="J18769" s="12"/>
      <c r="S18769" s="12"/>
      <c r="T18769" s="5"/>
      <c r="V18769" s="5"/>
      <c r="W18769" s="5"/>
    </row>
    <row r="18770" spans="4:23" customFormat="1" x14ac:dyDescent="0.35">
      <c r="D18770" s="5"/>
      <c r="J18770" s="12"/>
      <c r="S18770" s="12"/>
      <c r="T18770" s="5"/>
      <c r="V18770" s="5"/>
      <c r="W18770" s="5"/>
    </row>
    <row r="18771" spans="4:23" customFormat="1" x14ac:dyDescent="0.35">
      <c r="D18771" s="5"/>
      <c r="J18771" s="12"/>
      <c r="S18771" s="12"/>
      <c r="T18771" s="5"/>
      <c r="V18771" s="5"/>
      <c r="W18771" s="5"/>
    </row>
    <row r="18772" spans="4:23" customFormat="1" x14ac:dyDescent="0.35">
      <c r="D18772" s="5"/>
      <c r="J18772" s="12"/>
      <c r="S18772" s="12"/>
      <c r="T18772" s="5"/>
      <c r="V18772" s="5"/>
      <c r="W18772" s="5"/>
    </row>
    <row r="18773" spans="4:23" customFormat="1" x14ac:dyDescent="0.35">
      <c r="D18773" s="5"/>
      <c r="J18773" s="12"/>
      <c r="S18773" s="12"/>
      <c r="T18773" s="5"/>
      <c r="V18773" s="5"/>
      <c r="W18773" s="5"/>
    </row>
    <row r="18774" spans="4:23" customFormat="1" x14ac:dyDescent="0.35">
      <c r="D18774" s="5"/>
      <c r="J18774" s="12"/>
      <c r="S18774" s="12"/>
      <c r="T18774" s="5"/>
      <c r="V18774" s="5"/>
      <c r="W18774" s="5"/>
    </row>
    <row r="18775" spans="4:23" customFormat="1" x14ac:dyDescent="0.35">
      <c r="D18775" s="5"/>
      <c r="J18775" s="12"/>
      <c r="S18775" s="12"/>
      <c r="T18775" s="5"/>
      <c r="V18775" s="5"/>
      <c r="W18775" s="5"/>
    </row>
    <row r="18776" spans="4:23" customFormat="1" x14ac:dyDescent="0.35">
      <c r="D18776" s="5"/>
      <c r="J18776" s="12"/>
      <c r="S18776" s="12"/>
      <c r="T18776" s="5"/>
      <c r="V18776" s="5"/>
      <c r="W18776" s="5"/>
    </row>
    <row r="18777" spans="4:23" customFormat="1" x14ac:dyDescent="0.35">
      <c r="D18777" s="5"/>
      <c r="J18777" s="12"/>
      <c r="S18777" s="12"/>
      <c r="T18777" s="5"/>
      <c r="V18777" s="5"/>
      <c r="W18777" s="5"/>
    </row>
    <row r="18778" spans="4:23" customFormat="1" x14ac:dyDescent="0.35">
      <c r="D18778" s="5"/>
      <c r="J18778" s="12"/>
      <c r="S18778" s="12"/>
      <c r="T18778" s="5"/>
      <c r="V18778" s="5"/>
      <c r="W18778" s="5"/>
    </row>
    <row r="18779" spans="4:23" customFormat="1" x14ac:dyDescent="0.35">
      <c r="D18779" s="5"/>
      <c r="J18779" s="12"/>
      <c r="S18779" s="12"/>
      <c r="T18779" s="5"/>
      <c r="V18779" s="5"/>
      <c r="W18779" s="5"/>
    </row>
    <row r="18780" spans="4:23" customFormat="1" x14ac:dyDescent="0.35">
      <c r="D18780" s="5"/>
      <c r="J18780" s="12"/>
      <c r="S18780" s="12"/>
      <c r="T18780" s="5"/>
      <c r="V18780" s="5"/>
      <c r="W18780" s="5"/>
    </row>
    <row r="18781" spans="4:23" customFormat="1" x14ac:dyDescent="0.35">
      <c r="D18781" s="5"/>
      <c r="J18781" s="12"/>
      <c r="S18781" s="12"/>
      <c r="T18781" s="5"/>
      <c r="V18781" s="5"/>
      <c r="W18781" s="5"/>
    </row>
    <row r="18782" spans="4:23" customFormat="1" x14ac:dyDescent="0.35">
      <c r="D18782" s="5"/>
      <c r="J18782" s="12"/>
      <c r="S18782" s="12"/>
      <c r="T18782" s="5"/>
      <c r="V18782" s="5"/>
      <c r="W18782" s="5"/>
    </row>
    <row r="18783" spans="4:23" customFormat="1" x14ac:dyDescent="0.35">
      <c r="D18783" s="5"/>
      <c r="J18783" s="12"/>
      <c r="S18783" s="12"/>
      <c r="T18783" s="5"/>
      <c r="V18783" s="5"/>
      <c r="W18783" s="5"/>
    </row>
    <row r="18784" spans="4:23" customFormat="1" x14ac:dyDescent="0.35">
      <c r="D18784" s="5"/>
      <c r="J18784" s="12"/>
      <c r="S18784" s="12"/>
      <c r="T18784" s="5"/>
      <c r="V18784" s="5"/>
      <c r="W18784" s="5"/>
    </row>
    <row r="18785" spans="4:23" customFormat="1" x14ac:dyDescent="0.35">
      <c r="D18785" s="5"/>
      <c r="J18785" s="12"/>
      <c r="S18785" s="12"/>
      <c r="T18785" s="5"/>
      <c r="V18785" s="5"/>
      <c r="W18785" s="5"/>
    </row>
    <row r="18786" spans="4:23" customFormat="1" x14ac:dyDescent="0.35">
      <c r="D18786" s="5"/>
      <c r="J18786" s="12"/>
      <c r="S18786" s="12"/>
      <c r="T18786" s="5"/>
      <c r="V18786" s="5"/>
      <c r="W18786" s="5"/>
    </row>
    <row r="18787" spans="4:23" customFormat="1" x14ac:dyDescent="0.35">
      <c r="D18787" s="5"/>
      <c r="J18787" s="12"/>
      <c r="S18787" s="12"/>
      <c r="T18787" s="5"/>
      <c r="V18787" s="5"/>
      <c r="W18787" s="5"/>
    </row>
    <row r="18788" spans="4:23" customFormat="1" x14ac:dyDescent="0.35">
      <c r="D18788" s="5"/>
      <c r="J18788" s="12"/>
      <c r="S18788" s="12"/>
      <c r="T18788" s="5"/>
      <c r="V18788" s="5"/>
      <c r="W18788" s="5"/>
    </row>
    <row r="18789" spans="4:23" customFormat="1" x14ac:dyDescent="0.35">
      <c r="D18789" s="5"/>
      <c r="J18789" s="12"/>
      <c r="S18789" s="12"/>
      <c r="T18789" s="5"/>
      <c r="V18789" s="5"/>
      <c r="W18789" s="5"/>
    </row>
    <row r="18790" spans="4:23" customFormat="1" x14ac:dyDescent="0.35">
      <c r="D18790" s="5"/>
      <c r="J18790" s="12"/>
      <c r="S18790" s="12"/>
      <c r="T18790" s="5"/>
      <c r="V18790" s="5"/>
      <c r="W18790" s="5"/>
    </row>
    <row r="18791" spans="4:23" customFormat="1" x14ac:dyDescent="0.35">
      <c r="D18791" s="5"/>
      <c r="J18791" s="12"/>
      <c r="S18791" s="12"/>
      <c r="T18791" s="5"/>
      <c r="V18791" s="5"/>
      <c r="W18791" s="5"/>
    </row>
    <row r="18792" spans="4:23" customFormat="1" x14ac:dyDescent="0.35">
      <c r="D18792" s="5"/>
      <c r="J18792" s="12"/>
      <c r="S18792" s="12"/>
      <c r="T18792" s="5"/>
      <c r="V18792" s="5"/>
      <c r="W18792" s="5"/>
    </row>
    <row r="18793" spans="4:23" customFormat="1" x14ac:dyDescent="0.35">
      <c r="D18793" s="5"/>
      <c r="J18793" s="12"/>
      <c r="S18793" s="12"/>
      <c r="T18793" s="5"/>
      <c r="V18793" s="5"/>
      <c r="W18793" s="5"/>
    </row>
    <row r="18794" spans="4:23" customFormat="1" x14ac:dyDescent="0.35">
      <c r="D18794" s="5"/>
      <c r="J18794" s="12"/>
      <c r="S18794" s="12"/>
      <c r="T18794" s="5"/>
      <c r="V18794" s="5"/>
      <c r="W18794" s="5"/>
    </row>
    <row r="18795" spans="4:23" customFormat="1" x14ac:dyDescent="0.35">
      <c r="D18795" s="5"/>
      <c r="J18795" s="12"/>
      <c r="S18795" s="12"/>
      <c r="T18795" s="5"/>
      <c r="V18795" s="5"/>
      <c r="W18795" s="5"/>
    </row>
    <row r="18796" spans="4:23" customFormat="1" x14ac:dyDescent="0.35">
      <c r="D18796" s="5"/>
      <c r="J18796" s="12"/>
      <c r="S18796" s="12"/>
      <c r="T18796" s="5"/>
      <c r="V18796" s="5"/>
      <c r="W18796" s="5"/>
    </row>
    <row r="18797" spans="4:23" customFormat="1" x14ac:dyDescent="0.35">
      <c r="D18797" s="5"/>
      <c r="J18797" s="12"/>
      <c r="S18797" s="12"/>
      <c r="T18797" s="5"/>
      <c r="V18797" s="5"/>
      <c r="W18797" s="5"/>
    </row>
    <row r="18798" spans="4:23" customFormat="1" x14ac:dyDescent="0.35">
      <c r="D18798" s="5"/>
      <c r="J18798" s="12"/>
      <c r="S18798" s="12"/>
      <c r="T18798" s="5"/>
      <c r="V18798" s="5"/>
      <c r="W18798" s="5"/>
    </row>
    <row r="18799" spans="4:23" customFormat="1" x14ac:dyDescent="0.35">
      <c r="D18799" s="5"/>
      <c r="J18799" s="12"/>
      <c r="S18799" s="12"/>
      <c r="T18799" s="5"/>
      <c r="V18799" s="5"/>
      <c r="W18799" s="5"/>
    </row>
    <row r="18800" spans="4:23" customFormat="1" x14ac:dyDescent="0.35">
      <c r="D18800" s="5"/>
      <c r="J18800" s="12"/>
      <c r="S18800" s="12"/>
      <c r="T18800" s="5"/>
      <c r="V18800" s="5"/>
      <c r="W18800" s="5"/>
    </row>
    <row r="18801" spans="4:23" customFormat="1" x14ac:dyDescent="0.35">
      <c r="D18801" s="5"/>
      <c r="J18801" s="12"/>
      <c r="S18801" s="12"/>
      <c r="T18801" s="5"/>
      <c r="V18801" s="5"/>
      <c r="W18801" s="5"/>
    </row>
    <row r="18802" spans="4:23" customFormat="1" x14ac:dyDescent="0.35">
      <c r="D18802" s="5"/>
      <c r="J18802" s="12"/>
      <c r="S18802" s="12"/>
      <c r="T18802" s="5"/>
      <c r="V18802" s="5"/>
      <c r="W18802" s="5"/>
    </row>
    <row r="18803" spans="4:23" customFormat="1" x14ac:dyDescent="0.35">
      <c r="D18803" s="5"/>
      <c r="J18803" s="12"/>
      <c r="S18803" s="12"/>
      <c r="T18803" s="5"/>
      <c r="V18803" s="5"/>
      <c r="W18803" s="5"/>
    </row>
    <row r="18804" spans="4:23" customFormat="1" x14ac:dyDescent="0.35">
      <c r="D18804" s="5"/>
      <c r="J18804" s="12"/>
      <c r="S18804" s="12"/>
      <c r="T18804" s="5"/>
      <c r="V18804" s="5"/>
      <c r="W18804" s="5"/>
    </row>
    <row r="18805" spans="4:23" customFormat="1" x14ac:dyDescent="0.35">
      <c r="D18805" s="5"/>
      <c r="J18805" s="12"/>
      <c r="S18805" s="12"/>
      <c r="T18805" s="5"/>
      <c r="V18805" s="5"/>
      <c r="W18805" s="5"/>
    </row>
    <row r="18806" spans="4:23" customFormat="1" x14ac:dyDescent="0.35">
      <c r="D18806" s="5"/>
      <c r="J18806" s="12"/>
      <c r="S18806" s="12"/>
      <c r="T18806" s="5"/>
      <c r="V18806" s="5"/>
      <c r="W18806" s="5"/>
    </row>
    <row r="18807" spans="4:23" customFormat="1" x14ac:dyDescent="0.35">
      <c r="D18807" s="5"/>
      <c r="J18807" s="12"/>
      <c r="S18807" s="12"/>
      <c r="T18807" s="5"/>
      <c r="V18807" s="5"/>
      <c r="W18807" s="5"/>
    </row>
    <row r="18808" spans="4:23" customFormat="1" x14ac:dyDescent="0.35">
      <c r="D18808" s="5"/>
      <c r="J18808" s="12"/>
      <c r="S18808" s="12"/>
      <c r="T18808" s="5"/>
      <c r="V18808" s="5"/>
      <c r="W18808" s="5"/>
    </row>
    <row r="18809" spans="4:23" customFormat="1" x14ac:dyDescent="0.35">
      <c r="D18809" s="5"/>
      <c r="J18809" s="12"/>
      <c r="S18809" s="12"/>
      <c r="T18809" s="5"/>
      <c r="V18809" s="5"/>
      <c r="W18809" s="5"/>
    </row>
    <row r="18810" spans="4:23" customFormat="1" x14ac:dyDescent="0.35">
      <c r="D18810" s="5"/>
      <c r="J18810" s="12"/>
      <c r="S18810" s="12"/>
      <c r="T18810" s="5"/>
      <c r="V18810" s="5"/>
      <c r="W18810" s="5"/>
    </row>
    <row r="18811" spans="4:23" customFormat="1" x14ac:dyDescent="0.35">
      <c r="D18811" s="5"/>
      <c r="J18811" s="12"/>
      <c r="S18811" s="12"/>
      <c r="T18811" s="5"/>
      <c r="V18811" s="5"/>
      <c r="W18811" s="5"/>
    </row>
    <row r="18812" spans="4:23" customFormat="1" x14ac:dyDescent="0.35">
      <c r="D18812" s="5"/>
      <c r="J18812" s="12"/>
      <c r="S18812" s="12"/>
      <c r="T18812" s="5"/>
      <c r="V18812" s="5"/>
      <c r="W18812" s="5"/>
    </row>
    <row r="18813" spans="4:23" customFormat="1" x14ac:dyDescent="0.35">
      <c r="D18813" s="5"/>
      <c r="J18813" s="12"/>
      <c r="S18813" s="12"/>
      <c r="T18813" s="5"/>
      <c r="V18813" s="5"/>
      <c r="W18813" s="5"/>
    </row>
    <row r="18814" spans="4:23" customFormat="1" x14ac:dyDescent="0.35">
      <c r="D18814" s="5"/>
      <c r="J18814" s="12"/>
      <c r="S18814" s="12"/>
      <c r="T18814" s="5"/>
      <c r="V18814" s="5"/>
      <c r="W18814" s="5"/>
    </row>
    <row r="18815" spans="4:23" customFormat="1" x14ac:dyDescent="0.35">
      <c r="D18815" s="5"/>
      <c r="J18815" s="12"/>
      <c r="S18815" s="12"/>
      <c r="T18815" s="5"/>
      <c r="V18815" s="5"/>
      <c r="W18815" s="5"/>
    </row>
    <row r="18816" spans="4:23" customFormat="1" x14ac:dyDescent="0.35">
      <c r="D18816" s="5"/>
      <c r="J18816" s="12"/>
      <c r="S18816" s="12"/>
      <c r="T18816" s="5"/>
      <c r="V18816" s="5"/>
      <c r="W18816" s="5"/>
    </row>
    <row r="18817" spans="4:23" customFormat="1" x14ac:dyDescent="0.35">
      <c r="D18817" s="5"/>
      <c r="J18817" s="12"/>
      <c r="S18817" s="12"/>
      <c r="T18817" s="5"/>
      <c r="V18817" s="5"/>
      <c r="W18817" s="5"/>
    </row>
    <row r="18818" spans="4:23" customFormat="1" x14ac:dyDescent="0.35">
      <c r="D18818" s="5"/>
      <c r="J18818" s="12"/>
      <c r="S18818" s="12"/>
      <c r="T18818" s="5"/>
      <c r="V18818" s="5"/>
      <c r="W18818" s="5"/>
    </row>
    <row r="18819" spans="4:23" customFormat="1" x14ac:dyDescent="0.35">
      <c r="D18819" s="5"/>
      <c r="J18819" s="12"/>
      <c r="S18819" s="12"/>
      <c r="T18819" s="5"/>
      <c r="V18819" s="5"/>
      <c r="W18819" s="5"/>
    </row>
    <row r="18820" spans="4:23" customFormat="1" x14ac:dyDescent="0.35">
      <c r="D18820" s="5"/>
      <c r="J18820" s="12"/>
      <c r="S18820" s="12"/>
      <c r="T18820" s="5"/>
      <c r="V18820" s="5"/>
      <c r="W18820" s="5"/>
    </row>
    <row r="18821" spans="4:23" customFormat="1" x14ac:dyDescent="0.35">
      <c r="D18821" s="5"/>
      <c r="J18821" s="12"/>
      <c r="S18821" s="12"/>
      <c r="T18821" s="5"/>
      <c r="V18821" s="5"/>
      <c r="W18821" s="5"/>
    </row>
    <row r="18822" spans="4:23" customFormat="1" x14ac:dyDescent="0.35">
      <c r="D18822" s="5"/>
      <c r="J18822" s="12"/>
      <c r="S18822" s="12"/>
      <c r="T18822" s="5"/>
      <c r="V18822" s="5"/>
      <c r="W18822" s="5"/>
    </row>
    <row r="18823" spans="4:23" customFormat="1" x14ac:dyDescent="0.35">
      <c r="D18823" s="5"/>
      <c r="J18823" s="12"/>
      <c r="S18823" s="12"/>
      <c r="T18823" s="5"/>
      <c r="V18823" s="5"/>
      <c r="W18823" s="5"/>
    </row>
    <row r="18824" spans="4:23" customFormat="1" x14ac:dyDescent="0.35">
      <c r="D18824" s="5"/>
      <c r="J18824" s="12"/>
      <c r="S18824" s="12"/>
      <c r="T18824" s="5"/>
      <c r="V18824" s="5"/>
      <c r="W18824" s="5"/>
    </row>
    <row r="18825" spans="4:23" customFormat="1" x14ac:dyDescent="0.35">
      <c r="D18825" s="5"/>
      <c r="J18825" s="12"/>
      <c r="S18825" s="12"/>
      <c r="T18825" s="5"/>
      <c r="V18825" s="5"/>
      <c r="W18825" s="5"/>
    </row>
    <row r="18826" spans="4:23" customFormat="1" x14ac:dyDescent="0.35">
      <c r="D18826" s="5"/>
      <c r="J18826" s="12"/>
      <c r="S18826" s="12"/>
      <c r="T18826" s="5"/>
      <c r="V18826" s="5"/>
      <c r="W18826" s="5"/>
    </row>
    <row r="18827" spans="4:23" customFormat="1" x14ac:dyDescent="0.35">
      <c r="D18827" s="5"/>
      <c r="J18827" s="12"/>
      <c r="S18827" s="12"/>
      <c r="T18827" s="5"/>
      <c r="V18827" s="5"/>
      <c r="W18827" s="5"/>
    </row>
    <row r="18828" spans="4:23" customFormat="1" x14ac:dyDescent="0.35">
      <c r="D18828" s="5"/>
      <c r="J18828" s="12"/>
      <c r="S18828" s="12"/>
      <c r="T18828" s="5"/>
      <c r="V18828" s="5"/>
      <c r="W18828" s="5"/>
    </row>
    <row r="18829" spans="4:23" customFormat="1" x14ac:dyDescent="0.35">
      <c r="D18829" s="5"/>
      <c r="J18829" s="12"/>
      <c r="S18829" s="12"/>
      <c r="T18829" s="5"/>
      <c r="V18829" s="5"/>
      <c r="W18829" s="5"/>
    </row>
    <row r="18830" spans="4:23" customFormat="1" x14ac:dyDescent="0.35">
      <c r="D18830" s="5"/>
      <c r="J18830" s="12"/>
      <c r="S18830" s="12"/>
      <c r="T18830" s="5"/>
      <c r="V18830" s="5"/>
      <c r="W18830" s="5"/>
    </row>
    <row r="18831" spans="4:23" customFormat="1" x14ac:dyDescent="0.35">
      <c r="D18831" s="5"/>
      <c r="J18831" s="12"/>
      <c r="S18831" s="12"/>
      <c r="T18831" s="5"/>
      <c r="V18831" s="5"/>
      <c r="W18831" s="5"/>
    </row>
    <row r="18832" spans="4:23" customFormat="1" x14ac:dyDescent="0.35">
      <c r="D18832" s="5"/>
      <c r="J18832" s="12"/>
      <c r="S18832" s="12"/>
      <c r="T18832" s="5"/>
      <c r="V18832" s="5"/>
      <c r="W18832" s="5"/>
    </row>
    <row r="18833" spans="4:23" customFormat="1" x14ac:dyDescent="0.35">
      <c r="D18833" s="5"/>
      <c r="J18833" s="12"/>
      <c r="S18833" s="12"/>
      <c r="T18833" s="5"/>
      <c r="V18833" s="5"/>
      <c r="W18833" s="5"/>
    </row>
    <row r="18834" spans="4:23" customFormat="1" x14ac:dyDescent="0.35">
      <c r="D18834" s="5"/>
      <c r="J18834" s="12"/>
      <c r="S18834" s="12"/>
      <c r="T18834" s="5"/>
      <c r="V18834" s="5"/>
      <c r="W18834" s="5"/>
    </row>
    <row r="18835" spans="4:23" customFormat="1" x14ac:dyDescent="0.35">
      <c r="D18835" s="5"/>
      <c r="J18835" s="12"/>
      <c r="S18835" s="12"/>
      <c r="T18835" s="5"/>
      <c r="V18835" s="5"/>
      <c r="W18835" s="5"/>
    </row>
    <row r="18836" spans="4:23" customFormat="1" x14ac:dyDescent="0.35">
      <c r="D18836" s="5"/>
      <c r="J18836" s="12"/>
      <c r="S18836" s="12"/>
      <c r="T18836" s="5"/>
      <c r="V18836" s="5"/>
      <c r="W18836" s="5"/>
    </row>
    <row r="18837" spans="4:23" customFormat="1" x14ac:dyDescent="0.35">
      <c r="D18837" s="5"/>
      <c r="J18837" s="12"/>
      <c r="S18837" s="12"/>
      <c r="T18837" s="5"/>
      <c r="V18837" s="5"/>
      <c r="W18837" s="5"/>
    </row>
    <row r="18838" spans="4:23" customFormat="1" x14ac:dyDescent="0.35">
      <c r="D18838" s="5"/>
      <c r="J18838" s="12"/>
      <c r="S18838" s="12"/>
      <c r="T18838" s="5"/>
      <c r="V18838" s="5"/>
      <c r="W18838" s="5"/>
    </row>
    <row r="18839" spans="4:23" customFormat="1" x14ac:dyDescent="0.35">
      <c r="D18839" s="5"/>
      <c r="J18839" s="12"/>
      <c r="S18839" s="12"/>
      <c r="T18839" s="5"/>
      <c r="V18839" s="5"/>
      <c r="W18839" s="5"/>
    </row>
    <row r="18840" spans="4:23" customFormat="1" x14ac:dyDescent="0.35">
      <c r="D18840" s="5"/>
      <c r="J18840" s="12"/>
      <c r="S18840" s="12"/>
      <c r="T18840" s="5"/>
      <c r="V18840" s="5"/>
      <c r="W18840" s="5"/>
    </row>
    <row r="18841" spans="4:23" customFormat="1" x14ac:dyDescent="0.35">
      <c r="D18841" s="5"/>
      <c r="J18841" s="12"/>
      <c r="S18841" s="12"/>
      <c r="T18841" s="5"/>
      <c r="V18841" s="5"/>
      <c r="W18841" s="5"/>
    </row>
    <row r="18842" spans="4:23" customFormat="1" x14ac:dyDescent="0.35">
      <c r="D18842" s="5"/>
      <c r="J18842" s="12"/>
      <c r="S18842" s="12"/>
      <c r="T18842" s="5"/>
      <c r="V18842" s="5"/>
      <c r="W18842" s="5"/>
    </row>
    <row r="18843" spans="4:23" customFormat="1" x14ac:dyDescent="0.35">
      <c r="D18843" s="5"/>
      <c r="J18843" s="12"/>
      <c r="S18843" s="12"/>
      <c r="T18843" s="5"/>
      <c r="V18843" s="5"/>
      <c r="W18843" s="5"/>
    </row>
    <row r="18844" spans="4:23" customFormat="1" x14ac:dyDescent="0.35">
      <c r="D18844" s="5"/>
      <c r="J18844" s="12"/>
      <c r="S18844" s="12"/>
      <c r="T18844" s="5"/>
      <c r="V18844" s="5"/>
      <c r="W18844" s="5"/>
    </row>
    <row r="18845" spans="4:23" customFormat="1" x14ac:dyDescent="0.35">
      <c r="D18845" s="5"/>
      <c r="J18845" s="12"/>
      <c r="S18845" s="12"/>
      <c r="T18845" s="5"/>
      <c r="V18845" s="5"/>
      <c r="W18845" s="5"/>
    </row>
    <row r="18846" spans="4:23" customFormat="1" x14ac:dyDescent="0.35">
      <c r="D18846" s="5"/>
      <c r="J18846" s="12"/>
      <c r="S18846" s="12"/>
      <c r="T18846" s="5"/>
      <c r="V18846" s="5"/>
      <c r="W18846" s="5"/>
    </row>
    <row r="18847" spans="4:23" customFormat="1" x14ac:dyDescent="0.35">
      <c r="D18847" s="5"/>
      <c r="J18847" s="12"/>
      <c r="S18847" s="12"/>
      <c r="T18847" s="5"/>
      <c r="V18847" s="5"/>
      <c r="W18847" s="5"/>
    </row>
    <row r="18848" spans="4:23" customFormat="1" x14ac:dyDescent="0.35">
      <c r="D18848" s="5"/>
      <c r="J18848" s="12"/>
      <c r="S18848" s="12"/>
      <c r="T18848" s="5"/>
      <c r="V18848" s="5"/>
      <c r="W18848" s="5"/>
    </row>
    <row r="18849" spans="4:23" customFormat="1" x14ac:dyDescent="0.35">
      <c r="D18849" s="5"/>
      <c r="J18849" s="12"/>
      <c r="S18849" s="12"/>
      <c r="T18849" s="5"/>
      <c r="V18849" s="5"/>
      <c r="W18849" s="5"/>
    </row>
    <row r="18850" spans="4:23" customFormat="1" x14ac:dyDescent="0.35">
      <c r="D18850" s="5"/>
      <c r="J18850" s="12"/>
      <c r="S18850" s="12"/>
      <c r="T18850" s="5"/>
      <c r="V18850" s="5"/>
      <c r="W18850" s="5"/>
    </row>
    <row r="18851" spans="4:23" customFormat="1" x14ac:dyDescent="0.35">
      <c r="D18851" s="5"/>
      <c r="J18851" s="12"/>
      <c r="S18851" s="12"/>
      <c r="T18851" s="5"/>
      <c r="V18851" s="5"/>
      <c r="W18851" s="5"/>
    </row>
    <row r="18852" spans="4:23" customFormat="1" x14ac:dyDescent="0.35">
      <c r="D18852" s="5"/>
      <c r="J18852" s="12"/>
      <c r="S18852" s="12"/>
      <c r="T18852" s="5"/>
      <c r="V18852" s="5"/>
      <c r="W18852" s="5"/>
    </row>
    <row r="18853" spans="4:23" customFormat="1" x14ac:dyDescent="0.35">
      <c r="D18853" s="5"/>
      <c r="J18853" s="12"/>
      <c r="S18853" s="12"/>
      <c r="T18853" s="5"/>
      <c r="V18853" s="5"/>
      <c r="W18853" s="5"/>
    </row>
    <row r="18854" spans="4:23" customFormat="1" x14ac:dyDescent="0.35">
      <c r="D18854" s="5"/>
      <c r="J18854" s="12"/>
      <c r="S18854" s="12"/>
      <c r="T18854" s="5"/>
      <c r="V18854" s="5"/>
      <c r="W18854" s="5"/>
    </row>
    <row r="18855" spans="4:23" customFormat="1" x14ac:dyDescent="0.35">
      <c r="D18855" s="5"/>
      <c r="J18855" s="12"/>
      <c r="S18855" s="12"/>
      <c r="T18855" s="5"/>
      <c r="V18855" s="5"/>
      <c r="W18855" s="5"/>
    </row>
    <row r="18856" spans="4:23" customFormat="1" x14ac:dyDescent="0.35">
      <c r="D18856" s="5"/>
      <c r="J18856" s="12"/>
      <c r="S18856" s="12"/>
      <c r="T18856" s="5"/>
      <c r="V18856" s="5"/>
      <c r="W18856" s="5"/>
    </row>
    <row r="18857" spans="4:23" customFormat="1" x14ac:dyDescent="0.35">
      <c r="D18857" s="5"/>
      <c r="J18857" s="12"/>
      <c r="S18857" s="12"/>
      <c r="T18857" s="5"/>
      <c r="V18857" s="5"/>
      <c r="W18857" s="5"/>
    </row>
    <row r="18858" spans="4:23" customFormat="1" x14ac:dyDescent="0.35">
      <c r="D18858" s="5"/>
      <c r="J18858" s="12"/>
      <c r="S18858" s="12"/>
      <c r="T18858" s="5"/>
      <c r="V18858" s="5"/>
      <c r="W18858" s="5"/>
    </row>
    <row r="18859" spans="4:23" customFormat="1" x14ac:dyDescent="0.35">
      <c r="D18859" s="5"/>
      <c r="J18859" s="12"/>
      <c r="S18859" s="12"/>
      <c r="T18859" s="5"/>
      <c r="V18859" s="5"/>
      <c r="W18859" s="5"/>
    </row>
    <row r="18860" spans="4:23" customFormat="1" x14ac:dyDescent="0.35">
      <c r="D18860" s="5"/>
      <c r="J18860" s="12"/>
      <c r="S18860" s="12"/>
      <c r="T18860" s="5"/>
      <c r="V18860" s="5"/>
      <c r="W18860" s="5"/>
    </row>
    <row r="18861" spans="4:23" customFormat="1" x14ac:dyDescent="0.35">
      <c r="D18861" s="5"/>
      <c r="J18861" s="12"/>
      <c r="S18861" s="12"/>
      <c r="T18861" s="5"/>
      <c r="V18861" s="5"/>
      <c r="W18861" s="5"/>
    </row>
    <row r="18862" spans="4:23" customFormat="1" x14ac:dyDescent="0.35">
      <c r="D18862" s="5"/>
      <c r="J18862" s="12"/>
      <c r="S18862" s="12"/>
      <c r="T18862" s="5"/>
      <c r="V18862" s="5"/>
      <c r="W18862" s="5"/>
    </row>
    <row r="18863" spans="4:23" customFormat="1" x14ac:dyDescent="0.35">
      <c r="D18863" s="5"/>
      <c r="J18863" s="12"/>
      <c r="S18863" s="12"/>
      <c r="T18863" s="5"/>
      <c r="V18863" s="5"/>
      <c r="W18863" s="5"/>
    </row>
    <row r="18864" spans="4:23" customFormat="1" x14ac:dyDescent="0.35">
      <c r="D18864" s="5"/>
      <c r="J18864" s="12"/>
      <c r="S18864" s="12"/>
      <c r="T18864" s="5"/>
      <c r="V18864" s="5"/>
      <c r="W18864" s="5"/>
    </row>
    <row r="18865" spans="4:23" customFormat="1" x14ac:dyDescent="0.35">
      <c r="D18865" s="5"/>
      <c r="J18865" s="12"/>
      <c r="S18865" s="12"/>
      <c r="T18865" s="5"/>
      <c r="V18865" s="5"/>
      <c r="W18865" s="5"/>
    </row>
    <row r="18866" spans="4:23" customFormat="1" x14ac:dyDescent="0.35">
      <c r="D18866" s="5"/>
      <c r="J18866" s="12"/>
      <c r="S18866" s="12"/>
      <c r="T18866" s="5"/>
      <c r="V18866" s="5"/>
      <c r="W18866" s="5"/>
    </row>
    <row r="18867" spans="4:23" customFormat="1" x14ac:dyDescent="0.35">
      <c r="D18867" s="5"/>
      <c r="J18867" s="12"/>
      <c r="S18867" s="12"/>
      <c r="T18867" s="5"/>
      <c r="V18867" s="5"/>
      <c r="W18867" s="5"/>
    </row>
    <row r="18868" spans="4:23" customFormat="1" x14ac:dyDescent="0.35">
      <c r="D18868" s="5"/>
      <c r="J18868" s="12"/>
      <c r="S18868" s="12"/>
      <c r="T18868" s="5"/>
      <c r="V18868" s="5"/>
      <c r="W18868" s="5"/>
    </row>
    <row r="18869" spans="4:23" customFormat="1" x14ac:dyDescent="0.35">
      <c r="D18869" s="5"/>
      <c r="J18869" s="12"/>
      <c r="S18869" s="12"/>
      <c r="T18869" s="5"/>
      <c r="V18869" s="5"/>
      <c r="W18869" s="5"/>
    </row>
    <row r="18870" spans="4:23" customFormat="1" x14ac:dyDescent="0.35">
      <c r="D18870" s="5"/>
      <c r="J18870" s="12"/>
      <c r="S18870" s="12"/>
      <c r="T18870" s="5"/>
      <c r="V18870" s="5"/>
      <c r="W18870" s="5"/>
    </row>
    <row r="18871" spans="4:23" customFormat="1" x14ac:dyDescent="0.35">
      <c r="D18871" s="5"/>
      <c r="J18871" s="12"/>
      <c r="S18871" s="12"/>
      <c r="T18871" s="5"/>
      <c r="V18871" s="5"/>
      <c r="W18871" s="5"/>
    </row>
    <row r="18872" spans="4:23" customFormat="1" x14ac:dyDescent="0.35">
      <c r="D18872" s="5"/>
      <c r="J18872" s="12"/>
      <c r="S18872" s="12"/>
      <c r="T18872" s="5"/>
      <c r="V18872" s="5"/>
      <c r="W18872" s="5"/>
    </row>
    <row r="18873" spans="4:23" customFormat="1" x14ac:dyDescent="0.35">
      <c r="D18873" s="5"/>
      <c r="J18873" s="12"/>
      <c r="S18873" s="12"/>
      <c r="T18873" s="5"/>
      <c r="V18873" s="5"/>
      <c r="W18873" s="5"/>
    </row>
    <row r="18874" spans="4:23" customFormat="1" x14ac:dyDescent="0.35">
      <c r="D18874" s="5"/>
      <c r="J18874" s="12"/>
      <c r="S18874" s="12"/>
      <c r="T18874" s="5"/>
      <c r="V18874" s="5"/>
      <c r="W18874" s="5"/>
    </row>
    <row r="18875" spans="4:23" customFormat="1" x14ac:dyDescent="0.35">
      <c r="D18875" s="5"/>
      <c r="J18875" s="12"/>
      <c r="S18875" s="12"/>
      <c r="T18875" s="5"/>
      <c r="V18875" s="5"/>
      <c r="W18875" s="5"/>
    </row>
    <row r="18876" spans="4:23" customFormat="1" x14ac:dyDescent="0.35">
      <c r="D18876" s="5"/>
      <c r="J18876" s="12"/>
      <c r="S18876" s="12"/>
      <c r="T18876" s="5"/>
      <c r="V18876" s="5"/>
      <c r="W18876" s="5"/>
    </row>
    <row r="18877" spans="4:23" customFormat="1" x14ac:dyDescent="0.35">
      <c r="D18877" s="5"/>
      <c r="J18877" s="12"/>
      <c r="S18877" s="12"/>
      <c r="T18877" s="5"/>
      <c r="V18877" s="5"/>
      <c r="W18877" s="5"/>
    </row>
    <row r="18878" spans="4:23" customFormat="1" x14ac:dyDescent="0.35">
      <c r="D18878" s="5"/>
      <c r="J18878" s="12"/>
      <c r="S18878" s="12"/>
      <c r="T18878" s="5"/>
      <c r="V18878" s="5"/>
      <c r="W18878" s="5"/>
    </row>
    <row r="18879" spans="4:23" customFormat="1" x14ac:dyDescent="0.35">
      <c r="D18879" s="5"/>
      <c r="J18879" s="12"/>
      <c r="S18879" s="12"/>
      <c r="T18879" s="5"/>
      <c r="V18879" s="5"/>
      <c r="W18879" s="5"/>
    </row>
    <row r="18880" spans="4:23" customFormat="1" x14ac:dyDescent="0.35">
      <c r="D18880" s="5"/>
      <c r="J18880" s="12"/>
      <c r="S18880" s="12"/>
      <c r="T18880" s="5"/>
      <c r="V18880" s="5"/>
      <c r="W18880" s="5"/>
    </row>
    <row r="18881" spans="4:23" customFormat="1" x14ac:dyDescent="0.35">
      <c r="D18881" s="5"/>
      <c r="J18881" s="12"/>
      <c r="S18881" s="12"/>
      <c r="T18881" s="5"/>
      <c r="V18881" s="5"/>
      <c r="W18881" s="5"/>
    </row>
    <row r="18882" spans="4:23" customFormat="1" x14ac:dyDescent="0.35">
      <c r="D18882" s="5"/>
      <c r="J18882" s="12"/>
      <c r="S18882" s="12"/>
      <c r="T18882" s="5"/>
      <c r="V18882" s="5"/>
      <c r="W18882" s="5"/>
    </row>
    <row r="18883" spans="4:23" customFormat="1" x14ac:dyDescent="0.35">
      <c r="D18883" s="5"/>
      <c r="J18883" s="12"/>
      <c r="S18883" s="12"/>
      <c r="T18883" s="5"/>
      <c r="V18883" s="5"/>
      <c r="W18883" s="5"/>
    </row>
    <row r="18884" spans="4:23" customFormat="1" x14ac:dyDescent="0.35">
      <c r="D18884" s="5"/>
      <c r="J18884" s="12"/>
      <c r="S18884" s="12"/>
      <c r="T18884" s="5"/>
      <c r="V18884" s="5"/>
      <c r="W18884" s="5"/>
    </row>
    <row r="18885" spans="4:23" customFormat="1" x14ac:dyDescent="0.35">
      <c r="D18885" s="5"/>
      <c r="J18885" s="12"/>
      <c r="S18885" s="12"/>
      <c r="T18885" s="5"/>
      <c r="V18885" s="5"/>
      <c r="W18885" s="5"/>
    </row>
    <row r="18886" spans="4:23" customFormat="1" x14ac:dyDescent="0.35">
      <c r="D18886" s="5"/>
      <c r="J18886" s="12"/>
      <c r="S18886" s="12"/>
      <c r="T18886" s="5"/>
      <c r="V18886" s="5"/>
      <c r="W18886" s="5"/>
    </row>
    <row r="18887" spans="4:23" customFormat="1" x14ac:dyDescent="0.35">
      <c r="D18887" s="5"/>
      <c r="J18887" s="12"/>
      <c r="S18887" s="12"/>
      <c r="T18887" s="5"/>
      <c r="V18887" s="5"/>
      <c r="W18887" s="5"/>
    </row>
    <row r="18888" spans="4:23" customFormat="1" x14ac:dyDescent="0.35">
      <c r="D18888" s="5"/>
      <c r="J18888" s="12"/>
      <c r="S18888" s="12"/>
      <c r="T18888" s="5"/>
      <c r="V18888" s="5"/>
      <c r="W18888" s="5"/>
    </row>
    <row r="18889" spans="4:23" customFormat="1" x14ac:dyDescent="0.35">
      <c r="D18889" s="5"/>
      <c r="J18889" s="12"/>
      <c r="S18889" s="12"/>
      <c r="T18889" s="5"/>
      <c r="V18889" s="5"/>
      <c r="W18889" s="5"/>
    </row>
    <row r="18890" spans="4:23" customFormat="1" x14ac:dyDescent="0.35">
      <c r="D18890" s="5"/>
      <c r="J18890" s="12"/>
      <c r="S18890" s="12"/>
      <c r="T18890" s="5"/>
      <c r="V18890" s="5"/>
      <c r="W18890" s="5"/>
    </row>
    <row r="18891" spans="4:23" customFormat="1" x14ac:dyDescent="0.35">
      <c r="D18891" s="5"/>
      <c r="J18891" s="12"/>
      <c r="S18891" s="12"/>
      <c r="T18891" s="5"/>
      <c r="V18891" s="5"/>
      <c r="W18891" s="5"/>
    </row>
    <row r="18892" spans="4:23" customFormat="1" x14ac:dyDescent="0.35">
      <c r="D18892" s="5"/>
      <c r="J18892" s="12"/>
      <c r="S18892" s="12"/>
      <c r="T18892" s="5"/>
      <c r="V18892" s="5"/>
      <c r="W18892" s="5"/>
    </row>
    <row r="18893" spans="4:23" customFormat="1" x14ac:dyDescent="0.35">
      <c r="D18893" s="5"/>
      <c r="J18893" s="12"/>
      <c r="S18893" s="12"/>
      <c r="T18893" s="5"/>
      <c r="V18893" s="5"/>
      <c r="W18893" s="5"/>
    </row>
    <row r="18894" spans="4:23" customFormat="1" x14ac:dyDescent="0.35">
      <c r="D18894" s="5"/>
      <c r="J18894" s="12"/>
      <c r="S18894" s="12"/>
      <c r="T18894" s="5"/>
      <c r="V18894" s="5"/>
      <c r="W18894" s="5"/>
    </row>
    <row r="18895" spans="4:23" customFormat="1" x14ac:dyDescent="0.35">
      <c r="D18895" s="5"/>
      <c r="J18895" s="12"/>
      <c r="S18895" s="12"/>
      <c r="T18895" s="5"/>
      <c r="V18895" s="5"/>
      <c r="W18895" s="5"/>
    </row>
    <row r="18896" spans="4:23" customFormat="1" x14ac:dyDescent="0.35">
      <c r="D18896" s="5"/>
      <c r="J18896" s="12"/>
      <c r="S18896" s="12"/>
      <c r="T18896" s="5"/>
      <c r="V18896" s="5"/>
      <c r="W18896" s="5"/>
    </row>
    <row r="18897" spans="4:23" customFormat="1" x14ac:dyDescent="0.35">
      <c r="D18897" s="5"/>
      <c r="J18897" s="12"/>
      <c r="S18897" s="12"/>
      <c r="T18897" s="5"/>
      <c r="V18897" s="5"/>
      <c r="W18897" s="5"/>
    </row>
    <row r="18898" spans="4:23" customFormat="1" x14ac:dyDescent="0.35">
      <c r="D18898" s="5"/>
      <c r="J18898" s="12"/>
      <c r="S18898" s="12"/>
      <c r="T18898" s="5"/>
      <c r="V18898" s="5"/>
      <c r="W18898" s="5"/>
    </row>
    <row r="18899" spans="4:23" customFormat="1" x14ac:dyDescent="0.35">
      <c r="D18899" s="5"/>
      <c r="J18899" s="12"/>
      <c r="S18899" s="12"/>
      <c r="T18899" s="5"/>
      <c r="V18899" s="5"/>
      <c r="W18899" s="5"/>
    </row>
    <row r="18900" spans="4:23" customFormat="1" x14ac:dyDescent="0.35">
      <c r="D18900" s="5"/>
      <c r="J18900" s="12"/>
      <c r="S18900" s="12"/>
      <c r="T18900" s="5"/>
      <c r="V18900" s="5"/>
      <c r="W18900" s="5"/>
    </row>
    <row r="18901" spans="4:23" customFormat="1" x14ac:dyDescent="0.35">
      <c r="D18901" s="5"/>
      <c r="J18901" s="12"/>
      <c r="S18901" s="12"/>
      <c r="T18901" s="5"/>
      <c r="V18901" s="5"/>
      <c r="W18901" s="5"/>
    </row>
    <row r="18902" spans="4:23" customFormat="1" x14ac:dyDescent="0.35">
      <c r="D18902" s="5"/>
      <c r="J18902" s="12"/>
      <c r="S18902" s="12"/>
      <c r="T18902" s="5"/>
      <c r="V18902" s="5"/>
      <c r="W18902" s="5"/>
    </row>
    <row r="18903" spans="4:23" customFormat="1" x14ac:dyDescent="0.35">
      <c r="D18903" s="5"/>
      <c r="J18903" s="12"/>
      <c r="S18903" s="12"/>
      <c r="T18903" s="5"/>
      <c r="V18903" s="5"/>
      <c r="W18903" s="5"/>
    </row>
    <row r="18904" spans="4:23" customFormat="1" x14ac:dyDescent="0.35">
      <c r="D18904" s="5"/>
      <c r="J18904" s="12"/>
      <c r="S18904" s="12"/>
      <c r="T18904" s="5"/>
      <c r="V18904" s="5"/>
      <c r="W18904" s="5"/>
    </row>
    <row r="18905" spans="4:23" customFormat="1" x14ac:dyDescent="0.35">
      <c r="D18905" s="5"/>
      <c r="J18905" s="12"/>
      <c r="S18905" s="12"/>
      <c r="T18905" s="5"/>
      <c r="V18905" s="5"/>
      <c r="W18905" s="5"/>
    </row>
    <row r="18906" spans="4:23" customFormat="1" x14ac:dyDescent="0.35">
      <c r="D18906" s="5"/>
      <c r="J18906" s="12"/>
      <c r="S18906" s="12"/>
      <c r="T18906" s="5"/>
      <c r="V18906" s="5"/>
      <c r="W18906" s="5"/>
    </row>
    <row r="18907" spans="4:23" customFormat="1" x14ac:dyDescent="0.35">
      <c r="D18907" s="5"/>
      <c r="J18907" s="12"/>
      <c r="S18907" s="12"/>
      <c r="T18907" s="5"/>
      <c r="V18907" s="5"/>
      <c r="W18907" s="5"/>
    </row>
    <row r="18908" spans="4:23" customFormat="1" x14ac:dyDescent="0.35">
      <c r="D18908" s="5"/>
      <c r="J18908" s="12"/>
      <c r="S18908" s="12"/>
      <c r="T18908" s="5"/>
      <c r="V18908" s="5"/>
      <c r="W18908" s="5"/>
    </row>
    <row r="18909" spans="4:23" customFormat="1" x14ac:dyDescent="0.35">
      <c r="D18909" s="5"/>
      <c r="J18909" s="12"/>
      <c r="S18909" s="12"/>
      <c r="T18909" s="5"/>
      <c r="V18909" s="5"/>
      <c r="W18909" s="5"/>
    </row>
    <row r="18910" spans="4:23" customFormat="1" x14ac:dyDescent="0.35">
      <c r="D18910" s="5"/>
      <c r="J18910" s="12"/>
      <c r="S18910" s="12"/>
      <c r="T18910" s="5"/>
      <c r="V18910" s="5"/>
      <c r="W18910" s="5"/>
    </row>
    <row r="18911" spans="4:23" customFormat="1" x14ac:dyDescent="0.35">
      <c r="D18911" s="5"/>
      <c r="J18911" s="12"/>
      <c r="S18911" s="12"/>
      <c r="T18911" s="5"/>
      <c r="V18911" s="5"/>
      <c r="W18911" s="5"/>
    </row>
    <row r="18912" spans="4:23" customFormat="1" x14ac:dyDescent="0.35">
      <c r="D18912" s="5"/>
      <c r="J18912" s="12"/>
      <c r="S18912" s="12"/>
      <c r="T18912" s="5"/>
      <c r="V18912" s="5"/>
      <c r="W18912" s="5"/>
    </row>
    <row r="18913" spans="4:23" customFormat="1" x14ac:dyDescent="0.35">
      <c r="D18913" s="5"/>
      <c r="J18913" s="12"/>
      <c r="S18913" s="12"/>
      <c r="T18913" s="5"/>
      <c r="V18913" s="5"/>
      <c r="W18913" s="5"/>
    </row>
    <row r="18914" spans="4:23" customFormat="1" x14ac:dyDescent="0.35">
      <c r="D18914" s="5"/>
      <c r="J18914" s="12"/>
      <c r="S18914" s="12"/>
      <c r="T18914" s="5"/>
      <c r="V18914" s="5"/>
      <c r="W18914" s="5"/>
    </row>
    <row r="18915" spans="4:23" customFormat="1" x14ac:dyDescent="0.35">
      <c r="D18915" s="5"/>
      <c r="J18915" s="12"/>
      <c r="S18915" s="12"/>
      <c r="T18915" s="5"/>
      <c r="V18915" s="5"/>
      <c r="W18915" s="5"/>
    </row>
    <row r="18916" spans="4:23" customFormat="1" x14ac:dyDescent="0.35">
      <c r="D18916" s="5"/>
      <c r="J18916" s="12"/>
      <c r="S18916" s="12"/>
      <c r="T18916" s="5"/>
      <c r="V18916" s="5"/>
      <c r="W18916" s="5"/>
    </row>
    <row r="18917" spans="4:23" customFormat="1" x14ac:dyDescent="0.35">
      <c r="D18917" s="5"/>
      <c r="J18917" s="12"/>
      <c r="S18917" s="12"/>
      <c r="T18917" s="5"/>
      <c r="V18917" s="5"/>
      <c r="W18917" s="5"/>
    </row>
    <row r="18918" spans="4:23" customFormat="1" x14ac:dyDescent="0.35">
      <c r="D18918" s="5"/>
      <c r="J18918" s="12"/>
      <c r="S18918" s="12"/>
      <c r="T18918" s="5"/>
      <c r="V18918" s="5"/>
      <c r="W18918" s="5"/>
    </row>
    <row r="18919" spans="4:23" customFormat="1" x14ac:dyDescent="0.35">
      <c r="D18919" s="5"/>
      <c r="J18919" s="12"/>
      <c r="S18919" s="12"/>
      <c r="T18919" s="5"/>
      <c r="V18919" s="5"/>
      <c r="W18919" s="5"/>
    </row>
    <row r="18920" spans="4:23" customFormat="1" x14ac:dyDescent="0.35">
      <c r="D18920" s="5"/>
      <c r="J18920" s="12"/>
      <c r="S18920" s="12"/>
      <c r="T18920" s="5"/>
      <c r="V18920" s="5"/>
      <c r="W18920" s="5"/>
    </row>
    <row r="18921" spans="4:23" customFormat="1" x14ac:dyDescent="0.35">
      <c r="D18921" s="5"/>
      <c r="J18921" s="12"/>
      <c r="S18921" s="12"/>
      <c r="T18921" s="5"/>
      <c r="V18921" s="5"/>
      <c r="W18921" s="5"/>
    </row>
    <row r="18922" spans="4:23" customFormat="1" x14ac:dyDescent="0.35">
      <c r="D18922" s="5"/>
      <c r="J18922" s="12"/>
      <c r="S18922" s="12"/>
      <c r="T18922" s="5"/>
      <c r="V18922" s="5"/>
      <c r="W18922" s="5"/>
    </row>
    <row r="18923" spans="4:23" customFormat="1" x14ac:dyDescent="0.35">
      <c r="D18923" s="5"/>
      <c r="J18923" s="12"/>
      <c r="S18923" s="12"/>
      <c r="T18923" s="5"/>
      <c r="V18923" s="5"/>
      <c r="W18923" s="5"/>
    </row>
    <row r="18924" spans="4:23" customFormat="1" x14ac:dyDescent="0.35">
      <c r="D18924" s="5"/>
      <c r="J18924" s="12"/>
      <c r="S18924" s="12"/>
      <c r="T18924" s="5"/>
      <c r="V18924" s="5"/>
      <c r="W18924" s="5"/>
    </row>
    <row r="18925" spans="4:23" customFormat="1" x14ac:dyDescent="0.35">
      <c r="D18925" s="5"/>
      <c r="J18925" s="12"/>
      <c r="S18925" s="12"/>
      <c r="T18925" s="5"/>
      <c r="V18925" s="5"/>
      <c r="W18925" s="5"/>
    </row>
    <row r="18926" spans="4:23" customFormat="1" x14ac:dyDescent="0.35">
      <c r="D18926" s="5"/>
      <c r="J18926" s="12"/>
      <c r="S18926" s="12"/>
      <c r="T18926" s="5"/>
      <c r="V18926" s="5"/>
      <c r="W18926" s="5"/>
    </row>
    <row r="18927" spans="4:23" customFormat="1" x14ac:dyDescent="0.35">
      <c r="D18927" s="5"/>
      <c r="J18927" s="12"/>
      <c r="S18927" s="12"/>
      <c r="T18927" s="5"/>
      <c r="V18927" s="5"/>
      <c r="W18927" s="5"/>
    </row>
    <row r="18928" spans="4:23" customFormat="1" x14ac:dyDescent="0.35">
      <c r="D18928" s="5"/>
      <c r="J18928" s="12"/>
      <c r="S18928" s="12"/>
      <c r="T18928" s="5"/>
      <c r="V18928" s="5"/>
      <c r="W18928" s="5"/>
    </row>
    <row r="18929" spans="4:23" customFormat="1" x14ac:dyDescent="0.35">
      <c r="D18929" s="5"/>
      <c r="J18929" s="12"/>
      <c r="S18929" s="12"/>
      <c r="T18929" s="5"/>
      <c r="V18929" s="5"/>
      <c r="W18929" s="5"/>
    </row>
    <row r="18930" spans="4:23" customFormat="1" x14ac:dyDescent="0.35">
      <c r="D18930" s="5"/>
      <c r="J18930" s="12"/>
      <c r="S18930" s="12"/>
      <c r="T18930" s="5"/>
      <c r="V18930" s="5"/>
      <c r="W18930" s="5"/>
    </row>
    <row r="18931" spans="4:23" customFormat="1" x14ac:dyDescent="0.35">
      <c r="D18931" s="5"/>
      <c r="J18931" s="12"/>
      <c r="S18931" s="12"/>
      <c r="T18931" s="5"/>
      <c r="V18931" s="5"/>
      <c r="W18931" s="5"/>
    </row>
    <row r="18932" spans="4:23" customFormat="1" x14ac:dyDescent="0.35">
      <c r="D18932" s="5"/>
      <c r="J18932" s="12"/>
      <c r="S18932" s="12"/>
      <c r="T18932" s="5"/>
      <c r="V18932" s="5"/>
      <c r="W18932" s="5"/>
    </row>
    <row r="18933" spans="4:23" customFormat="1" x14ac:dyDescent="0.35">
      <c r="D18933" s="5"/>
      <c r="J18933" s="12"/>
      <c r="S18933" s="12"/>
      <c r="T18933" s="5"/>
      <c r="V18933" s="5"/>
      <c r="W18933" s="5"/>
    </row>
    <row r="18934" spans="4:23" customFormat="1" x14ac:dyDescent="0.35">
      <c r="D18934" s="5"/>
      <c r="J18934" s="12"/>
      <c r="S18934" s="12"/>
      <c r="T18934" s="5"/>
      <c r="V18934" s="5"/>
      <c r="W18934" s="5"/>
    </row>
    <row r="18935" spans="4:23" customFormat="1" x14ac:dyDescent="0.35">
      <c r="D18935" s="5"/>
      <c r="J18935" s="12"/>
      <c r="S18935" s="12"/>
      <c r="T18935" s="5"/>
      <c r="V18935" s="5"/>
      <c r="W18935" s="5"/>
    </row>
    <row r="18936" spans="4:23" customFormat="1" x14ac:dyDescent="0.35">
      <c r="D18936" s="5"/>
      <c r="J18936" s="12"/>
      <c r="S18936" s="12"/>
      <c r="T18936" s="5"/>
      <c r="V18936" s="5"/>
      <c r="W18936" s="5"/>
    </row>
    <row r="18937" spans="4:23" customFormat="1" x14ac:dyDescent="0.35">
      <c r="D18937" s="5"/>
      <c r="J18937" s="12"/>
      <c r="S18937" s="12"/>
      <c r="T18937" s="5"/>
      <c r="V18937" s="5"/>
      <c r="W18937" s="5"/>
    </row>
    <row r="18938" spans="4:23" customFormat="1" x14ac:dyDescent="0.35">
      <c r="D18938" s="5"/>
      <c r="J18938" s="12"/>
      <c r="S18938" s="12"/>
      <c r="T18938" s="5"/>
      <c r="V18938" s="5"/>
      <c r="W18938" s="5"/>
    </row>
    <row r="18939" spans="4:23" customFormat="1" x14ac:dyDescent="0.35">
      <c r="D18939" s="5"/>
      <c r="J18939" s="12"/>
      <c r="S18939" s="12"/>
      <c r="T18939" s="5"/>
      <c r="V18939" s="5"/>
      <c r="W18939" s="5"/>
    </row>
    <row r="18940" spans="4:23" customFormat="1" x14ac:dyDescent="0.35">
      <c r="D18940" s="5"/>
      <c r="J18940" s="12"/>
      <c r="S18940" s="12"/>
      <c r="T18940" s="5"/>
      <c r="V18940" s="5"/>
      <c r="W18940" s="5"/>
    </row>
    <row r="18941" spans="4:23" customFormat="1" x14ac:dyDescent="0.35">
      <c r="D18941" s="5"/>
      <c r="J18941" s="12"/>
      <c r="S18941" s="12"/>
      <c r="T18941" s="5"/>
      <c r="V18941" s="5"/>
      <c r="W18941" s="5"/>
    </row>
    <row r="18942" spans="4:23" customFormat="1" x14ac:dyDescent="0.35">
      <c r="D18942" s="5"/>
      <c r="J18942" s="12"/>
      <c r="S18942" s="12"/>
      <c r="T18942" s="5"/>
      <c r="V18942" s="5"/>
      <c r="W18942" s="5"/>
    </row>
    <row r="18943" spans="4:23" customFormat="1" x14ac:dyDescent="0.35">
      <c r="D18943" s="5"/>
      <c r="J18943" s="12"/>
      <c r="S18943" s="12"/>
      <c r="T18943" s="5"/>
      <c r="V18943" s="5"/>
      <c r="W18943" s="5"/>
    </row>
    <row r="18944" spans="4:23" customFormat="1" x14ac:dyDescent="0.35">
      <c r="D18944" s="5"/>
      <c r="J18944" s="12"/>
      <c r="S18944" s="12"/>
      <c r="T18944" s="5"/>
      <c r="V18944" s="5"/>
      <c r="W18944" s="5"/>
    </row>
    <row r="18945" spans="4:23" customFormat="1" x14ac:dyDescent="0.35">
      <c r="D18945" s="5"/>
      <c r="J18945" s="12"/>
      <c r="S18945" s="12"/>
      <c r="T18945" s="5"/>
      <c r="V18945" s="5"/>
      <c r="W18945" s="5"/>
    </row>
    <row r="18946" spans="4:23" customFormat="1" x14ac:dyDescent="0.35">
      <c r="D18946" s="5"/>
      <c r="J18946" s="12"/>
      <c r="S18946" s="12"/>
      <c r="T18946" s="5"/>
      <c r="V18946" s="5"/>
      <c r="W18946" s="5"/>
    </row>
    <row r="18947" spans="4:23" customFormat="1" x14ac:dyDescent="0.35">
      <c r="D18947" s="5"/>
      <c r="J18947" s="12"/>
      <c r="S18947" s="12"/>
      <c r="T18947" s="5"/>
      <c r="V18947" s="5"/>
      <c r="W18947" s="5"/>
    </row>
    <row r="18948" spans="4:23" customFormat="1" x14ac:dyDescent="0.35">
      <c r="D18948" s="5"/>
      <c r="J18948" s="12"/>
      <c r="S18948" s="12"/>
      <c r="T18948" s="5"/>
      <c r="V18948" s="5"/>
      <c r="W18948" s="5"/>
    </row>
    <row r="18949" spans="4:23" customFormat="1" x14ac:dyDescent="0.35">
      <c r="D18949" s="5"/>
      <c r="J18949" s="12"/>
      <c r="S18949" s="12"/>
      <c r="T18949" s="5"/>
      <c r="V18949" s="5"/>
      <c r="W18949" s="5"/>
    </row>
    <row r="18950" spans="4:23" customFormat="1" x14ac:dyDescent="0.35">
      <c r="D18950" s="5"/>
      <c r="J18950" s="12"/>
      <c r="S18950" s="12"/>
      <c r="T18950" s="5"/>
      <c r="V18950" s="5"/>
      <c r="W18950" s="5"/>
    </row>
    <row r="18951" spans="4:23" customFormat="1" x14ac:dyDescent="0.35">
      <c r="D18951" s="5"/>
      <c r="J18951" s="12"/>
      <c r="S18951" s="12"/>
      <c r="T18951" s="5"/>
      <c r="V18951" s="5"/>
      <c r="W18951" s="5"/>
    </row>
    <row r="18952" spans="4:23" customFormat="1" x14ac:dyDescent="0.35">
      <c r="D18952" s="5"/>
      <c r="J18952" s="12"/>
      <c r="S18952" s="12"/>
      <c r="T18952" s="5"/>
      <c r="V18952" s="5"/>
      <c r="W18952" s="5"/>
    </row>
    <row r="18953" spans="4:23" customFormat="1" x14ac:dyDescent="0.35">
      <c r="D18953" s="5"/>
      <c r="J18953" s="12"/>
      <c r="S18953" s="12"/>
      <c r="T18953" s="5"/>
      <c r="V18953" s="5"/>
      <c r="W18953" s="5"/>
    </row>
    <row r="18954" spans="4:23" customFormat="1" x14ac:dyDescent="0.35">
      <c r="D18954" s="5"/>
      <c r="J18954" s="12"/>
      <c r="S18954" s="12"/>
      <c r="T18954" s="5"/>
      <c r="V18954" s="5"/>
      <c r="W18954" s="5"/>
    </row>
    <row r="18955" spans="4:23" customFormat="1" x14ac:dyDescent="0.35">
      <c r="D18955" s="5"/>
      <c r="J18955" s="12"/>
      <c r="S18955" s="12"/>
      <c r="T18955" s="5"/>
      <c r="V18955" s="5"/>
      <c r="W18955" s="5"/>
    </row>
    <row r="18956" spans="4:23" customFormat="1" x14ac:dyDescent="0.35">
      <c r="D18956" s="5"/>
      <c r="J18956" s="12"/>
      <c r="S18956" s="12"/>
      <c r="T18956" s="5"/>
      <c r="V18956" s="5"/>
      <c r="W18956" s="5"/>
    </row>
    <row r="18957" spans="4:23" customFormat="1" x14ac:dyDescent="0.35">
      <c r="D18957" s="5"/>
      <c r="J18957" s="12"/>
      <c r="S18957" s="12"/>
      <c r="T18957" s="5"/>
      <c r="V18957" s="5"/>
      <c r="W18957" s="5"/>
    </row>
    <row r="18958" spans="4:23" customFormat="1" x14ac:dyDescent="0.35">
      <c r="D18958" s="5"/>
      <c r="J18958" s="12"/>
      <c r="S18958" s="12"/>
      <c r="T18958" s="5"/>
      <c r="V18958" s="5"/>
      <c r="W18958" s="5"/>
    </row>
    <row r="18959" spans="4:23" customFormat="1" x14ac:dyDescent="0.35">
      <c r="D18959" s="5"/>
      <c r="J18959" s="12"/>
      <c r="S18959" s="12"/>
      <c r="T18959" s="5"/>
      <c r="V18959" s="5"/>
      <c r="W18959" s="5"/>
    </row>
    <row r="18960" spans="4:23" customFormat="1" x14ac:dyDescent="0.35">
      <c r="D18960" s="5"/>
      <c r="J18960" s="12"/>
      <c r="S18960" s="12"/>
      <c r="T18960" s="5"/>
      <c r="V18960" s="5"/>
      <c r="W18960" s="5"/>
    </row>
    <row r="18961" spans="4:23" customFormat="1" x14ac:dyDescent="0.35">
      <c r="D18961" s="5"/>
      <c r="J18961" s="12"/>
      <c r="S18961" s="12"/>
      <c r="T18961" s="5"/>
      <c r="V18961" s="5"/>
      <c r="W18961" s="5"/>
    </row>
    <row r="18962" spans="4:23" customFormat="1" x14ac:dyDescent="0.35">
      <c r="D18962" s="5"/>
      <c r="J18962" s="12"/>
      <c r="S18962" s="12"/>
      <c r="T18962" s="5"/>
      <c r="V18962" s="5"/>
      <c r="W18962" s="5"/>
    </row>
    <row r="18963" spans="4:23" customFormat="1" x14ac:dyDescent="0.35">
      <c r="D18963" s="5"/>
      <c r="J18963" s="12"/>
      <c r="S18963" s="12"/>
      <c r="T18963" s="5"/>
      <c r="V18963" s="5"/>
      <c r="W18963" s="5"/>
    </row>
    <row r="18964" spans="4:23" customFormat="1" x14ac:dyDescent="0.35">
      <c r="D18964" s="5"/>
      <c r="J18964" s="12"/>
      <c r="S18964" s="12"/>
      <c r="T18964" s="5"/>
      <c r="V18964" s="5"/>
      <c r="W18964" s="5"/>
    </row>
    <row r="18965" spans="4:23" customFormat="1" x14ac:dyDescent="0.35">
      <c r="D18965" s="5"/>
      <c r="J18965" s="12"/>
      <c r="S18965" s="12"/>
      <c r="T18965" s="5"/>
      <c r="V18965" s="5"/>
      <c r="W18965" s="5"/>
    </row>
    <row r="18966" spans="4:23" customFormat="1" x14ac:dyDescent="0.35">
      <c r="D18966" s="5"/>
      <c r="J18966" s="12"/>
      <c r="S18966" s="12"/>
      <c r="T18966" s="5"/>
      <c r="V18966" s="5"/>
      <c r="W18966" s="5"/>
    </row>
    <row r="18967" spans="4:23" customFormat="1" x14ac:dyDescent="0.35">
      <c r="D18967" s="5"/>
      <c r="J18967" s="12"/>
      <c r="S18967" s="12"/>
      <c r="T18967" s="5"/>
      <c r="V18967" s="5"/>
      <c r="W18967" s="5"/>
    </row>
    <row r="18968" spans="4:23" customFormat="1" x14ac:dyDescent="0.35">
      <c r="D18968" s="5"/>
      <c r="J18968" s="12"/>
      <c r="S18968" s="12"/>
      <c r="T18968" s="5"/>
      <c r="V18968" s="5"/>
      <c r="W18968" s="5"/>
    </row>
    <row r="18969" spans="4:23" customFormat="1" x14ac:dyDescent="0.35">
      <c r="D18969" s="5"/>
      <c r="J18969" s="12"/>
      <c r="S18969" s="12"/>
      <c r="T18969" s="5"/>
      <c r="V18969" s="5"/>
      <c r="W18969" s="5"/>
    </row>
    <row r="18970" spans="4:23" customFormat="1" x14ac:dyDescent="0.35">
      <c r="D18970" s="5"/>
      <c r="J18970" s="12"/>
      <c r="S18970" s="12"/>
      <c r="T18970" s="5"/>
      <c r="V18970" s="5"/>
      <c r="W18970" s="5"/>
    </row>
    <row r="18971" spans="4:23" customFormat="1" x14ac:dyDescent="0.35">
      <c r="D18971" s="5"/>
      <c r="J18971" s="12"/>
      <c r="S18971" s="12"/>
      <c r="T18971" s="5"/>
      <c r="V18971" s="5"/>
      <c r="W18971" s="5"/>
    </row>
    <row r="18972" spans="4:23" customFormat="1" x14ac:dyDescent="0.35">
      <c r="D18972" s="5"/>
      <c r="J18972" s="12"/>
      <c r="S18972" s="12"/>
      <c r="T18972" s="5"/>
      <c r="V18972" s="5"/>
      <c r="W18972" s="5"/>
    </row>
    <row r="18973" spans="4:23" customFormat="1" x14ac:dyDescent="0.35">
      <c r="D18973" s="5"/>
      <c r="J18973" s="12"/>
      <c r="S18973" s="12"/>
      <c r="T18973" s="5"/>
      <c r="V18973" s="5"/>
      <c r="W18973" s="5"/>
    </row>
    <row r="18974" spans="4:23" customFormat="1" x14ac:dyDescent="0.35">
      <c r="D18974" s="5"/>
      <c r="J18974" s="12"/>
      <c r="S18974" s="12"/>
      <c r="T18974" s="5"/>
      <c r="V18974" s="5"/>
      <c r="W18974" s="5"/>
    </row>
    <row r="18975" spans="4:23" customFormat="1" x14ac:dyDescent="0.35">
      <c r="D18975" s="5"/>
      <c r="J18975" s="12"/>
      <c r="S18975" s="12"/>
      <c r="T18975" s="5"/>
      <c r="V18975" s="5"/>
      <c r="W18975" s="5"/>
    </row>
    <row r="18976" spans="4:23" customFormat="1" x14ac:dyDescent="0.35">
      <c r="D18976" s="5"/>
      <c r="J18976" s="12"/>
      <c r="S18976" s="12"/>
      <c r="T18976" s="5"/>
      <c r="V18976" s="5"/>
      <c r="W18976" s="5"/>
    </row>
    <row r="18977" spans="4:23" customFormat="1" x14ac:dyDescent="0.35">
      <c r="D18977" s="5"/>
      <c r="J18977" s="12"/>
      <c r="S18977" s="12"/>
      <c r="T18977" s="5"/>
      <c r="V18977" s="5"/>
      <c r="W18977" s="5"/>
    </row>
    <row r="18978" spans="4:23" customFormat="1" x14ac:dyDescent="0.35">
      <c r="D18978" s="5"/>
      <c r="J18978" s="12"/>
      <c r="S18978" s="12"/>
      <c r="T18978" s="5"/>
      <c r="V18978" s="5"/>
      <c r="W18978" s="5"/>
    </row>
    <row r="18979" spans="4:23" customFormat="1" x14ac:dyDescent="0.35">
      <c r="D18979" s="5"/>
      <c r="J18979" s="12"/>
      <c r="S18979" s="12"/>
      <c r="T18979" s="5"/>
      <c r="V18979" s="5"/>
      <c r="W18979" s="5"/>
    </row>
    <row r="18980" spans="4:23" customFormat="1" x14ac:dyDescent="0.35">
      <c r="D18980" s="5"/>
      <c r="J18980" s="12"/>
      <c r="S18980" s="12"/>
      <c r="T18980" s="5"/>
      <c r="V18980" s="5"/>
      <c r="W18980" s="5"/>
    </row>
    <row r="18981" spans="4:23" customFormat="1" x14ac:dyDescent="0.35">
      <c r="D18981" s="5"/>
      <c r="J18981" s="12"/>
      <c r="S18981" s="12"/>
      <c r="T18981" s="5"/>
      <c r="V18981" s="5"/>
      <c r="W18981" s="5"/>
    </row>
    <row r="18982" spans="4:23" customFormat="1" x14ac:dyDescent="0.35">
      <c r="D18982" s="5"/>
      <c r="J18982" s="12"/>
      <c r="S18982" s="12"/>
      <c r="T18982" s="5"/>
      <c r="V18982" s="5"/>
      <c r="W18982" s="5"/>
    </row>
    <row r="18983" spans="4:23" customFormat="1" x14ac:dyDescent="0.35">
      <c r="D18983" s="5"/>
      <c r="J18983" s="12"/>
      <c r="S18983" s="12"/>
      <c r="T18983" s="5"/>
      <c r="V18983" s="5"/>
      <c r="W18983" s="5"/>
    </row>
    <row r="18984" spans="4:23" customFormat="1" x14ac:dyDescent="0.35">
      <c r="D18984" s="5"/>
      <c r="J18984" s="12"/>
      <c r="S18984" s="12"/>
      <c r="T18984" s="5"/>
      <c r="V18984" s="5"/>
      <c r="W18984" s="5"/>
    </row>
    <row r="18985" spans="4:23" customFormat="1" x14ac:dyDescent="0.35">
      <c r="D18985" s="5"/>
      <c r="J18985" s="12"/>
      <c r="S18985" s="12"/>
      <c r="T18985" s="5"/>
      <c r="V18985" s="5"/>
      <c r="W18985" s="5"/>
    </row>
    <row r="18986" spans="4:23" customFormat="1" x14ac:dyDescent="0.35">
      <c r="D18986" s="5"/>
      <c r="J18986" s="12"/>
      <c r="S18986" s="12"/>
      <c r="T18986" s="5"/>
      <c r="V18986" s="5"/>
      <c r="W18986" s="5"/>
    </row>
    <row r="18987" spans="4:23" customFormat="1" x14ac:dyDescent="0.35">
      <c r="D18987" s="5"/>
      <c r="J18987" s="12"/>
      <c r="S18987" s="12"/>
      <c r="T18987" s="5"/>
      <c r="V18987" s="5"/>
      <c r="W18987" s="5"/>
    </row>
    <row r="18988" spans="4:23" customFormat="1" x14ac:dyDescent="0.35">
      <c r="D18988" s="5"/>
      <c r="J18988" s="12"/>
      <c r="S18988" s="12"/>
      <c r="T18988" s="5"/>
      <c r="V18988" s="5"/>
      <c r="W18988" s="5"/>
    </row>
    <row r="18989" spans="4:23" customFormat="1" x14ac:dyDescent="0.35">
      <c r="D18989" s="5"/>
      <c r="J18989" s="12"/>
      <c r="S18989" s="12"/>
      <c r="T18989" s="5"/>
      <c r="V18989" s="5"/>
      <c r="W18989" s="5"/>
    </row>
    <row r="18990" spans="4:23" customFormat="1" x14ac:dyDescent="0.35">
      <c r="D18990" s="5"/>
      <c r="J18990" s="12"/>
      <c r="S18990" s="12"/>
      <c r="T18990" s="5"/>
      <c r="V18990" s="5"/>
      <c r="W18990" s="5"/>
    </row>
    <row r="18991" spans="4:23" customFormat="1" x14ac:dyDescent="0.35">
      <c r="D18991" s="5"/>
      <c r="J18991" s="12"/>
      <c r="S18991" s="12"/>
      <c r="T18991" s="5"/>
      <c r="V18991" s="5"/>
      <c r="W18991" s="5"/>
    </row>
    <row r="18992" spans="4:23" customFormat="1" x14ac:dyDescent="0.35">
      <c r="D18992" s="5"/>
      <c r="J18992" s="12"/>
      <c r="S18992" s="12"/>
      <c r="T18992" s="5"/>
      <c r="V18992" s="5"/>
      <c r="W18992" s="5"/>
    </row>
    <row r="18993" spans="4:23" customFormat="1" x14ac:dyDescent="0.35">
      <c r="D18993" s="5"/>
      <c r="J18993" s="12"/>
      <c r="S18993" s="12"/>
      <c r="T18993" s="5"/>
      <c r="V18993" s="5"/>
      <c r="W18993" s="5"/>
    </row>
    <row r="18994" spans="4:23" customFormat="1" x14ac:dyDescent="0.35">
      <c r="D18994" s="5"/>
      <c r="J18994" s="12"/>
      <c r="S18994" s="12"/>
      <c r="T18994" s="5"/>
      <c r="V18994" s="5"/>
      <c r="W18994" s="5"/>
    </row>
    <row r="18995" spans="4:23" customFormat="1" x14ac:dyDescent="0.35">
      <c r="D18995" s="5"/>
      <c r="J18995" s="12"/>
      <c r="S18995" s="12"/>
      <c r="T18995" s="5"/>
      <c r="V18995" s="5"/>
      <c r="W18995" s="5"/>
    </row>
    <row r="18996" spans="4:23" customFormat="1" x14ac:dyDescent="0.35">
      <c r="D18996" s="5"/>
      <c r="J18996" s="12"/>
      <c r="S18996" s="12"/>
      <c r="T18996" s="5"/>
      <c r="V18996" s="5"/>
      <c r="W18996" s="5"/>
    </row>
    <row r="18997" spans="4:23" customFormat="1" x14ac:dyDescent="0.35">
      <c r="D18997" s="5"/>
      <c r="J18997" s="12"/>
      <c r="S18997" s="12"/>
      <c r="T18997" s="5"/>
      <c r="V18997" s="5"/>
      <c r="W18997" s="5"/>
    </row>
    <row r="18998" spans="4:23" customFormat="1" x14ac:dyDescent="0.35">
      <c r="D18998" s="5"/>
      <c r="J18998" s="12"/>
      <c r="S18998" s="12"/>
      <c r="T18998" s="5"/>
      <c r="V18998" s="5"/>
      <c r="W18998" s="5"/>
    </row>
    <row r="18999" spans="4:23" customFormat="1" x14ac:dyDescent="0.35">
      <c r="D18999" s="5"/>
      <c r="J18999" s="12"/>
      <c r="S18999" s="12"/>
      <c r="T18999" s="5"/>
      <c r="V18999" s="5"/>
      <c r="W18999" s="5"/>
    </row>
    <row r="19000" spans="4:23" customFormat="1" x14ac:dyDescent="0.35">
      <c r="D19000" s="5"/>
      <c r="J19000" s="12"/>
      <c r="S19000" s="12"/>
      <c r="T19000" s="5"/>
      <c r="V19000" s="5"/>
      <c r="W19000" s="5"/>
    </row>
    <row r="19001" spans="4:23" customFormat="1" x14ac:dyDescent="0.35">
      <c r="D19001" s="5"/>
      <c r="J19001" s="12"/>
      <c r="S19001" s="12"/>
      <c r="T19001" s="5"/>
      <c r="V19001" s="5"/>
      <c r="W19001" s="5"/>
    </row>
    <row r="19002" spans="4:23" customFormat="1" x14ac:dyDescent="0.35">
      <c r="D19002" s="5"/>
      <c r="J19002" s="12"/>
      <c r="S19002" s="12"/>
      <c r="T19002" s="5"/>
      <c r="V19002" s="5"/>
      <c r="W19002" s="5"/>
    </row>
    <row r="19003" spans="4:23" customFormat="1" x14ac:dyDescent="0.35">
      <c r="D19003" s="5"/>
      <c r="J19003" s="12"/>
      <c r="S19003" s="12"/>
      <c r="T19003" s="5"/>
      <c r="V19003" s="5"/>
      <c r="W19003" s="5"/>
    </row>
    <row r="19004" spans="4:23" customFormat="1" x14ac:dyDescent="0.35">
      <c r="D19004" s="5"/>
      <c r="J19004" s="12"/>
      <c r="S19004" s="12"/>
      <c r="T19004" s="5"/>
      <c r="V19004" s="5"/>
      <c r="W19004" s="5"/>
    </row>
    <row r="19005" spans="4:23" customFormat="1" x14ac:dyDescent="0.35">
      <c r="D19005" s="5"/>
      <c r="J19005" s="12"/>
      <c r="S19005" s="12"/>
      <c r="T19005" s="5"/>
      <c r="V19005" s="5"/>
      <c r="W19005" s="5"/>
    </row>
    <row r="19006" spans="4:23" customFormat="1" x14ac:dyDescent="0.35">
      <c r="D19006" s="5"/>
      <c r="J19006" s="12"/>
      <c r="S19006" s="12"/>
      <c r="T19006" s="5"/>
      <c r="V19006" s="5"/>
      <c r="W19006" s="5"/>
    </row>
    <row r="19007" spans="4:23" customFormat="1" x14ac:dyDescent="0.35">
      <c r="D19007" s="5"/>
      <c r="J19007" s="12"/>
      <c r="S19007" s="12"/>
      <c r="T19007" s="5"/>
      <c r="V19007" s="5"/>
      <c r="W19007" s="5"/>
    </row>
    <row r="19008" spans="4:23" customFormat="1" x14ac:dyDescent="0.35">
      <c r="D19008" s="5"/>
      <c r="J19008" s="12"/>
      <c r="S19008" s="12"/>
      <c r="T19008" s="5"/>
      <c r="V19008" s="5"/>
      <c r="W19008" s="5"/>
    </row>
    <row r="19009" spans="4:23" customFormat="1" x14ac:dyDescent="0.35">
      <c r="D19009" s="5"/>
      <c r="J19009" s="12"/>
      <c r="S19009" s="12"/>
      <c r="T19009" s="5"/>
      <c r="V19009" s="5"/>
      <c r="W19009" s="5"/>
    </row>
    <row r="19010" spans="4:23" customFormat="1" x14ac:dyDescent="0.35">
      <c r="D19010" s="5"/>
      <c r="J19010" s="12"/>
      <c r="S19010" s="12"/>
      <c r="T19010" s="5"/>
      <c r="V19010" s="5"/>
      <c r="W19010" s="5"/>
    </row>
    <row r="19011" spans="4:23" customFormat="1" x14ac:dyDescent="0.35">
      <c r="D19011" s="5"/>
      <c r="J19011" s="12"/>
      <c r="S19011" s="12"/>
      <c r="T19011" s="5"/>
      <c r="V19011" s="5"/>
      <c r="W19011" s="5"/>
    </row>
    <row r="19012" spans="4:23" customFormat="1" x14ac:dyDescent="0.35">
      <c r="D19012" s="5"/>
      <c r="J19012" s="12"/>
      <c r="S19012" s="12"/>
      <c r="T19012" s="5"/>
      <c r="V19012" s="5"/>
      <c r="W19012" s="5"/>
    </row>
    <row r="19013" spans="4:23" customFormat="1" x14ac:dyDescent="0.35">
      <c r="D19013" s="5"/>
      <c r="J19013" s="12"/>
      <c r="S19013" s="12"/>
      <c r="T19013" s="5"/>
      <c r="V19013" s="5"/>
      <c r="W19013" s="5"/>
    </row>
    <row r="19014" spans="4:23" customFormat="1" x14ac:dyDescent="0.35">
      <c r="D19014" s="5"/>
      <c r="J19014" s="12"/>
      <c r="S19014" s="12"/>
      <c r="T19014" s="5"/>
      <c r="V19014" s="5"/>
      <c r="W19014" s="5"/>
    </row>
    <row r="19015" spans="4:23" customFormat="1" x14ac:dyDescent="0.35">
      <c r="D19015" s="5"/>
      <c r="J19015" s="12"/>
      <c r="S19015" s="12"/>
      <c r="T19015" s="5"/>
      <c r="V19015" s="5"/>
      <c r="W19015" s="5"/>
    </row>
    <row r="19016" spans="4:23" customFormat="1" x14ac:dyDescent="0.35">
      <c r="D19016" s="5"/>
      <c r="J19016" s="12"/>
      <c r="S19016" s="12"/>
      <c r="T19016" s="5"/>
      <c r="V19016" s="5"/>
      <c r="W19016" s="5"/>
    </row>
    <row r="19017" spans="4:23" customFormat="1" x14ac:dyDescent="0.35">
      <c r="D19017" s="5"/>
      <c r="J19017" s="12"/>
      <c r="S19017" s="12"/>
      <c r="T19017" s="5"/>
      <c r="V19017" s="5"/>
      <c r="W19017" s="5"/>
    </row>
    <row r="19018" spans="4:23" customFormat="1" x14ac:dyDescent="0.35">
      <c r="D19018" s="5"/>
      <c r="J19018" s="12"/>
      <c r="S19018" s="12"/>
      <c r="T19018" s="5"/>
      <c r="V19018" s="5"/>
      <c r="W19018" s="5"/>
    </row>
    <row r="19019" spans="4:23" customFormat="1" x14ac:dyDescent="0.35">
      <c r="D19019" s="5"/>
      <c r="J19019" s="12"/>
      <c r="S19019" s="12"/>
      <c r="T19019" s="5"/>
      <c r="V19019" s="5"/>
      <c r="W19019" s="5"/>
    </row>
    <row r="19020" spans="4:23" customFormat="1" x14ac:dyDescent="0.35">
      <c r="D19020" s="5"/>
      <c r="J19020" s="12"/>
      <c r="S19020" s="12"/>
      <c r="T19020" s="5"/>
      <c r="V19020" s="5"/>
      <c r="W19020" s="5"/>
    </row>
    <row r="19021" spans="4:23" customFormat="1" x14ac:dyDescent="0.35">
      <c r="D19021" s="5"/>
      <c r="J19021" s="12"/>
      <c r="S19021" s="12"/>
      <c r="T19021" s="5"/>
      <c r="V19021" s="5"/>
      <c r="W19021" s="5"/>
    </row>
    <row r="19022" spans="4:23" customFormat="1" x14ac:dyDescent="0.35">
      <c r="D19022" s="5"/>
      <c r="J19022" s="12"/>
      <c r="S19022" s="12"/>
      <c r="T19022" s="5"/>
      <c r="V19022" s="5"/>
      <c r="W19022" s="5"/>
    </row>
    <row r="19023" spans="4:23" customFormat="1" x14ac:dyDescent="0.35">
      <c r="D19023" s="5"/>
      <c r="J19023" s="12"/>
      <c r="S19023" s="12"/>
      <c r="T19023" s="5"/>
      <c r="V19023" s="5"/>
      <c r="W19023" s="5"/>
    </row>
    <row r="19024" spans="4:23" customFormat="1" x14ac:dyDescent="0.35">
      <c r="D19024" s="5"/>
      <c r="J19024" s="12"/>
      <c r="S19024" s="12"/>
      <c r="T19024" s="5"/>
      <c r="V19024" s="5"/>
      <c r="W19024" s="5"/>
    </row>
    <row r="19025" spans="4:23" customFormat="1" x14ac:dyDescent="0.35">
      <c r="D19025" s="5"/>
      <c r="J19025" s="12"/>
      <c r="S19025" s="12"/>
      <c r="T19025" s="5"/>
      <c r="V19025" s="5"/>
      <c r="W19025" s="5"/>
    </row>
    <row r="19026" spans="4:23" customFormat="1" x14ac:dyDescent="0.35">
      <c r="D19026" s="5"/>
      <c r="J19026" s="12"/>
      <c r="S19026" s="12"/>
      <c r="T19026" s="5"/>
      <c r="V19026" s="5"/>
      <c r="W19026" s="5"/>
    </row>
    <row r="19027" spans="4:23" customFormat="1" x14ac:dyDescent="0.35">
      <c r="D19027" s="5"/>
      <c r="J19027" s="12"/>
      <c r="S19027" s="12"/>
      <c r="T19027" s="5"/>
      <c r="V19027" s="5"/>
      <c r="W19027" s="5"/>
    </row>
    <row r="19028" spans="4:23" customFormat="1" x14ac:dyDescent="0.35">
      <c r="D19028" s="5"/>
      <c r="J19028" s="12"/>
      <c r="S19028" s="12"/>
      <c r="T19028" s="5"/>
      <c r="V19028" s="5"/>
      <c r="W19028" s="5"/>
    </row>
    <row r="19029" spans="4:23" customFormat="1" x14ac:dyDescent="0.35">
      <c r="D19029" s="5"/>
      <c r="J19029" s="12"/>
      <c r="S19029" s="12"/>
      <c r="T19029" s="5"/>
      <c r="V19029" s="5"/>
      <c r="W19029" s="5"/>
    </row>
    <row r="19030" spans="4:23" customFormat="1" x14ac:dyDescent="0.35">
      <c r="D19030" s="5"/>
      <c r="J19030" s="12"/>
      <c r="S19030" s="12"/>
      <c r="T19030" s="5"/>
      <c r="V19030" s="5"/>
      <c r="W19030" s="5"/>
    </row>
    <row r="19031" spans="4:23" customFormat="1" x14ac:dyDescent="0.35">
      <c r="D19031" s="5"/>
      <c r="J19031" s="12"/>
      <c r="S19031" s="12"/>
      <c r="T19031" s="5"/>
      <c r="V19031" s="5"/>
      <c r="W19031" s="5"/>
    </row>
    <row r="19032" spans="4:23" customFormat="1" x14ac:dyDescent="0.35">
      <c r="D19032" s="5"/>
      <c r="J19032" s="12"/>
      <c r="S19032" s="12"/>
      <c r="T19032" s="5"/>
      <c r="V19032" s="5"/>
      <c r="W19032" s="5"/>
    </row>
    <row r="19033" spans="4:23" customFormat="1" x14ac:dyDescent="0.35">
      <c r="D19033" s="5"/>
      <c r="J19033" s="12"/>
      <c r="S19033" s="12"/>
      <c r="T19033" s="5"/>
      <c r="V19033" s="5"/>
      <c r="W19033" s="5"/>
    </row>
    <row r="19034" spans="4:23" customFormat="1" x14ac:dyDescent="0.35">
      <c r="D19034" s="5"/>
      <c r="J19034" s="12"/>
      <c r="S19034" s="12"/>
      <c r="T19034" s="5"/>
      <c r="V19034" s="5"/>
      <c r="W19034" s="5"/>
    </row>
    <row r="19035" spans="4:23" customFormat="1" x14ac:dyDescent="0.35">
      <c r="D19035" s="5"/>
      <c r="J19035" s="12"/>
      <c r="S19035" s="12"/>
      <c r="T19035" s="5"/>
      <c r="V19035" s="5"/>
      <c r="W19035" s="5"/>
    </row>
    <row r="19036" spans="4:23" customFormat="1" x14ac:dyDescent="0.35">
      <c r="D19036" s="5"/>
      <c r="J19036" s="12"/>
      <c r="S19036" s="12"/>
      <c r="T19036" s="5"/>
      <c r="V19036" s="5"/>
      <c r="W19036" s="5"/>
    </row>
    <row r="19037" spans="4:23" customFormat="1" x14ac:dyDescent="0.35">
      <c r="D19037" s="5"/>
      <c r="J19037" s="12"/>
      <c r="S19037" s="12"/>
      <c r="T19037" s="5"/>
      <c r="V19037" s="5"/>
      <c r="W19037" s="5"/>
    </row>
    <row r="19038" spans="4:23" customFormat="1" x14ac:dyDescent="0.35">
      <c r="D19038" s="5"/>
      <c r="J19038" s="12"/>
      <c r="S19038" s="12"/>
      <c r="T19038" s="5"/>
      <c r="V19038" s="5"/>
      <c r="W19038" s="5"/>
    </row>
    <row r="19039" spans="4:23" customFormat="1" x14ac:dyDescent="0.35">
      <c r="D19039" s="5"/>
      <c r="J19039" s="12"/>
      <c r="S19039" s="12"/>
      <c r="T19039" s="5"/>
      <c r="V19039" s="5"/>
      <c r="W19039" s="5"/>
    </row>
    <row r="19040" spans="4:23" customFormat="1" x14ac:dyDescent="0.35">
      <c r="D19040" s="5"/>
      <c r="J19040" s="12"/>
      <c r="S19040" s="12"/>
      <c r="T19040" s="5"/>
      <c r="V19040" s="5"/>
      <c r="W19040" s="5"/>
    </row>
    <row r="19041" spans="4:23" customFormat="1" x14ac:dyDescent="0.35">
      <c r="D19041" s="5"/>
      <c r="J19041" s="12"/>
      <c r="S19041" s="12"/>
      <c r="T19041" s="5"/>
      <c r="V19041" s="5"/>
      <c r="W19041" s="5"/>
    </row>
    <row r="19042" spans="4:23" customFormat="1" x14ac:dyDescent="0.35">
      <c r="D19042" s="5"/>
      <c r="J19042" s="12"/>
      <c r="S19042" s="12"/>
      <c r="T19042" s="5"/>
      <c r="V19042" s="5"/>
      <c r="W19042" s="5"/>
    </row>
    <row r="19043" spans="4:23" customFormat="1" x14ac:dyDescent="0.35">
      <c r="D19043" s="5"/>
      <c r="J19043" s="12"/>
      <c r="S19043" s="12"/>
      <c r="T19043" s="5"/>
      <c r="V19043" s="5"/>
      <c r="W19043" s="5"/>
    </row>
    <row r="19044" spans="4:23" customFormat="1" x14ac:dyDescent="0.35">
      <c r="D19044" s="5"/>
      <c r="J19044" s="12"/>
      <c r="S19044" s="12"/>
      <c r="T19044" s="5"/>
      <c r="V19044" s="5"/>
      <c r="W19044" s="5"/>
    </row>
    <row r="19045" spans="4:23" customFormat="1" x14ac:dyDescent="0.35">
      <c r="D19045" s="5"/>
      <c r="J19045" s="12"/>
      <c r="S19045" s="12"/>
      <c r="T19045" s="5"/>
      <c r="V19045" s="5"/>
      <c r="W19045" s="5"/>
    </row>
    <row r="19046" spans="4:23" customFormat="1" x14ac:dyDescent="0.35">
      <c r="D19046" s="5"/>
      <c r="J19046" s="12"/>
      <c r="S19046" s="12"/>
      <c r="T19046" s="5"/>
      <c r="V19046" s="5"/>
      <c r="W19046" s="5"/>
    </row>
    <row r="19047" spans="4:23" customFormat="1" x14ac:dyDescent="0.35">
      <c r="D19047" s="5"/>
      <c r="J19047" s="12"/>
      <c r="S19047" s="12"/>
      <c r="T19047" s="5"/>
      <c r="V19047" s="5"/>
      <c r="W19047" s="5"/>
    </row>
    <row r="19048" spans="4:23" customFormat="1" x14ac:dyDescent="0.35">
      <c r="D19048" s="5"/>
      <c r="J19048" s="12"/>
      <c r="S19048" s="12"/>
      <c r="T19048" s="5"/>
      <c r="V19048" s="5"/>
      <c r="W19048" s="5"/>
    </row>
    <row r="19049" spans="4:23" customFormat="1" x14ac:dyDescent="0.35">
      <c r="D19049" s="5"/>
      <c r="J19049" s="12"/>
      <c r="S19049" s="12"/>
      <c r="T19049" s="5"/>
      <c r="V19049" s="5"/>
      <c r="W19049" s="5"/>
    </row>
    <row r="19050" spans="4:23" customFormat="1" x14ac:dyDescent="0.35">
      <c r="D19050" s="5"/>
      <c r="J19050" s="12"/>
      <c r="S19050" s="12"/>
      <c r="T19050" s="5"/>
      <c r="V19050" s="5"/>
      <c r="W19050" s="5"/>
    </row>
    <row r="19051" spans="4:23" customFormat="1" x14ac:dyDescent="0.35">
      <c r="D19051" s="5"/>
      <c r="J19051" s="12"/>
      <c r="S19051" s="12"/>
      <c r="T19051" s="5"/>
      <c r="V19051" s="5"/>
      <c r="W19051" s="5"/>
    </row>
    <row r="19052" spans="4:23" customFormat="1" x14ac:dyDescent="0.35">
      <c r="D19052" s="5"/>
      <c r="J19052" s="12"/>
      <c r="S19052" s="12"/>
      <c r="T19052" s="5"/>
      <c r="V19052" s="5"/>
      <c r="W19052" s="5"/>
    </row>
    <row r="19053" spans="4:23" customFormat="1" x14ac:dyDescent="0.35">
      <c r="D19053" s="5"/>
      <c r="J19053" s="12"/>
      <c r="S19053" s="12"/>
      <c r="T19053" s="5"/>
      <c r="V19053" s="5"/>
      <c r="W19053" s="5"/>
    </row>
    <row r="19054" spans="4:23" customFormat="1" x14ac:dyDescent="0.35">
      <c r="D19054" s="5"/>
      <c r="J19054" s="12"/>
      <c r="S19054" s="12"/>
      <c r="T19054" s="5"/>
      <c r="V19054" s="5"/>
      <c r="W19054" s="5"/>
    </row>
    <row r="19055" spans="4:23" customFormat="1" x14ac:dyDescent="0.35">
      <c r="D19055" s="5"/>
      <c r="J19055" s="12"/>
      <c r="S19055" s="12"/>
      <c r="T19055" s="5"/>
      <c r="V19055" s="5"/>
      <c r="W19055" s="5"/>
    </row>
    <row r="19056" spans="4:23" customFormat="1" x14ac:dyDescent="0.35">
      <c r="D19056" s="5"/>
      <c r="J19056" s="12"/>
      <c r="S19056" s="12"/>
      <c r="T19056" s="5"/>
      <c r="V19056" s="5"/>
      <c r="W19056" s="5"/>
    </row>
    <row r="19057" spans="4:23" customFormat="1" x14ac:dyDescent="0.35">
      <c r="D19057" s="5"/>
      <c r="J19057" s="12"/>
      <c r="S19057" s="12"/>
      <c r="T19057" s="5"/>
      <c r="V19057" s="5"/>
      <c r="W19057" s="5"/>
    </row>
    <row r="19058" spans="4:23" customFormat="1" x14ac:dyDescent="0.35">
      <c r="D19058" s="5"/>
      <c r="J19058" s="12"/>
      <c r="S19058" s="12"/>
      <c r="T19058" s="5"/>
      <c r="V19058" s="5"/>
      <c r="W19058" s="5"/>
    </row>
    <row r="19059" spans="4:23" customFormat="1" x14ac:dyDescent="0.35">
      <c r="D19059" s="5"/>
      <c r="J19059" s="12"/>
      <c r="S19059" s="12"/>
      <c r="T19059" s="5"/>
      <c r="V19059" s="5"/>
      <c r="W19059" s="5"/>
    </row>
    <row r="19060" spans="4:23" customFormat="1" x14ac:dyDescent="0.35">
      <c r="D19060" s="5"/>
      <c r="J19060" s="12"/>
      <c r="S19060" s="12"/>
      <c r="T19060" s="5"/>
      <c r="V19060" s="5"/>
      <c r="W19060" s="5"/>
    </row>
    <row r="19061" spans="4:23" customFormat="1" x14ac:dyDescent="0.35">
      <c r="D19061" s="5"/>
      <c r="J19061" s="12"/>
      <c r="S19061" s="12"/>
      <c r="T19061" s="5"/>
      <c r="V19061" s="5"/>
      <c r="W19061" s="5"/>
    </row>
    <row r="19062" spans="4:23" customFormat="1" x14ac:dyDescent="0.35">
      <c r="D19062" s="5"/>
      <c r="J19062" s="12"/>
      <c r="S19062" s="12"/>
      <c r="T19062" s="5"/>
      <c r="V19062" s="5"/>
      <c r="W19062" s="5"/>
    </row>
    <row r="19063" spans="4:23" customFormat="1" x14ac:dyDescent="0.35">
      <c r="D19063" s="5"/>
      <c r="J19063" s="12"/>
      <c r="S19063" s="12"/>
      <c r="T19063" s="5"/>
      <c r="V19063" s="5"/>
      <c r="W19063" s="5"/>
    </row>
    <row r="19064" spans="4:23" customFormat="1" x14ac:dyDescent="0.35">
      <c r="D19064" s="5"/>
      <c r="J19064" s="12"/>
      <c r="S19064" s="12"/>
      <c r="T19064" s="5"/>
      <c r="V19064" s="5"/>
      <c r="W19064" s="5"/>
    </row>
    <row r="19065" spans="4:23" customFormat="1" x14ac:dyDescent="0.35">
      <c r="D19065" s="5"/>
      <c r="J19065" s="12"/>
      <c r="S19065" s="12"/>
      <c r="T19065" s="5"/>
      <c r="V19065" s="5"/>
      <c r="W19065" s="5"/>
    </row>
    <row r="19066" spans="4:23" customFormat="1" x14ac:dyDescent="0.35">
      <c r="D19066" s="5"/>
      <c r="J19066" s="12"/>
      <c r="S19066" s="12"/>
      <c r="T19066" s="5"/>
      <c r="V19066" s="5"/>
      <c r="W19066" s="5"/>
    </row>
    <row r="19067" spans="4:23" customFormat="1" x14ac:dyDescent="0.35">
      <c r="D19067" s="5"/>
      <c r="J19067" s="12"/>
      <c r="S19067" s="12"/>
      <c r="T19067" s="5"/>
      <c r="V19067" s="5"/>
      <c r="W19067" s="5"/>
    </row>
    <row r="19068" spans="4:23" customFormat="1" x14ac:dyDescent="0.35">
      <c r="D19068" s="5"/>
      <c r="J19068" s="12"/>
      <c r="S19068" s="12"/>
      <c r="T19068" s="5"/>
      <c r="V19068" s="5"/>
      <c r="W19068" s="5"/>
    </row>
    <row r="19069" spans="4:23" customFormat="1" x14ac:dyDescent="0.35">
      <c r="D19069" s="5"/>
      <c r="J19069" s="12"/>
      <c r="S19069" s="12"/>
      <c r="T19069" s="5"/>
      <c r="V19069" s="5"/>
      <c r="W19069" s="5"/>
    </row>
    <row r="19070" spans="4:23" customFormat="1" x14ac:dyDescent="0.35">
      <c r="D19070" s="5"/>
      <c r="J19070" s="12"/>
      <c r="S19070" s="12"/>
      <c r="T19070" s="5"/>
      <c r="V19070" s="5"/>
      <c r="W19070" s="5"/>
    </row>
    <row r="19071" spans="4:23" customFormat="1" x14ac:dyDescent="0.35">
      <c r="D19071" s="5"/>
      <c r="J19071" s="12"/>
      <c r="S19071" s="12"/>
      <c r="T19071" s="5"/>
      <c r="V19071" s="5"/>
      <c r="W19071" s="5"/>
    </row>
    <row r="19072" spans="4:23" customFormat="1" x14ac:dyDescent="0.35">
      <c r="D19072" s="5"/>
      <c r="J19072" s="12"/>
      <c r="S19072" s="12"/>
      <c r="T19072" s="5"/>
      <c r="V19072" s="5"/>
      <c r="W19072" s="5"/>
    </row>
    <row r="19073" spans="4:23" customFormat="1" x14ac:dyDescent="0.35">
      <c r="D19073" s="5"/>
      <c r="J19073" s="12"/>
      <c r="S19073" s="12"/>
      <c r="T19073" s="5"/>
      <c r="V19073" s="5"/>
      <c r="W19073" s="5"/>
    </row>
    <row r="19074" spans="4:23" customFormat="1" x14ac:dyDescent="0.35">
      <c r="D19074" s="5"/>
      <c r="J19074" s="12"/>
      <c r="S19074" s="12"/>
      <c r="T19074" s="5"/>
      <c r="V19074" s="5"/>
      <c r="W19074" s="5"/>
    </row>
    <row r="19075" spans="4:23" customFormat="1" x14ac:dyDescent="0.35">
      <c r="D19075" s="5"/>
      <c r="J19075" s="12"/>
      <c r="S19075" s="12"/>
      <c r="T19075" s="5"/>
      <c r="V19075" s="5"/>
      <c r="W19075" s="5"/>
    </row>
    <row r="19076" spans="4:23" customFormat="1" x14ac:dyDescent="0.35">
      <c r="D19076" s="5"/>
      <c r="J19076" s="12"/>
      <c r="S19076" s="12"/>
      <c r="T19076" s="5"/>
      <c r="V19076" s="5"/>
      <c r="W19076" s="5"/>
    </row>
    <row r="19077" spans="4:23" customFormat="1" x14ac:dyDescent="0.35">
      <c r="D19077" s="5"/>
      <c r="J19077" s="12"/>
      <c r="S19077" s="12"/>
      <c r="T19077" s="5"/>
      <c r="V19077" s="5"/>
      <c r="W19077" s="5"/>
    </row>
    <row r="19078" spans="4:23" customFormat="1" x14ac:dyDescent="0.35">
      <c r="D19078" s="5"/>
      <c r="J19078" s="12"/>
      <c r="S19078" s="12"/>
      <c r="T19078" s="5"/>
      <c r="V19078" s="5"/>
      <c r="W19078" s="5"/>
    </row>
    <row r="19079" spans="4:23" customFormat="1" x14ac:dyDescent="0.35">
      <c r="D19079" s="5"/>
      <c r="J19079" s="12"/>
      <c r="S19079" s="12"/>
      <c r="T19079" s="5"/>
      <c r="V19079" s="5"/>
      <c r="W19079" s="5"/>
    </row>
    <row r="19080" spans="4:23" customFormat="1" x14ac:dyDescent="0.35">
      <c r="D19080" s="5"/>
      <c r="J19080" s="12"/>
      <c r="S19080" s="12"/>
      <c r="T19080" s="5"/>
      <c r="V19080" s="5"/>
      <c r="W19080" s="5"/>
    </row>
    <row r="19081" spans="4:23" customFormat="1" x14ac:dyDescent="0.35">
      <c r="D19081" s="5"/>
      <c r="J19081" s="12"/>
      <c r="S19081" s="12"/>
      <c r="T19081" s="5"/>
      <c r="V19081" s="5"/>
      <c r="W19081" s="5"/>
    </row>
    <row r="19082" spans="4:23" customFormat="1" x14ac:dyDescent="0.35">
      <c r="D19082" s="5"/>
      <c r="J19082" s="12"/>
      <c r="S19082" s="12"/>
      <c r="T19082" s="5"/>
      <c r="V19082" s="5"/>
      <c r="W19082" s="5"/>
    </row>
    <row r="19083" spans="4:23" customFormat="1" x14ac:dyDescent="0.35">
      <c r="D19083" s="5"/>
      <c r="J19083" s="12"/>
      <c r="S19083" s="12"/>
      <c r="T19083" s="5"/>
      <c r="V19083" s="5"/>
      <c r="W19083" s="5"/>
    </row>
    <row r="19084" spans="4:23" customFormat="1" x14ac:dyDescent="0.35">
      <c r="D19084" s="5"/>
      <c r="J19084" s="12"/>
      <c r="S19084" s="12"/>
      <c r="T19084" s="5"/>
      <c r="V19084" s="5"/>
      <c r="W19084" s="5"/>
    </row>
    <row r="19085" spans="4:23" customFormat="1" x14ac:dyDescent="0.35">
      <c r="D19085" s="5"/>
      <c r="J19085" s="12"/>
      <c r="S19085" s="12"/>
      <c r="T19085" s="5"/>
      <c r="V19085" s="5"/>
      <c r="W19085" s="5"/>
    </row>
    <row r="19086" spans="4:23" customFormat="1" x14ac:dyDescent="0.35">
      <c r="D19086" s="5"/>
      <c r="J19086" s="12"/>
      <c r="S19086" s="12"/>
      <c r="T19086" s="5"/>
      <c r="V19086" s="5"/>
      <c r="W19086" s="5"/>
    </row>
    <row r="19087" spans="4:23" customFormat="1" x14ac:dyDescent="0.35">
      <c r="D19087" s="5"/>
      <c r="J19087" s="12"/>
      <c r="S19087" s="12"/>
      <c r="T19087" s="5"/>
      <c r="V19087" s="5"/>
      <c r="W19087" s="5"/>
    </row>
    <row r="19088" spans="4:23" customFormat="1" x14ac:dyDescent="0.35">
      <c r="D19088" s="5"/>
      <c r="J19088" s="12"/>
      <c r="S19088" s="12"/>
      <c r="T19088" s="5"/>
      <c r="V19088" s="5"/>
      <c r="W19088" s="5"/>
    </row>
    <row r="19089" spans="4:23" customFormat="1" x14ac:dyDescent="0.35">
      <c r="D19089" s="5"/>
      <c r="J19089" s="12"/>
      <c r="S19089" s="12"/>
      <c r="T19089" s="5"/>
      <c r="V19089" s="5"/>
      <c r="W19089" s="5"/>
    </row>
    <row r="19090" spans="4:23" customFormat="1" x14ac:dyDescent="0.35">
      <c r="D19090" s="5"/>
      <c r="J19090" s="12"/>
      <c r="S19090" s="12"/>
      <c r="T19090" s="5"/>
      <c r="V19090" s="5"/>
      <c r="W19090" s="5"/>
    </row>
    <row r="19091" spans="4:23" customFormat="1" x14ac:dyDescent="0.35">
      <c r="D19091" s="5"/>
      <c r="J19091" s="12"/>
      <c r="S19091" s="12"/>
      <c r="T19091" s="5"/>
      <c r="V19091" s="5"/>
      <c r="W19091" s="5"/>
    </row>
    <row r="19092" spans="4:23" customFormat="1" x14ac:dyDescent="0.35">
      <c r="D19092" s="5"/>
      <c r="J19092" s="12"/>
      <c r="S19092" s="12"/>
      <c r="T19092" s="5"/>
      <c r="V19092" s="5"/>
      <c r="W19092" s="5"/>
    </row>
    <row r="19093" spans="4:23" customFormat="1" x14ac:dyDescent="0.35">
      <c r="D19093" s="5"/>
      <c r="J19093" s="12"/>
      <c r="S19093" s="12"/>
      <c r="T19093" s="5"/>
      <c r="V19093" s="5"/>
      <c r="W19093" s="5"/>
    </row>
    <row r="19094" spans="4:23" customFormat="1" x14ac:dyDescent="0.35">
      <c r="D19094" s="5"/>
      <c r="J19094" s="12"/>
      <c r="S19094" s="12"/>
      <c r="T19094" s="5"/>
      <c r="V19094" s="5"/>
      <c r="W19094" s="5"/>
    </row>
    <row r="19095" spans="4:23" customFormat="1" x14ac:dyDescent="0.35">
      <c r="D19095" s="5"/>
      <c r="J19095" s="12"/>
      <c r="S19095" s="12"/>
      <c r="T19095" s="5"/>
      <c r="V19095" s="5"/>
      <c r="W19095" s="5"/>
    </row>
    <row r="19096" spans="4:23" customFormat="1" x14ac:dyDescent="0.35">
      <c r="D19096" s="5"/>
      <c r="J19096" s="12"/>
      <c r="S19096" s="12"/>
      <c r="T19096" s="5"/>
      <c r="V19096" s="5"/>
      <c r="W19096" s="5"/>
    </row>
    <row r="19097" spans="4:23" customFormat="1" x14ac:dyDescent="0.35">
      <c r="D19097" s="5"/>
      <c r="J19097" s="12"/>
      <c r="S19097" s="12"/>
      <c r="T19097" s="5"/>
      <c r="V19097" s="5"/>
      <c r="W19097" s="5"/>
    </row>
    <row r="19098" spans="4:23" customFormat="1" x14ac:dyDescent="0.35">
      <c r="D19098" s="5"/>
      <c r="J19098" s="12"/>
      <c r="S19098" s="12"/>
      <c r="T19098" s="5"/>
      <c r="V19098" s="5"/>
      <c r="W19098" s="5"/>
    </row>
    <row r="19099" spans="4:23" customFormat="1" x14ac:dyDescent="0.35">
      <c r="D19099" s="5"/>
      <c r="J19099" s="12"/>
      <c r="S19099" s="12"/>
      <c r="T19099" s="5"/>
      <c r="V19099" s="5"/>
      <c r="W19099" s="5"/>
    </row>
    <row r="19100" spans="4:23" customFormat="1" x14ac:dyDescent="0.35">
      <c r="D19100" s="5"/>
      <c r="J19100" s="12"/>
      <c r="S19100" s="12"/>
      <c r="T19100" s="5"/>
      <c r="V19100" s="5"/>
      <c r="W19100" s="5"/>
    </row>
    <row r="19101" spans="4:23" customFormat="1" x14ac:dyDescent="0.35">
      <c r="D19101" s="5"/>
      <c r="J19101" s="12"/>
      <c r="S19101" s="12"/>
      <c r="T19101" s="5"/>
      <c r="V19101" s="5"/>
      <c r="W19101" s="5"/>
    </row>
    <row r="19102" spans="4:23" customFormat="1" x14ac:dyDescent="0.35">
      <c r="D19102" s="5"/>
      <c r="J19102" s="12"/>
      <c r="S19102" s="12"/>
      <c r="T19102" s="5"/>
      <c r="V19102" s="5"/>
      <c r="W19102" s="5"/>
    </row>
    <row r="19103" spans="4:23" customFormat="1" x14ac:dyDescent="0.35">
      <c r="D19103" s="5"/>
      <c r="J19103" s="12"/>
      <c r="S19103" s="12"/>
      <c r="T19103" s="5"/>
      <c r="V19103" s="5"/>
      <c r="W19103" s="5"/>
    </row>
    <row r="19104" spans="4:23" customFormat="1" x14ac:dyDescent="0.35">
      <c r="D19104" s="5"/>
      <c r="J19104" s="12"/>
      <c r="S19104" s="12"/>
      <c r="T19104" s="5"/>
      <c r="V19104" s="5"/>
      <c r="W19104" s="5"/>
    </row>
    <row r="19105" spans="4:23" customFormat="1" x14ac:dyDescent="0.35">
      <c r="D19105" s="5"/>
      <c r="J19105" s="12"/>
      <c r="S19105" s="12"/>
      <c r="T19105" s="5"/>
      <c r="V19105" s="5"/>
      <c r="W19105" s="5"/>
    </row>
    <row r="19106" spans="4:23" customFormat="1" x14ac:dyDescent="0.35">
      <c r="D19106" s="5"/>
      <c r="J19106" s="12"/>
      <c r="S19106" s="12"/>
      <c r="T19106" s="5"/>
      <c r="V19106" s="5"/>
      <c r="W19106" s="5"/>
    </row>
    <row r="19107" spans="4:23" customFormat="1" x14ac:dyDescent="0.35">
      <c r="D19107" s="5"/>
      <c r="J19107" s="12"/>
      <c r="S19107" s="12"/>
      <c r="T19107" s="5"/>
      <c r="V19107" s="5"/>
      <c r="W19107" s="5"/>
    </row>
    <row r="19108" spans="4:23" customFormat="1" x14ac:dyDescent="0.35">
      <c r="D19108" s="5"/>
      <c r="J19108" s="12"/>
      <c r="S19108" s="12"/>
      <c r="T19108" s="5"/>
      <c r="V19108" s="5"/>
      <c r="W19108" s="5"/>
    </row>
    <row r="19109" spans="4:23" customFormat="1" x14ac:dyDescent="0.35">
      <c r="D19109" s="5"/>
      <c r="J19109" s="12"/>
      <c r="S19109" s="12"/>
      <c r="T19109" s="5"/>
      <c r="V19109" s="5"/>
      <c r="W19109" s="5"/>
    </row>
    <row r="19110" spans="4:23" customFormat="1" x14ac:dyDescent="0.35">
      <c r="D19110" s="5"/>
      <c r="J19110" s="12"/>
      <c r="S19110" s="12"/>
      <c r="T19110" s="5"/>
      <c r="V19110" s="5"/>
      <c r="W19110" s="5"/>
    </row>
    <row r="19111" spans="4:23" customFormat="1" x14ac:dyDescent="0.35">
      <c r="D19111" s="5"/>
      <c r="J19111" s="12"/>
      <c r="S19111" s="12"/>
      <c r="T19111" s="5"/>
      <c r="V19111" s="5"/>
      <c r="W19111" s="5"/>
    </row>
    <row r="19112" spans="4:23" customFormat="1" x14ac:dyDescent="0.35">
      <c r="D19112" s="5"/>
      <c r="J19112" s="12"/>
      <c r="S19112" s="12"/>
      <c r="T19112" s="5"/>
      <c r="V19112" s="5"/>
      <c r="W19112" s="5"/>
    </row>
    <row r="19113" spans="4:23" customFormat="1" x14ac:dyDescent="0.35">
      <c r="D19113" s="5"/>
      <c r="J19113" s="12"/>
      <c r="S19113" s="12"/>
      <c r="T19113" s="5"/>
      <c r="V19113" s="5"/>
      <c r="W19113" s="5"/>
    </row>
    <row r="19114" spans="4:23" customFormat="1" x14ac:dyDescent="0.35">
      <c r="D19114" s="5"/>
      <c r="J19114" s="12"/>
      <c r="S19114" s="12"/>
      <c r="T19114" s="5"/>
      <c r="V19114" s="5"/>
      <c r="W19114" s="5"/>
    </row>
    <row r="19115" spans="4:23" customFormat="1" x14ac:dyDescent="0.35">
      <c r="D19115" s="5"/>
      <c r="J19115" s="12"/>
      <c r="S19115" s="12"/>
      <c r="T19115" s="5"/>
      <c r="V19115" s="5"/>
      <c r="W19115" s="5"/>
    </row>
    <row r="19116" spans="4:23" customFormat="1" x14ac:dyDescent="0.35">
      <c r="D19116" s="5"/>
      <c r="J19116" s="12"/>
      <c r="S19116" s="12"/>
      <c r="T19116" s="5"/>
      <c r="V19116" s="5"/>
      <c r="W19116" s="5"/>
    </row>
    <row r="19117" spans="4:23" customFormat="1" x14ac:dyDescent="0.35">
      <c r="D19117" s="5"/>
      <c r="J19117" s="12"/>
      <c r="S19117" s="12"/>
      <c r="T19117" s="5"/>
      <c r="V19117" s="5"/>
      <c r="W19117" s="5"/>
    </row>
    <row r="19118" spans="4:23" customFormat="1" x14ac:dyDescent="0.35">
      <c r="D19118" s="5"/>
      <c r="J19118" s="12"/>
      <c r="S19118" s="12"/>
      <c r="T19118" s="5"/>
      <c r="V19118" s="5"/>
      <c r="W19118" s="5"/>
    </row>
    <row r="19119" spans="4:23" customFormat="1" x14ac:dyDescent="0.35">
      <c r="D19119" s="5"/>
      <c r="J19119" s="12"/>
      <c r="S19119" s="12"/>
      <c r="T19119" s="5"/>
      <c r="V19119" s="5"/>
      <c r="W19119" s="5"/>
    </row>
    <row r="19120" spans="4:23" customFormat="1" x14ac:dyDescent="0.35">
      <c r="D19120" s="5"/>
      <c r="J19120" s="12"/>
      <c r="S19120" s="12"/>
      <c r="T19120" s="5"/>
      <c r="V19120" s="5"/>
      <c r="W19120" s="5"/>
    </row>
    <row r="19121" spans="4:23" customFormat="1" x14ac:dyDescent="0.35">
      <c r="D19121" s="5"/>
      <c r="J19121" s="12"/>
      <c r="S19121" s="12"/>
      <c r="T19121" s="5"/>
      <c r="V19121" s="5"/>
      <c r="W19121" s="5"/>
    </row>
    <row r="19122" spans="4:23" customFormat="1" x14ac:dyDescent="0.35">
      <c r="D19122" s="5"/>
      <c r="J19122" s="12"/>
      <c r="S19122" s="12"/>
      <c r="T19122" s="5"/>
      <c r="V19122" s="5"/>
      <c r="W19122" s="5"/>
    </row>
    <row r="19123" spans="4:23" customFormat="1" x14ac:dyDescent="0.35">
      <c r="D19123" s="5"/>
      <c r="J19123" s="12"/>
      <c r="S19123" s="12"/>
      <c r="T19123" s="5"/>
      <c r="V19123" s="5"/>
      <c r="W19123" s="5"/>
    </row>
    <row r="19124" spans="4:23" customFormat="1" x14ac:dyDescent="0.35">
      <c r="D19124" s="5"/>
      <c r="J19124" s="12"/>
      <c r="S19124" s="12"/>
      <c r="T19124" s="5"/>
      <c r="V19124" s="5"/>
      <c r="W19124" s="5"/>
    </row>
    <row r="19125" spans="4:23" customFormat="1" x14ac:dyDescent="0.35">
      <c r="D19125" s="5"/>
      <c r="J19125" s="12"/>
      <c r="S19125" s="12"/>
      <c r="T19125" s="5"/>
      <c r="V19125" s="5"/>
      <c r="W19125" s="5"/>
    </row>
    <row r="19126" spans="4:23" customFormat="1" x14ac:dyDescent="0.35">
      <c r="D19126" s="5"/>
      <c r="J19126" s="12"/>
      <c r="S19126" s="12"/>
      <c r="T19126" s="5"/>
      <c r="V19126" s="5"/>
      <c r="W19126" s="5"/>
    </row>
    <row r="19127" spans="4:23" customFormat="1" x14ac:dyDescent="0.35">
      <c r="D19127" s="5"/>
      <c r="J19127" s="12"/>
      <c r="S19127" s="12"/>
      <c r="T19127" s="5"/>
      <c r="V19127" s="5"/>
      <c r="W19127" s="5"/>
    </row>
    <row r="19128" spans="4:23" customFormat="1" x14ac:dyDescent="0.35">
      <c r="D19128" s="5"/>
      <c r="J19128" s="12"/>
      <c r="S19128" s="12"/>
      <c r="T19128" s="5"/>
      <c r="V19128" s="5"/>
      <c r="W19128" s="5"/>
    </row>
    <row r="19129" spans="4:23" customFormat="1" x14ac:dyDescent="0.35">
      <c r="D19129" s="5"/>
      <c r="J19129" s="12"/>
      <c r="S19129" s="12"/>
      <c r="T19129" s="5"/>
      <c r="V19129" s="5"/>
      <c r="W19129" s="5"/>
    </row>
    <row r="19130" spans="4:23" customFormat="1" x14ac:dyDescent="0.35">
      <c r="D19130" s="5"/>
      <c r="J19130" s="12"/>
      <c r="S19130" s="12"/>
      <c r="T19130" s="5"/>
      <c r="V19130" s="5"/>
      <c r="W19130" s="5"/>
    </row>
    <row r="19131" spans="4:23" customFormat="1" x14ac:dyDescent="0.35">
      <c r="D19131" s="5"/>
      <c r="J19131" s="12"/>
      <c r="S19131" s="12"/>
      <c r="T19131" s="5"/>
      <c r="V19131" s="5"/>
      <c r="W19131" s="5"/>
    </row>
    <row r="19132" spans="4:23" customFormat="1" x14ac:dyDescent="0.35">
      <c r="D19132" s="5"/>
      <c r="J19132" s="12"/>
      <c r="S19132" s="12"/>
      <c r="T19132" s="5"/>
      <c r="V19132" s="5"/>
      <c r="W19132" s="5"/>
    </row>
    <row r="19133" spans="4:23" customFormat="1" x14ac:dyDescent="0.35">
      <c r="D19133" s="5"/>
      <c r="J19133" s="12"/>
      <c r="S19133" s="12"/>
      <c r="T19133" s="5"/>
      <c r="V19133" s="5"/>
      <c r="W19133" s="5"/>
    </row>
    <row r="19134" spans="4:23" customFormat="1" x14ac:dyDescent="0.35">
      <c r="D19134" s="5"/>
      <c r="J19134" s="12"/>
      <c r="S19134" s="12"/>
      <c r="T19134" s="5"/>
      <c r="V19134" s="5"/>
      <c r="W19134" s="5"/>
    </row>
    <row r="19135" spans="4:23" customFormat="1" x14ac:dyDescent="0.35">
      <c r="D19135" s="5"/>
      <c r="J19135" s="12"/>
      <c r="S19135" s="12"/>
      <c r="T19135" s="5"/>
      <c r="V19135" s="5"/>
      <c r="W19135" s="5"/>
    </row>
    <row r="19136" spans="4:23" customFormat="1" x14ac:dyDescent="0.35">
      <c r="D19136" s="5"/>
      <c r="J19136" s="12"/>
      <c r="S19136" s="12"/>
      <c r="T19136" s="5"/>
      <c r="V19136" s="5"/>
      <c r="W19136" s="5"/>
    </row>
    <row r="19137" spans="4:23" customFormat="1" x14ac:dyDescent="0.35">
      <c r="D19137" s="5"/>
      <c r="J19137" s="12"/>
      <c r="S19137" s="12"/>
      <c r="T19137" s="5"/>
      <c r="V19137" s="5"/>
      <c r="W19137" s="5"/>
    </row>
    <row r="19138" spans="4:23" customFormat="1" x14ac:dyDescent="0.35">
      <c r="D19138" s="5"/>
      <c r="J19138" s="12"/>
      <c r="S19138" s="12"/>
      <c r="T19138" s="5"/>
      <c r="V19138" s="5"/>
      <c r="W19138" s="5"/>
    </row>
    <row r="19139" spans="4:23" customFormat="1" x14ac:dyDescent="0.35">
      <c r="D19139" s="5"/>
      <c r="J19139" s="12"/>
      <c r="S19139" s="12"/>
      <c r="T19139" s="5"/>
      <c r="V19139" s="5"/>
      <c r="W19139" s="5"/>
    </row>
    <row r="19140" spans="4:23" customFormat="1" x14ac:dyDescent="0.35">
      <c r="D19140" s="5"/>
      <c r="J19140" s="12"/>
      <c r="S19140" s="12"/>
      <c r="T19140" s="5"/>
      <c r="V19140" s="5"/>
      <c r="W19140" s="5"/>
    </row>
    <row r="19141" spans="4:23" customFormat="1" x14ac:dyDescent="0.35">
      <c r="D19141" s="5"/>
      <c r="J19141" s="12"/>
      <c r="S19141" s="12"/>
      <c r="T19141" s="5"/>
      <c r="V19141" s="5"/>
      <c r="W19141" s="5"/>
    </row>
    <row r="19142" spans="4:23" customFormat="1" x14ac:dyDescent="0.35">
      <c r="D19142" s="5"/>
      <c r="J19142" s="12"/>
      <c r="S19142" s="12"/>
      <c r="T19142" s="5"/>
      <c r="V19142" s="5"/>
      <c r="W19142" s="5"/>
    </row>
    <row r="19143" spans="4:23" customFormat="1" x14ac:dyDescent="0.35">
      <c r="D19143" s="5"/>
      <c r="J19143" s="12"/>
      <c r="S19143" s="12"/>
      <c r="T19143" s="5"/>
      <c r="V19143" s="5"/>
      <c r="W19143" s="5"/>
    </row>
    <row r="19144" spans="4:23" customFormat="1" x14ac:dyDescent="0.35">
      <c r="D19144" s="5"/>
      <c r="J19144" s="12"/>
      <c r="S19144" s="12"/>
      <c r="T19144" s="5"/>
      <c r="V19144" s="5"/>
      <c r="W19144" s="5"/>
    </row>
    <row r="19145" spans="4:23" customFormat="1" x14ac:dyDescent="0.35">
      <c r="D19145" s="5"/>
      <c r="J19145" s="12"/>
      <c r="S19145" s="12"/>
      <c r="T19145" s="5"/>
      <c r="V19145" s="5"/>
      <c r="W19145" s="5"/>
    </row>
    <row r="19146" spans="4:23" customFormat="1" x14ac:dyDescent="0.35">
      <c r="D19146" s="5"/>
      <c r="J19146" s="12"/>
      <c r="S19146" s="12"/>
      <c r="T19146" s="5"/>
      <c r="V19146" s="5"/>
      <c r="W19146" s="5"/>
    </row>
    <row r="19147" spans="4:23" customFormat="1" x14ac:dyDescent="0.35">
      <c r="D19147" s="5"/>
      <c r="J19147" s="12"/>
      <c r="S19147" s="12"/>
      <c r="T19147" s="5"/>
      <c r="V19147" s="5"/>
      <c r="W19147" s="5"/>
    </row>
    <row r="19148" spans="4:23" customFormat="1" x14ac:dyDescent="0.35">
      <c r="D19148" s="5"/>
      <c r="J19148" s="12"/>
      <c r="S19148" s="12"/>
      <c r="T19148" s="5"/>
      <c r="V19148" s="5"/>
      <c r="W19148" s="5"/>
    </row>
    <row r="19149" spans="4:23" customFormat="1" x14ac:dyDescent="0.35">
      <c r="D19149" s="5"/>
      <c r="J19149" s="12"/>
      <c r="S19149" s="12"/>
      <c r="T19149" s="5"/>
      <c r="V19149" s="5"/>
      <c r="W19149" s="5"/>
    </row>
    <row r="19150" spans="4:23" customFormat="1" x14ac:dyDescent="0.35">
      <c r="D19150" s="5"/>
      <c r="J19150" s="12"/>
      <c r="S19150" s="12"/>
      <c r="T19150" s="5"/>
      <c r="V19150" s="5"/>
      <c r="W19150" s="5"/>
    </row>
    <row r="19151" spans="4:23" customFormat="1" x14ac:dyDescent="0.35">
      <c r="D19151" s="5"/>
      <c r="J19151" s="12"/>
      <c r="S19151" s="12"/>
      <c r="T19151" s="5"/>
      <c r="V19151" s="5"/>
      <c r="W19151" s="5"/>
    </row>
    <row r="19152" spans="4:23" customFormat="1" x14ac:dyDescent="0.35">
      <c r="D19152" s="5"/>
      <c r="J19152" s="12"/>
      <c r="S19152" s="12"/>
      <c r="T19152" s="5"/>
      <c r="V19152" s="5"/>
      <c r="W19152" s="5"/>
    </row>
    <row r="19153" spans="4:23" customFormat="1" x14ac:dyDescent="0.35">
      <c r="D19153" s="5"/>
      <c r="J19153" s="12"/>
      <c r="S19153" s="12"/>
      <c r="T19153" s="5"/>
      <c r="V19153" s="5"/>
      <c r="W19153" s="5"/>
    </row>
    <row r="19154" spans="4:23" customFormat="1" x14ac:dyDescent="0.35">
      <c r="D19154" s="5"/>
      <c r="J19154" s="12"/>
      <c r="S19154" s="12"/>
      <c r="T19154" s="5"/>
      <c r="V19154" s="5"/>
      <c r="W19154" s="5"/>
    </row>
    <row r="19155" spans="4:23" customFormat="1" x14ac:dyDescent="0.35">
      <c r="D19155" s="5"/>
      <c r="J19155" s="12"/>
      <c r="S19155" s="12"/>
      <c r="T19155" s="5"/>
      <c r="V19155" s="5"/>
      <c r="W19155" s="5"/>
    </row>
    <row r="19156" spans="4:23" customFormat="1" x14ac:dyDescent="0.35">
      <c r="D19156" s="5"/>
      <c r="J19156" s="12"/>
      <c r="S19156" s="12"/>
      <c r="T19156" s="5"/>
      <c r="V19156" s="5"/>
      <c r="W19156" s="5"/>
    </row>
    <row r="19157" spans="4:23" customFormat="1" x14ac:dyDescent="0.35">
      <c r="D19157" s="5"/>
      <c r="J19157" s="12"/>
      <c r="S19157" s="12"/>
      <c r="T19157" s="5"/>
      <c r="V19157" s="5"/>
      <c r="W19157" s="5"/>
    </row>
    <row r="19158" spans="4:23" customFormat="1" x14ac:dyDescent="0.35">
      <c r="D19158" s="5"/>
      <c r="J19158" s="12"/>
      <c r="S19158" s="12"/>
      <c r="T19158" s="5"/>
      <c r="V19158" s="5"/>
      <c r="W19158" s="5"/>
    </row>
    <row r="19159" spans="4:23" customFormat="1" x14ac:dyDescent="0.35">
      <c r="D19159" s="5"/>
      <c r="J19159" s="12"/>
      <c r="S19159" s="12"/>
      <c r="T19159" s="5"/>
      <c r="V19159" s="5"/>
      <c r="W19159" s="5"/>
    </row>
    <row r="19160" spans="4:23" customFormat="1" x14ac:dyDescent="0.35">
      <c r="D19160" s="5"/>
      <c r="J19160" s="12"/>
      <c r="S19160" s="12"/>
      <c r="T19160" s="5"/>
      <c r="V19160" s="5"/>
      <c r="W19160" s="5"/>
    </row>
    <row r="19161" spans="4:23" customFormat="1" x14ac:dyDescent="0.35">
      <c r="D19161" s="5"/>
      <c r="J19161" s="12"/>
      <c r="S19161" s="12"/>
      <c r="T19161" s="5"/>
      <c r="V19161" s="5"/>
      <c r="W19161" s="5"/>
    </row>
    <row r="19162" spans="4:23" customFormat="1" x14ac:dyDescent="0.35">
      <c r="D19162" s="5"/>
      <c r="J19162" s="12"/>
      <c r="S19162" s="12"/>
      <c r="T19162" s="5"/>
      <c r="V19162" s="5"/>
      <c r="W19162" s="5"/>
    </row>
    <row r="19163" spans="4:23" customFormat="1" x14ac:dyDescent="0.35">
      <c r="D19163" s="5"/>
      <c r="J19163" s="12"/>
      <c r="S19163" s="12"/>
      <c r="T19163" s="5"/>
      <c r="V19163" s="5"/>
      <c r="W19163" s="5"/>
    </row>
    <row r="19164" spans="4:23" customFormat="1" x14ac:dyDescent="0.35">
      <c r="D19164" s="5"/>
      <c r="J19164" s="12"/>
      <c r="S19164" s="12"/>
      <c r="T19164" s="5"/>
      <c r="V19164" s="5"/>
      <c r="W19164" s="5"/>
    </row>
    <row r="19165" spans="4:23" customFormat="1" x14ac:dyDescent="0.35">
      <c r="D19165" s="5"/>
      <c r="J19165" s="12"/>
      <c r="S19165" s="12"/>
      <c r="T19165" s="5"/>
      <c r="V19165" s="5"/>
      <c r="W19165" s="5"/>
    </row>
    <row r="19166" spans="4:23" customFormat="1" x14ac:dyDescent="0.35">
      <c r="D19166" s="5"/>
      <c r="J19166" s="12"/>
      <c r="S19166" s="12"/>
      <c r="T19166" s="5"/>
      <c r="V19166" s="5"/>
      <c r="W19166" s="5"/>
    </row>
    <row r="19167" spans="4:23" customFormat="1" x14ac:dyDescent="0.35">
      <c r="D19167" s="5"/>
      <c r="J19167" s="12"/>
      <c r="S19167" s="12"/>
      <c r="T19167" s="5"/>
      <c r="V19167" s="5"/>
      <c r="W19167" s="5"/>
    </row>
    <row r="19168" spans="4:23" customFormat="1" x14ac:dyDescent="0.35">
      <c r="D19168" s="5"/>
      <c r="J19168" s="12"/>
      <c r="S19168" s="12"/>
      <c r="T19168" s="5"/>
      <c r="V19168" s="5"/>
      <c r="W19168" s="5"/>
    </row>
    <row r="19169" spans="4:23" customFormat="1" x14ac:dyDescent="0.35">
      <c r="D19169" s="5"/>
      <c r="J19169" s="12"/>
      <c r="S19169" s="12"/>
      <c r="T19169" s="5"/>
      <c r="V19169" s="5"/>
      <c r="W19169" s="5"/>
    </row>
    <row r="19170" spans="4:23" customFormat="1" x14ac:dyDescent="0.35">
      <c r="D19170" s="5"/>
      <c r="J19170" s="12"/>
      <c r="S19170" s="12"/>
      <c r="T19170" s="5"/>
      <c r="V19170" s="5"/>
      <c r="W19170" s="5"/>
    </row>
    <row r="19171" spans="4:23" customFormat="1" x14ac:dyDescent="0.35">
      <c r="D19171" s="5"/>
      <c r="J19171" s="12"/>
      <c r="S19171" s="12"/>
      <c r="T19171" s="5"/>
      <c r="V19171" s="5"/>
      <c r="W19171" s="5"/>
    </row>
    <row r="19172" spans="4:23" customFormat="1" x14ac:dyDescent="0.35">
      <c r="D19172" s="5"/>
      <c r="J19172" s="12"/>
      <c r="S19172" s="12"/>
      <c r="T19172" s="5"/>
      <c r="V19172" s="5"/>
      <c r="W19172" s="5"/>
    </row>
    <row r="19173" spans="4:23" customFormat="1" x14ac:dyDescent="0.35">
      <c r="D19173" s="5"/>
      <c r="J19173" s="12"/>
      <c r="S19173" s="12"/>
      <c r="T19173" s="5"/>
      <c r="V19173" s="5"/>
      <c r="W19173" s="5"/>
    </row>
    <row r="19174" spans="4:23" customFormat="1" x14ac:dyDescent="0.35">
      <c r="D19174" s="5"/>
      <c r="J19174" s="12"/>
      <c r="S19174" s="12"/>
      <c r="T19174" s="5"/>
      <c r="V19174" s="5"/>
      <c r="W19174" s="5"/>
    </row>
    <row r="19175" spans="4:23" customFormat="1" x14ac:dyDescent="0.35">
      <c r="D19175" s="5"/>
      <c r="J19175" s="12"/>
      <c r="S19175" s="12"/>
      <c r="T19175" s="5"/>
      <c r="V19175" s="5"/>
      <c r="W19175" s="5"/>
    </row>
    <row r="19176" spans="4:23" customFormat="1" x14ac:dyDescent="0.35">
      <c r="D19176" s="5"/>
      <c r="J19176" s="12"/>
      <c r="S19176" s="12"/>
      <c r="T19176" s="5"/>
      <c r="V19176" s="5"/>
      <c r="W19176" s="5"/>
    </row>
    <row r="19177" spans="4:23" customFormat="1" x14ac:dyDescent="0.35">
      <c r="D19177" s="5"/>
      <c r="J19177" s="12"/>
      <c r="S19177" s="12"/>
      <c r="T19177" s="5"/>
      <c r="V19177" s="5"/>
      <c r="W19177" s="5"/>
    </row>
    <row r="19178" spans="4:23" customFormat="1" x14ac:dyDescent="0.35">
      <c r="D19178" s="5"/>
      <c r="J19178" s="12"/>
      <c r="S19178" s="12"/>
      <c r="T19178" s="5"/>
      <c r="V19178" s="5"/>
      <c r="W19178" s="5"/>
    </row>
    <row r="19179" spans="4:23" customFormat="1" x14ac:dyDescent="0.35">
      <c r="D19179" s="5"/>
      <c r="J19179" s="12"/>
      <c r="S19179" s="12"/>
      <c r="T19179" s="5"/>
      <c r="V19179" s="5"/>
      <c r="W19179" s="5"/>
    </row>
    <row r="19180" spans="4:23" customFormat="1" x14ac:dyDescent="0.35">
      <c r="D19180" s="5"/>
      <c r="J19180" s="12"/>
      <c r="S19180" s="12"/>
      <c r="T19180" s="5"/>
      <c r="V19180" s="5"/>
      <c r="W19180" s="5"/>
    </row>
    <row r="19181" spans="4:23" customFormat="1" x14ac:dyDescent="0.35">
      <c r="D19181" s="5"/>
      <c r="J19181" s="12"/>
      <c r="S19181" s="12"/>
      <c r="T19181" s="5"/>
      <c r="V19181" s="5"/>
      <c r="W19181" s="5"/>
    </row>
    <row r="19182" spans="4:23" customFormat="1" x14ac:dyDescent="0.35">
      <c r="D19182" s="5"/>
      <c r="J19182" s="12"/>
      <c r="S19182" s="12"/>
      <c r="T19182" s="5"/>
      <c r="V19182" s="5"/>
      <c r="W19182" s="5"/>
    </row>
    <row r="19183" spans="4:23" customFormat="1" x14ac:dyDescent="0.35">
      <c r="D19183" s="5"/>
      <c r="J19183" s="12"/>
      <c r="S19183" s="12"/>
      <c r="T19183" s="5"/>
      <c r="V19183" s="5"/>
      <c r="W19183" s="5"/>
    </row>
    <row r="19184" spans="4:23" customFormat="1" x14ac:dyDescent="0.35">
      <c r="D19184" s="5"/>
      <c r="J19184" s="12"/>
      <c r="S19184" s="12"/>
      <c r="T19184" s="5"/>
      <c r="V19184" s="5"/>
      <c r="W19184" s="5"/>
    </row>
    <row r="19185" spans="4:23" customFormat="1" x14ac:dyDescent="0.35">
      <c r="D19185" s="5"/>
      <c r="J19185" s="12"/>
      <c r="S19185" s="12"/>
      <c r="T19185" s="5"/>
      <c r="V19185" s="5"/>
      <c r="W19185" s="5"/>
    </row>
    <row r="19186" spans="4:23" customFormat="1" x14ac:dyDescent="0.35">
      <c r="D19186" s="5"/>
      <c r="J19186" s="12"/>
      <c r="S19186" s="12"/>
      <c r="T19186" s="5"/>
      <c r="V19186" s="5"/>
      <c r="W19186" s="5"/>
    </row>
    <row r="19187" spans="4:23" customFormat="1" x14ac:dyDescent="0.35">
      <c r="D19187" s="5"/>
      <c r="J19187" s="12"/>
      <c r="S19187" s="12"/>
      <c r="T19187" s="5"/>
      <c r="V19187" s="5"/>
      <c r="W19187" s="5"/>
    </row>
    <row r="19188" spans="4:23" customFormat="1" x14ac:dyDescent="0.35">
      <c r="D19188" s="5"/>
      <c r="J19188" s="12"/>
      <c r="S19188" s="12"/>
      <c r="T19188" s="5"/>
      <c r="V19188" s="5"/>
      <c r="W19188" s="5"/>
    </row>
    <row r="19189" spans="4:23" customFormat="1" x14ac:dyDescent="0.35">
      <c r="D19189" s="5"/>
      <c r="J19189" s="12"/>
      <c r="S19189" s="12"/>
      <c r="T19189" s="5"/>
      <c r="V19189" s="5"/>
      <c r="W19189" s="5"/>
    </row>
    <row r="19190" spans="4:23" customFormat="1" x14ac:dyDescent="0.35">
      <c r="D19190" s="5"/>
      <c r="J19190" s="12"/>
      <c r="S19190" s="12"/>
      <c r="T19190" s="5"/>
      <c r="V19190" s="5"/>
      <c r="W19190" s="5"/>
    </row>
    <row r="19191" spans="4:23" customFormat="1" x14ac:dyDescent="0.35">
      <c r="D19191" s="5"/>
      <c r="J19191" s="12"/>
      <c r="S19191" s="12"/>
      <c r="T19191" s="5"/>
      <c r="V19191" s="5"/>
      <c r="W19191" s="5"/>
    </row>
    <row r="19192" spans="4:23" customFormat="1" x14ac:dyDescent="0.35">
      <c r="D19192" s="5"/>
      <c r="J19192" s="12"/>
      <c r="S19192" s="12"/>
      <c r="T19192" s="5"/>
      <c r="V19192" s="5"/>
      <c r="W19192" s="5"/>
    </row>
    <row r="19193" spans="4:23" customFormat="1" x14ac:dyDescent="0.35">
      <c r="D19193" s="5"/>
      <c r="J19193" s="12"/>
      <c r="S19193" s="12"/>
      <c r="T19193" s="5"/>
      <c r="V19193" s="5"/>
      <c r="W19193" s="5"/>
    </row>
    <row r="19194" spans="4:23" customFormat="1" x14ac:dyDescent="0.35">
      <c r="D19194" s="5"/>
      <c r="J19194" s="12"/>
      <c r="S19194" s="12"/>
      <c r="T19194" s="5"/>
      <c r="V19194" s="5"/>
      <c r="W19194" s="5"/>
    </row>
    <row r="19195" spans="4:23" customFormat="1" x14ac:dyDescent="0.35">
      <c r="D19195" s="5"/>
      <c r="J19195" s="12"/>
      <c r="S19195" s="12"/>
      <c r="T19195" s="5"/>
      <c r="V19195" s="5"/>
      <c r="W19195" s="5"/>
    </row>
    <row r="19196" spans="4:23" customFormat="1" x14ac:dyDescent="0.35">
      <c r="D19196" s="5"/>
      <c r="J19196" s="12"/>
      <c r="S19196" s="12"/>
      <c r="T19196" s="5"/>
      <c r="V19196" s="5"/>
      <c r="W19196" s="5"/>
    </row>
    <row r="19197" spans="4:23" customFormat="1" x14ac:dyDescent="0.35">
      <c r="D19197" s="5"/>
      <c r="J19197" s="12"/>
      <c r="S19197" s="12"/>
      <c r="T19197" s="5"/>
      <c r="V19197" s="5"/>
      <c r="W19197" s="5"/>
    </row>
    <row r="19198" spans="4:23" customFormat="1" x14ac:dyDescent="0.35">
      <c r="D19198" s="5"/>
      <c r="J19198" s="12"/>
      <c r="S19198" s="12"/>
      <c r="T19198" s="5"/>
      <c r="V19198" s="5"/>
      <c r="W19198" s="5"/>
    </row>
    <row r="19199" spans="4:23" customFormat="1" x14ac:dyDescent="0.35">
      <c r="D19199" s="5"/>
      <c r="J19199" s="12"/>
      <c r="S19199" s="12"/>
      <c r="T19199" s="5"/>
      <c r="V19199" s="5"/>
      <c r="W19199" s="5"/>
    </row>
    <row r="19200" spans="4:23" customFormat="1" x14ac:dyDescent="0.35">
      <c r="D19200" s="5"/>
      <c r="J19200" s="12"/>
      <c r="S19200" s="12"/>
      <c r="T19200" s="5"/>
      <c r="V19200" s="5"/>
      <c r="W19200" s="5"/>
    </row>
    <row r="19201" spans="4:23" customFormat="1" x14ac:dyDescent="0.35">
      <c r="D19201" s="5"/>
      <c r="J19201" s="12"/>
      <c r="S19201" s="12"/>
      <c r="T19201" s="5"/>
      <c r="V19201" s="5"/>
      <c r="W19201" s="5"/>
    </row>
    <row r="19202" spans="4:23" customFormat="1" x14ac:dyDescent="0.35">
      <c r="D19202" s="5"/>
      <c r="J19202" s="12"/>
      <c r="S19202" s="12"/>
      <c r="T19202" s="5"/>
      <c r="V19202" s="5"/>
      <c r="W19202" s="5"/>
    </row>
    <row r="19203" spans="4:23" customFormat="1" x14ac:dyDescent="0.35">
      <c r="D19203" s="5"/>
      <c r="J19203" s="12"/>
      <c r="S19203" s="12"/>
      <c r="T19203" s="5"/>
      <c r="V19203" s="5"/>
      <c r="W19203" s="5"/>
    </row>
    <row r="19204" spans="4:23" customFormat="1" x14ac:dyDescent="0.35">
      <c r="D19204" s="5"/>
      <c r="J19204" s="12"/>
      <c r="S19204" s="12"/>
      <c r="T19204" s="5"/>
      <c r="V19204" s="5"/>
      <c r="W19204" s="5"/>
    </row>
    <row r="19205" spans="4:23" customFormat="1" x14ac:dyDescent="0.35">
      <c r="D19205" s="5"/>
      <c r="J19205" s="12"/>
      <c r="S19205" s="12"/>
      <c r="T19205" s="5"/>
      <c r="V19205" s="5"/>
      <c r="W19205" s="5"/>
    </row>
    <row r="19206" spans="4:23" customFormat="1" x14ac:dyDescent="0.35">
      <c r="D19206" s="5"/>
      <c r="J19206" s="12"/>
      <c r="S19206" s="12"/>
      <c r="T19206" s="5"/>
      <c r="V19206" s="5"/>
      <c r="W19206" s="5"/>
    </row>
    <row r="19207" spans="4:23" customFormat="1" x14ac:dyDescent="0.35">
      <c r="D19207" s="5"/>
      <c r="J19207" s="12"/>
      <c r="S19207" s="12"/>
      <c r="T19207" s="5"/>
      <c r="V19207" s="5"/>
      <c r="W19207" s="5"/>
    </row>
    <row r="19208" spans="4:23" customFormat="1" x14ac:dyDescent="0.35">
      <c r="D19208" s="5"/>
      <c r="J19208" s="12"/>
      <c r="S19208" s="12"/>
      <c r="T19208" s="5"/>
      <c r="V19208" s="5"/>
      <c r="W19208" s="5"/>
    </row>
    <row r="19209" spans="4:23" customFormat="1" x14ac:dyDescent="0.35">
      <c r="D19209" s="5"/>
      <c r="J19209" s="12"/>
      <c r="S19209" s="12"/>
      <c r="T19209" s="5"/>
      <c r="V19209" s="5"/>
      <c r="W19209" s="5"/>
    </row>
    <row r="19210" spans="4:23" customFormat="1" x14ac:dyDescent="0.35">
      <c r="D19210" s="5"/>
      <c r="J19210" s="12"/>
      <c r="S19210" s="12"/>
      <c r="T19210" s="5"/>
      <c r="V19210" s="5"/>
      <c r="W19210" s="5"/>
    </row>
    <row r="19211" spans="4:23" customFormat="1" x14ac:dyDescent="0.35">
      <c r="D19211" s="5"/>
      <c r="J19211" s="12"/>
      <c r="S19211" s="12"/>
      <c r="T19211" s="5"/>
      <c r="V19211" s="5"/>
      <c r="W19211" s="5"/>
    </row>
    <row r="19212" spans="4:23" customFormat="1" x14ac:dyDescent="0.35">
      <c r="D19212" s="5"/>
      <c r="J19212" s="12"/>
      <c r="S19212" s="12"/>
      <c r="T19212" s="5"/>
      <c r="V19212" s="5"/>
      <c r="W19212" s="5"/>
    </row>
    <row r="19213" spans="4:23" customFormat="1" x14ac:dyDescent="0.35">
      <c r="D19213" s="5"/>
      <c r="J19213" s="12"/>
      <c r="S19213" s="12"/>
      <c r="T19213" s="5"/>
      <c r="V19213" s="5"/>
      <c r="W19213" s="5"/>
    </row>
    <row r="19214" spans="4:23" customFormat="1" x14ac:dyDescent="0.35">
      <c r="D19214" s="5"/>
      <c r="J19214" s="12"/>
      <c r="S19214" s="12"/>
      <c r="T19214" s="5"/>
      <c r="V19214" s="5"/>
      <c r="W19214" s="5"/>
    </row>
    <row r="19215" spans="4:23" customFormat="1" x14ac:dyDescent="0.35">
      <c r="D19215" s="5"/>
      <c r="J19215" s="12"/>
      <c r="S19215" s="12"/>
      <c r="T19215" s="5"/>
      <c r="V19215" s="5"/>
      <c r="W19215" s="5"/>
    </row>
    <row r="19216" spans="4:23" customFormat="1" x14ac:dyDescent="0.35">
      <c r="D19216" s="5"/>
      <c r="J19216" s="12"/>
      <c r="S19216" s="12"/>
      <c r="T19216" s="5"/>
      <c r="V19216" s="5"/>
      <c r="W19216" s="5"/>
    </row>
    <row r="19217" spans="4:23" customFormat="1" x14ac:dyDescent="0.35">
      <c r="D19217" s="5"/>
      <c r="J19217" s="12"/>
      <c r="S19217" s="12"/>
      <c r="T19217" s="5"/>
      <c r="V19217" s="5"/>
      <c r="W19217" s="5"/>
    </row>
    <row r="19218" spans="4:23" customFormat="1" x14ac:dyDescent="0.35">
      <c r="D19218" s="5"/>
      <c r="J19218" s="12"/>
      <c r="S19218" s="12"/>
      <c r="T19218" s="5"/>
      <c r="V19218" s="5"/>
      <c r="W19218" s="5"/>
    </row>
    <row r="19219" spans="4:23" customFormat="1" x14ac:dyDescent="0.35">
      <c r="D19219" s="5"/>
      <c r="J19219" s="12"/>
      <c r="S19219" s="12"/>
      <c r="T19219" s="5"/>
      <c r="V19219" s="5"/>
      <c r="W19219" s="5"/>
    </row>
    <row r="19220" spans="4:23" customFormat="1" x14ac:dyDescent="0.35">
      <c r="D19220" s="5"/>
      <c r="J19220" s="12"/>
      <c r="S19220" s="12"/>
      <c r="T19220" s="5"/>
      <c r="V19220" s="5"/>
      <c r="W19220" s="5"/>
    </row>
    <row r="19221" spans="4:23" customFormat="1" x14ac:dyDescent="0.35">
      <c r="D19221" s="5"/>
      <c r="J19221" s="12"/>
      <c r="S19221" s="12"/>
      <c r="T19221" s="5"/>
      <c r="V19221" s="5"/>
      <c r="W19221" s="5"/>
    </row>
    <row r="19222" spans="4:23" customFormat="1" x14ac:dyDescent="0.35">
      <c r="D19222" s="5"/>
      <c r="J19222" s="12"/>
      <c r="S19222" s="12"/>
      <c r="T19222" s="5"/>
      <c r="V19222" s="5"/>
      <c r="W19222" s="5"/>
    </row>
    <row r="19223" spans="4:23" customFormat="1" x14ac:dyDescent="0.35">
      <c r="D19223" s="5"/>
      <c r="J19223" s="12"/>
      <c r="S19223" s="12"/>
      <c r="T19223" s="5"/>
      <c r="V19223" s="5"/>
      <c r="W19223" s="5"/>
    </row>
    <row r="19224" spans="4:23" customFormat="1" x14ac:dyDescent="0.35">
      <c r="D19224" s="5"/>
      <c r="J19224" s="12"/>
      <c r="S19224" s="12"/>
      <c r="T19224" s="5"/>
      <c r="V19224" s="5"/>
      <c r="W19224" s="5"/>
    </row>
    <row r="19225" spans="4:23" customFormat="1" x14ac:dyDescent="0.35">
      <c r="D19225" s="5"/>
      <c r="J19225" s="12"/>
      <c r="S19225" s="12"/>
      <c r="T19225" s="5"/>
      <c r="V19225" s="5"/>
      <c r="W19225" s="5"/>
    </row>
    <row r="19226" spans="4:23" customFormat="1" x14ac:dyDescent="0.35">
      <c r="D19226" s="5"/>
      <c r="J19226" s="12"/>
      <c r="S19226" s="12"/>
      <c r="T19226" s="5"/>
      <c r="V19226" s="5"/>
      <c r="W19226" s="5"/>
    </row>
    <row r="19227" spans="4:23" customFormat="1" x14ac:dyDescent="0.35">
      <c r="D19227" s="5"/>
      <c r="J19227" s="12"/>
      <c r="S19227" s="12"/>
      <c r="T19227" s="5"/>
      <c r="V19227" s="5"/>
      <c r="W19227" s="5"/>
    </row>
    <row r="19228" spans="4:23" customFormat="1" x14ac:dyDescent="0.35">
      <c r="D19228" s="5"/>
      <c r="J19228" s="12"/>
      <c r="S19228" s="12"/>
      <c r="T19228" s="5"/>
      <c r="V19228" s="5"/>
      <c r="W19228" s="5"/>
    </row>
    <row r="19229" spans="4:23" customFormat="1" x14ac:dyDescent="0.35">
      <c r="D19229" s="5"/>
      <c r="J19229" s="12"/>
      <c r="S19229" s="12"/>
      <c r="T19229" s="5"/>
      <c r="V19229" s="5"/>
      <c r="W19229" s="5"/>
    </row>
    <row r="19230" spans="4:23" customFormat="1" x14ac:dyDescent="0.35">
      <c r="D19230" s="5"/>
      <c r="J19230" s="12"/>
      <c r="S19230" s="12"/>
      <c r="T19230" s="5"/>
      <c r="V19230" s="5"/>
      <c r="W19230" s="5"/>
    </row>
    <row r="19231" spans="4:23" customFormat="1" x14ac:dyDescent="0.35">
      <c r="D19231" s="5"/>
      <c r="J19231" s="12"/>
      <c r="S19231" s="12"/>
      <c r="T19231" s="5"/>
      <c r="V19231" s="5"/>
      <c r="W19231" s="5"/>
    </row>
    <row r="19232" spans="4:23" customFormat="1" x14ac:dyDescent="0.35">
      <c r="D19232" s="5"/>
      <c r="J19232" s="12"/>
      <c r="S19232" s="12"/>
      <c r="T19232" s="5"/>
      <c r="V19232" s="5"/>
      <c r="W19232" s="5"/>
    </row>
    <row r="19233" spans="4:23" customFormat="1" x14ac:dyDescent="0.35">
      <c r="D19233" s="5"/>
      <c r="J19233" s="12"/>
      <c r="S19233" s="12"/>
      <c r="T19233" s="5"/>
      <c r="V19233" s="5"/>
      <c r="W19233" s="5"/>
    </row>
    <row r="19234" spans="4:23" customFormat="1" x14ac:dyDescent="0.35">
      <c r="D19234" s="5"/>
      <c r="J19234" s="12"/>
      <c r="S19234" s="12"/>
      <c r="T19234" s="5"/>
      <c r="V19234" s="5"/>
      <c r="W19234" s="5"/>
    </row>
    <row r="19235" spans="4:23" customFormat="1" x14ac:dyDescent="0.35">
      <c r="D19235" s="5"/>
      <c r="J19235" s="12"/>
      <c r="S19235" s="12"/>
      <c r="T19235" s="5"/>
      <c r="V19235" s="5"/>
      <c r="W19235" s="5"/>
    </row>
    <row r="19236" spans="4:23" customFormat="1" x14ac:dyDescent="0.35">
      <c r="D19236" s="5"/>
      <c r="J19236" s="12"/>
      <c r="S19236" s="12"/>
      <c r="T19236" s="5"/>
      <c r="V19236" s="5"/>
      <c r="W19236" s="5"/>
    </row>
    <row r="19237" spans="4:23" customFormat="1" x14ac:dyDescent="0.35">
      <c r="D19237" s="5"/>
      <c r="J19237" s="12"/>
      <c r="S19237" s="12"/>
      <c r="T19237" s="5"/>
      <c r="V19237" s="5"/>
      <c r="W19237" s="5"/>
    </row>
    <row r="19238" spans="4:23" customFormat="1" x14ac:dyDescent="0.35">
      <c r="D19238" s="5"/>
      <c r="J19238" s="12"/>
      <c r="S19238" s="12"/>
      <c r="T19238" s="5"/>
      <c r="V19238" s="5"/>
      <c r="W19238" s="5"/>
    </row>
    <row r="19239" spans="4:23" customFormat="1" x14ac:dyDescent="0.35">
      <c r="D19239" s="5"/>
      <c r="J19239" s="12"/>
      <c r="S19239" s="12"/>
      <c r="T19239" s="5"/>
      <c r="V19239" s="5"/>
      <c r="W19239" s="5"/>
    </row>
    <row r="19240" spans="4:23" customFormat="1" x14ac:dyDescent="0.35">
      <c r="D19240" s="5"/>
      <c r="J19240" s="12"/>
      <c r="S19240" s="12"/>
      <c r="T19240" s="5"/>
      <c r="V19240" s="5"/>
      <c r="W19240" s="5"/>
    </row>
    <row r="19241" spans="4:23" customFormat="1" x14ac:dyDescent="0.35">
      <c r="D19241" s="5"/>
      <c r="J19241" s="12"/>
      <c r="S19241" s="12"/>
      <c r="T19241" s="5"/>
      <c r="V19241" s="5"/>
      <c r="W19241" s="5"/>
    </row>
    <row r="19242" spans="4:23" customFormat="1" x14ac:dyDescent="0.35">
      <c r="D19242" s="5"/>
      <c r="J19242" s="12"/>
      <c r="S19242" s="12"/>
      <c r="T19242" s="5"/>
      <c r="V19242" s="5"/>
      <c r="W19242" s="5"/>
    </row>
    <row r="19243" spans="4:23" customFormat="1" x14ac:dyDescent="0.35">
      <c r="D19243" s="5"/>
      <c r="J19243" s="12"/>
      <c r="S19243" s="12"/>
      <c r="T19243" s="5"/>
      <c r="V19243" s="5"/>
      <c r="W19243" s="5"/>
    </row>
    <row r="19244" spans="4:23" customFormat="1" x14ac:dyDescent="0.35">
      <c r="D19244" s="5"/>
      <c r="J19244" s="12"/>
      <c r="S19244" s="12"/>
      <c r="T19244" s="5"/>
      <c r="V19244" s="5"/>
      <c r="W19244" s="5"/>
    </row>
    <row r="19245" spans="4:23" customFormat="1" x14ac:dyDescent="0.35">
      <c r="D19245" s="5"/>
      <c r="J19245" s="12"/>
      <c r="S19245" s="12"/>
      <c r="T19245" s="5"/>
      <c r="V19245" s="5"/>
      <c r="W19245" s="5"/>
    </row>
    <row r="19246" spans="4:23" customFormat="1" x14ac:dyDescent="0.35">
      <c r="D19246" s="5"/>
      <c r="J19246" s="12"/>
      <c r="S19246" s="12"/>
      <c r="T19246" s="5"/>
      <c r="V19246" s="5"/>
      <c r="W19246" s="5"/>
    </row>
    <row r="19247" spans="4:23" customFormat="1" x14ac:dyDescent="0.35">
      <c r="D19247" s="5"/>
      <c r="J19247" s="12"/>
      <c r="S19247" s="12"/>
      <c r="T19247" s="5"/>
      <c r="V19247" s="5"/>
      <c r="W19247" s="5"/>
    </row>
    <row r="19248" spans="4:23" customFormat="1" x14ac:dyDescent="0.35">
      <c r="D19248" s="5"/>
      <c r="J19248" s="12"/>
      <c r="S19248" s="12"/>
      <c r="T19248" s="5"/>
      <c r="V19248" s="5"/>
      <c r="W19248" s="5"/>
    </row>
    <row r="19249" spans="4:23" customFormat="1" x14ac:dyDescent="0.35">
      <c r="D19249" s="5"/>
      <c r="J19249" s="12"/>
      <c r="S19249" s="12"/>
      <c r="T19249" s="5"/>
      <c r="V19249" s="5"/>
      <c r="W19249" s="5"/>
    </row>
    <row r="19250" spans="4:23" customFormat="1" x14ac:dyDescent="0.35">
      <c r="D19250" s="5"/>
      <c r="J19250" s="12"/>
      <c r="S19250" s="12"/>
      <c r="T19250" s="5"/>
      <c r="V19250" s="5"/>
      <c r="W19250" s="5"/>
    </row>
    <row r="19251" spans="4:23" customFormat="1" x14ac:dyDescent="0.35">
      <c r="D19251" s="5"/>
      <c r="J19251" s="12"/>
      <c r="S19251" s="12"/>
      <c r="T19251" s="5"/>
      <c r="V19251" s="5"/>
      <c r="W19251" s="5"/>
    </row>
    <row r="19252" spans="4:23" customFormat="1" x14ac:dyDescent="0.35">
      <c r="D19252" s="5"/>
      <c r="J19252" s="12"/>
      <c r="S19252" s="12"/>
      <c r="T19252" s="5"/>
      <c r="V19252" s="5"/>
      <c r="W19252" s="5"/>
    </row>
    <row r="19253" spans="4:23" customFormat="1" x14ac:dyDescent="0.35">
      <c r="D19253" s="5"/>
      <c r="J19253" s="12"/>
      <c r="S19253" s="12"/>
      <c r="T19253" s="5"/>
      <c r="V19253" s="5"/>
      <c r="W19253" s="5"/>
    </row>
    <row r="19254" spans="4:23" customFormat="1" x14ac:dyDescent="0.35">
      <c r="D19254" s="5"/>
      <c r="J19254" s="12"/>
      <c r="S19254" s="12"/>
      <c r="T19254" s="5"/>
      <c r="V19254" s="5"/>
      <c r="W19254" s="5"/>
    </row>
    <row r="19255" spans="4:23" customFormat="1" x14ac:dyDescent="0.35">
      <c r="D19255" s="5"/>
      <c r="J19255" s="12"/>
      <c r="S19255" s="12"/>
      <c r="T19255" s="5"/>
      <c r="V19255" s="5"/>
      <c r="W19255" s="5"/>
    </row>
    <row r="19256" spans="4:23" customFormat="1" x14ac:dyDescent="0.35">
      <c r="D19256" s="5"/>
      <c r="J19256" s="12"/>
      <c r="S19256" s="12"/>
      <c r="T19256" s="5"/>
      <c r="V19256" s="5"/>
      <c r="W19256" s="5"/>
    </row>
    <row r="19257" spans="4:23" customFormat="1" x14ac:dyDescent="0.35">
      <c r="D19257" s="5"/>
      <c r="J19257" s="12"/>
      <c r="S19257" s="12"/>
      <c r="T19257" s="5"/>
      <c r="V19257" s="5"/>
      <c r="W19257" s="5"/>
    </row>
    <row r="19258" spans="4:23" customFormat="1" x14ac:dyDescent="0.35">
      <c r="D19258" s="5"/>
      <c r="J19258" s="12"/>
      <c r="S19258" s="12"/>
      <c r="T19258" s="5"/>
      <c r="V19258" s="5"/>
      <c r="W19258" s="5"/>
    </row>
    <row r="19259" spans="4:23" customFormat="1" x14ac:dyDescent="0.35">
      <c r="D19259" s="5"/>
      <c r="J19259" s="12"/>
      <c r="S19259" s="12"/>
      <c r="T19259" s="5"/>
      <c r="V19259" s="5"/>
      <c r="W19259" s="5"/>
    </row>
    <row r="19260" spans="4:23" customFormat="1" x14ac:dyDescent="0.35">
      <c r="D19260" s="5"/>
      <c r="J19260" s="12"/>
      <c r="S19260" s="12"/>
      <c r="T19260" s="5"/>
      <c r="V19260" s="5"/>
      <c r="W19260" s="5"/>
    </row>
    <row r="19261" spans="4:23" customFormat="1" x14ac:dyDescent="0.35">
      <c r="D19261" s="5"/>
      <c r="J19261" s="12"/>
      <c r="S19261" s="12"/>
      <c r="T19261" s="5"/>
      <c r="V19261" s="5"/>
      <c r="W19261" s="5"/>
    </row>
    <row r="19262" spans="4:23" customFormat="1" x14ac:dyDescent="0.35">
      <c r="D19262" s="5"/>
      <c r="J19262" s="12"/>
      <c r="S19262" s="12"/>
      <c r="T19262" s="5"/>
      <c r="V19262" s="5"/>
      <c r="W19262" s="5"/>
    </row>
    <row r="19263" spans="4:23" customFormat="1" x14ac:dyDescent="0.35">
      <c r="D19263" s="5"/>
      <c r="J19263" s="12"/>
      <c r="S19263" s="12"/>
      <c r="T19263" s="5"/>
      <c r="V19263" s="5"/>
      <c r="W19263" s="5"/>
    </row>
    <row r="19264" spans="4:23" customFormat="1" x14ac:dyDescent="0.35">
      <c r="D19264" s="5"/>
      <c r="J19264" s="12"/>
      <c r="S19264" s="12"/>
      <c r="T19264" s="5"/>
      <c r="V19264" s="5"/>
      <c r="W19264" s="5"/>
    </row>
    <row r="19265" spans="4:23" customFormat="1" x14ac:dyDescent="0.35">
      <c r="D19265" s="5"/>
      <c r="J19265" s="12"/>
      <c r="S19265" s="12"/>
      <c r="T19265" s="5"/>
      <c r="V19265" s="5"/>
      <c r="W19265" s="5"/>
    </row>
    <row r="19266" spans="4:23" customFormat="1" x14ac:dyDescent="0.35">
      <c r="D19266" s="5"/>
      <c r="J19266" s="12"/>
      <c r="S19266" s="12"/>
      <c r="T19266" s="5"/>
      <c r="V19266" s="5"/>
      <c r="W19266" s="5"/>
    </row>
    <row r="19267" spans="4:23" customFormat="1" x14ac:dyDescent="0.35">
      <c r="D19267" s="5"/>
      <c r="J19267" s="12"/>
      <c r="S19267" s="12"/>
      <c r="T19267" s="5"/>
      <c r="V19267" s="5"/>
      <c r="W19267" s="5"/>
    </row>
    <row r="19268" spans="4:23" customFormat="1" x14ac:dyDescent="0.35">
      <c r="D19268" s="5"/>
      <c r="J19268" s="12"/>
      <c r="S19268" s="12"/>
      <c r="T19268" s="5"/>
      <c r="V19268" s="5"/>
      <c r="W19268" s="5"/>
    </row>
    <row r="19269" spans="4:23" customFormat="1" x14ac:dyDescent="0.35">
      <c r="D19269" s="5"/>
      <c r="J19269" s="12"/>
      <c r="S19269" s="12"/>
      <c r="T19269" s="5"/>
      <c r="V19269" s="5"/>
      <c r="W19269" s="5"/>
    </row>
    <row r="19270" spans="4:23" customFormat="1" x14ac:dyDescent="0.35">
      <c r="D19270" s="5"/>
      <c r="J19270" s="12"/>
      <c r="S19270" s="12"/>
      <c r="T19270" s="5"/>
      <c r="V19270" s="5"/>
      <c r="W19270" s="5"/>
    </row>
    <row r="19271" spans="4:23" customFormat="1" x14ac:dyDescent="0.35">
      <c r="D19271" s="5"/>
      <c r="J19271" s="12"/>
      <c r="S19271" s="12"/>
      <c r="T19271" s="5"/>
      <c r="V19271" s="5"/>
      <c r="W19271" s="5"/>
    </row>
    <row r="19272" spans="4:23" customFormat="1" x14ac:dyDescent="0.35">
      <c r="D19272" s="5"/>
      <c r="J19272" s="12"/>
      <c r="S19272" s="12"/>
      <c r="T19272" s="5"/>
      <c r="V19272" s="5"/>
      <c r="W19272" s="5"/>
    </row>
    <row r="19273" spans="4:23" customFormat="1" x14ac:dyDescent="0.35">
      <c r="D19273" s="5"/>
      <c r="J19273" s="12"/>
      <c r="S19273" s="12"/>
      <c r="T19273" s="5"/>
      <c r="V19273" s="5"/>
      <c r="W19273" s="5"/>
    </row>
    <row r="19274" spans="4:23" customFormat="1" x14ac:dyDescent="0.35">
      <c r="D19274" s="5"/>
      <c r="J19274" s="12"/>
      <c r="S19274" s="12"/>
      <c r="T19274" s="5"/>
      <c r="V19274" s="5"/>
      <c r="W19274" s="5"/>
    </row>
    <row r="19275" spans="4:23" customFormat="1" x14ac:dyDescent="0.35">
      <c r="D19275" s="5"/>
      <c r="J19275" s="12"/>
      <c r="S19275" s="12"/>
      <c r="T19275" s="5"/>
      <c r="V19275" s="5"/>
      <c r="W19275" s="5"/>
    </row>
    <row r="19276" spans="4:23" customFormat="1" x14ac:dyDescent="0.35">
      <c r="D19276" s="5"/>
      <c r="J19276" s="12"/>
      <c r="S19276" s="12"/>
      <c r="T19276" s="5"/>
      <c r="V19276" s="5"/>
      <c r="W19276" s="5"/>
    </row>
    <row r="19277" spans="4:23" customFormat="1" x14ac:dyDescent="0.35">
      <c r="D19277" s="5"/>
      <c r="J19277" s="12"/>
      <c r="S19277" s="12"/>
      <c r="T19277" s="5"/>
      <c r="V19277" s="5"/>
      <c r="W19277" s="5"/>
    </row>
    <row r="19278" spans="4:23" customFormat="1" x14ac:dyDescent="0.35">
      <c r="D19278" s="5"/>
      <c r="J19278" s="12"/>
      <c r="S19278" s="12"/>
      <c r="T19278" s="5"/>
      <c r="V19278" s="5"/>
      <c r="W19278" s="5"/>
    </row>
    <row r="19279" spans="4:23" customFormat="1" x14ac:dyDescent="0.35">
      <c r="D19279" s="5"/>
      <c r="J19279" s="12"/>
      <c r="S19279" s="12"/>
      <c r="T19279" s="5"/>
      <c r="V19279" s="5"/>
      <c r="W19279" s="5"/>
    </row>
    <row r="19280" spans="4:23" customFormat="1" x14ac:dyDescent="0.35">
      <c r="D19280" s="5"/>
      <c r="J19280" s="12"/>
      <c r="S19280" s="12"/>
      <c r="T19280" s="5"/>
      <c r="V19280" s="5"/>
      <c r="W19280" s="5"/>
    </row>
    <row r="19281" spans="4:23" customFormat="1" x14ac:dyDescent="0.35">
      <c r="D19281" s="5"/>
      <c r="J19281" s="12"/>
      <c r="S19281" s="12"/>
      <c r="T19281" s="5"/>
      <c r="V19281" s="5"/>
      <c r="W19281" s="5"/>
    </row>
    <row r="19282" spans="4:23" customFormat="1" x14ac:dyDescent="0.35">
      <c r="D19282" s="5"/>
      <c r="J19282" s="12"/>
      <c r="S19282" s="12"/>
      <c r="T19282" s="5"/>
      <c r="V19282" s="5"/>
      <c r="W19282" s="5"/>
    </row>
    <row r="19283" spans="4:23" customFormat="1" x14ac:dyDescent="0.35">
      <c r="D19283" s="5"/>
      <c r="J19283" s="12"/>
      <c r="S19283" s="12"/>
      <c r="T19283" s="5"/>
      <c r="V19283" s="5"/>
      <c r="W19283" s="5"/>
    </row>
    <row r="19284" spans="4:23" customFormat="1" x14ac:dyDescent="0.35">
      <c r="D19284" s="5"/>
      <c r="J19284" s="12"/>
      <c r="S19284" s="12"/>
      <c r="T19284" s="5"/>
      <c r="V19284" s="5"/>
      <c r="W19284" s="5"/>
    </row>
    <row r="19285" spans="4:23" customFormat="1" x14ac:dyDescent="0.35">
      <c r="D19285" s="5"/>
      <c r="J19285" s="12"/>
      <c r="S19285" s="12"/>
      <c r="T19285" s="5"/>
      <c r="V19285" s="5"/>
      <c r="W19285" s="5"/>
    </row>
    <row r="19286" spans="4:23" customFormat="1" x14ac:dyDescent="0.35">
      <c r="D19286" s="5"/>
      <c r="J19286" s="12"/>
      <c r="S19286" s="12"/>
      <c r="T19286" s="5"/>
      <c r="V19286" s="5"/>
      <c r="W19286" s="5"/>
    </row>
    <row r="19287" spans="4:23" customFormat="1" x14ac:dyDescent="0.35">
      <c r="D19287" s="5"/>
      <c r="J19287" s="12"/>
      <c r="S19287" s="12"/>
      <c r="T19287" s="5"/>
      <c r="V19287" s="5"/>
      <c r="W19287" s="5"/>
    </row>
    <row r="19288" spans="4:23" customFormat="1" x14ac:dyDescent="0.35">
      <c r="D19288" s="5"/>
      <c r="J19288" s="12"/>
      <c r="S19288" s="12"/>
      <c r="T19288" s="5"/>
      <c r="V19288" s="5"/>
      <c r="W19288" s="5"/>
    </row>
    <row r="19289" spans="4:23" customFormat="1" x14ac:dyDescent="0.35">
      <c r="D19289" s="5"/>
      <c r="J19289" s="12"/>
      <c r="S19289" s="12"/>
      <c r="T19289" s="5"/>
      <c r="V19289" s="5"/>
      <c r="W19289" s="5"/>
    </row>
    <row r="19290" spans="4:23" customFormat="1" x14ac:dyDescent="0.35">
      <c r="D19290" s="5"/>
      <c r="J19290" s="12"/>
      <c r="S19290" s="12"/>
      <c r="T19290" s="5"/>
      <c r="V19290" s="5"/>
      <c r="W19290" s="5"/>
    </row>
    <row r="19291" spans="4:23" customFormat="1" x14ac:dyDescent="0.35">
      <c r="D19291" s="5"/>
      <c r="J19291" s="12"/>
      <c r="S19291" s="12"/>
      <c r="T19291" s="5"/>
      <c r="V19291" s="5"/>
      <c r="W19291" s="5"/>
    </row>
    <row r="19292" spans="4:23" customFormat="1" x14ac:dyDescent="0.35">
      <c r="D19292" s="5"/>
      <c r="J19292" s="12"/>
      <c r="S19292" s="12"/>
      <c r="T19292" s="5"/>
      <c r="V19292" s="5"/>
      <c r="W19292" s="5"/>
    </row>
    <row r="19293" spans="4:23" customFormat="1" x14ac:dyDescent="0.35">
      <c r="D19293" s="5"/>
      <c r="J19293" s="12"/>
      <c r="S19293" s="12"/>
      <c r="T19293" s="5"/>
      <c r="V19293" s="5"/>
      <c r="W19293" s="5"/>
    </row>
    <row r="19294" spans="4:23" customFormat="1" x14ac:dyDescent="0.35">
      <c r="D19294" s="5"/>
      <c r="J19294" s="12"/>
      <c r="S19294" s="12"/>
      <c r="T19294" s="5"/>
      <c r="V19294" s="5"/>
      <c r="W19294" s="5"/>
    </row>
    <row r="19295" spans="4:23" customFormat="1" x14ac:dyDescent="0.35">
      <c r="D19295" s="5"/>
      <c r="J19295" s="12"/>
      <c r="S19295" s="12"/>
      <c r="T19295" s="5"/>
      <c r="V19295" s="5"/>
      <c r="W19295" s="5"/>
    </row>
    <row r="19296" spans="4:23" customFormat="1" x14ac:dyDescent="0.35">
      <c r="D19296" s="5"/>
      <c r="J19296" s="12"/>
      <c r="S19296" s="12"/>
      <c r="T19296" s="5"/>
      <c r="V19296" s="5"/>
      <c r="W19296" s="5"/>
    </row>
    <row r="19297" spans="4:23" customFormat="1" x14ac:dyDescent="0.35">
      <c r="D19297" s="5"/>
      <c r="J19297" s="12"/>
      <c r="S19297" s="12"/>
      <c r="T19297" s="5"/>
      <c r="V19297" s="5"/>
      <c r="W19297" s="5"/>
    </row>
    <row r="19298" spans="4:23" customFormat="1" x14ac:dyDescent="0.35">
      <c r="D19298" s="5"/>
      <c r="J19298" s="12"/>
      <c r="S19298" s="12"/>
      <c r="T19298" s="5"/>
      <c r="V19298" s="5"/>
      <c r="W19298" s="5"/>
    </row>
    <row r="19299" spans="4:23" customFormat="1" x14ac:dyDescent="0.35">
      <c r="D19299" s="5"/>
      <c r="J19299" s="12"/>
      <c r="S19299" s="12"/>
      <c r="T19299" s="5"/>
      <c r="V19299" s="5"/>
      <c r="W19299" s="5"/>
    </row>
    <row r="19300" spans="4:23" customFormat="1" x14ac:dyDescent="0.35">
      <c r="D19300" s="5"/>
      <c r="J19300" s="12"/>
      <c r="S19300" s="12"/>
      <c r="T19300" s="5"/>
      <c r="V19300" s="5"/>
      <c r="W19300" s="5"/>
    </row>
    <row r="19301" spans="4:23" customFormat="1" x14ac:dyDescent="0.35">
      <c r="D19301" s="5"/>
      <c r="J19301" s="12"/>
      <c r="S19301" s="12"/>
      <c r="T19301" s="5"/>
      <c r="V19301" s="5"/>
      <c r="W19301" s="5"/>
    </row>
    <row r="19302" spans="4:23" customFormat="1" x14ac:dyDescent="0.35">
      <c r="D19302" s="5"/>
      <c r="J19302" s="12"/>
      <c r="S19302" s="12"/>
      <c r="T19302" s="5"/>
      <c r="V19302" s="5"/>
      <c r="W19302" s="5"/>
    </row>
    <row r="19303" spans="4:23" customFormat="1" x14ac:dyDescent="0.35">
      <c r="D19303" s="5"/>
      <c r="J19303" s="12"/>
      <c r="S19303" s="12"/>
      <c r="T19303" s="5"/>
      <c r="V19303" s="5"/>
      <c r="W19303" s="5"/>
    </row>
    <row r="19304" spans="4:23" customFormat="1" x14ac:dyDescent="0.35">
      <c r="D19304" s="5"/>
      <c r="J19304" s="12"/>
      <c r="S19304" s="12"/>
      <c r="T19304" s="5"/>
      <c r="V19304" s="5"/>
      <c r="W19304" s="5"/>
    </row>
    <row r="19305" spans="4:23" customFormat="1" x14ac:dyDescent="0.35">
      <c r="D19305" s="5"/>
      <c r="J19305" s="12"/>
      <c r="S19305" s="12"/>
      <c r="T19305" s="5"/>
      <c r="V19305" s="5"/>
      <c r="W19305" s="5"/>
    </row>
    <row r="19306" spans="4:23" customFormat="1" x14ac:dyDescent="0.35">
      <c r="D19306" s="5"/>
      <c r="J19306" s="12"/>
      <c r="S19306" s="12"/>
      <c r="T19306" s="5"/>
      <c r="V19306" s="5"/>
      <c r="W19306" s="5"/>
    </row>
    <row r="19307" spans="4:23" customFormat="1" x14ac:dyDescent="0.35">
      <c r="D19307" s="5"/>
      <c r="J19307" s="12"/>
      <c r="S19307" s="12"/>
      <c r="T19307" s="5"/>
      <c r="V19307" s="5"/>
      <c r="W19307" s="5"/>
    </row>
    <row r="19308" spans="4:23" customFormat="1" x14ac:dyDescent="0.35">
      <c r="D19308" s="5"/>
      <c r="J19308" s="12"/>
      <c r="S19308" s="12"/>
      <c r="T19308" s="5"/>
      <c r="V19308" s="5"/>
      <c r="W19308" s="5"/>
    </row>
    <row r="19309" spans="4:23" customFormat="1" x14ac:dyDescent="0.35">
      <c r="D19309" s="5"/>
      <c r="J19309" s="12"/>
      <c r="S19309" s="12"/>
      <c r="T19309" s="5"/>
      <c r="V19309" s="5"/>
      <c r="W19309" s="5"/>
    </row>
    <row r="19310" spans="4:23" customFormat="1" x14ac:dyDescent="0.35">
      <c r="D19310" s="5"/>
      <c r="J19310" s="12"/>
      <c r="S19310" s="12"/>
      <c r="T19310" s="5"/>
      <c r="V19310" s="5"/>
      <c r="W19310" s="5"/>
    </row>
    <row r="19311" spans="4:23" customFormat="1" x14ac:dyDescent="0.35">
      <c r="D19311" s="5"/>
      <c r="J19311" s="12"/>
      <c r="S19311" s="12"/>
      <c r="T19311" s="5"/>
      <c r="V19311" s="5"/>
      <c r="W19311" s="5"/>
    </row>
    <row r="19312" spans="4:23" customFormat="1" x14ac:dyDescent="0.35">
      <c r="D19312" s="5"/>
      <c r="J19312" s="12"/>
      <c r="S19312" s="12"/>
      <c r="T19312" s="5"/>
      <c r="V19312" s="5"/>
      <c r="W19312" s="5"/>
    </row>
    <row r="19313" spans="4:23" customFormat="1" x14ac:dyDescent="0.35">
      <c r="D19313" s="5"/>
      <c r="J19313" s="12"/>
      <c r="S19313" s="12"/>
      <c r="T19313" s="5"/>
      <c r="V19313" s="5"/>
      <c r="W19313" s="5"/>
    </row>
    <row r="19314" spans="4:23" customFormat="1" x14ac:dyDescent="0.35">
      <c r="D19314" s="5"/>
      <c r="J19314" s="12"/>
      <c r="S19314" s="12"/>
      <c r="T19314" s="5"/>
      <c r="V19314" s="5"/>
      <c r="W19314" s="5"/>
    </row>
    <row r="19315" spans="4:23" customFormat="1" x14ac:dyDescent="0.35">
      <c r="D19315" s="5"/>
      <c r="J19315" s="12"/>
      <c r="S19315" s="12"/>
      <c r="T19315" s="5"/>
      <c r="V19315" s="5"/>
      <c r="W19315" s="5"/>
    </row>
    <row r="19316" spans="4:23" customFormat="1" x14ac:dyDescent="0.35">
      <c r="D19316" s="5"/>
      <c r="J19316" s="12"/>
      <c r="S19316" s="12"/>
      <c r="T19316" s="5"/>
      <c r="V19316" s="5"/>
      <c r="W19316" s="5"/>
    </row>
    <row r="19317" spans="4:23" customFormat="1" x14ac:dyDescent="0.35">
      <c r="D19317" s="5"/>
      <c r="J19317" s="12"/>
      <c r="S19317" s="12"/>
      <c r="T19317" s="5"/>
      <c r="V19317" s="5"/>
      <c r="W19317" s="5"/>
    </row>
    <row r="19318" spans="4:23" customFormat="1" x14ac:dyDescent="0.35">
      <c r="D19318" s="5"/>
      <c r="J19318" s="12"/>
      <c r="S19318" s="12"/>
      <c r="T19318" s="5"/>
      <c r="V19318" s="5"/>
      <c r="W19318" s="5"/>
    </row>
    <row r="19319" spans="4:23" customFormat="1" x14ac:dyDescent="0.35">
      <c r="D19319" s="5"/>
      <c r="J19319" s="12"/>
      <c r="S19319" s="12"/>
      <c r="T19319" s="5"/>
      <c r="V19319" s="5"/>
      <c r="W19319" s="5"/>
    </row>
    <row r="19320" spans="4:23" customFormat="1" x14ac:dyDescent="0.35">
      <c r="D19320" s="5"/>
      <c r="J19320" s="12"/>
      <c r="S19320" s="12"/>
      <c r="T19320" s="5"/>
      <c r="V19320" s="5"/>
      <c r="W19320" s="5"/>
    </row>
    <row r="19321" spans="4:23" customFormat="1" x14ac:dyDescent="0.35">
      <c r="D19321" s="5"/>
      <c r="J19321" s="12"/>
      <c r="S19321" s="12"/>
      <c r="T19321" s="5"/>
      <c r="V19321" s="5"/>
      <c r="W19321" s="5"/>
    </row>
    <row r="19322" spans="4:23" customFormat="1" x14ac:dyDescent="0.35">
      <c r="D19322" s="5"/>
      <c r="J19322" s="12"/>
      <c r="S19322" s="12"/>
      <c r="T19322" s="5"/>
      <c r="V19322" s="5"/>
      <c r="W19322" s="5"/>
    </row>
    <row r="19323" spans="4:23" customFormat="1" x14ac:dyDescent="0.35">
      <c r="D19323" s="5"/>
      <c r="J19323" s="12"/>
      <c r="S19323" s="12"/>
      <c r="T19323" s="5"/>
      <c r="V19323" s="5"/>
      <c r="W19323" s="5"/>
    </row>
    <row r="19324" spans="4:23" customFormat="1" x14ac:dyDescent="0.35">
      <c r="D19324" s="5"/>
      <c r="J19324" s="12"/>
      <c r="S19324" s="12"/>
      <c r="T19324" s="5"/>
      <c r="V19324" s="5"/>
      <c r="W19324" s="5"/>
    </row>
    <row r="19325" spans="4:23" customFormat="1" x14ac:dyDescent="0.35">
      <c r="D19325" s="5"/>
      <c r="J19325" s="12"/>
      <c r="S19325" s="12"/>
      <c r="T19325" s="5"/>
      <c r="V19325" s="5"/>
      <c r="W19325" s="5"/>
    </row>
    <row r="19326" spans="4:23" customFormat="1" x14ac:dyDescent="0.35">
      <c r="D19326" s="5"/>
      <c r="J19326" s="12"/>
      <c r="S19326" s="12"/>
      <c r="T19326" s="5"/>
      <c r="V19326" s="5"/>
      <c r="W19326" s="5"/>
    </row>
    <row r="19327" spans="4:23" customFormat="1" x14ac:dyDescent="0.35">
      <c r="D19327" s="5"/>
      <c r="J19327" s="12"/>
      <c r="S19327" s="12"/>
      <c r="T19327" s="5"/>
      <c r="V19327" s="5"/>
      <c r="W19327" s="5"/>
    </row>
    <row r="19328" spans="4:23" customFormat="1" x14ac:dyDescent="0.35">
      <c r="D19328" s="5"/>
      <c r="J19328" s="12"/>
      <c r="S19328" s="12"/>
      <c r="T19328" s="5"/>
      <c r="V19328" s="5"/>
      <c r="W19328" s="5"/>
    </row>
    <row r="19329" spans="4:23" customFormat="1" x14ac:dyDescent="0.35">
      <c r="D19329" s="5"/>
      <c r="J19329" s="12"/>
      <c r="S19329" s="12"/>
      <c r="T19329" s="5"/>
      <c r="V19329" s="5"/>
      <c r="W19329" s="5"/>
    </row>
    <row r="19330" spans="4:23" customFormat="1" x14ac:dyDescent="0.35">
      <c r="D19330" s="5"/>
      <c r="J19330" s="12"/>
      <c r="S19330" s="12"/>
      <c r="T19330" s="5"/>
      <c r="V19330" s="5"/>
      <c r="W19330" s="5"/>
    </row>
    <row r="19331" spans="4:23" customFormat="1" x14ac:dyDescent="0.35">
      <c r="D19331" s="5"/>
      <c r="J19331" s="12"/>
      <c r="S19331" s="12"/>
      <c r="T19331" s="5"/>
      <c r="V19331" s="5"/>
      <c r="W19331" s="5"/>
    </row>
    <row r="19332" spans="4:23" customFormat="1" x14ac:dyDescent="0.35">
      <c r="D19332" s="5"/>
      <c r="J19332" s="12"/>
      <c r="S19332" s="12"/>
      <c r="T19332" s="5"/>
      <c r="V19332" s="5"/>
      <c r="W19332" s="5"/>
    </row>
    <row r="19333" spans="4:23" customFormat="1" x14ac:dyDescent="0.35">
      <c r="D19333" s="5"/>
      <c r="J19333" s="12"/>
      <c r="S19333" s="12"/>
      <c r="T19333" s="5"/>
      <c r="V19333" s="5"/>
      <c r="W19333" s="5"/>
    </row>
    <row r="19334" spans="4:23" customFormat="1" x14ac:dyDescent="0.35">
      <c r="D19334" s="5"/>
      <c r="J19334" s="12"/>
      <c r="S19334" s="12"/>
      <c r="T19334" s="5"/>
      <c r="V19334" s="5"/>
      <c r="W19334" s="5"/>
    </row>
    <row r="19335" spans="4:23" customFormat="1" x14ac:dyDescent="0.35">
      <c r="D19335" s="5"/>
      <c r="J19335" s="12"/>
      <c r="S19335" s="12"/>
      <c r="T19335" s="5"/>
      <c r="V19335" s="5"/>
      <c r="W19335" s="5"/>
    </row>
    <row r="19336" spans="4:23" customFormat="1" x14ac:dyDescent="0.35">
      <c r="D19336" s="5"/>
      <c r="J19336" s="12"/>
      <c r="S19336" s="12"/>
      <c r="T19336" s="5"/>
      <c r="V19336" s="5"/>
      <c r="W19336" s="5"/>
    </row>
    <row r="19337" spans="4:23" customFormat="1" x14ac:dyDescent="0.35">
      <c r="D19337" s="5"/>
      <c r="J19337" s="12"/>
      <c r="S19337" s="12"/>
      <c r="T19337" s="5"/>
      <c r="V19337" s="5"/>
      <c r="W19337" s="5"/>
    </row>
    <row r="19338" spans="4:23" customFormat="1" x14ac:dyDescent="0.35">
      <c r="D19338" s="5"/>
      <c r="J19338" s="12"/>
      <c r="S19338" s="12"/>
      <c r="T19338" s="5"/>
      <c r="V19338" s="5"/>
      <c r="W19338" s="5"/>
    </row>
    <row r="19339" spans="4:23" customFormat="1" x14ac:dyDescent="0.35">
      <c r="D19339" s="5"/>
      <c r="J19339" s="12"/>
      <c r="S19339" s="12"/>
      <c r="T19339" s="5"/>
      <c r="V19339" s="5"/>
      <c r="W19339" s="5"/>
    </row>
    <row r="19340" spans="4:23" customFormat="1" x14ac:dyDescent="0.35">
      <c r="D19340" s="5"/>
      <c r="J19340" s="12"/>
      <c r="S19340" s="12"/>
      <c r="T19340" s="5"/>
      <c r="V19340" s="5"/>
      <c r="W19340" s="5"/>
    </row>
    <row r="19341" spans="4:23" customFormat="1" x14ac:dyDescent="0.35">
      <c r="D19341" s="5"/>
      <c r="J19341" s="12"/>
      <c r="S19341" s="12"/>
      <c r="T19341" s="5"/>
      <c r="V19341" s="5"/>
      <c r="W19341" s="5"/>
    </row>
    <row r="19342" spans="4:23" customFormat="1" x14ac:dyDescent="0.35">
      <c r="D19342" s="5"/>
      <c r="J19342" s="12"/>
      <c r="S19342" s="12"/>
      <c r="T19342" s="5"/>
      <c r="V19342" s="5"/>
      <c r="W19342" s="5"/>
    </row>
    <row r="19343" spans="4:23" customFormat="1" x14ac:dyDescent="0.35">
      <c r="D19343" s="5"/>
      <c r="J19343" s="12"/>
      <c r="S19343" s="12"/>
      <c r="T19343" s="5"/>
      <c r="V19343" s="5"/>
      <c r="W19343" s="5"/>
    </row>
    <row r="19344" spans="4:23" customFormat="1" x14ac:dyDescent="0.35">
      <c r="D19344" s="5"/>
      <c r="J19344" s="12"/>
      <c r="S19344" s="12"/>
      <c r="T19344" s="5"/>
      <c r="V19344" s="5"/>
      <c r="W19344" s="5"/>
    </row>
    <row r="19345" spans="4:23" customFormat="1" x14ac:dyDescent="0.35">
      <c r="D19345" s="5"/>
      <c r="J19345" s="12"/>
      <c r="S19345" s="12"/>
      <c r="T19345" s="5"/>
      <c r="V19345" s="5"/>
      <c r="W19345" s="5"/>
    </row>
    <row r="19346" spans="4:23" customFormat="1" x14ac:dyDescent="0.35">
      <c r="D19346" s="5"/>
      <c r="J19346" s="12"/>
      <c r="S19346" s="12"/>
      <c r="T19346" s="5"/>
      <c r="V19346" s="5"/>
      <c r="W19346" s="5"/>
    </row>
    <row r="19347" spans="4:23" customFormat="1" x14ac:dyDescent="0.35">
      <c r="D19347" s="5"/>
      <c r="J19347" s="12"/>
      <c r="S19347" s="12"/>
      <c r="T19347" s="5"/>
      <c r="V19347" s="5"/>
      <c r="W19347" s="5"/>
    </row>
    <row r="19348" spans="4:23" customFormat="1" x14ac:dyDescent="0.35">
      <c r="D19348" s="5"/>
      <c r="J19348" s="12"/>
      <c r="S19348" s="12"/>
      <c r="T19348" s="5"/>
      <c r="V19348" s="5"/>
      <c r="W19348" s="5"/>
    </row>
    <row r="19349" spans="4:23" customFormat="1" x14ac:dyDescent="0.35">
      <c r="D19349" s="5"/>
      <c r="J19349" s="12"/>
      <c r="S19349" s="12"/>
      <c r="T19349" s="5"/>
      <c r="V19349" s="5"/>
      <c r="W19349" s="5"/>
    </row>
    <row r="19350" spans="4:23" customFormat="1" x14ac:dyDescent="0.35">
      <c r="D19350" s="5"/>
      <c r="J19350" s="12"/>
      <c r="S19350" s="12"/>
      <c r="T19350" s="5"/>
      <c r="V19350" s="5"/>
      <c r="W19350" s="5"/>
    </row>
    <row r="19351" spans="4:23" customFormat="1" x14ac:dyDescent="0.35">
      <c r="D19351" s="5"/>
      <c r="J19351" s="12"/>
      <c r="S19351" s="12"/>
      <c r="T19351" s="5"/>
      <c r="V19351" s="5"/>
      <c r="W19351" s="5"/>
    </row>
    <row r="19352" spans="4:23" customFormat="1" x14ac:dyDescent="0.35">
      <c r="D19352" s="5"/>
      <c r="J19352" s="12"/>
      <c r="S19352" s="12"/>
      <c r="T19352" s="5"/>
      <c r="V19352" s="5"/>
      <c r="W19352" s="5"/>
    </row>
    <row r="19353" spans="4:23" customFormat="1" x14ac:dyDescent="0.35">
      <c r="D19353" s="5"/>
      <c r="J19353" s="12"/>
      <c r="S19353" s="12"/>
      <c r="T19353" s="5"/>
      <c r="V19353" s="5"/>
      <c r="W19353" s="5"/>
    </row>
    <row r="19354" spans="4:23" customFormat="1" x14ac:dyDescent="0.35">
      <c r="D19354" s="5"/>
      <c r="J19354" s="12"/>
      <c r="S19354" s="12"/>
      <c r="T19354" s="5"/>
      <c r="V19354" s="5"/>
      <c r="W19354" s="5"/>
    </row>
    <row r="19355" spans="4:23" customFormat="1" x14ac:dyDescent="0.35">
      <c r="D19355" s="5"/>
      <c r="J19355" s="12"/>
      <c r="S19355" s="12"/>
      <c r="T19355" s="5"/>
      <c r="V19355" s="5"/>
      <c r="W19355" s="5"/>
    </row>
    <row r="19356" spans="4:23" customFormat="1" x14ac:dyDescent="0.35">
      <c r="D19356" s="5"/>
      <c r="J19356" s="12"/>
      <c r="S19356" s="12"/>
      <c r="T19356" s="5"/>
      <c r="V19356" s="5"/>
      <c r="W19356" s="5"/>
    </row>
    <row r="19357" spans="4:23" customFormat="1" x14ac:dyDescent="0.35">
      <c r="D19357" s="5"/>
      <c r="J19357" s="12"/>
      <c r="S19357" s="12"/>
      <c r="T19357" s="5"/>
      <c r="V19357" s="5"/>
      <c r="W19357" s="5"/>
    </row>
    <row r="19358" spans="4:23" customFormat="1" x14ac:dyDescent="0.35">
      <c r="D19358" s="5"/>
      <c r="J19358" s="12"/>
      <c r="S19358" s="12"/>
      <c r="T19358" s="5"/>
      <c r="V19358" s="5"/>
      <c r="W19358" s="5"/>
    </row>
    <row r="19359" spans="4:23" customFormat="1" x14ac:dyDescent="0.35">
      <c r="D19359" s="5"/>
      <c r="J19359" s="12"/>
      <c r="S19359" s="12"/>
      <c r="T19359" s="5"/>
      <c r="V19359" s="5"/>
      <c r="W19359" s="5"/>
    </row>
    <row r="19360" spans="4:23" customFormat="1" x14ac:dyDescent="0.35">
      <c r="D19360" s="5"/>
      <c r="J19360" s="12"/>
      <c r="S19360" s="12"/>
      <c r="T19360" s="5"/>
      <c r="V19360" s="5"/>
      <c r="W19360" s="5"/>
    </row>
    <row r="19361" spans="4:23" customFormat="1" x14ac:dyDescent="0.35">
      <c r="D19361" s="5"/>
      <c r="J19361" s="12"/>
      <c r="S19361" s="12"/>
      <c r="T19361" s="5"/>
      <c r="V19361" s="5"/>
      <c r="W19361" s="5"/>
    </row>
    <row r="19362" spans="4:23" customFormat="1" x14ac:dyDescent="0.35">
      <c r="D19362" s="5"/>
      <c r="J19362" s="12"/>
      <c r="S19362" s="12"/>
      <c r="T19362" s="5"/>
      <c r="V19362" s="5"/>
      <c r="W19362" s="5"/>
    </row>
    <row r="19363" spans="4:23" customFormat="1" x14ac:dyDescent="0.35">
      <c r="D19363" s="5"/>
      <c r="J19363" s="12"/>
      <c r="S19363" s="12"/>
      <c r="T19363" s="5"/>
      <c r="V19363" s="5"/>
      <c r="W19363" s="5"/>
    </row>
    <row r="19364" spans="4:23" customFormat="1" x14ac:dyDescent="0.35">
      <c r="D19364" s="5"/>
      <c r="J19364" s="12"/>
      <c r="S19364" s="12"/>
      <c r="T19364" s="5"/>
      <c r="V19364" s="5"/>
      <c r="W19364" s="5"/>
    </row>
    <row r="19365" spans="4:23" customFormat="1" x14ac:dyDescent="0.35">
      <c r="D19365" s="5"/>
      <c r="J19365" s="12"/>
      <c r="S19365" s="12"/>
      <c r="T19365" s="5"/>
      <c r="V19365" s="5"/>
      <c r="W19365" s="5"/>
    </row>
    <row r="19366" spans="4:23" customFormat="1" x14ac:dyDescent="0.35">
      <c r="D19366" s="5"/>
      <c r="J19366" s="12"/>
      <c r="S19366" s="12"/>
      <c r="T19366" s="5"/>
      <c r="V19366" s="5"/>
      <c r="W19366" s="5"/>
    </row>
    <row r="19367" spans="4:23" customFormat="1" x14ac:dyDescent="0.35">
      <c r="D19367" s="5"/>
      <c r="J19367" s="12"/>
      <c r="S19367" s="12"/>
      <c r="T19367" s="5"/>
      <c r="V19367" s="5"/>
      <c r="W19367" s="5"/>
    </row>
    <row r="19368" spans="4:23" customFormat="1" x14ac:dyDescent="0.35">
      <c r="D19368" s="5"/>
      <c r="J19368" s="12"/>
      <c r="S19368" s="12"/>
      <c r="T19368" s="5"/>
      <c r="V19368" s="5"/>
      <c r="W19368" s="5"/>
    </row>
    <row r="19369" spans="4:23" customFormat="1" x14ac:dyDescent="0.35">
      <c r="D19369" s="5"/>
      <c r="J19369" s="12"/>
      <c r="S19369" s="12"/>
      <c r="T19369" s="5"/>
      <c r="V19369" s="5"/>
      <c r="W19369" s="5"/>
    </row>
    <row r="19370" spans="4:23" customFormat="1" x14ac:dyDescent="0.35">
      <c r="D19370" s="5"/>
      <c r="J19370" s="12"/>
      <c r="S19370" s="12"/>
      <c r="T19370" s="5"/>
      <c r="V19370" s="5"/>
      <c r="W19370" s="5"/>
    </row>
    <row r="19371" spans="4:23" customFormat="1" x14ac:dyDescent="0.35">
      <c r="D19371" s="5"/>
      <c r="J19371" s="12"/>
      <c r="S19371" s="12"/>
      <c r="T19371" s="5"/>
      <c r="V19371" s="5"/>
      <c r="W19371" s="5"/>
    </row>
    <row r="19372" spans="4:23" customFormat="1" x14ac:dyDescent="0.35">
      <c r="D19372" s="5"/>
      <c r="J19372" s="12"/>
      <c r="S19372" s="12"/>
      <c r="T19372" s="5"/>
      <c r="V19372" s="5"/>
      <c r="W19372" s="5"/>
    </row>
    <row r="19373" spans="4:23" customFormat="1" x14ac:dyDescent="0.35">
      <c r="D19373" s="5"/>
      <c r="J19373" s="12"/>
      <c r="S19373" s="12"/>
      <c r="T19373" s="5"/>
      <c r="V19373" s="5"/>
      <c r="W19373" s="5"/>
    </row>
    <row r="19374" spans="4:23" customFormat="1" x14ac:dyDescent="0.35">
      <c r="D19374" s="5"/>
      <c r="J19374" s="12"/>
      <c r="S19374" s="12"/>
      <c r="T19374" s="5"/>
      <c r="V19374" s="5"/>
      <c r="W19374" s="5"/>
    </row>
    <row r="19375" spans="4:23" customFormat="1" x14ac:dyDescent="0.35">
      <c r="D19375" s="5"/>
      <c r="J19375" s="12"/>
      <c r="S19375" s="12"/>
      <c r="T19375" s="5"/>
      <c r="V19375" s="5"/>
      <c r="W19375" s="5"/>
    </row>
    <row r="19376" spans="4:23" customFormat="1" x14ac:dyDescent="0.35">
      <c r="D19376" s="5"/>
      <c r="J19376" s="12"/>
      <c r="S19376" s="12"/>
      <c r="T19376" s="5"/>
      <c r="V19376" s="5"/>
      <c r="W19376" s="5"/>
    </row>
    <row r="19377" spans="4:23" customFormat="1" x14ac:dyDescent="0.35">
      <c r="D19377" s="5"/>
      <c r="J19377" s="12"/>
      <c r="S19377" s="12"/>
      <c r="T19377" s="5"/>
      <c r="V19377" s="5"/>
      <c r="W19377" s="5"/>
    </row>
    <row r="19378" spans="4:23" customFormat="1" x14ac:dyDescent="0.35">
      <c r="D19378" s="5"/>
      <c r="J19378" s="12"/>
      <c r="S19378" s="12"/>
      <c r="T19378" s="5"/>
      <c r="V19378" s="5"/>
      <c r="W19378" s="5"/>
    </row>
    <row r="19379" spans="4:23" customFormat="1" x14ac:dyDescent="0.35">
      <c r="D19379" s="5"/>
      <c r="J19379" s="12"/>
      <c r="S19379" s="12"/>
      <c r="T19379" s="5"/>
      <c r="V19379" s="5"/>
      <c r="W19379" s="5"/>
    </row>
    <row r="19380" spans="4:23" customFormat="1" x14ac:dyDescent="0.35">
      <c r="D19380" s="5"/>
      <c r="J19380" s="12"/>
      <c r="S19380" s="12"/>
      <c r="T19380" s="5"/>
      <c r="V19380" s="5"/>
      <c r="W19380" s="5"/>
    </row>
    <row r="19381" spans="4:23" customFormat="1" x14ac:dyDescent="0.35">
      <c r="D19381" s="5"/>
      <c r="J19381" s="12"/>
      <c r="S19381" s="12"/>
      <c r="T19381" s="5"/>
      <c r="V19381" s="5"/>
      <c r="W19381" s="5"/>
    </row>
    <row r="19382" spans="4:23" customFormat="1" x14ac:dyDescent="0.35">
      <c r="D19382" s="5"/>
      <c r="J19382" s="12"/>
      <c r="S19382" s="12"/>
      <c r="T19382" s="5"/>
      <c r="V19382" s="5"/>
      <c r="W19382" s="5"/>
    </row>
    <row r="19383" spans="4:23" customFormat="1" x14ac:dyDescent="0.35">
      <c r="D19383" s="5"/>
      <c r="J19383" s="12"/>
      <c r="S19383" s="12"/>
      <c r="T19383" s="5"/>
      <c r="V19383" s="5"/>
      <c r="W19383" s="5"/>
    </row>
    <row r="19384" spans="4:23" customFormat="1" x14ac:dyDescent="0.35">
      <c r="D19384" s="5"/>
      <c r="J19384" s="12"/>
      <c r="S19384" s="12"/>
      <c r="T19384" s="5"/>
      <c r="V19384" s="5"/>
      <c r="W19384" s="5"/>
    </row>
    <row r="19385" spans="4:23" customFormat="1" x14ac:dyDescent="0.35">
      <c r="D19385" s="5"/>
      <c r="J19385" s="12"/>
      <c r="S19385" s="12"/>
      <c r="T19385" s="5"/>
      <c r="V19385" s="5"/>
      <c r="W19385" s="5"/>
    </row>
    <row r="19386" spans="4:23" customFormat="1" x14ac:dyDescent="0.35">
      <c r="D19386" s="5"/>
      <c r="J19386" s="12"/>
      <c r="S19386" s="12"/>
      <c r="T19386" s="5"/>
      <c r="V19386" s="5"/>
      <c r="W19386" s="5"/>
    </row>
    <row r="19387" spans="4:23" customFormat="1" x14ac:dyDescent="0.35">
      <c r="D19387" s="5"/>
      <c r="J19387" s="12"/>
      <c r="S19387" s="12"/>
      <c r="T19387" s="5"/>
      <c r="V19387" s="5"/>
      <c r="W19387" s="5"/>
    </row>
    <row r="19388" spans="4:23" customFormat="1" x14ac:dyDescent="0.35">
      <c r="D19388" s="5"/>
      <c r="J19388" s="12"/>
      <c r="S19388" s="12"/>
      <c r="T19388" s="5"/>
      <c r="V19388" s="5"/>
      <c r="W19388" s="5"/>
    </row>
    <row r="19389" spans="4:23" customFormat="1" x14ac:dyDescent="0.35">
      <c r="D19389" s="5"/>
      <c r="J19389" s="12"/>
      <c r="S19389" s="12"/>
      <c r="T19389" s="5"/>
      <c r="V19389" s="5"/>
      <c r="W19389" s="5"/>
    </row>
    <row r="19390" spans="4:23" customFormat="1" x14ac:dyDescent="0.35">
      <c r="D19390" s="5"/>
      <c r="J19390" s="12"/>
      <c r="S19390" s="12"/>
      <c r="T19390" s="5"/>
      <c r="V19390" s="5"/>
      <c r="W19390" s="5"/>
    </row>
    <row r="19391" spans="4:23" customFormat="1" x14ac:dyDescent="0.35">
      <c r="D19391" s="5"/>
      <c r="J19391" s="12"/>
      <c r="S19391" s="12"/>
      <c r="T19391" s="5"/>
      <c r="V19391" s="5"/>
      <c r="W19391" s="5"/>
    </row>
    <row r="19392" spans="4:23" customFormat="1" x14ac:dyDescent="0.35">
      <c r="D19392" s="5"/>
      <c r="J19392" s="12"/>
      <c r="S19392" s="12"/>
      <c r="T19392" s="5"/>
      <c r="V19392" s="5"/>
      <c r="W19392" s="5"/>
    </row>
    <row r="19393" spans="4:23" customFormat="1" x14ac:dyDescent="0.35">
      <c r="D19393" s="5"/>
      <c r="J19393" s="12"/>
      <c r="S19393" s="12"/>
      <c r="T19393" s="5"/>
      <c r="V19393" s="5"/>
      <c r="W19393" s="5"/>
    </row>
    <row r="19394" spans="4:23" customFormat="1" x14ac:dyDescent="0.35">
      <c r="D19394" s="5"/>
      <c r="J19394" s="12"/>
      <c r="S19394" s="12"/>
      <c r="T19394" s="5"/>
      <c r="V19394" s="5"/>
      <c r="W19394" s="5"/>
    </row>
    <row r="19395" spans="4:23" customFormat="1" x14ac:dyDescent="0.35">
      <c r="D19395" s="5"/>
      <c r="J19395" s="12"/>
      <c r="S19395" s="12"/>
      <c r="T19395" s="5"/>
      <c r="V19395" s="5"/>
      <c r="W19395" s="5"/>
    </row>
    <row r="19396" spans="4:23" customFormat="1" x14ac:dyDescent="0.35">
      <c r="D19396" s="5"/>
      <c r="J19396" s="12"/>
      <c r="S19396" s="12"/>
      <c r="T19396" s="5"/>
      <c r="V19396" s="5"/>
      <c r="W19396" s="5"/>
    </row>
    <row r="19397" spans="4:23" customFormat="1" x14ac:dyDescent="0.35">
      <c r="D19397" s="5"/>
      <c r="J19397" s="12"/>
      <c r="S19397" s="12"/>
      <c r="T19397" s="5"/>
      <c r="V19397" s="5"/>
      <c r="W19397" s="5"/>
    </row>
    <row r="19398" spans="4:23" customFormat="1" x14ac:dyDescent="0.35">
      <c r="D19398" s="5"/>
      <c r="J19398" s="12"/>
      <c r="S19398" s="12"/>
      <c r="T19398" s="5"/>
      <c r="V19398" s="5"/>
      <c r="W19398" s="5"/>
    </row>
    <row r="19399" spans="4:23" customFormat="1" x14ac:dyDescent="0.35">
      <c r="D19399" s="5"/>
      <c r="J19399" s="12"/>
      <c r="S19399" s="12"/>
      <c r="T19399" s="5"/>
      <c r="V19399" s="5"/>
      <c r="W19399" s="5"/>
    </row>
    <row r="19400" spans="4:23" customFormat="1" x14ac:dyDescent="0.35">
      <c r="D19400" s="5"/>
      <c r="J19400" s="12"/>
      <c r="S19400" s="12"/>
      <c r="T19400" s="5"/>
      <c r="V19400" s="5"/>
      <c r="W19400" s="5"/>
    </row>
    <row r="19401" spans="4:23" customFormat="1" x14ac:dyDescent="0.35">
      <c r="D19401" s="5"/>
      <c r="J19401" s="12"/>
      <c r="S19401" s="12"/>
      <c r="T19401" s="5"/>
      <c r="V19401" s="5"/>
      <c r="W19401" s="5"/>
    </row>
    <row r="19402" spans="4:23" customFormat="1" x14ac:dyDescent="0.35">
      <c r="D19402" s="5"/>
      <c r="J19402" s="12"/>
      <c r="S19402" s="12"/>
      <c r="T19402" s="5"/>
      <c r="V19402" s="5"/>
      <c r="W19402" s="5"/>
    </row>
    <row r="19403" spans="4:23" customFormat="1" x14ac:dyDescent="0.35">
      <c r="D19403" s="5"/>
      <c r="J19403" s="12"/>
      <c r="S19403" s="12"/>
      <c r="T19403" s="5"/>
      <c r="V19403" s="5"/>
      <c r="W19403" s="5"/>
    </row>
    <row r="19404" spans="4:23" customFormat="1" x14ac:dyDescent="0.35">
      <c r="D19404" s="5"/>
      <c r="J19404" s="12"/>
      <c r="S19404" s="12"/>
      <c r="T19404" s="5"/>
      <c r="V19404" s="5"/>
      <c r="W19404" s="5"/>
    </row>
    <row r="19405" spans="4:23" customFormat="1" x14ac:dyDescent="0.35">
      <c r="D19405" s="5"/>
      <c r="J19405" s="12"/>
      <c r="S19405" s="12"/>
      <c r="T19405" s="5"/>
      <c r="V19405" s="5"/>
      <c r="W19405" s="5"/>
    </row>
    <row r="19406" spans="4:23" customFormat="1" x14ac:dyDescent="0.35">
      <c r="D19406" s="5"/>
      <c r="J19406" s="12"/>
      <c r="S19406" s="12"/>
      <c r="T19406" s="5"/>
      <c r="V19406" s="5"/>
      <c r="W19406" s="5"/>
    </row>
    <row r="19407" spans="4:23" customFormat="1" x14ac:dyDescent="0.35">
      <c r="D19407" s="5"/>
      <c r="J19407" s="12"/>
      <c r="S19407" s="12"/>
      <c r="T19407" s="5"/>
      <c r="V19407" s="5"/>
      <c r="W19407" s="5"/>
    </row>
    <row r="19408" spans="4:23" customFormat="1" x14ac:dyDescent="0.35">
      <c r="D19408" s="5"/>
      <c r="J19408" s="12"/>
      <c r="S19408" s="12"/>
      <c r="T19408" s="5"/>
      <c r="V19408" s="5"/>
      <c r="W19408" s="5"/>
    </row>
    <row r="19409" spans="4:23" customFormat="1" x14ac:dyDescent="0.35">
      <c r="D19409" s="5"/>
      <c r="J19409" s="12"/>
      <c r="S19409" s="12"/>
      <c r="T19409" s="5"/>
      <c r="V19409" s="5"/>
      <c r="W19409" s="5"/>
    </row>
    <row r="19410" spans="4:23" customFormat="1" x14ac:dyDescent="0.35">
      <c r="D19410" s="5"/>
      <c r="J19410" s="12"/>
      <c r="S19410" s="12"/>
      <c r="T19410" s="5"/>
      <c r="V19410" s="5"/>
      <c r="W19410" s="5"/>
    </row>
    <row r="19411" spans="4:23" customFormat="1" x14ac:dyDescent="0.35">
      <c r="D19411" s="5"/>
      <c r="J19411" s="12"/>
      <c r="S19411" s="12"/>
      <c r="T19411" s="5"/>
      <c r="V19411" s="5"/>
      <c r="W19411" s="5"/>
    </row>
    <row r="19412" spans="4:23" customFormat="1" x14ac:dyDescent="0.35">
      <c r="D19412" s="5"/>
      <c r="J19412" s="12"/>
      <c r="S19412" s="12"/>
      <c r="T19412" s="5"/>
      <c r="V19412" s="5"/>
      <c r="W19412" s="5"/>
    </row>
    <row r="19413" spans="4:23" customFormat="1" x14ac:dyDescent="0.35">
      <c r="D19413" s="5"/>
      <c r="J19413" s="12"/>
      <c r="S19413" s="12"/>
      <c r="T19413" s="5"/>
      <c r="V19413" s="5"/>
      <c r="W19413" s="5"/>
    </row>
    <row r="19414" spans="4:23" customFormat="1" x14ac:dyDescent="0.35">
      <c r="D19414" s="5"/>
      <c r="J19414" s="12"/>
      <c r="S19414" s="12"/>
      <c r="T19414" s="5"/>
      <c r="V19414" s="5"/>
      <c r="W19414" s="5"/>
    </row>
    <row r="19415" spans="4:23" customFormat="1" x14ac:dyDescent="0.35">
      <c r="D19415" s="5"/>
      <c r="J19415" s="12"/>
      <c r="S19415" s="12"/>
      <c r="T19415" s="5"/>
      <c r="V19415" s="5"/>
      <c r="W19415" s="5"/>
    </row>
    <row r="19416" spans="4:23" customFormat="1" x14ac:dyDescent="0.35">
      <c r="D19416" s="5"/>
      <c r="J19416" s="12"/>
      <c r="S19416" s="12"/>
      <c r="T19416" s="5"/>
      <c r="V19416" s="5"/>
      <c r="W19416" s="5"/>
    </row>
    <row r="19417" spans="4:23" customFormat="1" x14ac:dyDescent="0.35">
      <c r="D19417" s="5"/>
      <c r="J19417" s="12"/>
      <c r="S19417" s="12"/>
      <c r="T19417" s="5"/>
      <c r="V19417" s="5"/>
      <c r="W19417" s="5"/>
    </row>
    <row r="19418" spans="4:23" customFormat="1" x14ac:dyDescent="0.35">
      <c r="D19418" s="5"/>
      <c r="J19418" s="12"/>
      <c r="S19418" s="12"/>
      <c r="T19418" s="5"/>
      <c r="V19418" s="5"/>
      <c r="W19418" s="5"/>
    </row>
    <row r="19419" spans="4:23" customFormat="1" x14ac:dyDescent="0.35">
      <c r="D19419" s="5"/>
      <c r="J19419" s="12"/>
      <c r="S19419" s="12"/>
      <c r="T19419" s="5"/>
      <c r="V19419" s="5"/>
      <c r="W19419" s="5"/>
    </row>
    <row r="19420" spans="4:23" customFormat="1" x14ac:dyDescent="0.35">
      <c r="D19420" s="5"/>
      <c r="J19420" s="12"/>
      <c r="S19420" s="12"/>
      <c r="T19420" s="5"/>
      <c r="V19420" s="5"/>
      <c r="W19420" s="5"/>
    </row>
    <row r="19421" spans="4:23" customFormat="1" x14ac:dyDescent="0.35">
      <c r="D19421" s="5"/>
      <c r="J19421" s="12"/>
      <c r="S19421" s="12"/>
      <c r="T19421" s="5"/>
      <c r="V19421" s="5"/>
      <c r="W19421" s="5"/>
    </row>
    <row r="19422" spans="4:23" customFormat="1" x14ac:dyDescent="0.35">
      <c r="D19422" s="5"/>
      <c r="J19422" s="12"/>
      <c r="S19422" s="12"/>
      <c r="T19422" s="5"/>
      <c r="V19422" s="5"/>
      <c r="W19422" s="5"/>
    </row>
    <row r="19423" spans="4:23" customFormat="1" x14ac:dyDescent="0.35">
      <c r="D19423" s="5"/>
      <c r="J19423" s="12"/>
      <c r="S19423" s="12"/>
      <c r="T19423" s="5"/>
      <c r="V19423" s="5"/>
      <c r="W19423" s="5"/>
    </row>
    <row r="19424" spans="4:23" customFormat="1" x14ac:dyDescent="0.35">
      <c r="D19424" s="5"/>
      <c r="J19424" s="12"/>
      <c r="S19424" s="12"/>
      <c r="T19424" s="5"/>
      <c r="V19424" s="5"/>
      <c r="W19424" s="5"/>
    </row>
    <row r="19425" spans="4:23" customFormat="1" x14ac:dyDescent="0.35">
      <c r="D19425" s="5"/>
      <c r="J19425" s="12"/>
      <c r="S19425" s="12"/>
      <c r="T19425" s="5"/>
      <c r="V19425" s="5"/>
      <c r="W19425" s="5"/>
    </row>
    <row r="19426" spans="4:23" customFormat="1" x14ac:dyDescent="0.35">
      <c r="D19426" s="5"/>
      <c r="J19426" s="12"/>
      <c r="S19426" s="12"/>
      <c r="T19426" s="5"/>
      <c r="V19426" s="5"/>
      <c r="W19426" s="5"/>
    </row>
    <row r="19427" spans="4:23" customFormat="1" x14ac:dyDescent="0.35">
      <c r="D19427" s="5"/>
      <c r="J19427" s="12"/>
      <c r="S19427" s="12"/>
      <c r="T19427" s="5"/>
      <c r="V19427" s="5"/>
      <c r="W19427" s="5"/>
    </row>
    <row r="19428" spans="4:23" customFormat="1" x14ac:dyDescent="0.35">
      <c r="D19428" s="5"/>
      <c r="J19428" s="12"/>
      <c r="S19428" s="12"/>
      <c r="T19428" s="5"/>
      <c r="V19428" s="5"/>
      <c r="W19428" s="5"/>
    </row>
    <row r="19429" spans="4:23" customFormat="1" x14ac:dyDescent="0.35">
      <c r="D19429" s="5"/>
      <c r="J19429" s="12"/>
      <c r="S19429" s="12"/>
      <c r="T19429" s="5"/>
      <c r="V19429" s="5"/>
      <c r="W19429" s="5"/>
    </row>
    <row r="19430" spans="4:23" customFormat="1" x14ac:dyDescent="0.35">
      <c r="D19430" s="5"/>
      <c r="J19430" s="12"/>
      <c r="S19430" s="12"/>
      <c r="T19430" s="5"/>
      <c r="V19430" s="5"/>
      <c r="W19430" s="5"/>
    </row>
    <row r="19431" spans="4:23" customFormat="1" x14ac:dyDescent="0.35">
      <c r="D19431" s="5"/>
      <c r="J19431" s="12"/>
      <c r="S19431" s="12"/>
      <c r="T19431" s="5"/>
      <c r="V19431" s="5"/>
      <c r="W19431" s="5"/>
    </row>
    <row r="19432" spans="4:23" customFormat="1" x14ac:dyDescent="0.35">
      <c r="D19432" s="5"/>
      <c r="J19432" s="12"/>
      <c r="S19432" s="12"/>
      <c r="T19432" s="5"/>
      <c r="V19432" s="5"/>
      <c r="W19432" s="5"/>
    </row>
    <row r="19433" spans="4:23" customFormat="1" x14ac:dyDescent="0.35">
      <c r="D19433" s="5"/>
      <c r="J19433" s="12"/>
      <c r="S19433" s="12"/>
      <c r="T19433" s="5"/>
      <c r="V19433" s="5"/>
      <c r="W19433" s="5"/>
    </row>
    <row r="19434" spans="4:23" customFormat="1" x14ac:dyDescent="0.35">
      <c r="D19434" s="5"/>
      <c r="J19434" s="12"/>
      <c r="S19434" s="12"/>
      <c r="T19434" s="5"/>
      <c r="V19434" s="5"/>
      <c r="W19434" s="5"/>
    </row>
    <row r="19435" spans="4:23" customFormat="1" x14ac:dyDescent="0.35">
      <c r="D19435" s="5"/>
      <c r="J19435" s="12"/>
      <c r="S19435" s="12"/>
      <c r="T19435" s="5"/>
      <c r="V19435" s="5"/>
      <c r="W19435" s="5"/>
    </row>
    <row r="19436" spans="4:23" customFormat="1" x14ac:dyDescent="0.35">
      <c r="D19436" s="5"/>
      <c r="J19436" s="12"/>
      <c r="S19436" s="12"/>
      <c r="T19436" s="5"/>
      <c r="V19436" s="5"/>
      <c r="W19436" s="5"/>
    </row>
    <row r="19437" spans="4:23" customFormat="1" x14ac:dyDescent="0.35">
      <c r="D19437" s="5"/>
      <c r="J19437" s="12"/>
      <c r="S19437" s="12"/>
      <c r="T19437" s="5"/>
      <c r="V19437" s="5"/>
      <c r="W19437" s="5"/>
    </row>
    <row r="19438" spans="4:23" customFormat="1" x14ac:dyDescent="0.35">
      <c r="D19438" s="5"/>
      <c r="J19438" s="12"/>
      <c r="S19438" s="12"/>
      <c r="T19438" s="5"/>
      <c r="V19438" s="5"/>
      <c r="W19438" s="5"/>
    </row>
    <row r="19439" spans="4:23" customFormat="1" x14ac:dyDescent="0.35">
      <c r="D19439" s="5"/>
      <c r="J19439" s="12"/>
      <c r="S19439" s="12"/>
      <c r="T19439" s="5"/>
      <c r="V19439" s="5"/>
      <c r="W19439" s="5"/>
    </row>
    <row r="19440" spans="4:23" customFormat="1" x14ac:dyDescent="0.35">
      <c r="D19440" s="5"/>
      <c r="J19440" s="12"/>
      <c r="S19440" s="12"/>
      <c r="T19440" s="5"/>
      <c r="V19440" s="5"/>
      <c r="W19440" s="5"/>
    </row>
    <row r="19441" spans="4:23" customFormat="1" x14ac:dyDescent="0.35">
      <c r="D19441" s="5"/>
      <c r="J19441" s="12"/>
      <c r="S19441" s="12"/>
      <c r="T19441" s="5"/>
      <c r="V19441" s="5"/>
      <c r="W19441" s="5"/>
    </row>
    <row r="19442" spans="4:23" customFormat="1" x14ac:dyDescent="0.35">
      <c r="D19442" s="5"/>
      <c r="J19442" s="12"/>
      <c r="S19442" s="12"/>
      <c r="T19442" s="5"/>
      <c r="V19442" s="5"/>
      <c r="W19442" s="5"/>
    </row>
    <row r="19443" spans="4:23" customFormat="1" x14ac:dyDescent="0.35">
      <c r="D19443" s="5"/>
      <c r="J19443" s="12"/>
      <c r="S19443" s="12"/>
      <c r="T19443" s="5"/>
      <c r="V19443" s="5"/>
      <c r="W19443" s="5"/>
    </row>
    <row r="19444" spans="4:23" customFormat="1" x14ac:dyDescent="0.35">
      <c r="D19444" s="5"/>
      <c r="J19444" s="12"/>
      <c r="S19444" s="12"/>
      <c r="T19444" s="5"/>
      <c r="V19444" s="5"/>
      <c r="W19444" s="5"/>
    </row>
    <row r="19445" spans="4:23" customFormat="1" x14ac:dyDescent="0.35">
      <c r="D19445" s="5"/>
      <c r="J19445" s="12"/>
      <c r="S19445" s="12"/>
      <c r="T19445" s="5"/>
      <c r="V19445" s="5"/>
      <c r="W19445" s="5"/>
    </row>
    <row r="19446" spans="4:23" customFormat="1" x14ac:dyDescent="0.35">
      <c r="D19446" s="5"/>
      <c r="J19446" s="12"/>
      <c r="S19446" s="12"/>
      <c r="T19446" s="5"/>
      <c r="V19446" s="5"/>
      <c r="W19446" s="5"/>
    </row>
    <row r="19447" spans="4:23" customFormat="1" x14ac:dyDescent="0.35">
      <c r="D19447" s="5"/>
      <c r="J19447" s="12"/>
      <c r="S19447" s="12"/>
      <c r="T19447" s="5"/>
      <c r="V19447" s="5"/>
      <c r="W19447" s="5"/>
    </row>
    <row r="19448" spans="4:23" customFormat="1" x14ac:dyDescent="0.35">
      <c r="D19448" s="5"/>
      <c r="J19448" s="12"/>
      <c r="S19448" s="12"/>
      <c r="T19448" s="5"/>
      <c r="V19448" s="5"/>
      <c r="W19448" s="5"/>
    </row>
    <row r="19449" spans="4:23" customFormat="1" x14ac:dyDescent="0.35">
      <c r="D19449" s="5"/>
      <c r="J19449" s="12"/>
      <c r="S19449" s="12"/>
      <c r="T19449" s="5"/>
      <c r="V19449" s="5"/>
      <c r="W19449" s="5"/>
    </row>
    <row r="19450" spans="4:23" customFormat="1" x14ac:dyDescent="0.35">
      <c r="D19450" s="5"/>
      <c r="J19450" s="12"/>
      <c r="S19450" s="12"/>
      <c r="T19450" s="5"/>
      <c r="V19450" s="5"/>
      <c r="W19450" s="5"/>
    </row>
    <row r="19451" spans="4:23" customFormat="1" x14ac:dyDescent="0.35">
      <c r="D19451" s="5"/>
      <c r="J19451" s="12"/>
      <c r="S19451" s="12"/>
      <c r="T19451" s="5"/>
      <c r="V19451" s="5"/>
      <c r="W19451" s="5"/>
    </row>
    <row r="19452" spans="4:23" customFormat="1" x14ac:dyDescent="0.35">
      <c r="D19452" s="5"/>
      <c r="J19452" s="12"/>
      <c r="S19452" s="12"/>
      <c r="T19452" s="5"/>
      <c r="V19452" s="5"/>
      <c r="W19452" s="5"/>
    </row>
    <row r="19453" spans="4:23" customFormat="1" x14ac:dyDescent="0.35">
      <c r="D19453" s="5"/>
      <c r="J19453" s="12"/>
      <c r="S19453" s="12"/>
      <c r="T19453" s="5"/>
      <c r="V19453" s="5"/>
      <c r="W19453" s="5"/>
    </row>
    <row r="19454" spans="4:23" customFormat="1" x14ac:dyDescent="0.35">
      <c r="D19454" s="5"/>
      <c r="J19454" s="12"/>
      <c r="S19454" s="12"/>
      <c r="T19454" s="5"/>
      <c r="V19454" s="5"/>
      <c r="W19454" s="5"/>
    </row>
    <row r="19455" spans="4:23" customFormat="1" x14ac:dyDescent="0.35">
      <c r="D19455" s="5"/>
      <c r="J19455" s="12"/>
      <c r="S19455" s="12"/>
      <c r="T19455" s="5"/>
      <c r="V19455" s="5"/>
      <c r="W19455" s="5"/>
    </row>
    <row r="19456" spans="4:23" customFormat="1" x14ac:dyDescent="0.35">
      <c r="D19456" s="5"/>
      <c r="J19456" s="12"/>
      <c r="S19456" s="12"/>
      <c r="T19456" s="5"/>
      <c r="V19456" s="5"/>
      <c r="W19456" s="5"/>
    </row>
    <row r="19457" spans="4:23" customFormat="1" x14ac:dyDescent="0.35">
      <c r="D19457" s="5"/>
      <c r="J19457" s="12"/>
      <c r="S19457" s="12"/>
      <c r="T19457" s="5"/>
      <c r="V19457" s="5"/>
      <c r="W19457" s="5"/>
    </row>
    <row r="19458" spans="4:23" customFormat="1" x14ac:dyDescent="0.35">
      <c r="D19458" s="5"/>
      <c r="J19458" s="12"/>
      <c r="S19458" s="12"/>
      <c r="T19458" s="5"/>
      <c r="V19458" s="5"/>
      <c r="W19458" s="5"/>
    </row>
    <row r="19459" spans="4:23" customFormat="1" x14ac:dyDescent="0.35">
      <c r="D19459" s="5"/>
      <c r="J19459" s="12"/>
      <c r="S19459" s="12"/>
      <c r="T19459" s="5"/>
      <c r="V19459" s="5"/>
      <c r="W19459" s="5"/>
    </row>
    <row r="19460" spans="4:23" customFormat="1" x14ac:dyDescent="0.35">
      <c r="D19460" s="5"/>
      <c r="J19460" s="12"/>
      <c r="S19460" s="12"/>
      <c r="T19460" s="5"/>
      <c r="V19460" s="5"/>
      <c r="W19460" s="5"/>
    </row>
    <row r="19461" spans="4:23" customFormat="1" x14ac:dyDescent="0.35">
      <c r="D19461" s="5"/>
      <c r="J19461" s="12"/>
      <c r="S19461" s="12"/>
      <c r="T19461" s="5"/>
      <c r="V19461" s="5"/>
      <c r="W19461" s="5"/>
    </row>
    <row r="19462" spans="4:23" customFormat="1" x14ac:dyDescent="0.35">
      <c r="D19462" s="5"/>
      <c r="J19462" s="12"/>
      <c r="S19462" s="12"/>
      <c r="T19462" s="5"/>
      <c r="V19462" s="5"/>
      <c r="W19462" s="5"/>
    </row>
    <row r="19463" spans="4:23" customFormat="1" x14ac:dyDescent="0.35">
      <c r="D19463" s="5"/>
      <c r="J19463" s="12"/>
      <c r="S19463" s="12"/>
      <c r="T19463" s="5"/>
      <c r="V19463" s="5"/>
      <c r="W19463" s="5"/>
    </row>
    <row r="19464" spans="4:23" customFormat="1" x14ac:dyDescent="0.35">
      <c r="D19464" s="5"/>
      <c r="J19464" s="12"/>
      <c r="S19464" s="12"/>
      <c r="T19464" s="5"/>
      <c r="V19464" s="5"/>
      <c r="W19464" s="5"/>
    </row>
    <row r="19465" spans="4:23" customFormat="1" x14ac:dyDescent="0.35">
      <c r="D19465" s="5"/>
      <c r="J19465" s="12"/>
      <c r="S19465" s="12"/>
      <c r="T19465" s="5"/>
      <c r="V19465" s="5"/>
      <c r="W19465" s="5"/>
    </row>
    <row r="19466" spans="4:23" customFormat="1" x14ac:dyDescent="0.35">
      <c r="D19466" s="5"/>
      <c r="J19466" s="12"/>
      <c r="S19466" s="12"/>
      <c r="T19466" s="5"/>
      <c r="V19466" s="5"/>
      <c r="W19466" s="5"/>
    </row>
    <row r="19467" spans="4:23" customFormat="1" x14ac:dyDescent="0.35">
      <c r="D19467" s="5"/>
      <c r="J19467" s="12"/>
      <c r="S19467" s="12"/>
      <c r="T19467" s="5"/>
      <c r="V19467" s="5"/>
      <c r="W19467" s="5"/>
    </row>
    <row r="19468" spans="4:23" customFormat="1" x14ac:dyDescent="0.35">
      <c r="D19468" s="5"/>
      <c r="J19468" s="12"/>
      <c r="S19468" s="12"/>
      <c r="T19468" s="5"/>
      <c r="V19468" s="5"/>
      <c r="W19468" s="5"/>
    </row>
    <row r="19469" spans="4:23" customFormat="1" x14ac:dyDescent="0.35">
      <c r="D19469" s="5"/>
      <c r="J19469" s="12"/>
      <c r="S19469" s="12"/>
      <c r="T19469" s="5"/>
      <c r="V19469" s="5"/>
      <c r="W19469" s="5"/>
    </row>
    <row r="19470" spans="4:23" customFormat="1" x14ac:dyDescent="0.35">
      <c r="D19470" s="5"/>
      <c r="J19470" s="12"/>
      <c r="S19470" s="12"/>
      <c r="T19470" s="5"/>
      <c r="V19470" s="5"/>
      <c r="W19470" s="5"/>
    </row>
    <row r="19471" spans="4:23" customFormat="1" x14ac:dyDescent="0.35">
      <c r="D19471" s="5"/>
      <c r="J19471" s="12"/>
      <c r="S19471" s="12"/>
      <c r="T19471" s="5"/>
      <c r="V19471" s="5"/>
      <c r="W19471" s="5"/>
    </row>
    <row r="19472" spans="4:23" customFormat="1" x14ac:dyDescent="0.35">
      <c r="D19472" s="5"/>
      <c r="J19472" s="12"/>
      <c r="S19472" s="12"/>
      <c r="T19472" s="5"/>
      <c r="V19472" s="5"/>
      <c r="W19472" s="5"/>
    </row>
    <row r="19473" spans="4:23" customFormat="1" x14ac:dyDescent="0.35">
      <c r="D19473" s="5"/>
      <c r="J19473" s="12"/>
      <c r="S19473" s="12"/>
      <c r="T19473" s="5"/>
      <c r="V19473" s="5"/>
      <c r="W19473" s="5"/>
    </row>
    <row r="19474" spans="4:23" customFormat="1" x14ac:dyDescent="0.35">
      <c r="D19474" s="5"/>
      <c r="J19474" s="12"/>
      <c r="S19474" s="12"/>
      <c r="T19474" s="5"/>
      <c r="V19474" s="5"/>
      <c r="W19474" s="5"/>
    </row>
    <row r="19475" spans="4:23" customFormat="1" x14ac:dyDescent="0.35">
      <c r="D19475" s="5"/>
      <c r="J19475" s="12"/>
      <c r="S19475" s="12"/>
      <c r="T19475" s="5"/>
      <c r="V19475" s="5"/>
      <c r="W19475" s="5"/>
    </row>
    <row r="19476" spans="4:23" customFormat="1" x14ac:dyDescent="0.35">
      <c r="D19476" s="5"/>
      <c r="J19476" s="12"/>
      <c r="S19476" s="12"/>
      <c r="T19476" s="5"/>
      <c r="V19476" s="5"/>
      <c r="W19476" s="5"/>
    </row>
    <row r="19477" spans="4:23" customFormat="1" x14ac:dyDescent="0.35">
      <c r="D19477" s="5"/>
      <c r="J19477" s="12"/>
      <c r="S19477" s="12"/>
      <c r="T19477" s="5"/>
      <c r="V19477" s="5"/>
      <c r="W19477" s="5"/>
    </row>
    <row r="19478" spans="4:23" customFormat="1" x14ac:dyDescent="0.35">
      <c r="D19478" s="5"/>
      <c r="J19478" s="12"/>
      <c r="S19478" s="12"/>
      <c r="T19478" s="5"/>
      <c r="V19478" s="5"/>
      <c r="W19478" s="5"/>
    </row>
    <row r="19479" spans="4:23" customFormat="1" x14ac:dyDescent="0.35">
      <c r="D19479" s="5"/>
      <c r="J19479" s="12"/>
      <c r="S19479" s="12"/>
      <c r="T19479" s="5"/>
      <c r="V19479" s="5"/>
      <c r="W19479" s="5"/>
    </row>
    <row r="19480" spans="4:23" customFormat="1" x14ac:dyDescent="0.35">
      <c r="D19480" s="5"/>
      <c r="J19480" s="12"/>
      <c r="S19480" s="12"/>
      <c r="T19480" s="5"/>
      <c r="V19480" s="5"/>
      <c r="W19480" s="5"/>
    </row>
    <row r="19481" spans="4:23" customFormat="1" x14ac:dyDescent="0.35">
      <c r="D19481" s="5"/>
      <c r="J19481" s="12"/>
      <c r="S19481" s="12"/>
      <c r="T19481" s="5"/>
      <c r="V19481" s="5"/>
      <c r="W19481" s="5"/>
    </row>
    <row r="19482" spans="4:23" customFormat="1" x14ac:dyDescent="0.35">
      <c r="D19482" s="5"/>
      <c r="J19482" s="12"/>
      <c r="S19482" s="12"/>
      <c r="T19482" s="5"/>
      <c r="V19482" s="5"/>
      <c r="W19482" s="5"/>
    </row>
    <row r="19483" spans="4:23" customFormat="1" x14ac:dyDescent="0.35">
      <c r="D19483" s="5"/>
      <c r="J19483" s="12"/>
      <c r="S19483" s="12"/>
      <c r="T19483" s="5"/>
      <c r="V19483" s="5"/>
      <c r="W19483" s="5"/>
    </row>
    <row r="19484" spans="4:23" customFormat="1" x14ac:dyDescent="0.35">
      <c r="D19484" s="5"/>
      <c r="J19484" s="12"/>
      <c r="S19484" s="12"/>
      <c r="T19484" s="5"/>
      <c r="V19484" s="5"/>
      <c r="W19484" s="5"/>
    </row>
    <row r="19485" spans="4:23" customFormat="1" x14ac:dyDescent="0.35">
      <c r="D19485" s="5"/>
      <c r="J19485" s="12"/>
      <c r="S19485" s="12"/>
      <c r="T19485" s="5"/>
      <c r="V19485" s="5"/>
      <c r="W19485" s="5"/>
    </row>
    <row r="19486" spans="4:23" customFormat="1" x14ac:dyDescent="0.35">
      <c r="D19486" s="5"/>
      <c r="J19486" s="12"/>
      <c r="S19486" s="12"/>
      <c r="T19486" s="5"/>
      <c r="V19486" s="5"/>
      <c r="W19486" s="5"/>
    </row>
    <row r="19487" spans="4:23" customFormat="1" x14ac:dyDescent="0.35">
      <c r="D19487" s="5"/>
      <c r="J19487" s="12"/>
      <c r="S19487" s="12"/>
      <c r="T19487" s="5"/>
      <c r="V19487" s="5"/>
      <c r="W19487" s="5"/>
    </row>
    <row r="19488" spans="4:23" customFormat="1" x14ac:dyDescent="0.35">
      <c r="D19488" s="5"/>
      <c r="J19488" s="12"/>
      <c r="S19488" s="12"/>
      <c r="T19488" s="5"/>
      <c r="V19488" s="5"/>
      <c r="W19488" s="5"/>
    </row>
    <row r="19489" spans="4:23" customFormat="1" x14ac:dyDescent="0.35">
      <c r="D19489" s="5"/>
      <c r="J19489" s="12"/>
      <c r="S19489" s="12"/>
      <c r="T19489" s="5"/>
      <c r="V19489" s="5"/>
      <c r="W19489" s="5"/>
    </row>
    <row r="19490" spans="4:23" customFormat="1" x14ac:dyDescent="0.35">
      <c r="D19490" s="5"/>
      <c r="J19490" s="12"/>
      <c r="S19490" s="12"/>
      <c r="T19490" s="5"/>
      <c r="V19490" s="5"/>
      <c r="W19490" s="5"/>
    </row>
    <row r="19491" spans="4:23" customFormat="1" x14ac:dyDescent="0.35">
      <c r="D19491" s="5"/>
      <c r="J19491" s="12"/>
      <c r="S19491" s="12"/>
      <c r="T19491" s="5"/>
      <c r="V19491" s="5"/>
      <c r="W19491" s="5"/>
    </row>
    <row r="19492" spans="4:23" customFormat="1" x14ac:dyDescent="0.35">
      <c r="D19492" s="5"/>
      <c r="J19492" s="12"/>
      <c r="S19492" s="12"/>
      <c r="T19492" s="5"/>
      <c r="V19492" s="5"/>
      <c r="W19492" s="5"/>
    </row>
    <row r="19493" spans="4:23" customFormat="1" x14ac:dyDescent="0.35">
      <c r="D19493" s="5"/>
      <c r="J19493" s="12"/>
      <c r="S19493" s="12"/>
      <c r="T19493" s="5"/>
      <c r="V19493" s="5"/>
      <c r="W19493" s="5"/>
    </row>
    <row r="19494" spans="4:23" customFormat="1" x14ac:dyDescent="0.35">
      <c r="D19494" s="5"/>
      <c r="J19494" s="12"/>
      <c r="S19494" s="12"/>
      <c r="T19494" s="5"/>
      <c r="V19494" s="5"/>
      <c r="W19494" s="5"/>
    </row>
    <row r="19495" spans="4:23" customFormat="1" x14ac:dyDescent="0.35">
      <c r="D19495" s="5"/>
      <c r="J19495" s="12"/>
      <c r="S19495" s="12"/>
      <c r="T19495" s="5"/>
      <c r="V19495" s="5"/>
      <c r="W19495" s="5"/>
    </row>
    <row r="19496" spans="4:23" customFormat="1" x14ac:dyDescent="0.35">
      <c r="D19496" s="5"/>
      <c r="J19496" s="12"/>
      <c r="S19496" s="12"/>
      <c r="T19496" s="5"/>
      <c r="V19496" s="5"/>
      <c r="W19496" s="5"/>
    </row>
    <row r="19497" spans="4:23" customFormat="1" x14ac:dyDescent="0.35">
      <c r="D19497" s="5"/>
      <c r="J19497" s="12"/>
      <c r="S19497" s="12"/>
      <c r="T19497" s="5"/>
      <c r="V19497" s="5"/>
      <c r="W19497" s="5"/>
    </row>
    <row r="19498" spans="4:23" customFormat="1" x14ac:dyDescent="0.35">
      <c r="D19498" s="5"/>
      <c r="J19498" s="12"/>
      <c r="S19498" s="12"/>
      <c r="T19498" s="5"/>
      <c r="V19498" s="5"/>
      <c r="W19498" s="5"/>
    </row>
    <row r="19499" spans="4:23" customFormat="1" x14ac:dyDescent="0.35">
      <c r="D19499" s="5"/>
      <c r="J19499" s="12"/>
      <c r="S19499" s="12"/>
      <c r="T19499" s="5"/>
      <c r="V19499" s="5"/>
      <c r="W19499" s="5"/>
    </row>
    <row r="19500" spans="4:23" customFormat="1" x14ac:dyDescent="0.35">
      <c r="D19500" s="5"/>
      <c r="J19500" s="12"/>
      <c r="S19500" s="12"/>
      <c r="T19500" s="5"/>
      <c r="V19500" s="5"/>
      <c r="W19500" s="5"/>
    </row>
    <row r="19501" spans="4:23" customFormat="1" x14ac:dyDescent="0.35">
      <c r="D19501" s="5"/>
      <c r="J19501" s="12"/>
      <c r="S19501" s="12"/>
      <c r="T19501" s="5"/>
      <c r="V19501" s="5"/>
      <c r="W19501" s="5"/>
    </row>
    <row r="19502" spans="4:23" customFormat="1" x14ac:dyDescent="0.35">
      <c r="D19502" s="5"/>
      <c r="J19502" s="12"/>
      <c r="S19502" s="12"/>
      <c r="T19502" s="5"/>
      <c r="V19502" s="5"/>
      <c r="W19502" s="5"/>
    </row>
    <row r="19503" spans="4:23" customFormat="1" x14ac:dyDescent="0.35">
      <c r="D19503" s="5"/>
      <c r="J19503" s="12"/>
      <c r="S19503" s="12"/>
      <c r="T19503" s="5"/>
      <c r="V19503" s="5"/>
      <c r="W19503" s="5"/>
    </row>
    <row r="19504" spans="4:23" customFormat="1" x14ac:dyDescent="0.35">
      <c r="D19504" s="5"/>
      <c r="J19504" s="12"/>
      <c r="S19504" s="12"/>
      <c r="T19504" s="5"/>
      <c r="V19504" s="5"/>
      <c r="W19504" s="5"/>
    </row>
    <row r="19505" spans="4:23" customFormat="1" x14ac:dyDescent="0.35">
      <c r="D19505" s="5"/>
      <c r="J19505" s="12"/>
      <c r="S19505" s="12"/>
      <c r="T19505" s="5"/>
      <c r="V19505" s="5"/>
      <c r="W19505" s="5"/>
    </row>
    <row r="19506" spans="4:23" customFormat="1" x14ac:dyDescent="0.35">
      <c r="D19506" s="5"/>
      <c r="J19506" s="12"/>
      <c r="S19506" s="12"/>
      <c r="T19506" s="5"/>
      <c r="V19506" s="5"/>
      <c r="W19506" s="5"/>
    </row>
    <row r="19507" spans="4:23" customFormat="1" x14ac:dyDescent="0.35">
      <c r="D19507" s="5"/>
      <c r="J19507" s="12"/>
      <c r="S19507" s="12"/>
      <c r="T19507" s="5"/>
      <c r="V19507" s="5"/>
      <c r="W19507" s="5"/>
    </row>
    <row r="19508" spans="4:23" customFormat="1" x14ac:dyDescent="0.35">
      <c r="D19508" s="5"/>
      <c r="J19508" s="12"/>
      <c r="S19508" s="12"/>
      <c r="T19508" s="5"/>
      <c r="V19508" s="5"/>
      <c r="W19508" s="5"/>
    </row>
    <row r="19509" spans="4:23" customFormat="1" x14ac:dyDescent="0.35">
      <c r="D19509" s="5"/>
      <c r="J19509" s="12"/>
      <c r="S19509" s="12"/>
      <c r="T19509" s="5"/>
      <c r="V19509" s="5"/>
      <c r="W19509" s="5"/>
    </row>
    <row r="19510" spans="4:23" customFormat="1" x14ac:dyDescent="0.35">
      <c r="D19510" s="5"/>
      <c r="J19510" s="12"/>
      <c r="S19510" s="12"/>
      <c r="T19510" s="5"/>
      <c r="V19510" s="5"/>
      <c r="W19510" s="5"/>
    </row>
    <row r="19511" spans="4:23" customFormat="1" x14ac:dyDescent="0.35">
      <c r="D19511" s="5"/>
      <c r="J19511" s="12"/>
      <c r="S19511" s="12"/>
      <c r="T19511" s="5"/>
      <c r="V19511" s="5"/>
      <c r="W19511" s="5"/>
    </row>
    <row r="19512" spans="4:23" customFormat="1" x14ac:dyDescent="0.35">
      <c r="D19512" s="5"/>
      <c r="J19512" s="12"/>
      <c r="S19512" s="12"/>
      <c r="T19512" s="5"/>
      <c r="V19512" s="5"/>
      <c r="W19512" s="5"/>
    </row>
    <row r="19513" spans="4:23" customFormat="1" x14ac:dyDescent="0.35">
      <c r="D19513" s="5"/>
      <c r="J19513" s="12"/>
      <c r="S19513" s="12"/>
      <c r="T19513" s="5"/>
      <c r="V19513" s="5"/>
      <c r="W19513" s="5"/>
    </row>
    <row r="19514" spans="4:23" customFormat="1" x14ac:dyDescent="0.35">
      <c r="D19514" s="5"/>
      <c r="J19514" s="12"/>
      <c r="S19514" s="12"/>
      <c r="T19514" s="5"/>
      <c r="V19514" s="5"/>
      <c r="W19514" s="5"/>
    </row>
    <row r="19515" spans="4:23" customFormat="1" x14ac:dyDescent="0.35">
      <c r="D19515" s="5"/>
      <c r="J19515" s="12"/>
      <c r="S19515" s="12"/>
      <c r="T19515" s="5"/>
      <c r="V19515" s="5"/>
      <c r="W19515" s="5"/>
    </row>
    <row r="19516" spans="4:23" customFormat="1" x14ac:dyDescent="0.35">
      <c r="D19516" s="5"/>
      <c r="J19516" s="12"/>
      <c r="S19516" s="12"/>
      <c r="T19516" s="5"/>
      <c r="V19516" s="5"/>
      <c r="W19516" s="5"/>
    </row>
    <row r="19517" spans="4:23" customFormat="1" x14ac:dyDescent="0.35">
      <c r="D19517" s="5"/>
      <c r="J19517" s="12"/>
      <c r="S19517" s="12"/>
      <c r="T19517" s="5"/>
      <c r="V19517" s="5"/>
      <c r="W19517" s="5"/>
    </row>
    <row r="19518" spans="4:23" customFormat="1" x14ac:dyDescent="0.35">
      <c r="D19518" s="5"/>
      <c r="J19518" s="12"/>
      <c r="S19518" s="12"/>
      <c r="T19518" s="5"/>
      <c r="V19518" s="5"/>
      <c r="W19518" s="5"/>
    </row>
    <row r="19519" spans="4:23" customFormat="1" x14ac:dyDescent="0.35">
      <c r="D19519" s="5"/>
      <c r="J19519" s="12"/>
      <c r="S19519" s="12"/>
      <c r="T19519" s="5"/>
      <c r="V19519" s="5"/>
      <c r="W19519" s="5"/>
    </row>
    <row r="19520" spans="4:23" customFormat="1" x14ac:dyDescent="0.35">
      <c r="D19520" s="5"/>
      <c r="J19520" s="12"/>
      <c r="S19520" s="12"/>
      <c r="T19520" s="5"/>
      <c r="V19520" s="5"/>
      <c r="W19520" s="5"/>
    </row>
    <row r="19521" spans="4:23" customFormat="1" x14ac:dyDescent="0.35">
      <c r="D19521" s="5"/>
      <c r="J19521" s="12"/>
      <c r="S19521" s="12"/>
      <c r="T19521" s="5"/>
      <c r="V19521" s="5"/>
      <c r="W19521" s="5"/>
    </row>
    <row r="19522" spans="4:23" customFormat="1" x14ac:dyDescent="0.35">
      <c r="D19522" s="5"/>
      <c r="J19522" s="12"/>
      <c r="S19522" s="12"/>
      <c r="T19522" s="5"/>
      <c r="V19522" s="5"/>
      <c r="W19522" s="5"/>
    </row>
    <row r="19523" spans="4:23" customFormat="1" x14ac:dyDescent="0.35">
      <c r="D19523" s="5"/>
      <c r="J19523" s="12"/>
      <c r="S19523" s="12"/>
      <c r="T19523" s="5"/>
      <c r="V19523" s="5"/>
      <c r="W19523" s="5"/>
    </row>
    <row r="19524" spans="4:23" customFormat="1" x14ac:dyDescent="0.35">
      <c r="D19524" s="5"/>
      <c r="J19524" s="12"/>
      <c r="S19524" s="12"/>
      <c r="T19524" s="5"/>
      <c r="V19524" s="5"/>
      <c r="W19524" s="5"/>
    </row>
    <row r="19525" spans="4:23" customFormat="1" x14ac:dyDescent="0.35">
      <c r="D19525" s="5"/>
      <c r="J19525" s="12"/>
      <c r="S19525" s="12"/>
      <c r="T19525" s="5"/>
      <c r="V19525" s="5"/>
      <c r="W19525" s="5"/>
    </row>
    <row r="19526" spans="4:23" customFormat="1" x14ac:dyDescent="0.35">
      <c r="D19526" s="5"/>
      <c r="J19526" s="12"/>
      <c r="S19526" s="12"/>
      <c r="T19526" s="5"/>
      <c r="V19526" s="5"/>
      <c r="W19526" s="5"/>
    </row>
    <row r="19527" spans="4:23" customFormat="1" x14ac:dyDescent="0.35">
      <c r="D19527" s="5"/>
      <c r="J19527" s="12"/>
      <c r="S19527" s="12"/>
      <c r="T19527" s="5"/>
      <c r="V19527" s="5"/>
      <c r="W19527" s="5"/>
    </row>
    <row r="19528" spans="4:23" customFormat="1" x14ac:dyDescent="0.35">
      <c r="D19528" s="5"/>
      <c r="J19528" s="12"/>
      <c r="S19528" s="12"/>
      <c r="T19528" s="5"/>
      <c r="V19528" s="5"/>
      <c r="W19528" s="5"/>
    </row>
    <row r="19529" spans="4:23" customFormat="1" x14ac:dyDescent="0.35">
      <c r="D19529" s="5"/>
      <c r="J19529" s="12"/>
      <c r="S19529" s="12"/>
      <c r="T19529" s="5"/>
      <c r="V19529" s="5"/>
      <c r="W19529" s="5"/>
    </row>
    <row r="19530" spans="4:23" customFormat="1" x14ac:dyDescent="0.35">
      <c r="D19530" s="5"/>
      <c r="J19530" s="12"/>
      <c r="S19530" s="12"/>
      <c r="T19530" s="5"/>
      <c r="V19530" s="5"/>
      <c r="W19530" s="5"/>
    </row>
    <row r="19531" spans="4:23" customFormat="1" x14ac:dyDescent="0.35">
      <c r="D19531" s="5"/>
      <c r="J19531" s="12"/>
      <c r="S19531" s="12"/>
      <c r="T19531" s="5"/>
      <c r="V19531" s="5"/>
      <c r="W19531" s="5"/>
    </row>
    <row r="19532" spans="4:23" customFormat="1" x14ac:dyDescent="0.35">
      <c r="D19532" s="5"/>
      <c r="J19532" s="12"/>
      <c r="S19532" s="12"/>
      <c r="T19532" s="5"/>
      <c r="V19532" s="5"/>
      <c r="W19532" s="5"/>
    </row>
    <row r="19533" spans="4:23" customFormat="1" x14ac:dyDescent="0.35">
      <c r="D19533" s="5"/>
      <c r="J19533" s="12"/>
      <c r="S19533" s="12"/>
      <c r="T19533" s="5"/>
      <c r="V19533" s="5"/>
      <c r="W19533" s="5"/>
    </row>
    <row r="19534" spans="4:23" customFormat="1" x14ac:dyDescent="0.35">
      <c r="D19534" s="5"/>
      <c r="J19534" s="12"/>
      <c r="S19534" s="12"/>
      <c r="T19534" s="5"/>
      <c r="V19534" s="5"/>
      <c r="W19534" s="5"/>
    </row>
    <row r="19535" spans="4:23" customFormat="1" x14ac:dyDescent="0.35">
      <c r="D19535" s="5"/>
      <c r="J19535" s="12"/>
      <c r="S19535" s="12"/>
      <c r="T19535" s="5"/>
      <c r="V19535" s="5"/>
      <c r="W19535" s="5"/>
    </row>
    <row r="19536" spans="4:23" customFormat="1" x14ac:dyDescent="0.35">
      <c r="D19536" s="5"/>
      <c r="J19536" s="12"/>
      <c r="S19536" s="12"/>
      <c r="T19536" s="5"/>
      <c r="V19536" s="5"/>
      <c r="W19536" s="5"/>
    </row>
    <row r="19537" spans="4:23" customFormat="1" x14ac:dyDescent="0.35">
      <c r="D19537" s="5"/>
      <c r="J19537" s="12"/>
      <c r="S19537" s="12"/>
      <c r="T19537" s="5"/>
      <c r="V19537" s="5"/>
      <c r="W19537" s="5"/>
    </row>
    <row r="19538" spans="4:23" customFormat="1" x14ac:dyDescent="0.35">
      <c r="D19538" s="5"/>
      <c r="J19538" s="12"/>
      <c r="S19538" s="12"/>
      <c r="T19538" s="5"/>
      <c r="V19538" s="5"/>
      <c r="W19538" s="5"/>
    </row>
    <row r="19539" spans="4:23" customFormat="1" x14ac:dyDescent="0.35">
      <c r="D19539" s="5"/>
      <c r="J19539" s="12"/>
      <c r="S19539" s="12"/>
      <c r="T19539" s="5"/>
      <c r="V19539" s="5"/>
      <c r="W19539" s="5"/>
    </row>
    <row r="19540" spans="4:23" customFormat="1" x14ac:dyDescent="0.35">
      <c r="D19540" s="5"/>
      <c r="J19540" s="12"/>
      <c r="S19540" s="12"/>
      <c r="T19540" s="5"/>
      <c r="V19540" s="5"/>
      <c r="W19540" s="5"/>
    </row>
    <row r="19541" spans="4:23" customFormat="1" x14ac:dyDescent="0.35">
      <c r="D19541" s="5"/>
      <c r="J19541" s="12"/>
      <c r="S19541" s="12"/>
      <c r="T19541" s="5"/>
      <c r="V19541" s="5"/>
      <c r="W19541" s="5"/>
    </row>
    <row r="19542" spans="4:23" customFormat="1" x14ac:dyDescent="0.35">
      <c r="D19542" s="5"/>
      <c r="J19542" s="12"/>
      <c r="S19542" s="12"/>
      <c r="T19542" s="5"/>
      <c r="V19542" s="5"/>
      <c r="W19542" s="5"/>
    </row>
    <row r="19543" spans="4:23" customFormat="1" x14ac:dyDescent="0.35">
      <c r="D19543" s="5"/>
      <c r="J19543" s="12"/>
      <c r="S19543" s="12"/>
      <c r="T19543" s="5"/>
      <c r="V19543" s="5"/>
      <c r="W19543" s="5"/>
    </row>
    <row r="19544" spans="4:23" customFormat="1" x14ac:dyDescent="0.35">
      <c r="D19544" s="5"/>
      <c r="J19544" s="12"/>
      <c r="S19544" s="12"/>
      <c r="T19544" s="5"/>
      <c r="V19544" s="5"/>
      <c r="W19544" s="5"/>
    </row>
    <row r="19545" spans="4:23" customFormat="1" x14ac:dyDescent="0.35">
      <c r="D19545" s="5"/>
      <c r="J19545" s="12"/>
      <c r="S19545" s="12"/>
      <c r="T19545" s="5"/>
      <c r="V19545" s="5"/>
      <c r="W19545" s="5"/>
    </row>
    <row r="19546" spans="4:23" customFormat="1" x14ac:dyDescent="0.35">
      <c r="D19546" s="5"/>
      <c r="J19546" s="12"/>
      <c r="S19546" s="12"/>
      <c r="T19546" s="5"/>
      <c r="V19546" s="5"/>
      <c r="W19546" s="5"/>
    </row>
    <row r="19547" spans="4:23" customFormat="1" x14ac:dyDescent="0.35">
      <c r="D19547" s="5"/>
      <c r="J19547" s="12"/>
      <c r="S19547" s="12"/>
      <c r="T19547" s="5"/>
      <c r="V19547" s="5"/>
      <c r="W19547" s="5"/>
    </row>
    <row r="19548" spans="4:23" customFormat="1" x14ac:dyDescent="0.35">
      <c r="D19548" s="5"/>
      <c r="J19548" s="12"/>
      <c r="S19548" s="12"/>
      <c r="T19548" s="5"/>
      <c r="V19548" s="5"/>
      <c r="W19548" s="5"/>
    </row>
    <row r="19549" spans="4:23" customFormat="1" x14ac:dyDescent="0.35">
      <c r="D19549" s="5"/>
      <c r="J19549" s="12"/>
      <c r="S19549" s="12"/>
      <c r="T19549" s="5"/>
      <c r="V19549" s="5"/>
      <c r="W19549" s="5"/>
    </row>
    <row r="19550" spans="4:23" customFormat="1" x14ac:dyDescent="0.35">
      <c r="D19550" s="5"/>
      <c r="J19550" s="12"/>
      <c r="S19550" s="12"/>
      <c r="T19550" s="5"/>
      <c r="V19550" s="5"/>
      <c r="W19550" s="5"/>
    </row>
    <row r="19551" spans="4:23" customFormat="1" x14ac:dyDescent="0.35">
      <c r="D19551" s="5"/>
      <c r="J19551" s="12"/>
      <c r="S19551" s="12"/>
      <c r="T19551" s="5"/>
      <c r="V19551" s="5"/>
      <c r="W19551" s="5"/>
    </row>
    <row r="19552" spans="4:23" customFormat="1" x14ac:dyDescent="0.35">
      <c r="D19552" s="5"/>
      <c r="J19552" s="12"/>
      <c r="S19552" s="12"/>
      <c r="T19552" s="5"/>
      <c r="V19552" s="5"/>
      <c r="W19552" s="5"/>
    </row>
    <row r="19553" spans="4:23" customFormat="1" x14ac:dyDescent="0.35">
      <c r="D19553" s="5"/>
      <c r="J19553" s="12"/>
      <c r="S19553" s="12"/>
      <c r="T19553" s="5"/>
      <c r="V19553" s="5"/>
      <c r="W19553" s="5"/>
    </row>
    <row r="19554" spans="4:23" customFormat="1" x14ac:dyDescent="0.35">
      <c r="D19554" s="5"/>
      <c r="J19554" s="12"/>
      <c r="S19554" s="12"/>
      <c r="T19554" s="5"/>
      <c r="V19554" s="5"/>
      <c r="W19554" s="5"/>
    </row>
    <row r="19555" spans="4:23" customFormat="1" x14ac:dyDescent="0.35">
      <c r="D19555" s="5"/>
      <c r="J19555" s="12"/>
      <c r="S19555" s="12"/>
      <c r="T19555" s="5"/>
      <c r="V19555" s="5"/>
      <c r="W19555" s="5"/>
    </row>
    <row r="19556" spans="4:23" customFormat="1" x14ac:dyDescent="0.35">
      <c r="D19556" s="5"/>
      <c r="J19556" s="12"/>
      <c r="S19556" s="12"/>
      <c r="T19556" s="5"/>
      <c r="V19556" s="5"/>
      <c r="W19556" s="5"/>
    </row>
    <row r="19557" spans="4:23" customFormat="1" x14ac:dyDescent="0.35">
      <c r="D19557" s="5"/>
      <c r="J19557" s="12"/>
      <c r="S19557" s="12"/>
      <c r="T19557" s="5"/>
      <c r="V19557" s="5"/>
      <c r="W19557" s="5"/>
    </row>
    <row r="19558" spans="4:23" customFormat="1" x14ac:dyDescent="0.35">
      <c r="D19558" s="5"/>
      <c r="J19558" s="12"/>
      <c r="S19558" s="12"/>
      <c r="T19558" s="5"/>
      <c r="V19558" s="5"/>
      <c r="W19558" s="5"/>
    </row>
    <row r="19559" spans="4:23" customFormat="1" x14ac:dyDescent="0.35">
      <c r="D19559" s="5"/>
      <c r="J19559" s="12"/>
      <c r="S19559" s="12"/>
      <c r="T19559" s="5"/>
      <c r="V19559" s="5"/>
      <c r="W19559" s="5"/>
    </row>
    <row r="19560" spans="4:23" customFormat="1" x14ac:dyDescent="0.35">
      <c r="D19560" s="5"/>
      <c r="J19560" s="12"/>
      <c r="S19560" s="12"/>
      <c r="T19560" s="5"/>
      <c r="V19560" s="5"/>
      <c r="W19560" s="5"/>
    </row>
    <row r="19561" spans="4:23" customFormat="1" x14ac:dyDescent="0.35">
      <c r="D19561" s="5"/>
      <c r="J19561" s="12"/>
      <c r="S19561" s="12"/>
      <c r="T19561" s="5"/>
      <c r="V19561" s="5"/>
      <c r="W19561" s="5"/>
    </row>
    <row r="19562" spans="4:23" customFormat="1" x14ac:dyDescent="0.35">
      <c r="D19562" s="5"/>
      <c r="J19562" s="12"/>
      <c r="S19562" s="12"/>
      <c r="T19562" s="5"/>
      <c r="V19562" s="5"/>
      <c r="W19562" s="5"/>
    </row>
    <row r="19563" spans="4:23" customFormat="1" x14ac:dyDescent="0.35">
      <c r="D19563" s="5"/>
      <c r="J19563" s="12"/>
      <c r="S19563" s="12"/>
      <c r="T19563" s="5"/>
      <c r="V19563" s="5"/>
      <c r="W19563" s="5"/>
    </row>
    <row r="19564" spans="4:23" customFormat="1" x14ac:dyDescent="0.35">
      <c r="D19564" s="5"/>
      <c r="J19564" s="12"/>
      <c r="S19564" s="12"/>
      <c r="T19564" s="5"/>
      <c r="V19564" s="5"/>
      <c r="W19564" s="5"/>
    </row>
    <row r="19565" spans="4:23" customFormat="1" x14ac:dyDescent="0.35">
      <c r="D19565" s="5"/>
      <c r="J19565" s="12"/>
      <c r="S19565" s="12"/>
      <c r="T19565" s="5"/>
      <c r="V19565" s="5"/>
      <c r="W19565" s="5"/>
    </row>
    <row r="19566" spans="4:23" customFormat="1" x14ac:dyDescent="0.35">
      <c r="D19566" s="5"/>
      <c r="J19566" s="12"/>
      <c r="S19566" s="12"/>
      <c r="T19566" s="5"/>
      <c r="V19566" s="5"/>
      <c r="W19566" s="5"/>
    </row>
    <row r="19567" spans="4:23" customFormat="1" x14ac:dyDescent="0.35">
      <c r="D19567" s="5"/>
      <c r="J19567" s="12"/>
      <c r="S19567" s="12"/>
      <c r="T19567" s="5"/>
      <c r="V19567" s="5"/>
      <c r="W19567" s="5"/>
    </row>
    <row r="19568" spans="4:23" customFormat="1" x14ac:dyDescent="0.35">
      <c r="D19568" s="5"/>
      <c r="J19568" s="12"/>
      <c r="S19568" s="12"/>
      <c r="T19568" s="5"/>
      <c r="V19568" s="5"/>
      <c r="W19568" s="5"/>
    </row>
    <row r="19569" spans="4:23" customFormat="1" x14ac:dyDescent="0.35">
      <c r="D19569" s="5"/>
      <c r="J19569" s="12"/>
      <c r="S19569" s="12"/>
      <c r="T19569" s="5"/>
      <c r="V19569" s="5"/>
      <c r="W19569" s="5"/>
    </row>
    <row r="19570" spans="4:23" customFormat="1" x14ac:dyDescent="0.35">
      <c r="D19570" s="5"/>
      <c r="J19570" s="12"/>
      <c r="S19570" s="12"/>
      <c r="T19570" s="5"/>
      <c r="V19570" s="5"/>
      <c r="W19570" s="5"/>
    </row>
    <row r="19571" spans="4:23" customFormat="1" x14ac:dyDescent="0.35">
      <c r="D19571" s="5"/>
      <c r="J19571" s="12"/>
      <c r="S19571" s="12"/>
      <c r="T19571" s="5"/>
      <c r="V19571" s="5"/>
      <c r="W19571" s="5"/>
    </row>
    <row r="19572" spans="4:23" customFormat="1" x14ac:dyDescent="0.35">
      <c r="D19572" s="5"/>
      <c r="J19572" s="12"/>
      <c r="S19572" s="12"/>
      <c r="T19572" s="5"/>
      <c r="V19572" s="5"/>
      <c r="W19572" s="5"/>
    </row>
    <row r="19573" spans="4:23" customFormat="1" x14ac:dyDescent="0.35">
      <c r="D19573" s="5"/>
      <c r="J19573" s="12"/>
      <c r="S19573" s="12"/>
      <c r="T19573" s="5"/>
      <c r="V19573" s="5"/>
      <c r="W19573" s="5"/>
    </row>
    <row r="19574" spans="4:23" customFormat="1" x14ac:dyDescent="0.35">
      <c r="D19574" s="5"/>
      <c r="J19574" s="12"/>
      <c r="S19574" s="12"/>
      <c r="T19574" s="5"/>
      <c r="V19574" s="5"/>
      <c r="W19574" s="5"/>
    </row>
    <row r="19575" spans="4:23" customFormat="1" x14ac:dyDescent="0.35">
      <c r="D19575" s="5"/>
      <c r="J19575" s="12"/>
      <c r="S19575" s="12"/>
      <c r="T19575" s="5"/>
      <c r="V19575" s="5"/>
      <c r="W19575" s="5"/>
    </row>
    <row r="19576" spans="4:23" customFormat="1" x14ac:dyDescent="0.35">
      <c r="D19576" s="5"/>
      <c r="J19576" s="12"/>
      <c r="S19576" s="12"/>
      <c r="T19576" s="5"/>
      <c r="V19576" s="5"/>
      <c r="W19576" s="5"/>
    </row>
    <row r="19577" spans="4:23" customFormat="1" x14ac:dyDescent="0.35">
      <c r="D19577" s="5"/>
      <c r="J19577" s="12"/>
      <c r="S19577" s="12"/>
      <c r="T19577" s="5"/>
      <c r="V19577" s="5"/>
      <c r="W19577" s="5"/>
    </row>
    <row r="19578" spans="4:23" customFormat="1" x14ac:dyDescent="0.35">
      <c r="D19578" s="5"/>
      <c r="J19578" s="12"/>
      <c r="S19578" s="12"/>
      <c r="T19578" s="5"/>
      <c r="V19578" s="5"/>
      <c r="W19578" s="5"/>
    </row>
    <row r="19579" spans="4:23" customFormat="1" x14ac:dyDescent="0.35">
      <c r="D19579" s="5"/>
      <c r="J19579" s="12"/>
      <c r="S19579" s="12"/>
      <c r="T19579" s="5"/>
      <c r="V19579" s="5"/>
      <c r="W19579" s="5"/>
    </row>
    <row r="19580" spans="4:23" customFormat="1" x14ac:dyDescent="0.35">
      <c r="D19580" s="5"/>
      <c r="J19580" s="12"/>
      <c r="S19580" s="12"/>
      <c r="T19580" s="5"/>
      <c r="V19580" s="5"/>
      <c r="W19580" s="5"/>
    </row>
    <row r="19581" spans="4:23" customFormat="1" x14ac:dyDescent="0.35">
      <c r="D19581" s="5"/>
      <c r="J19581" s="12"/>
      <c r="S19581" s="12"/>
      <c r="T19581" s="5"/>
      <c r="V19581" s="5"/>
      <c r="W19581" s="5"/>
    </row>
    <row r="19582" spans="4:23" customFormat="1" x14ac:dyDescent="0.35">
      <c r="D19582" s="5"/>
      <c r="J19582" s="12"/>
      <c r="S19582" s="12"/>
      <c r="T19582" s="5"/>
      <c r="V19582" s="5"/>
      <c r="W19582" s="5"/>
    </row>
    <row r="19583" spans="4:23" customFormat="1" x14ac:dyDescent="0.35">
      <c r="D19583" s="5"/>
      <c r="J19583" s="12"/>
      <c r="S19583" s="12"/>
      <c r="T19583" s="5"/>
      <c r="V19583" s="5"/>
      <c r="W19583" s="5"/>
    </row>
    <row r="19584" spans="4:23" customFormat="1" x14ac:dyDescent="0.35">
      <c r="D19584" s="5"/>
      <c r="J19584" s="12"/>
      <c r="S19584" s="12"/>
      <c r="T19584" s="5"/>
      <c r="V19584" s="5"/>
      <c r="W19584" s="5"/>
    </row>
    <row r="19585" spans="4:23" customFormat="1" x14ac:dyDescent="0.35">
      <c r="D19585" s="5"/>
      <c r="J19585" s="12"/>
      <c r="S19585" s="12"/>
      <c r="T19585" s="5"/>
      <c r="V19585" s="5"/>
      <c r="W19585" s="5"/>
    </row>
    <row r="19586" spans="4:23" customFormat="1" x14ac:dyDescent="0.35">
      <c r="D19586" s="5"/>
      <c r="J19586" s="12"/>
      <c r="S19586" s="12"/>
      <c r="T19586" s="5"/>
      <c r="V19586" s="5"/>
      <c r="W19586" s="5"/>
    </row>
    <row r="19587" spans="4:23" customFormat="1" x14ac:dyDescent="0.35">
      <c r="D19587" s="5"/>
      <c r="J19587" s="12"/>
      <c r="S19587" s="12"/>
      <c r="T19587" s="5"/>
      <c r="V19587" s="5"/>
      <c r="W19587" s="5"/>
    </row>
    <row r="19588" spans="4:23" customFormat="1" x14ac:dyDescent="0.35">
      <c r="D19588" s="5"/>
      <c r="J19588" s="12"/>
      <c r="S19588" s="12"/>
      <c r="T19588" s="5"/>
      <c r="V19588" s="5"/>
      <c r="W19588" s="5"/>
    </row>
    <row r="19589" spans="4:23" customFormat="1" x14ac:dyDescent="0.35">
      <c r="D19589" s="5"/>
      <c r="J19589" s="12"/>
      <c r="S19589" s="12"/>
      <c r="T19589" s="5"/>
      <c r="V19589" s="5"/>
      <c r="W19589" s="5"/>
    </row>
    <row r="19590" spans="4:23" customFormat="1" x14ac:dyDescent="0.35">
      <c r="D19590" s="5"/>
      <c r="J19590" s="12"/>
      <c r="S19590" s="12"/>
      <c r="T19590" s="5"/>
      <c r="V19590" s="5"/>
      <c r="W19590" s="5"/>
    </row>
    <row r="19591" spans="4:23" customFormat="1" x14ac:dyDescent="0.35">
      <c r="D19591" s="5"/>
      <c r="J19591" s="12"/>
      <c r="S19591" s="12"/>
      <c r="T19591" s="5"/>
      <c r="V19591" s="5"/>
      <c r="W19591" s="5"/>
    </row>
    <row r="19592" spans="4:23" customFormat="1" x14ac:dyDescent="0.35">
      <c r="D19592" s="5"/>
      <c r="J19592" s="12"/>
      <c r="S19592" s="12"/>
      <c r="T19592" s="5"/>
      <c r="V19592" s="5"/>
      <c r="W19592" s="5"/>
    </row>
    <row r="19593" spans="4:23" customFormat="1" x14ac:dyDescent="0.35">
      <c r="D19593" s="5"/>
      <c r="J19593" s="12"/>
      <c r="S19593" s="12"/>
      <c r="T19593" s="5"/>
      <c r="V19593" s="5"/>
      <c r="W19593" s="5"/>
    </row>
    <row r="19594" spans="4:23" customFormat="1" x14ac:dyDescent="0.35">
      <c r="D19594" s="5"/>
      <c r="J19594" s="12"/>
      <c r="S19594" s="12"/>
      <c r="T19594" s="5"/>
      <c r="V19594" s="5"/>
      <c r="W19594" s="5"/>
    </row>
    <row r="19595" spans="4:23" customFormat="1" x14ac:dyDescent="0.35">
      <c r="D19595" s="5"/>
      <c r="J19595" s="12"/>
      <c r="S19595" s="12"/>
      <c r="T19595" s="5"/>
      <c r="V19595" s="5"/>
      <c r="W19595" s="5"/>
    </row>
    <row r="19596" spans="4:23" customFormat="1" x14ac:dyDescent="0.35">
      <c r="D19596" s="5"/>
      <c r="J19596" s="12"/>
      <c r="S19596" s="12"/>
      <c r="T19596" s="5"/>
      <c r="V19596" s="5"/>
      <c r="W19596" s="5"/>
    </row>
    <row r="19597" spans="4:23" customFormat="1" x14ac:dyDescent="0.35">
      <c r="D19597" s="5"/>
      <c r="J19597" s="12"/>
      <c r="S19597" s="12"/>
      <c r="T19597" s="5"/>
      <c r="V19597" s="5"/>
      <c r="W19597" s="5"/>
    </row>
    <row r="19598" spans="4:23" customFormat="1" x14ac:dyDescent="0.35">
      <c r="D19598" s="5"/>
      <c r="J19598" s="12"/>
      <c r="S19598" s="12"/>
      <c r="T19598" s="5"/>
      <c r="V19598" s="5"/>
      <c r="W19598" s="5"/>
    </row>
    <row r="19599" spans="4:23" customFormat="1" x14ac:dyDescent="0.35">
      <c r="D19599" s="5"/>
      <c r="J19599" s="12"/>
      <c r="S19599" s="12"/>
      <c r="T19599" s="5"/>
      <c r="V19599" s="5"/>
      <c r="W19599" s="5"/>
    </row>
    <row r="19600" spans="4:23" customFormat="1" x14ac:dyDescent="0.35">
      <c r="D19600" s="5"/>
      <c r="J19600" s="12"/>
      <c r="S19600" s="12"/>
      <c r="T19600" s="5"/>
      <c r="V19600" s="5"/>
      <c r="W19600" s="5"/>
    </row>
    <row r="19601" spans="4:23" customFormat="1" x14ac:dyDescent="0.35">
      <c r="D19601" s="5"/>
      <c r="J19601" s="12"/>
      <c r="S19601" s="12"/>
      <c r="T19601" s="5"/>
      <c r="V19601" s="5"/>
      <c r="W19601" s="5"/>
    </row>
    <row r="19602" spans="4:23" customFormat="1" x14ac:dyDescent="0.35">
      <c r="D19602" s="5"/>
      <c r="J19602" s="12"/>
      <c r="S19602" s="12"/>
      <c r="T19602" s="5"/>
      <c r="V19602" s="5"/>
      <c r="W19602" s="5"/>
    </row>
    <row r="19603" spans="4:23" customFormat="1" x14ac:dyDescent="0.35">
      <c r="D19603" s="5"/>
      <c r="J19603" s="12"/>
      <c r="S19603" s="12"/>
      <c r="T19603" s="5"/>
      <c r="V19603" s="5"/>
      <c r="W19603" s="5"/>
    </row>
    <row r="19604" spans="4:23" customFormat="1" x14ac:dyDescent="0.35">
      <c r="D19604" s="5"/>
      <c r="J19604" s="12"/>
      <c r="S19604" s="12"/>
      <c r="T19604" s="5"/>
      <c r="V19604" s="5"/>
      <c r="W19604" s="5"/>
    </row>
    <row r="19605" spans="4:23" customFormat="1" x14ac:dyDescent="0.35">
      <c r="D19605" s="5"/>
      <c r="J19605" s="12"/>
      <c r="S19605" s="12"/>
      <c r="T19605" s="5"/>
      <c r="V19605" s="5"/>
      <c r="W19605" s="5"/>
    </row>
    <row r="19606" spans="4:23" customFormat="1" x14ac:dyDescent="0.35">
      <c r="D19606" s="5"/>
      <c r="J19606" s="12"/>
      <c r="S19606" s="12"/>
      <c r="T19606" s="5"/>
      <c r="V19606" s="5"/>
      <c r="W19606" s="5"/>
    </row>
    <row r="19607" spans="4:23" customFormat="1" x14ac:dyDescent="0.35">
      <c r="D19607" s="5"/>
      <c r="J19607" s="12"/>
      <c r="S19607" s="12"/>
      <c r="T19607" s="5"/>
      <c r="V19607" s="5"/>
      <c r="W19607" s="5"/>
    </row>
    <row r="19608" spans="4:23" customFormat="1" x14ac:dyDescent="0.35">
      <c r="D19608" s="5"/>
      <c r="J19608" s="12"/>
      <c r="S19608" s="12"/>
      <c r="T19608" s="5"/>
      <c r="V19608" s="5"/>
      <c r="W19608" s="5"/>
    </row>
    <row r="19609" spans="4:23" customFormat="1" x14ac:dyDescent="0.35">
      <c r="D19609" s="5"/>
      <c r="J19609" s="12"/>
      <c r="S19609" s="12"/>
      <c r="T19609" s="5"/>
      <c r="V19609" s="5"/>
      <c r="W19609" s="5"/>
    </row>
    <row r="19610" spans="4:23" customFormat="1" x14ac:dyDescent="0.35">
      <c r="D19610" s="5"/>
      <c r="J19610" s="12"/>
      <c r="S19610" s="12"/>
      <c r="T19610" s="5"/>
      <c r="V19610" s="5"/>
      <c r="W19610" s="5"/>
    </row>
    <row r="19611" spans="4:23" customFormat="1" x14ac:dyDescent="0.35">
      <c r="D19611" s="5"/>
      <c r="J19611" s="12"/>
      <c r="S19611" s="12"/>
      <c r="T19611" s="5"/>
      <c r="V19611" s="5"/>
      <c r="W19611" s="5"/>
    </row>
    <row r="19612" spans="4:23" customFormat="1" x14ac:dyDescent="0.35">
      <c r="D19612" s="5"/>
      <c r="J19612" s="12"/>
      <c r="S19612" s="12"/>
      <c r="T19612" s="5"/>
      <c r="V19612" s="5"/>
      <c r="W19612" s="5"/>
    </row>
    <row r="19613" spans="4:23" customFormat="1" x14ac:dyDescent="0.35">
      <c r="D19613" s="5"/>
      <c r="J19613" s="12"/>
      <c r="S19613" s="12"/>
      <c r="T19613" s="5"/>
      <c r="V19613" s="5"/>
      <c r="W19613" s="5"/>
    </row>
    <row r="19614" spans="4:23" customFormat="1" x14ac:dyDescent="0.35">
      <c r="D19614" s="5"/>
      <c r="J19614" s="12"/>
      <c r="S19614" s="12"/>
      <c r="T19614" s="5"/>
      <c r="V19614" s="5"/>
      <c r="W19614" s="5"/>
    </row>
    <row r="19615" spans="4:23" customFormat="1" x14ac:dyDescent="0.35">
      <c r="D19615" s="5"/>
      <c r="J19615" s="12"/>
      <c r="S19615" s="12"/>
      <c r="T19615" s="5"/>
      <c r="V19615" s="5"/>
      <c r="W19615" s="5"/>
    </row>
    <row r="19616" spans="4:23" customFormat="1" x14ac:dyDescent="0.35">
      <c r="D19616" s="5"/>
      <c r="J19616" s="12"/>
      <c r="S19616" s="12"/>
      <c r="T19616" s="5"/>
      <c r="V19616" s="5"/>
      <c r="W19616" s="5"/>
    </row>
    <row r="19617" spans="4:23" customFormat="1" x14ac:dyDescent="0.35">
      <c r="D19617" s="5"/>
      <c r="J19617" s="12"/>
      <c r="S19617" s="12"/>
      <c r="T19617" s="5"/>
      <c r="V19617" s="5"/>
      <c r="W19617" s="5"/>
    </row>
    <row r="19618" spans="4:23" customFormat="1" x14ac:dyDescent="0.35">
      <c r="D19618" s="5"/>
      <c r="J19618" s="12"/>
      <c r="S19618" s="12"/>
      <c r="T19618" s="5"/>
      <c r="V19618" s="5"/>
      <c r="W19618" s="5"/>
    </row>
    <row r="19619" spans="4:23" customFormat="1" x14ac:dyDescent="0.35">
      <c r="D19619" s="5"/>
      <c r="J19619" s="12"/>
      <c r="S19619" s="12"/>
      <c r="T19619" s="5"/>
      <c r="V19619" s="5"/>
      <c r="W19619" s="5"/>
    </row>
    <row r="19620" spans="4:23" customFormat="1" x14ac:dyDescent="0.35">
      <c r="D19620" s="5"/>
      <c r="J19620" s="12"/>
      <c r="S19620" s="12"/>
      <c r="T19620" s="5"/>
      <c r="V19620" s="5"/>
      <c r="W19620" s="5"/>
    </row>
    <row r="19621" spans="4:23" customFormat="1" x14ac:dyDescent="0.35">
      <c r="D19621" s="5"/>
      <c r="J19621" s="12"/>
      <c r="S19621" s="12"/>
      <c r="T19621" s="5"/>
      <c r="V19621" s="5"/>
      <c r="W19621" s="5"/>
    </row>
    <row r="19622" spans="4:23" customFormat="1" x14ac:dyDescent="0.35">
      <c r="D19622" s="5"/>
      <c r="J19622" s="12"/>
      <c r="S19622" s="12"/>
      <c r="T19622" s="5"/>
      <c r="V19622" s="5"/>
      <c r="W19622" s="5"/>
    </row>
    <row r="19623" spans="4:23" customFormat="1" x14ac:dyDescent="0.35">
      <c r="D19623" s="5"/>
      <c r="J19623" s="12"/>
      <c r="S19623" s="12"/>
      <c r="T19623" s="5"/>
      <c r="V19623" s="5"/>
      <c r="W19623" s="5"/>
    </row>
    <row r="19624" spans="4:23" customFormat="1" x14ac:dyDescent="0.35">
      <c r="D19624" s="5"/>
      <c r="J19624" s="12"/>
      <c r="S19624" s="12"/>
      <c r="T19624" s="5"/>
      <c r="V19624" s="5"/>
      <c r="W19624" s="5"/>
    </row>
    <row r="19625" spans="4:23" customFormat="1" x14ac:dyDescent="0.35">
      <c r="D19625" s="5"/>
      <c r="J19625" s="12"/>
      <c r="S19625" s="12"/>
      <c r="T19625" s="5"/>
      <c r="V19625" s="5"/>
      <c r="W19625" s="5"/>
    </row>
    <row r="19626" spans="4:23" customFormat="1" x14ac:dyDescent="0.35">
      <c r="D19626" s="5"/>
      <c r="J19626" s="12"/>
      <c r="S19626" s="12"/>
      <c r="T19626" s="5"/>
      <c r="V19626" s="5"/>
      <c r="W19626" s="5"/>
    </row>
    <row r="19627" spans="4:23" customFormat="1" x14ac:dyDescent="0.35">
      <c r="D19627" s="5"/>
      <c r="J19627" s="12"/>
      <c r="S19627" s="12"/>
      <c r="T19627" s="5"/>
      <c r="V19627" s="5"/>
      <c r="W19627" s="5"/>
    </row>
    <row r="19628" spans="4:23" customFormat="1" x14ac:dyDescent="0.35">
      <c r="D19628" s="5"/>
      <c r="J19628" s="12"/>
      <c r="S19628" s="12"/>
      <c r="T19628" s="5"/>
      <c r="V19628" s="5"/>
      <c r="W19628" s="5"/>
    </row>
    <row r="19629" spans="4:23" customFormat="1" x14ac:dyDescent="0.35">
      <c r="D19629" s="5"/>
      <c r="J19629" s="12"/>
      <c r="S19629" s="12"/>
      <c r="T19629" s="5"/>
      <c r="V19629" s="5"/>
      <c r="W19629" s="5"/>
    </row>
    <row r="19630" spans="4:23" customFormat="1" x14ac:dyDescent="0.35">
      <c r="D19630" s="5"/>
      <c r="J19630" s="12"/>
      <c r="S19630" s="12"/>
      <c r="T19630" s="5"/>
      <c r="V19630" s="5"/>
      <c r="W19630" s="5"/>
    </row>
    <row r="19631" spans="4:23" customFormat="1" x14ac:dyDescent="0.35">
      <c r="D19631" s="5"/>
      <c r="J19631" s="12"/>
      <c r="S19631" s="12"/>
      <c r="T19631" s="5"/>
      <c r="V19631" s="5"/>
      <c r="W19631" s="5"/>
    </row>
    <row r="19632" spans="4:23" customFormat="1" x14ac:dyDescent="0.35">
      <c r="D19632" s="5"/>
      <c r="J19632" s="12"/>
      <c r="S19632" s="12"/>
      <c r="T19632" s="5"/>
      <c r="V19632" s="5"/>
      <c r="W19632" s="5"/>
    </row>
    <row r="19633" spans="4:23" customFormat="1" x14ac:dyDescent="0.35">
      <c r="D19633" s="5"/>
      <c r="J19633" s="12"/>
      <c r="S19633" s="12"/>
      <c r="T19633" s="5"/>
      <c r="V19633" s="5"/>
      <c r="W19633" s="5"/>
    </row>
    <row r="19634" spans="4:23" customFormat="1" x14ac:dyDescent="0.35">
      <c r="D19634" s="5"/>
      <c r="J19634" s="12"/>
      <c r="S19634" s="12"/>
      <c r="T19634" s="5"/>
      <c r="V19634" s="5"/>
      <c r="W19634" s="5"/>
    </row>
    <row r="19635" spans="4:23" customFormat="1" x14ac:dyDescent="0.35">
      <c r="D19635" s="5"/>
      <c r="J19635" s="12"/>
      <c r="S19635" s="12"/>
      <c r="T19635" s="5"/>
      <c r="V19635" s="5"/>
      <c r="W19635" s="5"/>
    </row>
    <row r="19636" spans="4:23" customFormat="1" x14ac:dyDescent="0.35">
      <c r="D19636" s="5"/>
      <c r="J19636" s="12"/>
      <c r="S19636" s="12"/>
      <c r="T19636" s="5"/>
      <c r="V19636" s="5"/>
      <c r="W19636" s="5"/>
    </row>
    <row r="19637" spans="4:23" customFormat="1" x14ac:dyDescent="0.35">
      <c r="D19637" s="5"/>
      <c r="J19637" s="12"/>
      <c r="S19637" s="12"/>
      <c r="T19637" s="5"/>
      <c r="V19637" s="5"/>
      <c r="W19637" s="5"/>
    </row>
    <row r="19638" spans="4:23" customFormat="1" x14ac:dyDescent="0.35">
      <c r="D19638" s="5"/>
      <c r="J19638" s="12"/>
      <c r="S19638" s="12"/>
      <c r="T19638" s="5"/>
      <c r="V19638" s="5"/>
      <c r="W19638" s="5"/>
    </row>
    <row r="19639" spans="4:23" customFormat="1" x14ac:dyDescent="0.35">
      <c r="D19639" s="5"/>
      <c r="J19639" s="12"/>
      <c r="S19639" s="12"/>
      <c r="T19639" s="5"/>
      <c r="V19639" s="5"/>
      <c r="W19639" s="5"/>
    </row>
    <row r="19640" spans="4:23" customFormat="1" x14ac:dyDescent="0.35">
      <c r="D19640" s="5"/>
      <c r="J19640" s="12"/>
      <c r="S19640" s="12"/>
      <c r="T19640" s="5"/>
      <c r="V19640" s="5"/>
      <c r="W19640" s="5"/>
    </row>
    <row r="19641" spans="4:23" customFormat="1" x14ac:dyDescent="0.35">
      <c r="D19641" s="5"/>
      <c r="J19641" s="12"/>
      <c r="S19641" s="12"/>
      <c r="T19641" s="5"/>
      <c r="V19641" s="5"/>
      <c r="W19641" s="5"/>
    </row>
    <row r="19642" spans="4:23" customFormat="1" x14ac:dyDescent="0.35">
      <c r="D19642" s="5"/>
      <c r="J19642" s="12"/>
      <c r="S19642" s="12"/>
      <c r="T19642" s="5"/>
      <c r="V19642" s="5"/>
      <c r="W19642" s="5"/>
    </row>
    <row r="19643" spans="4:23" customFormat="1" x14ac:dyDescent="0.35">
      <c r="D19643" s="5"/>
      <c r="J19643" s="12"/>
      <c r="S19643" s="12"/>
      <c r="T19643" s="5"/>
      <c r="V19643" s="5"/>
      <c r="W19643" s="5"/>
    </row>
    <row r="19644" spans="4:23" customFormat="1" x14ac:dyDescent="0.35">
      <c r="D19644" s="5"/>
      <c r="J19644" s="12"/>
      <c r="S19644" s="12"/>
      <c r="T19644" s="5"/>
      <c r="V19644" s="5"/>
      <c r="W19644" s="5"/>
    </row>
    <row r="19645" spans="4:23" customFormat="1" x14ac:dyDescent="0.35">
      <c r="D19645" s="5"/>
      <c r="J19645" s="12"/>
      <c r="S19645" s="12"/>
      <c r="T19645" s="5"/>
      <c r="V19645" s="5"/>
      <c r="W19645" s="5"/>
    </row>
    <row r="19646" spans="4:23" customFormat="1" x14ac:dyDescent="0.35">
      <c r="D19646" s="5"/>
      <c r="J19646" s="12"/>
      <c r="S19646" s="12"/>
      <c r="T19646" s="5"/>
      <c r="V19646" s="5"/>
      <c r="W19646" s="5"/>
    </row>
    <row r="19647" spans="4:23" customFormat="1" x14ac:dyDescent="0.35">
      <c r="D19647" s="5"/>
      <c r="J19647" s="12"/>
      <c r="S19647" s="12"/>
      <c r="T19647" s="5"/>
      <c r="V19647" s="5"/>
      <c r="W19647" s="5"/>
    </row>
    <row r="19648" spans="4:23" customFormat="1" x14ac:dyDescent="0.35">
      <c r="D19648" s="5"/>
      <c r="J19648" s="12"/>
      <c r="S19648" s="12"/>
      <c r="T19648" s="5"/>
      <c r="V19648" s="5"/>
      <c r="W19648" s="5"/>
    </row>
    <row r="19649" spans="4:23" customFormat="1" x14ac:dyDescent="0.35">
      <c r="D19649" s="5"/>
      <c r="J19649" s="12"/>
      <c r="S19649" s="12"/>
      <c r="T19649" s="5"/>
      <c r="V19649" s="5"/>
      <c r="W19649" s="5"/>
    </row>
    <row r="19650" spans="4:23" customFormat="1" x14ac:dyDescent="0.35">
      <c r="D19650" s="5"/>
      <c r="J19650" s="12"/>
      <c r="S19650" s="12"/>
      <c r="T19650" s="5"/>
      <c r="V19650" s="5"/>
      <c r="W19650" s="5"/>
    </row>
    <row r="19651" spans="4:23" customFormat="1" x14ac:dyDescent="0.35">
      <c r="D19651" s="5"/>
      <c r="J19651" s="12"/>
      <c r="S19651" s="12"/>
      <c r="T19651" s="5"/>
      <c r="V19651" s="5"/>
      <c r="W19651" s="5"/>
    </row>
    <row r="19652" spans="4:23" customFormat="1" x14ac:dyDescent="0.35">
      <c r="D19652" s="5"/>
      <c r="J19652" s="12"/>
      <c r="S19652" s="12"/>
      <c r="T19652" s="5"/>
      <c r="V19652" s="5"/>
      <c r="W19652" s="5"/>
    </row>
    <row r="19653" spans="4:23" customFormat="1" x14ac:dyDescent="0.35">
      <c r="D19653" s="5"/>
      <c r="J19653" s="12"/>
      <c r="S19653" s="12"/>
      <c r="T19653" s="5"/>
      <c r="V19653" s="5"/>
      <c r="W19653" s="5"/>
    </row>
    <row r="19654" spans="4:23" customFormat="1" x14ac:dyDescent="0.35">
      <c r="D19654" s="5"/>
      <c r="J19654" s="12"/>
      <c r="S19654" s="12"/>
      <c r="T19654" s="5"/>
      <c r="V19654" s="5"/>
      <c r="W19654" s="5"/>
    </row>
    <row r="19655" spans="4:23" customFormat="1" x14ac:dyDescent="0.35">
      <c r="D19655" s="5"/>
      <c r="J19655" s="12"/>
      <c r="S19655" s="12"/>
      <c r="T19655" s="5"/>
      <c r="V19655" s="5"/>
      <c r="W19655" s="5"/>
    </row>
    <row r="19656" spans="4:23" customFormat="1" x14ac:dyDescent="0.35">
      <c r="D19656" s="5"/>
      <c r="J19656" s="12"/>
      <c r="S19656" s="12"/>
      <c r="T19656" s="5"/>
      <c r="V19656" s="5"/>
      <c r="W19656" s="5"/>
    </row>
    <row r="19657" spans="4:23" customFormat="1" x14ac:dyDescent="0.35">
      <c r="D19657" s="5"/>
      <c r="J19657" s="12"/>
      <c r="S19657" s="12"/>
      <c r="T19657" s="5"/>
      <c r="V19657" s="5"/>
      <c r="W19657" s="5"/>
    </row>
    <row r="19658" spans="4:23" customFormat="1" x14ac:dyDescent="0.35">
      <c r="D19658" s="5"/>
      <c r="J19658" s="12"/>
      <c r="S19658" s="12"/>
      <c r="T19658" s="5"/>
      <c r="V19658" s="5"/>
      <c r="W19658" s="5"/>
    </row>
    <row r="19659" spans="4:23" customFormat="1" x14ac:dyDescent="0.35">
      <c r="D19659" s="5"/>
      <c r="J19659" s="12"/>
      <c r="S19659" s="12"/>
      <c r="T19659" s="5"/>
      <c r="V19659" s="5"/>
      <c r="W19659" s="5"/>
    </row>
    <row r="19660" spans="4:23" customFormat="1" x14ac:dyDescent="0.35">
      <c r="D19660" s="5"/>
      <c r="J19660" s="12"/>
      <c r="S19660" s="12"/>
      <c r="T19660" s="5"/>
      <c r="V19660" s="5"/>
      <c r="W19660" s="5"/>
    </row>
    <row r="19661" spans="4:23" customFormat="1" x14ac:dyDescent="0.35">
      <c r="D19661" s="5"/>
      <c r="J19661" s="12"/>
      <c r="S19661" s="12"/>
      <c r="T19661" s="5"/>
      <c r="V19661" s="5"/>
      <c r="W19661" s="5"/>
    </row>
    <row r="19662" spans="4:23" customFormat="1" x14ac:dyDescent="0.35">
      <c r="D19662" s="5"/>
      <c r="J19662" s="12"/>
      <c r="S19662" s="12"/>
      <c r="T19662" s="5"/>
      <c r="V19662" s="5"/>
      <c r="W19662" s="5"/>
    </row>
    <row r="19663" spans="4:23" customFormat="1" x14ac:dyDescent="0.35">
      <c r="D19663" s="5"/>
      <c r="J19663" s="12"/>
      <c r="S19663" s="12"/>
      <c r="T19663" s="5"/>
      <c r="V19663" s="5"/>
      <c r="W19663" s="5"/>
    </row>
    <row r="19664" spans="4:23" customFormat="1" x14ac:dyDescent="0.35">
      <c r="D19664" s="5"/>
      <c r="J19664" s="12"/>
      <c r="S19664" s="12"/>
      <c r="T19664" s="5"/>
      <c r="V19664" s="5"/>
      <c r="W19664" s="5"/>
    </row>
    <row r="19665" spans="4:23" customFormat="1" x14ac:dyDescent="0.35">
      <c r="D19665" s="5"/>
      <c r="J19665" s="12"/>
      <c r="S19665" s="12"/>
      <c r="T19665" s="5"/>
      <c r="V19665" s="5"/>
      <c r="W19665" s="5"/>
    </row>
    <row r="19666" spans="4:23" customFormat="1" x14ac:dyDescent="0.35">
      <c r="D19666" s="5"/>
      <c r="J19666" s="12"/>
      <c r="S19666" s="12"/>
      <c r="T19666" s="5"/>
      <c r="V19666" s="5"/>
      <c r="W19666" s="5"/>
    </row>
    <row r="19667" spans="4:23" customFormat="1" x14ac:dyDescent="0.35">
      <c r="D19667" s="5"/>
      <c r="J19667" s="12"/>
      <c r="S19667" s="12"/>
      <c r="T19667" s="5"/>
      <c r="V19667" s="5"/>
      <c r="W19667" s="5"/>
    </row>
    <row r="19668" spans="4:23" customFormat="1" x14ac:dyDescent="0.35">
      <c r="D19668" s="5"/>
      <c r="J19668" s="12"/>
      <c r="S19668" s="12"/>
      <c r="T19668" s="5"/>
      <c r="V19668" s="5"/>
      <c r="W19668" s="5"/>
    </row>
    <row r="19669" spans="4:23" customFormat="1" x14ac:dyDescent="0.35">
      <c r="D19669" s="5"/>
      <c r="J19669" s="12"/>
      <c r="S19669" s="12"/>
      <c r="T19669" s="5"/>
      <c r="V19669" s="5"/>
      <c r="W19669" s="5"/>
    </row>
    <row r="19670" spans="4:23" customFormat="1" x14ac:dyDescent="0.35">
      <c r="D19670" s="5"/>
      <c r="J19670" s="12"/>
      <c r="S19670" s="12"/>
      <c r="T19670" s="5"/>
      <c r="V19670" s="5"/>
      <c r="W19670" s="5"/>
    </row>
    <row r="19671" spans="4:23" customFormat="1" x14ac:dyDescent="0.35">
      <c r="D19671" s="5"/>
      <c r="J19671" s="12"/>
      <c r="S19671" s="12"/>
      <c r="T19671" s="5"/>
      <c r="V19671" s="5"/>
      <c r="W19671" s="5"/>
    </row>
    <row r="19672" spans="4:23" customFormat="1" x14ac:dyDescent="0.35">
      <c r="D19672" s="5"/>
      <c r="J19672" s="12"/>
      <c r="S19672" s="12"/>
      <c r="T19672" s="5"/>
      <c r="V19672" s="5"/>
      <c r="W19672" s="5"/>
    </row>
    <row r="19673" spans="4:23" customFormat="1" x14ac:dyDescent="0.35">
      <c r="D19673" s="5"/>
      <c r="J19673" s="12"/>
      <c r="S19673" s="12"/>
      <c r="T19673" s="5"/>
      <c r="V19673" s="5"/>
      <c r="W19673" s="5"/>
    </row>
    <row r="19674" spans="4:23" customFormat="1" x14ac:dyDescent="0.35">
      <c r="D19674" s="5"/>
      <c r="J19674" s="12"/>
      <c r="S19674" s="12"/>
      <c r="T19674" s="5"/>
      <c r="V19674" s="5"/>
      <c r="W19674" s="5"/>
    </row>
    <row r="19675" spans="4:23" customFormat="1" x14ac:dyDescent="0.35">
      <c r="D19675" s="5"/>
      <c r="J19675" s="12"/>
      <c r="S19675" s="12"/>
      <c r="T19675" s="5"/>
      <c r="V19675" s="5"/>
      <c r="W19675" s="5"/>
    </row>
    <row r="19676" spans="4:23" customFormat="1" x14ac:dyDescent="0.35">
      <c r="D19676" s="5"/>
      <c r="J19676" s="12"/>
      <c r="S19676" s="12"/>
      <c r="T19676" s="5"/>
      <c r="V19676" s="5"/>
      <c r="W19676" s="5"/>
    </row>
    <row r="19677" spans="4:23" customFormat="1" x14ac:dyDescent="0.35">
      <c r="D19677" s="5"/>
      <c r="J19677" s="12"/>
      <c r="S19677" s="12"/>
      <c r="T19677" s="5"/>
      <c r="V19677" s="5"/>
      <c r="W19677" s="5"/>
    </row>
    <row r="19678" spans="4:23" customFormat="1" x14ac:dyDescent="0.35">
      <c r="D19678" s="5"/>
      <c r="J19678" s="12"/>
      <c r="S19678" s="12"/>
      <c r="T19678" s="5"/>
      <c r="V19678" s="5"/>
      <c r="W19678" s="5"/>
    </row>
    <row r="19679" spans="4:23" customFormat="1" x14ac:dyDescent="0.35">
      <c r="D19679" s="5"/>
      <c r="J19679" s="12"/>
      <c r="S19679" s="12"/>
      <c r="T19679" s="5"/>
      <c r="V19679" s="5"/>
      <c r="W19679" s="5"/>
    </row>
    <row r="19680" spans="4:23" customFormat="1" x14ac:dyDescent="0.35">
      <c r="D19680" s="5"/>
      <c r="J19680" s="12"/>
      <c r="S19680" s="12"/>
      <c r="T19680" s="5"/>
      <c r="V19680" s="5"/>
      <c r="W19680" s="5"/>
    </row>
    <row r="19681" spans="4:23" customFormat="1" x14ac:dyDescent="0.35">
      <c r="D19681" s="5"/>
      <c r="J19681" s="12"/>
      <c r="S19681" s="12"/>
      <c r="T19681" s="5"/>
      <c r="V19681" s="5"/>
      <c r="W19681" s="5"/>
    </row>
    <row r="19682" spans="4:23" customFormat="1" x14ac:dyDescent="0.35">
      <c r="D19682" s="5"/>
      <c r="J19682" s="12"/>
      <c r="S19682" s="12"/>
      <c r="T19682" s="5"/>
      <c r="V19682" s="5"/>
      <c r="W19682" s="5"/>
    </row>
    <row r="19683" spans="4:23" customFormat="1" x14ac:dyDescent="0.35">
      <c r="D19683" s="5"/>
      <c r="J19683" s="12"/>
      <c r="S19683" s="12"/>
      <c r="T19683" s="5"/>
      <c r="V19683" s="5"/>
      <c r="W19683" s="5"/>
    </row>
    <row r="19684" spans="4:23" customFormat="1" x14ac:dyDescent="0.35">
      <c r="D19684" s="5"/>
      <c r="J19684" s="12"/>
      <c r="S19684" s="12"/>
      <c r="T19684" s="5"/>
      <c r="V19684" s="5"/>
      <c r="W19684" s="5"/>
    </row>
    <row r="19685" spans="4:23" customFormat="1" x14ac:dyDescent="0.35">
      <c r="D19685" s="5"/>
      <c r="J19685" s="12"/>
      <c r="S19685" s="12"/>
      <c r="T19685" s="5"/>
      <c r="V19685" s="5"/>
      <c r="W19685" s="5"/>
    </row>
    <row r="19686" spans="4:23" customFormat="1" x14ac:dyDescent="0.35">
      <c r="D19686" s="5"/>
      <c r="J19686" s="12"/>
      <c r="S19686" s="12"/>
      <c r="T19686" s="5"/>
      <c r="V19686" s="5"/>
      <c r="W19686" s="5"/>
    </row>
    <row r="19687" spans="4:23" customFormat="1" x14ac:dyDescent="0.35">
      <c r="D19687" s="5"/>
      <c r="J19687" s="12"/>
      <c r="S19687" s="12"/>
      <c r="T19687" s="5"/>
      <c r="V19687" s="5"/>
      <c r="W19687" s="5"/>
    </row>
    <row r="19688" spans="4:23" customFormat="1" x14ac:dyDescent="0.35">
      <c r="D19688" s="5"/>
      <c r="J19688" s="12"/>
      <c r="S19688" s="12"/>
      <c r="T19688" s="5"/>
      <c r="V19688" s="5"/>
      <c r="W19688" s="5"/>
    </row>
    <row r="19689" spans="4:23" customFormat="1" x14ac:dyDescent="0.35">
      <c r="D19689" s="5"/>
      <c r="J19689" s="12"/>
      <c r="S19689" s="12"/>
      <c r="T19689" s="5"/>
      <c r="V19689" s="5"/>
      <c r="W19689" s="5"/>
    </row>
    <row r="19690" spans="4:23" customFormat="1" x14ac:dyDescent="0.35">
      <c r="D19690" s="5"/>
      <c r="J19690" s="12"/>
      <c r="S19690" s="12"/>
      <c r="T19690" s="5"/>
      <c r="V19690" s="5"/>
      <c r="W19690" s="5"/>
    </row>
    <row r="19691" spans="4:23" customFormat="1" x14ac:dyDescent="0.35">
      <c r="D19691" s="5"/>
      <c r="J19691" s="12"/>
      <c r="S19691" s="12"/>
      <c r="T19691" s="5"/>
      <c r="V19691" s="5"/>
      <c r="W19691" s="5"/>
    </row>
    <row r="19692" spans="4:23" customFormat="1" x14ac:dyDescent="0.35">
      <c r="D19692" s="5"/>
      <c r="J19692" s="12"/>
      <c r="S19692" s="12"/>
      <c r="T19692" s="5"/>
      <c r="V19692" s="5"/>
      <c r="W19692" s="5"/>
    </row>
    <row r="19693" spans="4:23" customFormat="1" x14ac:dyDescent="0.35">
      <c r="D19693" s="5"/>
      <c r="J19693" s="12"/>
      <c r="S19693" s="12"/>
      <c r="T19693" s="5"/>
      <c r="V19693" s="5"/>
      <c r="W19693" s="5"/>
    </row>
    <row r="19694" spans="4:23" customFormat="1" x14ac:dyDescent="0.35">
      <c r="D19694" s="5"/>
      <c r="J19694" s="12"/>
      <c r="S19694" s="12"/>
      <c r="T19694" s="5"/>
      <c r="V19694" s="5"/>
      <c r="W19694" s="5"/>
    </row>
    <row r="19695" spans="4:23" customFormat="1" x14ac:dyDescent="0.35">
      <c r="D19695" s="5"/>
      <c r="J19695" s="12"/>
      <c r="S19695" s="12"/>
      <c r="T19695" s="5"/>
      <c r="V19695" s="5"/>
      <c r="W19695" s="5"/>
    </row>
    <row r="19696" spans="4:23" customFormat="1" x14ac:dyDescent="0.35">
      <c r="D19696" s="5"/>
      <c r="J19696" s="12"/>
      <c r="S19696" s="12"/>
      <c r="T19696" s="5"/>
      <c r="V19696" s="5"/>
      <c r="W19696" s="5"/>
    </row>
    <row r="19697" spans="4:23" customFormat="1" x14ac:dyDescent="0.35">
      <c r="D19697" s="5"/>
      <c r="J19697" s="12"/>
      <c r="S19697" s="12"/>
      <c r="T19697" s="5"/>
      <c r="V19697" s="5"/>
      <c r="W19697" s="5"/>
    </row>
    <row r="19698" spans="4:23" customFormat="1" x14ac:dyDescent="0.35">
      <c r="D19698" s="5"/>
      <c r="J19698" s="12"/>
      <c r="S19698" s="12"/>
      <c r="T19698" s="5"/>
      <c r="V19698" s="5"/>
      <c r="W19698" s="5"/>
    </row>
    <row r="19699" spans="4:23" customFormat="1" x14ac:dyDescent="0.35">
      <c r="D19699" s="5"/>
      <c r="J19699" s="12"/>
      <c r="S19699" s="12"/>
      <c r="T19699" s="5"/>
      <c r="V19699" s="5"/>
      <c r="W19699" s="5"/>
    </row>
    <row r="19700" spans="4:23" customFormat="1" x14ac:dyDescent="0.35">
      <c r="D19700" s="5"/>
      <c r="J19700" s="12"/>
      <c r="S19700" s="12"/>
      <c r="T19700" s="5"/>
      <c r="V19700" s="5"/>
      <c r="W19700" s="5"/>
    </row>
    <row r="19701" spans="4:23" customFormat="1" x14ac:dyDescent="0.35">
      <c r="D19701" s="5"/>
      <c r="J19701" s="12"/>
      <c r="S19701" s="12"/>
      <c r="T19701" s="5"/>
      <c r="V19701" s="5"/>
      <c r="W19701" s="5"/>
    </row>
    <row r="19702" spans="4:23" customFormat="1" x14ac:dyDescent="0.35">
      <c r="D19702" s="5"/>
      <c r="J19702" s="12"/>
      <c r="S19702" s="12"/>
      <c r="T19702" s="5"/>
      <c r="V19702" s="5"/>
      <c r="W19702" s="5"/>
    </row>
    <row r="19703" spans="4:23" customFormat="1" x14ac:dyDescent="0.35">
      <c r="D19703" s="5"/>
      <c r="J19703" s="12"/>
      <c r="S19703" s="12"/>
      <c r="T19703" s="5"/>
      <c r="V19703" s="5"/>
      <c r="W19703" s="5"/>
    </row>
    <row r="19704" spans="4:23" customFormat="1" x14ac:dyDescent="0.35">
      <c r="D19704" s="5"/>
      <c r="J19704" s="12"/>
      <c r="S19704" s="12"/>
      <c r="T19704" s="5"/>
      <c r="V19704" s="5"/>
      <c r="W19704" s="5"/>
    </row>
    <row r="19705" spans="4:23" customFormat="1" x14ac:dyDescent="0.35">
      <c r="D19705" s="5"/>
      <c r="J19705" s="12"/>
      <c r="S19705" s="12"/>
      <c r="T19705" s="5"/>
      <c r="V19705" s="5"/>
      <c r="W19705" s="5"/>
    </row>
    <row r="19706" spans="4:23" customFormat="1" x14ac:dyDescent="0.35">
      <c r="D19706" s="5"/>
      <c r="J19706" s="12"/>
      <c r="S19706" s="12"/>
      <c r="T19706" s="5"/>
      <c r="V19706" s="5"/>
      <c r="W19706" s="5"/>
    </row>
    <row r="19707" spans="4:23" customFormat="1" x14ac:dyDescent="0.35">
      <c r="D19707" s="5"/>
      <c r="J19707" s="12"/>
      <c r="S19707" s="12"/>
      <c r="T19707" s="5"/>
      <c r="V19707" s="5"/>
      <c r="W19707" s="5"/>
    </row>
    <row r="19708" spans="4:23" customFormat="1" x14ac:dyDescent="0.35">
      <c r="D19708" s="5"/>
      <c r="J19708" s="12"/>
      <c r="S19708" s="12"/>
      <c r="T19708" s="5"/>
      <c r="V19708" s="5"/>
      <c r="W19708" s="5"/>
    </row>
    <row r="19709" spans="4:23" customFormat="1" x14ac:dyDescent="0.35">
      <c r="D19709" s="5"/>
      <c r="J19709" s="12"/>
      <c r="S19709" s="12"/>
      <c r="T19709" s="5"/>
      <c r="V19709" s="5"/>
      <c r="W19709" s="5"/>
    </row>
    <row r="19710" spans="4:23" customFormat="1" x14ac:dyDescent="0.35">
      <c r="D19710" s="5"/>
      <c r="J19710" s="12"/>
      <c r="S19710" s="12"/>
      <c r="T19710" s="5"/>
      <c r="V19710" s="5"/>
      <c r="W19710" s="5"/>
    </row>
    <row r="19711" spans="4:23" customFormat="1" x14ac:dyDescent="0.35">
      <c r="D19711" s="5"/>
      <c r="J19711" s="12"/>
      <c r="S19711" s="12"/>
      <c r="T19711" s="5"/>
      <c r="V19711" s="5"/>
      <c r="W19711" s="5"/>
    </row>
    <row r="19712" spans="4:23" customFormat="1" x14ac:dyDescent="0.35">
      <c r="D19712" s="5"/>
      <c r="J19712" s="12"/>
      <c r="S19712" s="12"/>
      <c r="T19712" s="5"/>
      <c r="V19712" s="5"/>
      <c r="W19712" s="5"/>
    </row>
    <row r="19713" spans="4:23" customFormat="1" x14ac:dyDescent="0.35">
      <c r="D19713" s="5"/>
      <c r="J19713" s="12"/>
      <c r="S19713" s="12"/>
      <c r="T19713" s="5"/>
      <c r="V19713" s="5"/>
      <c r="W19713" s="5"/>
    </row>
    <row r="19714" spans="4:23" customFormat="1" x14ac:dyDescent="0.35">
      <c r="D19714" s="5"/>
      <c r="J19714" s="12"/>
      <c r="S19714" s="12"/>
      <c r="T19714" s="5"/>
      <c r="V19714" s="5"/>
      <c r="W19714" s="5"/>
    </row>
    <row r="19715" spans="4:23" customFormat="1" x14ac:dyDescent="0.35">
      <c r="D19715" s="5"/>
      <c r="J19715" s="12"/>
      <c r="S19715" s="12"/>
      <c r="T19715" s="5"/>
      <c r="V19715" s="5"/>
      <c r="W19715" s="5"/>
    </row>
    <row r="19716" spans="4:23" customFormat="1" x14ac:dyDescent="0.35">
      <c r="D19716" s="5"/>
      <c r="J19716" s="12"/>
      <c r="S19716" s="12"/>
      <c r="T19716" s="5"/>
      <c r="V19716" s="5"/>
      <c r="W19716" s="5"/>
    </row>
    <row r="19717" spans="4:23" customFormat="1" x14ac:dyDescent="0.35">
      <c r="D19717" s="5"/>
      <c r="J19717" s="12"/>
      <c r="S19717" s="12"/>
      <c r="T19717" s="5"/>
      <c r="V19717" s="5"/>
      <c r="W19717" s="5"/>
    </row>
    <row r="19718" spans="4:23" customFormat="1" x14ac:dyDescent="0.35">
      <c r="D19718" s="5"/>
      <c r="J19718" s="12"/>
      <c r="S19718" s="12"/>
      <c r="T19718" s="5"/>
      <c r="V19718" s="5"/>
      <c r="W19718" s="5"/>
    </row>
    <row r="19719" spans="4:23" customFormat="1" x14ac:dyDescent="0.35">
      <c r="D19719" s="5"/>
      <c r="J19719" s="12"/>
      <c r="S19719" s="12"/>
      <c r="T19719" s="5"/>
      <c r="V19719" s="5"/>
      <c r="W19719" s="5"/>
    </row>
    <row r="19720" spans="4:23" customFormat="1" x14ac:dyDescent="0.35">
      <c r="D19720" s="5"/>
      <c r="J19720" s="12"/>
      <c r="S19720" s="12"/>
      <c r="T19720" s="5"/>
      <c r="V19720" s="5"/>
      <c r="W19720" s="5"/>
    </row>
    <row r="19721" spans="4:23" customFormat="1" x14ac:dyDescent="0.35">
      <c r="D19721" s="5"/>
      <c r="J19721" s="12"/>
      <c r="S19721" s="12"/>
      <c r="T19721" s="5"/>
      <c r="V19721" s="5"/>
      <c r="W19721" s="5"/>
    </row>
    <row r="19722" spans="4:23" customFormat="1" x14ac:dyDescent="0.35">
      <c r="D19722" s="5"/>
      <c r="J19722" s="12"/>
      <c r="S19722" s="12"/>
      <c r="T19722" s="5"/>
      <c r="V19722" s="5"/>
      <c r="W19722" s="5"/>
    </row>
    <row r="19723" spans="4:23" customFormat="1" x14ac:dyDescent="0.35">
      <c r="D19723" s="5"/>
      <c r="J19723" s="12"/>
      <c r="S19723" s="12"/>
      <c r="T19723" s="5"/>
      <c r="V19723" s="5"/>
      <c r="W19723" s="5"/>
    </row>
    <row r="19724" spans="4:23" customFormat="1" x14ac:dyDescent="0.35">
      <c r="D19724" s="5"/>
      <c r="J19724" s="12"/>
      <c r="S19724" s="12"/>
      <c r="T19724" s="5"/>
      <c r="V19724" s="5"/>
      <c r="W19724" s="5"/>
    </row>
    <row r="19725" spans="4:23" customFormat="1" x14ac:dyDescent="0.35">
      <c r="D19725" s="5"/>
      <c r="J19725" s="12"/>
      <c r="S19725" s="12"/>
      <c r="T19725" s="5"/>
      <c r="V19725" s="5"/>
      <c r="W19725" s="5"/>
    </row>
    <row r="19726" spans="4:23" customFormat="1" x14ac:dyDescent="0.35">
      <c r="D19726" s="5"/>
      <c r="J19726" s="12"/>
      <c r="S19726" s="12"/>
      <c r="T19726" s="5"/>
      <c r="V19726" s="5"/>
      <c r="W19726" s="5"/>
    </row>
    <row r="19727" spans="4:23" customFormat="1" x14ac:dyDescent="0.35">
      <c r="D19727" s="5"/>
      <c r="J19727" s="12"/>
      <c r="S19727" s="12"/>
      <c r="T19727" s="5"/>
      <c r="V19727" s="5"/>
      <c r="W19727" s="5"/>
    </row>
    <row r="19728" spans="4:23" customFormat="1" x14ac:dyDescent="0.35">
      <c r="D19728" s="5"/>
      <c r="J19728" s="12"/>
      <c r="S19728" s="12"/>
      <c r="T19728" s="5"/>
      <c r="V19728" s="5"/>
      <c r="W19728" s="5"/>
    </row>
    <row r="19729" spans="4:23" customFormat="1" x14ac:dyDescent="0.35">
      <c r="D19729" s="5"/>
      <c r="J19729" s="12"/>
      <c r="S19729" s="12"/>
      <c r="T19729" s="5"/>
      <c r="V19729" s="5"/>
      <c r="W19729" s="5"/>
    </row>
    <row r="19730" spans="4:23" customFormat="1" x14ac:dyDescent="0.35">
      <c r="D19730" s="5"/>
      <c r="J19730" s="12"/>
      <c r="S19730" s="12"/>
      <c r="T19730" s="5"/>
      <c r="V19730" s="5"/>
      <c r="W19730" s="5"/>
    </row>
    <row r="19731" spans="4:23" customFormat="1" x14ac:dyDescent="0.35">
      <c r="D19731" s="5"/>
      <c r="J19731" s="12"/>
      <c r="S19731" s="12"/>
      <c r="T19731" s="5"/>
      <c r="V19731" s="5"/>
      <c r="W19731" s="5"/>
    </row>
    <row r="19732" spans="4:23" customFormat="1" x14ac:dyDescent="0.35">
      <c r="D19732" s="5"/>
      <c r="J19732" s="12"/>
      <c r="S19732" s="12"/>
      <c r="T19732" s="5"/>
      <c r="V19732" s="5"/>
      <c r="W19732" s="5"/>
    </row>
    <row r="19733" spans="4:23" customFormat="1" x14ac:dyDescent="0.35">
      <c r="D19733" s="5"/>
      <c r="J19733" s="12"/>
      <c r="S19733" s="12"/>
      <c r="T19733" s="5"/>
      <c r="V19733" s="5"/>
      <c r="W19733" s="5"/>
    </row>
    <row r="19734" spans="4:23" customFormat="1" x14ac:dyDescent="0.35">
      <c r="D19734" s="5"/>
      <c r="J19734" s="12"/>
      <c r="S19734" s="12"/>
      <c r="T19734" s="5"/>
      <c r="V19734" s="5"/>
      <c r="W19734" s="5"/>
    </row>
    <row r="19735" spans="4:23" customFormat="1" x14ac:dyDescent="0.35">
      <c r="D19735" s="5"/>
      <c r="J19735" s="12"/>
      <c r="S19735" s="12"/>
      <c r="T19735" s="5"/>
      <c r="V19735" s="5"/>
      <c r="W19735" s="5"/>
    </row>
    <row r="19736" spans="4:23" customFormat="1" x14ac:dyDescent="0.35">
      <c r="D19736" s="5"/>
      <c r="J19736" s="12"/>
      <c r="S19736" s="12"/>
      <c r="T19736" s="5"/>
      <c r="V19736" s="5"/>
      <c r="W19736" s="5"/>
    </row>
    <row r="19737" spans="4:23" customFormat="1" x14ac:dyDescent="0.35">
      <c r="D19737" s="5"/>
      <c r="J19737" s="12"/>
      <c r="S19737" s="12"/>
      <c r="T19737" s="5"/>
      <c r="V19737" s="5"/>
      <c r="W19737" s="5"/>
    </row>
    <row r="19738" spans="4:23" customFormat="1" x14ac:dyDescent="0.35">
      <c r="D19738" s="5"/>
      <c r="J19738" s="12"/>
      <c r="S19738" s="12"/>
      <c r="T19738" s="5"/>
      <c r="V19738" s="5"/>
      <c r="W19738" s="5"/>
    </row>
    <row r="19739" spans="4:23" customFormat="1" x14ac:dyDescent="0.35">
      <c r="D19739" s="5"/>
      <c r="J19739" s="12"/>
      <c r="S19739" s="12"/>
      <c r="T19739" s="5"/>
      <c r="V19739" s="5"/>
      <c r="W19739" s="5"/>
    </row>
    <row r="19740" spans="4:23" customFormat="1" x14ac:dyDescent="0.35">
      <c r="D19740" s="5"/>
      <c r="J19740" s="12"/>
      <c r="S19740" s="12"/>
      <c r="T19740" s="5"/>
      <c r="V19740" s="5"/>
      <c r="W19740" s="5"/>
    </row>
    <row r="19741" spans="4:23" customFormat="1" x14ac:dyDescent="0.35">
      <c r="D19741" s="5"/>
      <c r="J19741" s="12"/>
      <c r="S19741" s="12"/>
      <c r="T19741" s="5"/>
      <c r="V19741" s="5"/>
      <c r="W19741" s="5"/>
    </row>
    <row r="19742" spans="4:23" customFormat="1" x14ac:dyDescent="0.35">
      <c r="D19742" s="5"/>
      <c r="J19742" s="12"/>
      <c r="S19742" s="12"/>
      <c r="T19742" s="5"/>
      <c r="V19742" s="5"/>
      <c r="W19742" s="5"/>
    </row>
    <row r="19743" spans="4:23" customFormat="1" x14ac:dyDescent="0.35">
      <c r="D19743" s="5"/>
      <c r="J19743" s="12"/>
      <c r="S19743" s="12"/>
      <c r="T19743" s="5"/>
      <c r="V19743" s="5"/>
      <c r="W19743" s="5"/>
    </row>
    <row r="19744" spans="4:23" customFormat="1" x14ac:dyDescent="0.35">
      <c r="D19744" s="5"/>
      <c r="J19744" s="12"/>
      <c r="S19744" s="12"/>
      <c r="T19744" s="5"/>
      <c r="V19744" s="5"/>
      <c r="W19744" s="5"/>
    </row>
    <row r="19745" spans="4:23" customFormat="1" x14ac:dyDescent="0.35">
      <c r="D19745" s="5"/>
      <c r="J19745" s="12"/>
      <c r="S19745" s="12"/>
      <c r="T19745" s="5"/>
      <c r="V19745" s="5"/>
      <c r="W19745" s="5"/>
    </row>
    <row r="19746" spans="4:23" customFormat="1" x14ac:dyDescent="0.35">
      <c r="D19746" s="5"/>
      <c r="J19746" s="12"/>
      <c r="S19746" s="12"/>
      <c r="T19746" s="5"/>
      <c r="V19746" s="5"/>
      <c r="W19746" s="5"/>
    </row>
    <row r="19747" spans="4:23" customFormat="1" x14ac:dyDescent="0.35">
      <c r="D19747" s="5"/>
      <c r="J19747" s="12"/>
      <c r="S19747" s="12"/>
      <c r="T19747" s="5"/>
      <c r="V19747" s="5"/>
      <c r="W19747" s="5"/>
    </row>
    <row r="19748" spans="4:23" customFormat="1" x14ac:dyDescent="0.35">
      <c r="D19748" s="5"/>
      <c r="J19748" s="12"/>
      <c r="S19748" s="12"/>
      <c r="T19748" s="5"/>
      <c r="V19748" s="5"/>
      <c r="W19748" s="5"/>
    </row>
    <row r="19749" spans="4:23" customFormat="1" x14ac:dyDescent="0.35">
      <c r="D19749" s="5"/>
      <c r="J19749" s="12"/>
      <c r="S19749" s="12"/>
      <c r="T19749" s="5"/>
      <c r="V19749" s="5"/>
      <c r="W19749" s="5"/>
    </row>
    <row r="19750" spans="4:23" customFormat="1" x14ac:dyDescent="0.35">
      <c r="D19750" s="5"/>
      <c r="J19750" s="12"/>
      <c r="S19750" s="12"/>
      <c r="T19750" s="5"/>
      <c r="V19750" s="5"/>
      <c r="W19750" s="5"/>
    </row>
    <row r="19751" spans="4:23" customFormat="1" x14ac:dyDescent="0.35">
      <c r="D19751" s="5"/>
      <c r="J19751" s="12"/>
      <c r="S19751" s="12"/>
      <c r="T19751" s="5"/>
      <c r="V19751" s="5"/>
      <c r="W19751" s="5"/>
    </row>
    <row r="19752" spans="4:23" customFormat="1" x14ac:dyDescent="0.35">
      <c r="D19752" s="5"/>
      <c r="J19752" s="12"/>
      <c r="S19752" s="12"/>
      <c r="T19752" s="5"/>
      <c r="V19752" s="5"/>
      <c r="W19752" s="5"/>
    </row>
    <row r="19753" spans="4:23" customFormat="1" x14ac:dyDescent="0.35">
      <c r="D19753" s="5"/>
      <c r="J19753" s="12"/>
      <c r="S19753" s="12"/>
      <c r="T19753" s="5"/>
      <c r="V19753" s="5"/>
      <c r="W19753" s="5"/>
    </row>
    <row r="19754" spans="4:23" customFormat="1" x14ac:dyDescent="0.35">
      <c r="D19754" s="5"/>
      <c r="J19754" s="12"/>
      <c r="S19754" s="12"/>
      <c r="T19754" s="5"/>
      <c r="V19754" s="5"/>
      <c r="W19754" s="5"/>
    </row>
    <row r="19755" spans="4:23" customFormat="1" x14ac:dyDescent="0.35">
      <c r="D19755" s="5"/>
      <c r="J19755" s="12"/>
      <c r="S19755" s="12"/>
      <c r="T19755" s="5"/>
      <c r="V19755" s="5"/>
      <c r="W19755" s="5"/>
    </row>
    <row r="19756" spans="4:23" customFormat="1" x14ac:dyDescent="0.35">
      <c r="D19756" s="5"/>
      <c r="J19756" s="12"/>
      <c r="S19756" s="12"/>
      <c r="T19756" s="5"/>
      <c r="V19756" s="5"/>
      <c r="W19756" s="5"/>
    </row>
    <row r="19757" spans="4:23" customFormat="1" x14ac:dyDescent="0.35">
      <c r="D19757" s="5"/>
      <c r="J19757" s="12"/>
      <c r="S19757" s="12"/>
      <c r="T19757" s="5"/>
      <c r="V19757" s="5"/>
      <c r="W19757" s="5"/>
    </row>
    <row r="19758" spans="4:23" customFormat="1" x14ac:dyDescent="0.35">
      <c r="D19758" s="5"/>
      <c r="J19758" s="12"/>
      <c r="S19758" s="12"/>
      <c r="T19758" s="5"/>
      <c r="V19758" s="5"/>
      <c r="W19758" s="5"/>
    </row>
    <row r="19759" spans="4:23" customFormat="1" x14ac:dyDescent="0.35">
      <c r="D19759" s="5"/>
      <c r="J19759" s="12"/>
      <c r="S19759" s="12"/>
      <c r="T19759" s="5"/>
      <c r="V19759" s="5"/>
      <c r="W19759" s="5"/>
    </row>
    <row r="19760" spans="4:23" customFormat="1" x14ac:dyDescent="0.35">
      <c r="D19760" s="5"/>
      <c r="J19760" s="12"/>
      <c r="S19760" s="12"/>
      <c r="T19760" s="5"/>
      <c r="V19760" s="5"/>
      <c r="W19760" s="5"/>
    </row>
    <row r="19761" spans="4:23" customFormat="1" x14ac:dyDescent="0.35">
      <c r="D19761" s="5"/>
      <c r="J19761" s="12"/>
      <c r="S19761" s="12"/>
      <c r="T19761" s="5"/>
      <c r="V19761" s="5"/>
      <c r="W19761" s="5"/>
    </row>
    <row r="19762" spans="4:23" customFormat="1" x14ac:dyDescent="0.35">
      <c r="D19762" s="5"/>
      <c r="J19762" s="12"/>
      <c r="S19762" s="12"/>
      <c r="T19762" s="5"/>
      <c r="V19762" s="5"/>
      <c r="W19762" s="5"/>
    </row>
    <row r="19763" spans="4:23" customFormat="1" x14ac:dyDescent="0.35">
      <c r="D19763" s="5"/>
      <c r="J19763" s="12"/>
      <c r="S19763" s="12"/>
      <c r="T19763" s="5"/>
      <c r="V19763" s="5"/>
      <c r="W19763" s="5"/>
    </row>
    <row r="19764" spans="4:23" customFormat="1" x14ac:dyDescent="0.35">
      <c r="D19764" s="5"/>
      <c r="J19764" s="12"/>
      <c r="S19764" s="12"/>
      <c r="T19764" s="5"/>
      <c r="V19764" s="5"/>
      <c r="W19764" s="5"/>
    </row>
    <row r="19765" spans="4:23" customFormat="1" x14ac:dyDescent="0.35">
      <c r="D19765" s="5"/>
      <c r="J19765" s="12"/>
      <c r="S19765" s="12"/>
      <c r="T19765" s="5"/>
      <c r="V19765" s="5"/>
      <c r="W19765" s="5"/>
    </row>
    <row r="19766" spans="4:23" customFormat="1" x14ac:dyDescent="0.35">
      <c r="D19766" s="5"/>
      <c r="J19766" s="12"/>
      <c r="S19766" s="12"/>
      <c r="T19766" s="5"/>
      <c r="V19766" s="5"/>
      <c r="W19766" s="5"/>
    </row>
    <row r="19767" spans="4:23" customFormat="1" x14ac:dyDescent="0.35">
      <c r="D19767" s="5"/>
      <c r="J19767" s="12"/>
      <c r="S19767" s="12"/>
      <c r="T19767" s="5"/>
      <c r="V19767" s="5"/>
      <c r="W19767" s="5"/>
    </row>
    <row r="19768" spans="4:23" customFormat="1" x14ac:dyDescent="0.35">
      <c r="D19768" s="5"/>
      <c r="J19768" s="12"/>
      <c r="S19768" s="12"/>
      <c r="T19768" s="5"/>
      <c r="V19768" s="5"/>
      <c r="W19768" s="5"/>
    </row>
    <row r="19769" spans="4:23" customFormat="1" x14ac:dyDescent="0.35">
      <c r="D19769" s="5"/>
      <c r="J19769" s="12"/>
      <c r="S19769" s="12"/>
      <c r="T19769" s="5"/>
      <c r="V19769" s="5"/>
      <c r="W19769" s="5"/>
    </row>
    <row r="19770" spans="4:23" customFormat="1" x14ac:dyDescent="0.35">
      <c r="D19770" s="5"/>
      <c r="J19770" s="12"/>
      <c r="S19770" s="12"/>
      <c r="T19770" s="5"/>
      <c r="V19770" s="5"/>
      <c r="W19770" s="5"/>
    </row>
    <row r="19771" spans="4:23" customFormat="1" x14ac:dyDescent="0.35">
      <c r="D19771" s="5"/>
      <c r="J19771" s="12"/>
      <c r="S19771" s="12"/>
      <c r="T19771" s="5"/>
      <c r="V19771" s="5"/>
      <c r="W19771" s="5"/>
    </row>
    <row r="19772" spans="4:23" customFormat="1" x14ac:dyDescent="0.35">
      <c r="D19772" s="5"/>
      <c r="J19772" s="12"/>
      <c r="S19772" s="12"/>
      <c r="T19772" s="5"/>
      <c r="V19772" s="5"/>
      <c r="W19772" s="5"/>
    </row>
    <row r="19773" spans="4:23" customFormat="1" x14ac:dyDescent="0.35">
      <c r="D19773" s="5"/>
      <c r="J19773" s="12"/>
      <c r="S19773" s="12"/>
      <c r="T19773" s="5"/>
      <c r="V19773" s="5"/>
      <c r="W19773" s="5"/>
    </row>
    <row r="19774" spans="4:23" customFormat="1" x14ac:dyDescent="0.35">
      <c r="D19774" s="5"/>
      <c r="J19774" s="12"/>
      <c r="S19774" s="12"/>
      <c r="T19774" s="5"/>
      <c r="V19774" s="5"/>
      <c r="W19774" s="5"/>
    </row>
    <row r="19775" spans="4:23" customFormat="1" x14ac:dyDescent="0.35">
      <c r="D19775" s="5"/>
      <c r="J19775" s="12"/>
      <c r="S19775" s="12"/>
      <c r="T19775" s="5"/>
      <c r="V19775" s="5"/>
      <c r="W19775" s="5"/>
    </row>
    <row r="19776" spans="4:23" customFormat="1" x14ac:dyDescent="0.35">
      <c r="D19776" s="5"/>
      <c r="J19776" s="12"/>
      <c r="S19776" s="12"/>
      <c r="T19776" s="5"/>
      <c r="V19776" s="5"/>
      <c r="W19776" s="5"/>
    </row>
    <row r="19777" spans="4:23" customFormat="1" x14ac:dyDescent="0.35">
      <c r="D19777" s="5"/>
      <c r="J19777" s="12"/>
      <c r="S19777" s="12"/>
      <c r="T19777" s="5"/>
      <c r="V19777" s="5"/>
      <c r="W19777" s="5"/>
    </row>
    <row r="19778" spans="4:23" customFormat="1" x14ac:dyDescent="0.35">
      <c r="D19778" s="5"/>
      <c r="J19778" s="12"/>
      <c r="S19778" s="12"/>
      <c r="T19778" s="5"/>
      <c r="V19778" s="5"/>
      <c r="W19778" s="5"/>
    </row>
    <row r="19779" spans="4:23" customFormat="1" x14ac:dyDescent="0.35">
      <c r="D19779" s="5"/>
      <c r="J19779" s="12"/>
      <c r="S19779" s="12"/>
      <c r="T19779" s="5"/>
      <c r="V19779" s="5"/>
      <c r="W19779" s="5"/>
    </row>
    <row r="19780" spans="4:23" customFormat="1" x14ac:dyDescent="0.35">
      <c r="D19780" s="5"/>
      <c r="J19780" s="12"/>
      <c r="S19780" s="12"/>
      <c r="T19780" s="5"/>
      <c r="V19780" s="5"/>
      <c r="W19780" s="5"/>
    </row>
    <row r="19781" spans="4:23" customFormat="1" x14ac:dyDescent="0.35">
      <c r="D19781" s="5"/>
      <c r="J19781" s="12"/>
      <c r="S19781" s="12"/>
      <c r="T19781" s="5"/>
      <c r="V19781" s="5"/>
      <c r="W19781" s="5"/>
    </row>
    <row r="19782" spans="4:23" customFormat="1" x14ac:dyDescent="0.35">
      <c r="D19782" s="5"/>
      <c r="J19782" s="12"/>
      <c r="S19782" s="12"/>
      <c r="T19782" s="5"/>
      <c r="V19782" s="5"/>
      <c r="W19782" s="5"/>
    </row>
    <row r="19783" spans="4:23" customFormat="1" x14ac:dyDescent="0.35">
      <c r="D19783" s="5"/>
      <c r="J19783" s="12"/>
      <c r="S19783" s="12"/>
      <c r="T19783" s="5"/>
      <c r="V19783" s="5"/>
      <c r="W19783" s="5"/>
    </row>
    <row r="19784" spans="4:23" customFormat="1" x14ac:dyDescent="0.35">
      <c r="D19784" s="5"/>
      <c r="J19784" s="12"/>
      <c r="S19784" s="12"/>
      <c r="T19784" s="5"/>
      <c r="V19784" s="5"/>
      <c r="W19784" s="5"/>
    </row>
    <row r="19785" spans="4:23" customFormat="1" x14ac:dyDescent="0.35">
      <c r="D19785" s="5"/>
      <c r="J19785" s="12"/>
      <c r="S19785" s="12"/>
      <c r="T19785" s="5"/>
      <c r="V19785" s="5"/>
      <c r="W19785" s="5"/>
    </row>
    <row r="19786" spans="4:23" customFormat="1" x14ac:dyDescent="0.35">
      <c r="D19786" s="5"/>
      <c r="J19786" s="12"/>
      <c r="S19786" s="12"/>
      <c r="T19786" s="5"/>
      <c r="V19786" s="5"/>
      <c r="W19786" s="5"/>
    </row>
    <row r="19787" spans="4:23" customFormat="1" x14ac:dyDescent="0.35">
      <c r="D19787" s="5"/>
      <c r="J19787" s="12"/>
      <c r="S19787" s="12"/>
      <c r="T19787" s="5"/>
      <c r="V19787" s="5"/>
      <c r="W19787" s="5"/>
    </row>
    <row r="19788" spans="4:23" customFormat="1" x14ac:dyDescent="0.35">
      <c r="D19788" s="5"/>
      <c r="J19788" s="12"/>
      <c r="S19788" s="12"/>
      <c r="T19788" s="5"/>
      <c r="V19788" s="5"/>
      <c r="W19788" s="5"/>
    </row>
    <row r="19789" spans="4:23" customFormat="1" x14ac:dyDescent="0.35">
      <c r="D19789" s="5"/>
      <c r="J19789" s="12"/>
      <c r="S19789" s="12"/>
      <c r="T19789" s="5"/>
      <c r="V19789" s="5"/>
      <c r="W19789" s="5"/>
    </row>
    <row r="19790" spans="4:23" customFormat="1" x14ac:dyDescent="0.35">
      <c r="D19790" s="5"/>
      <c r="J19790" s="12"/>
      <c r="S19790" s="12"/>
      <c r="T19790" s="5"/>
      <c r="V19790" s="5"/>
      <c r="W19790" s="5"/>
    </row>
    <row r="19791" spans="4:23" customFormat="1" x14ac:dyDescent="0.35">
      <c r="D19791" s="5"/>
      <c r="J19791" s="12"/>
      <c r="S19791" s="12"/>
      <c r="T19791" s="5"/>
      <c r="V19791" s="5"/>
      <c r="W19791" s="5"/>
    </row>
    <row r="19792" spans="4:23" customFormat="1" x14ac:dyDescent="0.35">
      <c r="D19792" s="5"/>
      <c r="J19792" s="12"/>
      <c r="S19792" s="12"/>
      <c r="T19792" s="5"/>
      <c r="V19792" s="5"/>
      <c r="W19792" s="5"/>
    </row>
    <row r="19793" spans="4:23" customFormat="1" x14ac:dyDescent="0.35">
      <c r="D19793" s="5"/>
      <c r="J19793" s="12"/>
      <c r="S19793" s="12"/>
      <c r="T19793" s="5"/>
      <c r="V19793" s="5"/>
      <c r="W19793" s="5"/>
    </row>
    <row r="19794" spans="4:23" customFormat="1" x14ac:dyDescent="0.35">
      <c r="D19794" s="5"/>
      <c r="J19794" s="12"/>
      <c r="S19794" s="12"/>
      <c r="T19794" s="5"/>
      <c r="V19794" s="5"/>
      <c r="W19794" s="5"/>
    </row>
    <row r="19795" spans="4:23" customFormat="1" x14ac:dyDescent="0.35">
      <c r="D19795" s="5"/>
      <c r="J19795" s="12"/>
      <c r="S19795" s="12"/>
      <c r="T19795" s="5"/>
      <c r="V19795" s="5"/>
      <c r="W19795" s="5"/>
    </row>
    <row r="19796" spans="4:23" customFormat="1" x14ac:dyDescent="0.35">
      <c r="D19796" s="5"/>
      <c r="J19796" s="12"/>
      <c r="S19796" s="12"/>
      <c r="T19796" s="5"/>
      <c r="V19796" s="5"/>
      <c r="W19796" s="5"/>
    </row>
    <row r="19797" spans="4:23" customFormat="1" x14ac:dyDescent="0.35">
      <c r="D19797" s="5"/>
      <c r="J19797" s="12"/>
      <c r="S19797" s="12"/>
      <c r="T19797" s="5"/>
      <c r="V19797" s="5"/>
      <c r="W19797" s="5"/>
    </row>
    <row r="19798" spans="4:23" customFormat="1" x14ac:dyDescent="0.35">
      <c r="D19798" s="5"/>
      <c r="J19798" s="12"/>
      <c r="S19798" s="12"/>
      <c r="T19798" s="5"/>
      <c r="V19798" s="5"/>
      <c r="W19798" s="5"/>
    </row>
    <row r="19799" spans="4:23" customFormat="1" x14ac:dyDescent="0.35">
      <c r="D19799" s="5"/>
      <c r="J19799" s="12"/>
      <c r="S19799" s="12"/>
      <c r="T19799" s="5"/>
      <c r="V19799" s="5"/>
      <c r="W19799" s="5"/>
    </row>
    <row r="19800" spans="4:23" customFormat="1" x14ac:dyDescent="0.35">
      <c r="D19800" s="5"/>
      <c r="J19800" s="12"/>
      <c r="S19800" s="12"/>
      <c r="T19800" s="5"/>
      <c r="V19800" s="5"/>
      <c r="W19800" s="5"/>
    </row>
    <row r="19801" spans="4:23" customFormat="1" x14ac:dyDescent="0.35">
      <c r="D19801" s="5"/>
      <c r="J19801" s="12"/>
      <c r="S19801" s="12"/>
      <c r="T19801" s="5"/>
      <c r="V19801" s="5"/>
      <c r="W19801" s="5"/>
    </row>
    <row r="19802" spans="4:23" customFormat="1" x14ac:dyDescent="0.35">
      <c r="D19802" s="5"/>
      <c r="J19802" s="12"/>
      <c r="S19802" s="12"/>
      <c r="T19802" s="5"/>
      <c r="V19802" s="5"/>
      <c r="W19802" s="5"/>
    </row>
    <row r="19803" spans="4:23" customFormat="1" x14ac:dyDescent="0.35">
      <c r="D19803" s="5"/>
      <c r="J19803" s="12"/>
      <c r="S19803" s="12"/>
      <c r="T19803" s="5"/>
      <c r="V19803" s="5"/>
      <c r="W19803" s="5"/>
    </row>
    <row r="19804" spans="4:23" customFormat="1" x14ac:dyDescent="0.35">
      <c r="D19804" s="5"/>
      <c r="J19804" s="12"/>
      <c r="S19804" s="12"/>
      <c r="T19804" s="5"/>
      <c r="V19804" s="5"/>
      <c r="W19804" s="5"/>
    </row>
    <row r="19805" spans="4:23" customFormat="1" x14ac:dyDescent="0.35">
      <c r="D19805" s="5"/>
      <c r="J19805" s="12"/>
      <c r="S19805" s="12"/>
      <c r="T19805" s="5"/>
      <c r="V19805" s="5"/>
      <c r="W19805" s="5"/>
    </row>
    <row r="19806" spans="4:23" customFormat="1" x14ac:dyDescent="0.35">
      <c r="D19806" s="5"/>
      <c r="J19806" s="12"/>
      <c r="S19806" s="12"/>
      <c r="T19806" s="5"/>
      <c r="V19806" s="5"/>
      <c r="W19806" s="5"/>
    </row>
    <row r="19807" spans="4:23" customFormat="1" x14ac:dyDescent="0.35">
      <c r="D19807" s="5"/>
      <c r="J19807" s="12"/>
      <c r="S19807" s="12"/>
      <c r="T19807" s="5"/>
      <c r="V19807" s="5"/>
      <c r="W19807" s="5"/>
    </row>
    <row r="19808" spans="4:23" customFormat="1" x14ac:dyDescent="0.35">
      <c r="D19808" s="5"/>
      <c r="J19808" s="12"/>
      <c r="S19808" s="12"/>
      <c r="T19808" s="5"/>
      <c r="V19808" s="5"/>
      <c r="W19808" s="5"/>
    </row>
    <row r="19809" spans="4:23" customFormat="1" x14ac:dyDescent="0.35">
      <c r="D19809" s="5"/>
      <c r="J19809" s="12"/>
      <c r="S19809" s="12"/>
      <c r="T19809" s="5"/>
      <c r="V19809" s="5"/>
      <c r="W19809" s="5"/>
    </row>
    <row r="19810" spans="4:23" customFormat="1" x14ac:dyDescent="0.35">
      <c r="D19810" s="5"/>
      <c r="J19810" s="12"/>
      <c r="S19810" s="12"/>
      <c r="T19810" s="5"/>
      <c r="V19810" s="5"/>
      <c r="W19810" s="5"/>
    </row>
    <row r="19811" spans="4:23" customFormat="1" x14ac:dyDescent="0.35">
      <c r="D19811" s="5"/>
      <c r="J19811" s="12"/>
      <c r="S19811" s="12"/>
      <c r="T19811" s="5"/>
      <c r="V19811" s="5"/>
      <c r="W19811" s="5"/>
    </row>
    <row r="19812" spans="4:23" customFormat="1" x14ac:dyDescent="0.35">
      <c r="D19812" s="5"/>
      <c r="J19812" s="12"/>
      <c r="S19812" s="12"/>
      <c r="T19812" s="5"/>
      <c r="V19812" s="5"/>
      <c r="W19812" s="5"/>
    </row>
    <row r="19813" spans="4:23" customFormat="1" x14ac:dyDescent="0.35">
      <c r="D19813" s="5"/>
      <c r="J19813" s="12"/>
      <c r="S19813" s="12"/>
      <c r="T19813" s="5"/>
      <c r="V19813" s="5"/>
      <c r="W19813" s="5"/>
    </row>
    <row r="19814" spans="4:23" customFormat="1" x14ac:dyDescent="0.35">
      <c r="D19814" s="5"/>
      <c r="J19814" s="12"/>
      <c r="S19814" s="12"/>
      <c r="T19814" s="5"/>
      <c r="V19814" s="5"/>
      <c r="W19814" s="5"/>
    </row>
    <row r="19815" spans="4:23" customFormat="1" x14ac:dyDescent="0.35">
      <c r="D19815" s="5"/>
      <c r="J19815" s="12"/>
      <c r="S19815" s="12"/>
      <c r="T19815" s="5"/>
      <c r="V19815" s="5"/>
      <c r="W19815" s="5"/>
    </row>
    <row r="19816" spans="4:23" customFormat="1" x14ac:dyDescent="0.35">
      <c r="D19816" s="5"/>
      <c r="J19816" s="12"/>
      <c r="S19816" s="12"/>
      <c r="T19816" s="5"/>
      <c r="V19816" s="5"/>
      <c r="W19816" s="5"/>
    </row>
    <row r="19817" spans="4:23" customFormat="1" x14ac:dyDescent="0.35">
      <c r="D19817" s="5"/>
      <c r="J19817" s="12"/>
      <c r="S19817" s="12"/>
      <c r="T19817" s="5"/>
      <c r="V19817" s="5"/>
      <c r="W19817" s="5"/>
    </row>
    <row r="19818" spans="4:23" customFormat="1" x14ac:dyDescent="0.35">
      <c r="D19818" s="5"/>
      <c r="J19818" s="12"/>
      <c r="S19818" s="12"/>
      <c r="T19818" s="5"/>
      <c r="V19818" s="5"/>
      <c r="W19818" s="5"/>
    </row>
    <row r="19819" spans="4:23" customFormat="1" x14ac:dyDescent="0.35">
      <c r="D19819" s="5"/>
      <c r="J19819" s="12"/>
      <c r="S19819" s="12"/>
      <c r="T19819" s="5"/>
      <c r="V19819" s="5"/>
      <c r="W19819" s="5"/>
    </row>
    <row r="19820" spans="4:23" customFormat="1" x14ac:dyDescent="0.35">
      <c r="D19820" s="5"/>
      <c r="J19820" s="12"/>
      <c r="S19820" s="12"/>
      <c r="T19820" s="5"/>
      <c r="V19820" s="5"/>
      <c r="W19820" s="5"/>
    </row>
    <row r="19821" spans="4:23" customFormat="1" x14ac:dyDescent="0.35">
      <c r="D19821" s="5"/>
      <c r="J19821" s="12"/>
      <c r="S19821" s="12"/>
      <c r="T19821" s="5"/>
      <c r="V19821" s="5"/>
      <c r="W19821" s="5"/>
    </row>
    <row r="19822" spans="4:23" customFormat="1" x14ac:dyDescent="0.35">
      <c r="D19822" s="5"/>
      <c r="J19822" s="12"/>
      <c r="S19822" s="12"/>
      <c r="T19822" s="5"/>
      <c r="V19822" s="5"/>
      <c r="W19822" s="5"/>
    </row>
    <row r="19823" spans="4:23" customFormat="1" x14ac:dyDescent="0.35">
      <c r="D19823" s="5"/>
      <c r="J19823" s="12"/>
      <c r="S19823" s="12"/>
      <c r="T19823" s="5"/>
      <c r="V19823" s="5"/>
      <c r="W19823" s="5"/>
    </row>
    <row r="19824" spans="4:23" customFormat="1" x14ac:dyDescent="0.35">
      <c r="D19824" s="5"/>
      <c r="J19824" s="12"/>
      <c r="S19824" s="12"/>
      <c r="T19824" s="5"/>
      <c r="V19824" s="5"/>
      <c r="W19824" s="5"/>
    </row>
    <row r="19825" spans="4:23" customFormat="1" x14ac:dyDescent="0.35">
      <c r="D19825" s="5"/>
      <c r="J19825" s="12"/>
      <c r="S19825" s="12"/>
      <c r="T19825" s="5"/>
      <c r="V19825" s="5"/>
      <c r="W19825" s="5"/>
    </row>
    <row r="19826" spans="4:23" customFormat="1" x14ac:dyDescent="0.35">
      <c r="D19826" s="5"/>
      <c r="J19826" s="12"/>
      <c r="S19826" s="12"/>
      <c r="T19826" s="5"/>
      <c r="V19826" s="5"/>
      <c r="W19826" s="5"/>
    </row>
    <row r="19827" spans="4:23" customFormat="1" x14ac:dyDescent="0.35">
      <c r="D19827" s="5"/>
      <c r="J19827" s="12"/>
      <c r="S19827" s="12"/>
      <c r="T19827" s="5"/>
      <c r="V19827" s="5"/>
      <c r="W19827" s="5"/>
    </row>
    <row r="19828" spans="4:23" customFormat="1" x14ac:dyDescent="0.35">
      <c r="D19828" s="5"/>
      <c r="J19828" s="12"/>
      <c r="S19828" s="12"/>
      <c r="T19828" s="5"/>
      <c r="V19828" s="5"/>
      <c r="W19828" s="5"/>
    </row>
    <row r="19829" spans="4:23" customFormat="1" x14ac:dyDescent="0.35">
      <c r="D19829" s="5"/>
      <c r="J19829" s="12"/>
      <c r="S19829" s="12"/>
      <c r="T19829" s="5"/>
      <c r="V19829" s="5"/>
      <c r="W19829" s="5"/>
    </row>
    <row r="19830" spans="4:23" customFormat="1" x14ac:dyDescent="0.35">
      <c r="D19830" s="5"/>
      <c r="J19830" s="12"/>
      <c r="S19830" s="12"/>
      <c r="T19830" s="5"/>
      <c r="V19830" s="5"/>
      <c r="W19830" s="5"/>
    </row>
    <row r="19831" spans="4:23" customFormat="1" x14ac:dyDescent="0.35">
      <c r="D19831" s="5"/>
      <c r="J19831" s="12"/>
      <c r="S19831" s="12"/>
      <c r="T19831" s="5"/>
      <c r="V19831" s="5"/>
      <c r="W19831" s="5"/>
    </row>
    <row r="19832" spans="4:23" customFormat="1" x14ac:dyDescent="0.35">
      <c r="D19832" s="5"/>
      <c r="J19832" s="12"/>
      <c r="S19832" s="12"/>
      <c r="T19832" s="5"/>
      <c r="V19832" s="5"/>
      <c r="W19832" s="5"/>
    </row>
    <row r="19833" spans="4:23" customFormat="1" x14ac:dyDescent="0.35">
      <c r="D19833" s="5"/>
      <c r="J19833" s="12"/>
      <c r="S19833" s="12"/>
      <c r="T19833" s="5"/>
      <c r="V19833" s="5"/>
      <c r="W19833" s="5"/>
    </row>
    <row r="19834" spans="4:23" customFormat="1" x14ac:dyDescent="0.35">
      <c r="D19834" s="5"/>
      <c r="J19834" s="12"/>
      <c r="S19834" s="12"/>
      <c r="T19834" s="5"/>
      <c r="V19834" s="5"/>
      <c r="W19834" s="5"/>
    </row>
    <row r="19835" spans="4:23" customFormat="1" x14ac:dyDescent="0.35">
      <c r="D19835" s="5"/>
      <c r="J19835" s="12"/>
      <c r="S19835" s="12"/>
      <c r="T19835" s="5"/>
      <c r="V19835" s="5"/>
      <c r="W19835" s="5"/>
    </row>
    <row r="19836" spans="4:23" customFormat="1" x14ac:dyDescent="0.35">
      <c r="D19836" s="5"/>
      <c r="J19836" s="12"/>
      <c r="S19836" s="12"/>
      <c r="T19836" s="5"/>
      <c r="V19836" s="5"/>
      <c r="W19836" s="5"/>
    </row>
    <row r="19837" spans="4:23" customFormat="1" x14ac:dyDescent="0.35">
      <c r="D19837" s="5"/>
      <c r="J19837" s="12"/>
      <c r="S19837" s="12"/>
      <c r="T19837" s="5"/>
      <c r="V19837" s="5"/>
      <c r="W19837" s="5"/>
    </row>
    <row r="19838" spans="4:23" customFormat="1" x14ac:dyDescent="0.35">
      <c r="D19838" s="5"/>
      <c r="J19838" s="12"/>
      <c r="S19838" s="12"/>
      <c r="T19838" s="5"/>
      <c r="V19838" s="5"/>
      <c r="W19838" s="5"/>
    </row>
    <row r="19839" spans="4:23" customFormat="1" x14ac:dyDescent="0.35">
      <c r="D19839" s="5"/>
      <c r="J19839" s="12"/>
      <c r="S19839" s="12"/>
      <c r="T19839" s="5"/>
      <c r="V19839" s="5"/>
      <c r="W19839" s="5"/>
    </row>
    <row r="19840" spans="4:23" customFormat="1" x14ac:dyDescent="0.35">
      <c r="D19840" s="5"/>
      <c r="J19840" s="12"/>
      <c r="S19840" s="12"/>
      <c r="T19840" s="5"/>
      <c r="V19840" s="5"/>
      <c r="W19840" s="5"/>
    </row>
    <row r="19841" spans="4:23" customFormat="1" x14ac:dyDescent="0.35">
      <c r="D19841" s="5"/>
      <c r="J19841" s="12"/>
      <c r="S19841" s="12"/>
      <c r="T19841" s="5"/>
      <c r="V19841" s="5"/>
      <c r="W19841" s="5"/>
    </row>
    <row r="19842" spans="4:23" customFormat="1" x14ac:dyDescent="0.35">
      <c r="D19842" s="5"/>
      <c r="J19842" s="12"/>
      <c r="S19842" s="12"/>
      <c r="T19842" s="5"/>
      <c r="V19842" s="5"/>
      <c r="W19842" s="5"/>
    </row>
    <row r="19843" spans="4:23" customFormat="1" x14ac:dyDescent="0.35">
      <c r="D19843" s="5"/>
      <c r="J19843" s="12"/>
      <c r="S19843" s="12"/>
      <c r="T19843" s="5"/>
      <c r="V19843" s="5"/>
      <c r="W19843" s="5"/>
    </row>
    <row r="19844" spans="4:23" customFormat="1" x14ac:dyDescent="0.35">
      <c r="D19844" s="5"/>
      <c r="J19844" s="12"/>
      <c r="S19844" s="12"/>
      <c r="T19844" s="5"/>
      <c r="V19844" s="5"/>
      <c r="W19844" s="5"/>
    </row>
    <row r="19845" spans="4:23" customFormat="1" x14ac:dyDescent="0.35">
      <c r="D19845" s="5"/>
      <c r="J19845" s="12"/>
      <c r="S19845" s="12"/>
      <c r="T19845" s="5"/>
      <c r="V19845" s="5"/>
      <c r="W19845" s="5"/>
    </row>
    <row r="19846" spans="4:23" customFormat="1" x14ac:dyDescent="0.35">
      <c r="D19846" s="5"/>
      <c r="J19846" s="12"/>
      <c r="S19846" s="12"/>
      <c r="T19846" s="5"/>
      <c r="V19846" s="5"/>
      <c r="W19846" s="5"/>
    </row>
    <row r="19847" spans="4:23" customFormat="1" x14ac:dyDescent="0.35">
      <c r="D19847" s="5"/>
      <c r="J19847" s="12"/>
      <c r="S19847" s="12"/>
      <c r="T19847" s="5"/>
      <c r="V19847" s="5"/>
      <c r="W19847" s="5"/>
    </row>
    <row r="19848" spans="4:23" customFormat="1" x14ac:dyDescent="0.35">
      <c r="D19848" s="5"/>
      <c r="J19848" s="12"/>
      <c r="S19848" s="12"/>
      <c r="T19848" s="5"/>
      <c r="V19848" s="5"/>
      <c r="W19848" s="5"/>
    </row>
    <row r="19849" spans="4:23" customFormat="1" x14ac:dyDescent="0.35">
      <c r="D19849" s="5"/>
      <c r="J19849" s="12"/>
      <c r="S19849" s="12"/>
      <c r="T19849" s="5"/>
      <c r="V19849" s="5"/>
      <c r="W19849" s="5"/>
    </row>
    <row r="19850" spans="4:23" customFormat="1" x14ac:dyDescent="0.35">
      <c r="D19850" s="5"/>
      <c r="J19850" s="12"/>
      <c r="S19850" s="12"/>
      <c r="T19850" s="5"/>
      <c r="V19850" s="5"/>
      <c r="W19850" s="5"/>
    </row>
    <row r="19851" spans="4:23" customFormat="1" x14ac:dyDescent="0.35">
      <c r="D19851" s="5"/>
      <c r="J19851" s="12"/>
      <c r="S19851" s="12"/>
      <c r="T19851" s="5"/>
      <c r="V19851" s="5"/>
      <c r="W19851" s="5"/>
    </row>
    <row r="19852" spans="4:23" customFormat="1" x14ac:dyDescent="0.35">
      <c r="D19852" s="5"/>
      <c r="J19852" s="12"/>
      <c r="S19852" s="12"/>
      <c r="T19852" s="5"/>
      <c r="V19852" s="5"/>
      <c r="W19852" s="5"/>
    </row>
    <row r="19853" spans="4:23" customFormat="1" x14ac:dyDescent="0.35">
      <c r="D19853" s="5"/>
      <c r="J19853" s="12"/>
      <c r="S19853" s="12"/>
      <c r="T19853" s="5"/>
      <c r="V19853" s="5"/>
      <c r="W19853" s="5"/>
    </row>
    <row r="19854" spans="4:23" customFormat="1" x14ac:dyDescent="0.35">
      <c r="D19854" s="5"/>
      <c r="J19854" s="12"/>
      <c r="S19854" s="12"/>
      <c r="T19854" s="5"/>
      <c r="V19854" s="5"/>
      <c r="W19854" s="5"/>
    </row>
    <row r="19855" spans="4:23" customFormat="1" x14ac:dyDescent="0.35">
      <c r="D19855" s="5"/>
      <c r="J19855" s="12"/>
      <c r="S19855" s="12"/>
      <c r="T19855" s="5"/>
      <c r="V19855" s="5"/>
      <c r="W19855" s="5"/>
    </row>
    <row r="19856" spans="4:23" customFormat="1" x14ac:dyDescent="0.35">
      <c r="D19856" s="5"/>
      <c r="J19856" s="12"/>
      <c r="S19856" s="12"/>
      <c r="T19856" s="5"/>
      <c r="V19856" s="5"/>
      <c r="W19856" s="5"/>
    </row>
    <row r="19857" spans="4:23" customFormat="1" x14ac:dyDescent="0.35">
      <c r="D19857" s="5"/>
      <c r="J19857" s="12"/>
      <c r="S19857" s="12"/>
      <c r="T19857" s="5"/>
      <c r="V19857" s="5"/>
      <c r="W19857" s="5"/>
    </row>
    <row r="19858" spans="4:23" customFormat="1" x14ac:dyDescent="0.35">
      <c r="D19858" s="5"/>
      <c r="J19858" s="12"/>
      <c r="S19858" s="12"/>
      <c r="T19858" s="5"/>
      <c r="V19858" s="5"/>
      <c r="W19858" s="5"/>
    </row>
    <row r="19859" spans="4:23" customFormat="1" x14ac:dyDescent="0.35">
      <c r="D19859" s="5"/>
      <c r="J19859" s="12"/>
      <c r="S19859" s="12"/>
      <c r="T19859" s="5"/>
      <c r="V19859" s="5"/>
      <c r="W19859" s="5"/>
    </row>
    <row r="19860" spans="4:23" customFormat="1" x14ac:dyDescent="0.35">
      <c r="D19860" s="5"/>
      <c r="J19860" s="12"/>
      <c r="S19860" s="12"/>
      <c r="T19860" s="5"/>
      <c r="V19860" s="5"/>
      <c r="W19860" s="5"/>
    </row>
    <row r="19861" spans="4:23" customFormat="1" x14ac:dyDescent="0.35">
      <c r="D19861" s="5"/>
      <c r="J19861" s="12"/>
      <c r="S19861" s="12"/>
      <c r="T19861" s="5"/>
      <c r="V19861" s="5"/>
      <c r="W19861" s="5"/>
    </row>
    <row r="19862" spans="4:23" customFormat="1" x14ac:dyDescent="0.35">
      <c r="D19862" s="5"/>
      <c r="J19862" s="12"/>
      <c r="S19862" s="12"/>
      <c r="T19862" s="5"/>
      <c r="V19862" s="5"/>
      <c r="W19862" s="5"/>
    </row>
    <row r="19863" spans="4:23" customFormat="1" x14ac:dyDescent="0.35">
      <c r="D19863" s="5"/>
      <c r="J19863" s="12"/>
      <c r="S19863" s="12"/>
      <c r="T19863" s="5"/>
      <c r="V19863" s="5"/>
      <c r="W19863" s="5"/>
    </row>
    <row r="19864" spans="4:23" customFormat="1" x14ac:dyDescent="0.35">
      <c r="D19864" s="5"/>
      <c r="J19864" s="12"/>
      <c r="S19864" s="12"/>
      <c r="T19864" s="5"/>
      <c r="V19864" s="5"/>
      <c r="W19864" s="5"/>
    </row>
    <row r="19865" spans="4:23" customFormat="1" x14ac:dyDescent="0.35">
      <c r="D19865" s="5"/>
      <c r="J19865" s="12"/>
      <c r="S19865" s="12"/>
      <c r="T19865" s="5"/>
      <c r="V19865" s="5"/>
      <c r="W19865" s="5"/>
    </row>
    <row r="19866" spans="4:23" customFormat="1" x14ac:dyDescent="0.35">
      <c r="D19866" s="5"/>
      <c r="J19866" s="12"/>
      <c r="S19866" s="12"/>
      <c r="T19866" s="5"/>
      <c r="V19866" s="5"/>
      <c r="W19866" s="5"/>
    </row>
    <row r="19867" spans="4:23" customFormat="1" x14ac:dyDescent="0.35">
      <c r="D19867" s="5"/>
      <c r="J19867" s="12"/>
      <c r="S19867" s="12"/>
      <c r="T19867" s="5"/>
      <c r="V19867" s="5"/>
      <c r="W19867" s="5"/>
    </row>
    <row r="19868" spans="4:23" customFormat="1" x14ac:dyDescent="0.35">
      <c r="D19868" s="5"/>
      <c r="J19868" s="12"/>
      <c r="S19868" s="12"/>
      <c r="T19868" s="5"/>
      <c r="V19868" s="5"/>
      <c r="W19868" s="5"/>
    </row>
    <row r="19869" spans="4:23" customFormat="1" x14ac:dyDescent="0.35">
      <c r="D19869" s="5"/>
      <c r="J19869" s="12"/>
      <c r="S19869" s="12"/>
      <c r="T19869" s="5"/>
      <c r="V19869" s="5"/>
      <c r="W19869" s="5"/>
    </row>
    <row r="19870" spans="4:23" customFormat="1" x14ac:dyDescent="0.35">
      <c r="D19870" s="5"/>
      <c r="J19870" s="12"/>
      <c r="S19870" s="12"/>
      <c r="T19870" s="5"/>
      <c r="V19870" s="5"/>
      <c r="W19870" s="5"/>
    </row>
    <row r="19871" spans="4:23" customFormat="1" x14ac:dyDescent="0.35">
      <c r="D19871" s="5"/>
      <c r="J19871" s="12"/>
      <c r="S19871" s="12"/>
      <c r="T19871" s="5"/>
      <c r="V19871" s="5"/>
      <c r="W19871" s="5"/>
    </row>
    <row r="19872" spans="4:23" customFormat="1" x14ac:dyDescent="0.35">
      <c r="D19872" s="5"/>
      <c r="J19872" s="12"/>
      <c r="S19872" s="12"/>
      <c r="T19872" s="5"/>
      <c r="V19872" s="5"/>
      <c r="W19872" s="5"/>
    </row>
    <row r="19873" spans="4:23" customFormat="1" x14ac:dyDescent="0.35">
      <c r="D19873" s="5"/>
      <c r="J19873" s="12"/>
      <c r="S19873" s="12"/>
      <c r="T19873" s="5"/>
      <c r="V19873" s="5"/>
      <c r="W19873" s="5"/>
    </row>
    <row r="19874" spans="4:23" customFormat="1" x14ac:dyDescent="0.35">
      <c r="D19874" s="5"/>
      <c r="J19874" s="12"/>
      <c r="S19874" s="12"/>
      <c r="T19874" s="5"/>
      <c r="V19874" s="5"/>
      <c r="W19874" s="5"/>
    </row>
    <row r="19875" spans="4:23" customFormat="1" x14ac:dyDescent="0.35">
      <c r="D19875" s="5"/>
      <c r="J19875" s="12"/>
      <c r="S19875" s="12"/>
      <c r="T19875" s="5"/>
      <c r="V19875" s="5"/>
      <c r="W19875" s="5"/>
    </row>
    <row r="19876" spans="4:23" customFormat="1" x14ac:dyDescent="0.35">
      <c r="D19876" s="5"/>
      <c r="J19876" s="12"/>
      <c r="S19876" s="12"/>
      <c r="T19876" s="5"/>
      <c r="V19876" s="5"/>
      <c r="W19876" s="5"/>
    </row>
    <row r="19877" spans="4:23" customFormat="1" x14ac:dyDescent="0.35">
      <c r="D19877" s="5"/>
      <c r="J19877" s="12"/>
      <c r="S19877" s="12"/>
      <c r="T19877" s="5"/>
      <c r="V19877" s="5"/>
      <c r="W19877" s="5"/>
    </row>
    <row r="19878" spans="4:23" customFormat="1" x14ac:dyDescent="0.35">
      <c r="D19878" s="5"/>
      <c r="J19878" s="12"/>
      <c r="S19878" s="12"/>
      <c r="T19878" s="5"/>
      <c r="V19878" s="5"/>
      <c r="W19878" s="5"/>
    </row>
    <row r="19879" spans="4:23" customFormat="1" x14ac:dyDescent="0.35">
      <c r="D19879" s="5"/>
      <c r="J19879" s="12"/>
      <c r="S19879" s="12"/>
      <c r="T19879" s="5"/>
      <c r="V19879" s="5"/>
      <c r="W19879" s="5"/>
    </row>
    <row r="19880" spans="4:23" customFormat="1" x14ac:dyDescent="0.35">
      <c r="D19880" s="5"/>
      <c r="J19880" s="12"/>
      <c r="S19880" s="12"/>
      <c r="T19880" s="5"/>
      <c r="V19880" s="5"/>
      <c r="W19880" s="5"/>
    </row>
    <row r="19881" spans="4:23" customFormat="1" x14ac:dyDescent="0.35">
      <c r="D19881" s="5"/>
      <c r="J19881" s="12"/>
      <c r="S19881" s="12"/>
      <c r="T19881" s="5"/>
      <c r="V19881" s="5"/>
      <c r="W19881" s="5"/>
    </row>
    <row r="19882" spans="4:23" customFormat="1" x14ac:dyDescent="0.35">
      <c r="D19882" s="5"/>
      <c r="J19882" s="12"/>
      <c r="S19882" s="12"/>
      <c r="T19882" s="5"/>
      <c r="V19882" s="5"/>
      <c r="W19882" s="5"/>
    </row>
    <row r="19883" spans="4:23" customFormat="1" x14ac:dyDescent="0.35">
      <c r="D19883" s="5"/>
      <c r="J19883" s="12"/>
      <c r="S19883" s="12"/>
      <c r="T19883" s="5"/>
      <c r="V19883" s="5"/>
      <c r="W19883" s="5"/>
    </row>
    <row r="19884" spans="4:23" customFormat="1" x14ac:dyDescent="0.35">
      <c r="D19884" s="5"/>
      <c r="J19884" s="12"/>
      <c r="S19884" s="12"/>
      <c r="T19884" s="5"/>
      <c r="V19884" s="5"/>
      <c r="W19884" s="5"/>
    </row>
    <row r="19885" spans="4:23" customFormat="1" x14ac:dyDescent="0.35">
      <c r="D19885" s="5"/>
      <c r="J19885" s="12"/>
      <c r="S19885" s="12"/>
      <c r="T19885" s="5"/>
      <c r="V19885" s="5"/>
      <c r="W19885" s="5"/>
    </row>
    <row r="19886" spans="4:23" customFormat="1" x14ac:dyDescent="0.35">
      <c r="D19886" s="5"/>
      <c r="J19886" s="12"/>
      <c r="S19886" s="12"/>
      <c r="T19886" s="5"/>
      <c r="V19886" s="5"/>
      <c r="W19886" s="5"/>
    </row>
    <row r="19887" spans="4:23" customFormat="1" x14ac:dyDescent="0.35">
      <c r="D19887" s="5"/>
      <c r="J19887" s="12"/>
      <c r="S19887" s="12"/>
      <c r="T19887" s="5"/>
      <c r="V19887" s="5"/>
      <c r="W19887" s="5"/>
    </row>
    <row r="19888" spans="4:23" customFormat="1" x14ac:dyDescent="0.35">
      <c r="D19888" s="5"/>
      <c r="J19888" s="12"/>
      <c r="S19888" s="12"/>
      <c r="T19888" s="5"/>
      <c r="V19888" s="5"/>
      <c r="W19888" s="5"/>
    </row>
    <row r="19889" spans="4:23" customFormat="1" x14ac:dyDescent="0.35">
      <c r="D19889" s="5"/>
      <c r="J19889" s="12"/>
      <c r="S19889" s="12"/>
      <c r="T19889" s="5"/>
      <c r="V19889" s="5"/>
      <c r="W19889" s="5"/>
    </row>
    <row r="19890" spans="4:23" customFormat="1" x14ac:dyDescent="0.35">
      <c r="D19890" s="5"/>
      <c r="J19890" s="12"/>
      <c r="S19890" s="12"/>
      <c r="T19890" s="5"/>
      <c r="V19890" s="5"/>
      <c r="W19890" s="5"/>
    </row>
    <row r="19891" spans="4:23" customFormat="1" x14ac:dyDescent="0.35">
      <c r="D19891" s="5"/>
      <c r="J19891" s="12"/>
      <c r="S19891" s="12"/>
      <c r="T19891" s="5"/>
      <c r="V19891" s="5"/>
      <c r="W19891" s="5"/>
    </row>
    <row r="19892" spans="4:23" customFormat="1" x14ac:dyDescent="0.35">
      <c r="D19892" s="5"/>
      <c r="J19892" s="12"/>
      <c r="S19892" s="12"/>
      <c r="T19892" s="5"/>
      <c r="V19892" s="5"/>
      <c r="W19892" s="5"/>
    </row>
    <row r="19893" spans="4:23" customFormat="1" x14ac:dyDescent="0.35">
      <c r="D19893" s="5"/>
      <c r="J19893" s="12"/>
      <c r="S19893" s="12"/>
      <c r="T19893" s="5"/>
      <c r="V19893" s="5"/>
      <c r="W19893" s="5"/>
    </row>
    <row r="19894" spans="4:23" customFormat="1" x14ac:dyDescent="0.35">
      <c r="D19894" s="5"/>
      <c r="J19894" s="12"/>
      <c r="S19894" s="12"/>
      <c r="T19894" s="5"/>
      <c r="V19894" s="5"/>
      <c r="W19894" s="5"/>
    </row>
    <row r="19895" spans="4:23" customFormat="1" x14ac:dyDescent="0.35">
      <c r="D19895" s="5"/>
      <c r="J19895" s="12"/>
      <c r="S19895" s="12"/>
      <c r="T19895" s="5"/>
      <c r="V19895" s="5"/>
      <c r="W19895" s="5"/>
    </row>
    <row r="19896" spans="4:23" customFormat="1" x14ac:dyDescent="0.35">
      <c r="D19896" s="5"/>
      <c r="J19896" s="12"/>
      <c r="S19896" s="12"/>
      <c r="T19896" s="5"/>
      <c r="V19896" s="5"/>
      <c r="W19896" s="5"/>
    </row>
    <row r="19897" spans="4:23" customFormat="1" x14ac:dyDescent="0.35">
      <c r="D19897" s="5"/>
      <c r="J19897" s="12"/>
      <c r="S19897" s="12"/>
      <c r="T19897" s="5"/>
      <c r="V19897" s="5"/>
      <c r="W19897" s="5"/>
    </row>
    <row r="19898" spans="4:23" customFormat="1" x14ac:dyDescent="0.35">
      <c r="D19898" s="5"/>
      <c r="J19898" s="12"/>
      <c r="S19898" s="12"/>
      <c r="T19898" s="5"/>
      <c r="V19898" s="5"/>
      <c r="W19898" s="5"/>
    </row>
    <row r="19899" spans="4:23" customFormat="1" x14ac:dyDescent="0.35">
      <c r="D19899" s="5"/>
      <c r="J19899" s="12"/>
      <c r="S19899" s="12"/>
      <c r="T19899" s="5"/>
      <c r="V19899" s="5"/>
      <c r="W19899" s="5"/>
    </row>
    <row r="19900" spans="4:23" customFormat="1" x14ac:dyDescent="0.35">
      <c r="D19900" s="5"/>
      <c r="J19900" s="12"/>
      <c r="S19900" s="12"/>
      <c r="T19900" s="5"/>
      <c r="V19900" s="5"/>
      <c r="W19900" s="5"/>
    </row>
    <row r="19901" spans="4:23" customFormat="1" x14ac:dyDescent="0.35">
      <c r="D19901" s="5"/>
      <c r="J19901" s="12"/>
      <c r="S19901" s="12"/>
      <c r="T19901" s="5"/>
      <c r="V19901" s="5"/>
      <c r="W19901" s="5"/>
    </row>
    <row r="19902" spans="4:23" customFormat="1" x14ac:dyDescent="0.35">
      <c r="D19902" s="5"/>
      <c r="J19902" s="12"/>
      <c r="S19902" s="12"/>
      <c r="T19902" s="5"/>
      <c r="V19902" s="5"/>
      <c r="W19902" s="5"/>
    </row>
    <row r="19903" spans="4:23" customFormat="1" x14ac:dyDescent="0.35">
      <c r="D19903" s="5"/>
      <c r="J19903" s="12"/>
      <c r="S19903" s="12"/>
      <c r="T19903" s="5"/>
      <c r="V19903" s="5"/>
      <c r="W19903" s="5"/>
    </row>
    <row r="19904" spans="4:23" customFormat="1" x14ac:dyDescent="0.35">
      <c r="D19904" s="5"/>
      <c r="J19904" s="12"/>
      <c r="S19904" s="12"/>
      <c r="T19904" s="5"/>
      <c r="V19904" s="5"/>
      <c r="W19904" s="5"/>
    </row>
    <row r="19905" spans="4:23" customFormat="1" x14ac:dyDescent="0.35">
      <c r="D19905" s="5"/>
      <c r="J19905" s="12"/>
      <c r="S19905" s="12"/>
      <c r="T19905" s="5"/>
      <c r="V19905" s="5"/>
      <c r="W19905" s="5"/>
    </row>
    <row r="19906" spans="4:23" customFormat="1" x14ac:dyDescent="0.35">
      <c r="D19906" s="5"/>
      <c r="J19906" s="12"/>
      <c r="S19906" s="12"/>
      <c r="T19906" s="5"/>
      <c r="V19906" s="5"/>
      <c r="W19906" s="5"/>
    </row>
    <row r="19907" spans="4:23" customFormat="1" x14ac:dyDescent="0.35">
      <c r="D19907" s="5"/>
      <c r="J19907" s="12"/>
      <c r="S19907" s="12"/>
      <c r="T19907" s="5"/>
      <c r="V19907" s="5"/>
      <c r="W19907" s="5"/>
    </row>
    <row r="19908" spans="4:23" customFormat="1" x14ac:dyDescent="0.35">
      <c r="D19908" s="5"/>
      <c r="J19908" s="12"/>
      <c r="S19908" s="12"/>
      <c r="T19908" s="5"/>
      <c r="V19908" s="5"/>
      <c r="W19908" s="5"/>
    </row>
    <row r="19909" spans="4:23" customFormat="1" x14ac:dyDescent="0.35">
      <c r="D19909" s="5"/>
      <c r="J19909" s="12"/>
      <c r="S19909" s="12"/>
      <c r="T19909" s="5"/>
      <c r="V19909" s="5"/>
      <c r="W19909" s="5"/>
    </row>
    <row r="19910" spans="4:23" customFormat="1" x14ac:dyDescent="0.35">
      <c r="D19910" s="5"/>
      <c r="J19910" s="12"/>
      <c r="S19910" s="12"/>
      <c r="T19910" s="5"/>
      <c r="V19910" s="5"/>
      <c r="W19910" s="5"/>
    </row>
    <row r="19911" spans="4:23" customFormat="1" x14ac:dyDescent="0.35">
      <c r="D19911" s="5"/>
      <c r="J19911" s="12"/>
      <c r="S19911" s="12"/>
      <c r="T19911" s="5"/>
      <c r="V19911" s="5"/>
      <c r="W19911" s="5"/>
    </row>
    <row r="19912" spans="4:23" customFormat="1" x14ac:dyDescent="0.35">
      <c r="D19912" s="5"/>
      <c r="J19912" s="12"/>
      <c r="S19912" s="12"/>
      <c r="T19912" s="5"/>
      <c r="V19912" s="5"/>
      <c r="W19912" s="5"/>
    </row>
    <row r="19913" spans="4:23" customFormat="1" x14ac:dyDescent="0.35">
      <c r="D19913" s="5"/>
      <c r="J19913" s="12"/>
      <c r="S19913" s="12"/>
      <c r="T19913" s="5"/>
      <c r="V19913" s="5"/>
      <c r="W19913" s="5"/>
    </row>
    <row r="19914" spans="4:23" customFormat="1" x14ac:dyDescent="0.35">
      <c r="D19914" s="5"/>
      <c r="J19914" s="12"/>
      <c r="S19914" s="12"/>
      <c r="T19914" s="5"/>
      <c r="V19914" s="5"/>
      <c r="W19914" s="5"/>
    </row>
    <row r="19915" spans="4:23" customFormat="1" x14ac:dyDescent="0.35">
      <c r="D19915" s="5"/>
      <c r="J19915" s="12"/>
      <c r="S19915" s="12"/>
      <c r="T19915" s="5"/>
      <c r="V19915" s="5"/>
      <c r="W19915" s="5"/>
    </row>
    <row r="19916" spans="4:23" customFormat="1" x14ac:dyDescent="0.35">
      <c r="D19916" s="5"/>
      <c r="J19916" s="12"/>
      <c r="S19916" s="12"/>
      <c r="T19916" s="5"/>
      <c r="V19916" s="5"/>
      <c r="W19916" s="5"/>
    </row>
    <row r="19917" spans="4:23" customFormat="1" x14ac:dyDescent="0.35">
      <c r="D19917" s="5"/>
      <c r="J19917" s="12"/>
      <c r="S19917" s="12"/>
      <c r="T19917" s="5"/>
      <c r="V19917" s="5"/>
      <c r="W19917" s="5"/>
    </row>
    <row r="19918" spans="4:23" customFormat="1" x14ac:dyDescent="0.35">
      <c r="D19918" s="5"/>
      <c r="J19918" s="12"/>
      <c r="S19918" s="12"/>
      <c r="T19918" s="5"/>
      <c r="V19918" s="5"/>
      <c r="W19918" s="5"/>
    </row>
    <row r="19919" spans="4:23" customFormat="1" x14ac:dyDescent="0.35">
      <c r="D19919" s="5"/>
      <c r="J19919" s="12"/>
      <c r="S19919" s="12"/>
      <c r="T19919" s="5"/>
      <c r="V19919" s="5"/>
      <c r="W19919" s="5"/>
    </row>
    <row r="19920" spans="4:23" customFormat="1" x14ac:dyDescent="0.35">
      <c r="D19920" s="5"/>
      <c r="J19920" s="12"/>
      <c r="S19920" s="12"/>
      <c r="T19920" s="5"/>
      <c r="V19920" s="5"/>
      <c r="W19920" s="5"/>
    </row>
    <row r="19921" spans="4:23" customFormat="1" x14ac:dyDescent="0.35">
      <c r="D19921" s="5"/>
      <c r="J19921" s="12"/>
      <c r="S19921" s="12"/>
      <c r="T19921" s="5"/>
      <c r="V19921" s="5"/>
      <c r="W19921" s="5"/>
    </row>
    <row r="19922" spans="4:23" customFormat="1" x14ac:dyDescent="0.35">
      <c r="D19922" s="5"/>
      <c r="J19922" s="12"/>
      <c r="S19922" s="12"/>
      <c r="T19922" s="5"/>
      <c r="V19922" s="5"/>
      <c r="W19922" s="5"/>
    </row>
    <row r="19923" spans="4:23" customFormat="1" x14ac:dyDescent="0.35">
      <c r="D19923" s="5"/>
      <c r="J19923" s="12"/>
      <c r="S19923" s="12"/>
      <c r="T19923" s="5"/>
      <c r="V19923" s="5"/>
      <c r="W19923" s="5"/>
    </row>
    <row r="19924" spans="4:23" customFormat="1" x14ac:dyDescent="0.35">
      <c r="D19924" s="5"/>
      <c r="J19924" s="12"/>
      <c r="S19924" s="12"/>
      <c r="T19924" s="5"/>
      <c r="V19924" s="5"/>
      <c r="W19924" s="5"/>
    </row>
    <row r="19925" spans="4:23" customFormat="1" x14ac:dyDescent="0.35">
      <c r="D19925" s="5"/>
      <c r="J19925" s="12"/>
      <c r="S19925" s="12"/>
      <c r="T19925" s="5"/>
      <c r="V19925" s="5"/>
      <c r="W19925" s="5"/>
    </row>
    <row r="19926" spans="4:23" customFormat="1" x14ac:dyDescent="0.35">
      <c r="D19926" s="5"/>
      <c r="J19926" s="12"/>
      <c r="S19926" s="12"/>
      <c r="T19926" s="5"/>
      <c r="V19926" s="5"/>
      <c r="W19926" s="5"/>
    </row>
    <row r="19927" spans="4:23" customFormat="1" x14ac:dyDescent="0.35">
      <c r="D19927" s="5"/>
      <c r="J19927" s="12"/>
      <c r="S19927" s="12"/>
      <c r="T19927" s="5"/>
      <c r="V19927" s="5"/>
      <c r="W19927" s="5"/>
    </row>
    <row r="19928" spans="4:23" customFormat="1" x14ac:dyDescent="0.35">
      <c r="D19928" s="5"/>
      <c r="J19928" s="12"/>
      <c r="S19928" s="12"/>
      <c r="T19928" s="5"/>
      <c r="V19928" s="5"/>
      <c r="W19928" s="5"/>
    </row>
    <row r="19929" spans="4:23" customFormat="1" x14ac:dyDescent="0.35">
      <c r="D19929" s="5"/>
      <c r="J19929" s="12"/>
      <c r="S19929" s="12"/>
      <c r="T19929" s="5"/>
      <c r="V19929" s="5"/>
      <c r="W19929" s="5"/>
    </row>
    <row r="19930" spans="4:23" customFormat="1" x14ac:dyDescent="0.35">
      <c r="D19930" s="5"/>
      <c r="J19930" s="12"/>
      <c r="S19930" s="12"/>
      <c r="T19930" s="5"/>
      <c r="V19930" s="5"/>
      <c r="W19930" s="5"/>
    </row>
    <row r="19931" spans="4:23" customFormat="1" x14ac:dyDescent="0.35">
      <c r="D19931" s="5"/>
      <c r="J19931" s="12"/>
      <c r="S19931" s="12"/>
      <c r="T19931" s="5"/>
      <c r="V19931" s="5"/>
      <c r="W19931" s="5"/>
    </row>
    <row r="19932" spans="4:23" customFormat="1" x14ac:dyDescent="0.35">
      <c r="D19932" s="5"/>
      <c r="J19932" s="12"/>
      <c r="S19932" s="12"/>
      <c r="T19932" s="5"/>
      <c r="V19932" s="5"/>
      <c r="W19932" s="5"/>
    </row>
    <row r="19933" spans="4:23" customFormat="1" x14ac:dyDescent="0.35">
      <c r="D19933" s="5"/>
      <c r="J19933" s="12"/>
      <c r="S19933" s="12"/>
      <c r="T19933" s="5"/>
      <c r="V19933" s="5"/>
      <c r="W19933" s="5"/>
    </row>
    <row r="19934" spans="4:23" customFormat="1" x14ac:dyDescent="0.35">
      <c r="D19934" s="5"/>
      <c r="J19934" s="12"/>
      <c r="S19934" s="12"/>
      <c r="T19934" s="5"/>
      <c r="V19934" s="5"/>
      <c r="W19934" s="5"/>
    </row>
    <row r="19935" spans="4:23" customFormat="1" x14ac:dyDescent="0.35">
      <c r="D19935" s="5"/>
      <c r="J19935" s="12"/>
      <c r="S19935" s="12"/>
      <c r="T19935" s="5"/>
      <c r="V19935" s="5"/>
      <c r="W19935" s="5"/>
    </row>
    <row r="19936" spans="4:23" customFormat="1" x14ac:dyDescent="0.35">
      <c r="D19936" s="5"/>
      <c r="J19936" s="12"/>
      <c r="S19936" s="12"/>
      <c r="T19936" s="5"/>
      <c r="V19936" s="5"/>
      <c r="W19936" s="5"/>
    </row>
    <row r="19937" spans="4:23" customFormat="1" x14ac:dyDescent="0.35">
      <c r="D19937" s="5"/>
      <c r="J19937" s="12"/>
      <c r="S19937" s="12"/>
      <c r="T19937" s="5"/>
      <c r="V19937" s="5"/>
      <c r="W19937" s="5"/>
    </row>
    <row r="19938" spans="4:23" customFormat="1" x14ac:dyDescent="0.35">
      <c r="D19938" s="5"/>
      <c r="J19938" s="12"/>
      <c r="S19938" s="12"/>
      <c r="T19938" s="5"/>
      <c r="V19938" s="5"/>
      <c r="W19938" s="5"/>
    </row>
    <row r="19939" spans="4:23" customFormat="1" x14ac:dyDescent="0.35">
      <c r="D19939" s="5"/>
      <c r="J19939" s="12"/>
      <c r="S19939" s="12"/>
      <c r="T19939" s="5"/>
      <c r="V19939" s="5"/>
      <c r="W19939" s="5"/>
    </row>
    <row r="19940" spans="4:23" customFormat="1" x14ac:dyDescent="0.35">
      <c r="D19940" s="5"/>
      <c r="J19940" s="12"/>
      <c r="S19940" s="12"/>
      <c r="T19940" s="5"/>
      <c r="V19940" s="5"/>
      <c r="W19940" s="5"/>
    </row>
    <row r="19941" spans="4:23" customFormat="1" x14ac:dyDescent="0.35">
      <c r="D19941" s="5"/>
      <c r="J19941" s="12"/>
      <c r="S19941" s="12"/>
      <c r="T19941" s="5"/>
      <c r="V19941" s="5"/>
      <c r="W19941" s="5"/>
    </row>
    <row r="19942" spans="4:23" customFormat="1" x14ac:dyDescent="0.35">
      <c r="D19942" s="5"/>
      <c r="J19942" s="12"/>
      <c r="S19942" s="12"/>
      <c r="T19942" s="5"/>
      <c r="V19942" s="5"/>
      <c r="W19942" s="5"/>
    </row>
    <row r="19943" spans="4:23" customFormat="1" x14ac:dyDescent="0.35">
      <c r="D19943" s="5"/>
      <c r="J19943" s="12"/>
      <c r="S19943" s="12"/>
      <c r="T19943" s="5"/>
      <c r="V19943" s="5"/>
      <c r="W19943" s="5"/>
    </row>
    <row r="19944" spans="4:23" customFormat="1" x14ac:dyDescent="0.35">
      <c r="D19944" s="5"/>
      <c r="J19944" s="12"/>
      <c r="S19944" s="12"/>
      <c r="T19944" s="5"/>
      <c r="V19944" s="5"/>
      <c r="W19944" s="5"/>
    </row>
    <row r="19945" spans="4:23" customFormat="1" x14ac:dyDescent="0.35">
      <c r="D19945" s="5"/>
      <c r="J19945" s="12"/>
      <c r="S19945" s="12"/>
      <c r="T19945" s="5"/>
      <c r="V19945" s="5"/>
      <c r="W19945" s="5"/>
    </row>
    <row r="19946" spans="4:23" customFormat="1" x14ac:dyDescent="0.35">
      <c r="D19946" s="5"/>
      <c r="J19946" s="12"/>
      <c r="S19946" s="12"/>
      <c r="T19946" s="5"/>
      <c r="V19946" s="5"/>
      <c r="W19946" s="5"/>
    </row>
    <row r="19947" spans="4:23" customFormat="1" x14ac:dyDescent="0.35">
      <c r="D19947" s="5"/>
      <c r="J19947" s="12"/>
      <c r="S19947" s="12"/>
      <c r="T19947" s="5"/>
      <c r="V19947" s="5"/>
      <c r="W19947" s="5"/>
    </row>
    <row r="19948" spans="4:23" customFormat="1" x14ac:dyDescent="0.35">
      <c r="D19948" s="5"/>
      <c r="J19948" s="12"/>
      <c r="S19948" s="12"/>
      <c r="T19948" s="5"/>
      <c r="V19948" s="5"/>
      <c r="W19948" s="5"/>
    </row>
    <row r="19949" spans="4:23" customFormat="1" x14ac:dyDescent="0.35">
      <c r="D19949" s="5"/>
      <c r="J19949" s="12"/>
      <c r="S19949" s="12"/>
      <c r="T19949" s="5"/>
      <c r="V19949" s="5"/>
      <c r="W19949" s="5"/>
    </row>
    <row r="19950" spans="4:23" customFormat="1" x14ac:dyDescent="0.35">
      <c r="D19950" s="5"/>
      <c r="J19950" s="12"/>
      <c r="S19950" s="12"/>
      <c r="T19950" s="5"/>
      <c r="V19950" s="5"/>
      <c r="W19950" s="5"/>
    </row>
    <row r="19951" spans="4:23" customFormat="1" x14ac:dyDescent="0.35">
      <c r="D19951" s="5"/>
      <c r="J19951" s="12"/>
      <c r="S19951" s="12"/>
      <c r="T19951" s="5"/>
      <c r="V19951" s="5"/>
      <c r="W19951" s="5"/>
    </row>
    <row r="19952" spans="4:23" customFormat="1" x14ac:dyDescent="0.35">
      <c r="D19952" s="5"/>
      <c r="J19952" s="12"/>
      <c r="S19952" s="12"/>
      <c r="T19952" s="5"/>
      <c r="V19952" s="5"/>
      <c r="W19952" s="5"/>
    </row>
    <row r="19953" spans="4:23" customFormat="1" x14ac:dyDescent="0.35">
      <c r="D19953" s="5"/>
      <c r="J19953" s="12"/>
      <c r="S19953" s="12"/>
      <c r="T19953" s="5"/>
      <c r="V19953" s="5"/>
      <c r="W19953" s="5"/>
    </row>
    <row r="19954" spans="4:23" customFormat="1" x14ac:dyDescent="0.35">
      <c r="D19954" s="5"/>
      <c r="J19954" s="12"/>
      <c r="S19954" s="12"/>
      <c r="T19954" s="5"/>
      <c r="V19954" s="5"/>
      <c r="W19954" s="5"/>
    </row>
    <row r="19955" spans="4:23" customFormat="1" x14ac:dyDescent="0.35">
      <c r="D19955" s="5"/>
      <c r="J19955" s="12"/>
      <c r="S19955" s="12"/>
      <c r="T19955" s="5"/>
      <c r="V19955" s="5"/>
      <c r="W19955" s="5"/>
    </row>
    <row r="19956" spans="4:23" customFormat="1" x14ac:dyDescent="0.35">
      <c r="D19956" s="5"/>
      <c r="J19956" s="12"/>
      <c r="S19956" s="12"/>
      <c r="T19956" s="5"/>
      <c r="V19956" s="5"/>
      <c r="W19956" s="5"/>
    </row>
    <row r="19957" spans="4:23" customFormat="1" x14ac:dyDescent="0.35">
      <c r="D19957" s="5"/>
      <c r="J19957" s="12"/>
      <c r="S19957" s="12"/>
      <c r="T19957" s="5"/>
      <c r="V19957" s="5"/>
      <c r="W19957" s="5"/>
    </row>
    <row r="19958" spans="4:23" customFormat="1" x14ac:dyDescent="0.35">
      <c r="D19958" s="5"/>
      <c r="J19958" s="12"/>
      <c r="S19958" s="12"/>
      <c r="T19958" s="5"/>
      <c r="V19958" s="5"/>
      <c r="W19958" s="5"/>
    </row>
    <row r="19959" spans="4:23" customFormat="1" x14ac:dyDescent="0.35">
      <c r="D19959" s="5"/>
      <c r="J19959" s="12"/>
      <c r="S19959" s="12"/>
      <c r="T19959" s="5"/>
      <c r="V19959" s="5"/>
      <c r="W19959" s="5"/>
    </row>
    <row r="19960" spans="4:23" customFormat="1" x14ac:dyDescent="0.35">
      <c r="D19960" s="5"/>
      <c r="J19960" s="12"/>
      <c r="S19960" s="12"/>
      <c r="T19960" s="5"/>
      <c r="V19960" s="5"/>
      <c r="W19960" s="5"/>
    </row>
    <row r="19961" spans="4:23" customFormat="1" x14ac:dyDescent="0.35">
      <c r="D19961" s="5"/>
      <c r="J19961" s="12"/>
      <c r="S19961" s="12"/>
      <c r="T19961" s="5"/>
      <c r="V19961" s="5"/>
      <c r="W19961" s="5"/>
    </row>
    <row r="19962" spans="4:23" customFormat="1" x14ac:dyDescent="0.35">
      <c r="D19962" s="5"/>
      <c r="J19962" s="12"/>
      <c r="S19962" s="12"/>
      <c r="T19962" s="5"/>
      <c r="V19962" s="5"/>
      <c r="W19962" s="5"/>
    </row>
    <row r="19963" spans="4:23" customFormat="1" x14ac:dyDescent="0.35">
      <c r="D19963" s="5"/>
      <c r="J19963" s="12"/>
      <c r="S19963" s="12"/>
      <c r="T19963" s="5"/>
      <c r="V19963" s="5"/>
      <c r="W19963" s="5"/>
    </row>
    <row r="19964" spans="4:23" customFormat="1" x14ac:dyDescent="0.35">
      <c r="D19964" s="5"/>
      <c r="J19964" s="12"/>
      <c r="S19964" s="12"/>
      <c r="T19964" s="5"/>
      <c r="V19964" s="5"/>
      <c r="W19964" s="5"/>
    </row>
    <row r="19965" spans="4:23" customFormat="1" x14ac:dyDescent="0.35">
      <c r="D19965" s="5"/>
      <c r="J19965" s="12"/>
      <c r="S19965" s="12"/>
      <c r="T19965" s="5"/>
      <c r="V19965" s="5"/>
      <c r="W19965" s="5"/>
    </row>
    <row r="19966" spans="4:23" customFormat="1" x14ac:dyDescent="0.35">
      <c r="D19966" s="5"/>
      <c r="J19966" s="12"/>
      <c r="S19966" s="12"/>
      <c r="T19966" s="5"/>
      <c r="V19966" s="5"/>
      <c r="W19966" s="5"/>
    </row>
    <row r="19967" spans="4:23" customFormat="1" x14ac:dyDescent="0.35">
      <c r="D19967" s="5"/>
      <c r="J19967" s="12"/>
      <c r="S19967" s="12"/>
      <c r="T19967" s="5"/>
      <c r="V19967" s="5"/>
      <c r="W19967" s="5"/>
    </row>
    <row r="19968" spans="4:23" customFormat="1" x14ac:dyDescent="0.35">
      <c r="D19968" s="5"/>
      <c r="J19968" s="12"/>
      <c r="S19968" s="12"/>
      <c r="T19968" s="5"/>
      <c r="V19968" s="5"/>
      <c r="W19968" s="5"/>
    </row>
    <row r="19969" spans="4:23" customFormat="1" x14ac:dyDescent="0.35">
      <c r="D19969" s="5"/>
      <c r="J19969" s="12"/>
      <c r="S19969" s="12"/>
      <c r="T19969" s="5"/>
      <c r="V19969" s="5"/>
      <c r="W19969" s="5"/>
    </row>
    <row r="19970" spans="4:23" customFormat="1" x14ac:dyDescent="0.35">
      <c r="D19970" s="5"/>
      <c r="J19970" s="12"/>
      <c r="S19970" s="12"/>
      <c r="T19970" s="5"/>
      <c r="V19970" s="5"/>
      <c r="W19970" s="5"/>
    </row>
    <row r="19971" spans="4:23" customFormat="1" x14ac:dyDescent="0.35">
      <c r="D19971" s="5"/>
      <c r="J19971" s="12"/>
      <c r="S19971" s="12"/>
      <c r="T19971" s="5"/>
      <c r="V19971" s="5"/>
      <c r="W19971" s="5"/>
    </row>
    <row r="19972" spans="4:23" customFormat="1" x14ac:dyDescent="0.35">
      <c r="D19972" s="5"/>
      <c r="J19972" s="12"/>
      <c r="S19972" s="12"/>
      <c r="T19972" s="5"/>
      <c r="V19972" s="5"/>
      <c r="W19972" s="5"/>
    </row>
    <row r="19973" spans="4:23" customFormat="1" x14ac:dyDescent="0.35">
      <c r="D19973" s="5"/>
      <c r="J19973" s="12"/>
      <c r="S19973" s="12"/>
      <c r="T19973" s="5"/>
      <c r="V19973" s="5"/>
      <c r="W19973" s="5"/>
    </row>
    <row r="19974" spans="4:23" customFormat="1" x14ac:dyDescent="0.35">
      <c r="D19974" s="5"/>
      <c r="J19974" s="12"/>
      <c r="S19974" s="12"/>
      <c r="T19974" s="5"/>
      <c r="V19974" s="5"/>
      <c r="W19974" s="5"/>
    </row>
    <row r="19975" spans="4:23" customFormat="1" x14ac:dyDescent="0.35">
      <c r="D19975" s="5"/>
      <c r="J19975" s="12"/>
      <c r="S19975" s="12"/>
      <c r="T19975" s="5"/>
      <c r="V19975" s="5"/>
      <c r="W19975" s="5"/>
    </row>
    <row r="19976" spans="4:23" customFormat="1" x14ac:dyDescent="0.35">
      <c r="D19976" s="5"/>
      <c r="J19976" s="12"/>
      <c r="S19976" s="12"/>
      <c r="T19976" s="5"/>
      <c r="V19976" s="5"/>
      <c r="W19976" s="5"/>
    </row>
    <row r="19977" spans="4:23" customFormat="1" x14ac:dyDescent="0.35">
      <c r="D19977" s="5"/>
      <c r="J19977" s="12"/>
      <c r="S19977" s="12"/>
      <c r="T19977" s="5"/>
      <c r="V19977" s="5"/>
      <c r="W19977" s="5"/>
    </row>
    <row r="19978" spans="4:23" customFormat="1" x14ac:dyDescent="0.35">
      <c r="D19978" s="5"/>
      <c r="J19978" s="12"/>
      <c r="S19978" s="12"/>
      <c r="T19978" s="5"/>
      <c r="V19978" s="5"/>
      <c r="W19978" s="5"/>
    </row>
    <row r="19979" spans="4:23" customFormat="1" x14ac:dyDescent="0.35">
      <c r="D19979" s="5"/>
      <c r="J19979" s="12"/>
      <c r="S19979" s="12"/>
      <c r="T19979" s="5"/>
      <c r="V19979" s="5"/>
      <c r="W19979" s="5"/>
    </row>
    <row r="19980" spans="4:23" customFormat="1" x14ac:dyDescent="0.35">
      <c r="D19980" s="5"/>
      <c r="J19980" s="12"/>
      <c r="S19980" s="12"/>
      <c r="T19980" s="5"/>
      <c r="V19980" s="5"/>
      <c r="W19980" s="5"/>
    </row>
    <row r="19981" spans="4:23" customFormat="1" x14ac:dyDescent="0.35">
      <c r="D19981" s="5"/>
      <c r="J19981" s="12"/>
      <c r="S19981" s="12"/>
      <c r="T19981" s="5"/>
      <c r="V19981" s="5"/>
      <c r="W19981" s="5"/>
    </row>
    <row r="19982" spans="4:23" customFormat="1" x14ac:dyDescent="0.35">
      <c r="D19982" s="5"/>
      <c r="J19982" s="12"/>
      <c r="S19982" s="12"/>
      <c r="T19982" s="5"/>
      <c r="V19982" s="5"/>
      <c r="W19982" s="5"/>
    </row>
    <row r="19983" spans="4:23" customFormat="1" x14ac:dyDescent="0.35">
      <c r="D19983" s="5"/>
      <c r="J19983" s="12"/>
      <c r="S19983" s="12"/>
      <c r="T19983" s="5"/>
      <c r="V19983" s="5"/>
      <c r="W19983" s="5"/>
    </row>
    <row r="19984" spans="4:23" customFormat="1" x14ac:dyDescent="0.35">
      <c r="D19984" s="5"/>
      <c r="J19984" s="12"/>
      <c r="S19984" s="12"/>
      <c r="T19984" s="5"/>
      <c r="V19984" s="5"/>
      <c r="W19984" s="5"/>
    </row>
    <row r="19985" spans="4:23" customFormat="1" x14ac:dyDescent="0.35">
      <c r="D19985" s="5"/>
      <c r="J19985" s="12"/>
      <c r="S19985" s="12"/>
      <c r="T19985" s="5"/>
      <c r="V19985" s="5"/>
      <c r="W19985" s="5"/>
    </row>
    <row r="19986" spans="4:23" customFormat="1" x14ac:dyDescent="0.35">
      <c r="D19986" s="5"/>
      <c r="J19986" s="12"/>
      <c r="S19986" s="12"/>
      <c r="T19986" s="5"/>
      <c r="V19986" s="5"/>
      <c r="W19986" s="5"/>
    </row>
    <row r="19987" spans="4:23" customFormat="1" x14ac:dyDescent="0.35">
      <c r="D19987" s="5"/>
      <c r="J19987" s="12"/>
      <c r="S19987" s="12"/>
      <c r="T19987" s="5"/>
      <c r="V19987" s="5"/>
      <c r="W19987" s="5"/>
    </row>
    <row r="19988" spans="4:23" customFormat="1" x14ac:dyDescent="0.35">
      <c r="D19988" s="5"/>
      <c r="J19988" s="12"/>
      <c r="S19988" s="12"/>
      <c r="T19988" s="5"/>
      <c r="V19988" s="5"/>
      <c r="W19988" s="5"/>
    </row>
    <row r="19989" spans="4:23" customFormat="1" x14ac:dyDescent="0.35">
      <c r="D19989" s="5"/>
      <c r="J19989" s="12"/>
      <c r="S19989" s="12"/>
      <c r="T19989" s="5"/>
      <c r="V19989" s="5"/>
      <c r="W19989" s="5"/>
    </row>
    <row r="19990" spans="4:23" customFormat="1" x14ac:dyDescent="0.35">
      <c r="D19990" s="5"/>
      <c r="J19990" s="12"/>
      <c r="S19990" s="12"/>
      <c r="T19990" s="5"/>
      <c r="V19990" s="5"/>
      <c r="W19990" s="5"/>
    </row>
    <row r="19991" spans="4:23" customFormat="1" x14ac:dyDescent="0.35">
      <c r="D19991" s="5"/>
      <c r="J19991" s="12"/>
      <c r="S19991" s="12"/>
      <c r="T19991" s="5"/>
      <c r="V19991" s="5"/>
      <c r="W19991" s="5"/>
    </row>
    <row r="19992" spans="4:23" customFormat="1" x14ac:dyDescent="0.35">
      <c r="D19992" s="5"/>
      <c r="J19992" s="12"/>
      <c r="S19992" s="12"/>
      <c r="T19992" s="5"/>
      <c r="V19992" s="5"/>
      <c r="W19992" s="5"/>
    </row>
    <row r="19993" spans="4:23" customFormat="1" x14ac:dyDescent="0.35">
      <c r="D19993" s="5"/>
      <c r="J19993" s="12"/>
      <c r="S19993" s="12"/>
      <c r="T19993" s="5"/>
      <c r="V19993" s="5"/>
      <c r="W19993" s="5"/>
    </row>
    <row r="19994" spans="4:23" customFormat="1" x14ac:dyDescent="0.35">
      <c r="D19994" s="5"/>
      <c r="J19994" s="12"/>
      <c r="S19994" s="12"/>
      <c r="T19994" s="5"/>
      <c r="V19994" s="5"/>
      <c r="W19994" s="5"/>
    </row>
    <row r="19995" spans="4:23" customFormat="1" x14ac:dyDescent="0.35">
      <c r="D19995" s="5"/>
      <c r="J19995" s="12"/>
      <c r="S19995" s="12"/>
      <c r="T19995" s="5"/>
      <c r="V19995" s="5"/>
      <c r="W19995" s="5"/>
    </row>
    <row r="19996" spans="4:23" customFormat="1" x14ac:dyDescent="0.35">
      <c r="D19996" s="5"/>
      <c r="J19996" s="12"/>
      <c r="S19996" s="12"/>
      <c r="T19996" s="5"/>
      <c r="V19996" s="5"/>
      <c r="W19996" s="5"/>
    </row>
    <row r="19997" spans="4:23" customFormat="1" x14ac:dyDescent="0.35">
      <c r="D19997" s="5"/>
      <c r="J19997" s="12"/>
      <c r="S19997" s="12"/>
      <c r="T19997" s="5"/>
      <c r="V19997" s="5"/>
      <c r="W19997" s="5"/>
    </row>
    <row r="19998" spans="4:23" customFormat="1" x14ac:dyDescent="0.35">
      <c r="D19998" s="5"/>
      <c r="J19998" s="12"/>
      <c r="S19998" s="12"/>
      <c r="T19998" s="5"/>
      <c r="V19998" s="5"/>
      <c r="W19998" s="5"/>
    </row>
    <row r="19999" spans="4:23" customFormat="1" x14ac:dyDescent="0.35">
      <c r="D19999" s="5"/>
      <c r="J19999" s="12"/>
      <c r="S19999" s="12"/>
      <c r="T19999" s="5"/>
      <c r="V19999" s="5"/>
      <c r="W19999" s="5"/>
    </row>
    <row r="20000" spans="4:23" customFormat="1" x14ac:dyDescent="0.35">
      <c r="D20000" s="5"/>
      <c r="J20000" s="12"/>
      <c r="S20000" s="12"/>
      <c r="T20000" s="5"/>
      <c r="V20000" s="5"/>
      <c r="W20000" s="5"/>
    </row>
    <row r="20001" spans="4:23" customFormat="1" x14ac:dyDescent="0.35">
      <c r="D20001" s="5"/>
      <c r="J20001" s="12"/>
      <c r="S20001" s="12"/>
      <c r="T20001" s="5"/>
      <c r="V20001" s="5"/>
      <c r="W20001" s="5"/>
    </row>
    <row r="20002" spans="4:23" customFormat="1" x14ac:dyDescent="0.35">
      <c r="D20002" s="5"/>
      <c r="J20002" s="12"/>
      <c r="S20002" s="12"/>
      <c r="T20002" s="5"/>
      <c r="V20002" s="5"/>
      <c r="W20002" s="5"/>
    </row>
    <row r="20003" spans="4:23" customFormat="1" x14ac:dyDescent="0.35">
      <c r="D20003" s="5"/>
      <c r="J20003" s="12"/>
      <c r="S20003" s="12"/>
      <c r="T20003" s="5"/>
      <c r="V20003" s="5"/>
      <c r="W20003" s="5"/>
    </row>
    <row r="20004" spans="4:23" customFormat="1" x14ac:dyDescent="0.35">
      <c r="D20004" s="5"/>
      <c r="J20004" s="12"/>
      <c r="S20004" s="12"/>
      <c r="T20004" s="5"/>
      <c r="V20004" s="5"/>
      <c r="W20004" s="5"/>
    </row>
    <row r="20005" spans="4:23" customFormat="1" x14ac:dyDescent="0.35">
      <c r="D20005" s="5"/>
      <c r="J20005" s="12"/>
      <c r="S20005" s="12"/>
      <c r="T20005" s="5"/>
      <c r="V20005" s="5"/>
      <c r="W20005" s="5"/>
    </row>
    <row r="20006" spans="4:23" customFormat="1" x14ac:dyDescent="0.35">
      <c r="D20006" s="5"/>
      <c r="J20006" s="12"/>
      <c r="S20006" s="12"/>
      <c r="T20006" s="5"/>
      <c r="V20006" s="5"/>
      <c r="W20006" s="5"/>
    </row>
    <row r="20007" spans="4:23" customFormat="1" x14ac:dyDescent="0.35">
      <c r="D20007" s="5"/>
      <c r="J20007" s="12"/>
      <c r="S20007" s="12"/>
      <c r="T20007" s="5"/>
      <c r="V20007" s="5"/>
      <c r="W20007" s="5"/>
    </row>
    <row r="20008" spans="4:23" customFormat="1" x14ac:dyDescent="0.35">
      <c r="D20008" s="5"/>
      <c r="J20008" s="12"/>
      <c r="S20008" s="12"/>
      <c r="T20008" s="5"/>
      <c r="V20008" s="5"/>
      <c r="W20008" s="5"/>
    </row>
    <row r="20009" spans="4:23" customFormat="1" x14ac:dyDescent="0.35">
      <c r="D20009" s="5"/>
      <c r="J20009" s="12"/>
      <c r="S20009" s="12"/>
      <c r="T20009" s="5"/>
      <c r="V20009" s="5"/>
      <c r="W20009" s="5"/>
    </row>
    <row r="20010" spans="4:23" customFormat="1" x14ac:dyDescent="0.35">
      <c r="D20010" s="5"/>
      <c r="J20010" s="12"/>
      <c r="S20010" s="12"/>
      <c r="T20010" s="5"/>
      <c r="V20010" s="5"/>
      <c r="W20010" s="5"/>
    </row>
    <row r="20011" spans="4:23" customFormat="1" x14ac:dyDescent="0.35">
      <c r="D20011" s="5"/>
      <c r="J20011" s="12"/>
      <c r="S20011" s="12"/>
      <c r="T20011" s="5"/>
      <c r="V20011" s="5"/>
      <c r="W20011" s="5"/>
    </row>
    <row r="20012" spans="4:23" customFormat="1" x14ac:dyDescent="0.35">
      <c r="D20012" s="5"/>
      <c r="J20012" s="12"/>
      <c r="S20012" s="12"/>
      <c r="T20012" s="5"/>
      <c r="V20012" s="5"/>
      <c r="W20012" s="5"/>
    </row>
    <row r="20013" spans="4:23" customFormat="1" x14ac:dyDescent="0.35">
      <c r="D20013" s="5"/>
      <c r="J20013" s="12"/>
      <c r="S20013" s="12"/>
      <c r="T20013" s="5"/>
      <c r="V20013" s="5"/>
      <c r="W20013" s="5"/>
    </row>
    <row r="20014" spans="4:23" customFormat="1" x14ac:dyDescent="0.35">
      <c r="D20014" s="5"/>
      <c r="J20014" s="12"/>
      <c r="S20014" s="12"/>
      <c r="T20014" s="5"/>
      <c r="V20014" s="5"/>
      <c r="W20014" s="5"/>
    </row>
    <row r="20015" spans="4:23" customFormat="1" x14ac:dyDescent="0.35">
      <c r="D20015" s="5"/>
      <c r="J20015" s="12"/>
      <c r="S20015" s="12"/>
      <c r="T20015" s="5"/>
      <c r="V20015" s="5"/>
      <c r="W20015" s="5"/>
    </row>
    <row r="20016" spans="4:23" customFormat="1" x14ac:dyDescent="0.35">
      <c r="D20016" s="5"/>
      <c r="J20016" s="12"/>
      <c r="S20016" s="12"/>
      <c r="T20016" s="5"/>
      <c r="V20016" s="5"/>
      <c r="W20016" s="5"/>
    </row>
    <row r="20017" spans="4:23" customFormat="1" x14ac:dyDescent="0.35">
      <c r="D20017" s="5"/>
      <c r="J20017" s="12"/>
      <c r="S20017" s="12"/>
      <c r="T20017" s="5"/>
      <c r="V20017" s="5"/>
      <c r="W20017" s="5"/>
    </row>
    <row r="20018" spans="4:23" customFormat="1" x14ac:dyDescent="0.35">
      <c r="D20018" s="5"/>
      <c r="J20018" s="12"/>
      <c r="S20018" s="12"/>
      <c r="T20018" s="5"/>
      <c r="V20018" s="5"/>
      <c r="W20018" s="5"/>
    </row>
    <row r="20019" spans="4:23" customFormat="1" x14ac:dyDescent="0.35">
      <c r="D20019" s="5"/>
      <c r="J20019" s="12"/>
      <c r="S20019" s="12"/>
      <c r="T20019" s="5"/>
      <c r="V20019" s="5"/>
      <c r="W20019" s="5"/>
    </row>
    <row r="20020" spans="4:23" customFormat="1" x14ac:dyDescent="0.35">
      <c r="D20020" s="5"/>
      <c r="J20020" s="12"/>
      <c r="S20020" s="12"/>
      <c r="T20020" s="5"/>
      <c r="V20020" s="5"/>
      <c r="W20020" s="5"/>
    </row>
    <row r="20021" spans="4:23" customFormat="1" x14ac:dyDescent="0.35">
      <c r="D20021" s="5"/>
      <c r="J20021" s="12"/>
      <c r="S20021" s="12"/>
      <c r="T20021" s="5"/>
      <c r="V20021" s="5"/>
      <c r="W20021" s="5"/>
    </row>
    <row r="20022" spans="4:23" customFormat="1" x14ac:dyDescent="0.35">
      <c r="D20022" s="5"/>
      <c r="J20022" s="12"/>
      <c r="S20022" s="12"/>
      <c r="T20022" s="5"/>
      <c r="V20022" s="5"/>
      <c r="W20022" s="5"/>
    </row>
    <row r="20023" spans="4:23" customFormat="1" x14ac:dyDescent="0.35">
      <c r="D20023" s="5"/>
      <c r="J20023" s="12"/>
      <c r="S20023" s="12"/>
      <c r="T20023" s="5"/>
      <c r="V20023" s="5"/>
      <c r="W20023" s="5"/>
    </row>
    <row r="20024" spans="4:23" customFormat="1" x14ac:dyDescent="0.35">
      <c r="D20024" s="5"/>
      <c r="J20024" s="12"/>
      <c r="S20024" s="12"/>
      <c r="T20024" s="5"/>
      <c r="V20024" s="5"/>
      <c r="W20024" s="5"/>
    </row>
    <row r="20025" spans="4:23" customFormat="1" x14ac:dyDescent="0.35">
      <c r="D20025" s="5"/>
      <c r="J20025" s="12"/>
      <c r="S20025" s="12"/>
      <c r="T20025" s="5"/>
      <c r="V20025" s="5"/>
      <c r="W20025" s="5"/>
    </row>
    <row r="20026" spans="4:23" customFormat="1" x14ac:dyDescent="0.35">
      <c r="D20026" s="5"/>
      <c r="J20026" s="12"/>
      <c r="S20026" s="12"/>
      <c r="T20026" s="5"/>
      <c r="V20026" s="5"/>
      <c r="W20026" s="5"/>
    </row>
    <row r="20027" spans="4:23" customFormat="1" x14ac:dyDescent="0.35">
      <c r="D20027" s="5"/>
      <c r="J20027" s="12"/>
      <c r="S20027" s="12"/>
      <c r="T20027" s="5"/>
      <c r="V20027" s="5"/>
      <c r="W20027" s="5"/>
    </row>
    <row r="20028" spans="4:23" customFormat="1" x14ac:dyDescent="0.35">
      <c r="D20028" s="5"/>
      <c r="J20028" s="12"/>
      <c r="S20028" s="12"/>
      <c r="T20028" s="5"/>
      <c r="V20028" s="5"/>
      <c r="W20028" s="5"/>
    </row>
    <row r="20029" spans="4:23" customFormat="1" x14ac:dyDescent="0.35">
      <c r="D20029" s="5"/>
      <c r="J20029" s="12"/>
      <c r="S20029" s="12"/>
      <c r="T20029" s="5"/>
      <c r="V20029" s="5"/>
      <c r="W20029" s="5"/>
    </row>
    <row r="20030" spans="4:23" customFormat="1" x14ac:dyDescent="0.35">
      <c r="D20030" s="5"/>
      <c r="J20030" s="12"/>
      <c r="S20030" s="12"/>
      <c r="T20030" s="5"/>
      <c r="V20030" s="5"/>
      <c r="W20030" s="5"/>
    </row>
    <row r="20031" spans="4:23" customFormat="1" x14ac:dyDescent="0.35">
      <c r="D20031" s="5"/>
      <c r="J20031" s="12"/>
      <c r="S20031" s="12"/>
      <c r="T20031" s="5"/>
      <c r="V20031" s="5"/>
      <c r="W20031" s="5"/>
    </row>
    <row r="20032" spans="4:23" customFormat="1" x14ac:dyDescent="0.35">
      <c r="D20032" s="5"/>
      <c r="J20032" s="12"/>
      <c r="S20032" s="12"/>
      <c r="T20032" s="5"/>
      <c r="V20032" s="5"/>
      <c r="W20032" s="5"/>
    </row>
    <row r="20033" spans="4:23" customFormat="1" x14ac:dyDescent="0.35">
      <c r="D20033" s="5"/>
      <c r="J20033" s="12"/>
      <c r="S20033" s="12"/>
      <c r="T20033" s="5"/>
      <c r="V20033" s="5"/>
      <c r="W20033" s="5"/>
    </row>
    <row r="20034" spans="4:23" customFormat="1" x14ac:dyDescent="0.35">
      <c r="D20034" s="5"/>
      <c r="J20034" s="12"/>
      <c r="S20034" s="12"/>
      <c r="T20034" s="5"/>
      <c r="V20034" s="5"/>
      <c r="W20034" s="5"/>
    </row>
    <row r="20035" spans="4:23" customFormat="1" x14ac:dyDescent="0.35">
      <c r="D20035" s="5"/>
      <c r="J20035" s="12"/>
      <c r="S20035" s="12"/>
      <c r="T20035" s="5"/>
      <c r="V20035" s="5"/>
      <c r="W20035" s="5"/>
    </row>
    <row r="20036" spans="4:23" customFormat="1" x14ac:dyDescent="0.35">
      <c r="D20036" s="5"/>
      <c r="J20036" s="12"/>
      <c r="S20036" s="12"/>
      <c r="T20036" s="5"/>
      <c r="V20036" s="5"/>
      <c r="W20036" s="5"/>
    </row>
    <row r="20037" spans="4:23" customFormat="1" x14ac:dyDescent="0.35">
      <c r="D20037" s="5"/>
      <c r="J20037" s="12"/>
      <c r="S20037" s="12"/>
      <c r="T20037" s="5"/>
      <c r="V20037" s="5"/>
      <c r="W20037" s="5"/>
    </row>
    <row r="20038" spans="4:23" customFormat="1" x14ac:dyDescent="0.35">
      <c r="D20038" s="5"/>
      <c r="J20038" s="12"/>
      <c r="S20038" s="12"/>
      <c r="T20038" s="5"/>
      <c r="V20038" s="5"/>
      <c r="W20038" s="5"/>
    </row>
    <row r="20039" spans="4:23" customFormat="1" x14ac:dyDescent="0.35">
      <c r="D20039" s="5"/>
      <c r="J20039" s="12"/>
      <c r="S20039" s="12"/>
      <c r="T20039" s="5"/>
      <c r="V20039" s="5"/>
      <c r="W20039" s="5"/>
    </row>
    <row r="20040" spans="4:23" customFormat="1" x14ac:dyDescent="0.35">
      <c r="D20040" s="5"/>
      <c r="J20040" s="12"/>
      <c r="S20040" s="12"/>
      <c r="T20040" s="5"/>
      <c r="V20040" s="5"/>
      <c r="W20040" s="5"/>
    </row>
    <row r="20041" spans="4:23" customFormat="1" x14ac:dyDescent="0.35">
      <c r="D20041" s="5"/>
      <c r="J20041" s="12"/>
      <c r="S20041" s="12"/>
      <c r="T20041" s="5"/>
      <c r="V20041" s="5"/>
      <c r="W20041" s="5"/>
    </row>
    <row r="20042" spans="4:23" customFormat="1" x14ac:dyDescent="0.35">
      <c r="D20042" s="5"/>
      <c r="J20042" s="12"/>
      <c r="S20042" s="12"/>
      <c r="T20042" s="5"/>
      <c r="V20042" s="5"/>
      <c r="W20042" s="5"/>
    </row>
    <row r="20043" spans="4:23" customFormat="1" x14ac:dyDescent="0.35">
      <c r="D20043" s="5"/>
      <c r="J20043" s="12"/>
      <c r="S20043" s="12"/>
      <c r="T20043" s="5"/>
      <c r="V20043" s="5"/>
      <c r="W20043" s="5"/>
    </row>
    <row r="20044" spans="4:23" customFormat="1" x14ac:dyDescent="0.35">
      <c r="D20044" s="5"/>
      <c r="J20044" s="12"/>
      <c r="S20044" s="12"/>
      <c r="T20044" s="5"/>
      <c r="V20044" s="5"/>
      <c r="W20044" s="5"/>
    </row>
    <row r="20045" spans="4:23" customFormat="1" x14ac:dyDescent="0.35">
      <c r="D20045" s="5"/>
      <c r="J20045" s="12"/>
      <c r="S20045" s="12"/>
      <c r="T20045" s="5"/>
      <c r="V20045" s="5"/>
      <c r="W20045" s="5"/>
    </row>
    <row r="20046" spans="4:23" customFormat="1" x14ac:dyDescent="0.35">
      <c r="D20046" s="5"/>
      <c r="J20046" s="12"/>
      <c r="S20046" s="12"/>
      <c r="T20046" s="5"/>
      <c r="V20046" s="5"/>
      <c r="W20046" s="5"/>
    </row>
    <row r="20047" spans="4:23" customFormat="1" x14ac:dyDescent="0.35">
      <c r="D20047" s="5"/>
      <c r="J20047" s="12"/>
      <c r="S20047" s="12"/>
      <c r="T20047" s="5"/>
      <c r="V20047" s="5"/>
      <c r="W20047" s="5"/>
    </row>
    <row r="20048" spans="4:23" customFormat="1" x14ac:dyDescent="0.35">
      <c r="D20048" s="5"/>
      <c r="J20048" s="12"/>
      <c r="S20048" s="12"/>
      <c r="T20048" s="5"/>
      <c r="V20048" s="5"/>
      <c r="W20048" s="5"/>
    </row>
    <row r="20049" spans="4:23" customFormat="1" x14ac:dyDescent="0.35">
      <c r="D20049" s="5"/>
      <c r="J20049" s="12"/>
      <c r="S20049" s="12"/>
      <c r="T20049" s="5"/>
      <c r="V20049" s="5"/>
      <c r="W20049" s="5"/>
    </row>
    <row r="20050" spans="4:23" customFormat="1" x14ac:dyDescent="0.35">
      <c r="D20050" s="5"/>
      <c r="J20050" s="12"/>
      <c r="S20050" s="12"/>
      <c r="T20050" s="5"/>
      <c r="V20050" s="5"/>
      <c r="W20050" s="5"/>
    </row>
    <row r="20051" spans="4:23" customFormat="1" x14ac:dyDescent="0.35">
      <c r="D20051" s="5"/>
      <c r="J20051" s="12"/>
      <c r="S20051" s="12"/>
      <c r="T20051" s="5"/>
      <c r="V20051" s="5"/>
      <c r="W20051" s="5"/>
    </row>
    <row r="20052" spans="4:23" customFormat="1" x14ac:dyDescent="0.35">
      <c r="D20052" s="5"/>
      <c r="J20052" s="12"/>
      <c r="S20052" s="12"/>
      <c r="T20052" s="5"/>
      <c r="V20052" s="5"/>
      <c r="W20052" s="5"/>
    </row>
    <row r="20053" spans="4:23" customFormat="1" x14ac:dyDescent="0.35">
      <c r="D20053" s="5"/>
      <c r="J20053" s="12"/>
      <c r="S20053" s="12"/>
      <c r="T20053" s="5"/>
      <c r="V20053" s="5"/>
      <c r="W20053" s="5"/>
    </row>
    <row r="20054" spans="4:23" customFormat="1" x14ac:dyDescent="0.35">
      <c r="D20054" s="5"/>
      <c r="J20054" s="12"/>
      <c r="S20054" s="12"/>
      <c r="T20054" s="5"/>
      <c r="V20054" s="5"/>
      <c r="W20054" s="5"/>
    </row>
    <row r="20055" spans="4:23" customFormat="1" x14ac:dyDescent="0.35">
      <c r="D20055" s="5"/>
      <c r="J20055" s="12"/>
      <c r="S20055" s="12"/>
      <c r="T20055" s="5"/>
      <c r="V20055" s="5"/>
      <c r="W20055" s="5"/>
    </row>
    <row r="20056" spans="4:23" customFormat="1" x14ac:dyDescent="0.35">
      <c r="D20056" s="5"/>
      <c r="J20056" s="12"/>
      <c r="S20056" s="12"/>
      <c r="T20056" s="5"/>
      <c r="V20056" s="5"/>
      <c r="W20056" s="5"/>
    </row>
    <row r="20057" spans="4:23" customFormat="1" x14ac:dyDescent="0.35">
      <c r="D20057" s="5"/>
      <c r="J20057" s="12"/>
      <c r="S20057" s="12"/>
      <c r="T20057" s="5"/>
      <c r="V20057" s="5"/>
      <c r="W20057" s="5"/>
    </row>
    <row r="20058" spans="4:23" customFormat="1" x14ac:dyDescent="0.35">
      <c r="D20058" s="5"/>
      <c r="J20058" s="12"/>
      <c r="S20058" s="12"/>
      <c r="T20058" s="5"/>
      <c r="V20058" s="5"/>
      <c r="W20058" s="5"/>
    </row>
    <row r="20059" spans="4:23" customFormat="1" x14ac:dyDescent="0.35">
      <c r="D20059" s="5"/>
      <c r="J20059" s="12"/>
      <c r="S20059" s="12"/>
      <c r="T20059" s="5"/>
      <c r="V20059" s="5"/>
      <c r="W20059" s="5"/>
    </row>
    <row r="20060" spans="4:23" customFormat="1" x14ac:dyDescent="0.35">
      <c r="D20060" s="5"/>
      <c r="J20060" s="12"/>
      <c r="S20060" s="12"/>
      <c r="T20060" s="5"/>
      <c r="V20060" s="5"/>
      <c r="W20060" s="5"/>
    </row>
    <row r="20061" spans="4:23" customFormat="1" x14ac:dyDescent="0.35">
      <c r="D20061" s="5"/>
      <c r="J20061" s="12"/>
      <c r="S20061" s="12"/>
      <c r="T20061" s="5"/>
      <c r="V20061" s="5"/>
      <c r="W20061" s="5"/>
    </row>
    <row r="20062" spans="4:23" customFormat="1" x14ac:dyDescent="0.35">
      <c r="D20062" s="5"/>
      <c r="J20062" s="12"/>
      <c r="S20062" s="12"/>
      <c r="T20062" s="5"/>
      <c r="V20062" s="5"/>
      <c r="W20062" s="5"/>
    </row>
    <row r="20063" spans="4:23" customFormat="1" x14ac:dyDescent="0.35">
      <c r="D20063" s="5"/>
      <c r="J20063" s="12"/>
      <c r="S20063" s="12"/>
      <c r="T20063" s="5"/>
      <c r="V20063" s="5"/>
      <c r="W20063" s="5"/>
    </row>
    <row r="20064" spans="4:23" customFormat="1" x14ac:dyDescent="0.35">
      <c r="D20064" s="5"/>
      <c r="J20064" s="12"/>
      <c r="S20064" s="12"/>
      <c r="T20064" s="5"/>
      <c r="V20064" s="5"/>
      <c r="W20064" s="5"/>
    </row>
    <row r="20065" spans="4:23" customFormat="1" x14ac:dyDescent="0.35">
      <c r="D20065" s="5"/>
      <c r="J20065" s="12"/>
      <c r="S20065" s="12"/>
      <c r="T20065" s="5"/>
      <c r="V20065" s="5"/>
      <c r="W20065" s="5"/>
    </row>
    <row r="20066" spans="4:23" customFormat="1" x14ac:dyDescent="0.35">
      <c r="D20066" s="5"/>
      <c r="J20066" s="12"/>
      <c r="S20066" s="12"/>
      <c r="T20066" s="5"/>
      <c r="V20066" s="5"/>
      <c r="W20066" s="5"/>
    </row>
    <row r="20067" spans="4:23" customFormat="1" x14ac:dyDescent="0.35">
      <c r="D20067" s="5"/>
      <c r="J20067" s="12"/>
      <c r="S20067" s="12"/>
      <c r="T20067" s="5"/>
      <c r="V20067" s="5"/>
      <c r="W20067" s="5"/>
    </row>
    <row r="20068" spans="4:23" customFormat="1" x14ac:dyDescent="0.35">
      <c r="D20068" s="5"/>
      <c r="J20068" s="12"/>
      <c r="S20068" s="12"/>
      <c r="T20068" s="5"/>
      <c r="V20068" s="5"/>
      <c r="W20068" s="5"/>
    </row>
    <row r="20069" spans="4:23" customFormat="1" x14ac:dyDescent="0.35">
      <c r="D20069" s="5"/>
      <c r="J20069" s="12"/>
      <c r="S20069" s="12"/>
      <c r="T20069" s="5"/>
      <c r="V20069" s="5"/>
      <c r="W20069" s="5"/>
    </row>
    <row r="20070" spans="4:23" customFormat="1" x14ac:dyDescent="0.35">
      <c r="D20070" s="5"/>
      <c r="J20070" s="12"/>
      <c r="S20070" s="12"/>
      <c r="T20070" s="5"/>
      <c r="V20070" s="5"/>
      <c r="W20070" s="5"/>
    </row>
    <row r="20071" spans="4:23" customFormat="1" x14ac:dyDescent="0.35">
      <c r="D20071" s="5"/>
      <c r="J20071" s="12"/>
      <c r="S20071" s="12"/>
      <c r="T20071" s="5"/>
      <c r="V20071" s="5"/>
      <c r="W20071" s="5"/>
    </row>
    <row r="20072" spans="4:23" customFormat="1" x14ac:dyDescent="0.35">
      <c r="D20072" s="5"/>
      <c r="J20072" s="12"/>
      <c r="S20072" s="12"/>
      <c r="T20072" s="5"/>
      <c r="V20072" s="5"/>
      <c r="W20072" s="5"/>
    </row>
    <row r="20073" spans="4:23" customFormat="1" x14ac:dyDescent="0.35">
      <c r="D20073" s="5"/>
      <c r="J20073" s="12"/>
      <c r="S20073" s="12"/>
      <c r="T20073" s="5"/>
      <c r="V20073" s="5"/>
      <c r="W20073" s="5"/>
    </row>
    <row r="20074" spans="4:23" customFormat="1" x14ac:dyDescent="0.35">
      <c r="D20074" s="5"/>
      <c r="J20074" s="12"/>
      <c r="S20074" s="12"/>
      <c r="T20074" s="5"/>
      <c r="V20074" s="5"/>
      <c r="W20074" s="5"/>
    </row>
    <row r="20075" spans="4:23" customFormat="1" x14ac:dyDescent="0.35">
      <c r="D20075" s="5"/>
      <c r="J20075" s="12"/>
      <c r="S20075" s="12"/>
      <c r="T20075" s="5"/>
      <c r="V20075" s="5"/>
      <c r="W20075" s="5"/>
    </row>
    <row r="20076" spans="4:23" customFormat="1" x14ac:dyDescent="0.35">
      <c r="D20076" s="5"/>
      <c r="J20076" s="12"/>
      <c r="S20076" s="12"/>
      <c r="T20076" s="5"/>
      <c r="V20076" s="5"/>
      <c r="W20076" s="5"/>
    </row>
    <row r="20077" spans="4:23" customFormat="1" x14ac:dyDescent="0.35">
      <c r="D20077" s="5"/>
      <c r="J20077" s="12"/>
      <c r="S20077" s="12"/>
      <c r="T20077" s="5"/>
      <c r="V20077" s="5"/>
      <c r="W20077" s="5"/>
    </row>
    <row r="20078" spans="4:23" customFormat="1" x14ac:dyDescent="0.35">
      <c r="D20078" s="5"/>
      <c r="J20078" s="12"/>
      <c r="S20078" s="12"/>
      <c r="T20078" s="5"/>
      <c r="V20078" s="5"/>
      <c r="W20078" s="5"/>
    </row>
    <row r="20079" spans="4:23" customFormat="1" x14ac:dyDescent="0.35">
      <c r="D20079" s="5"/>
      <c r="J20079" s="12"/>
      <c r="S20079" s="12"/>
      <c r="T20079" s="5"/>
      <c r="V20079" s="5"/>
      <c r="W20079" s="5"/>
    </row>
    <row r="20080" spans="4:23" customFormat="1" x14ac:dyDescent="0.35">
      <c r="D20080" s="5"/>
      <c r="J20080" s="12"/>
      <c r="S20080" s="12"/>
      <c r="T20080" s="5"/>
      <c r="V20080" s="5"/>
      <c r="W20080" s="5"/>
    </row>
    <row r="20081" spans="4:23" customFormat="1" x14ac:dyDescent="0.35">
      <c r="D20081" s="5"/>
      <c r="J20081" s="12"/>
      <c r="S20081" s="12"/>
      <c r="T20081" s="5"/>
      <c r="V20081" s="5"/>
      <c r="W20081" s="5"/>
    </row>
    <row r="20082" spans="4:23" customFormat="1" x14ac:dyDescent="0.35">
      <c r="D20082" s="5"/>
      <c r="J20082" s="12"/>
      <c r="S20082" s="12"/>
      <c r="T20082" s="5"/>
      <c r="V20082" s="5"/>
      <c r="W20082" s="5"/>
    </row>
    <row r="20083" spans="4:23" customFormat="1" x14ac:dyDescent="0.35">
      <c r="D20083" s="5"/>
      <c r="J20083" s="12"/>
      <c r="S20083" s="12"/>
      <c r="T20083" s="5"/>
      <c r="V20083" s="5"/>
      <c r="W20083" s="5"/>
    </row>
    <row r="20084" spans="4:23" customFormat="1" x14ac:dyDescent="0.35">
      <c r="D20084" s="5"/>
      <c r="J20084" s="12"/>
      <c r="S20084" s="12"/>
      <c r="T20084" s="5"/>
      <c r="V20084" s="5"/>
      <c r="W20084" s="5"/>
    </row>
    <row r="20085" spans="4:23" customFormat="1" x14ac:dyDescent="0.35">
      <c r="D20085" s="5"/>
      <c r="J20085" s="12"/>
      <c r="S20085" s="12"/>
      <c r="T20085" s="5"/>
      <c r="V20085" s="5"/>
      <c r="W20085" s="5"/>
    </row>
    <row r="20086" spans="4:23" customFormat="1" x14ac:dyDescent="0.35">
      <c r="D20086" s="5"/>
      <c r="J20086" s="12"/>
      <c r="S20086" s="12"/>
      <c r="T20086" s="5"/>
      <c r="V20086" s="5"/>
      <c r="W20086" s="5"/>
    </row>
    <row r="20087" spans="4:23" customFormat="1" x14ac:dyDescent="0.35">
      <c r="D20087" s="5"/>
      <c r="J20087" s="12"/>
      <c r="S20087" s="12"/>
      <c r="T20087" s="5"/>
      <c r="V20087" s="5"/>
      <c r="W20087" s="5"/>
    </row>
    <row r="20088" spans="4:23" customFormat="1" x14ac:dyDescent="0.35">
      <c r="D20088" s="5"/>
      <c r="J20088" s="12"/>
      <c r="S20088" s="12"/>
      <c r="T20088" s="5"/>
      <c r="V20088" s="5"/>
      <c r="W20088" s="5"/>
    </row>
    <row r="20089" spans="4:23" customFormat="1" x14ac:dyDescent="0.35">
      <c r="D20089" s="5"/>
      <c r="J20089" s="12"/>
      <c r="S20089" s="12"/>
      <c r="T20089" s="5"/>
      <c r="V20089" s="5"/>
      <c r="W20089" s="5"/>
    </row>
    <row r="20090" spans="4:23" customFormat="1" x14ac:dyDescent="0.35">
      <c r="D20090" s="5"/>
      <c r="J20090" s="12"/>
      <c r="S20090" s="12"/>
      <c r="T20090" s="5"/>
      <c r="V20090" s="5"/>
      <c r="W20090" s="5"/>
    </row>
    <row r="20091" spans="4:23" customFormat="1" x14ac:dyDescent="0.35">
      <c r="D20091" s="5"/>
      <c r="J20091" s="12"/>
      <c r="S20091" s="12"/>
      <c r="T20091" s="5"/>
      <c r="V20091" s="5"/>
      <c r="W20091" s="5"/>
    </row>
    <row r="20092" spans="4:23" customFormat="1" x14ac:dyDescent="0.35">
      <c r="D20092" s="5"/>
      <c r="J20092" s="12"/>
      <c r="S20092" s="12"/>
      <c r="T20092" s="5"/>
      <c r="V20092" s="5"/>
      <c r="W20092" s="5"/>
    </row>
    <row r="20093" spans="4:23" customFormat="1" x14ac:dyDescent="0.35">
      <c r="D20093" s="5"/>
      <c r="J20093" s="12"/>
      <c r="S20093" s="12"/>
      <c r="T20093" s="5"/>
      <c r="V20093" s="5"/>
      <c r="W20093" s="5"/>
    </row>
    <row r="20094" spans="4:23" customFormat="1" x14ac:dyDescent="0.35">
      <c r="D20094" s="5"/>
      <c r="J20094" s="12"/>
      <c r="S20094" s="12"/>
      <c r="T20094" s="5"/>
      <c r="V20094" s="5"/>
      <c r="W20094" s="5"/>
    </row>
    <row r="20095" spans="4:23" customFormat="1" x14ac:dyDescent="0.35">
      <c r="D20095" s="5"/>
      <c r="J20095" s="12"/>
      <c r="S20095" s="12"/>
      <c r="T20095" s="5"/>
      <c r="V20095" s="5"/>
      <c r="W20095" s="5"/>
    </row>
    <row r="20096" spans="4:23" customFormat="1" x14ac:dyDescent="0.35">
      <c r="D20096" s="5"/>
      <c r="J20096" s="12"/>
      <c r="S20096" s="12"/>
      <c r="T20096" s="5"/>
      <c r="V20096" s="5"/>
      <c r="W20096" s="5"/>
    </row>
    <row r="20097" spans="4:23" customFormat="1" x14ac:dyDescent="0.35">
      <c r="D20097" s="5"/>
      <c r="J20097" s="12"/>
      <c r="S20097" s="12"/>
      <c r="T20097" s="5"/>
      <c r="V20097" s="5"/>
      <c r="W20097" s="5"/>
    </row>
    <row r="20098" spans="4:23" customFormat="1" x14ac:dyDescent="0.35">
      <c r="D20098" s="5"/>
      <c r="J20098" s="12"/>
      <c r="S20098" s="12"/>
      <c r="T20098" s="5"/>
      <c r="V20098" s="5"/>
      <c r="W20098" s="5"/>
    </row>
    <row r="20099" spans="4:23" customFormat="1" x14ac:dyDescent="0.35">
      <c r="D20099" s="5"/>
      <c r="J20099" s="12"/>
      <c r="S20099" s="12"/>
      <c r="T20099" s="5"/>
      <c r="V20099" s="5"/>
      <c r="W20099" s="5"/>
    </row>
    <row r="20100" spans="4:23" customFormat="1" x14ac:dyDescent="0.35">
      <c r="D20100" s="5"/>
      <c r="J20100" s="12"/>
      <c r="S20100" s="12"/>
      <c r="T20100" s="5"/>
      <c r="V20100" s="5"/>
      <c r="W20100" s="5"/>
    </row>
    <row r="20101" spans="4:23" customFormat="1" x14ac:dyDescent="0.35">
      <c r="D20101" s="5"/>
      <c r="J20101" s="12"/>
      <c r="S20101" s="12"/>
      <c r="T20101" s="5"/>
      <c r="V20101" s="5"/>
      <c r="W20101" s="5"/>
    </row>
    <row r="20102" spans="4:23" customFormat="1" x14ac:dyDescent="0.35">
      <c r="D20102" s="5"/>
      <c r="J20102" s="12"/>
      <c r="S20102" s="12"/>
      <c r="T20102" s="5"/>
      <c r="V20102" s="5"/>
      <c r="W20102" s="5"/>
    </row>
    <row r="20103" spans="4:23" customFormat="1" x14ac:dyDescent="0.35">
      <c r="D20103" s="5"/>
      <c r="J20103" s="12"/>
      <c r="S20103" s="12"/>
      <c r="T20103" s="5"/>
      <c r="V20103" s="5"/>
      <c r="W20103" s="5"/>
    </row>
    <row r="20104" spans="4:23" customFormat="1" x14ac:dyDescent="0.35">
      <c r="D20104" s="5"/>
      <c r="J20104" s="12"/>
      <c r="S20104" s="12"/>
      <c r="T20104" s="5"/>
      <c r="V20104" s="5"/>
      <c r="W20104" s="5"/>
    </row>
    <row r="20105" spans="4:23" customFormat="1" x14ac:dyDescent="0.35">
      <c r="D20105" s="5"/>
      <c r="J20105" s="12"/>
      <c r="S20105" s="12"/>
      <c r="T20105" s="5"/>
      <c r="V20105" s="5"/>
      <c r="W20105" s="5"/>
    </row>
    <row r="20106" spans="4:23" customFormat="1" x14ac:dyDescent="0.35">
      <c r="D20106" s="5"/>
      <c r="J20106" s="12"/>
      <c r="S20106" s="12"/>
      <c r="T20106" s="5"/>
      <c r="V20106" s="5"/>
      <c r="W20106" s="5"/>
    </row>
    <row r="20107" spans="4:23" customFormat="1" x14ac:dyDescent="0.35">
      <c r="D20107" s="5"/>
      <c r="J20107" s="12"/>
      <c r="S20107" s="12"/>
      <c r="T20107" s="5"/>
      <c r="V20107" s="5"/>
      <c r="W20107" s="5"/>
    </row>
    <row r="20108" spans="4:23" customFormat="1" x14ac:dyDescent="0.35">
      <c r="D20108" s="5"/>
      <c r="J20108" s="12"/>
      <c r="S20108" s="12"/>
      <c r="T20108" s="5"/>
      <c r="V20108" s="5"/>
      <c r="W20108" s="5"/>
    </row>
    <row r="20109" spans="4:23" customFormat="1" x14ac:dyDescent="0.35">
      <c r="D20109" s="5"/>
      <c r="J20109" s="12"/>
      <c r="S20109" s="12"/>
      <c r="T20109" s="5"/>
      <c r="V20109" s="5"/>
      <c r="W20109" s="5"/>
    </row>
    <row r="20110" spans="4:23" customFormat="1" x14ac:dyDescent="0.35">
      <c r="D20110" s="5"/>
      <c r="J20110" s="12"/>
      <c r="S20110" s="12"/>
      <c r="T20110" s="5"/>
      <c r="V20110" s="5"/>
      <c r="W20110" s="5"/>
    </row>
    <row r="20111" spans="4:23" customFormat="1" x14ac:dyDescent="0.35">
      <c r="D20111" s="5"/>
      <c r="J20111" s="12"/>
      <c r="S20111" s="12"/>
      <c r="T20111" s="5"/>
      <c r="V20111" s="5"/>
      <c r="W20111" s="5"/>
    </row>
    <row r="20112" spans="4:23" customFormat="1" x14ac:dyDescent="0.35">
      <c r="D20112" s="5"/>
      <c r="J20112" s="12"/>
      <c r="S20112" s="12"/>
      <c r="T20112" s="5"/>
      <c r="V20112" s="5"/>
      <c r="W20112" s="5"/>
    </row>
    <row r="20113" spans="4:23" customFormat="1" x14ac:dyDescent="0.35">
      <c r="D20113" s="5"/>
      <c r="J20113" s="12"/>
      <c r="S20113" s="12"/>
      <c r="T20113" s="5"/>
      <c r="V20113" s="5"/>
      <c r="W20113" s="5"/>
    </row>
    <row r="20114" spans="4:23" customFormat="1" x14ac:dyDescent="0.35">
      <c r="D20114" s="5"/>
      <c r="J20114" s="12"/>
      <c r="S20114" s="12"/>
      <c r="T20114" s="5"/>
      <c r="V20114" s="5"/>
      <c r="W20114" s="5"/>
    </row>
    <row r="20115" spans="4:23" customFormat="1" x14ac:dyDescent="0.35">
      <c r="D20115" s="5"/>
      <c r="J20115" s="12"/>
      <c r="S20115" s="12"/>
      <c r="T20115" s="5"/>
      <c r="V20115" s="5"/>
      <c r="W20115" s="5"/>
    </row>
    <row r="20116" spans="4:23" customFormat="1" x14ac:dyDescent="0.35">
      <c r="D20116" s="5"/>
      <c r="J20116" s="12"/>
      <c r="S20116" s="12"/>
      <c r="T20116" s="5"/>
      <c r="V20116" s="5"/>
      <c r="W20116" s="5"/>
    </row>
    <row r="20117" spans="4:23" customFormat="1" x14ac:dyDescent="0.35">
      <c r="D20117" s="5"/>
      <c r="J20117" s="12"/>
      <c r="S20117" s="12"/>
      <c r="T20117" s="5"/>
      <c r="V20117" s="5"/>
      <c r="W20117" s="5"/>
    </row>
    <row r="20118" spans="4:23" customFormat="1" x14ac:dyDescent="0.35">
      <c r="D20118" s="5"/>
      <c r="J20118" s="12"/>
      <c r="S20118" s="12"/>
      <c r="T20118" s="5"/>
      <c r="V20118" s="5"/>
      <c r="W20118" s="5"/>
    </row>
    <row r="20119" spans="4:23" customFormat="1" x14ac:dyDescent="0.35">
      <c r="D20119" s="5"/>
      <c r="J20119" s="12"/>
      <c r="S20119" s="12"/>
      <c r="T20119" s="5"/>
      <c r="V20119" s="5"/>
      <c r="W20119" s="5"/>
    </row>
    <row r="20120" spans="4:23" customFormat="1" x14ac:dyDescent="0.35">
      <c r="D20120" s="5"/>
      <c r="J20120" s="12"/>
      <c r="S20120" s="12"/>
      <c r="T20120" s="5"/>
      <c r="V20120" s="5"/>
      <c r="W20120" s="5"/>
    </row>
    <row r="20121" spans="4:23" customFormat="1" x14ac:dyDescent="0.35">
      <c r="D20121" s="5"/>
      <c r="J20121" s="12"/>
      <c r="S20121" s="12"/>
      <c r="T20121" s="5"/>
      <c r="V20121" s="5"/>
      <c r="W20121" s="5"/>
    </row>
    <row r="20122" spans="4:23" customFormat="1" x14ac:dyDescent="0.35">
      <c r="D20122" s="5"/>
      <c r="J20122" s="12"/>
      <c r="S20122" s="12"/>
      <c r="T20122" s="5"/>
      <c r="V20122" s="5"/>
      <c r="W20122" s="5"/>
    </row>
    <row r="20123" spans="4:23" customFormat="1" x14ac:dyDescent="0.35">
      <c r="D20123" s="5"/>
      <c r="J20123" s="12"/>
      <c r="S20123" s="12"/>
      <c r="T20123" s="5"/>
      <c r="V20123" s="5"/>
      <c r="W20123" s="5"/>
    </row>
    <row r="20124" spans="4:23" customFormat="1" x14ac:dyDescent="0.35">
      <c r="D20124" s="5"/>
      <c r="J20124" s="12"/>
      <c r="S20124" s="12"/>
      <c r="T20124" s="5"/>
      <c r="V20124" s="5"/>
      <c r="W20124" s="5"/>
    </row>
    <row r="20125" spans="4:23" customFormat="1" x14ac:dyDescent="0.35">
      <c r="D20125" s="5"/>
      <c r="J20125" s="12"/>
      <c r="S20125" s="12"/>
      <c r="T20125" s="5"/>
      <c r="V20125" s="5"/>
      <c r="W20125" s="5"/>
    </row>
    <row r="20126" spans="4:23" customFormat="1" x14ac:dyDescent="0.35">
      <c r="D20126" s="5"/>
      <c r="J20126" s="12"/>
      <c r="S20126" s="12"/>
      <c r="T20126" s="5"/>
      <c r="V20126" s="5"/>
      <c r="W20126" s="5"/>
    </row>
    <row r="20127" spans="4:23" customFormat="1" x14ac:dyDescent="0.35">
      <c r="D20127" s="5"/>
      <c r="J20127" s="12"/>
      <c r="S20127" s="12"/>
      <c r="T20127" s="5"/>
      <c r="V20127" s="5"/>
      <c r="W20127" s="5"/>
    </row>
    <row r="20128" spans="4:23" customFormat="1" x14ac:dyDescent="0.35">
      <c r="D20128" s="5"/>
      <c r="J20128" s="12"/>
      <c r="S20128" s="12"/>
      <c r="T20128" s="5"/>
      <c r="V20128" s="5"/>
      <c r="W20128" s="5"/>
    </row>
    <row r="20129" spans="4:23" customFormat="1" x14ac:dyDescent="0.35">
      <c r="D20129" s="5"/>
      <c r="J20129" s="12"/>
      <c r="S20129" s="12"/>
      <c r="T20129" s="5"/>
      <c r="V20129" s="5"/>
      <c r="W20129" s="5"/>
    </row>
    <row r="20130" spans="4:23" customFormat="1" x14ac:dyDescent="0.35">
      <c r="D20130" s="5"/>
      <c r="J20130" s="12"/>
      <c r="S20130" s="12"/>
      <c r="T20130" s="5"/>
      <c r="V20130" s="5"/>
      <c r="W20130" s="5"/>
    </row>
    <row r="20131" spans="4:23" customFormat="1" x14ac:dyDescent="0.35">
      <c r="D20131" s="5"/>
      <c r="J20131" s="12"/>
      <c r="S20131" s="12"/>
      <c r="T20131" s="5"/>
      <c r="V20131" s="5"/>
      <c r="W20131" s="5"/>
    </row>
    <row r="20132" spans="4:23" customFormat="1" x14ac:dyDescent="0.35">
      <c r="D20132" s="5"/>
      <c r="J20132" s="12"/>
      <c r="S20132" s="12"/>
      <c r="T20132" s="5"/>
      <c r="V20132" s="5"/>
      <c r="W20132" s="5"/>
    </row>
    <row r="20133" spans="4:23" customFormat="1" x14ac:dyDescent="0.35">
      <c r="D20133" s="5"/>
      <c r="J20133" s="12"/>
      <c r="S20133" s="12"/>
      <c r="T20133" s="5"/>
      <c r="V20133" s="5"/>
      <c r="W20133" s="5"/>
    </row>
    <row r="20134" spans="4:23" customFormat="1" x14ac:dyDescent="0.35">
      <c r="D20134" s="5"/>
      <c r="J20134" s="12"/>
      <c r="S20134" s="12"/>
      <c r="T20134" s="5"/>
      <c r="V20134" s="5"/>
      <c r="W20134" s="5"/>
    </row>
    <row r="20135" spans="4:23" customFormat="1" x14ac:dyDescent="0.35">
      <c r="D20135" s="5"/>
      <c r="J20135" s="12"/>
      <c r="S20135" s="12"/>
      <c r="T20135" s="5"/>
      <c r="V20135" s="5"/>
      <c r="W20135" s="5"/>
    </row>
    <row r="20136" spans="4:23" customFormat="1" x14ac:dyDescent="0.35">
      <c r="D20136" s="5"/>
      <c r="J20136" s="12"/>
      <c r="S20136" s="12"/>
      <c r="T20136" s="5"/>
      <c r="V20136" s="5"/>
      <c r="W20136" s="5"/>
    </row>
    <row r="20137" spans="4:23" customFormat="1" x14ac:dyDescent="0.35">
      <c r="D20137" s="5"/>
      <c r="J20137" s="12"/>
      <c r="S20137" s="12"/>
      <c r="T20137" s="5"/>
      <c r="V20137" s="5"/>
      <c r="W20137" s="5"/>
    </row>
    <row r="20138" spans="4:23" customFormat="1" x14ac:dyDescent="0.35">
      <c r="D20138" s="5"/>
      <c r="J20138" s="12"/>
      <c r="S20138" s="12"/>
      <c r="T20138" s="5"/>
      <c r="V20138" s="5"/>
      <c r="W20138" s="5"/>
    </row>
    <row r="20139" spans="4:23" customFormat="1" x14ac:dyDescent="0.35">
      <c r="D20139" s="5"/>
      <c r="J20139" s="12"/>
      <c r="S20139" s="12"/>
      <c r="T20139" s="5"/>
      <c r="V20139" s="5"/>
      <c r="W20139" s="5"/>
    </row>
    <row r="20140" spans="4:23" customFormat="1" x14ac:dyDescent="0.35">
      <c r="D20140" s="5"/>
      <c r="J20140" s="12"/>
      <c r="S20140" s="12"/>
      <c r="T20140" s="5"/>
      <c r="V20140" s="5"/>
      <c r="W20140" s="5"/>
    </row>
    <row r="20141" spans="4:23" customFormat="1" x14ac:dyDescent="0.35">
      <c r="D20141" s="5"/>
      <c r="J20141" s="12"/>
      <c r="S20141" s="12"/>
      <c r="T20141" s="5"/>
      <c r="V20141" s="5"/>
      <c r="W20141" s="5"/>
    </row>
    <row r="20142" spans="4:23" customFormat="1" x14ac:dyDescent="0.35">
      <c r="D20142" s="5"/>
      <c r="J20142" s="12"/>
      <c r="S20142" s="12"/>
      <c r="T20142" s="5"/>
      <c r="V20142" s="5"/>
      <c r="W20142" s="5"/>
    </row>
    <row r="20143" spans="4:23" customFormat="1" x14ac:dyDescent="0.35">
      <c r="D20143" s="5"/>
      <c r="J20143" s="12"/>
      <c r="S20143" s="12"/>
      <c r="T20143" s="5"/>
      <c r="V20143" s="5"/>
      <c r="W20143" s="5"/>
    </row>
    <row r="20144" spans="4:23" customFormat="1" x14ac:dyDescent="0.35">
      <c r="D20144" s="5"/>
      <c r="J20144" s="12"/>
      <c r="S20144" s="12"/>
      <c r="T20144" s="5"/>
      <c r="V20144" s="5"/>
      <c r="W20144" s="5"/>
    </row>
    <row r="20145" spans="4:23" customFormat="1" x14ac:dyDescent="0.35">
      <c r="D20145" s="5"/>
      <c r="J20145" s="12"/>
      <c r="S20145" s="12"/>
      <c r="T20145" s="5"/>
      <c r="V20145" s="5"/>
      <c r="W20145" s="5"/>
    </row>
    <row r="20146" spans="4:23" customFormat="1" x14ac:dyDescent="0.35">
      <c r="D20146" s="5"/>
      <c r="J20146" s="12"/>
      <c r="S20146" s="12"/>
      <c r="T20146" s="5"/>
      <c r="V20146" s="5"/>
      <c r="W20146" s="5"/>
    </row>
    <row r="20147" spans="4:23" customFormat="1" x14ac:dyDescent="0.35">
      <c r="D20147" s="5"/>
      <c r="J20147" s="12"/>
      <c r="S20147" s="12"/>
      <c r="T20147" s="5"/>
      <c r="V20147" s="5"/>
      <c r="W20147" s="5"/>
    </row>
    <row r="20148" spans="4:23" customFormat="1" x14ac:dyDescent="0.35">
      <c r="D20148" s="5"/>
      <c r="J20148" s="12"/>
      <c r="S20148" s="12"/>
      <c r="T20148" s="5"/>
      <c r="V20148" s="5"/>
      <c r="W20148" s="5"/>
    </row>
    <row r="20149" spans="4:23" customFormat="1" x14ac:dyDescent="0.35">
      <c r="D20149" s="5"/>
      <c r="J20149" s="12"/>
      <c r="S20149" s="12"/>
      <c r="T20149" s="5"/>
      <c r="V20149" s="5"/>
      <c r="W20149" s="5"/>
    </row>
    <row r="20150" spans="4:23" customFormat="1" x14ac:dyDescent="0.35">
      <c r="D20150" s="5"/>
      <c r="J20150" s="12"/>
      <c r="S20150" s="12"/>
      <c r="T20150" s="5"/>
      <c r="V20150" s="5"/>
      <c r="W20150" s="5"/>
    </row>
    <row r="20151" spans="4:23" customFormat="1" x14ac:dyDescent="0.35">
      <c r="D20151" s="5"/>
      <c r="J20151" s="12"/>
      <c r="S20151" s="12"/>
      <c r="T20151" s="5"/>
      <c r="V20151" s="5"/>
      <c r="W20151" s="5"/>
    </row>
    <row r="20152" spans="4:23" customFormat="1" x14ac:dyDescent="0.35">
      <c r="D20152" s="5"/>
      <c r="J20152" s="12"/>
      <c r="S20152" s="12"/>
      <c r="T20152" s="5"/>
      <c r="V20152" s="5"/>
      <c r="W20152" s="5"/>
    </row>
    <row r="20153" spans="4:23" customFormat="1" x14ac:dyDescent="0.35">
      <c r="D20153" s="5"/>
      <c r="J20153" s="12"/>
      <c r="S20153" s="12"/>
      <c r="T20153" s="5"/>
      <c r="V20153" s="5"/>
      <c r="W20153" s="5"/>
    </row>
    <row r="20154" spans="4:23" customFormat="1" x14ac:dyDescent="0.35">
      <c r="D20154" s="5"/>
      <c r="J20154" s="12"/>
      <c r="S20154" s="12"/>
      <c r="T20154" s="5"/>
      <c r="V20154" s="5"/>
      <c r="W20154" s="5"/>
    </row>
    <row r="20155" spans="4:23" customFormat="1" x14ac:dyDescent="0.35">
      <c r="D20155" s="5"/>
      <c r="J20155" s="12"/>
      <c r="S20155" s="12"/>
      <c r="T20155" s="5"/>
      <c r="V20155" s="5"/>
      <c r="W20155" s="5"/>
    </row>
    <row r="20156" spans="4:23" customFormat="1" x14ac:dyDescent="0.35">
      <c r="D20156" s="5"/>
      <c r="J20156" s="12"/>
      <c r="S20156" s="12"/>
      <c r="T20156" s="5"/>
      <c r="V20156" s="5"/>
      <c r="W20156" s="5"/>
    </row>
    <row r="20157" spans="4:23" customFormat="1" x14ac:dyDescent="0.35">
      <c r="D20157" s="5"/>
      <c r="J20157" s="12"/>
      <c r="S20157" s="12"/>
      <c r="T20157" s="5"/>
      <c r="V20157" s="5"/>
      <c r="W20157" s="5"/>
    </row>
    <row r="20158" spans="4:23" customFormat="1" x14ac:dyDescent="0.35">
      <c r="D20158" s="5"/>
      <c r="J20158" s="12"/>
      <c r="S20158" s="12"/>
      <c r="T20158" s="5"/>
      <c r="V20158" s="5"/>
      <c r="W20158" s="5"/>
    </row>
    <row r="20159" spans="4:23" customFormat="1" x14ac:dyDescent="0.35">
      <c r="D20159" s="5"/>
      <c r="J20159" s="12"/>
      <c r="S20159" s="12"/>
      <c r="T20159" s="5"/>
      <c r="V20159" s="5"/>
      <c r="W20159" s="5"/>
    </row>
    <row r="20160" spans="4:23" customFormat="1" x14ac:dyDescent="0.35">
      <c r="D20160" s="5"/>
      <c r="J20160" s="12"/>
      <c r="S20160" s="12"/>
      <c r="T20160" s="5"/>
      <c r="V20160" s="5"/>
      <c r="W20160" s="5"/>
    </row>
    <row r="20161" spans="4:23" customFormat="1" x14ac:dyDescent="0.35">
      <c r="D20161" s="5"/>
      <c r="J20161" s="12"/>
      <c r="S20161" s="12"/>
      <c r="T20161" s="5"/>
      <c r="V20161" s="5"/>
      <c r="W20161" s="5"/>
    </row>
    <row r="20162" spans="4:23" customFormat="1" x14ac:dyDescent="0.35">
      <c r="D20162" s="5"/>
      <c r="J20162" s="12"/>
      <c r="S20162" s="12"/>
      <c r="T20162" s="5"/>
      <c r="V20162" s="5"/>
      <c r="W20162" s="5"/>
    </row>
    <row r="20163" spans="4:23" customFormat="1" x14ac:dyDescent="0.35">
      <c r="D20163" s="5"/>
      <c r="J20163" s="12"/>
      <c r="S20163" s="12"/>
      <c r="T20163" s="5"/>
      <c r="V20163" s="5"/>
      <c r="W20163" s="5"/>
    </row>
    <row r="20164" spans="4:23" customFormat="1" x14ac:dyDescent="0.35">
      <c r="D20164" s="5"/>
      <c r="J20164" s="12"/>
      <c r="S20164" s="12"/>
      <c r="T20164" s="5"/>
      <c r="V20164" s="5"/>
      <c r="W20164" s="5"/>
    </row>
    <row r="20165" spans="4:23" customFormat="1" x14ac:dyDescent="0.35">
      <c r="D20165" s="5"/>
      <c r="J20165" s="12"/>
      <c r="S20165" s="12"/>
      <c r="T20165" s="5"/>
      <c r="V20165" s="5"/>
      <c r="W20165" s="5"/>
    </row>
    <row r="20166" spans="4:23" customFormat="1" x14ac:dyDescent="0.35">
      <c r="D20166" s="5"/>
      <c r="J20166" s="12"/>
      <c r="S20166" s="12"/>
      <c r="T20166" s="5"/>
      <c r="V20166" s="5"/>
      <c r="W20166" s="5"/>
    </row>
    <row r="20167" spans="4:23" customFormat="1" x14ac:dyDescent="0.35">
      <c r="D20167" s="5"/>
      <c r="J20167" s="12"/>
      <c r="S20167" s="12"/>
      <c r="T20167" s="5"/>
      <c r="V20167" s="5"/>
      <c r="W20167" s="5"/>
    </row>
    <row r="20168" spans="4:23" customFormat="1" x14ac:dyDescent="0.35">
      <c r="D20168" s="5"/>
      <c r="J20168" s="12"/>
      <c r="S20168" s="12"/>
      <c r="T20168" s="5"/>
      <c r="V20168" s="5"/>
      <c r="W20168" s="5"/>
    </row>
    <row r="20169" spans="4:23" customFormat="1" x14ac:dyDescent="0.35">
      <c r="D20169" s="5"/>
      <c r="J20169" s="12"/>
      <c r="S20169" s="12"/>
      <c r="T20169" s="5"/>
      <c r="V20169" s="5"/>
      <c r="W20169" s="5"/>
    </row>
    <row r="20170" spans="4:23" customFormat="1" x14ac:dyDescent="0.35">
      <c r="D20170" s="5"/>
      <c r="J20170" s="12"/>
      <c r="S20170" s="12"/>
      <c r="T20170" s="5"/>
      <c r="V20170" s="5"/>
      <c r="W20170" s="5"/>
    </row>
    <row r="20171" spans="4:23" customFormat="1" x14ac:dyDescent="0.35">
      <c r="D20171" s="5"/>
      <c r="J20171" s="12"/>
      <c r="S20171" s="12"/>
      <c r="T20171" s="5"/>
      <c r="V20171" s="5"/>
      <c r="W20171" s="5"/>
    </row>
    <row r="20172" spans="4:23" customFormat="1" x14ac:dyDescent="0.35">
      <c r="D20172" s="5"/>
      <c r="J20172" s="12"/>
      <c r="S20172" s="12"/>
      <c r="T20172" s="5"/>
      <c r="V20172" s="5"/>
      <c r="W20172" s="5"/>
    </row>
    <row r="20173" spans="4:23" customFormat="1" x14ac:dyDescent="0.35">
      <c r="D20173" s="5"/>
      <c r="J20173" s="12"/>
      <c r="S20173" s="12"/>
      <c r="T20173" s="5"/>
      <c r="V20173" s="5"/>
      <c r="W20173" s="5"/>
    </row>
    <row r="20174" spans="4:23" customFormat="1" x14ac:dyDescent="0.35">
      <c r="D20174" s="5"/>
      <c r="J20174" s="12"/>
      <c r="S20174" s="12"/>
      <c r="T20174" s="5"/>
      <c r="V20174" s="5"/>
      <c r="W20174" s="5"/>
    </row>
    <row r="20175" spans="4:23" customFormat="1" x14ac:dyDescent="0.35">
      <c r="D20175" s="5"/>
      <c r="J20175" s="12"/>
      <c r="S20175" s="12"/>
      <c r="T20175" s="5"/>
      <c r="V20175" s="5"/>
      <c r="W20175" s="5"/>
    </row>
    <row r="20176" spans="4:23" customFormat="1" x14ac:dyDescent="0.35">
      <c r="D20176" s="5"/>
      <c r="J20176" s="12"/>
      <c r="S20176" s="12"/>
      <c r="T20176" s="5"/>
      <c r="V20176" s="5"/>
      <c r="W20176" s="5"/>
    </row>
    <row r="20177" spans="4:23" customFormat="1" x14ac:dyDescent="0.35">
      <c r="D20177" s="5"/>
      <c r="J20177" s="12"/>
      <c r="S20177" s="12"/>
      <c r="T20177" s="5"/>
      <c r="V20177" s="5"/>
      <c r="W20177" s="5"/>
    </row>
    <row r="20178" spans="4:23" customFormat="1" x14ac:dyDescent="0.35">
      <c r="D20178" s="5"/>
      <c r="J20178" s="12"/>
      <c r="S20178" s="12"/>
      <c r="T20178" s="5"/>
      <c r="V20178" s="5"/>
      <c r="W20178" s="5"/>
    </row>
    <row r="20179" spans="4:23" customFormat="1" x14ac:dyDescent="0.35">
      <c r="D20179" s="5"/>
      <c r="J20179" s="12"/>
      <c r="S20179" s="12"/>
      <c r="T20179" s="5"/>
      <c r="V20179" s="5"/>
      <c r="W20179" s="5"/>
    </row>
    <row r="20180" spans="4:23" customFormat="1" x14ac:dyDescent="0.35">
      <c r="D20180" s="5"/>
      <c r="J20180" s="12"/>
      <c r="S20180" s="12"/>
      <c r="T20180" s="5"/>
      <c r="V20180" s="5"/>
      <c r="W20180" s="5"/>
    </row>
    <row r="20181" spans="4:23" customFormat="1" x14ac:dyDescent="0.35">
      <c r="D20181" s="5"/>
      <c r="J20181" s="12"/>
      <c r="S20181" s="12"/>
      <c r="T20181" s="5"/>
      <c r="V20181" s="5"/>
      <c r="W20181" s="5"/>
    </row>
    <row r="20182" spans="4:23" customFormat="1" x14ac:dyDescent="0.35">
      <c r="D20182" s="5"/>
      <c r="J20182" s="12"/>
      <c r="S20182" s="12"/>
      <c r="T20182" s="5"/>
      <c r="V20182" s="5"/>
      <c r="W20182" s="5"/>
    </row>
    <row r="20183" spans="4:23" customFormat="1" x14ac:dyDescent="0.35">
      <c r="D20183" s="5"/>
      <c r="J20183" s="12"/>
      <c r="S20183" s="12"/>
      <c r="T20183" s="5"/>
      <c r="V20183" s="5"/>
      <c r="W20183" s="5"/>
    </row>
    <row r="20184" spans="4:23" customFormat="1" x14ac:dyDescent="0.35">
      <c r="D20184" s="5"/>
      <c r="J20184" s="12"/>
      <c r="S20184" s="12"/>
      <c r="T20184" s="5"/>
      <c r="V20184" s="5"/>
      <c r="W20184" s="5"/>
    </row>
    <row r="20185" spans="4:23" customFormat="1" x14ac:dyDescent="0.35">
      <c r="D20185" s="5"/>
      <c r="J20185" s="12"/>
      <c r="S20185" s="12"/>
      <c r="T20185" s="5"/>
      <c r="V20185" s="5"/>
      <c r="W20185" s="5"/>
    </row>
    <row r="20186" spans="4:23" customFormat="1" x14ac:dyDescent="0.35">
      <c r="D20186" s="5"/>
      <c r="J20186" s="12"/>
      <c r="S20186" s="12"/>
      <c r="T20186" s="5"/>
      <c r="V20186" s="5"/>
      <c r="W20186" s="5"/>
    </row>
    <row r="20187" spans="4:23" customFormat="1" x14ac:dyDescent="0.35">
      <c r="D20187" s="5"/>
      <c r="J20187" s="12"/>
      <c r="S20187" s="12"/>
      <c r="T20187" s="5"/>
      <c r="V20187" s="5"/>
      <c r="W20187" s="5"/>
    </row>
    <row r="20188" spans="4:23" customFormat="1" x14ac:dyDescent="0.35">
      <c r="D20188" s="5"/>
      <c r="J20188" s="12"/>
      <c r="S20188" s="12"/>
      <c r="T20188" s="5"/>
      <c r="V20188" s="5"/>
      <c r="W20188" s="5"/>
    </row>
    <row r="20189" spans="4:23" customFormat="1" x14ac:dyDescent="0.35">
      <c r="D20189" s="5"/>
      <c r="J20189" s="12"/>
      <c r="S20189" s="12"/>
      <c r="T20189" s="5"/>
      <c r="V20189" s="5"/>
      <c r="W20189" s="5"/>
    </row>
    <row r="20190" spans="4:23" customFormat="1" x14ac:dyDescent="0.35">
      <c r="D20190" s="5"/>
      <c r="J20190" s="12"/>
      <c r="S20190" s="12"/>
      <c r="T20190" s="5"/>
      <c r="V20190" s="5"/>
      <c r="W20190" s="5"/>
    </row>
    <row r="20191" spans="4:23" customFormat="1" x14ac:dyDescent="0.35">
      <c r="D20191" s="5"/>
      <c r="J20191" s="12"/>
      <c r="S20191" s="12"/>
      <c r="T20191" s="5"/>
      <c r="V20191" s="5"/>
      <c r="W20191" s="5"/>
    </row>
    <row r="20192" spans="4:23" customFormat="1" x14ac:dyDescent="0.35">
      <c r="D20192" s="5"/>
      <c r="J20192" s="12"/>
      <c r="S20192" s="12"/>
      <c r="T20192" s="5"/>
      <c r="V20192" s="5"/>
      <c r="W20192" s="5"/>
    </row>
    <row r="20193" spans="4:23" customFormat="1" x14ac:dyDescent="0.35">
      <c r="D20193" s="5"/>
      <c r="J20193" s="12"/>
      <c r="S20193" s="12"/>
      <c r="T20193" s="5"/>
      <c r="V20193" s="5"/>
      <c r="W20193" s="5"/>
    </row>
    <row r="20194" spans="4:23" customFormat="1" x14ac:dyDescent="0.35">
      <c r="D20194" s="5"/>
      <c r="J20194" s="12"/>
      <c r="S20194" s="12"/>
      <c r="T20194" s="5"/>
      <c r="V20194" s="5"/>
      <c r="W20194" s="5"/>
    </row>
    <row r="20195" spans="4:23" customFormat="1" x14ac:dyDescent="0.35">
      <c r="D20195" s="5"/>
      <c r="J20195" s="12"/>
      <c r="S20195" s="12"/>
      <c r="T20195" s="5"/>
      <c r="V20195" s="5"/>
      <c r="W20195" s="5"/>
    </row>
    <row r="20196" spans="4:23" customFormat="1" x14ac:dyDescent="0.35">
      <c r="D20196" s="5"/>
      <c r="J20196" s="12"/>
      <c r="S20196" s="12"/>
      <c r="T20196" s="5"/>
      <c r="V20196" s="5"/>
      <c r="W20196" s="5"/>
    </row>
    <row r="20197" spans="4:23" customFormat="1" x14ac:dyDescent="0.35">
      <c r="D20197" s="5"/>
      <c r="J20197" s="12"/>
      <c r="S20197" s="12"/>
      <c r="T20197" s="5"/>
      <c r="V20197" s="5"/>
      <c r="W20197" s="5"/>
    </row>
    <row r="20198" spans="4:23" customFormat="1" x14ac:dyDescent="0.35">
      <c r="D20198" s="5"/>
      <c r="J20198" s="12"/>
      <c r="S20198" s="12"/>
      <c r="T20198" s="5"/>
      <c r="V20198" s="5"/>
      <c r="W20198" s="5"/>
    </row>
    <row r="20199" spans="4:23" customFormat="1" x14ac:dyDescent="0.35">
      <c r="D20199" s="5"/>
      <c r="J20199" s="12"/>
      <c r="S20199" s="12"/>
      <c r="T20199" s="5"/>
      <c r="V20199" s="5"/>
      <c r="W20199" s="5"/>
    </row>
    <row r="20200" spans="4:23" customFormat="1" x14ac:dyDescent="0.35">
      <c r="D20200" s="5"/>
      <c r="J20200" s="12"/>
      <c r="S20200" s="12"/>
      <c r="T20200" s="5"/>
      <c r="V20200" s="5"/>
      <c r="W20200" s="5"/>
    </row>
    <row r="20201" spans="4:23" customFormat="1" x14ac:dyDescent="0.35">
      <c r="D20201" s="5"/>
      <c r="J20201" s="12"/>
      <c r="S20201" s="12"/>
      <c r="T20201" s="5"/>
      <c r="V20201" s="5"/>
      <c r="W20201" s="5"/>
    </row>
    <row r="20202" spans="4:23" customFormat="1" x14ac:dyDescent="0.35">
      <c r="D20202" s="5"/>
      <c r="J20202" s="12"/>
      <c r="S20202" s="12"/>
      <c r="T20202" s="5"/>
      <c r="V20202" s="5"/>
      <c r="W20202" s="5"/>
    </row>
    <row r="20203" spans="4:23" customFormat="1" x14ac:dyDescent="0.35">
      <c r="D20203" s="5"/>
      <c r="J20203" s="12"/>
      <c r="S20203" s="12"/>
      <c r="T20203" s="5"/>
      <c r="V20203" s="5"/>
      <c r="W20203" s="5"/>
    </row>
    <row r="20204" spans="4:23" customFormat="1" x14ac:dyDescent="0.35">
      <c r="D20204" s="5"/>
      <c r="J20204" s="12"/>
      <c r="S20204" s="12"/>
      <c r="T20204" s="5"/>
      <c r="V20204" s="5"/>
      <c r="W20204" s="5"/>
    </row>
    <row r="20205" spans="4:23" customFormat="1" x14ac:dyDescent="0.35">
      <c r="D20205" s="5"/>
      <c r="J20205" s="12"/>
      <c r="S20205" s="12"/>
      <c r="T20205" s="5"/>
      <c r="V20205" s="5"/>
      <c r="W20205" s="5"/>
    </row>
    <row r="20206" spans="4:23" customFormat="1" x14ac:dyDescent="0.35">
      <c r="D20206" s="5"/>
      <c r="J20206" s="12"/>
      <c r="S20206" s="12"/>
      <c r="T20206" s="5"/>
      <c r="V20206" s="5"/>
      <c r="W20206" s="5"/>
    </row>
    <row r="20207" spans="4:23" customFormat="1" x14ac:dyDescent="0.35">
      <c r="D20207" s="5"/>
      <c r="J20207" s="12"/>
      <c r="S20207" s="12"/>
      <c r="T20207" s="5"/>
      <c r="V20207" s="5"/>
      <c r="W20207" s="5"/>
    </row>
    <row r="20208" spans="4:23" customFormat="1" x14ac:dyDescent="0.35">
      <c r="D20208" s="5"/>
      <c r="J20208" s="12"/>
      <c r="S20208" s="12"/>
      <c r="T20208" s="5"/>
      <c r="V20208" s="5"/>
      <c r="W20208" s="5"/>
    </row>
    <row r="20209" spans="4:23" customFormat="1" x14ac:dyDescent="0.35">
      <c r="D20209" s="5"/>
      <c r="J20209" s="12"/>
      <c r="S20209" s="12"/>
      <c r="T20209" s="5"/>
      <c r="V20209" s="5"/>
      <c r="W20209" s="5"/>
    </row>
    <row r="20210" spans="4:23" customFormat="1" x14ac:dyDescent="0.35">
      <c r="D20210" s="5"/>
      <c r="J20210" s="12"/>
      <c r="S20210" s="12"/>
      <c r="T20210" s="5"/>
      <c r="V20210" s="5"/>
      <c r="W20210" s="5"/>
    </row>
    <row r="20211" spans="4:23" customFormat="1" x14ac:dyDescent="0.35">
      <c r="D20211" s="5"/>
      <c r="J20211" s="12"/>
      <c r="S20211" s="12"/>
      <c r="T20211" s="5"/>
      <c r="V20211" s="5"/>
      <c r="W20211" s="5"/>
    </row>
    <row r="20212" spans="4:23" customFormat="1" x14ac:dyDescent="0.35">
      <c r="D20212" s="5"/>
      <c r="J20212" s="12"/>
      <c r="S20212" s="12"/>
      <c r="T20212" s="5"/>
      <c r="V20212" s="5"/>
      <c r="W20212" s="5"/>
    </row>
    <row r="20213" spans="4:23" customFormat="1" x14ac:dyDescent="0.35">
      <c r="D20213" s="5"/>
      <c r="J20213" s="12"/>
      <c r="S20213" s="12"/>
      <c r="T20213" s="5"/>
      <c r="V20213" s="5"/>
      <c r="W20213" s="5"/>
    </row>
    <row r="20214" spans="4:23" customFormat="1" x14ac:dyDescent="0.35">
      <c r="D20214" s="5"/>
      <c r="J20214" s="12"/>
      <c r="S20214" s="12"/>
      <c r="T20214" s="5"/>
      <c r="V20214" s="5"/>
      <c r="W20214" s="5"/>
    </row>
    <row r="20215" spans="4:23" customFormat="1" x14ac:dyDescent="0.35">
      <c r="D20215" s="5"/>
      <c r="J20215" s="12"/>
      <c r="S20215" s="12"/>
      <c r="T20215" s="5"/>
      <c r="V20215" s="5"/>
      <c r="W20215" s="5"/>
    </row>
    <row r="20216" spans="4:23" customFormat="1" x14ac:dyDescent="0.35">
      <c r="D20216" s="5"/>
      <c r="J20216" s="12"/>
      <c r="S20216" s="12"/>
      <c r="T20216" s="5"/>
      <c r="V20216" s="5"/>
      <c r="W20216" s="5"/>
    </row>
    <row r="20217" spans="4:23" customFormat="1" x14ac:dyDescent="0.35">
      <c r="D20217" s="5"/>
      <c r="J20217" s="12"/>
      <c r="S20217" s="12"/>
      <c r="T20217" s="5"/>
      <c r="V20217" s="5"/>
      <c r="W20217" s="5"/>
    </row>
    <row r="20218" spans="4:23" customFormat="1" x14ac:dyDescent="0.35">
      <c r="D20218" s="5"/>
      <c r="J20218" s="12"/>
      <c r="S20218" s="12"/>
      <c r="T20218" s="5"/>
      <c r="V20218" s="5"/>
      <c r="W20218" s="5"/>
    </row>
    <row r="20219" spans="4:23" customFormat="1" x14ac:dyDescent="0.35">
      <c r="D20219" s="5"/>
      <c r="J20219" s="12"/>
      <c r="S20219" s="12"/>
      <c r="T20219" s="5"/>
      <c r="V20219" s="5"/>
      <c r="W20219" s="5"/>
    </row>
    <row r="20220" spans="4:23" customFormat="1" x14ac:dyDescent="0.35">
      <c r="D20220" s="5"/>
      <c r="J20220" s="12"/>
      <c r="S20220" s="12"/>
      <c r="T20220" s="5"/>
      <c r="V20220" s="5"/>
      <c r="W20220" s="5"/>
    </row>
    <row r="20221" spans="4:23" customFormat="1" x14ac:dyDescent="0.35">
      <c r="D20221" s="5"/>
      <c r="J20221" s="12"/>
      <c r="S20221" s="12"/>
      <c r="T20221" s="5"/>
      <c r="V20221" s="5"/>
      <c r="W20221" s="5"/>
    </row>
    <row r="20222" spans="4:23" customFormat="1" x14ac:dyDescent="0.35">
      <c r="D20222" s="5"/>
      <c r="J20222" s="12"/>
      <c r="S20222" s="12"/>
      <c r="T20222" s="5"/>
      <c r="V20222" s="5"/>
      <c r="W20222" s="5"/>
    </row>
    <row r="20223" spans="4:23" customFormat="1" x14ac:dyDescent="0.35">
      <c r="D20223" s="5"/>
      <c r="J20223" s="12"/>
      <c r="S20223" s="12"/>
      <c r="T20223" s="5"/>
      <c r="V20223" s="5"/>
      <c r="W20223" s="5"/>
    </row>
    <row r="20224" spans="4:23" customFormat="1" x14ac:dyDescent="0.35">
      <c r="D20224" s="5"/>
      <c r="J20224" s="12"/>
      <c r="S20224" s="12"/>
      <c r="T20224" s="5"/>
      <c r="V20224" s="5"/>
      <c r="W20224" s="5"/>
    </row>
    <row r="20225" spans="4:23" customFormat="1" x14ac:dyDescent="0.35">
      <c r="D20225" s="5"/>
      <c r="J20225" s="12"/>
      <c r="S20225" s="12"/>
      <c r="T20225" s="5"/>
      <c r="V20225" s="5"/>
      <c r="W20225" s="5"/>
    </row>
    <row r="20226" spans="4:23" customFormat="1" x14ac:dyDescent="0.35">
      <c r="D20226" s="5"/>
      <c r="J20226" s="12"/>
      <c r="S20226" s="12"/>
      <c r="T20226" s="5"/>
      <c r="V20226" s="5"/>
      <c r="W20226" s="5"/>
    </row>
    <row r="20227" spans="4:23" customFormat="1" x14ac:dyDescent="0.35">
      <c r="D20227" s="5"/>
      <c r="J20227" s="12"/>
      <c r="S20227" s="12"/>
      <c r="T20227" s="5"/>
      <c r="V20227" s="5"/>
      <c r="W20227" s="5"/>
    </row>
    <row r="20228" spans="4:23" customFormat="1" x14ac:dyDescent="0.35">
      <c r="D20228" s="5"/>
      <c r="J20228" s="12"/>
      <c r="S20228" s="12"/>
      <c r="T20228" s="5"/>
      <c r="V20228" s="5"/>
      <c r="W20228" s="5"/>
    </row>
    <row r="20229" spans="4:23" customFormat="1" x14ac:dyDescent="0.35">
      <c r="D20229" s="5"/>
      <c r="J20229" s="12"/>
      <c r="S20229" s="12"/>
      <c r="T20229" s="5"/>
      <c r="V20229" s="5"/>
      <c r="W20229" s="5"/>
    </row>
    <row r="20230" spans="4:23" customFormat="1" x14ac:dyDescent="0.35">
      <c r="D20230" s="5"/>
      <c r="J20230" s="12"/>
      <c r="S20230" s="12"/>
      <c r="T20230" s="5"/>
      <c r="V20230" s="5"/>
      <c r="W20230" s="5"/>
    </row>
    <row r="20231" spans="4:23" customFormat="1" x14ac:dyDescent="0.35">
      <c r="D20231" s="5"/>
      <c r="J20231" s="12"/>
      <c r="S20231" s="12"/>
      <c r="T20231" s="5"/>
      <c r="V20231" s="5"/>
      <c r="W20231" s="5"/>
    </row>
    <row r="20232" spans="4:23" customFormat="1" x14ac:dyDescent="0.35">
      <c r="D20232" s="5"/>
      <c r="J20232" s="12"/>
      <c r="S20232" s="12"/>
      <c r="T20232" s="5"/>
      <c r="V20232" s="5"/>
      <c r="W20232" s="5"/>
    </row>
    <row r="20233" spans="4:23" customFormat="1" x14ac:dyDescent="0.35">
      <c r="D20233" s="5"/>
      <c r="J20233" s="12"/>
      <c r="S20233" s="12"/>
      <c r="T20233" s="5"/>
      <c r="V20233" s="5"/>
      <c r="W20233" s="5"/>
    </row>
    <row r="20234" spans="4:23" customFormat="1" x14ac:dyDescent="0.35">
      <c r="D20234" s="5"/>
      <c r="J20234" s="12"/>
      <c r="S20234" s="12"/>
      <c r="T20234" s="5"/>
      <c r="V20234" s="5"/>
      <c r="W20234" s="5"/>
    </row>
    <row r="20235" spans="4:23" customFormat="1" x14ac:dyDescent="0.35">
      <c r="D20235" s="5"/>
      <c r="J20235" s="12"/>
      <c r="S20235" s="12"/>
      <c r="T20235" s="5"/>
      <c r="V20235" s="5"/>
      <c r="W20235" s="5"/>
    </row>
    <row r="20236" spans="4:23" customFormat="1" x14ac:dyDescent="0.35">
      <c r="D20236" s="5"/>
      <c r="J20236" s="12"/>
      <c r="S20236" s="12"/>
      <c r="T20236" s="5"/>
      <c r="V20236" s="5"/>
      <c r="W20236" s="5"/>
    </row>
    <row r="20237" spans="4:23" customFormat="1" x14ac:dyDescent="0.35">
      <c r="D20237" s="5"/>
      <c r="J20237" s="12"/>
      <c r="S20237" s="12"/>
      <c r="T20237" s="5"/>
      <c r="V20237" s="5"/>
      <c r="W20237" s="5"/>
    </row>
    <row r="20238" spans="4:23" customFormat="1" x14ac:dyDescent="0.35">
      <c r="D20238" s="5"/>
      <c r="J20238" s="12"/>
      <c r="S20238" s="12"/>
      <c r="T20238" s="5"/>
      <c r="V20238" s="5"/>
      <c r="W20238" s="5"/>
    </row>
    <row r="20239" spans="4:23" customFormat="1" x14ac:dyDescent="0.35">
      <c r="D20239" s="5"/>
      <c r="J20239" s="12"/>
      <c r="S20239" s="12"/>
      <c r="T20239" s="5"/>
      <c r="V20239" s="5"/>
      <c r="W20239" s="5"/>
    </row>
    <row r="20240" spans="4:23" customFormat="1" x14ac:dyDescent="0.35">
      <c r="D20240" s="5"/>
      <c r="J20240" s="12"/>
      <c r="S20240" s="12"/>
      <c r="T20240" s="5"/>
      <c r="V20240" s="5"/>
      <c r="W20240" s="5"/>
    </row>
    <row r="20241" spans="4:23" customFormat="1" x14ac:dyDescent="0.35">
      <c r="D20241" s="5"/>
      <c r="J20241" s="12"/>
      <c r="S20241" s="12"/>
      <c r="T20241" s="5"/>
      <c r="V20241" s="5"/>
      <c r="W20241" s="5"/>
    </row>
    <row r="20242" spans="4:23" customFormat="1" x14ac:dyDescent="0.35">
      <c r="D20242" s="5"/>
      <c r="J20242" s="12"/>
      <c r="S20242" s="12"/>
      <c r="T20242" s="5"/>
      <c r="V20242" s="5"/>
      <c r="W20242" s="5"/>
    </row>
    <row r="20243" spans="4:23" customFormat="1" x14ac:dyDescent="0.35">
      <c r="D20243" s="5"/>
      <c r="J20243" s="12"/>
      <c r="S20243" s="12"/>
      <c r="T20243" s="5"/>
      <c r="V20243" s="5"/>
      <c r="W20243" s="5"/>
    </row>
    <row r="20244" spans="4:23" customFormat="1" x14ac:dyDescent="0.35">
      <c r="D20244" s="5"/>
      <c r="J20244" s="12"/>
      <c r="S20244" s="12"/>
      <c r="T20244" s="5"/>
      <c r="V20244" s="5"/>
      <c r="W20244" s="5"/>
    </row>
    <row r="20245" spans="4:23" customFormat="1" x14ac:dyDescent="0.35">
      <c r="D20245" s="5"/>
      <c r="J20245" s="12"/>
      <c r="S20245" s="12"/>
      <c r="T20245" s="5"/>
      <c r="V20245" s="5"/>
      <c r="W20245" s="5"/>
    </row>
    <row r="20246" spans="4:23" customFormat="1" x14ac:dyDescent="0.35">
      <c r="D20246" s="5"/>
      <c r="J20246" s="12"/>
      <c r="S20246" s="12"/>
      <c r="T20246" s="5"/>
      <c r="V20246" s="5"/>
      <c r="W20246" s="5"/>
    </row>
    <row r="20247" spans="4:23" customFormat="1" x14ac:dyDescent="0.35">
      <c r="D20247" s="5"/>
      <c r="J20247" s="12"/>
      <c r="S20247" s="12"/>
      <c r="T20247" s="5"/>
      <c r="V20247" s="5"/>
      <c r="W20247" s="5"/>
    </row>
    <row r="20248" spans="4:23" customFormat="1" x14ac:dyDescent="0.35">
      <c r="D20248" s="5"/>
      <c r="J20248" s="12"/>
      <c r="S20248" s="12"/>
      <c r="T20248" s="5"/>
      <c r="V20248" s="5"/>
      <c r="W20248" s="5"/>
    </row>
    <row r="20249" spans="4:23" customFormat="1" x14ac:dyDescent="0.35">
      <c r="D20249" s="5"/>
      <c r="J20249" s="12"/>
      <c r="S20249" s="12"/>
      <c r="T20249" s="5"/>
      <c r="V20249" s="5"/>
      <c r="W20249" s="5"/>
    </row>
    <row r="20250" spans="4:23" customFormat="1" x14ac:dyDescent="0.35">
      <c r="D20250" s="5"/>
      <c r="J20250" s="12"/>
      <c r="S20250" s="12"/>
      <c r="T20250" s="5"/>
      <c r="V20250" s="5"/>
      <c r="W20250" s="5"/>
    </row>
    <row r="20251" spans="4:23" customFormat="1" x14ac:dyDescent="0.35">
      <c r="D20251" s="5"/>
      <c r="J20251" s="12"/>
      <c r="S20251" s="12"/>
      <c r="T20251" s="5"/>
      <c r="V20251" s="5"/>
      <c r="W20251" s="5"/>
    </row>
    <row r="20252" spans="4:23" customFormat="1" x14ac:dyDescent="0.35">
      <c r="D20252" s="5"/>
      <c r="J20252" s="12"/>
      <c r="S20252" s="12"/>
      <c r="T20252" s="5"/>
      <c r="V20252" s="5"/>
      <c r="W20252" s="5"/>
    </row>
    <row r="20253" spans="4:23" customFormat="1" x14ac:dyDescent="0.35">
      <c r="D20253" s="5"/>
      <c r="J20253" s="12"/>
      <c r="S20253" s="12"/>
      <c r="T20253" s="5"/>
      <c r="V20253" s="5"/>
      <c r="W20253" s="5"/>
    </row>
    <row r="20254" spans="4:23" customFormat="1" x14ac:dyDescent="0.35">
      <c r="D20254" s="5"/>
      <c r="J20254" s="12"/>
      <c r="S20254" s="12"/>
      <c r="T20254" s="5"/>
      <c r="V20254" s="5"/>
      <c r="W20254" s="5"/>
    </row>
    <row r="20255" spans="4:23" customFormat="1" x14ac:dyDescent="0.35">
      <c r="D20255" s="5"/>
      <c r="J20255" s="12"/>
      <c r="S20255" s="12"/>
      <c r="T20255" s="5"/>
      <c r="V20255" s="5"/>
      <c r="W20255" s="5"/>
    </row>
    <row r="20256" spans="4:23" customFormat="1" x14ac:dyDescent="0.35">
      <c r="D20256" s="5"/>
      <c r="J20256" s="12"/>
      <c r="S20256" s="12"/>
      <c r="T20256" s="5"/>
      <c r="V20256" s="5"/>
      <c r="W20256" s="5"/>
    </row>
    <row r="20257" spans="4:23" customFormat="1" x14ac:dyDescent="0.35">
      <c r="D20257" s="5"/>
      <c r="J20257" s="12"/>
      <c r="S20257" s="12"/>
      <c r="T20257" s="5"/>
      <c r="V20257" s="5"/>
      <c r="W20257" s="5"/>
    </row>
    <row r="20258" spans="4:23" customFormat="1" x14ac:dyDescent="0.35">
      <c r="D20258" s="5"/>
      <c r="J20258" s="12"/>
      <c r="S20258" s="12"/>
      <c r="T20258" s="5"/>
      <c r="V20258" s="5"/>
      <c r="W20258" s="5"/>
    </row>
    <row r="20259" spans="4:23" customFormat="1" x14ac:dyDescent="0.35">
      <c r="D20259" s="5"/>
      <c r="J20259" s="12"/>
      <c r="S20259" s="12"/>
      <c r="T20259" s="5"/>
      <c r="V20259" s="5"/>
      <c r="W20259" s="5"/>
    </row>
    <row r="20260" spans="4:23" customFormat="1" x14ac:dyDescent="0.35">
      <c r="D20260" s="5"/>
      <c r="J20260" s="12"/>
      <c r="S20260" s="12"/>
      <c r="T20260" s="5"/>
      <c r="V20260" s="5"/>
      <c r="W20260" s="5"/>
    </row>
    <row r="20261" spans="4:23" customFormat="1" x14ac:dyDescent="0.35">
      <c r="D20261" s="5"/>
      <c r="J20261" s="12"/>
      <c r="S20261" s="12"/>
      <c r="T20261" s="5"/>
      <c r="V20261" s="5"/>
      <c r="W20261" s="5"/>
    </row>
    <row r="20262" spans="4:23" customFormat="1" x14ac:dyDescent="0.35">
      <c r="D20262" s="5"/>
      <c r="J20262" s="12"/>
      <c r="S20262" s="12"/>
      <c r="T20262" s="5"/>
      <c r="V20262" s="5"/>
      <c r="W20262" s="5"/>
    </row>
    <row r="20263" spans="4:23" customFormat="1" x14ac:dyDescent="0.35">
      <c r="D20263" s="5"/>
      <c r="J20263" s="12"/>
      <c r="S20263" s="12"/>
      <c r="T20263" s="5"/>
      <c r="V20263" s="5"/>
      <c r="W20263" s="5"/>
    </row>
    <row r="20264" spans="4:23" customFormat="1" x14ac:dyDescent="0.35">
      <c r="D20264" s="5"/>
      <c r="J20264" s="12"/>
      <c r="S20264" s="12"/>
      <c r="T20264" s="5"/>
      <c r="V20264" s="5"/>
      <c r="W20264" s="5"/>
    </row>
    <row r="20265" spans="4:23" customFormat="1" x14ac:dyDescent="0.35">
      <c r="D20265" s="5"/>
      <c r="J20265" s="12"/>
      <c r="S20265" s="12"/>
      <c r="T20265" s="5"/>
      <c r="V20265" s="5"/>
      <c r="W20265" s="5"/>
    </row>
    <row r="20266" spans="4:23" customFormat="1" x14ac:dyDescent="0.35">
      <c r="D20266" s="5"/>
      <c r="J20266" s="12"/>
      <c r="S20266" s="12"/>
      <c r="T20266" s="5"/>
      <c r="V20266" s="5"/>
      <c r="W20266" s="5"/>
    </row>
    <row r="20267" spans="4:23" customFormat="1" x14ac:dyDescent="0.35">
      <c r="D20267" s="5"/>
      <c r="J20267" s="12"/>
      <c r="S20267" s="12"/>
      <c r="T20267" s="5"/>
      <c r="V20267" s="5"/>
      <c r="W20267" s="5"/>
    </row>
    <row r="20268" spans="4:23" customFormat="1" x14ac:dyDescent="0.35">
      <c r="D20268" s="5"/>
      <c r="J20268" s="12"/>
      <c r="S20268" s="12"/>
      <c r="T20268" s="5"/>
      <c r="V20268" s="5"/>
      <c r="W20268" s="5"/>
    </row>
    <row r="20269" spans="4:23" customFormat="1" x14ac:dyDescent="0.35">
      <c r="D20269" s="5"/>
      <c r="J20269" s="12"/>
      <c r="S20269" s="12"/>
      <c r="T20269" s="5"/>
      <c r="V20269" s="5"/>
      <c r="W20269" s="5"/>
    </row>
    <row r="20270" spans="4:23" customFormat="1" x14ac:dyDescent="0.35">
      <c r="D20270" s="5"/>
      <c r="J20270" s="12"/>
      <c r="S20270" s="12"/>
      <c r="T20270" s="5"/>
      <c r="V20270" s="5"/>
      <c r="W20270" s="5"/>
    </row>
    <row r="20271" spans="4:23" customFormat="1" x14ac:dyDescent="0.35">
      <c r="D20271" s="5"/>
      <c r="J20271" s="12"/>
      <c r="S20271" s="12"/>
      <c r="T20271" s="5"/>
      <c r="V20271" s="5"/>
      <c r="W20271" s="5"/>
    </row>
    <row r="20272" spans="4:23" customFormat="1" x14ac:dyDescent="0.35">
      <c r="D20272" s="5"/>
      <c r="J20272" s="12"/>
      <c r="S20272" s="12"/>
      <c r="T20272" s="5"/>
      <c r="V20272" s="5"/>
      <c r="W20272" s="5"/>
    </row>
    <row r="20273" spans="4:23" customFormat="1" x14ac:dyDescent="0.35">
      <c r="D20273" s="5"/>
      <c r="J20273" s="12"/>
      <c r="S20273" s="12"/>
      <c r="T20273" s="5"/>
      <c r="V20273" s="5"/>
      <c r="W20273" s="5"/>
    </row>
    <row r="20274" spans="4:23" customFormat="1" x14ac:dyDescent="0.35">
      <c r="D20274" s="5"/>
      <c r="J20274" s="12"/>
      <c r="S20274" s="12"/>
      <c r="T20274" s="5"/>
      <c r="V20274" s="5"/>
      <c r="W20274" s="5"/>
    </row>
    <row r="20275" spans="4:23" customFormat="1" x14ac:dyDescent="0.35">
      <c r="D20275" s="5"/>
      <c r="J20275" s="12"/>
      <c r="S20275" s="12"/>
      <c r="T20275" s="5"/>
      <c r="V20275" s="5"/>
      <c r="W20275" s="5"/>
    </row>
    <row r="20276" spans="4:23" customFormat="1" x14ac:dyDescent="0.35">
      <c r="D20276" s="5"/>
      <c r="J20276" s="12"/>
      <c r="S20276" s="12"/>
      <c r="T20276" s="5"/>
      <c r="V20276" s="5"/>
      <c r="W20276" s="5"/>
    </row>
    <row r="20277" spans="4:23" customFormat="1" x14ac:dyDescent="0.35">
      <c r="D20277" s="5"/>
      <c r="J20277" s="12"/>
      <c r="S20277" s="12"/>
      <c r="T20277" s="5"/>
      <c r="V20277" s="5"/>
      <c r="W20277" s="5"/>
    </row>
    <row r="20278" spans="4:23" customFormat="1" x14ac:dyDescent="0.35">
      <c r="D20278" s="5"/>
      <c r="J20278" s="12"/>
      <c r="S20278" s="12"/>
      <c r="T20278" s="5"/>
      <c r="V20278" s="5"/>
      <c r="W20278" s="5"/>
    </row>
    <row r="20279" spans="4:23" customFormat="1" x14ac:dyDescent="0.35">
      <c r="D20279" s="5"/>
      <c r="J20279" s="12"/>
      <c r="S20279" s="12"/>
      <c r="T20279" s="5"/>
      <c r="V20279" s="5"/>
      <c r="W20279" s="5"/>
    </row>
    <row r="20280" spans="4:23" customFormat="1" x14ac:dyDescent="0.35">
      <c r="D20280" s="5"/>
      <c r="J20280" s="12"/>
      <c r="S20280" s="12"/>
      <c r="T20280" s="5"/>
      <c r="V20280" s="5"/>
      <c r="W20280" s="5"/>
    </row>
    <row r="20281" spans="4:23" customFormat="1" x14ac:dyDescent="0.35">
      <c r="D20281" s="5"/>
      <c r="J20281" s="12"/>
      <c r="S20281" s="12"/>
      <c r="T20281" s="5"/>
      <c r="V20281" s="5"/>
      <c r="W20281" s="5"/>
    </row>
    <row r="20282" spans="4:23" customFormat="1" x14ac:dyDescent="0.35">
      <c r="D20282" s="5"/>
      <c r="J20282" s="12"/>
      <c r="S20282" s="12"/>
      <c r="T20282" s="5"/>
      <c r="V20282" s="5"/>
      <c r="W20282" s="5"/>
    </row>
    <row r="20283" spans="4:23" customFormat="1" x14ac:dyDescent="0.35">
      <c r="D20283" s="5"/>
      <c r="J20283" s="12"/>
      <c r="S20283" s="12"/>
      <c r="T20283" s="5"/>
      <c r="V20283" s="5"/>
      <c r="W20283" s="5"/>
    </row>
    <row r="20284" spans="4:23" customFormat="1" x14ac:dyDescent="0.35">
      <c r="D20284" s="5"/>
      <c r="J20284" s="12"/>
      <c r="S20284" s="12"/>
      <c r="T20284" s="5"/>
      <c r="V20284" s="5"/>
      <c r="W20284" s="5"/>
    </row>
    <row r="20285" spans="4:23" customFormat="1" x14ac:dyDescent="0.35">
      <c r="D20285" s="5"/>
      <c r="J20285" s="12"/>
      <c r="S20285" s="12"/>
      <c r="T20285" s="5"/>
      <c r="V20285" s="5"/>
      <c r="W20285" s="5"/>
    </row>
    <row r="20286" spans="4:23" customFormat="1" x14ac:dyDescent="0.35">
      <c r="D20286" s="5"/>
      <c r="J20286" s="12"/>
      <c r="S20286" s="12"/>
      <c r="T20286" s="5"/>
      <c r="V20286" s="5"/>
      <c r="W20286" s="5"/>
    </row>
    <row r="20287" spans="4:23" customFormat="1" x14ac:dyDescent="0.35">
      <c r="D20287" s="5"/>
      <c r="J20287" s="12"/>
      <c r="S20287" s="12"/>
      <c r="T20287" s="5"/>
      <c r="V20287" s="5"/>
      <c r="W20287" s="5"/>
    </row>
    <row r="20288" spans="4:23" customFormat="1" x14ac:dyDescent="0.35">
      <c r="D20288" s="5"/>
      <c r="J20288" s="12"/>
      <c r="S20288" s="12"/>
      <c r="T20288" s="5"/>
      <c r="V20288" s="5"/>
      <c r="W20288" s="5"/>
    </row>
    <row r="20289" spans="4:23" customFormat="1" x14ac:dyDescent="0.35">
      <c r="D20289" s="5"/>
      <c r="J20289" s="12"/>
      <c r="S20289" s="12"/>
      <c r="T20289" s="5"/>
      <c r="V20289" s="5"/>
      <c r="W20289" s="5"/>
    </row>
    <row r="20290" spans="4:23" customFormat="1" x14ac:dyDescent="0.35">
      <c r="D20290" s="5"/>
      <c r="J20290" s="12"/>
      <c r="S20290" s="12"/>
      <c r="T20290" s="5"/>
      <c r="V20290" s="5"/>
      <c r="W20290" s="5"/>
    </row>
    <row r="20291" spans="4:23" customFormat="1" x14ac:dyDescent="0.35">
      <c r="D20291" s="5"/>
      <c r="J20291" s="12"/>
      <c r="S20291" s="12"/>
      <c r="T20291" s="5"/>
      <c r="V20291" s="5"/>
      <c r="W20291" s="5"/>
    </row>
    <row r="20292" spans="4:23" customFormat="1" x14ac:dyDescent="0.35">
      <c r="D20292" s="5"/>
      <c r="J20292" s="12"/>
      <c r="S20292" s="12"/>
      <c r="T20292" s="5"/>
      <c r="V20292" s="5"/>
      <c r="W20292" s="5"/>
    </row>
    <row r="20293" spans="4:23" customFormat="1" x14ac:dyDescent="0.35">
      <c r="D20293" s="5"/>
      <c r="J20293" s="12"/>
      <c r="S20293" s="12"/>
      <c r="T20293" s="5"/>
      <c r="V20293" s="5"/>
      <c r="W20293" s="5"/>
    </row>
    <row r="20294" spans="4:23" customFormat="1" x14ac:dyDescent="0.35">
      <c r="D20294" s="5"/>
      <c r="J20294" s="12"/>
      <c r="S20294" s="12"/>
      <c r="T20294" s="5"/>
      <c r="V20294" s="5"/>
      <c r="W20294" s="5"/>
    </row>
    <row r="20295" spans="4:23" customFormat="1" x14ac:dyDescent="0.35">
      <c r="D20295" s="5"/>
      <c r="J20295" s="12"/>
      <c r="S20295" s="12"/>
      <c r="T20295" s="5"/>
      <c r="V20295" s="5"/>
      <c r="W20295" s="5"/>
    </row>
    <row r="20296" spans="4:23" customFormat="1" x14ac:dyDescent="0.35">
      <c r="D20296" s="5"/>
      <c r="J20296" s="12"/>
      <c r="S20296" s="12"/>
      <c r="T20296" s="5"/>
      <c r="V20296" s="5"/>
      <c r="W20296" s="5"/>
    </row>
    <row r="20297" spans="4:23" customFormat="1" x14ac:dyDescent="0.35">
      <c r="D20297" s="5"/>
      <c r="J20297" s="12"/>
      <c r="S20297" s="12"/>
      <c r="T20297" s="5"/>
      <c r="V20297" s="5"/>
      <c r="W20297" s="5"/>
    </row>
    <row r="20298" spans="4:23" customFormat="1" x14ac:dyDescent="0.35">
      <c r="D20298" s="5"/>
      <c r="J20298" s="12"/>
      <c r="S20298" s="12"/>
      <c r="T20298" s="5"/>
      <c r="V20298" s="5"/>
      <c r="W20298" s="5"/>
    </row>
    <row r="20299" spans="4:23" customFormat="1" x14ac:dyDescent="0.35">
      <c r="D20299" s="5"/>
      <c r="J20299" s="12"/>
      <c r="S20299" s="12"/>
      <c r="T20299" s="5"/>
      <c r="V20299" s="5"/>
      <c r="W20299" s="5"/>
    </row>
    <row r="20300" spans="4:23" customFormat="1" x14ac:dyDescent="0.35">
      <c r="D20300" s="5"/>
      <c r="J20300" s="12"/>
      <c r="S20300" s="12"/>
      <c r="T20300" s="5"/>
      <c r="V20300" s="5"/>
      <c r="W20300" s="5"/>
    </row>
    <row r="20301" spans="4:23" customFormat="1" x14ac:dyDescent="0.35">
      <c r="D20301" s="5"/>
      <c r="J20301" s="12"/>
      <c r="S20301" s="12"/>
      <c r="T20301" s="5"/>
      <c r="V20301" s="5"/>
      <c r="W20301" s="5"/>
    </row>
    <row r="20302" spans="4:23" customFormat="1" x14ac:dyDescent="0.35">
      <c r="D20302" s="5"/>
      <c r="J20302" s="12"/>
      <c r="S20302" s="12"/>
      <c r="T20302" s="5"/>
      <c r="V20302" s="5"/>
      <c r="W20302" s="5"/>
    </row>
    <row r="20303" spans="4:23" customFormat="1" x14ac:dyDescent="0.35">
      <c r="D20303" s="5"/>
      <c r="J20303" s="12"/>
      <c r="S20303" s="12"/>
      <c r="T20303" s="5"/>
      <c r="V20303" s="5"/>
      <c r="W20303" s="5"/>
    </row>
    <row r="20304" spans="4:23" customFormat="1" x14ac:dyDescent="0.35">
      <c r="D20304" s="5"/>
      <c r="J20304" s="12"/>
      <c r="S20304" s="12"/>
      <c r="T20304" s="5"/>
      <c r="V20304" s="5"/>
      <c r="W20304" s="5"/>
    </row>
    <row r="20305" spans="4:23" customFormat="1" x14ac:dyDescent="0.35">
      <c r="D20305" s="5"/>
      <c r="J20305" s="12"/>
      <c r="S20305" s="12"/>
      <c r="T20305" s="5"/>
      <c r="V20305" s="5"/>
      <c r="W20305" s="5"/>
    </row>
    <row r="20306" spans="4:23" customFormat="1" x14ac:dyDescent="0.35">
      <c r="D20306" s="5"/>
      <c r="J20306" s="12"/>
      <c r="S20306" s="12"/>
      <c r="T20306" s="5"/>
      <c r="V20306" s="5"/>
      <c r="W20306" s="5"/>
    </row>
    <row r="20307" spans="4:23" customFormat="1" x14ac:dyDescent="0.35">
      <c r="D20307" s="5"/>
      <c r="J20307" s="12"/>
      <c r="S20307" s="12"/>
      <c r="T20307" s="5"/>
      <c r="V20307" s="5"/>
      <c r="W20307" s="5"/>
    </row>
    <row r="20308" spans="4:23" customFormat="1" x14ac:dyDescent="0.35">
      <c r="D20308" s="5"/>
      <c r="J20308" s="12"/>
      <c r="S20308" s="12"/>
      <c r="T20308" s="5"/>
      <c r="V20308" s="5"/>
      <c r="W20308" s="5"/>
    </row>
    <row r="20309" spans="4:23" customFormat="1" x14ac:dyDescent="0.35">
      <c r="D20309" s="5"/>
      <c r="J20309" s="12"/>
      <c r="S20309" s="12"/>
      <c r="T20309" s="5"/>
      <c r="V20309" s="5"/>
      <c r="W20309" s="5"/>
    </row>
    <row r="20310" spans="4:23" customFormat="1" x14ac:dyDescent="0.35">
      <c r="D20310" s="5"/>
      <c r="J20310" s="12"/>
      <c r="S20310" s="12"/>
      <c r="T20310" s="5"/>
      <c r="V20310" s="5"/>
      <c r="W20310" s="5"/>
    </row>
    <row r="20311" spans="4:23" customFormat="1" x14ac:dyDescent="0.35">
      <c r="D20311" s="5"/>
      <c r="J20311" s="12"/>
      <c r="S20311" s="12"/>
      <c r="T20311" s="5"/>
      <c r="V20311" s="5"/>
      <c r="W20311" s="5"/>
    </row>
    <row r="20312" spans="4:23" customFormat="1" x14ac:dyDescent="0.35">
      <c r="D20312" s="5"/>
      <c r="J20312" s="12"/>
      <c r="S20312" s="12"/>
      <c r="T20312" s="5"/>
      <c r="V20312" s="5"/>
      <c r="W20312" s="5"/>
    </row>
    <row r="20313" spans="4:23" customFormat="1" x14ac:dyDescent="0.35">
      <c r="D20313" s="5"/>
      <c r="J20313" s="12"/>
      <c r="S20313" s="12"/>
      <c r="T20313" s="5"/>
      <c r="V20313" s="5"/>
      <c r="W20313" s="5"/>
    </row>
    <row r="20314" spans="4:23" customFormat="1" x14ac:dyDescent="0.35">
      <c r="D20314" s="5"/>
      <c r="J20314" s="12"/>
      <c r="S20314" s="12"/>
      <c r="T20314" s="5"/>
      <c r="V20314" s="5"/>
      <c r="W20314" s="5"/>
    </row>
    <row r="20315" spans="4:23" customFormat="1" x14ac:dyDescent="0.35">
      <c r="D20315" s="5"/>
      <c r="J20315" s="12"/>
      <c r="S20315" s="12"/>
      <c r="T20315" s="5"/>
      <c r="V20315" s="5"/>
      <c r="W20315" s="5"/>
    </row>
    <row r="20316" spans="4:23" customFormat="1" x14ac:dyDescent="0.35">
      <c r="D20316" s="5"/>
      <c r="J20316" s="12"/>
      <c r="S20316" s="12"/>
      <c r="T20316" s="5"/>
      <c r="V20316" s="5"/>
      <c r="W20316" s="5"/>
    </row>
    <row r="20317" spans="4:23" customFormat="1" x14ac:dyDescent="0.35">
      <c r="D20317" s="5"/>
      <c r="J20317" s="12"/>
      <c r="S20317" s="12"/>
      <c r="T20317" s="5"/>
      <c r="V20317" s="5"/>
      <c r="W20317" s="5"/>
    </row>
    <row r="20318" spans="4:23" customFormat="1" x14ac:dyDescent="0.35">
      <c r="D20318" s="5"/>
      <c r="J20318" s="12"/>
      <c r="S20318" s="12"/>
      <c r="T20318" s="5"/>
      <c r="V20318" s="5"/>
      <c r="W20318" s="5"/>
    </row>
    <row r="20319" spans="4:23" customFormat="1" x14ac:dyDescent="0.35">
      <c r="D20319" s="5"/>
      <c r="J20319" s="12"/>
      <c r="S20319" s="12"/>
      <c r="T20319" s="5"/>
      <c r="V20319" s="5"/>
      <c r="W20319" s="5"/>
    </row>
    <row r="20320" spans="4:23" customFormat="1" x14ac:dyDescent="0.35">
      <c r="D20320" s="5"/>
      <c r="J20320" s="12"/>
      <c r="S20320" s="12"/>
      <c r="T20320" s="5"/>
      <c r="V20320" s="5"/>
      <c r="W20320" s="5"/>
    </row>
    <row r="20321" spans="4:23" customFormat="1" x14ac:dyDescent="0.35">
      <c r="D20321" s="5"/>
      <c r="J20321" s="12"/>
      <c r="S20321" s="12"/>
      <c r="T20321" s="5"/>
      <c r="V20321" s="5"/>
      <c r="W20321" s="5"/>
    </row>
    <row r="20322" spans="4:23" customFormat="1" x14ac:dyDescent="0.35">
      <c r="D20322" s="5"/>
      <c r="J20322" s="12"/>
      <c r="S20322" s="12"/>
      <c r="T20322" s="5"/>
      <c r="V20322" s="5"/>
      <c r="W20322" s="5"/>
    </row>
    <row r="20323" spans="4:23" customFormat="1" x14ac:dyDescent="0.35">
      <c r="D20323" s="5"/>
      <c r="J20323" s="12"/>
      <c r="S20323" s="12"/>
      <c r="T20323" s="5"/>
      <c r="V20323" s="5"/>
      <c r="W20323" s="5"/>
    </row>
    <row r="20324" spans="4:23" customFormat="1" x14ac:dyDescent="0.35">
      <c r="D20324" s="5"/>
      <c r="J20324" s="12"/>
      <c r="S20324" s="12"/>
      <c r="T20324" s="5"/>
      <c r="V20324" s="5"/>
      <c r="W20324" s="5"/>
    </row>
    <row r="20325" spans="4:23" customFormat="1" x14ac:dyDescent="0.35">
      <c r="D20325" s="5"/>
      <c r="J20325" s="12"/>
      <c r="S20325" s="12"/>
      <c r="T20325" s="5"/>
      <c r="V20325" s="5"/>
      <c r="W20325" s="5"/>
    </row>
    <row r="20326" spans="4:23" customFormat="1" x14ac:dyDescent="0.35">
      <c r="D20326" s="5"/>
      <c r="J20326" s="12"/>
      <c r="S20326" s="12"/>
      <c r="T20326" s="5"/>
      <c r="V20326" s="5"/>
      <c r="W20326" s="5"/>
    </row>
    <row r="20327" spans="4:23" customFormat="1" x14ac:dyDescent="0.35">
      <c r="D20327" s="5"/>
      <c r="J20327" s="12"/>
      <c r="S20327" s="12"/>
      <c r="T20327" s="5"/>
      <c r="V20327" s="5"/>
      <c r="W20327" s="5"/>
    </row>
    <row r="20328" spans="4:23" customFormat="1" x14ac:dyDescent="0.35">
      <c r="D20328" s="5"/>
      <c r="J20328" s="12"/>
      <c r="S20328" s="12"/>
      <c r="T20328" s="5"/>
      <c r="V20328" s="5"/>
      <c r="W20328" s="5"/>
    </row>
    <row r="20329" spans="4:23" customFormat="1" x14ac:dyDescent="0.35">
      <c r="D20329" s="5"/>
      <c r="J20329" s="12"/>
      <c r="S20329" s="12"/>
      <c r="T20329" s="5"/>
      <c r="V20329" s="5"/>
      <c r="W20329" s="5"/>
    </row>
    <row r="20330" spans="4:23" customFormat="1" x14ac:dyDescent="0.35">
      <c r="D20330" s="5"/>
      <c r="J20330" s="12"/>
      <c r="S20330" s="12"/>
      <c r="T20330" s="5"/>
      <c r="V20330" s="5"/>
      <c r="W20330" s="5"/>
    </row>
    <row r="20331" spans="4:23" customFormat="1" x14ac:dyDescent="0.35">
      <c r="D20331" s="5"/>
      <c r="J20331" s="12"/>
      <c r="S20331" s="12"/>
      <c r="T20331" s="5"/>
      <c r="V20331" s="5"/>
      <c r="W20331" s="5"/>
    </row>
    <row r="20332" spans="4:23" customFormat="1" x14ac:dyDescent="0.35">
      <c r="D20332" s="5"/>
      <c r="J20332" s="12"/>
      <c r="S20332" s="12"/>
      <c r="T20332" s="5"/>
      <c r="V20332" s="5"/>
      <c r="W20332" s="5"/>
    </row>
    <row r="20333" spans="4:23" customFormat="1" x14ac:dyDescent="0.35">
      <c r="D20333" s="5"/>
      <c r="J20333" s="12"/>
      <c r="S20333" s="12"/>
      <c r="T20333" s="5"/>
      <c r="V20333" s="5"/>
      <c r="W20333" s="5"/>
    </row>
    <row r="20334" spans="4:23" customFormat="1" x14ac:dyDescent="0.35">
      <c r="D20334" s="5"/>
      <c r="J20334" s="12"/>
      <c r="S20334" s="12"/>
      <c r="T20334" s="5"/>
      <c r="V20334" s="5"/>
      <c r="W20334" s="5"/>
    </row>
    <row r="20335" spans="4:23" customFormat="1" x14ac:dyDescent="0.35">
      <c r="D20335" s="5"/>
      <c r="J20335" s="12"/>
      <c r="S20335" s="12"/>
      <c r="T20335" s="5"/>
      <c r="V20335" s="5"/>
      <c r="W20335" s="5"/>
    </row>
    <row r="20336" spans="4:23" customFormat="1" x14ac:dyDescent="0.35">
      <c r="D20336" s="5"/>
      <c r="J20336" s="12"/>
      <c r="S20336" s="12"/>
      <c r="T20336" s="5"/>
      <c r="V20336" s="5"/>
      <c r="W20336" s="5"/>
    </row>
    <row r="20337" spans="4:23" customFormat="1" x14ac:dyDescent="0.35">
      <c r="D20337" s="5"/>
      <c r="J20337" s="12"/>
      <c r="S20337" s="12"/>
      <c r="T20337" s="5"/>
      <c r="V20337" s="5"/>
      <c r="W20337" s="5"/>
    </row>
    <row r="20338" spans="4:23" customFormat="1" x14ac:dyDescent="0.35">
      <c r="D20338" s="5"/>
      <c r="J20338" s="12"/>
      <c r="S20338" s="12"/>
      <c r="T20338" s="5"/>
      <c r="V20338" s="5"/>
      <c r="W20338" s="5"/>
    </row>
    <row r="20339" spans="4:23" customFormat="1" x14ac:dyDescent="0.35">
      <c r="D20339" s="5"/>
      <c r="J20339" s="12"/>
      <c r="S20339" s="12"/>
      <c r="T20339" s="5"/>
      <c r="V20339" s="5"/>
      <c r="W20339" s="5"/>
    </row>
    <row r="20340" spans="4:23" customFormat="1" x14ac:dyDescent="0.35">
      <c r="D20340" s="5"/>
      <c r="J20340" s="12"/>
      <c r="S20340" s="12"/>
      <c r="T20340" s="5"/>
      <c r="V20340" s="5"/>
      <c r="W20340" s="5"/>
    </row>
    <row r="20341" spans="4:23" customFormat="1" x14ac:dyDescent="0.35">
      <c r="D20341" s="5"/>
      <c r="J20341" s="12"/>
      <c r="S20341" s="12"/>
      <c r="T20341" s="5"/>
      <c r="V20341" s="5"/>
      <c r="W20341" s="5"/>
    </row>
    <row r="20342" spans="4:23" customFormat="1" x14ac:dyDescent="0.35">
      <c r="D20342" s="5"/>
      <c r="J20342" s="12"/>
      <c r="S20342" s="12"/>
      <c r="T20342" s="5"/>
      <c r="V20342" s="5"/>
      <c r="W20342" s="5"/>
    </row>
    <row r="20343" spans="4:23" customFormat="1" x14ac:dyDescent="0.35">
      <c r="D20343" s="5"/>
      <c r="J20343" s="12"/>
      <c r="S20343" s="12"/>
      <c r="T20343" s="5"/>
      <c r="V20343" s="5"/>
      <c r="W20343" s="5"/>
    </row>
    <row r="20344" spans="4:23" customFormat="1" x14ac:dyDescent="0.35">
      <c r="D20344" s="5"/>
      <c r="J20344" s="12"/>
      <c r="S20344" s="12"/>
      <c r="T20344" s="5"/>
      <c r="V20344" s="5"/>
      <c r="W20344" s="5"/>
    </row>
    <row r="20345" spans="4:23" customFormat="1" x14ac:dyDescent="0.35">
      <c r="D20345" s="5"/>
      <c r="J20345" s="12"/>
      <c r="S20345" s="12"/>
      <c r="T20345" s="5"/>
      <c r="V20345" s="5"/>
      <c r="W20345" s="5"/>
    </row>
    <row r="20346" spans="4:23" customFormat="1" x14ac:dyDescent="0.35">
      <c r="D20346" s="5"/>
      <c r="J20346" s="12"/>
      <c r="S20346" s="12"/>
      <c r="T20346" s="5"/>
      <c r="V20346" s="5"/>
      <c r="W20346" s="5"/>
    </row>
    <row r="20347" spans="4:23" customFormat="1" x14ac:dyDescent="0.35">
      <c r="D20347" s="5"/>
      <c r="J20347" s="12"/>
      <c r="S20347" s="12"/>
      <c r="T20347" s="5"/>
      <c r="V20347" s="5"/>
      <c r="W20347" s="5"/>
    </row>
    <row r="20348" spans="4:23" customFormat="1" x14ac:dyDescent="0.35">
      <c r="D20348" s="5"/>
      <c r="J20348" s="12"/>
      <c r="S20348" s="12"/>
      <c r="T20348" s="5"/>
      <c r="V20348" s="5"/>
      <c r="W20348" s="5"/>
    </row>
    <row r="20349" spans="4:23" customFormat="1" x14ac:dyDescent="0.35">
      <c r="D20349" s="5"/>
      <c r="J20349" s="12"/>
      <c r="S20349" s="12"/>
      <c r="T20349" s="5"/>
      <c r="V20349" s="5"/>
      <c r="W20349" s="5"/>
    </row>
    <row r="20350" spans="4:23" customFormat="1" x14ac:dyDescent="0.35">
      <c r="D20350" s="5"/>
      <c r="J20350" s="12"/>
      <c r="S20350" s="12"/>
      <c r="T20350" s="5"/>
      <c r="V20350" s="5"/>
      <c r="W20350" s="5"/>
    </row>
    <row r="20351" spans="4:23" customFormat="1" x14ac:dyDescent="0.35">
      <c r="D20351" s="5"/>
      <c r="J20351" s="12"/>
      <c r="S20351" s="12"/>
      <c r="T20351" s="5"/>
      <c r="V20351" s="5"/>
      <c r="W20351" s="5"/>
    </row>
    <row r="20352" spans="4:23" customFormat="1" x14ac:dyDescent="0.35">
      <c r="D20352" s="5"/>
      <c r="J20352" s="12"/>
      <c r="S20352" s="12"/>
      <c r="T20352" s="5"/>
      <c r="V20352" s="5"/>
      <c r="W20352" s="5"/>
    </row>
    <row r="20353" spans="4:23" customFormat="1" x14ac:dyDescent="0.35">
      <c r="D20353" s="5"/>
      <c r="J20353" s="12"/>
      <c r="S20353" s="12"/>
      <c r="T20353" s="5"/>
      <c r="V20353" s="5"/>
      <c r="W20353" s="5"/>
    </row>
    <row r="20354" spans="4:23" customFormat="1" x14ac:dyDescent="0.35">
      <c r="D20354" s="5"/>
      <c r="J20354" s="12"/>
      <c r="S20354" s="12"/>
      <c r="T20354" s="5"/>
      <c r="V20354" s="5"/>
      <c r="W20354" s="5"/>
    </row>
    <row r="20355" spans="4:23" customFormat="1" x14ac:dyDescent="0.35">
      <c r="D20355" s="5"/>
      <c r="J20355" s="12"/>
      <c r="S20355" s="12"/>
      <c r="T20355" s="5"/>
      <c r="V20355" s="5"/>
      <c r="W20355" s="5"/>
    </row>
    <row r="20356" spans="4:23" customFormat="1" x14ac:dyDescent="0.35">
      <c r="D20356" s="5"/>
      <c r="J20356" s="12"/>
      <c r="S20356" s="12"/>
      <c r="T20356" s="5"/>
      <c r="V20356" s="5"/>
      <c r="W20356" s="5"/>
    </row>
    <row r="20357" spans="4:23" customFormat="1" x14ac:dyDescent="0.35">
      <c r="D20357" s="5"/>
      <c r="J20357" s="12"/>
      <c r="S20357" s="12"/>
      <c r="T20357" s="5"/>
      <c r="V20357" s="5"/>
      <c r="W20357" s="5"/>
    </row>
    <row r="20358" spans="4:23" customFormat="1" x14ac:dyDescent="0.35">
      <c r="D20358" s="5"/>
      <c r="J20358" s="12"/>
      <c r="S20358" s="12"/>
      <c r="T20358" s="5"/>
      <c r="V20358" s="5"/>
      <c r="W20358" s="5"/>
    </row>
    <row r="20359" spans="4:23" customFormat="1" x14ac:dyDescent="0.35">
      <c r="D20359" s="5"/>
      <c r="J20359" s="12"/>
      <c r="S20359" s="12"/>
      <c r="T20359" s="5"/>
      <c r="V20359" s="5"/>
      <c r="W20359" s="5"/>
    </row>
    <row r="20360" spans="4:23" customFormat="1" x14ac:dyDescent="0.35">
      <c r="D20360" s="5"/>
      <c r="J20360" s="12"/>
      <c r="S20360" s="12"/>
      <c r="T20360" s="5"/>
      <c r="V20360" s="5"/>
      <c r="W20360" s="5"/>
    </row>
    <row r="20361" spans="4:23" customFormat="1" x14ac:dyDescent="0.35">
      <c r="D20361" s="5"/>
      <c r="J20361" s="12"/>
      <c r="S20361" s="12"/>
      <c r="T20361" s="5"/>
      <c r="V20361" s="5"/>
      <c r="W20361" s="5"/>
    </row>
    <row r="20362" spans="4:23" customFormat="1" x14ac:dyDescent="0.35">
      <c r="D20362" s="5"/>
      <c r="J20362" s="12"/>
      <c r="S20362" s="12"/>
      <c r="T20362" s="5"/>
      <c r="V20362" s="5"/>
      <c r="W20362" s="5"/>
    </row>
    <row r="20363" spans="4:23" customFormat="1" x14ac:dyDescent="0.35">
      <c r="D20363" s="5"/>
      <c r="J20363" s="12"/>
      <c r="S20363" s="12"/>
      <c r="T20363" s="5"/>
      <c r="V20363" s="5"/>
      <c r="W20363" s="5"/>
    </row>
    <row r="20364" spans="4:23" customFormat="1" x14ac:dyDescent="0.35">
      <c r="D20364" s="5"/>
      <c r="J20364" s="12"/>
      <c r="S20364" s="12"/>
      <c r="T20364" s="5"/>
      <c r="V20364" s="5"/>
      <c r="W20364" s="5"/>
    </row>
    <row r="20365" spans="4:23" customFormat="1" x14ac:dyDescent="0.35">
      <c r="D20365" s="5"/>
      <c r="J20365" s="12"/>
      <c r="S20365" s="12"/>
      <c r="T20365" s="5"/>
      <c r="V20365" s="5"/>
      <c r="W20365" s="5"/>
    </row>
    <row r="20366" spans="4:23" customFormat="1" x14ac:dyDescent="0.35">
      <c r="D20366" s="5"/>
      <c r="J20366" s="12"/>
      <c r="S20366" s="12"/>
      <c r="T20366" s="5"/>
      <c r="V20366" s="5"/>
      <c r="W20366" s="5"/>
    </row>
    <row r="20367" spans="4:23" customFormat="1" x14ac:dyDescent="0.35">
      <c r="D20367" s="5"/>
      <c r="J20367" s="12"/>
      <c r="S20367" s="12"/>
      <c r="T20367" s="5"/>
      <c r="V20367" s="5"/>
      <c r="W20367" s="5"/>
    </row>
    <row r="20368" spans="4:23" customFormat="1" x14ac:dyDescent="0.35">
      <c r="D20368" s="5"/>
      <c r="J20368" s="12"/>
      <c r="S20368" s="12"/>
      <c r="T20368" s="5"/>
      <c r="V20368" s="5"/>
      <c r="W20368" s="5"/>
    </row>
    <row r="20369" spans="4:23" customFormat="1" x14ac:dyDescent="0.35">
      <c r="D20369" s="5"/>
      <c r="J20369" s="12"/>
      <c r="S20369" s="12"/>
      <c r="T20369" s="5"/>
      <c r="V20369" s="5"/>
      <c r="W20369" s="5"/>
    </row>
    <row r="20370" spans="4:23" customFormat="1" x14ac:dyDescent="0.35">
      <c r="D20370" s="5"/>
      <c r="J20370" s="12"/>
      <c r="S20370" s="12"/>
      <c r="T20370" s="5"/>
      <c r="V20370" s="5"/>
      <c r="W20370" s="5"/>
    </row>
    <row r="20371" spans="4:23" customFormat="1" x14ac:dyDescent="0.35">
      <c r="D20371" s="5"/>
      <c r="J20371" s="12"/>
      <c r="S20371" s="12"/>
      <c r="T20371" s="5"/>
      <c r="V20371" s="5"/>
      <c r="W20371" s="5"/>
    </row>
    <row r="20372" spans="4:23" customFormat="1" x14ac:dyDescent="0.35">
      <c r="D20372" s="5"/>
      <c r="J20372" s="12"/>
      <c r="S20372" s="12"/>
      <c r="T20372" s="5"/>
      <c r="V20372" s="5"/>
      <c r="W20372" s="5"/>
    </row>
    <row r="20373" spans="4:23" customFormat="1" x14ac:dyDescent="0.35">
      <c r="D20373" s="5"/>
      <c r="J20373" s="12"/>
      <c r="S20373" s="12"/>
      <c r="T20373" s="5"/>
      <c r="V20373" s="5"/>
      <c r="W20373" s="5"/>
    </row>
    <row r="20374" spans="4:23" customFormat="1" x14ac:dyDescent="0.35">
      <c r="D20374" s="5"/>
      <c r="J20374" s="12"/>
      <c r="S20374" s="12"/>
      <c r="T20374" s="5"/>
      <c r="V20374" s="5"/>
      <c r="W20374" s="5"/>
    </row>
    <row r="20375" spans="4:23" customFormat="1" x14ac:dyDescent="0.35">
      <c r="D20375" s="5"/>
      <c r="J20375" s="12"/>
      <c r="S20375" s="12"/>
      <c r="T20375" s="5"/>
      <c r="V20375" s="5"/>
      <c r="W20375" s="5"/>
    </row>
    <row r="20376" spans="4:23" customFormat="1" x14ac:dyDescent="0.35">
      <c r="D20376" s="5"/>
      <c r="J20376" s="12"/>
      <c r="S20376" s="12"/>
      <c r="T20376" s="5"/>
      <c r="V20376" s="5"/>
      <c r="W20376" s="5"/>
    </row>
    <row r="20377" spans="4:23" customFormat="1" x14ac:dyDescent="0.35">
      <c r="D20377" s="5"/>
      <c r="J20377" s="12"/>
      <c r="S20377" s="12"/>
      <c r="T20377" s="5"/>
      <c r="V20377" s="5"/>
      <c r="W20377" s="5"/>
    </row>
    <row r="20378" spans="4:23" customFormat="1" x14ac:dyDescent="0.35">
      <c r="D20378" s="5"/>
      <c r="J20378" s="12"/>
      <c r="S20378" s="12"/>
      <c r="T20378" s="5"/>
      <c r="V20378" s="5"/>
      <c r="W20378" s="5"/>
    </row>
    <row r="20379" spans="4:23" customFormat="1" x14ac:dyDescent="0.35">
      <c r="D20379" s="5"/>
      <c r="J20379" s="12"/>
      <c r="S20379" s="12"/>
      <c r="T20379" s="5"/>
      <c r="V20379" s="5"/>
      <c r="W20379" s="5"/>
    </row>
    <row r="20380" spans="4:23" customFormat="1" x14ac:dyDescent="0.35">
      <c r="D20380" s="5"/>
      <c r="J20380" s="12"/>
      <c r="S20380" s="12"/>
      <c r="T20380" s="5"/>
      <c r="V20380" s="5"/>
      <c r="W20380" s="5"/>
    </row>
    <row r="20381" spans="4:23" customFormat="1" x14ac:dyDescent="0.35">
      <c r="D20381" s="5"/>
      <c r="J20381" s="12"/>
      <c r="S20381" s="12"/>
      <c r="T20381" s="5"/>
      <c r="V20381" s="5"/>
      <c r="W20381" s="5"/>
    </row>
    <row r="20382" spans="4:23" customFormat="1" x14ac:dyDescent="0.35">
      <c r="D20382" s="5"/>
      <c r="J20382" s="12"/>
      <c r="S20382" s="12"/>
      <c r="T20382" s="5"/>
      <c r="V20382" s="5"/>
      <c r="W20382" s="5"/>
    </row>
    <row r="20383" spans="4:23" customFormat="1" x14ac:dyDescent="0.35">
      <c r="D20383" s="5"/>
      <c r="J20383" s="12"/>
      <c r="S20383" s="12"/>
      <c r="T20383" s="5"/>
      <c r="V20383" s="5"/>
      <c r="W20383" s="5"/>
    </row>
    <row r="20384" spans="4:23" customFormat="1" x14ac:dyDescent="0.35">
      <c r="D20384" s="5"/>
      <c r="J20384" s="12"/>
      <c r="S20384" s="12"/>
      <c r="T20384" s="5"/>
      <c r="V20384" s="5"/>
      <c r="W20384" s="5"/>
    </row>
    <row r="20385" spans="4:23" customFormat="1" x14ac:dyDescent="0.35">
      <c r="D20385" s="5"/>
      <c r="J20385" s="12"/>
      <c r="S20385" s="12"/>
      <c r="T20385" s="5"/>
      <c r="V20385" s="5"/>
      <c r="W20385" s="5"/>
    </row>
    <row r="20386" spans="4:23" customFormat="1" x14ac:dyDescent="0.35">
      <c r="D20386" s="5"/>
      <c r="J20386" s="12"/>
      <c r="S20386" s="12"/>
      <c r="T20386" s="5"/>
      <c r="V20386" s="5"/>
      <c r="W20386" s="5"/>
    </row>
    <row r="20387" spans="4:23" customFormat="1" x14ac:dyDescent="0.35">
      <c r="D20387" s="5"/>
      <c r="J20387" s="12"/>
      <c r="S20387" s="12"/>
      <c r="T20387" s="5"/>
      <c r="V20387" s="5"/>
      <c r="W20387" s="5"/>
    </row>
    <row r="20388" spans="4:23" customFormat="1" x14ac:dyDescent="0.35">
      <c r="D20388" s="5"/>
      <c r="J20388" s="12"/>
      <c r="S20388" s="12"/>
      <c r="T20388" s="5"/>
      <c r="V20388" s="5"/>
      <c r="W20388" s="5"/>
    </row>
    <row r="20389" spans="4:23" customFormat="1" x14ac:dyDescent="0.35">
      <c r="D20389" s="5"/>
      <c r="J20389" s="12"/>
      <c r="S20389" s="12"/>
      <c r="T20389" s="5"/>
      <c r="V20389" s="5"/>
      <c r="W20389" s="5"/>
    </row>
    <row r="20390" spans="4:23" customFormat="1" x14ac:dyDescent="0.35">
      <c r="D20390" s="5"/>
      <c r="J20390" s="12"/>
      <c r="S20390" s="12"/>
      <c r="T20390" s="5"/>
      <c r="V20390" s="5"/>
      <c r="W20390" s="5"/>
    </row>
    <row r="20391" spans="4:23" customFormat="1" x14ac:dyDescent="0.35">
      <c r="D20391" s="5"/>
      <c r="J20391" s="12"/>
      <c r="S20391" s="12"/>
      <c r="T20391" s="5"/>
      <c r="V20391" s="5"/>
      <c r="W20391" s="5"/>
    </row>
    <row r="20392" spans="4:23" customFormat="1" x14ac:dyDescent="0.35">
      <c r="D20392" s="5"/>
      <c r="J20392" s="12"/>
      <c r="S20392" s="12"/>
      <c r="T20392" s="5"/>
      <c r="V20392" s="5"/>
      <c r="W20392" s="5"/>
    </row>
    <row r="20393" spans="4:23" customFormat="1" x14ac:dyDescent="0.35">
      <c r="D20393" s="5"/>
      <c r="J20393" s="12"/>
      <c r="S20393" s="12"/>
      <c r="T20393" s="5"/>
      <c r="V20393" s="5"/>
      <c r="W20393" s="5"/>
    </row>
    <row r="20394" spans="4:23" customFormat="1" x14ac:dyDescent="0.35">
      <c r="D20394" s="5"/>
      <c r="J20394" s="12"/>
      <c r="S20394" s="12"/>
      <c r="T20394" s="5"/>
      <c r="V20394" s="5"/>
      <c r="W20394" s="5"/>
    </row>
    <row r="20395" spans="4:23" customFormat="1" x14ac:dyDescent="0.35">
      <c r="D20395" s="5"/>
      <c r="J20395" s="12"/>
      <c r="S20395" s="12"/>
      <c r="T20395" s="5"/>
      <c r="V20395" s="5"/>
      <c r="W20395" s="5"/>
    </row>
    <row r="20396" spans="4:23" customFormat="1" x14ac:dyDescent="0.35">
      <c r="D20396" s="5"/>
      <c r="J20396" s="12"/>
      <c r="S20396" s="12"/>
      <c r="T20396" s="5"/>
      <c r="V20396" s="5"/>
      <c r="W20396" s="5"/>
    </row>
    <row r="20397" spans="4:23" customFormat="1" x14ac:dyDescent="0.35">
      <c r="D20397" s="5"/>
      <c r="J20397" s="12"/>
      <c r="S20397" s="12"/>
      <c r="T20397" s="5"/>
      <c r="V20397" s="5"/>
      <c r="W20397" s="5"/>
    </row>
    <row r="20398" spans="4:23" customFormat="1" x14ac:dyDescent="0.35">
      <c r="D20398" s="5"/>
      <c r="J20398" s="12"/>
      <c r="S20398" s="12"/>
      <c r="T20398" s="5"/>
      <c r="V20398" s="5"/>
      <c r="W20398" s="5"/>
    </row>
    <row r="20399" spans="4:23" customFormat="1" x14ac:dyDescent="0.35">
      <c r="D20399" s="5"/>
      <c r="J20399" s="12"/>
      <c r="S20399" s="12"/>
      <c r="T20399" s="5"/>
      <c r="V20399" s="5"/>
      <c r="W20399" s="5"/>
    </row>
    <row r="20400" spans="4:23" customFormat="1" x14ac:dyDescent="0.35">
      <c r="D20400" s="5"/>
      <c r="J20400" s="12"/>
      <c r="S20400" s="12"/>
      <c r="T20400" s="5"/>
      <c r="V20400" s="5"/>
      <c r="W20400" s="5"/>
    </row>
    <row r="20401" spans="4:23" customFormat="1" x14ac:dyDescent="0.35">
      <c r="D20401" s="5"/>
      <c r="J20401" s="12"/>
      <c r="S20401" s="12"/>
      <c r="T20401" s="5"/>
      <c r="V20401" s="5"/>
      <c r="W20401" s="5"/>
    </row>
    <row r="20402" spans="4:23" customFormat="1" x14ac:dyDescent="0.35">
      <c r="D20402" s="5"/>
      <c r="J20402" s="12"/>
      <c r="S20402" s="12"/>
      <c r="T20402" s="5"/>
      <c r="V20402" s="5"/>
      <c r="W20402" s="5"/>
    </row>
    <row r="20403" spans="4:23" customFormat="1" x14ac:dyDescent="0.35">
      <c r="D20403" s="5"/>
      <c r="J20403" s="12"/>
      <c r="S20403" s="12"/>
      <c r="T20403" s="5"/>
      <c r="V20403" s="5"/>
      <c r="W20403" s="5"/>
    </row>
    <row r="20404" spans="4:23" customFormat="1" x14ac:dyDescent="0.35">
      <c r="D20404" s="5"/>
      <c r="J20404" s="12"/>
      <c r="S20404" s="12"/>
      <c r="T20404" s="5"/>
      <c r="V20404" s="5"/>
      <c r="W20404" s="5"/>
    </row>
    <row r="20405" spans="4:23" customFormat="1" x14ac:dyDescent="0.35">
      <c r="D20405" s="5"/>
      <c r="J20405" s="12"/>
      <c r="S20405" s="12"/>
      <c r="T20405" s="5"/>
      <c r="V20405" s="5"/>
      <c r="W20405" s="5"/>
    </row>
    <row r="20406" spans="4:23" customFormat="1" x14ac:dyDescent="0.35">
      <c r="D20406" s="5"/>
      <c r="J20406" s="12"/>
      <c r="S20406" s="12"/>
      <c r="T20406" s="5"/>
      <c r="V20406" s="5"/>
      <c r="W20406" s="5"/>
    </row>
    <row r="20407" spans="4:23" customFormat="1" x14ac:dyDescent="0.35">
      <c r="D20407" s="5"/>
      <c r="J20407" s="12"/>
      <c r="S20407" s="12"/>
      <c r="T20407" s="5"/>
      <c r="V20407" s="5"/>
      <c r="W20407" s="5"/>
    </row>
    <row r="20408" spans="4:23" customFormat="1" x14ac:dyDescent="0.35">
      <c r="D20408" s="5"/>
      <c r="J20408" s="12"/>
      <c r="S20408" s="12"/>
      <c r="T20408" s="5"/>
      <c r="V20408" s="5"/>
      <c r="W20408" s="5"/>
    </row>
    <row r="20409" spans="4:23" customFormat="1" x14ac:dyDescent="0.35">
      <c r="D20409" s="5"/>
      <c r="J20409" s="12"/>
      <c r="S20409" s="12"/>
      <c r="T20409" s="5"/>
      <c r="V20409" s="5"/>
      <c r="W20409" s="5"/>
    </row>
    <row r="20410" spans="4:23" customFormat="1" x14ac:dyDescent="0.35">
      <c r="D20410" s="5"/>
      <c r="J20410" s="12"/>
      <c r="S20410" s="12"/>
      <c r="T20410" s="5"/>
      <c r="V20410" s="5"/>
      <c r="W20410" s="5"/>
    </row>
    <row r="20411" spans="4:23" customFormat="1" x14ac:dyDescent="0.35">
      <c r="D20411" s="5"/>
      <c r="J20411" s="12"/>
      <c r="S20411" s="12"/>
      <c r="T20411" s="5"/>
      <c r="V20411" s="5"/>
      <c r="W20411" s="5"/>
    </row>
    <row r="20412" spans="4:23" customFormat="1" x14ac:dyDescent="0.35">
      <c r="D20412" s="5"/>
      <c r="J20412" s="12"/>
      <c r="S20412" s="12"/>
      <c r="T20412" s="5"/>
      <c r="V20412" s="5"/>
      <c r="W20412" s="5"/>
    </row>
    <row r="20413" spans="4:23" customFormat="1" x14ac:dyDescent="0.35">
      <c r="D20413" s="5"/>
      <c r="J20413" s="12"/>
      <c r="S20413" s="12"/>
      <c r="T20413" s="5"/>
      <c r="V20413" s="5"/>
      <c r="W20413" s="5"/>
    </row>
    <row r="20414" spans="4:23" customFormat="1" x14ac:dyDescent="0.35">
      <c r="D20414" s="5"/>
      <c r="J20414" s="12"/>
      <c r="S20414" s="12"/>
      <c r="T20414" s="5"/>
      <c r="V20414" s="5"/>
      <c r="W20414" s="5"/>
    </row>
    <row r="20415" spans="4:23" customFormat="1" x14ac:dyDescent="0.35">
      <c r="D20415" s="5"/>
      <c r="J20415" s="12"/>
      <c r="S20415" s="12"/>
      <c r="T20415" s="5"/>
      <c r="V20415" s="5"/>
      <c r="W20415" s="5"/>
    </row>
    <row r="20416" spans="4:23" customFormat="1" x14ac:dyDescent="0.35">
      <c r="D20416" s="5"/>
      <c r="J20416" s="12"/>
      <c r="S20416" s="12"/>
      <c r="T20416" s="5"/>
      <c r="V20416" s="5"/>
      <c r="W20416" s="5"/>
    </row>
    <row r="20417" spans="4:23" customFormat="1" x14ac:dyDescent="0.35">
      <c r="D20417" s="5"/>
      <c r="J20417" s="12"/>
      <c r="S20417" s="12"/>
      <c r="T20417" s="5"/>
      <c r="V20417" s="5"/>
      <c r="W20417" s="5"/>
    </row>
    <row r="20418" spans="4:23" customFormat="1" x14ac:dyDescent="0.35">
      <c r="D20418" s="5"/>
      <c r="J20418" s="12"/>
      <c r="S20418" s="12"/>
      <c r="T20418" s="5"/>
      <c r="V20418" s="5"/>
      <c r="W20418" s="5"/>
    </row>
    <row r="20419" spans="4:23" customFormat="1" x14ac:dyDescent="0.35">
      <c r="D20419" s="5"/>
      <c r="J20419" s="12"/>
      <c r="S20419" s="12"/>
      <c r="T20419" s="5"/>
      <c r="V20419" s="5"/>
      <c r="W20419" s="5"/>
    </row>
    <row r="20420" spans="4:23" customFormat="1" x14ac:dyDescent="0.35">
      <c r="D20420" s="5"/>
      <c r="J20420" s="12"/>
      <c r="S20420" s="12"/>
      <c r="T20420" s="5"/>
      <c r="V20420" s="5"/>
      <c r="W20420" s="5"/>
    </row>
    <row r="20421" spans="4:23" customFormat="1" x14ac:dyDescent="0.35">
      <c r="D20421" s="5"/>
      <c r="J20421" s="12"/>
      <c r="S20421" s="12"/>
      <c r="T20421" s="5"/>
      <c r="V20421" s="5"/>
      <c r="W20421" s="5"/>
    </row>
    <row r="20422" spans="4:23" customFormat="1" x14ac:dyDescent="0.35">
      <c r="D20422" s="5"/>
      <c r="J20422" s="12"/>
      <c r="S20422" s="12"/>
      <c r="T20422" s="5"/>
      <c r="V20422" s="5"/>
      <c r="W20422" s="5"/>
    </row>
    <row r="20423" spans="4:23" customFormat="1" x14ac:dyDescent="0.35">
      <c r="D20423" s="5"/>
      <c r="J20423" s="12"/>
      <c r="S20423" s="12"/>
      <c r="T20423" s="5"/>
      <c r="V20423" s="5"/>
      <c r="W20423" s="5"/>
    </row>
    <row r="20424" spans="4:23" customFormat="1" x14ac:dyDescent="0.35">
      <c r="D20424" s="5"/>
      <c r="J20424" s="12"/>
      <c r="S20424" s="12"/>
      <c r="T20424" s="5"/>
      <c r="V20424" s="5"/>
      <c r="W20424" s="5"/>
    </row>
    <row r="20425" spans="4:23" customFormat="1" x14ac:dyDescent="0.35">
      <c r="D20425" s="5"/>
      <c r="J20425" s="12"/>
      <c r="S20425" s="12"/>
      <c r="T20425" s="5"/>
      <c r="V20425" s="5"/>
      <c r="W20425" s="5"/>
    </row>
    <row r="20426" spans="4:23" customFormat="1" x14ac:dyDescent="0.35">
      <c r="D20426" s="5"/>
      <c r="J20426" s="12"/>
      <c r="S20426" s="12"/>
      <c r="T20426" s="5"/>
      <c r="V20426" s="5"/>
      <c r="W20426" s="5"/>
    </row>
    <row r="20427" spans="4:23" customFormat="1" x14ac:dyDescent="0.35">
      <c r="D20427" s="5"/>
      <c r="J20427" s="12"/>
      <c r="S20427" s="12"/>
      <c r="T20427" s="5"/>
      <c r="V20427" s="5"/>
      <c r="W20427" s="5"/>
    </row>
    <row r="20428" spans="4:23" customFormat="1" x14ac:dyDescent="0.35">
      <c r="D20428" s="5"/>
      <c r="J20428" s="12"/>
      <c r="S20428" s="12"/>
      <c r="T20428" s="5"/>
      <c r="V20428" s="5"/>
      <c r="W20428" s="5"/>
    </row>
    <row r="20429" spans="4:23" customFormat="1" x14ac:dyDescent="0.35">
      <c r="D20429" s="5"/>
      <c r="J20429" s="12"/>
      <c r="S20429" s="12"/>
      <c r="T20429" s="5"/>
      <c r="V20429" s="5"/>
      <c r="W20429" s="5"/>
    </row>
    <row r="20430" spans="4:23" customFormat="1" x14ac:dyDescent="0.35">
      <c r="D20430" s="5"/>
      <c r="J20430" s="12"/>
      <c r="S20430" s="12"/>
      <c r="T20430" s="5"/>
      <c r="V20430" s="5"/>
      <c r="W20430" s="5"/>
    </row>
    <row r="20431" spans="4:23" customFormat="1" x14ac:dyDescent="0.35">
      <c r="D20431" s="5"/>
      <c r="J20431" s="12"/>
      <c r="S20431" s="12"/>
      <c r="T20431" s="5"/>
      <c r="V20431" s="5"/>
      <c r="W20431" s="5"/>
    </row>
    <row r="20432" spans="4:23" customFormat="1" x14ac:dyDescent="0.35">
      <c r="D20432" s="5"/>
      <c r="J20432" s="12"/>
      <c r="S20432" s="12"/>
      <c r="T20432" s="5"/>
      <c r="V20432" s="5"/>
      <c r="W20432" s="5"/>
    </row>
    <row r="20433" spans="4:23" customFormat="1" x14ac:dyDescent="0.35">
      <c r="D20433" s="5"/>
      <c r="J20433" s="12"/>
      <c r="S20433" s="12"/>
      <c r="T20433" s="5"/>
      <c r="V20433" s="5"/>
      <c r="W20433" s="5"/>
    </row>
    <row r="20434" spans="4:23" customFormat="1" x14ac:dyDescent="0.35">
      <c r="D20434" s="5"/>
      <c r="J20434" s="12"/>
      <c r="S20434" s="12"/>
      <c r="T20434" s="5"/>
      <c r="V20434" s="5"/>
      <c r="W20434" s="5"/>
    </row>
    <row r="20435" spans="4:23" customFormat="1" x14ac:dyDescent="0.35">
      <c r="D20435" s="5"/>
      <c r="J20435" s="12"/>
      <c r="S20435" s="12"/>
      <c r="T20435" s="5"/>
      <c r="V20435" s="5"/>
      <c r="W20435" s="5"/>
    </row>
    <row r="20436" spans="4:23" customFormat="1" x14ac:dyDescent="0.35">
      <c r="D20436" s="5"/>
      <c r="J20436" s="12"/>
      <c r="S20436" s="12"/>
      <c r="T20436" s="5"/>
      <c r="V20436" s="5"/>
      <c r="W20436" s="5"/>
    </row>
    <row r="20437" spans="4:23" customFormat="1" x14ac:dyDescent="0.35">
      <c r="D20437" s="5"/>
      <c r="J20437" s="12"/>
      <c r="S20437" s="12"/>
      <c r="T20437" s="5"/>
      <c r="V20437" s="5"/>
      <c r="W20437" s="5"/>
    </row>
    <row r="20438" spans="4:23" customFormat="1" x14ac:dyDescent="0.35">
      <c r="D20438" s="5"/>
      <c r="J20438" s="12"/>
      <c r="S20438" s="12"/>
      <c r="T20438" s="5"/>
      <c r="V20438" s="5"/>
      <c r="W20438" s="5"/>
    </row>
    <row r="20439" spans="4:23" customFormat="1" x14ac:dyDescent="0.35">
      <c r="D20439" s="5"/>
      <c r="J20439" s="12"/>
      <c r="S20439" s="12"/>
      <c r="T20439" s="5"/>
      <c r="V20439" s="5"/>
      <c r="W20439" s="5"/>
    </row>
    <row r="20440" spans="4:23" customFormat="1" x14ac:dyDescent="0.35">
      <c r="D20440" s="5"/>
      <c r="J20440" s="12"/>
      <c r="S20440" s="12"/>
      <c r="T20440" s="5"/>
      <c r="V20440" s="5"/>
      <c r="W20440" s="5"/>
    </row>
    <row r="20441" spans="4:23" customFormat="1" x14ac:dyDescent="0.35">
      <c r="D20441" s="5"/>
      <c r="J20441" s="12"/>
      <c r="S20441" s="12"/>
      <c r="T20441" s="5"/>
      <c r="V20441" s="5"/>
      <c r="W20441" s="5"/>
    </row>
    <row r="20442" spans="4:23" customFormat="1" x14ac:dyDescent="0.35">
      <c r="D20442" s="5"/>
      <c r="J20442" s="12"/>
      <c r="S20442" s="12"/>
      <c r="T20442" s="5"/>
      <c r="V20442" s="5"/>
      <c r="W20442" s="5"/>
    </row>
    <row r="20443" spans="4:23" customFormat="1" x14ac:dyDescent="0.35">
      <c r="D20443" s="5"/>
      <c r="J20443" s="12"/>
      <c r="S20443" s="12"/>
      <c r="T20443" s="5"/>
      <c r="V20443" s="5"/>
      <c r="W20443" s="5"/>
    </row>
    <row r="20444" spans="4:23" customFormat="1" x14ac:dyDescent="0.35">
      <c r="D20444" s="5"/>
      <c r="J20444" s="12"/>
      <c r="S20444" s="12"/>
      <c r="T20444" s="5"/>
      <c r="V20444" s="5"/>
      <c r="W20444" s="5"/>
    </row>
    <row r="20445" spans="4:23" customFormat="1" x14ac:dyDescent="0.35">
      <c r="D20445" s="5"/>
      <c r="J20445" s="12"/>
      <c r="S20445" s="12"/>
      <c r="T20445" s="5"/>
      <c r="V20445" s="5"/>
      <c r="W20445" s="5"/>
    </row>
    <row r="20446" spans="4:23" customFormat="1" x14ac:dyDescent="0.35">
      <c r="D20446" s="5"/>
      <c r="J20446" s="12"/>
      <c r="S20446" s="12"/>
      <c r="T20446" s="5"/>
      <c r="V20446" s="5"/>
      <c r="W20446" s="5"/>
    </row>
    <row r="20447" spans="4:23" customFormat="1" x14ac:dyDescent="0.35">
      <c r="D20447" s="5"/>
      <c r="J20447" s="12"/>
      <c r="S20447" s="12"/>
      <c r="T20447" s="5"/>
      <c r="V20447" s="5"/>
      <c r="W20447" s="5"/>
    </row>
    <row r="20448" spans="4:23" customFormat="1" x14ac:dyDescent="0.35">
      <c r="D20448" s="5"/>
      <c r="J20448" s="12"/>
      <c r="S20448" s="12"/>
      <c r="T20448" s="5"/>
      <c r="V20448" s="5"/>
      <c r="W20448" s="5"/>
    </row>
    <row r="20449" spans="4:23" customFormat="1" x14ac:dyDescent="0.35">
      <c r="D20449" s="5"/>
      <c r="J20449" s="12"/>
      <c r="S20449" s="12"/>
      <c r="T20449" s="5"/>
      <c r="V20449" s="5"/>
      <c r="W20449" s="5"/>
    </row>
    <row r="20450" spans="4:23" customFormat="1" x14ac:dyDescent="0.35">
      <c r="D20450" s="5"/>
      <c r="J20450" s="12"/>
      <c r="S20450" s="12"/>
      <c r="T20450" s="5"/>
      <c r="V20450" s="5"/>
      <c r="W20450" s="5"/>
    </row>
    <row r="20451" spans="4:23" customFormat="1" x14ac:dyDescent="0.35">
      <c r="D20451" s="5"/>
      <c r="J20451" s="12"/>
      <c r="S20451" s="12"/>
      <c r="T20451" s="5"/>
      <c r="V20451" s="5"/>
      <c r="W20451" s="5"/>
    </row>
    <row r="20452" spans="4:23" customFormat="1" x14ac:dyDescent="0.35">
      <c r="D20452" s="5"/>
      <c r="J20452" s="12"/>
      <c r="S20452" s="12"/>
      <c r="T20452" s="5"/>
      <c r="V20452" s="5"/>
      <c r="W20452" s="5"/>
    </row>
    <row r="20453" spans="4:23" customFormat="1" x14ac:dyDescent="0.35">
      <c r="D20453" s="5"/>
      <c r="J20453" s="12"/>
      <c r="S20453" s="12"/>
      <c r="T20453" s="5"/>
      <c r="V20453" s="5"/>
      <c r="W20453" s="5"/>
    </row>
    <row r="20454" spans="4:23" customFormat="1" x14ac:dyDescent="0.35">
      <c r="D20454" s="5"/>
      <c r="J20454" s="12"/>
      <c r="S20454" s="12"/>
      <c r="T20454" s="5"/>
      <c r="V20454" s="5"/>
      <c r="W20454" s="5"/>
    </row>
    <row r="20455" spans="4:23" customFormat="1" x14ac:dyDescent="0.35">
      <c r="D20455" s="5"/>
      <c r="J20455" s="12"/>
      <c r="S20455" s="12"/>
      <c r="T20455" s="5"/>
      <c r="V20455" s="5"/>
      <c r="W20455" s="5"/>
    </row>
    <row r="20456" spans="4:23" customFormat="1" x14ac:dyDescent="0.35">
      <c r="D20456" s="5"/>
      <c r="J20456" s="12"/>
      <c r="S20456" s="12"/>
      <c r="T20456" s="5"/>
      <c r="V20456" s="5"/>
      <c r="W20456" s="5"/>
    </row>
    <row r="20457" spans="4:23" customFormat="1" x14ac:dyDescent="0.35">
      <c r="D20457" s="5"/>
      <c r="J20457" s="12"/>
      <c r="S20457" s="12"/>
      <c r="T20457" s="5"/>
      <c r="V20457" s="5"/>
      <c r="W20457" s="5"/>
    </row>
    <row r="20458" spans="4:23" customFormat="1" x14ac:dyDescent="0.35">
      <c r="D20458" s="5"/>
      <c r="J20458" s="12"/>
      <c r="S20458" s="12"/>
      <c r="T20458" s="5"/>
      <c r="V20458" s="5"/>
      <c r="W20458" s="5"/>
    </row>
    <row r="20459" spans="4:23" customFormat="1" x14ac:dyDescent="0.35">
      <c r="D20459" s="5"/>
      <c r="J20459" s="12"/>
      <c r="S20459" s="12"/>
      <c r="T20459" s="5"/>
      <c r="V20459" s="5"/>
      <c r="W20459" s="5"/>
    </row>
    <row r="20460" spans="4:23" customFormat="1" x14ac:dyDescent="0.35">
      <c r="D20460" s="5"/>
      <c r="J20460" s="12"/>
      <c r="S20460" s="12"/>
      <c r="T20460" s="5"/>
      <c r="V20460" s="5"/>
      <c r="W20460" s="5"/>
    </row>
    <row r="20461" spans="4:23" customFormat="1" x14ac:dyDescent="0.35">
      <c r="D20461" s="5"/>
      <c r="J20461" s="12"/>
      <c r="S20461" s="12"/>
      <c r="T20461" s="5"/>
      <c r="V20461" s="5"/>
      <c r="W20461" s="5"/>
    </row>
    <row r="20462" spans="4:23" customFormat="1" x14ac:dyDescent="0.35">
      <c r="D20462" s="5"/>
      <c r="J20462" s="12"/>
      <c r="S20462" s="12"/>
      <c r="T20462" s="5"/>
      <c r="V20462" s="5"/>
      <c r="W20462" s="5"/>
    </row>
    <row r="20463" spans="4:23" customFormat="1" x14ac:dyDescent="0.35">
      <c r="D20463" s="5"/>
      <c r="J20463" s="12"/>
      <c r="S20463" s="12"/>
      <c r="T20463" s="5"/>
      <c r="V20463" s="5"/>
      <c r="W20463" s="5"/>
    </row>
    <row r="20464" spans="4:23" customFormat="1" x14ac:dyDescent="0.35">
      <c r="D20464" s="5"/>
      <c r="J20464" s="12"/>
      <c r="S20464" s="12"/>
      <c r="T20464" s="5"/>
      <c r="V20464" s="5"/>
      <c r="W20464" s="5"/>
    </row>
    <row r="20465" spans="4:23" customFormat="1" x14ac:dyDescent="0.35">
      <c r="D20465" s="5"/>
      <c r="J20465" s="12"/>
      <c r="S20465" s="12"/>
      <c r="T20465" s="5"/>
      <c r="V20465" s="5"/>
      <c r="W20465" s="5"/>
    </row>
    <row r="20466" spans="4:23" customFormat="1" x14ac:dyDescent="0.35">
      <c r="D20466" s="5"/>
      <c r="J20466" s="12"/>
      <c r="S20466" s="12"/>
      <c r="T20466" s="5"/>
      <c r="V20466" s="5"/>
      <c r="W20466" s="5"/>
    </row>
    <row r="20467" spans="4:23" customFormat="1" x14ac:dyDescent="0.35">
      <c r="D20467" s="5"/>
      <c r="J20467" s="12"/>
      <c r="S20467" s="12"/>
      <c r="T20467" s="5"/>
      <c r="V20467" s="5"/>
      <c r="W20467" s="5"/>
    </row>
    <row r="20468" spans="4:23" customFormat="1" x14ac:dyDescent="0.35">
      <c r="D20468" s="5"/>
      <c r="J20468" s="12"/>
      <c r="S20468" s="12"/>
      <c r="T20468" s="5"/>
      <c r="V20468" s="5"/>
      <c r="W20468" s="5"/>
    </row>
    <row r="20469" spans="4:23" customFormat="1" x14ac:dyDescent="0.35">
      <c r="D20469" s="5"/>
      <c r="J20469" s="12"/>
      <c r="S20469" s="12"/>
      <c r="T20469" s="5"/>
      <c r="V20469" s="5"/>
      <c r="W20469" s="5"/>
    </row>
    <row r="20470" spans="4:23" customFormat="1" x14ac:dyDescent="0.35">
      <c r="D20470" s="5"/>
      <c r="J20470" s="12"/>
      <c r="S20470" s="12"/>
      <c r="T20470" s="5"/>
      <c r="V20470" s="5"/>
      <c r="W20470" s="5"/>
    </row>
    <row r="20471" spans="4:23" customFormat="1" x14ac:dyDescent="0.35">
      <c r="D20471" s="5"/>
      <c r="J20471" s="12"/>
      <c r="S20471" s="12"/>
      <c r="T20471" s="5"/>
      <c r="V20471" s="5"/>
      <c r="W20471" s="5"/>
    </row>
    <row r="20472" spans="4:23" customFormat="1" x14ac:dyDescent="0.35">
      <c r="D20472" s="5"/>
      <c r="J20472" s="12"/>
      <c r="S20472" s="12"/>
      <c r="T20472" s="5"/>
      <c r="V20472" s="5"/>
      <c r="W20472" s="5"/>
    </row>
    <row r="20473" spans="4:23" customFormat="1" x14ac:dyDescent="0.35">
      <c r="D20473" s="5"/>
      <c r="J20473" s="12"/>
      <c r="S20473" s="12"/>
      <c r="T20473" s="5"/>
      <c r="V20473" s="5"/>
      <c r="W20473" s="5"/>
    </row>
    <row r="20474" spans="4:23" customFormat="1" x14ac:dyDescent="0.35">
      <c r="D20474" s="5"/>
      <c r="J20474" s="12"/>
      <c r="S20474" s="12"/>
      <c r="T20474" s="5"/>
      <c r="V20474" s="5"/>
      <c r="W20474" s="5"/>
    </row>
    <row r="20475" spans="4:23" customFormat="1" x14ac:dyDescent="0.35">
      <c r="D20475" s="5"/>
      <c r="J20475" s="12"/>
      <c r="S20475" s="12"/>
      <c r="T20475" s="5"/>
      <c r="V20475" s="5"/>
      <c r="W20475" s="5"/>
    </row>
    <row r="20476" spans="4:23" customFormat="1" x14ac:dyDescent="0.35">
      <c r="D20476" s="5"/>
      <c r="J20476" s="12"/>
      <c r="S20476" s="12"/>
      <c r="T20476" s="5"/>
      <c r="V20476" s="5"/>
      <c r="W20476" s="5"/>
    </row>
    <row r="20477" spans="4:23" customFormat="1" x14ac:dyDescent="0.35">
      <c r="D20477" s="5"/>
      <c r="J20477" s="12"/>
      <c r="S20477" s="12"/>
      <c r="T20477" s="5"/>
      <c r="V20477" s="5"/>
      <c r="W20477" s="5"/>
    </row>
    <row r="20478" spans="4:23" customFormat="1" x14ac:dyDescent="0.35">
      <c r="D20478" s="5"/>
      <c r="J20478" s="12"/>
      <c r="S20478" s="12"/>
      <c r="T20478" s="5"/>
      <c r="V20478" s="5"/>
      <c r="W20478" s="5"/>
    </row>
    <row r="20479" spans="4:23" customFormat="1" x14ac:dyDescent="0.35">
      <c r="D20479" s="5"/>
      <c r="J20479" s="12"/>
      <c r="S20479" s="12"/>
      <c r="T20479" s="5"/>
      <c r="V20479" s="5"/>
      <c r="W20479" s="5"/>
    </row>
    <row r="20480" spans="4:23" customFormat="1" x14ac:dyDescent="0.35">
      <c r="D20480" s="5"/>
      <c r="J20480" s="12"/>
      <c r="S20480" s="12"/>
      <c r="T20480" s="5"/>
      <c r="V20480" s="5"/>
      <c r="W20480" s="5"/>
    </row>
    <row r="20481" spans="4:23" customFormat="1" x14ac:dyDescent="0.35">
      <c r="D20481" s="5"/>
      <c r="J20481" s="12"/>
      <c r="S20481" s="12"/>
      <c r="T20481" s="5"/>
      <c r="V20481" s="5"/>
      <c r="W20481" s="5"/>
    </row>
    <row r="20482" spans="4:23" customFormat="1" x14ac:dyDescent="0.35">
      <c r="D20482" s="5"/>
      <c r="J20482" s="12"/>
      <c r="S20482" s="12"/>
      <c r="T20482" s="5"/>
      <c r="V20482" s="5"/>
      <c r="W20482" s="5"/>
    </row>
    <row r="20483" spans="4:23" customFormat="1" x14ac:dyDescent="0.35">
      <c r="D20483" s="5"/>
      <c r="J20483" s="12"/>
      <c r="S20483" s="12"/>
      <c r="T20483" s="5"/>
      <c r="V20483" s="5"/>
      <c r="W20483" s="5"/>
    </row>
    <row r="20484" spans="4:23" customFormat="1" x14ac:dyDescent="0.35">
      <c r="D20484" s="5"/>
      <c r="J20484" s="12"/>
      <c r="S20484" s="12"/>
      <c r="T20484" s="5"/>
      <c r="V20484" s="5"/>
      <c r="W20484" s="5"/>
    </row>
    <row r="20485" spans="4:23" customFormat="1" x14ac:dyDescent="0.35">
      <c r="D20485" s="5"/>
      <c r="J20485" s="12"/>
      <c r="S20485" s="12"/>
      <c r="T20485" s="5"/>
      <c r="V20485" s="5"/>
      <c r="W20485" s="5"/>
    </row>
    <row r="20486" spans="4:23" customFormat="1" x14ac:dyDescent="0.35">
      <c r="D20486" s="5"/>
      <c r="J20486" s="12"/>
      <c r="S20486" s="12"/>
      <c r="T20486" s="5"/>
      <c r="V20486" s="5"/>
      <c r="W20486" s="5"/>
    </row>
    <row r="20487" spans="4:23" customFormat="1" x14ac:dyDescent="0.35">
      <c r="D20487" s="5"/>
      <c r="J20487" s="12"/>
      <c r="S20487" s="12"/>
      <c r="T20487" s="5"/>
      <c r="V20487" s="5"/>
      <c r="W20487" s="5"/>
    </row>
    <row r="20488" spans="4:23" customFormat="1" x14ac:dyDescent="0.35">
      <c r="D20488" s="5"/>
      <c r="J20488" s="12"/>
      <c r="S20488" s="12"/>
      <c r="T20488" s="5"/>
      <c r="V20488" s="5"/>
      <c r="W20488" s="5"/>
    </row>
    <row r="20489" spans="4:23" customFormat="1" x14ac:dyDescent="0.35">
      <c r="D20489" s="5"/>
      <c r="J20489" s="12"/>
      <c r="S20489" s="12"/>
      <c r="T20489" s="5"/>
      <c r="V20489" s="5"/>
      <c r="W20489" s="5"/>
    </row>
    <row r="20490" spans="4:23" customFormat="1" x14ac:dyDescent="0.35">
      <c r="D20490" s="5"/>
      <c r="J20490" s="12"/>
      <c r="S20490" s="12"/>
      <c r="T20490" s="5"/>
      <c r="V20490" s="5"/>
      <c r="W20490" s="5"/>
    </row>
    <row r="20491" spans="4:23" customFormat="1" x14ac:dyDescent="0.35">
      <c r="D20491" s="5"/>
      <c r="J20491" s="12"/>
      <c r="S20491" s="12"/>
      <c r="T20491" s="5"/>
      <c r="V20491" s="5"/>
      <c r="W20491" s="5"/>
    </row>
    <row r="20492" spans="4:23" customFormat="1" x14ac:dyDescent="0.35">
      <c r="D20492" s="5"/>
      <c r="J20492" s="12"/>
      <c r="S20492" s="12"/>
      <c r="T20492" s="5"/>
      <c r="V20492" s="5"/>
      <c r="W20492" s="5"/>
    </row>
    <row r="20493" spans="4:23" customFormat="1" x14ac:dyDescent="0.35">
      <c r="D20493" s="5"/>
      <c r="J20493" s="12"/>
      <c r="S20493" s="12"/>
      <c r="T20493" s="5"/>
      <c r="V20493" s="5"/>
      <c r="W20493" s="5"/>
    </row>
    <row r="20494" spans="4:23" customFormat="1" x14ac:dyDescent="0.35">
      <c r="D20494" s="5"/>
      <c r="J20494" s="12"/>
      <c r="S20494" s="12"/>
      <c r="T20494" s="5"/>
      <c r="V20494" s="5"/>
      <c r="W20494" s="5"/>
    </row>
    <row r="20495" spans="4:23" customFormat="1" x14ac:dyDescent="0.35">
      <c r="D20495" s="5"/>
      <c r="J20495" s="12"/>
      <c r="S20495" s="12"/>
      <c r="T20495" s="5"/>
      <c r="V20495" s="5"/>
      <c r="W20495" s="5"/>
    </row>
    <row r="20496" spans="4:23" customFormat="1" x14ac:dyDescent="0.35">
      <c r="D20496" s="5"/>
      <c r="J20496" s="12"/>
      <c r="S20496" s="12"/>
      <c r="T20496" s="5"/>
      <c r="V20496" s="5"/>
      <c r="W20496" s="5"/>
    </row>
    <row r="20497" spans="4:23" customFormat="1" x14ac:dyDescent="0.35">
      <c r="D20497" s="5"/>
      <c r="J20497" s="12"/>
      <c r="S20497" s="12"/>
      <c r="T20497" s="5"/>
      <c r="V20497" s="5"/>
      <c r="W20497" s="5"/>
    </row>
    <row r="20498" spans="4:23" customFormat="1" x14ac:dyDescent="0.35">
      <c r="D20498" s="5"/>
      <c r="J20498" s="12"/>
      <c r="S20498" s="12"/>
      <c r="T20498" s="5"/>
      <c r="V20498" s="5"/>
      <c r="W20498" s="5"/>
    </row>
    <row r="20499" spans="4:23" customFormat="1" x14ac:dyDescent="0.35">
      <c r="D20499" s="5"/>
      <c r="J20499" s="12"/>
      <c r="S20499" s="12"/>
      <c r="T20499" s="5"/>
      <c r="V20499" s="5"/>
      <c r="W20499" s="5"/>
    </row>
    <row r="20500" spans="4:23" customFormat="1" x14ac:dyDescent="0.35">
      <c r="D20500" s="5"/>
      <c r="J20500" s="12"/>
      <c r="S20500" s="12"/>
      <c r="T20500" s="5"/>
      <c r="V20500" s="5"/>
      <c r="W20500" s="5"/>
    </row>
    <row r="20501" spans="4:23" customFormat="1" x14ac:dyDescent="0.35">
      <c r="D20501" s="5"/>
      <c r="J20501" s="12"/>
      <c r="S20501" s="12"/>
      <c r="T20501" s="5"/>
      <c r="V20501" s="5"/>
      <c r="W20501" s="5"/>
    </row>
    <row r="20502" spans="4:23" customFormat="1" x14ac:dyDescent="0.35">
      <c r="D20502" s="5"/>
      <c r="J20502" s="12"/>
      <c r="S20502" s="12"/>
      <c r="T20502" s="5"/>
      <c r="V20502" s="5"/>
      <c r="W20502" s="5"/>
    </row>
    <row r="20503" spans="4:23" customFormat="1" x14ac:dyDescent="0.35">
      <c r="D20503" s="5"/>
      <c r="J20503" s="12"/>
      <c r="S20503" s="12"/>
      <c r="T20503" s="5"/>
      <c r="V20503" s="5"/>
      <c r="W20503" s="5"/>
    </row>
    <row r="20504" spans="4:23" customFormat="1" x14ac:dyDescent="0.35">
      <c r="D20504" s="5"/>
      <c r="J20504" s="12"/>
      <c r="S20504" s="12"/>
      <c r="T20504" s="5"/>
      <c r="V20504" s="5"/>
      <c r="W20504" s="5"/>
    </row>
    <row r="20505" spans="4:23" customFormat="1" x14ac:dyDescent="0.35">
      <c r="D20505" s="5"/>
      <c r="J20505" s="12"/>
      <c r="S20505" s="12"/>
      <c r="T20505" s="5"/>
      <c r="V20505" s="5"/>
      <c r="W20505" s="5"/>
    </row>
    <row r="20506" spans="4:23" customFormat="1" x14ac:dyDescent="0.35">
      <c r="D20506" s="5"/>
      <c r="J20506" s="12"/>
      <c r="S20506" s="12"/>
      <c r="T20506" s="5"/>
      <c r="V20506" s="5"/>
      <c r="W20506" s="5"/>
    </row>
    <row r="20507" spans="4:23" customFormat="1" x14ac:dyDescent="0.35">
      <c r="D20507" s="5"/>
      <c r="J20507" s="12"/>
      <c r="S20507" s="12"/>
      <c r="T20507" s="5"/>
      <c r="V20507" s="5"/>
      <c r="W20507" s="5"/>
    </row>
    <row r="20508" spans="4:23" customFormat="1" x14ac:dyDescent="0.35">
      <c r="D20508" s="5"/>
      <c r="J20508" s="12"/>
      <c r="S20508" s="12"/>
      <c r="T20508" s="5"/>
      <c r="V20508" s="5"/>
      <c r="W20508" s="5"/>
    </row>
    <row r="20509" spans="4:23" customFormat="1" x14ac:dyDescent="0.35">
      <c r="D20509" s="5"/>
      <c r="J20509" s="12"/>
      <c r="S20509" s="12"/>
      <c r="T20509" s="5"/>
      <c r="V20509" s="5"/>
      <c r="W20509" s="5"/>
    </row>
    <row r="20510" spans="4:23" customFormat="1" x14ac:dyDescent="0.35">
      <c r="D20510" s="5"/>
      <c r="J20510" s="12"/>
      <c r="S20510" s="12"/>
      <c r="T20510" s="5"/>
      <c r="V20510" s="5"/>
      <c r="W20510" s="5"/>
    </row>
    <row r="20511" spans="4:23" customFormat="1" x14ac:dyDescent="0.35">
      <c r="D20511" s="5"/>
      <c r="J20511" s="12"/>
      <c r="S20511" s="12"/>
      <c r="T20511" s="5"/>
      <c r="V20511" s="5"/>
      <c r="W20511" s="5"/>
    </row>
    <row r="20512" spans="4:23" customFormat="1" x14ac:dyDescent="0.35">
      <c r="D20512" s="5"/>
      <c r="J20512" s="12"/>
      <c r="S20512" s="12"/>
      <c r="T20512" s="5"/>
      <c r="V20512" s="5"/>
      <c r="W20512" s="5"/>
    </row>
    <row r="20513" spans="4:23" customFormat="1" x14ac:dyDescent="0.35">
      <c r="D20513" s="5"/>
      <c r="J20513" s="12"/>
      <c r="S20513" s="12"/>
      <c r="T20513" s="5"/>
      <c r="V20513" s="5"/>
      <c r="W20513" s="5"/>
    </row>
    <row r="20514" spans="4:23" customFormat="1" x14ac:dyDescent="0.35">
      <c r="D20514" s="5"/>
      <c r="J20514" s="12"/>
      <c r="S20514" s="12"/>
      <c r="T20514" s="5"/>
      <c r="V20514" s="5"/>
      <c r="W20514" s="5"/>
    </row>
    <row r="20515" spans="4:23" customFormat="1" x14ac:dyDescent="0.35">
      <c r="D20515" s="5"/>
      <c r="J20515" s="12"/>
      <c r="S20515" s="12"/>
      <c r="T20515" s="5"/>
      <c r="V20515" s="5"/>
      <c r="W20515" s="5"/>
    </row>
    <row r="20516" spans="4:23" customFormat="1" x14ac:dyDescent="0.35">
      <c r="D20516" s="5"/>
      <c r="J20516" s="12"/>
      <c r="S20516" s="12"/>
      <c r="T20516" s="5"/>
      <c r="V20516" s="5"/>
      <c r="W20516" s="5"/>
    </row>
    <row r="20517" spans="4:23" customFormat="1" x14ac:dyDescent="0.35">
      <c r="D20517" s="5"/>
      <c r="J20517" s="12"/>
      <c r="S20517" s="12"/>
      <c r="T20517" s="5"/>
      <c r="V20517" s="5"/>
      <c r="W20517" s="5"/>
    </row>
    <row r="20518" spans="4:23" customFormat="1" x14ac:dyDescent="0.35">
      <c r="D20518" s="5"/>
      <c r="J20518" s="12"/>
      <c r="S20518" s="12"/>
      <c r="T20518" s="5"/>
      <c r="V20518" s="5"/>
      <c r="W20518" s="5"/>
    </row>
    <row r="20519" spans="4:23" customFormat="1" x14ac:dyDescent="0.35">
      <c r="D20519" s="5"/>
      <c r="J20519" s="12"/>
      <c r="S20519" s="12"/>
      <c r="T20519" s="5"/>
      <c r="V20519" s="5"/>
      <c r="W20519" s="5"/>
    </row>
    <row r="20520" spans="4:23" customFormat="1" x14ac:dyDescent="0.35">
      <c r="D20520" s="5"/>
      <c r="J20520" s="12"/>
      <c r="S20520" s="12"/>
      <c r="T20520" s="5"/>
      <c r="V20520" s="5"/>
      <c r="W20520" s="5"/>
    </row>
    <row r="20521" spans="4:23" customFormat="1" x14ac:dyDescent="0.35">
      <c r="D20521" s="5"/>
      <c r="J20521" s="12"/>
      <c r="S20521" s="12"/>
      <c r="T20521" s="5"/>
      <c r="V20521" s="5"/>
      <c r="W20521" s="5"/>
    </row>
    <row r="20522" spans="4:23" customFormat="1" x14ac:dyDescent="0.35">
      <c r="D20522" s="5"/>
      <c r="J20522" s="12"/>
      <c r="S20522" s="12"/>
      <c r="T20522" s="5"/>
      <c r="V20522" s="5"/>
      <c r="W20522" s="5"/>
    </row>
    <row r="20523" spans="4:23" customFormat="1" x14ac:dyDescent="0.35">
      <c r="D20523" s="5"/>
      <c r="J20523" s="12"/>
      <c r="S20523" s="12"/>
      <c r="T20523" s="5"/>
      <c r="V20523" s="5"/>
      <c r="W20523" s="5"/>
    </row>
    <row r="20524" spans="4:23" customFormat="1" x14ac:dyDescent="0.35">
      <c r="D20524" s="5"/>
      <c r="J20524" s="12"/>
      <c r="S20524" s="12"/>
      <c r="T20524" s="5"/>
      <c r="V20524" s="5"/>
      <c r="W20524" s="5"/>
    </row>
    <row r="20525" spans="4:23" customFormat="1" x14ac:dyDescent="0.35">
      <c r="D20525" s="5"/>
      <c r="J20525" s="12"/>
      <c r="S20525" s="12"/>
      <c r="T20525" s="5"/>
      <c r="V20525" s="5"/>
      <c r="W20525" s="5"/>
    </row>
    <row r="20526" spans="4:23" customFormat="1" x14ac:dyDescent="0.35">
      <c r="D20526" s="5"/>
      <c r="J20526" s="12"/>
      <c r="S20526" s="12"/>
      <c r="T20526" s="5"/>
      <c r="V20526" s="5"/>
      <c r="W20526" s="5"/>
    </row>
    <row r="20527" spans="4:23" customFormat="1" x14ac:dyDescent="0.35">
      <c r="D20527" s="5"/>
      <c r="J20527" s="12"/>
      <c r="S20527" s="12"/>
      <c r="T20527" s="5"/>
      <c r="V20527" s="5"/>
      <c r="W20527" s="5"/>
    </row>
    <row r="20528" spans="4:23" customFormat="1" x14ac:dyDescent="0.35">
      <c r="D20528" s="5"/>
      <c r="J20528" s="12"/>
      <c r="S20528" s="12"/>
      <c r="T20528" s="5"/>
      <c r="V20528" s="5"/>
      <c r="W20528" s="5"/>
    </row>
    <row r="20529" spans="4:23" customFormat="1" x14ac:dyDescent="0.35">
      <c r="D20529" s="5"/>
      <c r="J20529" s="12"/>
      <c r="S20529" s="12"/>
      <c r="T20529" s="5"/>
      <c r="V20529" s="5"/>
      <c r="W20529" s="5"/>
    </row>
    <row r="20530" spans="4:23" customFormat="1" x14ac:dyDescent="0.35">
      <c r="D20530" s="5"/>
      <c r="J20530" s="12"/>
      <c r="S20530" s="12"/>
      <c r="T20530" s="5"/>
      <c r="V20530" s="5"/>
      <c r="W20530" s="5"/>
    </row>
    <row r="20531" spans="4:23" customFormat="1" x14ac:dyDescent="0.35">
      <c r="D20531" s="5"/>
      <c r="J20531" s="12"/>
      <c r="S20531" s="12"/>
      <c r="T20531" s="5"/>
      <c r="V20531" s="5"/>
      <c r="W20531" s="5"/>
    </row>
    <row r="20532" spans="4:23" customFormat="1" x14ac:dyDescent="0.35">
      <c r="D20532" s="5"/>
      <c r="J20532" s="12"/>
      <c r="S20532" s="12"/>
      <c r="T20532" s="5"/>
      <c r="V20532" s="5"/>
      <c r="W20532" s="5"/>
    </row>
    <row r="20533" spans="4:23" customFormat="1" x14ac:dyDescent="0.35">
      <c r="D20533" s="5"/>
      <c r="J20533" s="12"/>
      <c r="S20533" s="12"/>
      <c r="T20533" s="5"/>
      <c r="V20533" s="5"/>
      <c r="W20533" s="5"/>
    </row>
    <row r="20534" spans="4:23" customFormat="1" x14ac:dyDescent="0.35">
      <c r="D20534" s="5"/>
      <c r="J20534" s="12"/>
      <c r="S20534" s="12"/>
      <c r="T20534" s="5"/>
      <c r="V20534" s="5"/>
      <c r="W20534" s="5"/>
    </row>
    <row r="20535" spans="4:23" customFormat="1" x14ac:dyDescent="0.35">
      <c r="D20535" s="5"/>
      <c r="J20535" s="12"/>
      <c r="S20535" s="12"/>
      <c r="T20535" s="5"/>
      <c r="V20535" s="5"/>
      <c r="W20535" s="5"/>
    </row>
    <row r="20536" spans="4:23" customFormat="1" x14ac:dyDescent="0.35">
      <c r="D20536" s="5"/>
      <c r="J20536" s="12"/>
      <c r="S20536" s="12"/>
      <c r="T20536" s="5"/>
      <c r="V20536" s="5"/>
      <c r="W20536" s="5"/>
    </row>
    <row r="20537" spans="4:23" customFormat="1" x14ac:dyDescent="0.35">
      <c r="D20537" s="5"/>
      <c r="J20537" s="12"/>
      <c r="S20537" s="12"/>
      <c r="T20537" s="5"/>
      <c r="V20537" s="5"/>
      <c r="W20537" s="5"/>
    </row>
    <row r="20538" spans="4:23" customFormat="1" x14ac:dyDescent="0.35">
      <c r="D20538" s="5"/>
      <c r="J20538" s="12"/>
      <c r="S20538" s="12"/>
      <c r="T20538" s="5"/>
      <c r="V20538" s="5"/>
      <c r="W20538" s="5"/>
    </row>
    <row r="20539" spans="4:23" customFormat="1" x14ac:dyDescent="0.35">
      <c r="D20539" s="5"/>
      <c r="J20539" s="12"/>
      <c r="S20539" s="12"/>
      <c r="T20539" s="5"/>
      <c r="V20539" s="5"/>
      <c r="W20539" s="5"/>
    </row>
    <row r="20540" spans="4:23" customFormat="1" x14ac:dyDescent="0.35">
      <c r="D20540" s="5"/>
      <c r="J20540" s="12"/>
      <c r="S20540" s="12"/>
      <c r="T20540" s="5"/>
      <c r="V20540" s="5"/>
      <c r="W20540" s="5"/>
    </row>
    <row r="20541" spans="4:23" customFormat="1" x14ac:dyDescent="0.35">
      <c r="D20541" s="5"/>
      <c r="J20541" s="12"/>
      <c r="S20541" s="12"/>
      <c r="T20541" s="5"/>
      <c r="V20541" s="5"/>
      <c r="W20541" s="5"/>
    </row>
    <row r="20542" spans="4:23" customFormat="1" x14ac:dyDescent="0.35">
      <c r="D20542" s="5"/>
      <c r="J20542" s="12"/>
      <c r="S20542" s="12"/>
      <c r="T20542" s="5"/>
      <c r="V20542" s="5"/>
      <c r="W20542" s="5"/>
    </row>
    <row r="20543" spans="4:23" customFormat="1" x14ac:dyDescent="0.35">
      <c r="D20543" s="5"/>
      <c r="J20543" s="12"/>
      <c r="S20543" s="12"/>
      <c r="T20543" s="5"/>
      <c r="V20543" s="5"/>
      <c r="W20543" s="5"/>
    </row>
    <row r="20544" spans="4:23" customFormat="1" x14ac:dyDescent="0.35">
      <c r="D20544" s="5"/>
      <c r="J20544" s="12"/>
      <c r="S20544" s="12"/>
      <c r="T20544" s="5"/>
      <c r="V20544" s="5"/>
      <c r="W20544" s="5"/>
    </row>
    <row r="20545" spans="4:23" customFormat="1" x14ac:dyDescent="0.35">
      <c r="D20545" s="5"/>
      <c r="J20545" s="12"/>
      <c r="S20545" s="12"/>
      <c r="T20545" s="5"/>
      <c r="V20545" s="5"/>
      <c r="W20545" s="5"/>
    </row>
    <row r="20546" spans="4:23" customFormat="1" x14ac:dyDescent="0.35">
      <c r="D20546" s="5"/>
      <c r="J20546" s="12"/>
      <c r="S20546" s="12"/>
      <c r="T20546" s="5"/>
      <c r="V20546" s="5"/>
      <c r="W20546" s="5"/>
    </row>
    <row r="20547" spans="4:23" customFormat="1" x14ac:dyDescent="0.35">
      <c r="D20547" s="5"/>
      <c r="J20547" s="12"/>
      <c r="S20547" s="12"/>
      <c r="T20547" s="5"/>
      <c r="V20547" s="5"/>
      <c r="W20547" s="5"/>
    </row>
    <row r="20548" spans="4:23" customFormat="1" x14ac:dyDescent="0.35">
      <c r="D20548" s="5"/>
      <c r="J20548" s="12"/>
      <c r="S20548" s="12"/>
      <c r="T20548" s="5"/>
      <c r="V20548" s="5"/>
      <c r="W20548" s="5"/>
    </row>
    <row r="20549" spans="4:23" customFormat="1" x14ac:dyDescent="0.35">
      <c r="D20549" s="5"/>
      <c r="J20549" s="12"/>
      <c r="S20549" s="12"/>
      <c r="T20549" s="5"/>
      <c r="V20549" s="5"/>
      <c r="W20549" s="5"/>
    </row>
    <row r="20550" spans="4:23" customFormat="1" x14ac:dyDescent="0.35">
      <c r="D20550" s="5"/>
      <c r="J20550" s="12"/>
      <c r="S20550" s="12"/>
      <c r="T20550" s="5"/>
      <c r="V20550" s="5"/>
      <c r="W20550" s="5"/>
    </row>
    <row r="20551" spans="4:23" customFormat="1" x14ac:dyDescent="0.35">
      <c r="D20551" s="5"/>
      <c r="J20551" s="12"/>
      <c r="S20551" s="12"/>
      <c r="T20551" s="5"/>
      <c r="V20551" s="5"/>
      <c r="W20551" s="5"/>
    </row>
    <row r="20552" spans="4:23" customFormat="1" x14ac:dyDescent="0.35">
      <c r="D20552" s="5"/>
      <c r="J20552" s="12"/>
      <c r="S20552" s="12"/>
      <c r="T20552" s="5"/>
      <c r="V20552" s="5"/>
      <c r="W20552" s="5"/>
    </row>
    <row r="20553" spans="4:23" customFormat="1" x14ac:dyDescent="0.35">
      <c r="D20553" s="5"/>
      <c r="J20553" s="12"/>
      <c r="S20553" s="12"/>
      <c r="T20553" s="5"/>
      <c r="V20553" s="5"/>
      <c r="W20553" s="5"/>
    </row>
    <row r="20554" spans="4:23" customFormat="1" x14ac:dyDescent="0.35">
      <c r="D20554" s="5"/>
      <c r="J20554" s="12"/>
      <c r="S20554" s="12"/>
      <c r="T20554" s="5"/>
      <c r="V20554" s="5"/>
      <c r="W20554" s="5"/>
    </row>
    <row r="20555" spans="4:23" customFormat="1" x14ac:dyDescent="0.35">
      <c r="D20555" s="5"/>
      <c r="J20555" s="12"/>
      <c r="S20555" s="12"/>
      <c r="T20555" s="5"/>
      <c r="V20555" s="5"/>
      <c r="W20555" s="5"/>
    </row>
    <row r="20556" spans="4:23" customFormat="1" x14ac:dyDescent="0.35">
      <c r="D20556" s="5"/>
      <c r="J20556" s="12"/>
      <c r="S20556" s="12"/>
      <c r="T20556" s="5"/>
      <c r="V20556" s="5"/>
      <c r="W20556" s="5"/>
    </row>
    <row r="20557" spans="4:23" customFormat="1" x14ac:dyDescent="0.35">
      <c r="D20557" s="5"/>
      <c r="J20557" s="12"/>
      <c r="S20557" s="12"/>
      <c r="T20557" s="5"/>
      <c r="V20557" s="5"/>
      <c r="W20557" s="5"/>
    </row>
    <row r="20558" spans="4:23" customFormat="1" x14ac:dyDescent="0.35">
      <c r="D20558" s="5"/>
      <c r="J20558" s="12"/>
      <c r="S20558" s="12"/>
      <c r="T20558" s="5"/>
      <c r="V20558" s="5"/>
      <c r="W20558" s="5"/>
    </row>
    <row r="20559" spans="4:23" customFormat="1" x14ac:dyDescent="0.35">
      <c r="D20559" s="5"/>
      <c r="J20559" s="12"/>
      <c r="S20559" s="12"/>
      <c r="T20559" s="5"/>
      <c r="V20559" s="5"/>
      <c r="W20559" s="5"/>
    </row>
    <row r="20560" spans="4:23" customFormat="1" x14ac:dyDescent="0.35">
      <c r="D20560" s="5"/>
      <c r="J20560" s="12"/>
      <c r="S20560" s="12"/>
      <c r="T20560" s="5"/>
      <c r="V20560" s="5"/>
      <c r="W20560" s="5"/>
    </row>
    <row r="20561" spans="4:23" customFormat="1" x14ac:dyDescent="0.35">
      <c r="D20561" s="5"/>
      <c r="J20561" s="12"/>
      <c r="S20561" s="12"/>
      <c r="T20561" s="5"/>
      <c r="V20561" s="5"/>
      <c r="W20561" s="5"/>
    </row>
    <row r="20562" spans="4:23" customFormat="1" x14ac:dyDescent="0.35">
      <c r="D20562" s="5"/>
      <c r="J20562" s="12"/>
      <c r="S20562" s="12"/>
      <c r="T20562" s="5"/>
      <c r="V20562" s="5"/>
      <c r="W20562" s="5"/>
    </row>
    <row r="20563" spans="4:23" customFormat="1" x14ac:dyDescent="0.35">
      <c r="D20563" s="5"/>
      <c r="J20563" s="12"/>
      <c r="S20563" s="12"/>
      <c r="T20563" s="5"/>
      <c r="V20563" s="5"/>
      <c r="W20563" s="5"/>
    </row>
    <row r="20564" spans="4:23" customFormat="1" x14ac:dyDescent="0.35">
      <c r="D20564" s="5"/>
      <c r="J20564" s="12"/>
      <c r="S20564" s="12"/>
      <c r="T20564" s="5"/>
      <c r="V20564" s="5"/>
      <c r="W20564" s="5"/>
    </row>
    <row r="20565" spans="4:23" customFormat="1" x14ac:dyDescent="0.35">
      <c r="D20565" s="5"/>
      <c r="J20565" s="12"/>
      <c r="S20565" s="12"/>
      <c r="T20565" s="5"/>
      <c r="V20565" s="5"/>
      <c r="W20565" s="5"/>
    </row>
    <row r="20566" spans="4:23" customFormat="1" x14ac:dyDescent="0.35">
      <c r="D20566" s="5"/>
      <c r="J20566" s="12"/>
      <c r="S20566" s="12"/>
      <c r="T20566" s="5"/>
      <c r="V20566" s="5"/>
      <c r="W20566" s="5"/>
    </row>
    <row r="20567" spans="4:23" customFormat="1" x14ac:dyDescent="0.35">
      <c r="D20567" s="5"/>
      <c r="J20567" s="12"/>
      <c r="S20567" s="12"/>
      <c r="T20567" s="5"/>
      <c r="V20567" s="5"/>
      <c r="W20567" s="5"/>
    </row>
    <row r="20568" spans="4:23" customFormat="1" x14ac:dyDescent="0.35">
      <c r="D20568" s="5"/>
      <c r="J20568" s="12"/>
      <c r="S20568" s="12"/>
      <c r="T20568" s="5"/>
      <c r="V20568" s="5"/>
      <c r="W20568" s="5"/>
    </row>
    <row r="20569" spans="4:23" customFormat="1" x14ac:dyDescent="0.35">
      <c r="D20569" s="5"/>
      <c r="J20569" s="12"/>
      <c r="S20569" s="12"/>
      <c r="T20569" s="5"/>
      <c r="V20569" s="5"/>
      <c r="W20569" s="5"/>
    </row>
    <row r="20570" spans="4:23" customFormat="1" x14ac:dyDescent="0.35">
      <c r="D20570" s="5"/>
      <c r="J20570" s="12"/>
      <c r="S20570" s="12"/>
      <c r="T20570" s="5"/>
      <c r="V20570" s="5"/>
      <c r="W20570" s="5"/>
    </row>
    <row r="20571" spans="4:23" customFormat="1" x14ac:dyDescent="0.35">
      <c r="D20571" s="5"/>
      <c r="J20571" s="12"/>
      <c r="S20571" s="12"/>
      <c r="T20571" s="5"/>
      <c r="V20571" s="5"/>
      <c r="W20571" s="5"/>
    </row>
    <row r="20572" spans="4:23" customFormat="1" x14ac:dyDescent="0.35">
      <c r="D20572" s="5"/>
      <c r="J20572" s="12"/>
      <c r="S20572" s="12"/>
      <c r="T20572" s="5"/>
      <c r="V20572" s="5"/>
      <c r="W20572" s="5"/>
    </row>
    <row r="20573" spans="4:23" customFormat="1" x14ac:dyDescent="0.35">
      <c r="D20573" s="5"/>
      <c r="J20573" s="12"/>
      <c r="S20573" s="12"/>
      <c r="T20573" s="5"/>
      <c r="V20573" s="5"/>
      <c r="W20573" s="5"/>
    </row>
    <row r="20574" spans="4:23" customFormat="1" x14ac:dyDescent="0.35">
      <c r="D20574" s="5"/>
      <c r="J20574" s="12"/>
      <c r="S20574" s="12"/>
      <c r="T20574" s="5"/>
      <c r="V20574" s="5"/>
      <c r="W20574" s="5"/>
    </row>
    <row r="20575" spans="4:23" customFormat="1" x14ac:dyDescent="0.35">
      <c r="D20575" s="5"/>
      <c r="J20575" s="12"/>
      <c r="S20575" s="12"/>
      <c r="T20575" s="5"/>
      <c r="V20575" s="5"/>
      <c r="W20575" s="5"/>
    </row>
    <row r="20576" spans="4:23" customFormat="1" x14ac:dyDescent="0.35">
      <c r="D20576" s="5"/>
      <c r="J20576" s="12"/>
      <c r="S20576" s="12"/>
      <c r="T20576" s="5"/>
      <c r="V20576" s="5"/>
      <c r="W20576" s="5"/>
    </row>
    <row r="20577" spans="4:23" customFormat="1" x14ac:dyDescent="0.35">
      <c r="D20577" s="5"/>
      <c r="J20577" s="12"/>
      <c r="S20577" s="12"/>
      <c r="T20577" s="5"/>
      <c r="V20577" s="5"/>
      <c r="W20577" s="5"/>
    </row>
    <row r="20578" spans="4:23" customFormat="1" x14ac:dyDescent="0.35">
      <c r="D20578" s="5"/>
      <c r="J20578" s="12"/>
      <c r="S20578" s="12"/>
      <c r="T20578" s="5"/>
      <c r="V20578" s="5"/>
      <c r="W20578" s="5"/>
    </row>
    <row r="20579" spans="4:23" customFormat="1" x14ac:dyDescent="0.35">
      <c r="D20579" s="5"/>
      <c r="J20579" s="12"/>
      <c r="S20579" s="12"/>
      <c r="T20579" s="5"/>
      <c r="V20579" s="5"/>
      <c r="W20579" s="5"/>
    </row>
    <row r="20580" spans="4:23" customFormat="1" x14ac:dyDescent="0.35">
      <c r="D20580" s="5"/>
      <c r="J20580" s="12"/>
      <c r="S20580" s="12"/>
      <c r="T20580" s="5"/>
      <c r="V20580" s="5"/>
      <c r="W20580" s="5"/>
    </row>
    <row r="20581" spans="4:23" customFormat="1" x14ac:dyDescent="0.35">
      <c r="D20581" s="5"/>
      <c r="J20581" s="12"/>
      <c r="S20581" s="12"/>
      <c r="T20581" s="5"/>
      <c r="V20581" s="5"/>
      <c r="W20581" s="5"/>
    </row>
    <row r="20582" spans="4:23" customFormat="1" x14ac:dyDescent="0.35">
      <c r="D20582" s="5"/>
      <c r="J20582" s="12"/>
      <c r="S20582" s="12"/>
      <c r="T20582" s="5"/>
      <c r="V20582" s="5"/>
      <c r="W20582" s="5"/>
    </row>
    <row r="20583" spans="4:23" customFormat="1" x14ac:dyDescent="0.35">
      <c r="D20583" s="5"/>
      <c r="J20583" s="12"/>
      <c r="S20583" s="12"/>
      <c r="T20583" s="5"/>
      <c r="V20583" s="5"/>
      <c r="W20583" s="5"/>
    </row>
    <row r="20584" spans="4:23" customFormat="1" x14ac:dyDescent="0.35">
      <c r="D20584" s="5"/>
      <c r="J20584" s="12"/>
      <c r="S20584" s="12"/>
      <c r="T20584" s="5"/>
      <c r="V20584" s="5"/>
      <c r="W20584" s="5"/>
    </row>
    <row r="20585" spans="4:23" customFormat="1" x14ac:dyDescent="0.35">
      <c r="D20585" s="5"/>
      <c r="J20585" s="12"/>
      <c r="S20585" s="12"/>
      <c r="T20585" s="5"/>
      <c r="V20585" s="5"/>
      <c r="W20585" s="5"/>
    </row>
    <row r="20586" spans="4:23" customFormat="1" x14ac:dyDescent="0.35">
      <c r="D20586" s="5"/>
      <c r="J20586" s="12"/>
      <c r="S20586" s="12"/>
      <c r="T20586" s="5"/>
      <c r="V20586" s="5"/>
      <c r="W20586" s="5"/>
    </row>
    <row r="20587" spans="4:23" customFormat="1" x14ac:dyDescent="0.35">
      <c r="D20587" s="5"/>
      <c r="J20587" s="12"/>
      <c r="S20587" s="12"/>
      <c r="T20587" s="5"/>
      <c r="V20587" s="5"/>
      <c r="W20587" s="5"/>
    </row>
    <row r="20588" spans="4:23" customFormat="1" x14ac:dyDescent="0.35">
      <c r="D20588" s="5"/>
      <c r="J20588" s="12"/>
      <c r="S20588" s="12"/>
      <c r="T20588" s="5"/>
      <c r="V20588" s="5"/>
      <c r="W20588" s="5"/>
    </row>
    <row r="20589" spans="4:23" customFormat="1" x14ac:dyDescent="0.35">
      <c r="D20589" s="5"/>
      <c r="J20589" s="12"/>
      <c r="S20589" s="12"/>
      <c r="T20589" s="5"/>
      <c r="V20589" s="5"/>
      <c r="W20589" s="5"/>
    </row>
    <row r="20590" spans="4:23" customFormat="1" x14ac:dyDescent="0.35">
      <c r="D20590" s="5"/>
      <c r="J20590" s="12"/>
      <c r="S20590" s="12"/>
      <c r="T20590" s="5"/>
      <c r="V20590" s="5"/>
      <c r="W20590" s="5"/>
    </row>
    <row r="20591" spans="4:23" customFormat="1" x14ac:dyDescent="0.35">
      <c r="D20591" s="5"/>
      <c r="J20591" s="12"/>
      <c r="S20591" s="12"/>
      <c r="T20591" s="5"/>
      <c r="V20591" s="5"/>
      <c r="W20591" s="5"/>
    </row>
    <row r="20592" spans="4:23" customFormat="1" x14ac:dyDescent="0.35">
      <c r="D20592" s="5"/>
      <c r="J20592" s="12"/>
      <c r="S20592" s="12"/>
      <c r="T20592" s="5"/>
      <c r="V20592" s="5"/>
      <c r="W20592" s="5"/>
    </row>
    <row r="20593" spans="4:23" customFormat="1" x14ac:dyDescent="0.35">
      <c r="D20593" s="5"/>
      <c r="J20593" s="12"/>
      <c r="S20593" s="12"/>
      <c r="T20593" s="5"/>
      <c r="V20593" s="5"/>
      <c r="W20593" s="5"/>
    </row>
    <row r="20594" spans="4:23" customFormat="1" x14ac:dyDescent="0.35">
      <c r="D20594" s="5"/>
      <c r="J20594" s="12"/>
      <c r="S20594" s="12"/>
      <c r="T20594" s="5"/>
      <c r="V20594" s="5"/>
      <c r="W20594" s="5"/>
    </row>
    <row r="20595" spans="4:23" customFormat="1" x14ac:dyDescent="0.35">
      <c r="D20595" s="5"/>
      <c r="J20595" s="12"/>
      <c r="S20595" s="12"/>
      <c r="T20595" s="5"/>
      <c r="V20595" s="5"/>
      <c r="W20595" s="5"/>
    </row>
    <row r="20596" spans="4:23" customFormat="1" x14ac:dyDescent="0.35">
      <c r="D20596" s="5"/>
      <c r="J20596" s="12"/>
      <c r="S20596" s="12"/>
      <c r="T20596" s="5"/>
      <c r="V20596" s="5"/>
      <c r="W20596" s="5"/>
    </row>
    <row r="20597" spans="4:23" customFormat="1" x14ac:dyDescent="0.35">
      <c r="D20597" s="5"/>
      <c r="J20597" s="12"/>
      <c r="S20597" s="12"/>
      <c r="T20597" s="5"/>
      <c r="V20597" s="5"/>
      <c r="W20597" s="5"/>
    </row>
    <row r="20598" spans="4:23" customFormat="1" x14ac:dyDescent="0.35">
      <c r="D20598" s="5"/>
      <c r="J20598" s="12"/>
      <c r="S20598" s="12"/>
      <c r="T20598" s="5"/>
      <c r="V20598" s="5"/>
      <c r="W20598" s="5"/>
    </row>
    <row r="20599" spans="4:23" customFormat="1" x14ac:dyDescent="0.35">
      <c r="D20599" s="5"/>
      <c r="J20599" s="12"/>
      <c r="S20599" s="12"/>
      <c r="T20599" s="5"/>
      <c r="V20599" s="5"/>
      <c r="W20599" s="5"/>
    </row>
    <row r="20600" spans="4:23" customFormat="1" x14ac:dyDescent="0.35">
      <c r="D20600" s="5"/>
      <c r="J20600" s="12"/>
      <c r="S20600" s="12"/>
      <c r="T20600" s="5"/>
      <c r="V20600" s="5"/>
      <c r="W20600" s="5"/>
    </row>
    <row r="20601" spans="4:23" customFormat="1" x14ac:dyDescent="0.35">
      <c r="D20601" s="5"/>
      <c r="J20601" s="12"/>
      <c r="S20601" s="12"/>
      <c r="T20601" s="5"/>
      <c r="V20601" s="5"/>
      <c r="W20601" s="5"/>
    </row>
    <row r="20602" spans="4:23" customFormat="1" x14ac:dyDescent="0.35">
      <c r="D20602" s="5"/>
      <c r="J20602" s="12"/>
      <c r="S20602" s="12"/>
      <c r="T20602" s="5"/>
      <c r="V20602" s="5"/>
      <c r="W20602" s="5"/>
    </row>
    <row r="20603" spans="4:23" customFormat="1" x14ac:dyDescent="0.35">
      <c r="D20603" s="5"/>
      <c r="J20603" s="12"/>
      <c r="S20603" s="12"/>
      <c r="T20603" s="5"/>
      <c r="V20603" s="5"/>
      <c r="W20603" s="5"/>
    </row>
    <row r="20604" spans="4:23" customFormat="1" x14ac:dyDescent="0.35">
      <c r="D20604" s="5"/>
      <c r="J20604" s="12"/>
      <c r="S20604" s="12"/>
      <c r="T20604" s="5"/>
      <c r="V20604" s="5"/>
      <c r="W20604" s="5"/>
    </row>
    <row r="20605" spans="4:23" customFormat="1" x14ac:dyDescent="0.35">
      <c r="D20605" s="5"/>
      <c r="J20605" s="12"/>
      <c r="S20605" s="12"/>
      <c r="T20605" s="5"/>
      <c r="V20605" s="5"/>
      <c r="W20605" s="5"/>
    </row>
    <row r="20606" spans="4:23" customFormat="1" x14ac:dyDescent="0.35">
      <c r="D20606" s="5"/>
      <c r="J20606" s="12"/>
      <c r="S20606" s="12"/>
      <c r="T20606" s="5"/>
      <c r="V20606" s="5"/>
      <c r="W20606" s="5"/>
    </row>
    <row r="20607" spans="4:23" customFormat="1" x14ac:dyDescent="0.35">
      <c r="D20607" s="5"/>
      <c r="J20607" s="12"/>
      <c r="S20607" s="12"/>
      <c r="T20607" s="5"/>
      <c r="V20607" s="5"/>
      <c r="W20607" s="5"/>
    </row>
    <row r="20608" spans="4:23" customFormat="1" x14ac:dyDescent="0.35">
      <c r="D20608" s="5"/>
      <c r="J20608" s="12"/>
      <c r="S20608" s="12"/>
      <c r="T20608" s="5"/>
      <c r="V20608" s="5"/>
      <c r="W20608" s="5"/>
    </row>
    <row r="20609" spans="4:23" customFormat="1" x14ac:dyDescent="0.35">
      <c r="D20609" s="5"/>
      <c r="J20609" s="12"/>
      <c r="S20609" s="12"/>
      <c r="T20609" s="5"/>
      <c r="V20609" s="5"/>
      <c r="W20609" s="5"/>
    </row>
    <row r="20610" spans="4:23" customFormat="1" x14ac:dyDescent="0.35">
      <c r="D20610" s="5"/>
      <c r="J20610" s="12"/>
      <c r="S20610" s="12"/>
      <c r="T20610" s="5"/>
      <c r="V20610" s="5"/>
      <c r="W20610" s="5"/>
    </row>
    <row r="20611" spans="4:23" customFormat="1" x14ac:dyDescent="0.35">
      <c r="D20611" s="5"/>
      <c r="J20611" s="12"/>
      <c r="S20611" s="12"/>
      <c r="T20611" s="5"/>
      <c r="V20611" s="5"/>
      <c r="W20611" s="5"/>
    </row>
    <row r="20612" spans="4:23" customFormat="1" x14ac:dyDescent="0.35">
      <c r="D20612" s="5"/>
      <c r="J20612" s="12"/>
      <c r="S20612" s="12"/>
      <c r="T20612" s="5"/>
      <c r="V20612" s="5"/>
      <c r="W20612" s="5"/>
    </row>
    <row r="20613" spans="4:23" customFormat="1" x14ac:dyDescent="0.35">
      <c r="D20613" s="5"/>
      <c r="J20613" s="12"/>
      <c r="S20613" s="12"/>
      <c r="T20613" s="5"/>
      <c r="V20613" s="5"/>
      <c r="W20613" s="5"/>
    </row>
    <row r="20614" spans="4:23" customFormat="1" x14ac:dyDescent="0.35">
      <c r="D20614" s="5"/>
      <c r="J20614" s="12"/>
      <c r="S20614" s="12"/>
      <c r="T20614" s="5"/>
      <c r="V20614" s="5"/>
      <c r="W20614" s="5"/>
    </row>
    <row r="20615" spans="4:23" customFormat="1" x14ac:dyDescent="0.35">
      <c r="D20615" s="5"/>
      <c r="J20615" s="12"/>
      <c r="S20615" s="12"/>
      <c r="T20615" s="5"/>
      <c r="V20615" s="5"/>
      <c r="W20615" s="5"/>
    </row>
    <row r="20616" spans="4:23" customFormat="1" x14ac:dyDescent="0.35">
      <c r="D20616" s="5"/>
      <c r="J20616" s="12"/>
      <c r="S20616" s="12"/>
      <c r="T20616" s="5"/>
      <c r="V20616" s="5"/>
      <c r="W20616" s="5"/>
    </row>
    <row r="20617" spans="4:23" customFormat="1" x14ac:dyDescent="0.35">
      <c r="D20617" s="5"/>
      <c r="J20617" s="12"/>
      <c r="S20617" s="12"/>
      <c r="T20617" s="5"/>
      <c r="V20617" s="5"/>
      <c r="W20617" s="5"/>
    </row>
    <row r="20618" spans="4:23" customFormat="1" x14ac:dyDescent="0.35">
      <c r="D20618" s="5"/>
      <c r="J20618" s="12"/>
      <c r="S20618" s="12"/>
      <c r="T20618" s="5"/>
      <c r="V20618" s="5"/>
      <c r="W20618" s="5"/>
    </row>
    <row r="20619" spans="4:23" customFormat="1" x14ac:dyDescent="0.35">
      <c r="D20619" s="5"/>
      <c r="J20619" s="12"/>
      <c r="S20619" s="12"/>
      <c r="T20619" s="5"/>
      <c r="V20619" s="5"/>
      <c r="W20619" s="5"/>
    </row>
    <row r="20620" spans="4:23" customFormat="1" x14ac:dyDescent="0.35">
      <c r="D20620" s="5"/>
      <c r="J20620" s="12"/>
      <c r="S20620" s="12"/>
      <c r="T20620" s="5"/>
      <c r="V20620" s="5"/>
      <c r="W20620" s="5"/>
    </row>
    <row r="20621" spans="4:23" customFormat="1" x14ac:dyDescent="0.35">
      <c r="D20621" s="5"/>
      <c r="J20621" s="12"/>
      <c r="S20621" s="12"/>
      <c r="T20621" s="5"/>
      <c r="V20621" s="5"/>
      <c r="W20621" s="5"/>
    </row>
    <row r="20622" spans="4:23" customFormat="1" x14ac:dyDescent="0.35">
      <c r="D20622" s="5"/>
      <c r="J20622" s="12"/>
      <c r="S20622" s="12"/>
      <c r="T20622" s="5"/>
      <c r="V20622" s="5"/>
      <c r="W20622" s="5"/>
    </row>
    <row r="20623" spans="4:23" customFormat="1" x14ac:dyDescent="0.35">
      <c r="D20623" s="5"/>
      <c r="J20623" s="12"/>
      <c r="S20623" s="12"/>
      <c r="T20623" s="5"/>
      <c r="V20623" s="5"/>
      <c r="W20623" s="5"/>
    </row>
    <row r="20624" spans="4:23" customFormat="1" x14ac:dyDescent="0.35">
      <c r="D20624" s="5"/>
      <c r="J20624" s="12"/>
      <c r="S20624" s="12"/>
      <c r="T20624" s="5"/>
      <c r="V20624" s="5"/>
      <c r="W20624" s="5"/>
    </row>
    <row r="20625" spans="4:23" customFormat="1" x14ac:dyDescent="0.35">
      <c r="D20625" s="5"/>
      <c r="J20625" s="12"/>
      <c r="S20625" s="12"/>
      <c r="T20625" s="5"/>
      <c r="V20625" s="5"/>
      <c r="W20625" s="5"/>
    </row>
    <row r="20626" spans="4:23" customFormat="1" x14ac:dyDescent="0.35">
      <c r="D20626" s="5"/>
      <c r="J20626" s="12"/>
      <c r="S20626" s="12"/>
      <c r="T20626" s="5"/>
      <c r="V20626" s="5"/>
      <c r="W20626" s="5"/>
    </row>
    <row r="20627" spans="4:23" customFormat="1" x14ac:dyDescent="0.35">
      <c r="D20627" s="5"/>
      <c r="J20627" s="12"/>
      <c r="S20627" s="12"/>
      <c r="T20627" s="5"/>
      <c r="V20627" s="5"/>
      <c r="W20627" s="5"/>
    </row>
    <row r="20628" spans="4:23" customFormat="1" x14ac:dyDescent="0.35">
      <c r="D20628" s="5"/>
      <c r="J20628" s="12"/>
      <c r="S20628" s="12"/>
      <c r="T20628" s="5"/>
      <c r="V20628" s="5"/>
      <c r="W20628" s="5"/>
    </row>
    <row r="20629" spans="4:23" customFormat="1" x14ac:dyDescent="0.35">
      <c r="D20629" s="5"/>
      <c r="J20629" s="12"/>
      <c r="S20629" s="12"/>
      <c r="T20629" s="5"/>
      <c r="V20629" s="5"/>
      <c r="W20629" s="5"/>
    </row>
    <row r="20630" spans="4:23" customFormat="1" x14ac:dyDescent="0.35">
      <c r="D20630" s="5"/>
      <c r="J20630" s="12"/>
      <c r="S20630" s="12"/>
      <c r="T20630" s="5"/>
      <c r="V20630" s="5"/>
      <c r="W20630" s="5"/>
    </row>
    <row r="20631" spans="4:23" customFormat="1" x14ac:dyDescent="0.35">
      <c r="D20631" s="5"/>
      <c r="J20631" s="12"/>
      <c r="S20631" s="12"/>
      <c r="T20631" s="5"/>
      <c r="V20631" s="5"/>
      <c r="W20631" s="5"/>
    </row>
    <row r="20632" spans="4:23" customFormat="1" x14ac:dyDescent="0.35">
      <c r="D20632" s="5"/>
      <c r="J20632" s="12"/>
      <c r="S20632" s="12"/>
      <c r="T20632" s="5"/>
      <c r="V20632" s="5"/>
      <c r="W20632" s="5"/>
    </row>
    <row r="20633" spans="4:23" customFormat="1" x14ac:dyDescent="0.35">
      <c r="D20633" s="5"/>
      <c r="J20633" s="12"/>
      <c r="S20633" s="12"/>
      <c r="T20633" s="5"/>
      <c r="V20633" s="5"/>
      <c r="W20633" s="5"/>
    </row>
    <row r="20634" spans="4:23" customFormat="1" x14ac:dyDescent="0.35">
      <c r="D20634" s="5"/>
      <c r="J20634" s="12"/>
      <c r="S20634" s="12"/>
      <c r="T20634" s="5"/>
      <c r="V20634" s="5"/>
      <c r="W20634" s="5"/>
    </row>
    <row r="20635" spans="4:23" customFormat="1" x14ac:dyDescent="0.35">
      <c r="D20635" s="5"/>
      <c r="J20635" s="12"/>
      <c r="S20635" s="12"/>
      <c r="T20635" s="5"/>
      <c r="V20635" s="5"/>
      <c r="W20635" s="5"/>
    </row>
    <row r="20636" spans="4:23" customFormat="1" x14ac:dyDescent="0.35">
      <c r="D20636" s="5"/>
      <c r="J20636" s="12"/>
      <c r="S20636" s="12"/>
      <c r="T20636" s="5"/>
      <c r="V20636" s="5"/>
      <c r="W20636" s="5"/>
    </row>
    <row r="20637" spans="4:23" customFormat="1" x14ac:dyDescent="0.35">
      <c r="D20637" s="5"/>
      <c r="J20637" s="12"/>
      <c r="S20637" s="12"/>
      <c r="T20637" s="5"/>
      <c r="V20637" s="5"/>
      <c r="W20637" s="5"/>
    </row>
    <row r="20638" spans="4:23" customFormat="1" x14ac:dyDescent="0.35">
      <c r="D20638" s="5"/>
      <c r="J20638" s="12"/>
      <c r="S20638" s="12"/>
      <c r="T20638" s="5"/>
      <c r="V20638" s="5"/>
      <c r="W20638" s="5"/>
    </row>
    <row r="20639" spans="4:23" customFormat="1" x14ac:dyDescent="0.35">
      <c r="D20639" s="5"/>
      <c r="J20639" s="12"/>
      <c r="S20639" s="12"/>
      <c r="T20639" s="5"/>
      <c r="V20639" s="5"/>
      <c r="W20639" s="5"/>
    </row>
    <row r="20640" spans="4:23" customFormat="1" x14ac:dyDescent="0.35">
      <c r="D20640" s="5"/>
      <c r="J20640" s="12"/>
      <c r="S20640" s="12"/>
      <c r="T20640" s="5"/>
      <c r="V20640" s="5"/>
      <c r="W20640" s="5"/>
    </row>
    <row r="20641" spans="4:23" customFormat="1" x14ac:dyDescent="0.35">
      <c r="D20641" s="5"/>
      <c r="J20641" s="12"/>
      <c r="S20641" s="12"/>
      <c r="T20641" s="5"/>
      <c r="V20641" s="5"/>
      <c r="W20641" s="5"/>
    </row>
    <row r="20642" spans="4:23" customFormat="1" x14ac:dyDescent="0.35">
      <c r="D20642" s="5"/>
      <c r="J20642" s="12"/>
      <c r="S20642" s="12"/>
      <c r="T20642" s="5"/>
      <c r="V20642" s="5"/>
      <c r="W20642" s="5"/>
    </row>
    <row r="20643" spans="4:23" customFormat="1" x14ac:dyDescent="0.35">
      <c r="D20643" s="5"/>
      <c r="J20643" s="12"/>
      <c r="S20643" s="12"/>
      <c r="T20643" s="5"/>
      <c r="V20643" s="5"/>
      <c r="W20643" s="5"/>
    </row>
    <row r="20644" spans="4:23" customFormat="1" x14ac:dyDescent="0.35">
      <c r="D20644" s="5"/>
      <c r="J20644" s="12"/>
      <c r="S20644" s="12"/>
      <c r="T20644" s="5"/>
      <c r="V20644" s="5"/>
      <c r="W20644" s="5"/>
    </row>
    <row r="20645" spans="4:23" customFormat="1" x14ac:dyDescent="0.35">
      <c r="D20645" s="5"/>
      <c r="J20645" s="12"/>
      <c r="S20645" s="12"/>
      <c r="T20645" s="5"/>
      <c r="V20645" s="5"/>
      <c r="W20645" s="5"/>
    </row>
    <row r="20646" spans="4:23" customFormat="1" x14ac:dyDescent="0.35">
      <c r="D20646" s="5"/>
      <c r="J20646" s="12"/>
      <c r="S20646" s="12"/>
      <c r="T20646" s="5"/>
      <c r="V20646" s="5"/>
      <c r="W20646" s="5"/>
    </row>
    <row r="20647" spans="4:23" customFormat="1" x14ac:dyDescent="0.35">
      <c r="D20647" s="5"/>
      <c r="J20647" s="12"/>
      <c r="S20647" s="12"/>
      <c r="T20647" s="5"/>
      <c r="V20647" s="5"/>
      <c r="W20647" s="5"/>
    </row>
    <row r="20648" spans="4:23" customFormat="1" x14ac:dyDescent="0.35">
      <c r="D20648" s="5"/>
      <c r="J20648" s="12"/>
      <c r="S20648" s="12"/>
      <c r="T20648" s="5"/>
      <c r="V20648" s="5"/>
      <c r="W20648" s="5"/>
    </row>
    <row r="20649" spans="4:23" customFormat="1" x14ac:dyDescent="0.35">
      <c r="D20649" s="5"/>
      <c r="J20649" s="12"/>
      <c r="S20649" s="12"/>
      <c r="T20649" s="5"/>
      <c r="V20649" s="5"/>
      <c r="W20649" s="5"/>
    </row>
    <row r="20650" spans="4:23" customFormat="1" x14ac:dyDescent="0.35">
      <c r="D20650" s="5"/>
      <c r="J20650" s="12"/>
      <c r="S20650" s="12"/>
      <c r="T20650" s="5"/>
      <c r="V20650" s="5"/>
      <c r="W20650" s="5"/>
    </row>
    <row r="20651" spans="4:23" customFormat="1" x14ac:dyDescent="0.35">
      <c r="D20651" s="5"/>
      <c r="J20651" s="12"/>
      <c r="S20651" s="12"/>
      <c r="T20651" s="5"/>
      <c r="V20651" s="5"/>
      <c r="W20651" s="5"/>
    </row>
    <row r="20652" spans="4:23" customFormat="1" x14ac:dyDescent="0.35">
      <c r="D20652" s="5"/>
      <c r="J20652" s="12"/>
      <c r="S20652" s="12"/>
      <c r="T20652" s="5"/>
      <c r="V20652" s="5"/>
      <c r="W20652" s="5"/>
    </row>
    <row r="20653" spans="4:23" customFormat="1" x14ac:dyDescent="0.35">
      <c r="D20653" s="5"/>
      <c r="J20653" s="12"/>
      <c r="S20653" s="12"/>
      <c r="T20653" s="5"/>
      <c r="V20653" s="5"/>
      <c r="W20653" s="5"/>
    </row>
    <row r="20654" spans="4:23" customFormat="1" x14ac:dyDescent="0.35">
      <c r="D20654" s="5"/>
      <c r="J20654" s="12"/>
      <c r="S20654" s="12"/>
      <c r="T20654" s="5"/>
      <c r="V20654" s="5"/>
      <c r="W20654" s="5"/>
    </row>
    <row r="20655" spans="4:23" customFormat="1" x14ac:dyDescent="0.35">
      <c r="D20655" s="5"/>
      <c r="J20655" s="12"/>
      <c r="S20655" s="12"/>
      <c r="T20655" s="5"/>
      <c r="V20655" s="5"/>
      <c r="W20655" s="5"/>
    </row>
    <row r="20656" spans="4:23" customFormat="1" x14ac:dyDescent="0.35">
      <c r="D20656" s="5"/>
      <c r="J20656" s="12"/>
      <c r="S20656" s="12"/>
      <c r="T20656" s="5"/>
      <c r="V20656" s="5"/>
      <c r="W20656" s="5"/>
    </row>
    <row r="20657" spans="4:23" customFormat="1" x14ac:dyDescent="0.35">
      <c r="D20657" s="5"/>
      <c r="J20657" s="12"/>
      <c r="S20657" s="12"/>
      <c r="T20657" s="5"/>
      <c r="V20657" s="5"/>
      <c r="W20657" s="5"/>
    </row>
    <row r="20658" spans="4:23" customFormat="1" x14ac:dyDescent="0.35">
      <c r="D20658" s="5"/>
      <c r="J20658" s="12"/>
      <c r="S20658" s="12"/>
      <c r="T20658" s="5"/>
      <c r="V20658" s="5"/>
      <c r="W20658" s="5"/>
    </row>
    <row r="20659" spans="4:23" customFormat="1" x14ac:dyDescent="0.35">
      <c r="D20659" s="5"/>
      <c r="J20659" s="12"/>
      <c r="S20659" s="12"/>
      <c r="T20659" s="5"/>
      <c r="V20659" s="5"/>
      <c r="W20659" s="5"/>
    </row>
    <row r="20660" spans="4:23" customFormat="1" x14ac:dyDescent="0.35">
      <c r="D20660" s="5"/>
      <c r="J20660" s="12"/>
      <c r="S20660" s="12"/>
      <c r="T20660" s="5"/>
      <c r="V20660" s="5"/>
      <c r="W20660" s="5"/>
    </row>
    <row r="20661" spans="4:23" customFormat="1" x14ac:dyDescent="0.35">
      <c r="D20661" s="5"/>
      <c r="J20661" s="12"/>
      <c r="S20661" s="12"/>
      <c r="T20661" s="5"/>
      <c r="V20661" s="5"/>
      <c r="W20661" s="5"/>
    </row>
    <row r="20662" spans="4:23" customFormat="1" x14ac:dyDescent="0.35">
      <c r="D20662" s="5"/>
      <c r="J20662" s="12"/>
      <c r="S20662" s="12"/>
      <c r="T20662" s="5"/>
      <c r="V20662" s="5"/>
      <c r="W20662" s="5"/>
    </row>
    <row r="20663" spans="4:23" customFormat="1" x14ac:dyDescent="0.35">
      <c r="D20663" s="5"/>
      <c r="J20663" s="12"/>
      <c r="S20663" s="12"/>
      <c r="T20663" s="5"/>
      <c r="V20663" s="5"/>
      <c r="W20663" s="5"/>
    </row>
    <row r="20664" spans="4:23" customFormat="1" x14ac:dyDescent="0.35">
      <c r="D20664" s="5"/>
      <c r="J20664" s="12"/>
      <c r="S20664" s="12"/>
      <c r="T20664" s="5"/>
      <c r="V20664" s="5"/>
      <c r="W20664" s="5"/>
    </row>
    <row r="20665" spans="4:23" customFormat="1" x14ac:dyDescent="0.35">
      <c r="D20665" s="5"/>
      <c r="J20665" s="12"/>
      <c r="S20665" s="12"/>
      <c r="T20665" s="5"/>
      <c r="V20665" s="5"/>
      <c r="W20665" s="5"/>
    </row>
    <row r="20666" spans="4:23" customFormat="1" x14ac:dyDescent="0.35">
      <c r="D20666" s="5"/>
      <c r="J20666" s="12"/>
      <c r="S20666" s="12"/>
      <c r="T20666" s="5"/>
      <c r="V20666" s="5"/>
      <c r="W20666" s="5"/>
    </row>
    <row r="20667" spans="4:23" customFormat="1" x14ac:dyDescent="0.35">
      <c r="D20667" s="5"/>
      <c r="J20667" s="12"/>
      <c r="S20667" s="12"/>
      <c r="T20667" s="5"/>
      <c r="V20667" s="5"/>
      <c r="W20667" s="5"/>
    </row>
    <row r="20668" spans="4:23" customFormat="1" x14ac:dyDescent="0.35">
      <c r="D20668" s="5"/>
      <c r="J20668" s="12"/>
      <c r="S20668" s="12"/>
      <c r="T20668" s="5"/>
      <c r="V20668" s="5"/>
      <c r="W20668" s="5"/>
    </row>
    <row r="20669" spans="4:23" customFormat="1" x14ac:dyDescent="0.35">
      <c r="D20669" s="5"/>
      <c r="J20669" s="12"/>
      <c r="S20669" s="12"/>
      <c r="T20669" s="5"/>
      <c r="V20669" s="5"/>
      <c r="W20669" s="5"/>
    </row>
    <row r="20670" spans="4:23" customFormat="1" x14ac:dyDescent="0.35">
      <c r="D20670" s="5"/>
      <c r="J20670" s="12"/>
      <c r="S20670" s="12"/>
      <c r="T20670" s="5"/>
      <c r="V20670" s="5"/>
      <c r="W20670" s="5"/>
    </row>
    <row r="20671" spans="4:23" customFormat="1" x14ac:dyDescent="0.35">
      <c r="D20671" s="5"/>
      <c r="J20671" s="12"/>
      <c r="S20671" s="12"/>
      <c r="T20671" s="5"/>
      <c r="V20671" s="5"/>
      <c r="W20671" s="5"/>
    </row>
    <row r="20672" spans="4:23" customFormat="1" x14ac:dyDescent="0.35">
      <c r="D20672" s="5"/>
      <c r="J20672" s="12"/>
      <c r="S20672" s="12"/>
      <c r="T20672" s="5"/>
      <c r="V20672" s="5"/>
      <c r="W20672" s="5"/>
    </row>
    <row r="20673" spans="4:23" customFormat="1" x14ac:dyDescent="0.35">
      <c r="D20673" s="5"/>
      <c r="J20673" s="12"/>
      <c r="S20673" s="12"/>
      <c r="T20673" s="5"/>
      <c r="V20673" s="5"/>
      <c r="W20673" s="5"/>
    </row>
    <row r="20674" spans="4:23" customFormat="1" x14ac:dyDescent="0.35">
      <c r="D20674" s="5"/>
      <c r="J20674" s="12"/>
      <c r="S20674" s="12"/>
      <c r="T20674" s="5"/>
      <c r="V20674" s="5"/>
      <c r="W20674" s="5"/>
    </row>
    <row r="20675" spans="4:23" customFormat="1" x14ac:dyDescent="0.35">
      <c r="D20675" s="5"/>
      <c r="J20675" s="12"/>
      <c r="S20675" s="12"/>
      <c r="T20675" s="5"/>
      <c r="V20675" s="5"/>
      <c r="W20675" s="5"/>
    </row>
    <row r="20676" spans="4:23" customFormat="1" x14ac:dyDescent="0.35">
      <c r="D20676" s="5"/>
      <c r="J20676" s="12"/>
      <c r="S20676" s="12"/>
      <c r="T20676" s="5"/>
      <c r="V20676" s="5"/>
      <c r="W20676" s="5"/>
    </row>
    <row r="20677" spans="4:23" customFormat="1" x14ac:dyDescent="0.35">
      <c r="D20677" s="5"/>
      <c r="J20677" s="12"/>
      <c r="S20677" s="12"/>
      <c r="T20677" s="5"/>
      <c r="V20677" s="5"/>
      <c r="W20677" s="5"/>
    </row>
    <row r="20678" spans="4:23" customFormat="1" x14ac:dyDescent="0.35">
      <c r="D20678" s="5"/>
      <c r="J20678" s="12"/>
      <c r="S20678" s="12"/>
      <c r="T20678" s="5"/>
      <c r="V20678" s="5"/>
      <c r="W20678" s="5"/>
    </row>
    <row r="20679" spans="4:23" customFormat="1" x14ac:dyDescent="0.35">
      <c r="D20679" s="5"/>
      <c r="J20679" s="12"/>
      <c r="S20679" s="12"/>
      <c r="T20679" s="5"/>
      <c r="V20679" s="5"/>
      <c r="W20679" s="5"/>
    </row>
    <row r="20680" spans="4:23" customFormat="1" x14ac:dyDescent="0.35">
      <c r="D20680" s="5"/>
      <c r="J20680" s="12"/>
      <c r="S20680" s="12"/>
      <c r="T20680" s="5"/>
      <c r="V20680" s="5"/>
      <c r="W20680" s="5"/>
    </row>
    <row r="20681" spans="4:23" customFormat="1" x14ac:dyDescent="0.35">
      <c r="D20681" s="5"/>
      <c r="J20681" s="12"/>
      <c r="S20681" s="12"/>
      <c r="T20681" s="5"/>
      <c r="V20681" s="5"/>
      <c r="W20681" s="5"/>
    </row>
    <row r="20682" spans="4:23" customFormat="1" x14ac:dyDescent="0.35">
      <c r="D20682" s="5"/>
      <c r="J20682" s="12"/>
      <c r="S20682" s="12"/>
      <c r="T20682" s="5"/>
      <c r="V20682" s="5"/>
      <c r="W20682" s="5"/>
    </row>
    <row r="20683" spans="4:23" customFormat="1" x14ac:dyDescent="0.35">
      <c r="D20683" s="5"/>
      <c r="J20683" s="12"/>
      <c r="S20683" s="12"/>
      <c r="T20683" s="5"/>
      <c r="V20683" s="5"/>
      <c r="W20683" s="5"/>
    </row>
    <row r="20684" spans="4:23" customFormat="1" x14ac:dyDescent="0.35">
      <c r="D20684" s="5"/>
      <c r="J20684" s="12"/>
      <c r="S20684" s="12"/>
      <c r="T20684" s="5"/>
      <c r="V20684" s="5"/>
      <c r="W20684" s="5"/>
    </row>
    <row r="20685" spans="4:23" customFormat="1" x14ac:dyDescent="0.35">
      <c r="D20685" s="5"/>
      <c r="J20685" s="12"/>
      <c r="S20685" s="12"/>
      <c r="T20685" s="5"/>
      <c r="V20685" s="5"/>
      <c r="W20685" s="5"/>
    </row>
    <row r="20686" spans="4:23" customFormat="1" x14ac:dyDescent="0.35">
      <c r="D20686" s="5"/>
      <c r="J20686" s="12"/>
      <c r="S20686" s="12"/>
      <c r="T20686" s="5"/>
      <c r="V20686" s="5"/>
      <c r="W20686" s="5"/>
    </row>
    <row r="20687" spans="4:23" customFormat="1" x14ac:dyDescent="0.35">
      <c r="D20687" s="5"/>
      <c r="J20687" s="12"/>
      <c r="S20687" s="12"/>
      <c r="T20687" s="5"/>
      <c r="V20687" s="5"/>
      <c r="W20687" s="5"/>
    </row>
    <row r="20688" spans="4:23" customFormat="1" x14ac:dyDescent="0.35">
      <c r="D20688" s="5"/>
      <c r="J20688" s="12"/>
      <c r="S20688" s="12"/>
      <c r="T20688" s="5"/>
      <c r="V20688" s="5"/>
      <c r="W20688" s="5"/>
    </row>
    <row r="20689" spans="4:23" customFormat="1" x14ac:dyDescent="0.35">
      <c r="D20689" s="5"/>
      <c r="J20689" s="12"/>
      <c r="S20689" s="12"/>
      <c r="T20689" s="5"/>
      <c r="V20689" s="5"/>
      <c r="W20689" s="5"/>
    </row>
    <row r="20690" spans="4:23" customFormat="1" x14ac:dyDescent="0.35">
      <c r="D20690" s="5"/>
      <c r="J20690" s="12"/>
      <c r="S20690" s="12"/>
      <c r="T20690" s="5"/>
      <c r="V20690" s="5"/>
      <c r="W20690" s="5"/>
    </row>
    <row r="20691" spans="4:23" customFormat="1" x14ac:dyDescent="0.35">
      <c r="D20691" s="5"/>
      <c r="J20691" s="12"/>
      <c r="S20691" s="12"/>
      <c r="T20691" s="5"/>
      <c r="V20691" s="5"/>
      <c r="W20691" s="5"/>
    </row>
    <row r="20692" spans="4:23" customFormat="1" x14ac:dyDescent="0.35">
      <c r="D20692" s="5"/>
      <c r="J20692" s="12"/>
      <c r="S20692" s="12"/>
      <c r="T20692" s="5"/>
      <c r="V20692" s="5"/>
      <c r="W20692" s="5"/>
    </row>
    <row r="20693" spans="4:23" customFormat="1" x14ac:dyDescent="0.35">
      <c r="D20693" s="5"/>
      <c r="J20693" s="12"/>
      <c r="S20693" s="12"/>
      <c r="T20693" s="5"/>
      <c r="V20693" s="5"/>
      <c r="W20693" s="5"/>
    </row>
    <row r="20694" spans="4:23" customFormat="1" x14ac:dyDescent="0.35">
      <c r="D20694" s="5"/>
      <c r="J20694" s="12"/>
      <c r="S20694" s="12"/>
      <c r="T20694" s="5"/>
      <c r="V20694" s="5"/>
      <c r="W20694" s="5"/>
    </row>
    <row r="20695" spans="4:23" customFormat="1" x14ac:dyDescent="0.35">
      <c r="D20695" s="5"/>
      <c r="J20695" s="12"/>
      <c r="S20695" s="12"/>
      <c r="T20695" s="5"/>
      <c r="V20695" s="5"/>
      <c r="W20695" s="5"/>
    </row>
    <row r="20696" spans="4:23" customFormat="1" x14ac:dyDescent="0.35">
      <c r="D20696" s="5"/>
      <c r="J20696" s="12"/>
      <c r="S20696" s="12"/>
      <c r="T20696" s="5"/>
      <c r="V20696" s="5"/>
      <c r="W20696" s="5"/>
    </row>
    <row r="20697" spans="4:23" customFormat="1" x14ac:dyDescent="0.35">
      <c r="D20697" s="5"/>
      <c r="J20697" s="12"/>
      <c r="S20697" s="12"/>
      <c r="T20697" s="5"/>
      <c r="V20697" s="5"/>
      <c r="W20697" s="5"/>
    </row>
    <row r="20698" spans="4:23" customFormat="1" x14ac:dyDescent="0.35">
      <c r="D20698" s="5"/>
      <c r="J20698" s="12"/>
      <c r="S20698" s="12"/>
      <c r="T20698" s="5"/>
      <c r="V20698" s="5"/>
      <c r="W20698" s="5"/>
    </row>
    <row r="20699" spans="4:23" customFormat="1" x14ac:dyDescent="0.35">
      <c r="D20699" s="5"/>
      <c r="J20699" s="12"/>
      <c r="S20699" s="12"/>
      <c r="T20699" s="5"/>
      <c r="V20699" s="5"/>
      <c r="W20699" s="5"/>
    </row>
    <row r="20700" spans="4:23" customFormat="1" x14ac:dyDescent="0.35">
      <c r="D20700" s="5"/>
      <c r="J20700" s="12"/>
      <c r="S20700" s="12"/>
      <c r="T20700" s="5"/>
      <c r="V20700" s="5"/>
      <c r="W20700" s="5"/>
    </row>
    <row r="20701" spans="4:23" customFormat="1" x14ac:dyDescent="0.35">
      <c r="D20701" s="5"/>
      <c r="J20701" s="12"/>
      <c r="S20701" s="12"/>
      <c r="T20701" s="5"/>
      <c r="V20701" s="5"/>
      <c r="W20701" s="5"/>
    </row>
    <row r="20702" spans="4:23" customFormat="1" x14ac:dyDescent="0.35">
      <c r="D20702" s="5"/>
      <c r="J20702" s="12"/>
      <c r="S20702" s="12"/>
      <c r="T20702" s="5"/>
      <c r="V20702" s="5"/>
      <c r="W20702" s="5"/>
    </row>
    <row r="20703" spans="4:23" customFormat="1" x14ac:dyDescent="0.35">
      <c r="D20703" s="5"/>
      <c r="J20703" s="12"/>
      <c r="S20703" s="12"/>
      <c r="T20703" s="5"/>
      <c r="V20703" s="5"/>
      <c r="W20703" s="5"/>
    </row>
    <row r="20704" spans="4:23" customFormat="1" x14ac:dyDescent="0.35">
      <c r="D20704" s="5"/>
      <c r="J20704" s="12"/>
      <c r="S20704" s="12"/>
      <c r="T20704" s="5"/>
      <c r="V20704" s="5"/>
      <c r="W20704" s="5"/>
    </row>
    <row r="20705" spans="4:23" customFormat="1" x14ac:dyDescent="0.35">
      <c r="D20705" s="5"/>
      <c r="J20705" s="12"/>
      <c r="S20705" s="12"/>
      <c r="T20705" s="5"/>
      <c r="V20705" s="5"/>
      <c r="W20705" s="5"/>
    </row>
    <row r="20706" spans="4:23" customFormat="1" x14ac:dyDescent="0.35">
      <c r="D20706" s="5"/>
      <c r="J20706" s="12"/>
      <c r="S20706" s="12"/>
      <c r="T20706" s="5"/>
      <c r="V20706" s="5"/>
      <c r="W20706" s="5"/>
    </row>
    <row r="20707" spans="4:23" customFormat="1" x14ac:dyDescent="0.35">
      <c r="D20707" s="5"/>
      <c r="J20707" s="12"/>
      <c r="S20707" s="12"/>
      <c r="T20707" s="5"/>
      <c r="V20707" s="5"/>
      <c r="W20707" s="5"/>
    </row>
    <row r="20708" spans="4:23" customFormat="1" x14ac:dyDescent="0.35">
      <c r="D20708" s="5"/>
      <c r="J20708" s="12"/>
      <c r="S20708" s="12"/>
      <c r="T20708" s="5"/>
      <c r="V20708" s="5"/>
      <c r="W20708" s="5"/>
    </row>
    <row r="20709" spans="4:23" customFormat="1" x14ac:dyDescent="0.35">
      <c r="D20709" s="5"/>
      <c r="J20709" s="12"/>
      <c r="S20709" s="12"/>
      <c r="T20709" s="5"/>
      <c r="V20709" s="5"/>
      <c r="W20709" s="5"/>
    </row>
    <row r="20710" spans="4:23" customFormat="1" x14ac:dyDescent="0.35">
      <c r="D20710" s="5"/>
      <c r="J20710" s="12"/>
      <c r="S20710" s="12"/>
      <c r="T20710" s="5"/>
      <c r="V20710" s="5"/>
      <c r="W20710" s="5"/>
    </row>
    <row r="20711" spans="4:23" customFormat="1" x14ac:dyDescent="0.35">
      <c r="D20711" s="5"/>
      <c r="J20711" s="12"/>
      <c r="S20711" s="12"/>
      <c r="T20711" s="5"/>
      <c r="V20711" s="5"/>
      <c r="W20711" s="5"/>
    </row>
    <row r="20712" spans="4:23" customFormat="1" x14ac:dyDescent="0.35">
      <c r="D20712" s="5"/>
      <c r="J20712" s="12"/>
      <c r="S20712" s="12"/>
      <c r="T20712" s="5"/>
      <c r="V20712" s="5"/>
      <c r="W20712" s="5"/>
    </row>
    <row r="20713" spans="4:23" customFormat="1" x14ac:dyDescent="0.35">
      <c r="D20713" s="5"/>
      <c r="J20713" s="12"/>
      <c r="S20713" s="12"/>
      <c r="T20713" s="5"/>
      <c r="V20713" s="5"/>
      <c r="W20713" s="5"/>
    </row>
    <row r="20714" spans="4:23" customFormat="1" x14ac:dyDescent="0.35">
      <c r="D20714" s="5"/>
      <c r="J20714" s="12"/>
      <c r="S20714" s="12"/>
      <c r="T20714" s="5"/>
      <c r="V20714" s="5"/>
      <c r="W20714" s="5"/>
    </row>
    <row r="20715" spans="4:23" customFormat="1" x14ac:dyDescent="0.35">
      <c r="D20715" s="5"/>
      <c r="J20715" s="12"/>
      <c r="S20715" s="12"/>
      <c r="T20715" s="5"/>
      <c r="V20715" s="5"/>
      <c r="W20715" s="5"/>
    </row>
    <row r="20716" spans="4:23" customFormat="1" x14ac:dyDescent="0.35">
      <c r="D20716" s="5"/>
      <c r="J20716" s="12"/>
      <c r="S20716" s="12"/>
      <c r="T20716" s="5"/>
      <c r="V20716" s="5"/>
      <c r="W20716" s="5"/>
    </row>
    <row r="20717" spans="4:23" customFormat="1" x14ac:dyDescent="0.35">
      <c r="D20717" s="5"/>
      <c r="J20717" s="12"/>
      <c r="S20717" s="12"/>
      <c r="T20717" s="5"/>
      <c r="V20717" s="5"/>
      <c r="W20717" s="5"/>
    </row>
    <row r="20718" spans="4:23" customFormat="1" x14ac:dyDescent="0.35">
      <c r="D20718" s="5"/>
      <c r="J20718" s="12"/>
      <c r="S20718" s="12"/>
      <c r="T20718" s="5"/>
      <c r="V20718" s="5"/>
      <c r="W20718" s="5"/>
    </row>
    <row r="20719" spans="4:23" customFormat="1" x14ac:dyDescent="0.35">
      <c r="D20719" s="5"/>
      <c r="J20719" s="12"/>
      <c r="S20719" s="12"/>
      <c r="T20719" s="5"/>
      <c r="V20719" s="5"/>
      <c r="W20719" s="5"/>
    </row>
    <row r="20720" spans="4:23" customFormat="1" x14ac:dyDescent="0.35">
      <c r="D20720" s="5"/>
      <c r="J20720" s="12"/>
      <c r="S20720" s="12"/>
      <c r="T20720" s="5"/>
      <c r="V20720" s="5"/>
      <c r="W20720" s="5"/>
    </row>
    <row r="20721" spans="4:23" customFormat="1" x14ac:dyDescent="0.35">
      <c r="D20721" s="5"/>
      <c r="J20721" s="12"/>
      <c r="S20721" s="12"/>
      <c r="T20721" s="5"/>
      <c r="V20721" s="5"/>
      <c r="W20721" s="5"/>
    </row>
    <row r="20722" spans="4:23" customFormat="1" x14ac:dyDescent="0.35">
      <c r="D20722" s="5"/>
      <c r="J20722" s="12"/>
      <c r="S20722" s="12"/>
      <c r="T20722" s="5"/>
      <c r="V20722" s="5"/>
      <c r="W20722" s="5"/>
    </row>
    <row r="20723" spans="4:23" customFormat="1" x14ac:dyDescent="0.35">
      <c r="D20723" s="5"/>
      <c r="J20723" s="12"/>
      <c r="S20723" s="12"/>
      <c r="T20723" s="5"/>
      <c r="V20723" s="5"/>
      <c r="W20723" s="5"/>
    </row>
    <row r="20724" spans="4:23" customFormat="1" x14ac:dyDescent="0.35">
      <c r="D20724" s="5"/>
      <c r="J20724" s="12"/>
      <c r="S20724" s="12"/>
      <c r="T20724" s="5"/>
      <c r="V20724" s="5"/>
      <c r="W20724" s="5"/>
    </row>
    <row r="20725" spans="4:23" customFormat="1" x14ac:dyDescent="0.35">
      <c r="D20725" s="5"/>
      <c r="J20725" s="12"/>
      <c r="S20725" s="12"/>
      <c r="T20725" s="5"/>
      <c r="V20725" s="5"/>
      <c r="W20725" s="5"/>
    </row>
    <row r="20726" spans="4:23" customFormat="1" x14ac:dyDescent="0.35">
      <c r="D20726" s="5"/>
      <c r="J20726" s="12"/>
      <c r="S20726" s="12"/>
      <c r="T20726" s="5"/>
      <c r="V20726" s="5"/>
      <c r="W20726" s="5"/>
    </row>
    <row r="20727" spans="4:23" customFormat="1" x14ac:dyDescent="0.35">
      <c r="D20727" s="5"/>
      <c r="J20727" s="12"/>
      <c r="S20727" s="12"/>
      <c r="T20727" s="5"/>
      <c r="V20727" s="5"/>
      <c r="W20727" s="5"/>
    </row>
    <row r="20728" spans="4:23" customFormat="1" x14ac:dyDescent="0.35">
      <c r="D20728" s="5"/>
      <c r="J20728" s="12"/>
      <c r="S20728" s="12"/>
      <c r="T20728" s="5"/>
      <c r="V20728" s="5"/>
      <c r="W20728" s="5"/>
    </row>
    <row r="20729" spans="4:23" customFormat="1" x14ac:dyDescent="0.35">
      <c r="D20729" s="5"/>
      <c r="J20729" s="12"/>
      <c r="S20729" s="12"/>
      <c r="T20729" s="5"/>
      <c r="V20729" s="5"/>
      <c r="W20729" s="5"/>
    </row>
    <row r="20730" spans="4:23" customFormat="1" x14ac:dyDescent="0.35">
      <c r="D20730" s="5"/>
      <c r="J20730" s="12"/>
      <c r="S20730" s="12"/>
      <c r="T20730" s="5"/>
      <c r="V20730" s="5"/>
      <c r="W20730" s="5"/>
    </row>
    <row r="20731" spans="4:23" customFormat="1" x14ac:dyDescent="0.35">
      <c r="D20731" s="5"/>
      <c r="J20731" s="12"/>
      <c r="S20731" s="12"/>
      <c r="T20731" s="5"/>
      <c r="V20731" s="5"/>
      <c r="W20731" s="5"/>
    </row>
    <row r="20732" spans="4:23" customFormat="1" x14ac:dyDescent="0.35">
      <c r="D20732" s="5"/>
      <c r="J20732" s="12"/>
      <c r="S20732" s="12"/>
      <c r="T20732" s="5"/>
      <c r="V20732" s="5"/>
      <c r="W20732" s="5"/>
    </row>
    <row r="20733" spans="4:23" customFormat="1" x14ac:dyDescent="0.35">
      <c r="D20733" s="5"/>
      <c r="J20733" s="12"/>
      <c r="S20733" s="12"/>
      <c r="T20733" s="5"/>
      <c r="V20733" s="5"/>
      <c r="W20733" s="5"/>
    </row>
    <row r="20734" spans="4:23" customFormat="1" x14ac:dyDescent="0.35">
      <c r="D20734" s="5"/>
      <c r="J20734" s="12"/>
      <c r="S20734" s="12"/>
      <c r="T20734" s="5"/>
      <c r="V20734" s="5"/>
      <c r="W20734" s="5"/>
    </row>
    <row r="20735" spans="4:23" customFormat="1" x14ac:dyDescent="0.35">
      <c r="D20735" s="5"/>
      <c r="J20735" s="12"/>
      <c r="S20735" s="12"/>
      <c r="T20735" s="5"/>
      <c r="V20735" s="5"/>
      <c r="W20735" s="5"/>
    </row>
    <row r="20736" spans="4:23" customFormat="1" x14ac:dyDescent="0.35">
      <c r="D20736" s="5"/>
      <c r="J20736" s="12"/>
      <c r="S20736" s="12"/>
      <c r="T20736" s="5"/>
      <c r="V20736" s="5"/>
      <c r="W20736" s="5"/>
    </row>
    <row r="20737" spans="4:23" customFormat="1" x14ac:dyDescent="0.35">
      <c r="D20737" s="5"/>
      <c r="J20737" s="12"/>
      <c r="S20737" s="12"/>
      <c r="T20737" s="5"/>
      <c r="V20737" s="5"/>
      <c r="W20737" s="5"/>
    </row>
    <row r="20738" spans="4:23" customFormat="1" x14ac:dyDescent="0.35">
      <c r="D20738" s="5"/>
      <c r="J20738" s="12"/>
      <c r="S20738" s="12"/>
      <c r="T20738" s="5"/>
      <c r="V20738" s="5"/>
      <c r="W20738" s="5"/>
    </row>
    <row r="20739" spans="4:23" customFormat="1" x14ac:dyDescent="0.35">
      <c r="D20739" s="5"/>
      <c r="J20739" s="12"/>
      <c r="S20739" s="12"/>
      <c r="T20739" s="5"/>
      <c r="V20739" s="5"/>
      <c r="W20739" s="5"/>
    </row>
    <row r="20740" spans="4:23" customFormat="1" x14ac:dyDescent="0.35">
      <c r="D20740" s="5"/>
      <c r="J20740" s="12"/>
      <c r="S20740" s="12"/>
      <c r="T20740" s="5"/>
      <c r="V20740" s="5"/>
      <c r="W20740" s="5"/>
    </row>
    <row r="20741" spans="4:23" customFormat="1" x14ac:dyDescent="0.35">
      <c r="D20741" s="5"/>
      <c r="J20741" s="12"/>
      <c r="S20741" s="12"/>
      <c r="T20741" s="5"/>
      <c r="V20741" s="5"/>
      <c r="W20741" s="5"/>
    </row>
    <row r="20742" spans="4:23" customFormat="1" x14ac:dyDescent="0.35">
      <c r="D20742" s="5"/>
      <c r="J20742" s="12"/>
      <c r="S20742" s="12"/>
      <c r="T20742" s="5"/>
      <c r="V20742" s="5"/>
      <c r="W20742" s="5"/>
    </row>
    <row r="20743" spans="4:23" customFormat="1" x14ac:dyDescent="0.35">
      <c r="D20743" s="5"/>
      <c r="J20743" s="12"/>
      <c r="S20743" s="12"/>
      <c r="T20743" s="5"/>
      <c r="V20743" s="5"/>
      <c r="W20743" s="5"/>
    </row>
    <row r="20744" spans="4:23" customFormat="1" x14ac:dyDescent="0.35">
      <c r="D20744" s="5"/>
      <c r="J20744" s="12"/>
      <c r="S20744" s="12"/>
      <c r="T20744" s="5"/>
      <c r="V20744" s="5"/>
      <c r="W20744" s="5"/>
    </row>
    <row r="20745" spans="4:23" customFormat="1" x14ac:dyDescent="0.35">
      <c r="D20745" s="5"/>
      <c r="J20745" s="12"/>
      <c r="S20745" s="12"/>
      <c r="T20745" s="5"/>
      <c r="V20745" s="5"/>
      <c r="W20745" s="5"/>
    </row>
    <row r="20746" spans="4:23" customFormat="1" x14ac:dyDescent="0.35">
      <c r="D20746" s="5"/>
      <c r="J20746" s="12"/>
      <c r="S20746" s="12"/>
      <c r="T20746" s="5"/>
      <c r="V20746" s="5"/>
      <c r="W20746" s="5"/>
    </row>
    <row r="20747" spans="4:23" customFormat="1" x14ac:dyDescent="0.35">
      <c r="D20747" s="5"/>
      <c r="J20747" s="12"/>
      <c r="S20747" s="12"/>
      <c r="T20747" s="5"/>
      <c r="V20747" s="5"/>
      <c r="W20747" s="5"/>
    </row>
    <row r="20748" spans="4:23" customFormat="1" x14ac:dyDescent="0.35">
      <c r="D20748" s="5"/>
      <c r="J20748" s="12"/>
      <c r="S20748" s="12"/>
      <c r="T20748" s="5"/>
      <c r="V20748" s="5"/>
      <c r="W20748" s="5"/>
    </row>
    <row r="20749" spans="4:23" customFormat="1" x14ac:dyDescent="0.35">
      <c r="D20749" s="5"/>
      <c r="J20749" s="12"/>
      <c r="S20749" s="12"/>
      <c r="T20749" s="5"/>
      <c r="V20749" s="5"/>
      <c r="W20749" s="5"/>
    </row>
    <row r="20750" spans="4:23" customFormat="1" x14ac:dyDescent="0.35">
      <c r="D20750" s="5"/>
      <c r="J20750" s="12"/>
      <c r="S20750" s="12"/>
      <c r="T20750" s="5"/>
      <c r="V20750" s="5"/>
      <c r="W20750" s="5"/>
    </row>
    <row r="20751" spans="4:23" customFormat="1" x14ac:dyDescent="0.35">
      <c r="D20751" s="5"/>
      <c r="J20751" s="12"/>
      <c r="S20751" s="12"/>
      <c r="T20751" s="5"/>
      <c r="V20751" s="5"/>
      <c r="W20751" s="5"/>
    </row>
    <row r="20752" spans="4:23" customFormat="1" x14ac:dyDescent="0.35">
      <c r="D20752" s="5"/>
      <c r="J20752" s="12"/>
      <c r="S20752" s="12"/>
      <c r="T20752" s="5"/>
      <c r="V20752" s="5"/>
      <c r="W20752" s="5"/>
    </row>
    <row r="20753" spans="4:23" customFormat="1" x14ac:dyDescent="0.35">
      <c r="D20753" s="5"/>
      <c r="J20753" s="12"/>
      <c r="S20753" s="12"/>
      <c r="T20753" s="5"/>
      <c r="V20753" s="5"/>
      <c r="W20753" s="5"/>
    </row>
    <row r="20754" spans="4:23" customFormat="1" x14ac:dyDescent="0.35">
      <c r="D20754" s="5"/>
      <c r="J20754" s="12"/>
      <c r="S20754" s="12"/>
      <c r="T20754" s="5"/>
      <c r="V20754" s="5"/>
      <c r="W20754" s="5"/>
    </row>
    <row r="20755" spans="4:23" customFormat="1" x14ac:dyDescent="0.35">
      <c r="D20755" s="5"/>
      <c r="J20755" s="12"/>
      <c r="S20755" s="12"/>
      <c r="T20755" s="5"/>
      <c r="V20755" s="5"/>
      <c r="W20755" s="5"/>
    </row>
    <row r="20756" spans="4:23" customFormat="1" x14ac:dyDescent="0.35">
      <c r="D20756" s="5"/>
      <c r="J20756" s="12"/>
      <c r="S20756" s="12"/>
      <c r="T20756" s="5"/>
      <c r="V20756" s="5"/>
      <c r="W20756" s="5"/>
    </row>
    <row r="20757" spans="4:23" customFormat="1" x14ac:dyDescent="0.35">
      <c r="D20757" s="5"/>
      <c r="J20757" s="12"/>
      <c r="S20757" s="12"/>
      <c r="T20757" s="5"/>
      <c r="V20757" s="5"/>
      <c r="W20757" s="5"/>
    </row>
    <row r="20758" spans="4:23" customFormat="1" x14ac:dyDescent="0.35">
      <c r="D20758" s="5"/>
      <c r="J20758" s="12"/>
      <c r="S20758" s="12"/>
      <c r="T20758" s="5"/>
      <c r="V20758" s="5"/>
      <c r="W20758" s="5"/>
    </row>
    <row r="20759" spans="4:23" customFormat="1" x14ac:dyDescent="0.35">
      <c r="D20759" s="5"/>
      <c r="J20759" s="12"/>
      <c r="S20759" s="12"/>
      <c r="T20759" s="5"/>
      <c r="V20759" s="5"/>
      <c r="W20759" s="5"/>
    </row>
    <row r="20760" spans="4:23" customFormat="1" x14ac:dyDescent="0.35">
      <c r="D20760" s="5"/>
      <c r="J20760" s="12"/>
      <c r="S20760" s="12"/>
      <c r="T20760" s="5"/>
      <c r="V20760" s="5"/>
      <c r="W20760" s="5"/>
    </row>
    <row r="20761" spans="4:23" customFormat="1" x14ac:dyDescent="0.35">
      <c r="D20761" s="5"/>
      <c r="J20761" s="12"/>
      <c r="S20761" s="12"/>
      <c r="T20761" s="5"/>
      <c r="V20761" s="5"/>
      <c r="W20761" s="5"/>
    </row>
    <row r="20762" spans="4:23" customFormat="1" x14ac:dyDescent="0.35">
      <c r="D20762" s="5"/>
      <c r="J20762" s="12"/>
      <c r="S20762" s="12"/>
      <c r="T20762" s="5"/>
      <c r="V20762" s="5"/>
      <c r="W20762" s="5"/>
    </row>
    <row r="20763" spans="4:23" customFormat="1" x14ac:dyDescent="0.35">
      <c r="D20763" s="5"/>
      <c r="J20763" s="12"/>
      <c r="S20763" s="12"/>
      <c r="T20763" s="5"/>
      <c r="V20763" s="5"/>
      <c r="W20763" s="5"/>
    </row>
    <row r="20764" spans="4:23" customFormat="1" x14ac:dyDescent="0.35">
      <c r="D20764" s="5"/>
      <c r="J20764" s="12"/>
      <c r="S20764" s="12"/>
      <c r="T20764" s="5"/>
      <c r="V20764" s="5"/>
      <c r="W20764" s="5"/>
    </row>
    <row r="20765" spans="4:23" customFormat="1" x14ac:dyDescent="0.35">
      <c r="D20765" s="5"/>
      <c r="J20765" s="12"/>
      <c r="S20765" s="12"/>
      <c r="T20765" s="5"/>
      <c r="V20765" s="5"/>
      <c r="W20765" s="5"/>
    </row>
    <row r="20766" spans="4:23" customFormat="1" x14ac:dyDescent="0.35">
      <c r="D20766" s="5"/>
      <c r="J20766" s="12"/>
      <c r="S20766" s="12"/>
      <c r="T20766" s="5"/>
      <c r="V20766" s="5"/>
      <c r="W20766" s="5"/>
    </row>
    <row r="20767" spans="4:23" customFormat="1" x14ac:dyDescent="0.35">
      <c r="D20767" s="5"/>
      <c r="J20767" s="12"/>
      <c r="S20767" s="12"/>
      <c r="T20767" s="5"/>
      <c r="V20767" s="5"/>
      <c r="W20767" s="5"/>
    </row>
    <row r="20768" spans="4:23" customFormat="1" x14ac:dyDescent="0.35">
      <c r="D20768" s="5"/>
      <c r="J20768" s="12"/>
      <c r="S20768" s="12"/>
      <c r="T20768" s="5"/>
      <c r="V20768" s="5"/>
      <c r="W20768" s="5"/>
    </row>
    <row r="20769" spans="4:23" customFormat="1" x14ac:dyDescent="0.35">
      <c r="D20769" s="5"/>
      <c r="J20769" s="12"/>
      <c r="S20769" s="12"/>
      <c r="T20769" s="5"/>
      <c r="V20769" s="5"/>
      <c r="W20769" s="5"/>
    </row>
    <row r="20770" spans="4:23" customFormat="1" x14ac:dyDescent="0.35">
      <c r="D20770" s="5"/>
      <c r="J20770" s="12"/>
      <c r="S20770" s="12"/>
      <c r="T20770" s="5"/>
      <c r="V20770" s="5"/>
      <c r="W20770" s="5"/>
    </row>
    <row r="20771" spans="4:23" customFormat="1" x14ac:dyDescent="0.35">
      <c r="D20771" s="5"/>
      <c r="J20771" s="12"/>
      <c r="S20771" s="12"/>
      <c r="T20771" s="5"/>
      <c r="V20771" s="5"/>
      <c r="W20771" s="5"/>
    </row>
    <row r="20772" spans="4:23" customFormat="1" x14ac:dyDescent="0.35">
      <c r="D20772" s="5"/>
      <c r="J20772" s="12"/>
      <c r="S20772" s="12"/>
      <c r="T20772" s="5"/>
      <c r="V20772" s="5"/>
      <c r="W20772" s="5"/>
    </row>
    <row r="20773" spans="4:23" customFormat="1" x14ac:dyDescent="0.35">
      <c r="D20773" s="5"/>
      <c r="J20773" s="12"/>
      <c r="S20773" s="12"/>
      <c r="T20773" s="5"/>
      <c r="V20773" s="5"/>
      <c r="W20773" s="5"/>
    </row>
    <row r="20774" spans="4:23" customFormat="1" x14ac:dyDescent="0.35">
      <c r="D20774" s="5"/>
      <c r="J20774" s="12"/>
      <c r="S20774" s="12"/>
      <c r="T20774" s="5"/>
      <c r="V20774" s="5"/>
      <c r="W20774" s="5"/>
    </row>
    <row r="20775" spans="4:23" customFormat="1" x14ac:dyDescent="0.35">
      <c r="D20775" s="5"/>
      <c r="J20775" s="12"/>
      <c r="S20775" s="12"/>
      <c r="T20775" s="5"/>
      <c r="V20775" s="5"/>
      <c r="W20775" s="5"/>
    </row>
    <row r="20776" spans="4:23" customFormat="1" x14ac:dyDescent="0.35">
      <c r="D20776" s="5"/>
      <c r="J20776" s="12"/>
      <c r="S20776" s="12"/>
      <c r="T20776" s="5"/>
      <c r="V20776" s="5"/>
      <c r="W20776" s="5"/>
    </row>
    <row r="20777" spans="4:23" customFormat="1" x14ac:dyDescent="0.35">
      <c r="D20777" s="5"/>
      <c r="J20777" s="12"/>
      <c r="S20777" s="12"/>
      <c r="T20777" s="5"/>
      <c r="V20777" s="5"/>
      <c r="W20777" s="5"/>
    </row>
    <row r="20778" spans="4:23" customFormat="1" x14ac:dyDescent="0.35">
      <c r="D20778" s="5"/>
      <c r="J20778" s="12"/>
      <c r="S20778" s="12"/>
      <c r="T20778" s="5"/>
      <c r="V20778" s="5"/>
      <c r="W20778" s="5"/>
    </row>
    <row r="20779" spans="4:23" customFormat="1" x14ac:dyDescent="0.35">
      <c r="D20779" s="5"/>
      <c r="J20779" s="12"/>
      <c r="S20779" s="12"/>
      <c r="T20779" s="5"/>
      <c r="V20779" s="5"/>
      <c r="W20779" s="5"/>
    </row>
    <row r="20780" spans="4:23" customFormat="1" x14ac:dyDescent="0.35">
      <c r="D20780" s="5"/>
      <c r="J20780" s="12"/>
      <c r="S20780" s="12"/>
      <c r="T20780" s="5"/>
      <c r="V20780" s="5"/>
      <c r="W20780" s="5"/>
    </row>
    <row r="20781" spans="4:23" customFormat="1" x14ac:dyDescent="0.35">
      <c r="D20781" s="5"/>
      <c r="J20781" s="12"/>
      <c r="S20781" s="12"/>
      <c r="T20781" s="5"/>
      <c r="V20781" s="5"/>
      <c r="W20781" s="5"/>
    </row>
    <row r="20782" spans="4:23" customFormat="1" x14ac:dyDescent="0.35">
      <c r="D20782" s="5"/>
      <c r="J20782" s="12"/>
      <c r="S20782" s="12"/>
      <c r="T20782" s="5"/>
      <c r="V20782" s="5"/>
      <c r="W20782" s="5"/>
    </row>
    <row r="20783" spans="4:23" customFormat="1" x14ac:dyDescent="0.35">
      <c r="D20783" s="5"/>
      <c r="J20783" s="12"/>
      <c r="S20783" s="12"/>
      <c r="T20783" s="5"/>
      <c r="V20783" s="5"/>
      <c r="W20783" s="5"/>
    </row>
    <row r="20784" spans="4:23" customFormat="1" x14ac:dyDescent="0.35">
      <c r="D20784" s="5"/>
      <c r="J20784" s="12"/>
      <c r="S20784" s="12"/>
      <c r="T20784" s="5"/>
      <c r="V20784" s="5"/>
      <c r="W20784" s="5"/>
    </row>
    <row r="20785" spans="4:23" customFormat="1" x14ac:dyDescent="0.35">
      <c r="D20785" s="5"/>
      <c r="J20785" s="12"/>
      <c r="S20785" s="12"/>
      <c r="T20785" s="5"/>
      <c r="V20785" s="5"/>
      <c r="W20785" s="5"/>
    </row>
    <row r="20786" spans="4:23" customFormat="1" x14ac:dyDescent="0.35">
      <c r="D20786" s="5"/>
      <c r="J20786" s="12"/>
      <c r="S20786" s="12"/>
      <c r="T20786" s="5"/>
      <c r="V20786" s="5"/>
      <c r="W20786" s="5"/>
    </row>
    <row r="20787" spans="4:23" customFormat="1" x14ac:dyDescent="0.35">
      <c r="D20787" s="5"/>
      <c r="J20787" s="12"/>
      <c r="S20787" s="12"/>
      <c r="T20787" s="5"/>
      <c r="V20787" s="5"/>
      <c r="W20787" s="5"/>
    </row>
    <row r="20788" spans="4:23" customFormat="1" x14ac:dyDescent="0.35">
      <c r="D20788" s="5"/>
      <c r="J20788" s="12"/>
      <c r="S20788" s="12"/>
      <c r="T20788" s="5"/>
      <c r="V20788" s="5"/>
      <c r="W20788" s="5"/>
    </row>
    <row r="20789" spans="4:23" customFormat="1" x14ac:dyDescent="0.35">
      <c r="D20789" s="5"/>
      <c r="J20789" s="12"/>
      <c r="S20789" s="12"/>
      <c r="T20789" s="5"/>
      <c r="V20789" s="5"/>
      <c r="W20789" s="5"/>
    </row>
    <row r="20790" spans="4:23" customFormat="1" x14ac:dyDescent="0.35">
      <c r="D20790" s="5"/>
      <c r="J20790" s="12"/>
      <c r="S20790" s="12"/>
      <c r="T20790" s="5"/>
      <c r="V20790" s="5"/>
      <c r="W20790" s="5"/>
    </row>
    <row r="20791" spans="4:23" customFormat="1" x14ac:dyDescent="0.35">
      <c r="D20791" s="5"/>
      <c r="J20791" s="12"/>
      <c r="S20791" s="12"/>
      <c r="T20791" s="5"/>
      <c r="V20791" s="5"/>
      <c r="W20791" s="5"/>
    </row>
    <row r="20792" spans="4:23" customFormat="1" x14ac:dyDescent="0.35">
      <c r="D20792" s="5"/>
      <c r="J20792" s="12"/>
      <c r="S20792" s="12"/>
      <c r="T20792" s="5"/>
      <c r="V20792" s="5"/>
      <c r="W20792" s="5"/>
    </row>
    <row r="20793" spans="4:23" customFormat="1" x14ac:dyDescent="0.35">
      <c r="D20793" s="5"/>
      <c r="J20793" s="12"/>
      <c r="S20793" s="12"/>
      <c r="T20793" s="5"/>
      <c r="V20793" s="5"/>
      <c r="W20793" s="5"/>
    </row>
    <row r="20794" spans="4:23" customFormat="1" x14ac:dyDescent="0.35">
      <c r="D20794" s="5"/>
      <c r="J20794" s="12"/>
      <c r="S20794" s="12"/>
      <c r="T20794" s="5"/>
      <c r="V20794" s="5"/>
      <c r="W20794" s="5"/>
    </row>
    <row r="20795" spans="4:23" customFormat="1" x14ac:dyDescent="0.35">
      <c r="D20795" s="5"/>
      <c r="J20795" s="12"/>
      <c r="S20795" s="12"/>
      <c r="T20795" s="5"/>
      <c r="V20795" s="5"/>
      <c r="W20795" s="5"/>
    </row>
    <row r="20796" spans="4:23" customFormat="1" x14ac:dyDescent="0.35">
      <c r="D20796" s="5"/>
      <c r="J20796" s="12"/>
      <c r="S20796" s="12"/>
      <c r="T20796" s="5"/>
      <c r="V20796" s="5"/>
      <c r="W20796" s="5"/>
    </row>
    <row r="20797" spans="4:23" customFormat="1" x14ac:dyDescent="0.35">
      <c r="D20797" s="5"/>
      <c r="J20797" s="12"/>
      <c r="S20797" s="12"/>
      <c r="T20797" s="5"/>
      <c r="V20797" s="5"/>
      <c r="W20797" s="5"/>
    </row>
    <row r="20798" spans="4:23" customFormat="1" x14ac:dyDescent="0.35">
      <c r="D20798" s="5"/>
      <c r="J20798" s="12"/>
      <c r="S20798" s="12"/>
      <c r="T20798" s="5"/>
      <c r="V20798" s="5"/>
      <c r="W20798" s="5"/>
    </row>
    <row r="20799" spans="4:23" customFormat="1" x14ac:dyDescent="0.35">
      <c r="D20799" s="5"/>
      <c r="J20799" s="12"/>
      <c r="S20799" s="12"/>
      <c r="T20799" s="5"/>
      <c r="V20799" s="5"/>
      <c r="W20799" s="5"/>
    </row>
    <row r="20800" spans="4:23" customFormat="1" x14ac:dyDescent="0.35">
      <c r="D20800" s="5"/>
      <c r="J20800" s="12"/>
      <c r="S20800" s="12"/>
      <c r="T20800" s="5"/>
      <c r="V20800" s="5"/>
      <c r="W20800" s="5"/>
    </row>
    <row r="20801" spans="4:23" customFormat="1" x14ac:dyDescent="0.35">
      <c r="D20801" s="5"/>
      <c r="J20801" s="12"/>
      <c r="S20801" s="12"/>
      <c r="T20801" s="5"/>
      <c r="V20801" s="5"/>
      <c r="W20801" s="5"/>
    </row>
    <row r="20802" spans="4:23" customFormat="1" x14ac:dyDescent="0.35">
      <c r="D20802" s="5"/>
      <c r="J20802" s="12"/>
      <c r="S20802" s="12"/>
      <c r="T20802" s="5"/>
      <c r="V20802" s="5"/>
      <c r="W20802" s="5"/>
    </row>
    <row r="20803" spans="4:23" customFormat="1" x14ac:dyDescent="0.35">
      <c r="D20803" s="5"/>
      <c r="J20803" s="12"/>
      <c r="S20803" s="12"/>
      <c r="T20803" s="5"/>
      <c r="V20803" s="5"/>
      <c r="W20803" s="5"/>
    </row>
    <row r="20804" spans="4:23" customFormat="1" x14ac:dyDescent="0.35">
      <c r="D20804" s="5"/>
      <c r="J20804" s="12"/>
      <c r="S20804" s="12"/>
      <c r="T20804" s="5"/>
      <c r="V20804" s="5"/>
      <c r="W20804" s="5"/>
    </row>
    <row r="20805" spans="4:23" customFormat="1" x14ac:dyDescent="0.35">
      <c r="D20805" s="5"/>
      <c r="J20805" s="12"/>
      <c r="S20805" s="12"/>
      <c r="T20805" s="5"/>
      <c r="V20805" s="5"/>
      <c r="W20805" s="5"/>
    </row>
    <row r="20806" spans="4:23" customFormat="1" x14ac:dyDescent="0.35">
      <c r="D20806" s="5"/>
      <c r="J20806" s="12"/>
      <c r="S20806" s="12"/>
      <c r="T20806" s="5"/>
      <c r="V20806" s="5"/>
      <c r="W20806" s="5"/>
    </row>
    <row r="20807" spans="4:23" customFormat="1" x14ac:dyDescent="0.35">
      <c r="D20807" s="5"/>
      <c r="J20807" s="12"/>
      <c r="S20807" s="12"/>
      <c r="T20807" s="5"/>
      <c r="V20807" s="5"/>
      <c r="W20807" s="5"/>
    </row>
    <row r="20808" spans="4:23" customFormat="1" x14ac:dyDescent="0.35">
      <c r="D20808" s="5"/>
      <c r="J20808" s="12"/>
      <c r="S20808" s="12"/>
      <c r="T20808" s="5"/>
      <c r="V20808" s="5"/>
      <c r="W20808" s="5"/>
    </row>
    <row r="20809" spans="4:23" customFormat="1" x14ac:dyDescent="0.35">
      <c r="D20809" s="5"/>
      <c r="J20809" s="12"/>
      <c r="S20809" s="12"/>
      <c r="T20809" s="5"/>
      <c r="V20809" s="5"/>
      <c r="W20809" s="5"/>
    </row>
    <row r="20810" spans="4:23" customFormat="1" x14ac:dyDescent="0.35">
      <c r="D20810" s="5"/>
      <c r="J20810" s="12"/>
      <c r="S20810" s="12"/>
      <c r="T20810" s="5"/>
      <c r="V20810" s="5"/>
      <c r="W20810" s="5"/>
    </row>
    <row r="20811" spans="4:23" customFormat="1" x14ac:dyDescent="0.35">
      <c r="D20811" s="5"/>
      <c r="J20811" s="12"/>
      <c r="S20811" s="12"/>
      <c r="T20811" s="5"/>
      <c r="V20811" s="5"/>
      <c r="W20811" s="5"/>
    </row>
    <row r="20812" spans="4:23" customFormat="1" x14ac:dyDescent="0.35">
      <c r="D20812" s="5"/>
      <c r="J20812" s="12"/>
      <c r="S20812" s="12"/>
      <c r="T20812" s="5"/>
      <c r="V20812" s="5"/>
      <c r="W20812" s="5"/>
    </row>
    <row r="20813" spans="4:23" customFormat="1" x14ac:dyDescent="0.35">
      <c r="D20813" s="5"/>
      <c r="J20813" s="12"/>
      <c r="S20813" s="12"/>
      <c r="T20813" s="5"/>
      <c r="V20813" s="5"/>
      <c r="W20813" s="5"/>
    </row>
    <row r="20814" spans="4:23" customFormat="1" x14ac:dyDescent="0.35">
      <c r="D20814" s="5"/>
      <c r="J20814" s="12"/>
      <c r="S20814" s="12"/>
      <c r="T20814" s="5"/>
      <c r="V20814" s="5"/>
      <c r="W20814" s="5"/>
    </row>
    <row r="20815" spans="4:23" customFormat="1" x14ac:dyDescent="0.35">
      <c r="D20815" s="5"/>
      <c r="J20815" s="12"/>
      <c r="S20815" s="12"/>
      <c r="T20815" s="5"/>
      <c r="V20815" s="5"/>
      <c r="W20815" s="5"/>
    </row>
    <row r="20816" spans="4:23" customFormat="1" x14ac:dyDescent="0.35">
      <c r="D20816" s="5"/>
      <c r="J20816" s="12"/>
      <c r="S20816" s="12"/>
      <c r="T20816" s="5"/>
      <c r="V20816" s="5"/>
      <c r="W20816" s="5"/>
    </row>
    <row r="20817" spans="4:23" customFormat="1" x14ac:dyDescent="0.35">
      <c r="D20817" s="5"/>
      <c r="J20817" s="12"/>
      <c r="S20817" s="12"/>
      <c r="T20817" s="5"/>
      <c r="V20817" s="5"/>
      <c r="W20817" s="5"/>
    </row>
    <row r="20818" spans="4:23" customFormat="1" x14ac:dyDescent="0.35">
      <c r="D20818" s="5"/>
      <c r="J20818" s="12"/>
      <c r="S20818" s="12"/>
      <c r="T20818" s="5"/>
      <c r="V20818" s="5"/>
      <c r="W20818" s="5"/>
    </row>
    <row r="20819" spans="4:23" customFormat="1" x14ac:dyDescent="0.35">
      <c r="D20819" s="5"/>
      <c r="J20819" s="12"/>
      <c r="S20819" s="12"/>
      <c r="T20819" s="5"/>
      <c r="V20819" s="5"/>
      <c r="W20819" s="5"/>
    </row>
    <row r="20820" spans="4:23" customFormat="1" x14ac:dyDescent="0.35">
      <c r="D20820" s="5"/>
      <c r="J20820" s="12"/>
      <c r="S20820" s="12"/>
      <c r="T20820" s="5"/>
      <c r="V20820" s="5"/>
      <c r="W20820" s="5"/>
    </row>
    <row r="20821" spans="4:23" customFormat="1" x14ac:dyDescent="0.35">
      <c r="D20821" s="5"/>
      <c r="J20821" s="12"/>
      <c r="S20821" s="12"/>
      <c r="T20821" s="5"/>
      <c r="V20821" s="5"/>
      <c r="W20821" s="5"/>
    </row>
    <row r="20822" spans="4:23" customFormat="1" x14ac:dyDescent="0.35">
      <c r="D20822" s="5"/>
      <c r="J20822" s="12"/>
      <c r="S20822" s="12"/>
      <c r="T20822" s="5"/>
      <c r="V20822" s="5"/>
      <c r="W20822" s="5"/>
    </row>
    <row r="20823" spans="4:23" customFormat="1" x14ac:dyDescent="0.35">
      <c r="D20823" s="5"/>
      <c r="J20823" s="12"/>
      <c r="S20823" s="12"/>
      <c r="T20823" s="5"/>
      <c r="V20823" s="5"/>
      <c r="W20823" s="5"/>
    </row>
    <row r="20824" spans="4:23" customFormat="1" x14ac:dyDescent="0.35">
      <c r="D20824" s="5"/>
      <c r="J20824" s="12"/>
      <c r="S20824" s="12"/>
      <c r="T20824" s="5"/>
      <c r="V20824" s="5"/>
      <c r="W20824" s="5"/>
    </row>
    <row r="20825" spans="4:23" customFormat="1" x14ac:dyDescent="0.35">
      <c r="D20825" s="5"/>
      <c r="J20825" s="12"/>
      <c r="S20825" s="12"/>
      <c r="T20825" s="5"/>
      <c r="V20825" s="5"/>
      <c r="W20825" s="5"/>
    </row>
    <row r="20826" spans="4:23" customFormat="1" x14ac:dyDescent="0.35">
      <c r="D20826" s="5"/>
      <c r="J20826" s="12"/>
      <c r="S20826" s="12"/>
      <c r="T20826" s="5"/>
      <c r="V20826" s="5"/>
      <c r="W20826" s="5"/>
    </row>
    <row r="20827" spans="4:23" customFormat="1" x14ac:dyDescent="0.35">
      <c r="D20827" s="5"/>
      <c r="J20827" s="12"/>
      <c r="S20827" s="12"/>
      <c r="T20827" s="5"/>
      <c r="V20827" s="5"/>
      <c r="W20827" s="5"/>
    </row>
    <row r="20828" spans="4:23" customFormat="1" x14ac:dyDescent="0.35">
      <c r="D20828" s="5"/>
      <c r="J20828" s="12"/>
      <c r="S20828" s="12"/>
      <c r="T20828" s="5"/>
      <c r="V20828" s="5"/>
      <c r="W20828" s="5"/>
    </row>
    <row r="20829" spans="4:23" customFormat="1" x14ac:dyDescent="0.35">
      <c r="D20829" s="5"/>
      <c r="J20829" s="12"/>
      <c r="S20829" s="12"/>
      <c r="T20829" s="5"/>
      <c r="V20829" s="5"/>
      <c r="W20829" s="5"/>
    </row>
    <row r="20830" spans="4:23" customFormat="1" x14ac:dyDescent="0.35">
      <c r="D20830" s="5"/>
      <c r="J20830" s="12"/>
      <c r="S20830" s="12"/>
      <c r="T20830" s="5"/>
      <c r="V20830" s="5"/>
      <c r="W20830" s="5"/>
    </row>
    <row r="20831" spans="4:23" customFormat="1" x14ac:dyDescent="0.35">
      <c r="D20831" s="5"/>
      <c r="J20831" s="12"/>
      <c r="S20831" s="12"/>
      <c r="T20831" s="5"/>
      <c r="V20831" s="5"/>
      <c r="W20831" s="5"/>
    </row>
    <row r="20832" spans="4:23" customFormat="1" x14ac:dyDescent="0.35">
      <c r="D20832" s="5"/>
      <c r="J20832" s="12"/>
      <c r="S20832" s="12"/>
      <c r="T20832" s="5"/>
      <c r="V20832" s="5"/>
      <c r="W20832" s="5"/>
    </row>
    <row r="20833" spans="4:23" customFormat="1" x14ac:dyDescent="0.35">
      <c r="D20833" s="5"/>
      <c r="J20833" s="12"/>
      <c r="S20833" s="12"/>
      <c r="T20833" s="5"/>
      <c r="V20833" s="5"/>
      <c r="W20833" s="5"/>
    </row>
    <row r="20834" spans="4:23" customFormat="1" x14ac:dyDescent="0.35">
      <c r="D20834" s="5"/>
      <c r="J20834" s="12"/>
      <c r="S20834" s="12"/>
      <c r="T20834" s="5"/>
      <c r="V20834" s="5"/>
      <c r="W20834" s="5"/>
    </row>
    <row r="20835" spans="4:23" customFormat="1" x14ac:dyDescent="0.35">
      <c r="D20835" s="5"/>
      <c r="J20835" s="12"/>
      <c r="S20835" s="12"/>
      <c r="T20835" s="5"/>
      <c r="V20835" s="5"/>
      <c r="W20835" s="5"/>
    </row>
    <row r="20836" spans="4:23" customFormat="1" x14ac:dyDescent="0.35">
      <c r="D20836" s="5"/>
      <c r="J20836" s="12"/>
      <c r="S20836" s="12"/>
      <c r="T20836" s="5"/>
      <c r="V20836" s="5"/>
      <c r="W20836" s="5"/>
    </row>
    <row r="20837" spans="4:23" customFormat="1" x14ac:dyDescent="0.35">
      <c r="D20837" s="5"/>
      <c r="J20837" s="12"/>
      <c r="S20837" s="12"/>
      <c r="T20837" s="5"/>
      <c r="V20837" s="5"/>
      <c r="W20837" s="5"/>
    </row>
    <row r="20838" spans="4:23" customFormat="1" x14ac:dyDescent="0.35">
      <c r="D20838" s="5"/>
      <c r="J20838" s="12"/>
      <c r="S20838" s="12"/>
      <c r="T20838" s="5"/>
      <c r="V20838" s="5"/>
      <c r="W20838" s="5"/>
    </row>
    <row r="20839" spans="4:23" customFormat="1" x14ac:dyDescent="0.35">
      <c r="D20839" s="5"/>
      <c r="J20839" s="12"/>
      <c r="S20839" s="12"/>
      <c r="T20839" s="5"/>
      <c r="V20839" s="5"/>
      <c r="W20839" s="5"/>
    </row>
    <row r="20840" spans="4:23" customFormat="1" x14ac:dyDescent="0.35">
      <c r="D20840" s="5"/>
      <c r="J20840" s="12"/>
      <c r="S20840" s="12"/>
      <c r="T20840" s="5"/>
      <c r="V20840" s="5"/>
      <c r="W20840" s="5"/>
    </row>
    <row r="20841" spans="4:23" customFormat="1" x14ac:dyDescent="0.35">
      <c r="D20841" s="5"/>
      <c r="J20841" s="12"/>
      <c r="S20841" s="12"/>
      <c r="T20841" s="5"/>
      <c r="V20841" s="5"/>
      <c r="W20841" s="5"/>
    </row>
    <row r="20842" spans="4:23" customFormat="1" x14ac:dyDescent="0.35">
      <c r="D20842" s="5"/>
      <c r="J20842" s="12"/>
      <c r="S20842" s="12"/>
      <c r="T20842" s="5"/>
      <c r="V20842" s="5"/>
      <c r="W20842" s="5"/>
    </row>
    <row r="20843" spans="4:23" customFormat="1" x14ac:dyDescent="0.35">
      <c r="D20843" s="5"/>
      <c r="J20843" s="12"/>
      <c r="S20843" s="12"/>
      <c r="T20843" s="5"/>
      <c r="V20843" s="5"/>
      <c r="W20843" s="5"/>
    </row>
    <row r="20844" spans="4:23" customFormat="1" x14ac:dyDescent="0.35">
      <c r="D20844" s="5"/>
      <c r="J20844" s="12"/>
      <c r="S20844" s="12"/>
      <c r="T20844" s="5"/>
      <c r="V20844" s="5"/>
      <c r="W20844" s="5"/>
    </row>
    <row r="20845" spans="4:23" customFormat="1" x14ac:dyDescent="0.35">
      <c r="D20845" s="5"/>
      <c r="J20845" s="12"/>
      <c r="S20845" s="12"/>
      <c r="T20845" s="5"/>
      <c r="V20845" s="5"/>
      <c r="W20845" s="5"/>
    </row>
    <row r="20846" spans="4:23" customFormat="1" x14ac:dyDescent="0.35">
      <c r="D20846" s="5"/>
      <c r="J20846" s="12"/>
      <c r="S20846" s="12"/>
      <c r="T20846" s="5"/>
      <c r="V20846" s="5"/>
      <c r="W20846" s="5"/>
    </row>
    <row r="20847" spans="4:23" customFormat="1" x14ac:dyDescent="0.35">
      <c r="D20847" s="5"/>
      <c r="J20847" s="12"/>
      <c r="S20847" s="12"/>
      <c r="T20847" s="5"/>
      <c r="V20847" s="5"/>
      <c r="W20847" s="5"/>
    </row>
    <row r="20848" spans="4:23" customFormat="1" x14ac:dyDescent="0.35">
      <c r="D20848" s="5"/>
      <c r="J20848" s="12"/>
      <c r="S20848" s="12"/>
      <c r="T20848" s="5"/>
      <c r="V20848" s="5"/>
      <c r="W20848" s="5"/>
    </row>
    <row r="20849" spans="4:23" customFormat="1" x14ac:dyDescent="0.35">
      <c r="D20849" s="5"/>
      <c r="J20849" s="12"/>
      <c r="S20849" s="12"/>
      <c r="T20849" s="5"/>
      <c r="V20849" s="5"/>
      <c r="W20849" s="5"/>
    </row>
    <row r="20850" spans="4:23" customFormat="1" x14ac:dyDescent="0.35">
      <c r="D20850" s="5"/>
      <c r="J20850" s="12"/>
      <c r="S20850" s="12"/>
      <c r="T20850" s="5"/>
      <c r="V20850" s="5"/>
      <c r="W20850" s="5"/>
    </row>
    <row r="20851" spans="4:23" customFormat="1" x14ac:dyDescent="0.35">
      <c r="D20851" s="5"/>
      <c r="J20851" s="12"/>
      <c r="S20851" s="12"/>
      <c r="T20851" s="5"/>
      <c r="V20851" s="5"/>
      <c r="W20851" s="5"/>
    </row>
    <row r="20852" spans="4:23" customFormat="1" x14ac:dyDescent="0.35">
      <c r="D20852" s="5"/>
      <c r="J20852" s="12"/>
      <c r="S20852" s="12"/>
      <c r="T20852" s="5"/>
      <c r="V20852" s="5"/>
      <c r="W20852" s="5"/>
    </row>
    <row r="20853" spans="4:23" customFormat="1" x14ac:dyDescent="0.35">
      <c r="D20853" s="5"/>
      <c r="J20853" s="12"/>
      <c r="S20853" s="12"/>
      <c r="T20853" s="5"/>
      <c r="V20853" s="5"/>
      <c r="W20853" s="5"/>
    </row>
    <row r="20854" spans="4:23" customFormat="1" x14ac:dyDescent="0.35">
      <c r="D20854" s="5"/>
      <c r="J20854" s="12"/>
      <c r="S20854" s="12"/>
      <c r="T20854" s="5"/>
      <c r="V20854" s="5"/>
      <c r="W20854" s="5"/>
    </row>
    <row r="20855" spans="4:23" customFormat="1" x14ac:dyDescent="0.35">
      <c r="D20855" s="5"/>
      <c r="J20855" s="12"/>
      <c r="S20855" s="12"/>
      <c r="T20855" s="5"/>
      <c r="V20855" s="5"/>
      <c r="W20855" s="5"/>
    </row>
    <row r="20856" spans="4:23" customFormat="1" x14ac:dyDescent="0.35">
      <c r="D20856" s="5"/>
      <c r="J20856" s="12"/>
      <c r="S20856" s="12"/>
      <c r="T20856" s="5"/>
      <c r="V20856" s="5"/>
      <c r="W20856" s="5"/>
    </row>
    <row r="20857" spans="4:23" customFormat="1" x14ac:dyDescent="0.35">
      <c r="D20857" s="5"/>
      <c r="J20857" s="12"/>
      <c r="S20857" s="12"/>
      <c r="T20857" s="5"/>
      <c r="V20857" s="5"/>
      <c r="W20857" s="5"/>
    </row>
    <row r="20858" spans="4:23" customFormat="1" x14ac:dyDescent="0.35">
      <c r="D20858" s="5"/>
      <c r="J20858" s="12"/>
      <c r="S20858" s="12"/>
      <c r="T20858" s="5"/>
      <c r="V20858" s="5"/>
      <c r="W20858" s="5"/>
    </row>
    <row r="20859" spans="4:23" customFormat="1" x14ac:dyDescent="0.35">
      <c r="D20859" s="5"/>
      <c r="J20859" s="12"/>
      <c r="S20859" s="12"/>
      <c r="T20859" s="5"/>
      <c r="V20859" s="5"/>
      <c r="W20859" s="5"/>
    </row>
    <row r="20860" spans="4:23" customFormat="1" x14ac:dyDescent="0.35">
      <c r="D20860" s="5"/>
      <c r="J20860" s="12"/>
      <c r="S20860" s="12"/>
      <c r="T20860" s="5"/>
      <c r="V20860" s="5"/>
      <c r="W20860" s="5"/>
    </row>
    <row r="20861" spans="4:23" customFormat="1" x14ac:dyDescent="0.35">
      <c r="D20861" s="5"/>
      <c r="J20861" s="12"/>
      <c r="S20861" s="12"/>
      <c r="T20861" s="5"/>
      <c r="V20861" s="5"/>
      <c r="W20861" s="5"/>
    </row>
    <row r="20862" spans="4:23" customFormat="1" x14ac:dyDescent="0.35">
      <c r="D20862" s="5"/>
      <c r="J20862" s="12"/>
      <c r="S20862" s="12"/>
      <c r="T20862" s="5"/>
      <c r="V20862" s="5"/>
      <c r="W20862" s="5"/>
    </row>
    <row r="20863" spans="4:23" customFormat="1" x14ac:dyDescent="0.35">
      <c r="D20863" s="5"/>
      <c r="J20863" s="12"/>
      <c r="S20863" s="12"/>
      <c r="T20863" s="5"/>
      <c r="V20863" s="5"/>
      <c r="W20863" s="5"/>
    </row>
    <row r="20864" spans="4:23" customFormat="1" x14ac:dyDescent="0.35">
      <c r="D20864" s="5"/>
      <c r="J20864" s="12"/>
      <c r="S20864" s="12"/>
      <c r="T20864" s="5"/>
      <c r="V20864" s="5"/>
      <c r="W20864" s="5"/>
    </row>
    <row r="20865" spans="4:23" customFormat="1" x14ac:dyDescent="0.35">
      <c r="D20865" s="5"/>
      <c r="J20865" s="12"/>
      <c r="S20865" s="12"/>
      <c r="T20865" s="5"/>
      <c r="V20865" s="5"/>
      <c r="W20865" s="5"/>
    </row>
    <row r="20866" spans="4:23" customFormat="1" x14ac:dyDescent="0.35">
      <c r="D20866" s="5"/>
      <c r="J20866" s="12"/>
      <c r="S20866" s="12"/>
      <c r="T20866" s="5"/>
      <c r="V20866" s="5"/>
      <c r="W20866" s="5"/>
    </row>
    <row r="20867" spans="4:23" customFormat="1" x14ac:dyDescent="0.35">
      <c r="D20867" s="5"/>
      <c r="J20867" s="12"/>
      <c r="S20867" s="12"/>
      <c r="T20867" s="5"/>
      <c r="V20867" s="5"/>
      <c r="W20867" s="5"/>
    </row>
    <row r="20868" spans="4:23" customFormat="1" x14ac:dyDescent="0.35">
      <c r="D20868" s="5"/>
      <c r="J20868" s="12"/>
      <c r="S20868" s="12"/>
      <c r="T20868" s="5"/>
      <c r="V20868" s="5"/>
      <c r="W20868" s="5"/>
    </row>
    <row r="20869" spans="4:23" customFormat="1" x14ac:dyDescent="0.35">
      <c r="D20869" s="5"/>
      <c r="J20869" s="12"/>
      <c r="S20869" s="12"/>
      <c r="T20869" s="5"/>
      <c r="V20869" s="5"/>
      <c r="W20869" s="5"/>
    </row>
    <row r="20870" spans="4:23" customFormat="1" x14ac:dyDescent="0.35">
      <c r="D20870" s="5"/>
      <c r="J20870" s="12"/>
      <c r="S20870" s="12"/>
      <c r="T20870" s="5"/>
      <c r="V20870" s="5"/>
      <c r="W20870" s="5"/>
    </row>
    <row r="20871" spans="4:23" customFormat="1" x14ac:dyDescent="0.35">
      <c r="D20871" s="5"/>
      <c r="J20871" s="12"/>
      <c r="S20871" s="12"/>
      <c r="T20871" s="5"/>
      <c r="V20871" s="5"/>
      <c r="W20871" s="5"/>
    </row>
    <row r="20872" spans="4:23" customFormat="1" x14ac:dyDescent="0.35">
      <c r="D20872" s="5"/>
      <c r="J20872" s="12"/>
      <c r="S20872" s="12"/>
      <c r="T20872" s="5"/>
      <c r="V20872" s="5"/>
      <c r="W20872" s="5"/>
    </row>
    <row r="20873" spans="4:23" customFormat="1" x14ac:dyDescent="0.35">
      <c r="D20873" s="5"/>
      <c r="J20873" s="12"/>
      <c r="S20873" s="12"/>
      <c r="T20873" s="5"/>
      <c r="V20873" s="5"/>
      <c r="W20873" s="5"/>
    </row>
    <row r="20874" spans="4:23" customFormat="1" x14ac:dyDescent="0.35">
      <c r="D20874" s="5"/>
      <c r="J20874" s="12"/>
      <c r="S20874" s="12"/>
      <c r="T20874" s="5"/>
      <c r="V20874" s="5"/>
      <c r="W20874" s="5"/>
    </row>
    <row r="20875" spans="4:23" customFormat="1" x14ac:dyDescent="0.35">
      <c r="D20875" s="5"/>
      <c r="J20875" s="12"/>
      <c r="S20875" s="12"/>
      <c r="T20875" s="5"/>
      <c r="V20875" s="5"/>
      <c r="W20875" s="5"/>
    </row>
    <row r="20876" spans="4:23" customFormat="1" x14ac:dyDescent="0.35">
      <c r="D20876" s="5"/>
      <c r="J20876" s="12"/>
      <c r="S20876" s="12"/>
      <c r="T20876" s="5"/>
      <c r="V20876" s="5"/>
      <c r="W20876" s="5"/>
    </row>
    <row r="20877" spans="4:23" customFormat="1" x14ac:dyDescent="0.35">
      <c r="D20877" s="5"/>
      <c r="J20877" s="12"/>
      <c r="S20877" s="12"/>
      <c r="T20877" s="5"/>
      <c r="V20877" s="5"/>
      <c r="W20877" s="5"/>
    </row>
    <row r="20878" spans="4:23" customFormat="1" x14ac:dyDescent="0.35">
      <c r="D20878" s="5"/>
      <c r="J20878" s="12"/>
      <c r="S20878" s="12"/>
      <c r="T20878" s="5"/>
      <c r="V20878" s="5"/>
      <c r="W20878" s="5"/>
    </row>
    <row r="20879" spans="4:23" customFormat="1" x14ac:dyDescent="0.35">
      <c r="D20879" s="5"/>
      <c r="J20879" s="12"/>
      <c r="S20879" s="12"/>
      <c r="T20879" s="5"/>
      <c r="V20879" s="5"/>
      <c r="W20879" s="5"/>
    </row>
    <row r="20880" spans="4:23" customFormat="1" x14ac:dyDescent="0.35">
      <c r="D20880" s="5"/>
      <c r="J20880" s="12"/>
      <c r="S20880" s="12"/>
      <c r="T20880" s="5"/>
      <c r="V20880" s="5"/>
      <c r="W20880" s="5"/>
    </row>
    <row r="20881" spans="4:23" customFormat="1" x14ac:dyDescent="0.35">
      <c r="D20881" s="5"/>
      <c r="J20881" s="12"/>
      <c r="S20881" s="12"/>
      <c r="T20881" s="5"/>
      <c r="V20881" s="5"/>
      <c r="W20881" s="5"/>
    </row>
    <row r="20882" spans="4:23" customFormat="1" x14ac:dyDescent="0.35">
      <c r="D20882" s="5"/>
      <c r="J20882" s="12"/>
      <c r="S20882" s="12"/>
      <c r="T20882" s="5"/>
      <c r="V20882" s="5"/>
      <c r="W20882" s="5"/>
    </row>
    <row r="20883" spans="4:23" customFormat="1" x14ac:dyDescent="0.35">
      <c r="D20883" s="5"/>
      <c r="J20883" s="12"/>
      <c r="S20883" s="12"/>
      <c r="T20883" s="5"/>
      <c r="V20883" s="5"/>
      <c r="W20883" s="5"/>
    </row>
    <row r="20884" spans="4:23" customFormat="1" x14ac:dyDescent="0.35">
      <c r="D20884" s="5"/>
      <c r="J20884" s="12"/>
      <c r="S20884" s="12"/>
      <c r="T20884" s="5"/>
      <c r="V20884" s="5"/>
      <c r="W20884" s="5"/>
    </row>
    <row r="20885" spans="4:23" customFormat="1" x14ac:dyDescent="0.35">
      <c r="D20885" s="5"/>
      <c r="J20885" s="12"/>
      <c r="S20885" s="12"/>
      <c r="T20885" s="5"/>
      <c r="V20885" s="5"/>
      <c r="W20885" s="5"/>
    </row>
    <row r="20886" spans="4:23" customFormat="1" x14ac:dyDescent="0.35">
      <c r="D20886" s="5"/>
      <c r="J20886" s="12"/>
      <c r="S20886" s="12"/>
      <c r="T20886" s="5"/>
      <c r="V20886" s="5"/>
      <c r="W20886" s="5"/>
    </row>
    <row r="20887" spans="4:23" customFormat="1" x14ac:dyDescent="0.35">
      <c r="D20887" s="5"/>
      <c r="J20887" s="12"/>
      <c r="S20887" s="12"/>
      <c r="T20887" s="5"/>
      <c r="V20887" s="5"/>
      <c r="W20887" s="5"/>
    </row>
    <row r="20888" spans="4:23" customFormat="1" x14ac:dyDescent="0.35">
      <c r="D20888" s="5"/>
      <c r="J20888" s="12"/>
      <c r="S20888" s="12"/>
      <c r="T20888" s="5"/>
      <c r="V20888" s="5"/>
      <c r="W20888" s="5"/>
    </row>
    <row r="20889" spans="4:23" customFormat="1" x14ac:dyDescent="0.35">
      <c r="D20889" s="5"/>
      <c r="J20889" s="12"/>
      <c r="S20889" s="12"/>
      <c r="T20889" s="5"/>
      <c r="V20889" s="5"/>
      <c r="W20889" s="5"/>
    </row>
    <row r="20890" spans="4:23" customFormat="1" x14ac:dyDescent="0.35">
      <c r="D20890" s="5"/>
      <c r="J20890" s="12"/>
      <c r="S20890" s="12"/>
      <c r="T20890" s="5"/>
      <c r="V20890" s="5"/>
      <c r="W20890" s="5"/>
    </row>
    <row r="20891" spans="4:23" customFormat="1" x14ac:dyDescent="0.35">
      <c r="D20891" s="5"/>
      <c r="J20891" s="12"/>
      <c r="S20891" s="12"/>
      <c r="T20891" s="5"/>
      <c r="V20891" s="5"/>
      <c r="W20891" s="5"/>
    </row>
    <row r="20892" spans="4:23" customFormat="1" x14ac:dyDescent="0.35">
      <c r="D20892" s="5"/>
      <c r="J20892" s="12"/>
      <c r="S20892" s="12"/>
      <c r="T20892" s="5"/>
      <c r="V20892" s="5"/>
      <c r="W20892" s="5"/>
    </row>
    <row r="20893" spans="4:23" customFormat="1" x14ac:dyDescent="0.35">
      <c r="D20893" s="5"/>
      <c r="J20893" s="12"/>
      <c r="S20893" s="12"/>
      <c r="T20893" s="5"/>
      <c r="V20893" s="5"/>
      <c r="W20893" s="5"/>
    </row>
    <row r="20894" spans="4:23" customFormat="1" x14ac:dyDescent="0.35">
      <c r="D20894" s="5"/>
      <c r="J20894" s="12"/>
      <c r="S20894" s="12"/>
      <c r="T20894" s="5"/>
      <c r="V20894" s="5"/>
      <c r="W20894" s="5"/>
    </row>
    <row r="20895" spans="4:23" customFormat="1" x14ac:dyDescent="0.35">
      <c r="D20895" s="5"/>
      <c r="J20895" s="12"/>
      <c r="S20895" s="12"/>
      <c r="T20895" s="5"/>
      <c r="V20895" s="5"/>
      <c r="W20895" s="5"/>
    </row>
    <row r="20896" spans="4:23" customFormat="1" x14ac:dyDescent="0.35">
      <c r="D20896" s="5"/>
      <c r="J20896" s="12"/>
      <c r="S20896" s="12"/>
      <c r="T20896" s="5"/>
      <c r="V20896" s="5"/>
      <c r="W20896" s="5"/>
    </row>
    <row r="20897" spans="4:23" customFormat="1" x14ac:dyDescent="0.35">
      <c r="D20897" s="5"/>
      <c r="J20897" s="12"/>
      <c r="S20897" s="12"/>
      <c r="T20897" s="5"/>
      <c r="V20897" s="5"/>
      <c r="W20897" s="5"/>
    </row>
    <row r="20898" spans="4:23" customFormat="1" x14ac:dyDescent="0.35">
      <c r="D20898" s="5"/>
      <c r="J20898" s="12"/>
      <c r="S20898" s="12"/>
      <c r="T20898" s="5"/>
      <c r="V20898" s="5"/>
      <c r="W20898" s="5"/>
    </row>
    <row r="20899" spans="4:23" customFormat="1" x14ac:dyDescent="0.35">
      <c r="D20899" s="5"/>
      <c r="J20899" s="12"/>
      <c r="S20899" s="12"/>
      <c r="T20899" s="5"/>
      <c r="V20899" s="5"/>
      <c r="W20899" s="5"/>
    </row>
    <row r="20900" spans="4:23" customFormat="1" x14ac:dyDescent="0.35">
      <c r="D20900" s="5"/>
      <c r="J20900" s="12"/>
      <c r="S20900" s="12"/>
      <c r="T20900" s="5"/>
      <c r="V20900" s="5"/>
      <c r="W20900" s="5"/>
    </row>
    <row r="20901" spans="4:23" customFormat="1" x14ac:dyDescent="0.35">
      <c r="D20901" s="5"/>
      <c r="J20901" s="12"/>
      <c r="S20901" s="12"/>
      <c r="T20901" s="5"/>
      <c r="V20901" s="5"/>
      <c r="W20901" s="5"/>
    </row>
    <row r="20902" spans="4:23" customFormat="1" x14ac:dyDescent="0.35">
      <c r="D20902" s="5"/>
      <c r="J20902" s="12"/>
      <c r="S20902" s="12"/>
      <c r="T20902" s="5"/>
      <c r="V20902" s="5"/>
      <c r="W20902" s="5"/>
    </row>
    <row r="20903" spans="4:23" customFormat="1" x14ac:dyDescent="0.35">
      <c r="D20903" s="5"/>
      <c r="J20903" s="12"/>
      <c r="S20903" s="12"/>
      <c r="T20903" s="5"/>
      <c r="V20903" s="5"/>
      <c r="W20903" s="5"/>
    </row>
    <row r="20904" spans="4:23" customFormat="1" x14ac:dyDescent="0.35">
      <c r="D20904" s="5"/>
      <c r="J20904" s="12"/>
      <c r="S20904" s="12"/>
      <c r="T20904" s="5"/>
      <c r="V20904" s="5"/>
      <c r="W20904" s="5"/>
    </row>
    <row r="20905" spans="4:23" customFormat="1" x14ac:dyDescent="0.35">
      <c r="D20905" s="5"/>
      <c r="J20905" s="12"/>
      <c r="S20905" s="12"/>
      <c r="T20905" s="5"/>
      <c r="V20905" s="5"/>
      <c r="W20905" s="5"/>
    </row>
    <row r="20906" spans="4:23" customFormat="1" x14ac:dyDescent="0.35">
      <c r="D20906" s="5"/>
      <c r="J20906" s="12"/>
      <c r="S20906" s="12"/>
      <c r="T20906" s="5"/>
      <c r="V20906" s="5"/>
      <c r="W20906" s="5"/>
    </row>
    <row r="20907" spans="4:23" customFormat="1" x14ac:dyDescent="0.35">
      <c r="D20907" s="5"/>
      <c r="J20907" s="12"/>
      <c r="S20907" s="12"/>
      <c r="T20907" s="5"/>
      <c r="V20907" s="5"/>
      <c r="W20907" s="5"/>
    </row>
    <row r="20908" spans="4:23" customFormat="1" x14ac:dyDescent="0.35">
      <c r="D20908" s="5"/>
      <c r="J20908" s="12"/>
      <c r="S20908" s="12"/>
      <c r="T20908" s="5"/>
      <c r="V20908" s="5"/>
      <c r="W20908" s="5"/>
    </row>
    <row r="20909" spans="4:23" customFormat="1" x14ac:dyDescent="0.35">
      <c r="D20909" s="5"/>
      <c r="J20909" s="12"/>
      <c r="S20909" s="12"/>
      <c r="T20909" s="5"/>
      <c r="V20909" s="5"/>
      <c r="W20909" s="5"/>
    </row>
    <row r="20910" spans="4:23" customFormat="1" x14ac:dyDescent="0.35">
      <c r="D20910" s="5"/>
      <c r="J20910" s="12"/>
      <c r="S20910" s="12"/>
      <c r="T20910" s="5"/>
      <c r="V20910" s="5"/>
      <c r="W20910" s="5"/>
    </row>
    <row r="20911" spans="4:23" customFormat="1" x14ac:dyDescent="0.35">
      <c r="D20911" s="5"/>
      <c r="J20911" s="12"/>
      <c r="S20911" s="12"/>
      <c r="T20911" s="5"/>
      <c r="V20911" s="5"/>
      <c r="W20911" s="5"/>
    </row>
    <row r="20912" spans="4:23" customFormat="1" x14ac:dyDescent="0.35">
      <c r="D20912" s="5"/>
      <c r="J20912" s="12"/>
      <c r="S20912" s="12"/>
      <c r="T20912" s="5"/>
      <c r="V20912" s="5"/>
      <c r="W20912" s="5"/>
    </row>
    <row r="20913" spans="4:23" customFormat="1" x14ac:dyDescent="0.35">
      <c r="D20913" s="5"/>
      <c r="J20913" s="12"/>
      <c r="S20913" s="12"/>
      <c r="T20913" s="5"/>
      <c r="V20913" s="5"/>
      <c r="W20913" s="5"/>
    </row>
    <row r="20914" spans="4:23" customFormat="1" x14ac:dyDescent="0.35">
      <c r="D20914" s="5"/>
      <c r="J20914" s="12"/>
      <c r="S20914" s="12"/>
      <c r="T20914" s="5"/>
      <c r="V20914" s="5"/>
      <c r="W20914" s="5"/>
    </row>
    <row r="20915" spans="4:23" customFormat="1" x14ac:dyDescent="0.35">
      <c r="D20915" s="5"/>
      <c r="J20915" s="12"/>
      <c r="S20915" s="12"/>
      <c r="T20915" s="5"/>
      <c r="V20915" s="5"/>
      <c r="W20915" s="5"/>
    </row>
    <row r="20916" spans="4:23" customFormat="1" x14ac:dyDescent="0.35">
      <c r="D20916" s="5"/>
      <c r="J20916" s="12"/>
      <c r="S20916" s="12"/>
      <c r="T20916" s="5"/>
      <c r="V20916" s="5"/>
      <c r="W20916" s="5"/>
    </row>
    <row r="20917" spans="4:23" customFormat="1" x14ac:dyDescent="0.35">
      <c r="D20917" s="5"/>
      <c r="J20917" s="12"/>
      <c r="S20917" s="12"/>
      <c r="T20917" s="5"/>
      <c r="V20917" s="5"/>
      <c r="W20917" s="5"/>
    </row>
    <row r="20918" spans="4:23" customFormat="1" x14ac:dyDescent="0.35">
      <c r="D20918" s="5"/>
      <c r="J20918" s="12"/>
      <c r="S20918" s="12"/>
      <c r="T20918" s="5"/>
      <c r="V20918" s="5"/>
      <c r="W20918" s="5"/>
    </row>
    <row r="20919" spans="4:23" customFormat="1" x14ac:dyDescent="0.35">
      <c r="D20919" s="5"/>
      <c r="J20919" s="12"/>
      <c r="S20919" s="12"/>
      <c r="T20919" s="5"/>
      <c r="V20919" s="5"/>
      <c r="W20919" s="5"/>
    </row>
    <row r="20920" spans="4:23" customFormat="1" x14ac:dyDescent="0.35">
      <c r="D20920" s="5"/>
      <c r="J20920" s="12"/>
      <c r="S20920" s="12"/>
      <c r="T20920" s="5"/>
      <c r="V20920" s="5"/>
      <c r="W20920" s="5"/>
    </row>
    <row r="20921" spans="4:23" customFormat="1" x14ac:dyDescent="0.35">
      <c r="D20921" s="5"/>
      <c r="J20921" s="12"/>
      <c r="S20921" s="12"/>
      <c r="T20921" s="5"/>
      <c r="V20921" s="5"/>
      <c r="W20921" s="5"/>
    </row>
    <row r="20922" spans="4:23" customFormat="1" x14ac:dyDescent="0.35">
      <c r="D20922" s="5"/>
      <c r="J20922" s="12"/>
      <c r="S20922" s="12"/>
      <c r="T20922" s="5"/>
      <c r="V20922" s="5"/>
      <c r="W20922" s="5"/>
    </row>
    <row r="20923" spans="4:23" customFormat="1" x14ac:dyDescent="0.35">
      <c r="D20923" s="5"/>
      <c r="J20923" s="12"/>
      <c r="S20923" s="12"/>
      <c r="T20923" s="5"/>
      <c r="V20923" s="5"/>
      <c r="W20923" s="5"/>
    </row>
    <row r="20924" spans="4:23" customFormat="1" x14ac:dyDescent="0.35">
      <c r="D20924" s="5"/>
      <c r="J20924" s="12"/>
      <c r="S20924" s="12"/>
      <c r="T20924" s="5"/>
      <c r="V20924" s="5"/>
      <c r="W20924" s="5"/>
    </row>
    <row r="20925" spans="4:23" customFormat="1" x14ac:dyDescent="0.35">
      <c r="D20925" s="5"/>
      <c r="J20925" s="12"/>
      <c r="S20925" s="12"/>
      <c r="T20925" s="5"/>
      <c r="V20925" s="5"/>
      <c r="W20925" s="5"/>
    </row>
    <row r="20926" spans="4:23" customFormat="1" x14ac:dyDescent="0.35">
      <c r="D20926" s="5"/>
      <c r="J20926" s="12"/>
      <c r="S20926" s="12"/>
      <c r="T20926" s="5"/>
      <c r="V20926" s="5"/>
      <c r="W20926" s="5"/>
    </row>
    <row r="20927" spans="4:23" customFormat="1" x14ac:dyDescent="0.35">
      <c r="D20927" s="5"/>
      <c r="J20927" s="12"/>
      <c r="S20927" s="12"/>
      <c r="T20927" s="5"/>
      <c r="V20927" s="5"/>
      <c r="W20927" s="5"/>
    </row>
    <row r="20928" spans="4:23" customFormat="1" x14ac:dyDescent="0.35">
      <c r="D20928" s="5"/>
      <c r="J20928" s="12"/>
      <c r="S20928" s="12"/>
      <c r="T20928" s="5"/>
      <c r="V20928" s="5"/>
      <c r="W20928" s="5"/>
    </row>
    <row r="20929" spans="4:23" customFormat="1" x14ac:dyDescent="0.35">
      <c r="D20929" s="5"/>
      <c r="J20929" s="12"/>
      <c r="S20929" s="12"/>
      <c r="T20929" s="5"/>
      <c r="V20929" s="5"/>
      <c r="W20929" s="5"/>
    </row>
    <row r="20930" spans="4:23" customFormat="1" x14ac:dyDescent="0.35">
      <c r="D20930" s="5"/>
      <c r="J20930" s="12"/>
      <c r="S20930" s="12"/>
      <c r="T20930" s="5"/>
      <c r="V20930" s="5"/>
      <c r="W20930" s="5"/>
    </row>
    <row r="20931" spans="4:23" customFormat="1" x14ac:dyDescent="0.35">
      <c r="D20931" s="5"/>
      <c r="J20931" s="12"/>
      <c r="S20931" s="12"/>
      <c r="T20931" s="5"/>
      <c r="V20931" s="5"/>
      <c r="W20931" s="5"/>
    </row>
    <row r="20932" spans="4:23" customFormat="1" x14ac:dyDescent="0.35">
      <c r="D20932" s="5"/>
      <c r="J20932" s="12"/>
      <c r="S20932" s="12"/>
      <c r="T20932" s="5"/>
      <c r="V20932" s="5"/>
      <c r="W20932" s="5"/>
    </row>
    <row r="20933" spans="4:23" customFormat="1" x14ac:dyDescent="0.35">
      <c r="D20933" s="5"/>
      <c r="J20933" s="12"/>
      <c r="S20933" s="12"/>
      <c r="T20933" s="5"/>
      <c r="V20933" s="5"/>
      <c r="W20933" s="5"/>
    </row>
    <row r="20934" spans="4:23" customFormat="1" x14ac:dyDescent="0.35">
      <c r="D20934" s="5"/>
      <c r="J20934" s="12"/>
      <c r="S20934" s="12"/>
      <c r="T20934" s="5"/>
      <c r="V20934" s="5"/>
      <c r="W20934" s="5"/>
    </row>
    <row r="20935" spans="4:23" customFormat="1" x14ac:dyDescent="0.35">
      <c r="D20935" s="5"/>
      <c r="J20935" s="12"/>
      <c r="S20935" s="12"/>
      <c r="T20935" s="5"/>
      <c r="V20935" s="5"/>
      <c r="W20935" s="5"/>
    </row>
    <row r="20936" spans="4:23" customFormat="1" x14ac:dyDescent="0.35">
      <c r="D20936" s="5"/>
      <c r="J20936" s="12"/>
      <c r="S20936" s="12"/>
      <c r="T20936" s="5"/>
      <c r="V20936" s="5"/>
      <c r="W20936" s="5"/>
    </row>
    <row r="20937" spans="4:23" customFormat="1" x14ac:dyDescent="0.35">
      <c r="D20937" s="5"/>
      <c r="J20937" s="12"/>
      <c r="S20937" s="12"/>
      <c r="T20937" s="5"/>
      <c r="V20937" s="5"/>
      <c r="W20937" s="5"/>
    </row>
    <row r="20938" spans="4:23" customFormat="1" x14ac:dyDescent="0.35">
      <c r="D20938" s="5"/>
      <c r="J20938" s="12"/>
      <c r="S20938" s="12"/>
      <c r="T20938" s="5"/>
      <c r="V20938" s="5"/>
      <c r="W20938" s="5"/>
    </row>
    <row r="20939" spans="4:23" customFormat="1" x14ac:dyDescent="0.35">
      <c r="D20939" s="5"/>
      <c r="J20939" s="12"/>
      <c r="S20939" s="12"/>
      <c r="T20939" s="5"/>
      <c r="V20939" s="5"/>
      <c r="W20939" s="5"/>
    </row>
    <row r="20940" spans="4:23" customFormat="1" x14ac:dyDescent="0.35">
      <c r="D20940" s="5"/>
      <c r="J20940" s="12"/>
      <c r="S20940" s="12"/>
      <c r="T20940" s="5"/>
      <c r="V20940" s="5"/>
      <c r="W20940" s="5"/>
    </row>
    <row r="20941" spans="4:23" customFormat="1" x14ac:dyDescent="0.35">
      <c r="D20941" s="5"/>
      <c r="J20941" s="12"/>
      <c r="S20941" s="12"/>
      <c r="T20941" s="5"/>
      <c r="V20941" s="5"/>
      <c r="W20941" s="5"/>
    </row>
    <row r="20942" spans="4:23" customFormat="1" x14ac:dyDescent="0.35">
      <c r="D20942" s="5"/>
      <c r="J20942" s="12"/>
      <c r="S20942" s="12"/>
      <c r="T20942" s="5"/>
      <c r="V20942" s="5"/>
      <c r="W20942" s="5"/>
    </row>
    <row r="20943" spans="4:23" customFormat="1" x14ac:dyDescent="0.35">
      <c r="D20943" s="5"/>
      <c r="J20943" s="12"/>
      <c r="S20943" s="12"/>
      <c r="T20943" s="5"/>
      <c r="V20943" s="5"/>
      <c r="W20943" s="5"/>
    </row>
    <row r="20944" spans="4:23" customFormat="1" x14ac:dyDescent="0.35">
      <c r="D20944" s="5"/>
      <c r="J20944" s="12"/>
      <c r="S20944" s="12"/>
      <c r="T20944" s="5"/>
      <c r="V20944" s="5"/>
      <c r="W20944" s="5"/>
    </row>
    <row r="20945" spans="4:23" customFormat="1" x14ac:dyDescent="0.35">
      <c r="D20945" s="5"/>
      <c r="J20945" s="12"/>
      <c r="S20945" s="12"/>
      <c r="T20945" s="5"/>
      <c r="V20945" s="5"/>
      <c r="W20945" s="5"/>
    </row>
    <row r="20946" spans="4:23" customFormat="1" x14ac:dyDescent="0.35">
      <c r="D20946" s="5"/>
      <c r="J20946" s="12"/>
      <c r="S20946" s="12"/>
      <c r="T20946" s="5"/>
      <c r="V20946" s="5"/>
      <c r="W20946" s="5"/>
    </row>
    <row r="20947" spans="4:23" customFormat="1" x14ac:dyDescent="0.35">
      <c r="D20947" s="5"/>
      <c r="J20947" s="12"/>
      <c r="S20947" s="12"/>
      <c r="T20947" s="5"/>
      <c r="V20947" s="5"/>
      <c r="W20947" s="5"/>
    </row>
    <row r="20948" spans="4:23" customFormat="1" x14ac:dyDescent="0.35">
      <c r="D20948" s="5"/>
      <c r="J20948" s="12"/>
      <c r="S20948" s="12"/>
      <c r="T20948" s="5"/>
      <c r="V20948" s="5"/>
      <c r="W20948" s="5"/>
    </row>
    <row r="20949" spans="4:23" customFormat="1" x14ac:dyDescent="0.35">
      <c r="D20949" s="5"/>
      <c r="J20949" s="12"/>
      <c r="S20949" s="12"/>
      <c r="T20949" s="5"/>
      <c r="V20949" s="5"/>
      <c r="W20949" s="5"/>
    </row>
    <row r="20950" spans="4:23" customFormat="1" x14ac:dyDescent="0.35">
      <c r="D20950" s="5"/>
      <c r="J20950" s="12"/>
      <c r="S20950" s="12"/>
      <c r="T20950" s="5"/>
      <c r="V20950" s="5"/>
      <c r="W20950" s="5"/>
    </row>
    <row r="20951" spans="4:23" customFormat="1" x14ac:dyDescent="0.35">
      <c r="D20951" s="5"/>
      <c r="J20951" s="12"/>
      <c r="S20951" s="12"/>
      <c r="T20951" s="5"/>
      <c r="V20951" s="5"/>
      <c r="W20951" s="5"/>
    </row>
    <row r="20952" spans="4:23" customFormat="1" x14ac:dyDescent="0.35">
      <c r="D20952" s="5"/>
      <c r="J20952" s="12"/>
      <c r="S20952" s="12"/>
      <c r="T20952" s="5"/>
      <c r="V20952" s="5"/>
      <c r="W20952" s="5"/>
    </row>
    <row r="20953" spans="4:23" customFormat="1" x14ac:dyDescent="0.35">
      <c r="D20953" s="5"/>
      <c r="J20953" s="12"/>
      <c r="S20953" s="12"/>
      <c r="T20953" s="5"/>
      <c r="V20953" s="5"/>
      <c r="W20953" s="5"/>
    </row>
    <row r="20954" spans="4:23" customFormat="1" x14ac:dyDescent="0.35">
      <c r="D20954" s="5"/>
      <c r="J20954" s="12"/>
      <c r="S20954" s="12"/>
      <c r="T20954" s="5"/>
      <c r="V20954" s="5"/>
      <c r="W20954" s="5"/>
    </row>
    <row r="20955" spans="4:23" customFormat="1" x14ac:dyDescent="0.35">
      <c r="D20955" s="5"/>
      <c r="J20955" s="12"/>
      <c r="S20955" s="12"/>
      <c r="T20955" s="5"/>
      <c r="V20955" s="5"/>
      <c r="W20955" s="5"/>
    </row>
    <row r="20956" spans="4:23" customFormat="1" x14ac:dyDescent="0.35">
      <c r="D20956" s="5"/>
      <c r="J20956" s="12"/>
      <c r="S20956" s="12"/>
      <c r="T20956" s="5"/>
      <c r="V20956" s="5"/>
      <c r="W20956" s="5"/>
    </row>
    <row r="20957" spans="4:23" customFormat="1" x14ac:dyDescent="0.35">
      <c r="D20957" s="5"/>
      <c r="J20957" s="12"/>
      <c r="S20957" s="12"/>
      <c r="T20957" s="5"/>
      <c r="V20957" s="5"/>
      <c r="W20957" s="5"/>
    </row>
    <row r="20958" spans="4:23" customFormat="1" x14ac:dyDescent="0.35">
      <c r="D20958" s="5"/>
      <c r="J20958" s="12"/>
      <c r="S20958" s="12"/>
      <c r="T20958" s="5"/>
      <c r="V20958" s="5"/>
      <c r="W20958" s="5"/>
    </row>
    <row r="20959" spans="4:23" customFormat="1" x14ac:dyDescent="0.35">
      <c r="D20959" s="5"/>
      <c r="J20959" s="12"/>
      <c r="S20959" s="12"/>
      <c r="T20959" s="5"/>
      <c r="V20959" s="5"/>
      <c r="W20959" s="5"/>
    </row>
    <row r="20960" spans="4:23" customFormat="1" x14ac:dyDescent="0.35">
      <c r="D20960" s="5"/>
      <c r="J20960" s="12"/>
      <c r="S20960" s="12"/>
      <c r="T20960" s="5"/>
      <c r="V20960" s="5"/>
      <c r="W20960" s="5"/>
    </row>
    <row r="20961" spans="4:23" customFormat="1" x14ac:dyDescent="0.35">
      <c r="D20961" s="5"/>
      <c r="J20961" s="12"/>
      <c r="S20961" s="12"/>
      <c r="T20961" s="5"/>
      <c r="V20961" s="5"/>
      <c r="W20961" s="5"/>
    </row>
    <row r="20962" spans="4:23" customFormat="1" x14ac:dyDescent="0.35">
      <c r="D20962" s="5"/>
      <c r="J20962" s="12"/>
      <c r="S20962" s="12"/>
      <c r="T20962" s="5"/>
      <c r="V20962" s="5"/>
      <c r="W20962" s="5"/>
    </row>
    <row r="20963" spans="4:23" customFormat="1" x14ac:dyDescent="0.35">
      <c r="D20963" s="5"/>
      <c r="J20963" s="12"/>
      <c r="S20963" s="12"/>
      <c r="T20963" s="5"/>
      <c r="V20963" s="5"/>
      <c r="W20963" s="5"/>
    </row>
    <row r="20964" spans="4:23" customFormat="1" x14ac:dyDescent="0.35">
      <c r="D20964" s="5"/>
      <c r="J20964" s="12"/>
      <c r="S20964" s="12"/>
      <c r="T20964" s="5"/>
      <c r="V20964" s="5"/>
      <c r="W20964" s="5"/>
    </row>
    <row r="20965" spans="4:23" customFormat="1" x14ac:dyDescent="0.35">
      <c r="D20965" s="5"/>
      <c r="J20965" s="12"/>
      <c r="S20965" s="12"/>
      <c r="T20965" s="5"/>
      <c r="V20965" s="5"/>
      <c r="W20965" s="5"/>
    </row>
    <row r="20966" spans="4:23" customFormat="1" x14ac:dyDescent="0.35">
      <c r="D20966" s="5"/>
      <c r="J20966" s="12"/>
      <c r="S20966" s="12"/>
      <c r="T20966" s="5"/>
      <c r="V20966" s="5"/>
      <c r="W20966" s="5"/>
    </row>
    <row r="20967" spans="4:23" customFormat="1" x14ac:dyDescent="0.35">
      <c r="D20967" s="5"/>
      <c r="J20967" s="12"/>
      <c r="S20967" s="12"/>
      <c r="T20967" s="5"/>
      <c r="V20967" s="5"/>
      <c r="W20967" s="5"/>
    </row>
    <row r="20968" spans="4:23" customFormat="1" x14ac:dyDescent="0.35">
      <c r="D20968" s="5"/>
      <c r="J20968" s="12"/>
      <c r="S20968" s="12"/>
      <c r="T20968" s="5"/>
      <c r="V20968" s="5"/>
      <c r="W20968" s="5"/>
    </row>
    <row r="20969" spans="4:23" customFormat="1" x14ac:dyDescent="0.35">
      <c r="D20969" s="5"/>
      <c r="J20969" s="12"/>
      <c r="S20969" s="12"/>
      <c r="T20969" s="5"/>
      <c r="V20969" s="5"/>
      <c r="W20969" s="5"/>
    </row>
    <row r="20970" spans="4:23" customFormat="1" x14ac:dyDescent="0.35">
      <c r="D20970" s="5"/>
      <c r="J20970" s="12"/>
      <c r="S20970" s="12"/>
      <c r="T20970" s="5"/>
      <c r="V20970" s="5"/>
      <c r="W20970" s="5"/>
    </row>
    <row r="20971" spans="4:23" customFormat="1" x14ac:dyDescent="0.35">
      <c r="D20971" s="5"/>
      <c r="J20971" s="12"/>
      <c r="S20971" s="12"/>
      <c r="T20971" s="5"/>
      <c r="V20971" s="5"/>
      <c r="W20971" s="5"/>
    </row>
    <row r="20972" spans="4:23" customFormat="1" x14ac:dyDescent="0.35">
      <c r="D20972" s="5"/>
      <c r="J20972" s="12"/>
      <c r="S20972" s="12"/>
      <c r="T20972" s="5"/>
      <c r="V20972" s="5"/>
      <c r="W20972" s="5"/>
    </row>
    <row r="20973" spans="4:23" customFormat="1" x14ac:dyDescent="0.35">
      <c r="D20973" s="5"/>
      <c r="J20973" s="12"/>
      <c r="S20973" s="12"/>
      <c r="T20973" s="5"/>
      <c r="V20973" s="5"/>
      <c r="W20973" s="5"/>
    </row>
    <row r="20974" spans="4:23" customFormat="1" x14ac:dyDescent="0.35">
      <c r="D20974" s="5"/>
      <c r="J20974" s="12"/>
      <c r="S20974" s="12"/>
      <c r="T20974" s="5"/>
      <c r="V20974" s="5"/>
      <c r="W20974" s="5"/>
    </row>
    <row r="20975" spans="4:23" customFormat="1" x14ac:dyDescent="0.35">
      <c r="D20975" s="5"/>
      <c r="J20975" s="12"/>
      <c r="S20975" s="12"/>
      <c r="T20975" s="5"/>
      <c r="V20975" s="5"/>
      <c r="W20975" s="5"/>
    </row>
    <row r="20976" spans="4:23" customFormat="1" x14ac:dyDescent="0.35">
      <c r="D20976" s="5"/>
      <c r="J20976" s="12"/>
      <c r="S20976" s="12"/>
      <c r="T20976" s="5"/>
      <c r="V20976" s="5"/>
      <c r="W20976" s="5"/>
    </row>
    <row r="20977" spans="4:23" customFormat="1" x14ac:dyDescent="0.35">
      <c r="D20977" s="5"/>
      <c r="J20977" s="12"/>
      <c r="S20977" s="12"/>
      <c r="T20977" s="5"/>
      <c r="V20977" s="5"/>
      <c r="W20977" s="5"/>
    </row>
    <row r="20978" spans="4:23" customFormat="1" x14ac:dyDescent="0.35">
      <c r="D20978" s="5"/>
      <c r="J20978" s="12"/>
      <c r="S20978" s="12"/>
      <c r="T20978" s="5"/>
      <c r="V20978" s="5"/>
      <c r="W20978" s="5"/>
    </row>
    <row r="20979" spans="4:23" customFormat="1" x14ac:dyDescent="0.35">
      <c r="D20979" s="5"/>
      <c r="J20979" s="12"/>
      <c r="S20979" s="12"/>
      <c r="T20979" s="5"/>
      <c r="V20979" s="5"/>
      <c r="W20979" s="5"/>
    </row>
    <row r="20980" spans="4:23" customFormat="1" x14ac:dyDescent="0.35">
      <c r="D20980" s="5"/>
      <c r="J20980" s="12"/>
      <c r="S20980" s="12"/>
      <c r="T20980" s="5"/>
      <c r="V20980" s="5"/>
      <c r="W20980" s="5"/>
    </row>
    <row r="20981" spans="4:23" customFormat="1" x14ac:dyDescent="0.35">
      <c r="D20981" s="5"/>
      <c r="J20981" s="12"/>
      <c r="S20981" s="12"/>
      <c r="T20981" s="5"/>
      <c r="V20981" s="5"/>
      <c r="W20981" s="5"/>
    </row>
    <row r="20982" spans="4:23" customFormat="1" x14ac:dyDescent="0.35">
      <c r="D20982" s="5"/>
      <c r="J20982" s="12"/>
      <c r="S20982" s="12"/>
      <c r="T20982" s="5"/>
      <c r="V20982" s="5"/>
      <c r="W20982" s="5"/>
    </row>
    <row r="20983" spans="4:23" customFormat="1" x14ac:dyDescent="0.35">
      <c r="D20983" s="5"/>
      <c r="J20983" s="12"/>
      <c r="S20983" s="12"/>
      <c r="T20983" s="5"/>
      <c r="V20983" s="5"/>
      <c r="W20983" s="5"/>
    </row>
    <row r="20984" spans="4:23" customFormat="1" x14ac:dyDescent="0.35">
      <c r="D20984" s="5"/>
      <c r="J20984" s="12"/>
      <c r="S20984" s="12"/>
      <c r="T20984" s="5"/>
      <c r="V20984" s="5"/>
      <c r="W20984" s="5"/>
    </row>
    <row r="20985" spans="4:23" customFormat="1" x14ac:dyDescent="0.35">
      <c r="D20985" s="5"/>
      <c r="J20985" s="12"/>
      <c r="S20985" s="12"/>
      <c r="T20985" s="5"/>
      <c r="V20985" s="5"/>
      <c r="W20985" s="5"/>
    </row>
    <row r="20986" spans="4:23" customFormat="1" x14ac:dyDescent="0.35">
      <c r="D20986" s="5"/>
      <c r="J20986" s="12"/>
      <c r="S20986" s="12"/>
      <c r="T20986" s="5"/>
      <c r="V20986" s="5"/>
      <c r="W20986" s="5"/>
    </row>
    <row r="20987" spans="4:23" customFormat="1" x14ac:dyDescent="0.35">
      <c r="D20987" s="5"/>
      <c r="J20987" s="12"/>
      <c r="S20987" s="12"/>
      <c r="T20987" s="5"/>
      <c r="V20987" s="5"/>
      <c r="W20987" s="5"/>
    </row>
    <row r="20988" spans="4:23" customFormat="1" x14ac:dyDescent="0.35">
      <c r="D20988" s="5"/>
      <c r="J20988" s="12"/>
      <c r="S20988" s="12"/>
      <c r="T20988" s="5"/>
      <c r="V20988" s="5"/>
      <c r="W20988" s="5"/>
    </row>
    <row r="20989" spans="4:23" customFormat="1" x14ac:dyDescent="0.35">
      <c r="D20989" s="5"/>
      <c r="J20989" s="12"/>
      <c r="S20989" s="12"/>
      <c r="T20989" s="5"/>
      <c r="V20989" s="5"/>
      <c r="W20989" s="5"/>
    </row>
    <row r="20990" spans="4:23" customFormat="1" x14ac:dyDescent="0.35">
      <c r="D20990" s="5"/>
      <c r="J20990" s="12"/>
      <c r="S20990" s="12"/>
      <c r="T20990" s="5"/>
      <c r="V20990" s="5"/>
      <c r="W20990" s="5"/>
    </row>
    <row r="20991" spans="4:23" customFormat="1" x14ac:dyDescent="0.35">
      <c r="D20991" s="5"/>
      <c r="J20991" s="12"/>
      <c r="S20991" s="12"/>
      <c r="T20991" s="5"/>
      <c r="V20991" s="5"/>
      <c r="W20991" s="5"/>
    </row>
    <row r="20992" spans="4:23" customFormat="1" x14ac:dyDescent="0.35">
      <c r="D20992" s="5"/>
      <c r="J20992" s="12"/>
      <c r="S20992" s="12"/>
      <c r="T20992" s="5"/>
      <c r="V20992" s="5"/>
      <c r="W20992" s="5"/>
    </row>
    <row r="20993" spans="4:23" customFormat="1" x14ac:dyDescent="0.35">
      <c r="D20993" s="5"/>
      <c r="J20993" s="12"/>
      <c r="S20993" s="12"/>
      <c r="T20993" s="5"/>
      <c r="V20993" s="5"/>
      <c r="W20993" s="5"/>
    </row>
    <row r="20994" spans="4:23" customFormat="1" x14ac:dyDescent="0.35">
      <c r="D20994" s="5"/>
      <c r="J20994" s="12"/>
      <c r="S20994" s="12"/>
      <c r="T20994" s="5"/>
      <c r="V20994" s="5"/>
      <c r="W20994" s="5"/>
    </row>
    <row r="20995" spans="4:23" customFormat="1" x14ac:dyDescent="0.35">
      <c r="D20995" s="5"/>
      <c r="J20995" s="12"/>
      <c r="S20995" s="12"/>
      <c r="T20995" s="5"/>
      <c r="V20995" s="5"/>
      <c r="W20995" s="5"/>
    </row>
    <row r="20996" spans="4:23" customFormat="1" x14ac:dyDescent="0.35">
      <c r="D20996" s="5"/>
      <c r="J20996" s="12"/>
      <c r="S20996" s="12"/>
      <c r="T20996" s="5"/>
      <c r="V20996" s="5"/>
      <c r="W20996" s="5"/>
    </row>
    <row r="20997" spans="4:23" customFormat="1" x14ac:dyDescent="0.35">
      <c r="D20997" s="5"/>
      <c r="J20997" s="12"/>
      <c r="S20997" s="12"/>
      <c r="T20997" s="5"/>
      <c r="V20997" s="5"/>
      <c r="W20997" s="5"/>
    </row>
    <row r="20998" spans="4:23" customFormat="1" x14ac:dyDescent="0.35">
      <c r="D20998" s="5"/>
      <c r="J20998" s="12"/>
      <c r="S20998" s="12"/>
      <c r="T20998" s="5"/>
      <c r="V20998" s="5"/>
      <c r="W20998" s="5"/>
    </row>
    <row r="20999" spans="4:23" customFormat="1" x14ac:dyDescent="0.35">
      <c r="D20999" s="5"/>
      <c r="J20999" s="12"/>
      <c r="S20999" s="12"/>
      <c r="T20999" s="5"/>
      <c r="V20999" s="5"/>
      <c r="W20999" s="5"/>
    </row>
    <row r="21000" spans="4:23" customFormat="1" x14ac:dyDescent="0.35">
      <c r="D21000" s="5"/>
      <c r="J21000" s="12"/>
      <c r="S21000" s="12"/>
      <c r="T21000" s="5"/>
      <c r="V21000" s="5"/>
      <c r="W21000" s="5"/>
    </row>
    <row r="21001" spans="4:23" customFormat="1" x14ac:dyDescent="0.35">
      <c r="D21001" s="5"/>
      <c r="J21001" s="12"/>
      <c r="S21001" s="12"/>
      <c r="T21001" s="5"/>
      <c r="V21001" s="5"/>
      <c r="W21001" s="5"/>
    </row>
    <row r="21002" spans="4:23" customFormat="1" x14ac:dyDescent="0.35">
      <c r="D21002" s="5"/>
      <c r="J21002" s="12"/>
      <c r="S21002" s="12"/>
      <c r="T21002" s="5"/>
      <c r="V21002" s="5"/>
      <c r="W21002" s="5"/>
    </row>
    <row r="21003" spans="4:23" customFormat="1" x14ac:dyDescent="0.35">
      <c r="D21003" s="5"/>
      <c r="J21003" s="12"/>
      <c r="S21003" s="12"/>
      <c r="T21003" s="5"/>
      <c r="V21003" s="5"/>
      <c r="W21003" s="5"/>
    </row>
    <row r="21004" spans="4:23" customFormat="1" x14ac:dyDescent="0.35">
      <c r="D21004" s="5"/>
      <c r="J21004" s="12"/>
      <c r="S21004" s="12"/>
      <c r="T21004" s="5"/>
      <c r="V21004" s="5"/>
      <c r="W21004" s="5"/>
    </row>
    <row r="21005" spans="4:23" customFormat="1" x14ac:dyDescent="0.35">
      <c r="D21005" s="5"/>
      <c r="J21005" s="12"/>
      <c r="S21005" s="12"/>
      <c r="T21005" s="5"/>
      <c r="V21005" s="5"/>
      <c r="W21005" s="5"/>
    </row>
    <row r="21006" spans="4:23" customFormat="1" x14ac:dyDescent="0.35">
      <c r="D21006" s="5"/>
      <c r="J21006" s="12"/>
      <c r="S21006" s="12"/>
      <c r="T21006" s="5"/>
      <c r="V21006" s="5"/>
      <c r="W21006" s="5"/>
    </row>
    <row r="21007" spans="4:23" customFormat="1" x14ac:dyDescent="0.35">
      <c r="D21007" s="5"/>
      <c r="J21007" s="12"/>
      <c r="S21007" s="12"/>
      <c r="T21007" s="5"/>
      <c r="V21007" s="5"/>
      <c r="W21007" s="5"/>
    </row>
    <row r="21008" spans="4:23" customFormat="1" x14ac:dyDescent="0.35">
      <c r="D21008" s="5"/>
      <c r="J21008" s="12"/>
      <c r="S21008" s="12"/>
      <c r="T21008" s="5"/>
      <c r="V21008" s="5"/>
      <c r="W21008" s="5"/>
    </row>
    <row r="21009" spans="4:23" customFormat="1" x14ac:dyDescent="0.35">
      <c r="D21009" s="5"/>
      <c r="J21009" s="12"/>
      <c r="S21009" s="12"/>
      <c r="T21009" s="5"/>
      <c r="V21009" s="5"/>
      <c r="W21009" s="5"/>
    </row>
    <row r="21010" spans="4:23" customFormat="1" x14ac:dyDescent="0.35">
      <c r="D21010" s="5"/>
      <c r="J21010" s="12"/>
      <c r="S21010" s="12"/>
      <c r="T21010" s="5"/>
      <c r="V21010" s="5"/>
      <c r="W21010" s="5"/>
    </row>
    <row r="21011" spans="4:23" customFormat="1" x14ac:dyDescent="0.35">
      <c r="D21011" s="5"/>
      <c r="J21011" s="12"/>
      <c r="S21011" s="12"/>
      <c r="T21011" s="5"/>
      <c r="V21011" s="5"/>
      <c r="W21011" s="5"/>
    </row>
    <row r="21012" spans="4:23" customFormat="1" x14ac:dyDescent="0.35">
      <c r="D21012" s="5"/>
      <c r="J21012" s="12"/>
      <c r="S21012" s="12"/>
      <c r="T21012" s="5"/>
      <c r="V21012" s="5"/>
      <c r="W21012" s="5"/>
    </row>
    <row r="21013" spans="4:23" customFormat="1" x14ac:dyDescent="0.35">
      <c r="D21013" s="5"/>
      <c r="J21013" s="12"/>
      <c r="S21013" s="12"/>
      <c r="T21013" s="5"/>
      <c r="V21013" s="5"/>
      <c r="W21013" s="5"/>
    </row>
    <row r="21014" spans="4:23" customFormat="1" x14ac:dyDescent="0.35">
      <c r="D21014" s="5"/>
      <c r="J21014" s="12"/>
      <c r="S21014" s="12"/>
      <c r="T21014" s="5"/>
      <c r="V21014" s="5"/>
      <c r="W21014" s="5"/>
    </row>
    <row r="21015" spans="4:23" customFormat="1" x14ac:dyDescent="0.35">
      <c r="D21015" s="5"/>
      <c r="J21015" s="12"/>
      <c r="S21015" s="12"/>
      <c r="T21015" s="5"/>
      <c r="V21015" s="5"/>
      <c r="W21015" s="5"/>
    </row>
    <row r="21016" spans="4:23" customFormat="1" x14ac:dyDescent="0.35">
      <c r="D21016" s="5"/>
      <c r="J21016" s="12"/>
      <c r="S21016" s="12"/>
      <c r="T21016" s="5"/>
      <c r="V21016" s="5"/>
      <c r="W21016" s="5"/>
    </row>
    <row r="21017" spans="4:23" customFormat="1" x14ac:dyDescent="0.35">
      <c r="D21017" s="5"/>
      <c r="J21017" s="12"/>
      <c r="S21017" s="12"/>
      <c r="T21017" s="5"/>
      <c r="V21017" s="5"/>
      <c r="W21017" s="5"/>
    </row>
    <row r="21018" spans="4:23" customFormat="1" x14ac:dyDescent="0.35">
      <c r="D21018" s="5"/>
      <c r="J21018" s="12"/>
      <c r="S21018" s="12"/>
      <c r="T21018" s="5"/>
      <c r="V21018" s="5"/>
      <c r="W21018" s="5"/>
    </row>
    <row r="21019" spans="4:23" customFormat="1" x14ac:dyDescent="0.35">
      <c r="D21019" s="5"/>
      <c r="J21019" s="12"/>
      <c r="S21019" s="12"/>
      <c r="T21019" s="5"/>
      <c r="V21019" s="5"/>
      <c r="W21019" s="5"/>
    </row>
    <row r="21020" spans="4:23" customFormat="1" x14ac:dyDescent="0.35">
      <c r="D21020" s="5"/>
      <c r="J21020" s="12"/>
      <c r="S21020" s="12"/>
      <c r="T21020" s="5"/>
      <c r="V21020" s="5"/>
      <c r="W21020" s="5"/>
    </row>
    <row r="21021" spans="4:23" customFormat="1" x14ac:dyDescent="0.35">
      <c r="D21021" s="5"/>
      <c r="J21021" s="12"/>
      <c r="S21021" s="12"/>
      <c r="T21021" s="5"/>
      <c r="V21021" s="5"/>
      <c r="W21021" s="5"/>
    </row>
    <row r="21022" spans="4:23" customFormat="1" x14ac:dyDescent="0.35">
      <c r="D21022" s="5"/>
      <c r="J21022" s="12"/>
      <c r="S21022" s="12"/>
      <c r="T21022" s="5"/>
      <c r="V21022" s="5"/>
      <c r="W21022" s="5"/>
    </row>
    <row r="21023" spans="4:23" customFormat="1" x14ac:dyDescent="0.35">
      <c r="D21023" s="5"/>
      <c r="J21023" s="12"/>
      <c r="S21023" s="12"/>
      <c r="T21023" s="5"/>
      <c r="V21023" s="5"/>
      <c r="W21023" s="5"/>
    </row>
    <row r="21024" spans="4:23" customFormat="1" x14ac:dyDescent="0.35">
      <c r="D21024" s="5"/>
      <c r="J21024" s="12"/>
      <c r="S21024" s="12"/>
      <c r="T21024" s="5"/>
      <c r="V21024" s="5"/>
      <c r="W21024" s="5"/>
    </row>
    <row r="21025" spans="4:23" customFormat="1" x14ac:dyDescent="0.35">
      <c r="D21025" s="5"/>
      <c r="J21025" s="12"/>
      <c r="S21025" s="12"/>
      <c r="T21025" s="5"/>
      <c r="V21025" s="5"/>
      <c r="W21025" s="5"/>
    </row>
    <row r="21026" spans="4:23" customFormat="1" x14ac:dyDescent="0.35">
      <c r="D21026" s="5"/>
      <c r="J21026" s="12"/>
      <c r="S21026" s="12"/>
      <c r="T21026" s="5"/>
      <c r="V21026" s="5"/>
      <c r="W21026" s="5"/>
    </row>
    <row r="21027" spans="4:23" customFormat="1" x14ac:dyDescent="0.35">
      <c r="D21027" s="5"/>
      <c r="J21027" s="12"/>
      <c r="S21027" s="12"/>
      <c r="T21027" s="5"/>
      <c r="V21027" s="5"/>
      <c r="W21027" s="5"/>
    </row>
    <row r="21028" spans="4:23" customFormat="1" x14ac:dyDescent="0.35">
      <c r="D21028" s="5"/>
      <c r="J21028" s="12"/>
      <c r="S21028" s="12"/>
      <c r="T21028" s="5"/>
      <c r="V21028" s="5"/>
      <c r="W21028" s="5"/>
    </row>
    <row r="21029" spans="4:23" customFormat="1" x14ac:dyDescent="0.35">
      <c r="D21029" s="5"/>
      <c r="J21029" s="12"/>
      <c r="S21029" s="12"/>
      <c r="T21029" s="5"/>
      <c r="V21029" s="5"/>
      <c r="W21029" s="5"/>
    </row>
    <row r="21030" spans="4:23" customFormat="1" x14ac:dyDescent="0.35">
      <c r="D21030" s="5"/>
      <c r="J21030" s="12"/>
      <c r="S21030" s="12"/>
      <c r="T21030" s="5"/>
      <c r="V21030" s="5"/>
      <c r="W21030" s="5"/>
    </row>
    <row r="21031" spans="4:23" customFormat="1" x14ac:dyDescent="0.35">
      <c r="D21031" s="5"/>
      <c r="J21031" s="12"/>
      <c r="S21031" s="12"/>
      <c r="T21031" s="5"/>
      <c r="V21031" s="5"/>
      <c r="W21031" s="5"/>
    </row>
    <row r="21032" spans="4:23" customFormat="1" x14ac:dyDescent="0.35">
      <c r="D21032" s="5"/>
      <c r="J21032" s="12"/>
      <c r="S21032" s="12"/>
      <c r="T21032" s="5"/>
      <c r="V21032" s="5"/>
      <c r="W21032" s="5"/>
    </row>
    <row r="21033" spans="4:23" customFormat="1" x14ac:dyDescent="0.35">
      <c r="D21033" s="5"/>
      <c r="J21033" s="12"/>
      <c r="S21033" s="12"/>
      <c r="T21033" s="5"/>
      <c r="V21033" s="5"/>
      <c r="W21033" s="5"/>
    </row>
    <row r="21034" spans="4:23" customFormat="1" x14ac:dyDescent="0.35">
      <c r="D21034" s="5"/>
      <c r="J21034" s="12"/>
      <c r="S21034" s="12"/>
      <c r="T21034" s="5"/>
      <c r="V21034" s="5"/>
      <c r="W21034" s="5"/>
    </row>
    <row r="21035" spans="4:23" customFormat="1" x14ac:dyDescent="0.35">
      <c r="D21035" s="5"/>
      <c r="J21035" s="12"/>
      <c r="S21035" s="12"/>
      <c r="T21035" s="5"/>
      <c r="V21035" s="5"/>
      <c r="W21035" s="5"/>
    </row>
    <row r="21036" spans="4:23" customFormat="1" x14ac:dyDescent="0.35">
      <c r="D21036" s="5"/>
      <c r="J21036" s="12"/>
      <c r="S21036" s="12"/>
      <c r="T21036" s="5"/>
      <c r="V21036" s="5"/>
      <c r="W21036" s="5"/>
    </row>
    <row r="21037" spans="4:23" customFormat="1" x14ac:dyDescent="0.35">
      <c r="D21037" s="5"/>
      <c r="J21037" s="12"/>
      <c r="S21037" s="12"/>
      <c r="T21037" s="5"/>
      <c r="V21037" s="5"/>
      <c r="W21037" s="5"/>
    </row>
    <row r="21038" spans="4:23" customFormat="1" x14ac:dyDescent="0.35">
      <c r="D21038" s="5"/>
      <c r="J21038" s="12"/>
      <c r="S21038" s="12"/>
      <c r="T21038" s="5"/>
      <c r="V21038" s="5"/>
      <c r="W21038" s="5"/>
    </row>
    <row r="21039" spans="4:23" customFormat="1" x14ac:dyDescent="0.35">
      <c r="D21039" s="5"/>
      <c r="J21039" s="12"/>
      <c r="S21039" s="12"/>
      <c r="T21039" s="5"/>
      <c r="V21039" s="5"/>
      <c r="W21039" s="5"/>
    </row>
    <row r="21040" spans="4:23" customFormat="1" x14ac:dyDescent="0.35">
      <c r="D21040" s="5"/>
      <c r="J21040" s="12"/>
      <c r="S21040" s="12"/>
      <c r="T21040" s="5"/>
      <c r="V21040" s="5"/>
      <c r="W21040" s="5"/>
    </row>
    <row r="21041" spans="4:23" customFormat="1" x14ac:dyDescent="0.35">
      <c r="D21041" s="5"/>
      <c r="J21041" s="12"/>
      <c r="S21041" s="12"/>
      <c r="T21041" s="5"/>
      <c r="V21041" s="5"/>
      <c r="W21041" s="5"/>
    </row>
    <row r="21042" spans="4:23" customFormat="1" x14ac:dyDescent="0.35">
      <c r="D21042" s="5"/>
      <c r="J21042" s="12"/>
      <c r="S21042" s="12"/>
      <c r="T21042" s="5"/>
      <c r="V21042" s="5"/>
      <c r="W21042" s="5"/>
    </row>
    <row r="21043" spans="4:23" customFormat="1" x14ac:dyDescent="0.35">
      <c r="D21043" s="5"/>
      <c r="J21043" s="12"/>
      <c r="S21043" s="12"/>
      <c r="T21043" s="5"/>
      <c r="V21043" s="5"/>
      <c r="W21043" s="5"/>
    </row>
    <row r="21044" spans="4:23" customFormat="1" x14ac:dyDescent="0.35">
      <c r="D21044" s="5"/>
      <c r="J21044" s="12"/>
      <c r="S21044" s="12"/>
      <c r="T21044" s="5"/>
      <c r="V21044" s="5"/>
      <c r="W21044" s="5"/>
    </row>
    <row r="21045" spans="4:23" customFormat="1" x14ac:dyDescent="0.35">
      <c r="D21045" s="5"/>
      <c r="J21045" s="12"/>
      <c r="S21045" s="12"/>
      <c r="T21045" s="5"/>
      <c r="V21045" s="5"/>
      <c r="W21045" s="5"/>
    </row>
    <row r="21046" spans="4:23" customFormat="1" x14ac:dyDescent="0.35">
      <c r="D21046" s="5"/>
      <c r="J21046" s="12"/>
      <c r="S21046" s="12"/>
      <c r="T21046" s="5"/>
      <c r="V21046" s="5"/>
      <c r="W21046" s="5"/>
    </row>
    <row r="21047" spans="4:23" customFormat="1" x14ac:dyDescent="0.35">
      <c r="D21047" s="5"/>
      <c r="J21047" s="12"/>
      <c r="S21047" s="12"/>
      <c r="T21047" s="5"/>
      <c r="V21047" s="5"/>
      <c r="W21047" s="5"/>
    </row>
    <row r="21048" spans="4:23" customFormat="1" x14ac:dyDescent="0.35">
      <c r="D21048" s="5"/>
      <c r="J21048" s="12"/>
      <c r="S21048" s="12"/>
      <c r="T21048" s="5"/>
      <c r="V21048" s="5"/>
      <c r="W21048" s="5"/>
    </row>
    <row r="21049" spans="4:23" customFormat="1" x14ac:dyDescent="0.35">
      <c r="D21049" s="5"/>
      <c r="J21049" s="12"/>
      <c r="S21049" s="12"/>
      <c r="T21049" s="5"/>
      <c r="V21049" s="5"/>
      <c r="W21049" s="5"/>
    </row>
    <row r="21050" spans="4:23" customFormat="1" x14ac:dyDescent="0.35">
      <c r="D21050" s="5"/>
      <c r="J21050" s="12"/>
      <c r="S21050" s="12"/>
      <c r="T21050" s="5"/>
      <c r="V21050" s="5"/>
      <c r="W21050" s="5"/>
    </row>
    <row r="21051" spans="4:23" customFormat="1" x14ac:dyDescent="0.35">
      <c r="D21051" s="5"/>
      <c r="J21051" s="12"/>
      <c r="S21051" s="12"/>
      <c r="T21051" s="5"/>
      <c r="V21051" s="5"/>
      <c r="W21051" s="5"/>
    </row>
    <row r="21052" spans="4:23" customFormat="1" x14ac:dyDescent="0.35">
      <c r="D21052" s="5"/>
      <c r="J21052" s="12"/>
      <c r="S21052" s="12"/>
      <c r="T21052" s="5"/>
      <c r="V21052" s="5"/>
      <c r="W21052" s="5"/>
    </row>
    <row r="21053" spans="4:23" customFormat="1" x14ac:dyDescent="0.35">
      <c r="D21053" s="5"/>
      <c r="J21053" s="12"/>
      <c r="S21053" s="12"/>
      <c r="T21053" s="5"/>
      <c r="V21053" s="5"/>
      <c r="W21053" s="5"/>
    </row>
    <row r="21054" spans="4:23" customFormat="1" x14ac:dyDescent="0.35">
      <c r="D21054" s="5"/>
      <c r="J21054" s="12"/>
      <c r="S21054" s="12"/>
      <c r="T21054" s="5"/>
      <c r="V21054" s="5"/>
      <c r="W21054" s="5"/>
    </row>
    <row r="21055" spans="4:23" customFormat="1" x14ac:dyDescent="0.35">
      <c r="D21055" s="5"/>
      <c r="J21055" s="12"/>
      <c r="S21055" s="12"/>
      <c r="T21055" s="5"/>
      <c r="V21055" s="5"/>
      <c r="W21055" s="5"/>
    </row>
    <row r="21056" spans="4:23" customFormat="1" x14ac:dyDescent="0.35">
      <c r="D21056" s="5"/>
      <c r="J21056" s="12"/>
      <c r="S21056" s="12"/>
      <c r="T21056" s="5"/>
      <c r="V21056" s="5"/>
      <c r="W21056" s="5"/>
    </row>
    <row r="21057" spans="4:23" customFormat="1" x14ac:dyDescent="0.35">
      <c r="D21057" s="5"/>
      <c r="J21057" s="12"/>
      <c r="S21057" s="12"/>
      <c r="T21057" s="5"/>
      <c r="V21057" s="5"/>
      <c r="W21057" s="5"/>
    </row>
    <row r="21058" spans="4:23" customFormat="1" x14ac:dyDescent="0.35">
      <c r="D21058" s="5"/>
      <c r="J21058" s="12"/>
      <c r="S21058" s="12"/>
      <c r="T21058" s="5"/>
      <c r="V21058" s="5"/>
      <c r="W21058" s="5"/>
    </row>
    <row r="21059" spans="4:23" customFormat="1" x14ac:dyDescent="0.35">
      <c r="D21059" s="5"/>
      <c r="J21059" s="12"/>
      <c r="S21059" s="12"/>
      <c r="T21059" s="5"/>
      <c r="V21059" s="5"/>
      <c r="W21059" s="5"/>
    </row>
    <row r="21060" spans="4:23" customFormat="1" x14ac:dyDescent="0.35">
      <c r="D21060" s="5"/>
      <c r="J21060" s="12"/>
      <c r="S21060" s="12"/>
      <c r="T21060" s="5"/>
      <c r="V21060" s="5"/>
      <c r="W21060" s="5"/>
    </row>
    <row r="21061" spans="4:23" customFormat="1" x14ac:dyDescent="0.35">
      <c r="D21061" s="5"/>
      <c r="J21061" s="12"/>
      <c r="S21061" s="12"/>
      <c r="T21061" s="5"/>
      <c r="V21061" s="5"/>
      <c r="W21061" s="5"/>
    </row>
    <row r="21062" spans="4:23" customFormat="1" x14ac:dyDescent="0.35">
      <c r="D21062" s="5"/>
      <c r="J21062" s="12"/>
      <c r="S21062" s="12"/>
      <c r="T21062" s="5"/>
      <c r="V21062" s="5"/>
      <c r="W21062" s="5"/>
    </row>
    <row r="21063" spans="4:23" customFormat="1" x14ac:dyDescent="0.35">
      <c r="D21063" s="5"/>
      <c r="J21063" s="12"/>
      <c r="S21063" s="12"/>
      <c r="T21063" s="5"/>
      <c r="V21063" s="5"/>
      <c r="W21063" s="5"/>
    </row>
    <row r="21064" spans="4:23" customFormat="1" x14ac:dyDescent="0.35">
      <c r="D21064" s="5"/>
      <c r="J21064" s="12"/>
      <c r="S21064" s="12"/>
      <c r="T21064" s="5"/>
      <c r="V21064" s="5"/>
      <c r="W21064" s="5"/>
    </row>
    <row r="21065" spans="4:23" customFormat="1" x14ac:dyDescent="0.35">
      <c r="D21065" s="5"/>
      <c r="J21065" s="12"/>
      <c r="S21065" s="12"/>
      <c r="T21065" s="5"/>
      <c r="V21065" s="5"/>
      <c r="W21065" s="5"/>
    </row>
    <row r="21066" spans="4:23" customFormat="1" x14ac:dyDescent="0.35">
      <c r="D21066" s="5"/>
      <c r="J21066" s="12"/>
      <c r="S21066" s="12"/>
      <c r="T21066" s="5"/>
      <c r="V21066" s="5"/>
      <c r="W21066" s="5"/>
    </row>
    <row r="21067" spans="4:23" customFormat="1" x14ac:dyDescent="0.35">
      <c r="D21067" s="5"/>
      <c r="J21067" s="12"/>
      <c r="S21067" s="12"/>
      <c r="T21067" s="5"/>
      <c r="V21067" s="5"/>
      <c r="W21067" s="5"/>
    </row>
    <row r="21068" spans="4:23" customFormat="1" x14ac:dyDescent="0.35">
      <c r="D21068" s="5"/>
      <c r="J21068" s="12"/>
      <c r="S21068" s="12"/>
      <c r="T21068" s="5"/>
      <c r="V21068" s="5"/>
      <c r="W21068" s="5"/>
    </row>
    <row r="21069" spans="4:23" customFormat="1" x14ac:dyDescent="0.35">
      <c r="D21069" s="5"/>
      <c r="J21069" s="12"/>
      <c r="S21069" s="12"/>
      <c r="T21069" s="5"/>
      <c r="V21069" s="5"/>
      <c r="W21069" s="5"/>
    </row>
    <row r="21070" spans="4:23" customFormat="1" x14ac:dyDescent="0.35">
      <c r="D21070" s="5"/>
      <c r="J21070" s="12"/>
      <c r="S21070" s="12"/>
      <c r="T21070" s="5"/>
      <c r="V21070" s="5"/>
      <c r="W21070" s="5"/>
    </row>
    <row r="21071" spans="4:23" customFormat="1" x14ac:dyDescent="0.35">
      <c r="D21071" s="5"/>
      <c r="J21071" s="12"/>
      <c r="S21071" s="12"/>
      <c r="T21071" s="5"/>
      <c r="V21071" s="5"/>
      <c r="W21071" s="5"/>
    </row>
    <row r="21072" spans="4:23" customFormat="1" x14ac:dyDescent="0.35">
      <c r="D21072" s="5"/>
      <c r="J21072" s="12"/>
      <c r="S21072" s="12"/>
      <c r="T21072" s="5"/>
      <c r="V21072" s="5"/>
      <c r="W21072" s="5"/>
    </row>
    <row r="21073" spans="4:23" customFormat="1" x14ac:dyDescent="0.35">
      <c r="D21073" s="5"/>
      <c r="J21073" s="12"/>
      <c r="S21073" s="12"/>
      <c r="T21073" s="5"/>
      <c r="V21073" s="5"/>
      <c r="W21073" s="5"/>
    </row>
    <row r="21074" spans="4:23" customFormat="1" x14ac:dyDescent="0.35">
      <c r="D21074" s="5"/>
      <c r="J21074" s="12"/>
      <c r="S21074" s="12"/>
      <c r="T21074" s="5"/>
      <c r="V21074" s="5"/>
      <c r="W21074" s="5"/>
    </row>
    <row r="21075" spans="4:23" customFormat="1" x14ac:dyDescent="0.35">
      <c r="D21075" s="5"/>
      <c r="J21075" s="12"/>
      <c r="S21075" s="12"/>
      <c r="T21075" s="5"/>
      <c r="V21075" s="5"/>
      <c r="W21075" s="5"/>
    </row>
    <row r="21076" spans="4:23" customFormat="1" x14ac:dyDescent="0.35">
      <c r="D21076" s="5"/>
      <c r="J21076" s="12"/>
      <c r="S21076" s="12"/>
      <c r="T21076" s="5"/>
      <c r="V21076" s="5"/>
      <c r="W21076" s="5"/>
    </row>
    <row r="21077" spans="4:23" customFormat="1" x14ac:dyDescent="0.35">
      <c r="D21077" s="5"/>
      <c r="J21077" s="12"/>
      <c r="S21077" s="12"/>
      <c r="T21077" s="5"/>
      <c r="V21077" s="5"/>
      <c r="W21077" s="5"/>
    </row>
    <row r="21078" spans="4:23" customFormat="1" x14ac:dyDescent="0.35">
      <c r="D21078" s="5"/>
      <c r="J21078" s="12"/>
      <c r="S21078" s="12"/>
      <c r="T21078" s="5"/>
      <c r="V21078" s="5"/>
      <c r="W21078" s="5"/>
    </row>
    <row r="21079" spans="4:23" customFormat="1" x14ac:dyDescent="0.35">
      <c r="D21079" s="5"/>
      <c r="J21079" s="12"/>
      <c r="S21079" s="12"/>
      <c r="T21079" s="5"/>
      <c r="V21079" s="5"/>
      <c r="W21079" s="5"/>
    </row>
    <row r="21080" spans="4:23" customFormat="1" x14ac:dyDescent="0.35">
      <c r="D21080" s="5"/>
      <c r="J21080" s="12"/>
      <c r="S21080" s="12"/>
      <c r="T21080" s="5"/>
      <c r="V21080" s="5"/>
      <c r="W21080" s="5"/>
    </row>
    <row r="21081" spans="4:23" customFormat="1" x14ac:dyDescent="0.35">
      <c r="D21081" s="5"/>
      <c r="J21081" s="12"/>
      <c r="S21081" s="12"/>
      <c r="T21081" s="5"/>
      <c r="V21081" s="5"/>
      <c r="W21081" s="5"/>
    </row>
    <row r="21082" spans="4:23" customFormat="1" x14ac:dyDescent="0.35">
      <c r="D21082" s="5"/>
      <c r="J21082" s="12"/>
      <c r="S21082" s="12"/>
      <c r="T21082" s="5"/>
      <c r="V21082" s="5"/>
      <c r="W21082" s="5"/>
    </row>
    <row r="21083" spans="4:23" customFormat="1" x14ac:dyDescent="0.35">
      <c r="D21083" s="5"/>
      <c r="J21083" s="12"/>
      <c r="S21083" s="12"/>
      <c r="T21083" s="5"/>
      <c r="V21083" s="5"/>
      <c r="W21083" s="5"/>
    </row>
    <row r="21084" spans="4:23" customFormat="1" x14ac:dyDescent="0.35">
      <c r="D21084" s="5"/>
      <c r="J21084" s="12"/>
      <c r="S21084" s="12"/>
      <c r="T21084" s="5"/>
      <c r="V21084" s="5"/>
      <c r="W21084" s="5"/>
    </row>
    <row r="21085" spans="4:23" customFormat="1" x14ac:dyDescent="0.35">
      <c r="D21085" s="5"/>
      <c r="J21085" s="12"/>
      <c r="S21085" s="12"/>
      <c r="T21085" s="5"/>
      <c r="V21085" s="5"/>
      <c r="W21085" s="5"/>
    </row>
    <row r="21086" spans="4:23" customFormat="1" x14ac:dyDescent="0.35">
      <c r="D21086" s="5"/>
      <c r="J21086" s="12"/>
      <c r="S21086" s="12"/>
      <c r="T21086" s="5"/>
      <c r="V21086" s="5"/>
      <c r="W21086" s="5"/>
    </row>
    <row r="21087" spans="4:23" customFormat="1" x14ac:dyDescent="0.35">
      <c r="D21087" s="5"/>
      <c r="J21087" s="12"/>
      <c r="S21087" s="12"/>
      <c r="T21087" s="5"/>
      <c r="V21087" s="5"/>
      <c r="W21087" s="5"/>
    </row>
    <row r="21088" spans="4:23" customFormat="1" x14ac:dyDescent="0.35">
      <c r="D21088" s="5"/>
      <c r="J21088" s="12"/>
      <c r="S21088" s="12"/>
      <c r="T21088" s="5"/>
      <c r="V21088" s="5"/>
      <c r="W21088" s="5"/>
    </row>
    <row r="21089" spans="4:23" customFormat="1" x14ac:dyDescent="0.35">
      <c r="D21089" s="5"/>
      <c r="J21089" s="12"/>
      <c r="S21089" s="12"/>
      <c r="T21089" s="5"/>
      <c r="V21089" s="5"/>
      <c r="W21089" s="5"/>
    </row>
    <row r="21090" spans="4:23" customFormat="1" x14ac:dyDescent="0.35">
      <c r="D21090" s="5"/>
      <c r="J21090" s="12"/>
      <c r="S21090" s="12"/>
      <c r="T21090" s="5"/>
      <c r="V21090" s="5"/>
      <c r="W21090" s="5"/>
    </row>
    <row r="21091" spans="4:23" customFormat="1" x14ac:dyDescent="0.35">
      <c r="D21091" s="5"/>
      <c r="J21091" s="12"/>
      <c r="S21091" s="12"/>
      <c r="T21091" s="5"/>
      <c r="V21091" s="5"/>
      <c r="W21091" s="5"/>
    </row>
    <row r="21092" spans="4:23" customFormat="1" x14ac:dyDescent="0.35">
      <c r="D21092" s="5"/>
      <c r="J21092" s="12"/>
      <c r="S21092" s="12"/>
      <c r="T21092" s="5"/>
      <c r="V21092" s="5"/>
      <c r="W21092" s="5"/>
    </row>
    <row r="21093" spans="4:23" customFormat="1" x14ac:dyDescent="0.35">
      <c r="D21093" s="5"/>
      <c r="J21093" s="12"/>
      <c r="S21093" s="12"/>
      <c r="T21093" s="5"/>
      <c r="V21093" s="5"/>
      <c r="W21093" s="5"/>
    </row>
    <row r="21094" spans="4:23" customFormat="1" x14ac:dyDescent="0.35">
      <c r="D21094" s="5"/>
      <c r="J21094" s="12"/>
      <c r="S21094" s="12"/>
      <c r="T21094" s="5"/>
      <c r="V21094" s="5"/>
      <c r="W21094" s="5"/>
    </row>
    <row r="21095" spans="4:23" customFormat="1" x14ac:dyDescent="0.35">
      <c r="D21095" s="5"/>
      <c r="J21095" s="12"/>
      <c r="S21095" s="12"/>
      <c r="T21095" s="5"/>
      <c r="V21095" s="5"/>
      <c r="W21095" s="5"/>
    </row>
    <row r="21096" spans="4:23" customFormat="1" x14ac:dyDescent="0.35">
      <c r="D21096" s="5"/>
      <c r="J21096" s="12"/>
      <c r="S21096" s="12"/>
      <c r="T21096" s="5"/>
      <c r="V21096" s="5"/>
      <c r="W21096" s="5"/>
    </row>
    <row r="21097" spans="4:23" customFormat="1" x14ac:dyDescent="0.35">
      <c r="D21097" s="5"/>
      <c r="J21097" s="12"/>
      <c r="S21097" s="12"/>
      <c r="T21097" s="5"/>
      <c r="V21097" s="5"/>
      <c r="W21097" s="5"/>
    </row>
    <row r="21098" spans="4:23" customFormat="1" x14ac:dyDescent="0.35">
      <c r="D21098" s="5"/>
      <c r="J21098" s="12"/>
      <c r="S21098" s="12"/>
      <c r="T21098" s="5"/>
      <c r="V21098" s="5"/>
      <c r="W21098" s="5"/>
    </row>
    <row r="21099" spans="4:23" customFormat="1" x14ac:dyDescent="0.35">
      <c r="D21099" s="5"/>
      <c r="J21099" s="12"/>
      <c r="S21099" s="12"/>
      <c r="T21099" s="5"/>
      <c r="V21099" s="5"/>
      <c r="W21099" s="5"/>
    </row>
    <row r="21100" spans="4:23" customFormat="1" x14ac:dyDescent="0.35">
      <c r="D21100" s="5"/>
      <c r="J21100" s="12"/>
      <c r="S21100" s="12"/>
      <c r="T21100" s="5"/>
      <c r="V21100" s="5"/>
      <c r="W21100" s="5"/>
    </row>
    <row r="21101" spans="4:23" customFormat="1" x14ac:dyDescent="0.35">
      <c r="D21101" s="5"/>
      <c r="J21101" s="12"/>
      <c r="S21101" s="12"/>
      <c r="T21101" s="5"/>
      <c r="V21101" s="5"/>
      <c r="W21101" s="5"/>
    </row>
    <row r="21102" spans="4:23" customFormat="1" x14ac:dyDescent="0.35">
      <c r="D21102" s="5"/>
      <c r="J21102" s="12"/>
      <c r="S21102" s="12"/>
      <c r="T21102" s="5"/>
      <c r="V21102" s="5"/>
      <c r="W21102" s="5"/>
    </row>
    <row r="21103" spans="4:23" customFormat="1" x14ac:dyDescent="0.35">
      <c r="D21103" s="5"/>
      <c r="J21103" s="12"/>
      <c r="S21103" s="12"/>
      <c r="T21103" s="5"/>
      <c r="V21103" s="5"/>
      <c r="W21103" s="5"/>
    </row>
    <row r="21104" spans="4:23" customFormat="1" x14ac:dyDescent="0.35">
      <c r="D21104" s="5"/>
      <c r="J21104" s="12"/>
      <c r="S21104" s="12"/>
      <c r="T21104" s="5"/>
      <c r="V21104" s="5"/>
      <c r="W21104" s="5"/>
    </row>
    <row r="21105" spans="4:23" customFormat="1" x14ac:dyDescent="0.35">
      <c r="D21105" s="5"/>
      <c r="J21105" s="12"/>
      <c r="S21105" s="12"/>
      <c r="T21105" s="5"/>
      <c r="V21105" s="5"/>
      <c r="W21105" s="5"/>
    </row>
    <row r="21106" spans="4:23" customFormat="1" x14ac:dyDescent="0.35">
      <c r="D21106" s="5"/>
      <c r="J21106" s="12"/>
      <c r="S21106" s="12"/>
      <c r="T21106" s="5"/>
      <c r="V21106" s="5"/>
      <c r="W21106" s="5"/>
    </row>
    <row r="21107" spans="4:23" customFormat="1" x14ac:dyDescent="0.35">
      <c r="D21107" s="5"/>
      <c r="J21107" s="12"/>
      <c r="S21107" s="12"/>
      <c r="T21107" s="5"/>
      <c r="V21107" s="5"/>
      <c r="W21107" s="5"/>
    </row>
    <row r="21108" spans="4:23" customFormat="1" x14ac:dyDescent="0.35">
      <c r="D21108" s="5"/>
      <c r="J21108" s="12"/>
      <c r="S21108" s="12"/>
      <c r="T21108" s="5"/>
      <c r="V21108" s="5"/>
      <c r="W21108" s="5"/>
    </row>
    <row r="21109" spans="4:23" customFormat="1" x14ac:dyDescent="0.35">
      <c r="D21109" s="5"/>
      <c r="J21109" s="12"/>
      <c r="S21109" s="12"/>
      <c r="T21109" s="5"/>
      <c r="V21109" s="5"/>
      <c r="W21109" s="5"/>
    </row>
    <row r="21110" spans="4:23" customFormat="1" x14ac:dyDescent="0.35">
      <c r="D21110" s="5"/>
      <c r="J21110" s="12"/>
      <c r="S21110" s="12"/>
      <c r="T21110" s="5"/>
      <c r="V21110" s="5"/>
      <c r="W21110" s="5"/>
    </row>
    <row r="21111" spans="4:23" customFormat="1" x14ac:dyDescent="0.35">
      <c r="D21111" s="5"/>
      <c r="J21111" s="12"/>
      <c r="S21111" s="12"/>
      <c r="T21111" s="5"/>
      <c r="V21111" s="5"/>
      <c r="W21111" s="5"/>
    </row>
    <row r="21112" spans="4:23" customFormat="1" x14ac:dyDescent="0.35">
      <c r="D21112" s="5"/>
      <c r="J21112" s="12"/>
      <c r="S21112" s="12"/>
      <c r="T21112" s="5"/>
      <c r="V21112" s="5"/>
      <c r="W21112" s="5"/>
    </row>
    <row r="21113" spans="4:23" customFormat="1" x14ac:dyDescent="0.35">
      <c r="D21113" s="5"/>
      <c r="J21113" s="12"/>
      <c r="S21113" s="12"/>
      <c r="T21113" s="5"/>
      <c r="V21113" s="5"/>
      <c r="W21113" s="5"/>
    </row>
    <row r="21114" spans="4:23" customFormat="1" x14ac:dyDescent="0.35">
      <c r="D21114" s="5"/>
      <c r="J21114" s="12"/>
      <c r="S21114" s="12"/>
      <c r="T21114" s="5"/>
      <c r="V21114" s="5"/>
      <c r="W21114" s="5"/>
    </row>
    <row r="21115" spans="4:23" customFormat="1" x14ac:dyDescent="0.35">
      <c r="D21115" s="5"/>
      <c r="J21115" s="12"/>
      <c r="S21115" s="12"/>
      <c r="T21115" s="5"/>
      <c r="V21115" s="5"/>
      <c r="W21115" s="5"/>
    </row>
    <row r="21116" spans="4:23" customFormat="1" x14ac:dyDescent="0.35">
      <c r="D21116" s="5"/>
      <c r="J21116" s="12"/>
      <c r="S21116" s="12"/>
      <c r="T21116" s="5"/>
      <c r="V21116" s="5"/>
      <c r="W21116" s="5"/>
    </row>
    <row r="21117" spans="4:23" customFormat="1" x14ac:dyDescent="0.35">
      <c r="D21117" s="5"/>
      <c r="J21117" s="12"/>
      <c r="S21117" s="12"/>
      <c r="T21117" s="5"/>
      <c r="V21117" s="5"/>
      <c r="W21117" s="5"/>
    </row>
    <row r="21118" spans="4:23" customFormat="1" x14ac:dyDescent="0.35">
      <c r="D21118" s="5"/>
      <c r="J21118" s="12"/>
      <c r="S21118" s="12"/>
      <c r="T21118" s="5"/>
      <c r="V21118" s="5"/>
      <c r="W21118" s="5"/>
    </row>
    <row r="21119" spans="4:23" customFormat="1" x14ac:dyDescent="0.35">
      <c r="D21119" s="5"/>
      <c r="J21119" s="12"/>
      <c r="S21119" s="12"/>
      <c r="T21119" s="5"/>
      <c r="V21119" s="5"/>
      <c r="W21119" s="5"/>
    </row>
    <row r="21120" spans="4:23" customFormat="1" x14ac:dyDescent="0.35">
      <c r="D21120" s="5"/>
      <c r="J21120" s="12"/>
      <c r="S21120" s="12"/>
      <c r="T21120" s="5"/>
      <c r="V21120" s="5"/>
      <c r="W21120" s="5"/>
    </row>
    <row r="21121" spans="4:23" customFormat="1" x14ac:dyDescent="0.35">
      <c r="D21121" s="5"/>
      <c r="J21121" s="12"/>
      <c r="S21121" s="12"/>
      <c r="T21121" s="5"/>
      <c r="V21121" s="5"/>
      <c r="W21121" s="5"/>
    </row>
    <row r="21122" spans="4:23" customFormat="1" x14ac:dyDescent="0.35">
      <c r="D21122" s="5"/>
      <c r="J21122" s="12"/>
      <c r="S21122" s="12"/>
      <c r="T21122" s="5"/>
      <c r="V21122" s="5"/>
      <c r="W21122" s="5"/>
    </row>
    <row r="21123" spans="4:23" customFormat="1" x14ac:dyDescent="0.35">
      <c r="D21123" s="5"/>
      <c r="J21123" s="12"/>
      <c r="S21123" s="12"/>
      <c r="T21123" s="5"/>
      <c r="V21123" s="5"/>
      <c r="W21123" s="5"/>
    </row>
    <row r="21124" spans="4:23" customFormat="1" x14ac:dyDescent="0.35">
      <c r="D21124" s="5"/>
      <c r="J21124" s="12"/>
      <c r="S21124" s="12"/>
      <c r="T21124" s="5"/>
      <c r="V21124" s="5"/>
      <c r="W21124" s="5"/>
    </row>
    <row r="21125" spans="4:23" customFormat="1" x14ac:dyDescent="0.35">
      <c r="D21125" s="5"/>
      <c r="J21125" s="12"/>
      <c r="S21125" s="12"/>
      <c r="T21125" s="5"/>
      <c r="V21125" s="5"/>
      <c r="W21125" s="5"/>
    </row>
    <row r="21126" spans="4:23" customFormat="1" x14ac:dyDescent="0.35">
      <c r="D21126" s="5"/>
      <c r="J21126" s="12"/>
      <c r="S21126" s="12"/>
      <c r="T21126" s="5"/>
      <c r="V21126" s="5"/>
      <c r="W21126" s="5"/>
    </row>
    <row r="21127" spans="4:23" customFormat="1" x14ac:dyDescent="0.35">
      <c r="D21127" s="5"/>
      <c r="J21127" s="12"/>
      <c r="S21127" s="12"/>
      <c r="T21127" s="5"/>
      <c r="V21127" s="5"/>
      <c r="W21127" s="5"/>
    </row>
    <row r="21128" spans="4:23" customFormat="1" x14ac:dyDescent="0.35">
      <c r="D21128" s="5"/>
      <c r="J21128" s="12"/>
      <c r="S21128" s="12"/>
      <c r="T21128" s="5"/>
      <c r="V21128" s="5"/>
      <c r="W21128" s="5"/>
    </row>
    <row r="21129" spans="4:23" customFormat="1" x14ac:dyDescent="0.35">
      <c r="D21129" s="5"/>
      <c r="J21129" s="12"/>
      <c r="S21129" s="12"/>
      <c r="T21129" s="5"/>
      <c r="V21129" s="5"/>
      <c r="W21129" s="5"/>
    </row>
    <row r="21130" spans="4:23" customFormat="1" x14ac:dyDescent="0.35">
      <c r="D21130" s="5"/>
      <c r="J21130" s="12"/>
      <c r="S21130" s="12"/>
      <c r="T21130" s="5"/>
      <c r="V21130" s="5"/>
      <c r="W21130" s="5"/>
    </row>
    <row r="21131" spans="4:23" customFormat="1" x14ac:dyDescent="0.35">
      <c r="D21131" s="5"/>
      <c r="J21131" s="12"/>
      <c r="S21131" s="12"/>
      <c r="T21131" s="5"/>
      <c r="V21131" s="5"/>
      <c r="W21131" s="5"/>
    </row>
    <row r="21132" spans="4:23" customFormat="1" x14ac:dyDescent="0.35">
      <c r="D21132" s="5"/>
      <c r="J21132" s="12"/>
      <c r="S21132" s="12"/>
      <c r="T21132" s="5"/>
      <c r="V21132" s="5"/>
      <c r="W21132" s="5"/>
    </row>
    <row r="21133" spans="4:23" customFormat="1" x14ac:dyDescent="0.35">
      <c r="D21133" s="5"/>
      <c r="J21133" s="12"/>
      <c r="S21133" s="12"/>
      <c r="T21133" s="5"/>
      <c r="V21133" s="5"/>
      <c r="W21133" s="5"/>
    </row>
    <row r="21134" spans="4:23" customFormat="1" x14ac:dyDescent="0.35">
      <c r="D21134" s="5"/>
      <c r="J21134" s="12"/>
      <c r="S21134" s="12"/>
      <c r="T21134" s="5"/>
      <c r="V21134" s="5"/>
      <c r="W21134" s="5"/>
    </row>
    <row r="21135" spans="4:23" customFormat="1" x14ac:dyDescent="0.35">
      <c r="D21135" s="5"/>
      <c r="J21135" s="12"/>
      <c r="S21135" s="12"/>
      <c r="T21135" s="5"/>
      <c r="V21135" s="5"/>
      <c r="W21135" s="5"/>
    </row>
    <row r="21136" spans="4:23" customFormat="1" x14ac:dyDescent="0.35">
      <c r="D21136" s="5"/>
      <c r="J21136" s="12"/>
      <c r="S21136" s="12"/>
      <c r="T21136" s="5"/>
      <c r="V21136" s="5"/>
      <c r="W21136" s="5"/>
    </row>
    <row r="21137" spans="4:23" customFormat="1" x14ac:dyDescent="0.35">
      <c r="D21137" s="5"/>
      <c r="J21137" s="12"/>
      <c r="S21137" s="12"/>
      <c r="T21137" s="5"/>
      <c r="V21137" s="5"/>
      <c r="W21137" s="5"/>
    </row>
    <row r="21138" spans="4:23" customFormat="1" x14ac:dyDescent="0.35">
      <c r="D21138" s="5"/>
      <c r="J21138" s="12"/>
      <c r="S21138" s="12"/>
      <c r="T21138" s="5"/>
      <c r="V21138" s="5"/>
      <c r="W21138" s="5"/>
    </row>
    <row r="21139" spans="4:23" customFormat="1" x14ac:dyDescent="0.35">
      <c r="D21139" s="5"/>
      <c r="J21139" s="12"/>
      <c r="S21139" s="12"/>
      <c r="T21139" s="5"/>
      <c r="V21139" s="5"/>
      <c r="W21139" s="5"/>
    </row>
    <row r="21140" spans="4:23" customFormat="1" x14ac:dyDescent="0.35">
      <c r="D21140" s="5"/>
      <c r="J21140" s="12"/>
      <c r="S21140" s="12"/>
      <c r="T21140" s="5"/>
      <c r="V21140" s="5"/>
      <c r="W21140" s="5"/>
    </row>
    <row r="21141" spans="4:23" customFormat="1" x14ac:dyDescent="0.35">
      <c r="D21141" s="5"/>
      <c r="J21141" s="12"/>
      <c r="S21141" s="12"/>
      <c r="T21141" s="5"/>
      <c r="V21141" s="5"/>
      <c r="W21141" s="5"/>
    </row>
    <row r="21142" spans="4:23" customFormat="1" x14ac:dyDescent="0.35">
      <c r="D21142" s="5"/>
      <c r="J21142" s="12"/>
      <c r="S21142" s="12"/>
      <c r="T21142" s="5"/>
      <c r="V21142" s="5"/>
      <c r="W21142" s="5"/>
    </row>
    <row r="21143" spans="4:23" customFormat="1" x14ac:dyDescent="0.35">
      <c r="D21143" s="5"/>
      <c r="J21143" s="12"/>
      <c r="S21143" s="12"/>
      <c r="T21143" s="5"/>
      <c r="V21143" s="5"/>
      <c r="W21143" s="5"/>
    </row>
    <row r="21144" spans="4:23" customFormat="1" x14ac:dyDescent="0.35">
      <c r="D21144" s="5"/>
      <c r="J21144" s="12"/>
      <c r="S21144" s="12"/>
      <c r="T21144" s="5"/>
      <c r="V21144" s="5"/>
      <c r="W21144" s="5"/>
    </row>
    <row r="21145" spans="4:23" customFormat="1" x14ac:dyDescent="0.35">
      <c r="D21145" s="5"/>
      <c r="J21145" s="12"/>
      <c r="S21145" s="12"/>
      <c r="T21145" s="5"/>
      <c r="V21145" s="5"/>
      <c r="W21145" s="5"/>
    </row>
    <row r="21146" spans="4:23" customFormat="1" x14ac:dyDescent="0.35">
      <c r="D21146" s="5"/>
      <c r="J21146" s="12"/>
      <c r="S21146" s="12"/>
      <c r="T21146" s="5"/>
      <c r="V21146" s="5"/>
      <c r="W21146" s="5"/>
    </row>
    <row r="21147" spans="4:23" customFormat="1" x14ac:dyDescent="0.35">
      <c r="D21147" s="5"/>
      <c r="J21147" s="12"/>
      <c r="S21147" s="12"/>
      <c r="T21147" s="5"/>
      <c r="V21147" s="5"/>
      <c r="W21147" s="5"/>
    </row>
    <row r="21148" spans="4:23" customFormat="1" x14ac:dyDescent="0.35">
      <c r="D21148" s="5"/>
      <c r="J21148" s="12"/>
      <c r="S21148" s="12"/>
      <c r="T21148" s="5"/>
      <c r="V21148" s="5"/>
      <c r="W21148" s="5"/>
    </row>
    <row r="21149" spans="4:23" customFormat="1" x14ac:dyDescent="0.35">
      <c r="D21149" s="5"/>
      <c r="J21149" s="12"/>
      <c r="S21149" s="12"/>
      <c r="T21149" s="5"/>
      <c r="V21149" s="5"/>
      <c r="W21149" s="5"/>
    </row>
    <row r="21150" spans="4:23" customFormat="1" x14ac:dyDescent="0.35">
      <c r="D21150" s="5"/>
      <c r="J21150" s="12"/>
      <c r="S21150" s="12"/>
      <c r="T21150" s="5"/>
      <c r="V21150" s="5"/>
      <c r="W21150" s="5"/>
    </row>
    <row r="21151" spans="4:23" customFormat="1" x14ac:dyDescent="0.35">
      <c r="D21151" s="5"/>
      <c r="J21151" s="12"/>
      <c r="S21151" s="12"/>
      <c r="T21151" s="5"/>
      <c r="V21151" s="5"/>
      <c r="W21151" s="5"/>
    </row>
    <row r="21152" spans="4:23" customFormat="1" x14ac:dyDescent="0.35">
      <c r="D21152" s="5"/>
      <c r="J21152" s="12"/>
      <c r="S21152" s="12"/>
      <c r="T21152" s="5"/>
      <c r="V21152" s="5"/>
      <c r="W21152" s="5"/>
    </row>
    <row r="21153" spans="4:23" customFormat="1" x14ac:dyDescent="0.35">
      <c r="D21153" s="5"/>
      <c r="J21153" s="12"/>
      <c r="S21153" s="12"/>
      <c r="T21153" s="5"/>
      <c r="V21153" s="5"/>
      <c r="W21153" s="5"/>
    </row>
    <row r="21154" spans="4:23" customFormat="1" x14ac:dyDescent="0.35">
      <c r="D21154" s="5"/>
      <c r="J21154" s="12"/>
      <c r="S21154" s="12"/>
      <c r="T21154" s="5"/>
      <c r="V21154" s="5"/>
      <c r="W21154" s="5"/>
    </row>
    <row r="21155" spans="4:23" customFormat="1" x14ac:dyDescent="0.35">
      <c r="D21155" s="5"/>
      <c r="J21155" s="12"/>
      <c r="S21155" s="12"/>
      <c r="T21155" s="5"/>
      <c r="V21155" s="5"/>
      <c r="W21155" s="5"/>
    </row>
    <row r="21156" spans="4:23" customFormat="1" x14ac:dyDescent="0.35">
      <c r="D21156" s="5"/>
      <c r="J21156" s="12"/>
      <c r="S21156" s="12"/>
      <c r="T21156" s="5"/>
      <c r="V21156" s="5"/>
      <c r="W21156" s="5"/>
    </row>
    <row r="21157" spans="4:23" customFormat="1" x14ac:dyDescent="0.35">
      <c r="D21157" s="5"/>
      <c r="J21157" s="12"/>
      <c r="S21157" s="12"/>
      <c r="T21157" s="5"/>
      <c r="V21157" s="5"/>
      <c r="W21157" s="5"/>
    </row>
    <row r="21158" spans="4:23" customFormat="1" x14ac:dyDescent="0.35">
      <c r="D21158" s="5"/>
      <c r="J21158" s="12"/>
      <c r="S21158" s="12"/>
      <c r="T21158" s="5"/>
      <c r="V21158" s="5"/>
      <c r="W21158" s="5"/>
    </row>
    <row r="21159" spans="4:23" customFormat="1" x14ac:dyDescent="0.35">
      <c r="D21159" s="5"/>
      <c r="J21159" s="12"/>
      <c r="S21159" s="12"/>
      <c r="T21159" s="5"/>
      <c r="V21159" s="5"/>
      <c r="W21159" s="5"/>
    </row>
    <row r="21160" spans="4:23" customFormat="1" x14ac:dyDescent="0.35">
      <c r="D21160" s="5"/>
      <c r="J21160" s="12"/>
      <c r="S21160" s="12"/>
      <c r="T21160" s="5"/>
      <c r="V21160" s="5"/>
      <c r="W21160" s="5"/>
    </row>
    <row r="21161" spans="4:23" customFormat="1" x14ac:dyDescent="0.35">
      <c r="D21161" s="5"/>
      <c r="J21161" s="12"/>
      <c r="S21161" s="12"/>
      <c r="T21161" s="5"/>
      <c r="V21161" s="5"/>
      <c r="W21161" s="5"/>
    </row>
    <row r="21162" spans="4:23" customFormat="1" x14ac:dyDescent="0.35">
      <c r="D21162" s="5"/>
      <c r="J21162" s="12"/>
      <c r="S21162" s="12"/>
      <c r="T21162" s="5"/>
      <c r="V21162" s="5"/>
      <c r="W21162" s="5"/>
    </row>
    <row r="21163" spans="4:23" customFormat="1" x14ac:dyDescent="0.35">
      <c r="D21163" s="5"/>
      <c r="J21163" s="12"/>
      <c r="S21163" s="12"/>
      <c r="T21163" s="5"/>
      <c r="V21163" s="5"/>
      <c r="W21163" s="5"/>
    </row>
    <row r="21164" spans="4:23" customFormat="1" x14ac:dyDescent="0.35">
      <c r="D21164" s="5"/>
      <c r="J21164" s="12"/>
      <c r="S21164" s="12"/>
      <c r="T21164" s="5"/>
      <c r="V21164" s="5"/>
      <c r="W21164" s="5"/>
    </row>
    <row r="21165" spans="4:23" customFormat="1" x14ac:dyDescent="0.35">
      <c r="D21165" s="5"/>
      <c r="J21165" s="12"/>
      <c r="S21165" s="12"/>
      <c r="T21165" s="5"/>
      <c r="V21165" s="5"/>
      <c r="W21165" s="5"/>
    </row>
    <row r="21166" spans="4:23" customFormat="1" x14ac:dyDescent="0.35">
      <c r="D21166" s="5"/>
      <c r="J21166" s="12"/>
      <c r="S21166" s="12"/>
      <c r="T21166" s="5"/>
      <c r="V21166" s="5"/>
      <c r="W21166" s="5"/>
    </row>
    <row r="21167" spans="4:23" customFormat="1" x14ac:dyDescent="0.35">
      <c r="D21167" s="5"/>
      <c r="J21167" s="12"/>
      <c r="S21167" s="12"/>
      <c r="T21167" s="5"/>
      <c r="V21167" s="5"/>
      <c r="W21167" s="5"/>
    </row>
    <row r="21168" spans="4:23" customFormat="1" x14ac:dyDescent="0.35">
      <c r="D21168" s="5"/>
      <c r="J21168" s="12"/>
      <c r="S21168" s="12"/>
      <c r="T21168" s="5"/>
      <c r="V21168" s="5"/>
      <c r="W21168" s="5"/>
    </row>
    <row r="21169" spans="4:23" customFormat="1" x14ac:dyDescent="0.35">
      <c r="D21169" s="5"/>
      <c r="J21169" s="12"/>
      <c r="S21169" s="12"/>
      <c r="T21169" s="5"/>
      <c r="V21169" s="5"/>
      <c r="W21169" s="5"/>
    </row>
    <row r="21170" spans="4:23" customFormat="1" x14ac:dyDescent="0.35">
      <c r="D21170" s="5"/>
      <c r="J21170" s="12"/>
      <c r="S21170" s="12"/>
      <c r="T21170" s="5"/>
      <c r="V21170" s="5"/>
      <c r="W21170" s="5"/>
    </row>
    <row r="21171" spans="4:23" customFormat="1" x14ac:dyDescent="0.35">
      <c r="D21171" s="5"/>
      <c r="J21171" s="12"/>
      <c r="S21171" s="12"/>
      <c r="T21171" s="5"/>
      <c r="V21171" s="5"/>
      <c r="W21171" s="5"/>
    </row>
    <row r="21172" spans="4:23" customFormat="1" x14ac:dyDescent="0.35">
      <c r="D21172" s="5"/>
      <c r="J21172" s="12"/>
      <c r="S21172" s="12"/>
      <c r="T21172" s="5"/>
      <c r="V21172" s="5"/>
      <c r="W21172" s="5"/>
    </row>
    <row r="21173" spans="4:23" customFormat="1" x14ac:dyDescent="0.35">
      <c r="D21173" s="5"/>
      <c r="J21173" s="12"/>
      <c r="S21173" s="12"/>
      <c r="T21173" s="5"/>
      <c r="V21173" s="5"/>
      <c r="W21173" s="5"/>
    </row>
    <row r="21174" spans="4:23" customFormat="1" x14ac:dyDescent="0.35">
      <c r="D21174" s="5"/>
      <c r="J21174" s="12"/>
      <c r="S21174" s="12"/>
      <c r="T21174" s="5"/>
      <c r="V21174" s="5"/>
      <c r="W21174" s="5"/>
    </row>
    <row r="21175" spans="4:23" customFormat="1" x14ac:dyDescent="0.35">
      <c r="D21175" s="5"/>
      <c r="J21175" s="12"/>
      <c r="S21175" s="12"/>
      <c r="T21175" s="5"/>
      <c r="V21175" s="5"/>
      <c r="W21175" s="5"/>
    </row>
    <row r="21176" spans="4:23" customFormat="1" x14ac:dyDescent="0.35">
      <c r="D21176" s="5"/>
      <c r="J21176" s="12"/>
      <c r="S21176" s="12"/>
      <c r="T21176" s="5"/>
      <c r="V21176" s="5"/>
      <c r="W21176" s="5"/>
    </row>
    <row r="21177" spans="4:23" customFormat="1" x14ac:dyDescent="0.35">
      <c r="D21177" s="5"/>
      <c r="J21177" s="12"/>
      <c r="S21177" s="12"/>
      <c r="T21177" s="5"/>
      <c r="V21177" s="5"/>
      <c r="W21177" s="5"/>
    </row>
    <row r="21178" spans="4:23" customFormat="1" x14ac:dyDescent="0.35">
      <c r="D21178" s="5"/>
      <c r="J21178" s="12"/>
      <c r="S21178" s="12"/>
      <c r="T21178" s="5"/>
      <c r="V21178" s="5"/>
      <c r="W21178" s="5"/>
    </row>
    <row r="21179" spans="4:23" customFormat="1" x14ac:dyDescent="0.35">
      <c r="D21179" s="5"/>
      <c r="J21179" s="12"/>
      <c r="S21179" s="12"/>
      <c r="T21179" s="5"/>
      <c r="V21179" s="5"/>
      <c r="W21179" s="5"/>
    </row>
    <row r="21180" spans="4:23" customFormat="1" x14ac:dyDescent="0.35">
      <c r="D21180" s="5"/>
      <c r="J21180" s="12"/>
      <c r="S21180" s="12"/>
      <c r="T21180" s="5"/>
      <c r="V21180" s="5"/>
      <c r="W21180" s="5"/>
    </row>
    <row r="21181" spans="4:23" customFormat="1" x14ac:dyDescent="0.35">
      <c r="D21181" s="5"/>
      <c r="J21181" s="12"/>
      <c r="S21181" s="12"/>
      <c r="T21181" s="5"/>
      <c r="V21181" s="5"/>
      <c r="W21181" s="5"/>
    </row>
    <row r="21182" spans="4:23" customFormat="1" x14ac:dyDescent="0.35">
      <c r="D21182" s="5"/>
      <c r="J21182" s="12"/>
      <c r="S21182" s="12"/>
      <c r="T21182" s="5"/>
      <c r="V21182" s="5"/>
      <c r="W21182" s="5"/>
    </row>
    <row r="21183" spans="4:23" customFormat="1" x14ac:dyDescent="0.35">
      <c r="D21183" s="5"/>
      <c r="J21183" s="12"/>
      <c r="S21183" s="12"/>
      <c r="T21183" s="5"/>
      <c r="V21183" s="5"/>
      <c r="W21183" s="5"/>
    </row>
    <row r="21184" spans="4:23" customFormat="1" x14ac:dyDescent="0.35">
      <c r="D21184" s="5"/>
      <c r="J21184" s="12"/>
      <c r="S21184" s="12"/>
      <c r="T21184" s="5"/>
      <c r="V21184" s="5"/>
      <c r="W21184" s="5"/>
    </row>
    <row r="21185" spans="4:23" customFormat="1" x14ac:dyDescent="0.35">
      <c r="D21185" s="5"/>
      <c r="J21185" s="12"/>
      <c r="S21185" s="12"/>
      <c r="T21185" s="5"/>
      <c r="V21185" s="5"/>
      <c r="W21185" s="5"/>
    </row>
    <row r="21186" spans="4:23" customFormat="1" x14ac:dyDescent="0.35">
      <c r="D21186" s="5"/>
      <c r="J21186" s="12"/>
      <c r="S21186" s="12"/>
      <c r="T21186" s="5"/>
      <c r="V21186" s="5"/>
      <c r="W21186" s="5"/>
    </row>
    <row r="21187" spans="4:23" customFormat="1" x14ac:dyDescent="0.35">
      <c r="D21187" s="5"/>
      <c r="J21187" s="12"/>
      <c r="S21187" s="12"/>
      <c r="T21187" s="5"/>
      <c r="V21187" s="5"/>
      <c r="W21187" s="5"/>
    </row>
    <row r="21188" spans="4:23" customFormat="1" x14ac:dyDescent="0.35">
      <c r="D21188" s="5"/>
      <c r="J21188" s="12"/>
      <c r="S21188" s="12"/>
      <c r="T21188" s="5"/>
      <c r="V21188" s="5"/>
      <c r="W21188" s="5"/>
    </row>
    <row r="21189" spans="4:23" customFormat="1" x14ac:dyDescent="0.35">
      <c r="D21189" s="5"/>
      <c r="J21189" s="12"/>
      <c r="S21189" s="12"/>
      <c r="T21189" s="5"/>
      <c r="V21189" s="5"/>
      <c r="W21189" s="5"/>
    </row>
    <row r="21190" spans="4:23" customFormat="1" x14ac:dyDescent="0.35">
      <c r="D21190" s="5"/>
      <c r="J21190" s="12"/>
      <c r="S21190" s="12"/>
      <c r="T21190" s="5"/>
      <c r="V21190" s="5"/>
      <c r="W21190" s="5"/>
    </row>
    <row r="21191" spans="4:23" customFormat="1" x14ac:dyDescent="0.35">
      <c r="D21191" s="5"/>
      <c r="J21191" s="12"/>
      <c r="S21191" s="12"/>
      <c r="T21191" s="5"/>
      <c r="V21191" s="5"/>
      <c r="W21191" s="5"/>
    </row>
    <row r="21192" spans="4:23" customFormat="1" x14ac:dyDescent="0.35">
      <c r="D21192" s="5"/>
      <c r="J21192" s="12"/>
      <c r="S21192" s="12"/>
      <c r="T21192" s="5"/>
      <c r="V21192" s="5"/>
      <c r="W21192" s="5"/>
    </row>
    <row r="21193" spans="4:23" customFormat="1" x14ac:dyDescent="0.35">
      <c r="D21193" s="5"/>
      <c r="J21193" s="12"/>
      <c r="S21193" s="12"/>
      <c r="T21193" s="5"/>
      <c r="V21193" s="5"/>
      <c r="W21193" s="5"/>
    </row>
    <row r="21194" spans="4:23" customFormat="1" x14ac:dyDescent="0.35">
      <c r="D21194" s="5"/>
      <c r="J21194" s="12"/>
      <c r="S21194" s="12"/>
      <c r="T21194" s="5"/>
      <c r="V21194" s="5"/>
      <c r="W21194" s="5"/>
    </row>
    <row r="21195" spans="4:23" customFormat="1" x14ac:dyDescent="0.35">
      <c r="D21195" s="5"/>
      <c r="J21195" s="12"/>
      <c r="S21195" s="12"/>
      <c r="T21195" s="5"/>
      <c r="V21195" s="5"/>
      <c r="W21195" s="5"/>
    </row>
    <row r="21196" spans="4:23" customFormat="1" x14ac:dyDescent="0.35">
      <c r="D21196" s="5"/>
      <c r="J21196" s="12"/>
      <c r="S21196" s="12"/>
      <c r="T21196" s="5"/>
      <c r="V21196" s="5"/>
      <c r="W21196" s="5"/>
    </row>
    <row r="21197" spans="4:23" customFormat="1" x14ac:dyDescent="0.35">
      <c r="D21197" s="5"/>
      <c r="J21197" s="12"/>
      <c r="S21197" s="12"/>
      <c r="T21197" s="5"/>
      <c r="V21197" s="5"/>
      <c r="W21197" s="5"/>
    </row>
    <row r="21198" spans="4:23" customFormat="1" x14ac:dyDescent="0.35">
      <c r="D21198" s="5"/>
      <c r="J21198" s="12"/>
      <c r="S21198" s="12"/>
      <c r="T21198" s="5"/>
      <c r="V21198" s="5"/>
      <c r="W21198" s="5"/>
    </row>
    <row r="21199" spans="4:23" customFormat="1" x14ac:dyDescent="0.35">
      <c r="D21199" s="5"/>
      <c r="J21199" s="12"/>
      <c r="S21199" s="12"/>
      <c r="T21199" s="5"/>
      <c r="V21199" s="5"/>
      <c r="W21199" s="5"/>
    </row>
    <row r="21200" spans="4:23" customFormat="1" x14ac:dyDescent="0.35">
      <c r="D21200" s="5"/>
      <c r="J21200" s="12"/>
      <c r="S21200" s="12"/>
      <c r="T21200" s="5"/>
      <c r="V21200" s="5"/>
      <c r="W21200" s="5"/>
    </row>
    <row r="21201" spans="4:23" customFormat="1" x14ac:dyDescent="0.35">
      <c r="D21201" s="5"/>
      <c r="J21201" s="12"/>
      <c r="S21201" s="12"/>
      <c r="T21201" s="5"/>
      <c r="V21201" s="5"/>
      <c r="W21201" s="5"/>
    </row>
    <row r="21202" spans="4:23" customFormat="1" x14ac:dyDescent="0.35">
      <c r="D21202" s="5"/>
      <c r="J21202" s="12"/>
      <c r="S21202" s="12"/>
      <c r="T21202" s="5"/>
      <c r="V21202" s="5"/>
      <c r="W21202" s="5"/>
    </row>
    <row r="21203" spans="4:23" customFormat="1" x14ac:dyDescent="0.35">
      <c r="D21203" s="5"/>
      <c r="J21203" s="12"/>
      <c r="S21203" s="12"/>
      <c r="T21203" s="5"/>
      <c r="V21203" s="5"/>
      <c r="W21203" s="5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79998168889431442"/>
  </sheetPr>
  <dimension ref="A1:BD21203"/>
  <sheetViews>
    <sheetView workbookViewId="0"/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5" width="15.54296875" customWidth="1"/>
    <col min="46" max="49" width="15.54296875" style="5" customWidth="1"/>
    <col min="50" max="52" width="15.54296875" customWidth="1"/>
    <col min="53" max="53" width="14.7265625" bestFit="1" customWidth="1"/>
    <col min="54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46</v>
      </c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3</v>
      </c>
      <c r="B6" t="s">
        <v>4</v>
      </c>
    </row>
    <row r="7" spans="1:56" x14ac:dyDescent="0.35">
      <c r="A7" s="1" t="s">
        <v>5</v>
      </c>
      <c r="B7" t="s">
        <v>4</v>
      </c>
    </row>
    <row r="8" spans="1:56" x14ac:dyDescent="0.35">
      <c r="A8" s="1" t="s">
        <v>6</v>
      </c>
      <c r="B8" t="s">
        <v>4</v>
      </c>
    </row>
    <row r="9" spans="1:56" x14ac:dyDescent="0.35">
      <c r="A9" s="1" t="s">
        <v>7</v>
      </c>
      <c r="B9" t="s">
        <v>4</v>
      </c>
    </row>
    <row r="10" spans="1:56" x14ac:dyDescent="0.35">
      <c r="A10" s="1" t="s">
        <v>8</v>
      </c>
      <c r="B10" t="s">
        <v>4</v>
      </c>
    </row>
    <row r="11" spans="1:56" x14ac:dyDescent="0.35">
      <c r="A11" s="1" t="s">
        <v>9</v>
      </c>
      <c r="B11" t="s">
        <v>4</v>
      </c>
    </row>
    <row r="12" spans="1:56" x14ac:dyDescent="0.35">
      <c r="A12" s="1" t="s">
        <v>10</v>
      </c>
      <c r="B12" t="s">
        <v>4</v>
      </c>
    </row>
    <row r="13" spans="1:56" x14ac:dyDescent="0.35">
      <c r="A13" s="1" t="s">
        <v>11</v>
      </c>
      <c r="B13" t="s">
        <v>4</v>
      </c>
    </row>
    <row r="14" spans="1:56" x14ac:dyDescent="0.35">
      <c r="A14" s="1" t="s">
        <v>12</v>
      </c>
      <c r="B14" t="s">
        <v>4</v>
      </c>
    </row>
    <row r="15" spans="1:56" x14ac:dyDescent="0.35">
      <c r="A15" s="10"/>
      <c r="B15" s="10"/>
      <c r="C15" s="10"/>
      <c r="D15" s="10"/>
      <c r="E15" s="10"/>
      <c r="F15" s="10"/>
      <c r="G15" s="10"/>
      <c r="H15" s="10"/>
      <c r="L15" s="8" t="s">
        <v>13</v>
      </c>
      <c r="M15" s="8">
        <f>GETPIVOTDATA("CY R12 DWP",$A$16)</f>
        <v>10218360</v>
      </c>
      <c r="N15" s="9">
        <f>GETPIVOTDATA("DWP R12 Growth %",$A$16)</f>
        <v>9.4277615882465568E-2</v>
      </c>
      <c r="O15" s="8">
        <f>GETPIVOTDATA("CY YTD DWP",$A$16)</f>
        <v>2961124</v>
      </c>
      <c r="P15" s="8">
        <f>GETPIVOTDATA("PY YTD DWP",$A$16)</f>
        <v>2080760</v>
      </c>
      <c r="Q15" s="9">
        <f>GETPIVOTDATA("YTD DWP Growth",$A$16)</f>
        <v>0.42309732982179593</v>
      </c>
      <c r="R15" s="8">
        <f>GETPIVOTDATA("CY YTD NB",$A$16)</f>
        <v>1065000</v>
      </c>
      <c r="S15" s="8">
        <f>GETPIVOTDATA("PY YTD NB",$A$16)</f>
        <v>964409</v>
      </c>
      <c r="T15" s="9">
        <f>GETPIVOTDATA("YTD NB Growth",$A$16)</f>
        <v>0.10430325722800181</v>
      </c>
      <c r="U15" s="8">
        <f>GETPIVOTDATA("CY R12 NB",$A$16)</f>
        <v>4058421</v>
      </c>
      <c r="V15" s="8">
        <f>GETPIVOTDATA("NB R12 Growth %",$A$16)</f>
        <v>2.5415694964159654E-2</v>
      </c>
      <c r="W15" s="11">
        <f>GETPIVOTDATA("CY YTD Opps",$A$16)</f>
        <v>2136</v>
      </c>
      <c r="X15" s="11">
        <f>GETPIVOTDATA("PY YTD Opps",$A$16)</f>
        <v>2179</v>
      </c>
      <c r="Y15" s="9">
        <f>GETPIVOTDATA("YTD Opps Growth",$A$16)</f>
        <v>-1.9733822854520421E-2</v>
      </c>
      <c r="Z15" s="11">
        <f>GETPIVOTDATA("CY YTD Quotes",$A$16)</f>
        <v>1535</v>
      </c>
      <c r="AA15" s="11">
        <f>GETPIVOTDATA("PY YTD Quotes",$A$16)</f>
        <v>1649</v>
      </c>
      <c r="AB15" s="9">
        <f>GETPIVOTDATA("YTD Quote Growth %",$A$16)</f>
        <v>-6.9132807762280174E-2</v>
      </c>
      <c r="AC15" s="11">
        <f>GETPIVOTDATA("CY YTD NB Sold",$A$16)</f>
        <v>427</v>
      </c>
      <c r="AD15" s="11">
        <f>GETPIVOTDATA("PY YTD NB Sold",$A$16)</f>
        <v>523</v>
      </c>
      <c r="AE15" s="9">
        <f>GETPIVOTDATA("% Growth Sold",$A$16)</f>
        <v>-0.1835564053537285</v>
      </c>
      <c r="AF15" s="9">
        <f>GETPIVOTDATA("CY Quote Ratio %",$A$16)</f>
        <v>0.71863295880149813</v>
      </c>
      <c r="AG15" s="9">
        <f>GETPIVOTDATA("PY Quote Ratio %",$A$16)</f>
        <v>0.75676916016521345</v>
      </c>
      <c r="AH15" s="9">
        <f>GETPIVOTDATA("% Quote Ratio Change",$A$16)</f>
        <v>-3.8136201363715316E-2</v>
      </c>
      <c r="AI15" s="9">
        <f>GETPIVOTDATA("CY Hit Ratio %",$A$16)</f>
        <v>0.2781758957654723</v>
      </c>
      <c r="AJ15" s="9">
        <f>GETPIVOTDATA("PY Hit Ratio %",$A$16)</f>
        <v>0.3171619163129169</v>
      </c>
      <c r="AK15" s="9">
        <f>GETPIVOTDATA("% Hit Ratio Change",$A$16)</f>
        <v>-3.89860205474446E-2</v>
      </c>
      <c r="AL15" s="9">
        <f>GETPIVOTDATA("ADP Retention Metric",$A$16)</f>
        <v>0.91126511466963989</v>
      </c>
      <c r="AM15" s="11">
        <f>GETPIVOTDATA("PLIF YTD",$A$16)</f>
        <v>2592</v>
      </c>
      <c r="AN15" s="9">
        <f>GETPIVOTDATA("PLIF Retention",$A$16)</f>
        <v>0.76256410256410256</v>
      </c>
      <c r="AO15" s="8">
        <f>GETPIVOTDATA("CY YTD EP",$A$16)</f>
        <v>2323665</v>
      </c>
      <c r="AP15" s="8">
        <f>GETPIVOTDATA("CAL Year IL ALAE YTD",$A$16)</f>
        <v>865606</v>
      </c>
      <c r="AQ15" s="9">
        <f>GETPIVOTDATA("CAL Year Loss Ratio YTD %",$A$16)</f>
        <v>0.37251755308962348</v>
      </c>
      <c r="AR15" s="9">
        <f>GETPIVOTDATA("2 Year Plus YTD Loss Ratio %",$A$16)</f>
        <v>0.45566800702909238</v>
      </c>
      <c r="AS15" s="8">
        <f>GETPIVOTDATA("ACC YEAR IL ALAE YTD",$A$16)</f>
        <v>322791</v>
      </c>
      <c r="AT15" s="8">
        <f>GETPIVOTDATA("ACC YEAR IL ALAE PYTD",$A$16)</f>
        <v>398688</v>
      </c>
      <c r="AU15" s="9">
        <f>GETPIVOTDATA("AY YTD LOSS RATIO %",$A$16)</f>
        <v>0.13891460257825461</v>
      </c>
      <c r="AV15" s="9">
        <f>GETPIVOTDATA("AY LOSS RATIO PYTD %",$A$16)</f>
        <v>0.25282478531124319</v>
      </c>
      <c r="AW15" s="9">
        <f>GETPIVOTDATA("eCLIQ Passthrough R12",$A$16)</f>
        <v>0.41257934218118869</v>
      </c>
      <c r="AX15" s="9">
        <f>GETPIVOTDATA("eCLIQ Utilization R12",$A$16)</f>
        <v>0.95856777493606138</v>
      </c>
      <c r="AY15" s="8">
        <f>GETPIVOTDATA("SVC Premium",$A$16)</f>
        <v>38977</v>
      </c>
      <c r="AZ15" s="9">
        <f>GETPIVOTDATA("CAL YTD Loss Ratio %",$A$16)</f>
        <v>0.37251755308962348</v>
      </c>
    </row>
    <row r="16" spans="1:56" s="7" customFormat="1" ht="29" x14ac:dyDescent="0.35">
      <c r="A16" s="1" t="s">
        <v>47</v>
      </c>
      <c r="B16" s="1" t="s">
        <v>48</v>
      </c>
      <c r="C16" s="1" t="s">
        <v>49</v>
      </c>
      <c r="D16" s="1" t="s">
        <v>50</v>
      </c>
      <c r="E16" s="1" t="s">
        <v>14</v>
      </c>
      <c r="F16" s="1" t="s">
        <v>51</v>
      </c>
      <c r="G16" s="1" t="s">
        <v>52</v>
      </c>
      <c r="H16" s="1" t="s">
        <v>53</v>
      </c>
      <c r="I16" s="1" t="s">
        <v>54</v>
      </c>
      <c r="J16" s="1" t="s">
        <v>55</v>
      </c>
      <c r="K16" s="1" t="s">
        <v>56</v>
      </c>
      <c r="L16" s="1" t="s">
        <v>57</v>
      </c>
      <c r="M16" s="2" t="s">
        <v>15</v>
      </c>
      <c r="N16" s="3" t="s">
        <v>58</v>
      </c>
      <c r="O16" s="2" t="s">
        <v>16</v>
      </c>
      <c r="P16" s="2" t="s">
        <v>17</v>
      </c>
      <c r="Q16" s="3" t="s">
        <v>18</v>
      </c>
      <c r="R16" s="2" t="s">
        <v>19</v>
      </c>
      <c r="S16" s="2" t="s">
        <v>20</v>
      </c>
      <c r="T16" s="3" t="s">
        <v>21</v>
      </c>
      <c r="U16" s="2" t="s">
        <v>59</v>
      </c>
      <c r="V16" s="3" t="s">
        <v>60</v>
      </c>
      <c r="W16" s="4" t="s">
        <v>22</v>
      </c>
      <c r="X16" s="4" t="s">
        <v>23</v>
      </c>
      <c r="Y16" s="3" t="s">
        <v>24</v>
      </c>
      <c r="Z16" s="4" t="s">
        <v>25</v>
      </c>
      <c r="AA16" s="4" t="s">
        <v>26</v>
      </c>
      <c r="AB16" s="3" t="s">
        <v>27</v>
      </c>
      <c r="AC16" s="4" t="s">
        <v>28</v>
      </c>
      <c r="AD16" s="4" t="s">
        <v>29</v>
      </c>
      <c r="AE16" s="3" t="s">
        <v>30</v>
      </c>
      <c r="AF16" s="3" t="s">
        <v>31</v>
      </c>
      <c r="AG16" s="3" t="s">
        <v>32</v>
      </c>
      <c r="AH16" t="s">
        <v>33</v>
      </c>
      <c r="AI16" s="3" t="s">
        <v>34</v>
      </c>
      <c r="AJ16" s="3" t="s">
        <v>35</v>
      </c>
      <c r="AK16" t="s">
        <v>36</v>
      </c>
      <c r="AL16" s="5" t="s">
        <v>37</v>
      </c>
      <c r="AM16" t="s">
        <v>38</v>
      </c>
      <c r="AN16" s="3" t="s">
        <v>39</v>
      </c>
      <c r="AO16" s="2" t="s">
        <v>40</v>
      </c>
      <c r="AP16" s="2" t="s">
        <v>41</v>
      </c>
      <c r="AQ16" s="3" t="s">
        <v>42</v>
      </c>
      <c r="AR16" s="3" t="s">
        <v>61</v>
      </c>
      <c r="AS16" s="2" t="s">
        <v>62</v>
      </c>
      <c r="AT16" s="2" t="s">
        <v>63</v>
      </c>
      <c r="AU16" s="3" t="s">
        <v>64</v>
      </c>
      <c r="AV16" s="3" t="s">
        <v>65</v>
      </c>
      <c r="AW16" s="3" t="s">
        <v>66</v>
      </c>
      <c r="AX16" s="3" t="s">
        <v>67</v>
      </c>
      <c r="AY16" s="4" t="s">
        <v>68</v>
      </c>
      <c r="AZ16" s="3" t="s">
        <v>69</v>
      </c>
      <c r="BA16"/>
      <c r="BB16"/>
      <c r="BC16"/>
      <c r="BD16"/>
    </row>
    <row r="17" spans="1:52" x14ac:dyDescent="0.35">
      <c r="A17" t="s">
        <v>70</v>
      </c>
      <c r="B17" t="s">
        <v>70</v>
      </c>
      <c r="C17" t="s">
        <v>71</v>
      </c>
      <c r="D17" t="s">
        <v>72</v>
      </c>
      <c r="E17" t="s">
        <v>43</v>
      </c>
      <c r="F17" t="s">
        <v>73</v>
      </c>
      <c r="G17" t="s">
        <v>74</v>
      </c>
      <c r="H17">
        <v>2005</v>
      </c>
      <c r="I17">
        <v>7</v>
      </c>
      <c r="J17" t="s">
        <v>75</v>
      </c>
      <c r="K17" t="s">
        <v>75</v>
      </c>
      <c r="L17" t="s">
        <v>76</v>
      </c>
      <c r="M17" s="2">
        <v>0</v>
      </c>
      <c r="N17" s="3">
        <v>0</v>
      </c>
      <c r="O17" s="2">
        <v>0</v>
      </c>
      <c r="P17" s="2">
        <v>0</v>
      </c>
      <c r="Q17" s="3">
        <v>0</v>
      </c>
      <c r="R17" s="2">
        <v>0</v>
      </c>
      <c r="S17" s="2">
        <v>0</v>
      </c>
      <c r="T17" s="3">
        <v>0</v>
      </c>
      <c r="U17" s="2">
        <v>0</v>
      </c>
      <c r="V17" s="3">
        <v>0</v>
      </c>
      <c r="W17" s="4">
        <v>0</v>
      </c>
      <c r="X17" s="4">
        <v>0</v>
      </c>
      <c r="Y17" s="3">
        <v>0</v>
      </c>
      <c r="Z17" s="4">
        <v>0</v>
      </c>
      <c r="AA17" s="4">
        <v>0</v>
      </c>
      <c r="AB17" s="3">
        <v>0</v>
      </c>
      <c r="AC17" s="4">
        <v>0</v>
      </c>
      <c r="AD17" s="4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14">
        <v>0</v>
      </c>
      <c r="AN17" s="3">
        <v>0</v>
      </c>
      <c r="AO17" s="2">
        <v>0</v>
      </c>
      <c r="AP17" s="2">
        <v>0</v>
      </c>
      <c r="AQ17" s="3">
        <v>0</v>
      </c>
      <c r="AR17" s="3">
        <v>0</v>
      </c>
      <c r="AS17" s="2">
        <v>0</v>
      </c>
      <c r="AT17" s="2">
        <v>0</v>
      </c>
      <c r="AU17" s="3">
        <v>0</v>
      </c>
      <c r="AV17" s="3">
        <v>0</v>
      </c>
      <c r="AW17" s="3">
        <v>0</v>
      </c>
      <c r="AX17" s="3">
        <v>0</v>
      </c>
      <c r="AY17" s="4">
        <v>0</v>
      </c>
      <c r="AZ17" s="3">
        <v>0</v>
      </c>
    </row>
    <row r="18" spans="1:52" x14ac:dyDescent="0.35">
      <c r="A18" t="s">
        <v>70</v>
      </c>
      <c r="B18" t="s">
        <v>70</v>
      </c>
      <c r="C18" t="s">
        <v>71</v>
      </c>
      <c r="D18" t="s">
        <v>72</v>
      </c>
      <c r="E18" t="s">
        <v>44</v>
      </c>
      <c r="F18" t="s">
        <v>73</v>
      </c>
      <c r="G18" t="s">
        <v>74</v>
      </c>
      <c r="H18">
        <v>2005</v>
      </c>
      <c r="I18">
        <v>7</v>
      </c>
      <c r="J18" t="s">
        <v>75</v>
      </c>
      <c r="K18" t="s">
        <v>75</v>
      </c>
      <c r="L18" t="s">
        <v>76</v>
      </c>
      <c r="M18" s="2">
        <v>85328</v>
      </c>
      <c r="N18" s="3">
        <v>3.3890295767650944E-2</v>
      </c>
      <c r="O18" s="2">
        <v>16866</v>
      </c>
      <c r="P18" s="2">
        <v>14069</v>
      </c>
      <c r="Q18" s="3">
        <v>0.19880588527969301</v>
      </c>
      <c r="R18" s="2">
        <v>0</v>
      </c>
      <c r="S18" s="2">
        <v>0</v>
      </c>
      <c r="T18" s="3">
        <v>0</v>
      </c>
      <c r="U18" s="2">
        <v>0</v>
      </c>
      <c r="V18" s="3">
        <v>0</v>
      </c>
      <c r="W18" s="4">
        <v>1</v>
      </c>
      <c r="X18" s="4">
        <v>0</v>
      </c>
      <c r="Y18" s="3">
        <v>0</v>
      </c>
      <c r="Z18" s="4">
        <v>0</v>
      </c>
      <c r="AA18" s="4">
        <v>0</v>
      </c>
      <c r="AB18" s="3">
        <v>0</v>
      </c>
      <c r="AC18" s="4">
        <v>0</v>
      </c>
      <c r="AD18" s="4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1.198805885279693</v>
      </c>
      <c r="AM18" s="14">
        <v>37</v>
      </c>
      <c r="AN18" s="3">
        <v>0.82222222222222219</v>
      </c>
      <c r="AO18" s="2">
        <v>21432</v>
      </c>
      <c r="AP18" s="2">
        <v>0</v>
      </c>
      <c r="AQ18" s="3">
        <v>0</v>
      </c>
      <c r="AR18" s="3">
        <v>0.11898624364853141</v>
      </c>
      <c r="AS18" s="2">
        <v>0</v>
      </c>
      <c r="AT18" s="2">
        <v>8000</v>
      </c>
      <c r="AU18" s="3">
        <v>0</v>
      </c>
      <c r="AV18" s="3">
        <v>0.30051463130611172</v>
      </c>
      <c r="AW18" s="3">
        <v>0</v>
      </c>
      <c r="AX18" s="3">
        <v>0</v>
      </c>
      <c r="AY18" s="4">
        <v>0</v>
      </c>
      <c r="AZ18" s="3">
        <v>0</v>
      </c>
    </row>
    <row r="19" spans="1:52" x14ac:dyDescent="0.35">
      <c r="A19" t="s">
        <v>70</v>
      </c>
      <c r="B19" t="s">
        <v>70</v>
      </c>
      <c r="C19" t="s">
        <v>77</v>
      </c>
      <c r="D19" t="s">
        <v>78</v>
      </c>
      <c r="E19" t="s">
        <v>44</v>
      </c>
      <c r="F19" t="s">
        <v>79</v>
      </c>
      <c r="G19" t="s">
        <v>80</v>
      </c>
      <c r="H19">
        <v>2019</v>
      </c>
      <c r="I19">
        <v>7</v>
      </c>
      <c r="J19" t="s">
        <v>81</v>
      </c>
      <c r="K19" t="s">
        <v>82</v>
      </c>
      <c r="L19" t="s">
        <v>83</v>
      </c>
      <c r="M19" s="2">
        <v>170</v>
      </c>
      <c r="N19" s="3">
        <v>-0.9804170026494643</v>
      </c>
      <c r="O19" s="2">
        <v>0</v>
      </c>
      <c r="P19" s="2">
        <v>8511</v>
      </c>
      <c r="Q19" s="3">
        <v>-1</v>
      </c>
      <c r="R19" s="2">
        <v>0</v>
      </c>
      <c r="S19" s="2">
        <v>-3258</v>
      </c>
      <c r="T19" s="3">
        <v>-1</v>
      </c>
      <c r="U19" s="2">
        <v>130</v>
      </c>
      <c r="V19" s="3">
        <v>-1.0415601023017902</v>
      </c>
      <c r="W19" s="4">
        <v>0</v>
      </c>
      <c r="X19" s="4">
        <v>0</v>
      </c>
      <c r="Y19" s="3">
        <v>0</v>
      </c>
      <c r="Z19" s="4">
        <v>0</v>
      </c>
      <c r="AA19" s="4">
        <v>0</v>
      </c>
      <c r="AB19" s="3">
        <v>0</v>
      </c>
      <c r="AC19" s="4">
        <v>0</v>
      </c>
      <c r="AD19" s="4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14">
        <v>0</v>
      </c>
      <c r="AN19" s="3">
        <v>0</v>
      </c>
      <c r="AO19" s="2">
        <v>780</v>
      </c>
      <c r="AP19" s="2">
        <v>0</v>
      </c>
      <c r="AQ19" s="3">
        <v>0</v>
      </c>
      <c r="AR19" s="3">
        <v>0</v>
      </c>
      <c r="AS19" s="2">
        <v>0</v>
      </c>
      <c r="AT19" s="2">
        <v>0</v>
      </c>
      <c r="AU19" s="3">
        <v>0</v>
      </c>
      <c r="AV19" s="3">
        <v>0</v>
      </c>
      <c r="AW19" s="3">
        <v>0</v>
      </c>
      <c r="AX19" s="3">
        <v>0</v>
      </c>
      <c r="AY19" s="4">
        <v>0</v>
      </c>
      <c r="AZ19" s="3">
        <v>0</v>
      </c>
    </row>
    <row r="20" spans="1:52" x14ac:dyDescent="0.35">
      <c r="A20" t="s">
        <v>70</v>
      </c>
      <c r="B20" t="s">
        <v>70</v>
      </c>
      <c r="C20" t="s">
        <v>84</v>
      </c>
      <c r="D20" t="s">
        <v>78</v>
      </c>
      <c r="E20" t="s">
        <v>44</v>
      </c>
      <c r="F20" t="s">
        <v>85</v>
      </c>
      <c r="G20" t="s">
        <v>80</v>
      </c>
      <c r="H20">
        <v>2020</v>
      </c>
      <c r="I20">
        <v>4</v>
      </c>
      <c r="J20" t="s">
        <v>81</v>
      </c>
      <c r="K20" t="s">
        <v>82</v>
      </c>
      <c r="L20" t="s">
        <v>83</v>
      </c>
      <c r="M20" s="2">
        <v>-13631</v>
      </c>
      <c r="N20" s="3">
        <v>0.14922856420200659</v>
      </c>
      <c r="O20" s="2">
        <v>0</v>
      </c>
      <c r="P20" s="2">
        <v>1770</v>
      </c>
      <c r="Q20" s="3">
        <v>-1</v>
      </c>
      <c r="R20" s="2">
        <v>0</v>
      </c>
      <c r="S20" s="2">
        <v>1770</v>
      </c>
      <c r="T20" s="3">
        <v>-1</v>
      </c>
      <c r="U20" s="2">
        <v>-13631</v>
      </c>
      <c r="V20" s="3">
        <v>0.14922856420200659</v>
      </c>
      <c r="W20" s="4">
        <v>0</v>
      </c>
      <c r="X20" s="4">
        <v>0</v>
      </c>
      <c r="Y20" s="3">
        <v>0</v>
      </c>
      <c r="Z20" s="4">
        <v>0</v>
      </c>
      <c r="AA20" s="4">
        <v>0</v>
      </c>
      <c r="AB20" s="3">
        <v>0</v>
      </c>
      <c r="AC20" s="4">
        <v>0</v>
      </c>
      <c r="AD20" s="4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14">
        <v>0</v>
      </c>
      <c r="AN20" s="3">
        <v>0</v>
      </c>
      <c r="AO20" s="2">
        <v>0</v>
      </c>
      <c r="AP20" s="2">
        <v>0</v>
      </c>
      <c r="AQ20" s="3">
        <v>0</v>
      </c>
      <c r="AR20" s="3">
        <v>0</v>
      </c>
      <c r="AS20" s="2">
        <v>0</v>
      </c>
      <c r="AT20" s="2">
        <v>0</v>
      </c>
      <c r="AU20" s="3">
        <v>0</v>
      </c>
      <c r="AV20" s="3">
        <v>0</v>
      </c>
      <c r="AW20" s="3">
        <v>0</v>
      </c>
      <c r="AX20" s="3">
        <v>0</v>
      </c>
      <c r="AY20" s="4">
        <v>0</v>
      </c>
      <c r="AZ20" s="3">
        <v>0</v>
      </c>
    </row>
    <row r="21" spans="1:52" x14ac:dyDescent="0.35">
      <c r="A21" t="s">
        <v>70</v>
      </c>
      <c r="B21" t="s">
        <v>70</v>
      </c>
      <c r="C21" t="s">
        <v>87</v>
      </c>
      <c r="D21" t="s">
        <v>86</v>
      </c>
      <c r="E21" t="s">
        <v>44</v>
      </c>
      <c r="F21" t="s">
        <v>88</v>
      </c>
      <c r="G21" t="s">
        <v>80</v>
      </c>
      <c r="H21">
        <v>2016</v>
      </c>
      <c r="I21">
        <v>4</v>
      </c>
      <c r="J21" t="s">
        <v>89</v>
      </c>
      <c r="K21" t="s">
        <v>90</v>
      </c>
      <c r="L21" t="s">
        <v>76</v>
      </c>
      <c r="M21" s="2">
        <v>3860</v>
      </c>
      <c r="N21" s="3">
        <v>-0.13685152057245081</v>
      </c>
      <c r="O21" s="2">
        <v>0</v>
      </c>
      <c r="P21" s="2">
        <v>612</v>
      </c>
      <c r="Q21" s="3">
        <v>-1</v>
      </c>
      <c r="R21" s="2">
        <v>0</v>
      </c>
      <c r="S21" s="2">
        <v>934</v>
      </c>
      <c r="T21" s="3">
        <v>-1</v>
      </c>
      <c r="U21" s="2">
        <v>0</v>
      </c>
      <c r="V21" s="3">
        <v>-1</v>
      </c>
      <c r="W21" s="4">
        <v>0</v>
      </c>
      <c r="X21" s="4">
        <v>0</v>
      </c>
      <c r="Y21" s="3">
        <v>0</v>
      </c>
      <c r="Z21" s="4">
        <v>0</v>
      </c>
      <c r="AA21" s="4">
        <v>0</v>
      </c>
      <c r="AB21" s="3">
        <v>0</v>
      </c>
      <c r="AC21" s="4">
        <v>0</v>
      </c>
      <c r="AD21" s="4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14">
        <v>0</v>
      </c>
      <c r="AN21" s="3">
        <v>0</v>
      </c>
      <c r="AO21" s="2">
        <v>952</v>
      </c>
      <c r="AP21" s="2">
        <v>0</v>
      </c>
      <c r="AQ21" s="3">
        <v>0</v>
      </c>
      <c r="AR21" s="3">
        <v>0.2137914787054892</v>
      </c>
      <c r="AS21" s="2">
        <v>0</v>
      </c>
      <c r="AT21" s="2">
        <v>0</v>
      </c>
      <c r="AU21" s="3">
        <v>0</v>
      </c>
      <c r="AV21" s="3">
        <v>0</v>
      </c>
      <c r="AW21" s="3">
        <v>0</v>
      </c>
      <c r="AX21" s="3">
        <v>0</v>
      </c>
      <c r="AY21" s="4">
        <v>0</v>
      </c>
      <c r="AZ21" s="3">
        <v>0</v>
      </c>
    </row>
    <row r="22" spans="1:52" x14ac:dyDescent="0.35">
      <c r="A22" t="s">
        <v>70</v>
      </c>
      <c r="B22" t="s">
        <v>70</v>
      </c>
      <c r="C22" t="s">
        <v>87</v>
      </c>
      <c r="D22" t="s">
        <v>86</v>
      </c>
      <c r="E22" t="s">
        <v>1299</v>
      </c>
      <c r="F22" t="s">
        <v>88</v>
      </c>
      <c r="G22" t="s">
        <v>80</v>
      </c>
      <c r="H22">
        <v>2016</v>
      </c>
      <c r="I22">
        <v>4</v>
      </c>
      <c r="J22" t="s">
        <v>89</v>
      </c>
      <c r="K22" t="s">
        <v>90</v>
      </c>
      <c r="L22" t="s">
        <v>76</v>
      </c>
      <c r="M22" s="2">
        <v>0</v>
      </c>
      <c r="N22" s="3">
        <v>0</v>
      </c>
      <c r="O22" s="2">
        <v>0</v>
      </c>
      <c r="P22" s="2">
        <v>0</v>
      </c>
      <c r="Q22" s="3">
        <v>0</v>
      </c>
      <c r="R22" s="2">
        <v>0</v>
      </c>
      <c r="S22" s="2">
        <v>0</v>
      </c>
      <c r="T22" s="3">
        <v>0</v>
      </c>
      <c r="U22" s="2">
        <v>0</v>
      </c>
      <c r="V22" s="3">
        <v>0</v>
      </c>
      <c r="W22" s="4">
        <v>0</v>
      </c>
      <c r="X22" s="4">
        <v>0</v>
      </c>
      <c r="Y22" s="3">
        <v>0</v>
      </c>
      <c r="Z22" s="4">
        <v>0</v>
      </c>
      <c r="AA22" s="4">
        <v>0</v>
      </c>
      <c r="AB22" s="3">
        <v>0</v>
      </c>
      <c r="AC22" s="4">
        <v>0</v>
      </c>
      <c r="AD22" s="4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14">
        <v>0</v>
      </c>
      <c r="AN22" s="3">
        <v>0</v>
      </c>
      <c r="AO22" s="2">
        <v>0</v>
      </c>
      <c r="AP22" s="2">
        <v>0</v>
      </c>
      <c r="AQ22" s="3">
        <v>0</v>
      </c>
      <c r="AR22" s="3">
        <v>0</v>
      </c>
      <c r="AS22" s="2">
        <v>0</v>
      </c>
      <c r="AT22" s="2">
        <v>0</v>
      </c>
      <c r="AU22" s="3">
        <v>0</v>
      </c>
      <c r="AV22" s="3">
        <v>0</v>
      </c>
      <c r="AW22" s="3">
        <v>0</v>
      </c>
      <c r="AX22" s="3">
        <v>0</v>
      </c>
      <c r="AY22" s="4">
        <v>0</v>
      </c>
      <c r="AZ22" s="3">
        <v>0</v>
      </c>
    </row>
    <row r="23" spans="1:52" x14ac:dyDescent="0.35">
      <c r="A23" t="s">
        <v>70</v>
      </c>
      <c r="B23" t="s">
        <v>70</v>
      </c>
      <c r="C23" t="s">
        <v>91</v>
      </c>
      <c r="D23" t="s">
        <v>92</v>
      </c>
      <c r="E23" t="s">
        <v>44</v>
      </c>
      <c r="F23" t="s">
        <v>93</v>
      </c>
      <c r="G23" t="s">
        <v>80</v>
      </c>
      <c r="H23">
        <v>2018</v>
      </c>
      <c r="I23">
        <v>4</v>
      </c>
      <c r="J23" t="s">
        <v>94</v>
      </c>
      <c r="K23" t="s">
        <v>95</v>
      </c>
      <c r="L23" t="s">
        <v>76</v>
      </c>
      <c r="M23" s="2">
        <v>5499</v>
      </c>
      <c r="N23" s="3">
        <v>-0.39763391390075581</v>
      </c>
      <c r="O23" s="2">
        <v>-6894</v>
      </c>
      <c r="P23" s="2">
        <v>-3264</v>
      </c>
      <c r="Q23" s="3">
        <v>1.1121323529411766</v>
      </c>
      <c r="R23" s="2">
        <v>-6523</v>
      </c>
      <c r="S23" s="2">
        <v>-1537</v>
      </c>
      <c r="T23" s="3">
        <v>3.2439817826935591</v>
      </c>
      <c r="U23" s="2">
        <v>6498</v>
      </c>
      <c r="V23" s="3">
        <v>-0.43416927899686519</v>
      </c>
      <c r="W23" s="4">
        <v>0</v>
      </c>
      <c r="X23" s="4">
        <v>0</v>
      </c>
      <c r="Y23" s="3">
        <v>0</v>
      </c>
      <c r="Z23" s="4">
        <v>0</v>
      </c>
      <c r="AA23" s="4">
        <v>0</v>
      </c>
      <c r="AB23" s="3">
        <v>0</v>
      </c>
      <c r="AC23" s="4">
        <v>0</v>
      </c>
      <c r="AD23" s="4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0.11366421568627451</v>
      </c>
      <c r="AM23" s="14">
        <v>0</v>
      </c>
      <c r="AN23" s="3">
        <v>0</v>
      </c>
      <c r="AO23" s="2">
        <v>-6350</v>
      </c>
      <c r="AP23" s="2">
        <v>0</v>
      </c>
      <c r="AQ23" s="3">
        <v>0</v>
      </c>
      <c r="AR23" s="3">
        <v>7.8133409881947676E-3</v>
      </c>
      <c r="AS23" s="2">
        <v>0</v>
      </c>
      <c r="AT23" s="2">
        <v>0</v>
      </c>
      <c r="AU23" s="3">
        <v>0</v>
      </c>
      <c r="AV23" s="3">
        <v>0</v>
      </c>
      <c r="AW23" s="3">
        <v>0</v>
      </c>
      <c r="AX23" s="3">
        <v>0</v>
      </c>
      <c r="AY23" s="4">
        <v>0</v>
      </c>
      <c r="AZ23" s="3">
        <v>0</v>
      </c>
    </row>
    <row r="24" spans="1:52" x14ac:dyDescent="0.35">
      <c r="A24" t="s">
        <v>70</v>
      </c>
      <c r="B24" t="s">
        <v>70</v>
      </c>
      <c r="C24" t="s">
        <v>91</v>
      </c>
      <c r="D24" t="s">
        <v>92</v>
      </c>
      <c r="E24" t="s">
        <v>1299</v>
      </c>
      <c r="F24" t="s">
        <v>93</v>
      </c>
      <c r="G24" t="s">
        <v>80</v>
      </c>
      <c r="H24">
        <v>2018</v>
      </c>
      <c r="I24">
        <v>4</v>
      </c>
      <c r="J24" t="s">
        <v>94</v>
      </c>
      <c r="K24" t="s">
        <v>95</v>
      </c>
      <c r="L24" t="s">
        <v>76</v>
      </c>
      <c r="M24" s="2">
        <v>0</v>
      </c>
      <c r="N24" s="3">
        <v>0</v>
      </c>
      <c r="O24" s="2">
        <v>0</v>
      </c>
      <c r="P24" s="2">
        <v>0</v>
      </c>
      <c r="Q24" s="3">
        <v>0</v>
      </c>
      <c r="R24" s="2">
        <v>0</v>
      </c>
      <c r="S24" s="2">
        <v>0</v>
      </c>
      <c r="T24" s="3">
        <v>0</v>
      </c>
      <c r="U24" s="2">
        <v>0</v>
      </c>
      <c r="V24" s="3">
        <v>0</v>
      </c>
      <c r="W24" s="4">
        <v>0</v>
      </c>
      <c r="X24" s="4">
        <v>0</v>
      </c>
      <c r="Y24" s="3">
        <v>0</v>
      </c>
      <c r="Z24" s="4">
        <v>0</v>
      </c>
      <c r="AA24" s="4">
        <v>0</v>
      </c>
      <c r="AB24" s="3">
        <v>0</v>
      </c>
      <c r="AC24" s="4">
        <v>0</v>
      </c>
      <c r="AD24" s="4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14">
        <v>0</v>
      </c>
      <c r="AN24" s="3">
        <v>0</v>
      </c>
      <c r="AO24" s="2">
        <v>0</v>
      </c>
      <c r="AP24" s="2">
        <v>0</v>
      </c>
      <c r="AQ24" s="3">
        <v>0</v>
      </c>
      <c r="AR24" s="3">
        <v>0</v>
      </c>
      <c r="AS24" s="2">
        <v>0</v>
      </c>
      <c r="AT24" s="2">
        <v>0</v>
      </c>
      <c r="AU24" s="3">
        <v>0</v>
      </c>
      <c r="AV24" s="3">
        <v>0</v>
      </c>
      <c r="AW24" s="3">
        <v>0</v>
      </c>
      <c r="AX24" s="3">
        <v>0</v>
      </c>
      <c r="AY24" s="4">
        <v>0</v>
      </c>
      <c r="AZ24" s="3">
        <v>0</v>
      </c>
    </row>
    <row r="25" spans="1:52" x14ac:dyDescent="0.35">
      <c r="A25" t="s">
        <v>70</v>
      </c>
      <c r="B25" t="s">
        <v>70</v>
      </c>
      <c r="C25" t="s">
        <v>96</v>
      </c>
      <c r="D25" t="s">
        <v>72</v>
      </c>
      <c r="E25" t="s">
        <v>43</v>
      </c>
      <c r="F25" t="s">
        <v>73</v>
      </c>
      <c r="G25" t="s">
        <v>74</v>
      </c>
      <c r="H25">
        <v>2020</v>
      </c>
      <c r="I25">
        <v>4</v>
      </c>
      <c r="J25" t="s">
        <v>97</v>
      </c>
      <c r="K25" t="s">
        <v>98</v>
      </c>
      <c r="L25" t="s">
        <v>76</v>
      </c>
      <c r="M25" s="2">
        <v>0</v>
      </c>
      <c r="N25" s="3">
        <v>0</v>
      </c>
      <c r="O25" s="2">
        <v>0</v>
      </c>
      <c r="P25" s="2">
        <v>0</v>
      </c>
      <c r="Q25" s="3">
        <v>0</v>
      </c>
      <c r="R25" s="2">
        <v>0</v>
      </c>
      <c r="S25" s="2">
        <v>0</v>
      </c>
      <c r="T25" s="3">
        <v>0</v>
      </c>
      <c r="U25" s="2">
        <v>0</v>
      </c>
      <c r="V25" s="3">
        <v>0</v>
      </c>
      <c r="W25" s="4">
        <v>0</v>
      </c>
      <c r="X25" s="4">
        <v>0</v>
      </c>
      <c r="Y25" s="3">
        <v>0</v>
      </c>
      <c r="Z25" s="4">
        <v>0</v>
      </c>
      <c r="AA25" s="4">
        <v>0</v>
      </c>
      <c r="AB25" s="3">
        <v>0</v>
      </c>
      <c r="AC25" s="4">
        <v>0</v>
      </c>
      <c r="AD25" s="4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14">
        <v>0</v>
      </c>
      <c r="AN25" s="3">
        <v>0</v>
      </c>
      <c r="AO25" s="2">
        <v>0</v>
      </c>
      <c r="AP25" s="2">
        <v>0</v>
      </c>
      <c r="AQ25" s="3">
        <v>0</v>
      </c>
      <c r="AR25" s="3">
        <v>0</v>
      </c>
      <c r="AS25" s="2">
        <v>0</v>
      </c>
      <c r="AT25" s="2">
        <v>0</v>
      </c>
      <c r="AU25" s="3">
        <v>0</v>
      </c>
      <c r="AV25" s="3">
        <v>0</v>
      </c>
      <c r="AW25" s="3">
        <v>0</v>
      </c>
      <c r="AX25" s="3">
        <v>0</v>
      </c>
      <c r="AY25" s="4">
        <v>0</v>
      </c>
      <c r="AZ25" s="3">
        <v>0</v>
      </c>
    </row>
    <row r="26" spans="1:52" x14ac:dyDescent="0.35">
      <c r="A26" t="s">
        <v>70</v>
      </c>
      <c r="B26" t="s">
        <v>70</v>
      </c>
      <c r="C26" t="s">
        <v>96</v>
      </c>
      <c r="D26" t="s">
        <v>72</v>
      </c>
      <c r="E26" t="s">
        <v>44</v>
      </c>
      <c r="F26" t="s">
        <v>73</v>
      </c>
      <c r="G26" t="s">
        <v>74</v>
      </c>
      <c r="H26">
        <v>2020</v>
      </c>
      <c r="I26">
        <v>4</v>
      </c>
      <c r="J26" t="s">
        <v>97</v>
      </c>
      <c r="K26" t="s">
        <v>98</v>
      </c>
      <c r="L26" t="s">
        <v>76</v>
      </c>
      <c r="M26" s="2">
        <v>24106</v>
      </c>
      <c r="N26" s="3">
        <v>0.49578059071729957</v>
      </c>
      <c r="O26" s="2">
        <v>16291</v>
      </c>
      <c r="P26" s="2">
        <v>8301</v>
      </c>
      <c r="Q26" s="3">
        <v>0.96253463438139986</v>
      </c>
      <c r="R26" s="2">
        <v>821</v>
      </c>
      <c r="S26" s="2">
        <v>405</v>
      </c>
      <c r="T26" s="3">
        <v>1.0271604938271606</v>
      </c>
      <c r="U26" s="2">
        <v>9507</v>
      </c>
      <c r="V26" s="3">
        <v>4.5759542404575956E-2</v>
      </c>
      <c r="W26" s="4">
        <v>5</v>
      </c>
      <c r="X26" s="4">
        <v>17</v>
      </c>
      <c r="Y26" s="3">
        <v>-0.70588235294117652</v>
      </c>
      <c r="Z26" s="4">
        <v>3</v>
      </c>
      <c r="AA26" s="4">
        <v>13</v>
      </c>
      <c r="AB26" s="3">
        <v>-0.76923076923076927</v>
      </c>
      <c r="AC26" s="4">
        <v>1</v>
      </c>
      <c r="AD26" s="4">
        <v>1</v>
      </c>
      <c r="AE26" s="3">
        <v>0</v>
      </c>
      <c r="AF26" s="3">
        <v>0.6</v>
      </c>
      <c r="AG26" s="3">
        <v>0.76470588235294112</v>
      </c>
      <c r="AH26" s="3">
        <v>-0.16470588235294115</v>
      </c>
      <c r="AI26" s="3">
        <v>0.33333333333333331</v>
      </c>
      <c r="AJ26" s="3">
        <v>7.6923076923076927E-2</v>
      </c>
      <c r="AK26" s="3">
        <v>0.25641025641025639</v>
      </c>
      <c r="AL26" s="3">
        <v>1.863630887844838</v>
      </c>
      <c r="AM26" s="14">
        <v>9</v>
      </c>
      <c r="AN26" s="3">
        <v>0.55555555555555558</v>
      </c>
      <c r="AO26" s="2">
        <v>5092</v>
      </c>
      <c r="AP26" s="2">
        <v>0</v>
      </c>
      <c r="AQ26" s="3">
        <v>0</v>
      </c>
      <c r="AR26" s="3">
        <v>16.711519045433686</v>
      </c>
      <c r="AS26" s="2">
        <v>0</v>
      </c>
      <c r="AT26" s="2">
        <v>0</v>
      </c>
      <c r="AU26" s="3">
        <v>0</v>
      </c>
      <c r="AV26" s="3">
        <v>0</v>
      </c>
      <c r="AW26" s="3">
        <v>0.5714285714285714</v>
      </c>
      <c r="AX26" s="3">
        <v>0.89473684210526316</v>
      </c>
      <c r="AY26" s="4">
        <v>0</v>
      </c>
      <c r="AZ26" s="3">
        <v>0</v>
      </c>
    </row>
    <row r="27" spans="1:52" x14ac:dyDescent="0.35">
      <c r="A27" t="s">
        <v>70</v>
      </c>
      <c r="B27" t="s">
        <v>70</v>
      </c>
      <c r="C27" t="s">
        <v>99</v>
      </c>
      <c r="D27" t="s">
        <v>86</v>
      </c>
      <c r="E27" t="s">
        <v>43</v>
      </c>
      <c r="F27" t="s">
        <v>100</v>
      </c>
      <c r="G27" t="s">
        <v>74</v>
      </c>
      <c r="H27">
        <v>2019</v>
      </c>
      <c r="I27">
        <v>8</v>
      </c>
      <c r="J27" t="s">
        <v>101</v>
      </c>
      <c r="K27" t="s">
        <v>102</v>
      </c>
      <c r="L27" t="s">
        <v>76</v>
      </c>
      <c r="M27" s="2">
        <v>0</v>
      </c>
      <c r="N27" s="3">
        <v>0</v>
      </c>
      <c r="O27" s="2">
        <v>0</v>
      </c>
      <c r="P27" s="2">
        <v>0</v>
      </c>
      <c r="Q27" s="3">
        <v>0</v>
      </c>
      <c r="R27" s="2">
        <v>0</v>
      </c>
      <c r="S27" s="2">
        <v>0</v>
      </c>
      <c r="T27" s="3">
        <v>0</v>
      </c>
      <c r="U27" s="2">
        <v>0</v>
      </c>
      <c r="V27" s="3">
        <v>0</v>
      </c>
      <c r="W27" s="4">
        <v>0</v>
      </c>
      <c r="X27" s="4">
        <v>0</v>
      </c>
      <c r="Y27" s="3">
        <v>0</v>
      </c>
      <c r="Z27" s="4">
        <v>0</v>
      </c>
      <c r="AA27" s="4">
        <v>0</v>
      </c>
      <c r="AB27" s="3">
        <v>0</v>
      </c>
      <c r="AC27" s="4">
        <v>0</v>
      </c>
      <c r="AD27" s="4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14">
        <v>0</v>
      </c>
      <c r="AN27" s="3">
        <v>0</v>
      </c>
      <c r="AO27" s="2">
        <v>0</v>
      </c>
      <c r="AP27" s="2">
        <v>0</v>
      </c>
      <c r="AQ27" s="3">
        <v>0</v>
      </c>
      <c r="AR27" s="3">
        <v>0</v>
      </c>
      <c r="AS27" s="2">
        <v>0</v>
      </c>
      <c r="AT27" s="2">
        <v>0</v>
      </c>
      <c r="AU27" s="3">
        <v>0</v>
      </c>
      <c r="AV27" s="3">
        <v>0</v>
      </c>
      <c r="AW27" s="3">
        <v>0</v>
      </c>
      <c r="AX27" s="3">
        <v>0</v>
      </c>
      <c r="AY27" s="4">
        <v>0</v>
      </c>
      <c r="AZ27" s="3">
        <v>0</v>
      </c>
    </row>
    <row r="28" spans="1:52" x14ac:dyDescent="0.35">
      <c r="A28" t="s">
        <v>70</v>
      </c>
      <c r="B28" t="s">
        <v>70</v>
      </c>
      <c r="C28" t="s">
        <v>99</v>
      </c>
      <c r="D28" t="s">
        <v>86</v>
      </c>
      <c r="E28" t="s">
        <v>44</v>
      </c>
      <c r="F28" t="s">
        <v>100</v>
      </c>
      <c r="G28" t="s">
        <v>74</v>
      </c>
      <c r="H28">
        <v>2019</v>
      </c>
      <c r="I28">
        <v>8</v>
      </c>
      <c r="J28" t="s">
        <v>101</v>
      </c>
      <c r="K28" t="s">
        <v>102</v>
      </c>
      <c r="L28" t="s">
        <v>76</v>
      </c>
      <c r="M28" s="2">
        <v>53379</v>
      </c>
      <c r="N28" s="3">
        <v>0.12272841998990409</v>
      </c>
      <c r="O28" s="2">
        <v>10804</v>
      </c>
      <c r="P28" s="2">
        <v>4969</v>
      </c>
      <c r="Q28" s="3">
        <v>1.1742805393439322</v>
      </c>
      <c r="R28" s="2">
        <v>2448</v>
      </c>
      <c r="S28" s="2">
        <v>3314</v>
      </c>
      <c r="T28" s="3">
        <v>-0.26131563065781532</v>
      </c>
      <c r="U28" s="2">
        <v>19286</v>
      </c>
      <c r="V28" s="3">
        <v>-4.2973402143707817E-2</v>
      </c>
      <c r="W28" s="4">
        <v>6</v>
      </c>
      <c r="X28" s="4">
        <v>8</v>
      </c>
      <c r="Y28" s="3">
        <v>-0.25</v>
      </c>
      <c r="Z28" s="4">
        <v>6</v>
      </c>
      <c r="AA28" s="4">
        <v>7</v>
      </c>
      <c r="AB28" s="3">
        <v>-0.14285714285714285</v>
      </c>
      <c r="AC28" s="4">
        <v>2</v>
      </c>
      <c r="AD28" s="4">
        <v>3</v>
      </c>
      <c r="AE28" s="3">
        <v>-0.33333333333333331</v>
      </c>
      <c r="AF28" s="3">
        <v>1</v>
      </c>
      <c r="AG28" s="3">
        <v>0.875</v>
      </c>
      <c r="AH28" s="3">
        <v>0.125</v>
      </c>
      <c r="AI28" s="3">
        <v>0.33333333333333331</v>
      </c>
      <c r="AJ28" s="3">
        <v>0.42857142857142855</v>
      </c>
      <c r="AK28" s="3">
        <v>-9.5238095238095233E-2</v>
      </c>
      <c r="AL28" s="3">
        <v>1.6816260817065809</v>
      </c>
      <c r="AM28" s="14">
        <v>16</v>
      </c>
      <c r="AN28" s="3">
        <v>1</v>
      </c>
      <c r="AO28" s="2">
        <v>8212</v>
      </c>
      <c r="AP28" s="2">
        <v>0</v>
      </c>
      <c r="AQ28" s="3">
        <v>0</v>
      </c>
      <c r="AR28" s="3">
        <v>3.4295534736585961E-2</v>
      </c>
      <c r="AS28" s="2">
        <v>0</v>
      </c>
      <c r="AT28" s="2">
        <v>0</v>
      </c>
      <c r="AU28" s="3">
        <v>0</v>
      </c>
      <c r="AV28" s="3">
        <v>0</v>
      </c>
      <c r="AW28" s="3">
        <v>0</v>
      </c>
      <c r="AX28" s="3">
        <v>0.90909090909090906</v>
      </c>
      <c r="AY28" s="4">
        <v>0</v>
      </c>
      <c r="AZ28" s="3">
        <v>0</v>
      </c>
    </row>
    <row r="29" spans="1:52" x14ac:dyDescent="0.35">
      <c r="A29" t="s">
        <v>70</v>
      </c>
      <c r="B29" t="s">
        <v>70</v>
      </c>
      <c r="C29" t="s">
        <v>103</v>
      </c>
      <c r="D29" t="s">
        <v>72</v>
      </c>
      <c r="E29" t="s">
        <v>43</v>
      </c>
      <c r="F29" t="s">
        <v>73</v>
      </c>
      <c r="G29" t="s">
        <v>74</v>
      </c>
      <c r="H29">
        <v>2020</v>
      </c>
      <c r="I29">
        <v>4</v>
      </c>
      <c r="J29" t="s">
        <v>104</v>
      </c>
      <c r="K29" t="s">
        <v>105</v>
      </c>
      <c r="L29" t="s">
        <v>76</v>
      </c>
      <c r="M29" s="2">
        <v>0</v>
      </c>
      <c r="N29" s="3">
        <v>0</v>
      </c>
      <c r="O29" s="2">
        <v>0</v>
      </c>
      <c r="P29" s="2">
        <v>0</v>
      </c>
      <c r="Q29" s="3">
        <v>0</v>
      </c>
      <c r="R29" s="2">
        <v>0</v>
      </c>
      <c r="S29" s="2">
        <v>0</v>
      </c>
      <c r="T29" s="3">
        <v>0</v>
      </c>
      <c r="U29" s="2">
        <v>0</v>
      </c>
      <c r="V29" s="3">
        <v>0</v>
      </c>
      <c r="W29" s="4">
        <v>0</v>
      </c>
      <c r="X29" s="4">
        <v>0</v>
      </c>
      <c r="Y29" s="3">
        <v>0</v>
      </c>
      <c r="Z29" s="4">
        <v>0</v>
      </c>
      <c r="AA29" s="4">
        <v>0</v>
      </c>
      <c r="AB29" s="3">
        <v>0</v>
      </c>
      <c r="AC29" s="4">
        <v>0</v>
      </c>
      <c r="AD29" s="4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14">
        <v>0</v>
      </c>
      <c r="AN29" s="3">
        <v>0</v>
      </c>
      <c r="AO29" s="2">
        <v>0</v>
      </c>
      <c r="AP29" s="2">
        <v>0</v>
      </c>
      <c r="AQ29" s="3">
        <v>0</v>
      </c>
      <c r="AR29" s="3">
        <v>0</v>
      </c>
      <c r="AS29" s="2">
        <v>0</v>
      </c>
      <c r="AT29" s="2">
        <v>0</v>
      </c>
      <c r="AU29" s="3">
        <v>0</v>
      </c>
      <c r="AV29" s="3">
        <v>0</v>
      </c>
      <c r="AW29" s="3">
        <v>0</v>
      </c>
      <c r="AX29" s="3">
        <v>0</v>
      </c>
      <c r="AY29" s="4">
        <v>0</v>
      </c>
      <c r="AZ29" s="3">
        <v>0</v>
      </c>
    </row>
    <row r="30" spans="1:52" x14ac:dyDescent="0.35">
      <c r="A30" t="s">
        <v>70</v>
      </c>
      <c r="B30" t="s">
        <v>70</v>
      </c>
      <c r="C30" t="s">
        <v>103</v>
      </c>
      <c r="D30" t="s">
        <v>72</v>
      </c>
      <c r="E30" t="s">
        <v>44</v>
      </c>
      <c r="F30" t="s">
        <v>73</v>
      </c>
      <c r="G30" t="s">
        <v>74</v>
      </c>
      <c r="H30">
        <v>2020</v>
      </c>
      <c r="I30">
        <v>4</v>
      </c>
      <c r="J30" t="s">
        <v>104</v>
      </c>
      <c r="K30" t="s">
        <v>105</v>
      </c>
      <c r="L30" t="s">
        <v>76</v>
      </c>
      <c r="M30" s="2">
        <v>2470</v>
      </c>
      <c r="N30" s="3">
        <v>-9.4242757609094244E-2</v>
      </c>
      <c r="O30" s="2">
        <v>2707</v>
      </c>
      <c r="P30" s="2">
        <v>2964</v>
      </c>
      <c r="Q30" s="3">
        <v>-8.6707152496626194E-2</v>
      </c>
      <c r="R30" s="2">
        <v>0</v>
      </c>
      <c r="S30" s="2">
        <v>2964</v>
      </c>
      <c r="T30" s="3">
        <v>-1</v>
      </c>
      <c r="U30" s="2">
        <v>-237</v>
      </c>
      <c r="V30" s="3">
        <v>-1.0869086908690868</v>
      </c>
      <c r="W30" s="4">
        <v>0</v>
      </c>
      <c r="X30" s="4">
        <v>8</v>
      </c>
      <c r="Y30" s="3">
        <v>-1</v>
      </c>
      <c r="Z30" s="4">
        <v>0</v>
      </c>
      <c r="AA30" s="4">
        <v>6</v>
      </c>
      <c r="AB30" s="3">
        <v>-1</v>
      </c>
      <c r="AC30" s="4">
        <v>0</v>
      </c>
      <c r="AD30" s="4">
        <v>3</v>
      </c>
      <c r="AE30" s="3">
        <v>-1</v>
      </c>
      <c r="AF30" s="3">
        <v>0</v>
      </c>
      <c r="AG30" s="3">
        <v>0.75</v>
      </c>
      <c r="AH30" s="3">
        <v>-0.75</v>
      </c>
      <c r="AI30" s="3">
        <v>0</v>
      </c>
      <c r="AJ30" s="3">
        <v>0.5</v>
      </c>
      <c r="AK30" s="3">
        <v>-0.5</v>
      </c>
      <c r="AL30" s="3">
        <v>0.91329284750337381</v>
      </c>
      <c r="AM30" s="14">
        <v>2</v>
      </c>
      <c r="AN30" s="3">
        <v>2</v>
      </c>
      <c r="AO30" s="2">
        <v>667</v>
      </c>
      <c r="AP30" s="2">
        <v>0</v>
      </c>
      <c r="AQ30" s="3">
        <v>0</v>
      </c>
      <c r="AR30" s="3">
        <v>0</v>
      </c>
      <c r="AS30" s="2">
        <v>0</v>
      </c>
      <c r="AT30" s="2">
        <v>0</v>
      </c>
      <c r="AU30" s="3">
        <v>0</v>
      </c>
      <c r="AV30" s="3">
        <v>0</v>
      </c>
      <c r="AW30" s="3">
        <v>0</v>
      </c>
      <c r="AX30" s="3">
        <v>0</v>
      </c>
      <c r="AY30" s="4">
        <v>0</v>
      </c>
      <c r="AZ30" s="3">
        <v>0</v>
      </c>
    </row>
    <row r="31" spans="1:52" x14ac:dyDescent="0.35">
      <c r="A31" t="s">
        <v>70</v>
      </c>
      <c r="B31" t="s">
        <v>70</v>
      </c>
      <c r="C31" t="s">
        <v>106</v>
      </c>
      <c r="D31" t="s">
        <v>92</v>
      </c>
      <c r="E31" t="s">
        <v>43</v>
      </c>
      <c r="F31" t="s">
        <v>107</v>
      </c>
      <c r="G31" t="s">
        <v>74</v>
      </c>
      <c r="H31">
        <v>2018</v>
      </c>
      <c r="I31">
        <v>10</v>
      </c>
      <c r="J31" t="s">
        <v>108</v>
      </c>
      <c r="K31" t="s">
        <v>109</v>
      </c>
      <c r="L31" t="s">
        <v>76</v>
      </c>
      <c r="M31" s="2">
        <v>0</v>
      </c>
      <c r="N31" s="3">
        <v>0</v>
      </c>
      <c r="O31" s="2">
        <v>0</v>
      </c>
      <c r="P31" s="2">
        <v>0</v>
      </c>
      <c r="Q31" s="3">
        <v>0</v>
      </c>
      <c r="R31" s="2">
        <v>0</v>
      </c>
      <c r="S31" s="2">
        <v>0</v>
      </c>
      <c r="T31" s="3">
        <v>0</v>
      </c>
      <c r="U31" s="2">
        <v>0</v>
      </c>
      <c r="V31" s="3">
        <v>0</v>
      </c>
      <c r="W31" s="4">
        <v>0</v>
      </c>
      <c r="X31" s="4">
        <v>0</v>
      </c>
      <c r="Y31" s="3">
        <v>0</v>
      </c>
      <c r="Z31" s="4">
        <v>0</v>
      </c>
      <c r="AA31" s="4">
        <v>0</v>
      </c>
      <c r="AB31" s="3">
        <v>0</v>
      </c>
      <c r="AC31" s="4">
        <v>0</v>
      </c>
      <c r="AD31" s="4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14">
        <v>0</v>
      </c>
      <c r="AN31" s="3">
        <v>0</v>
      </c>
      <c r="AO31" s="2">
        <v>0</v>
      </c>
      <c r="AP31" s="2">
        <v>0</v>
      </c>
      <c r="AQ31" s="3">
        <v>0</v>
      </c>
      <c r="AR31" s="3">
        <v>0</v>
      </c>
      <c r="AS31" s="2">
        <v>0</v>
      </c>
      <c r="AT31" s="2">
        <v>0</v>
      </c>
      <c r="AU31" s="3">
        <v>0</v>
      </c>
      <c r="AV31" s="3">
        <v>0</v>
      </c>
      <c r="AW31" s="3">
        <v>0</v>
      </c>
      <c r="AX31" s="3">
        <v>0</v>
      </c>
      <c r="AY31" s="4">
        <v>0</v>
      </c>
      <c r="AZ31" s="3">
        <v>0</v>
      </c>
    </row>
    <row r="32" spans="1:52" x14ac:dyDescent="0.35">
      <c r="A32" t="s">
        <v>70</v>
      </c>
      <c r="B32" t="s">
        <v>70</v>
      </c>
      <c r="C32" t="s">
        <v>106</v>
      </c>
      <c r="D32" t="s">
        <v>92</v>
      </c>
      <c r="E32" t="s">
        <v>44</v>
      </c>
      <c r="F32" t="s">
        <v>107</v>
      </c>
      <c r="G32" t="s">
        <v>74</v>
      </c>
      <c r="H32">
        <v>2018</v>
      </c>
      <c r="I32">
        <v>10</v>
      </c>
      <c r="J32" t="s">
        <v>108</v>
      </c>
      <c r="K32" t="s">
        <v>109</v>
      </c>
      <c r="L32" t="s">
        <v>76</v>
      </c>
      <c r="M32" s="2">
        <v>114739</v>
      </c>
      <c r="N32" s="3">
        <v>2.112757531259734E-2</v>
      </c>
      <c r="O32" s="2">
        <v>27309</v>
      </c>
      <c r="P32" s="2">
        <v>24935</v>
      </c>
      <c r="Q32" s="3">
        <v>9.5207539602967683E-2</v>
      </c>
      <c r="R32" s="2">
        <v>3663</v>
      </c>
      <c r="S32" s="2">
        <v>22811</v>
      </c>
      <c r="T32" s="3">
        <v>-0.83941957827363989</v>
      </c>
      <c r="U32" s="2">
        <v>19159</v>
      </c>
      <c r="V32" s="3">
        <v>-0.49985642310804812</v>
      </c>
      <c r="W32" s="4">
        <v>11</v>
      </c>
      <c r="X32" s="4">
        <v>12</v>
      </c>
      <c r="Y32" s="3">
        <v>-8.3333333333333329E-2</v>
      </c>
      <c r="Z32" s="4">
        <v>8</v>
      </c>
      <c r="AA32" s="4">
        <v>9</v>
      </c>
      <c r="AB32" s="3">
        <v>-0.1111111111111111</v>
      </c>
      <c r="AC32" s="4">
        <v>3</v>
      </c>
      <c r="AD32" s="4">
        <v>4</v>
      </c>
      <c r="AE32" s="3">
        <v>-0.25</v>
      </c>
      <c r="AF32" s="3">
        <v>0.72727272727272729</v>
      </c>
      <c r="AG32" s="3">
        <v>0.75</v>
      </c>
      <c r="AH32" s="3">
        <v>-2.2727272727272707E-2</v>
      </c>
      <c r="AI32" s="3">
        <v>0.375</v>
      </c>
      <c r="AJ32" s="3">
        <v>0.44444444444444442</v>
      </c>
      <c r="AK32" s="3">
        <v>-6.944444444444442E-2</v>
      </c>
      <c r="AL32" s="3">
        <v>0.94830559454581909</v>
      </c>
      <c r="AM32" s="14">
        <v>18</v>
      </c>
      <c r="AN32" s="3">
        <v>0.83333333333333337</v>
      </c>
      <c r="AO32" s="2">
        <v>25228</v>
      </c>
      <c r="AP32" s="2">
        <v>-2400</v>
      </c>
      <c r="AQ32" s="3">
        <v>-9.5132392579673375E-2</v>
      </c>
      <c r="AR32" s="3">
        <v>3.1800030969485672E-2</v>
      </c>
      <c r="AS32" s="2">
        <v>0</v>
      </c>
      <c r="AT32" s="2">
        <v>0</v>
      </c>
      <c r="AU32" s="3">
        <v>0</v>
      </c>
      <c r="AV32" s="3">
        <v>0</v>
      </c>
      <c r="AW32" s="3">
        <v>8.3333333333333329E-2</v>
      </c>
      <c r="AX32" s="3">
        <v>0.96969696969696972</v>
      </c>
      <c r="AY32" s="4">
        <v>0</v>
      </c>
      <c r="AZ32" s="3">
        <v>-9.5132392579673375E-2</v>
      </c>
    </row>
    <row r="33" spans="1:52" x14ac:dyDescent="0.35">
      <c r="A33" t="s">
        <v>70</v>
      </c>
      <c r="B33" t="s">
        <v>70</v>
      </c>
      <c r="C33" t="s">
        <v>106</v>
      </c>
      <c r="D33" t="s">
        <v>92</v>
      </c>
      <c r="E33" t="s">
        <v>1299</v>
      </c>
      <c r="F33" t="s">
        <v>107</v>
      </c>
      <c r="G33" t="s">
        <v>74</v>
      </c>
      <c r="H33">
        <v>2018</v>
      </c>
      <c r="I33">
        <v>10</v>
      </c>
      <c r="J33" t="s">
        <v>108</v>
      </c>
      <c r="K33" t="s">
        <v>109</v>
      </c>
      <c r="L33" t="s">
        <v>76</v>
      </c>
      <c r="M33" s="2">
        <v>0</v>
      </c>
      <c r="N33" s="3">
        <v>0</v>
      </c>
      <c r="O33" s="2">
        <v>0</v>
      </c>
      <c r="P33" s="2">
        <v>0</v>
      </c>
      <c r="Q33" s="3">
        <v>0</v>
      </c>
      <c r="R33" s="2">
        <v>0</v>
      </c>
      <c r="S33" s="2">
        <v>0</v>
      </c>
      <c r="T33" s="3">
        <v>0</v>
      </c>
      <c r="U33" s="2">
        <v>0</v>
      </c>
      <c r="V33" s="3">
        <v>0</v>
      </c>
      <c r="W33" s="4">
        <v>0</v>
      </c>
      <c r="X33" s="4">
        <v>0</v>
      </c>
      <c r="Y33" s="3">
        <v>0</v>
      </c>
      <c r="Z33" s="4">
        <v>0</v>
      </c>
      <c r="AA33" s="4">
        <v>0</v>
      </c>
      <c r="AB33" s="3">
        <v>0</v>
      </c>
      <c r="AC33" s="4">
        <v>0</v>
      </c>
      <c r="AD33" s="4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14">
        <v>0</v>
      </c>
      <c r="AN33" s="3">
        <v>0</v>
      </c>
      <c r="AO33" s="2">
        <v>0</v>
      </c>
      <c r="AP33" s="2">
        <v>0</v>
      </c>
      <c r="AQ33" s="3">
        <v>0</v>
      </c>
      <c r="AR33" s="3">
        <v>0</v>
      </c>
      <c r="AS33" s="2">
        <v>0</v>
      </c>
      <c r="AT33" s="2">
        <v>0</v>
      </c>
      <c r="AU33" s="3">
        <v>0</v>
      </c>
      <c r="AV33" s="3">
        <v>0</v>
      </c>
      <c r="AW33" s="3">
        <v>0</v>
      </c>
      <c r="AX33" s="3">
        <v>0</v>
      </c>
      <c r="AY33" s="4">
        <v>0</v>
      </c>
      <c r="AZ33" s="3">
        <v>0</v>
      </c>
    </row>
    <row r="34" spans="1:52" x14ac:dyDescent="0.35">
      <c r="A34" t="s">
        <v>70</v>
      </c>
      <c r="B34" t="s">
        <v>70</v>
      </c>
      <c r="C34" t="s">
        <v>110</v>
      </c>
      <c r="D34" t="s">
        <v>92</v>
      </c>
      <c r="E34" t="s">
        <v>43</v>
      </c>
      <c r="F34" t="s">
        <v>111</v>
      </c>
      <c r="G34" t="s">
        <v>74</v>
      </c>
      <c r="H34">
        <v>2018</v>
      </c>
      <c r="I34">
        <v>10</v>
      </c>
      <c r="J34" t="s">
        <v>112</v>
      </c>
      <c r="K34" t="s">
        <v>113</v>
      </c>
      <c r="L34" t="s">
        <v>76</v>
      </c>
      <c r="M34" s="2">
        <v>0</v>
      </c>
      <c r="N34" s="3">
        <v>0</v>
      </c>
      <c r="O34" s="2">
        <v>0</v>
      </c>
      <c r="P34" s="2">
        <v>0</v>
      </c>
      <c r="Q34" s="3">
        <v>0</v>
      </c>
      <c r="R34" s="2">
        <v>0</v>
      </c>
      <c r="S34" s="2">
        <v>0</v>
      </c>
      <c r="T34" s="3">
        <v>0</v>
      </c>
      <c r="U34" s="2">
        <v>0</v>
      </c>
      <c r="V34" s="3">
        <v>0</v>
      </c>
      <c r="W34" s="4">
        <v>0</v>
      </c>
      <c r="X34" s="4">
        <v>0</v>
      </c>
      <c r="Y34" s="3">
        <v>0</v>
      </c>
      <c r="Z34" s="4">
        <v>0</v>
      </c>
      <c r="AA34" s="4">
        <v>0</v>
      </c>
      <c r="AB34" s="3">
        <v>0</v>
      </c>
      <c r="AC34" s="4">
        <v>0</v>
      </c>
      <c r="AD34" s="4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14">
        <v>0</v>
      </c>
      <c r="AN34" s="3">
        <v>0</v>
      </c>
      <c r="AO34" s="2">
        <v>0</v>
      </c>
      <c r="AP34" s="2">
        <v>0</v>
      </c>
      <c r="AQ34" s="3">
        <v>0</v>
      </c>
      <c r="AR34" s="3">
        <v>0</v>
      </c>
      <c r="AS34" s="2">
        <v>0</v>
      </c>
      <c r="AT34" s="2">
        <v>0</v>
      </c>
      <c r="AU34" s="3">
        <v>0</v>
      </c>
      <c r="AV34" s="3">
        <v>0</v>
      </c>
      <c r="AW34" s="3">
        <v>0</v>
      </c>
      <c r="AX34" s="3">
        <v>0</v>
      </c>
      <c r="AY34" s="4">
        <v>0</v>
      </c>
      <c r="AZ34" s="3">
        <v>0</v>
      </c>
    </row>
    <row r="35" spans="1:52" x14ac:dyDescent="0.35">
      <c r="A35" t="s">
        <v>70</v>
      </c>
      <c r="B35" t="s">
        <v>70</v>
      </c>
      <c r="C35" t="s">
        <v>110</v>
      </c>
      <c r="D35" t="s">
        <v>92</v>
      </c>
      <c r="E35" t="s">
        <v>44</v>
      </c>
      <c r="F35" t="s">
        <v>111</v>
      </c>
      <c r="G35" t="s">
        <v>74</v>
      </c>
      <c r="H35">
        <v>2018</v>
      </c>
      <c r="I35">
        <v>10</v>
      </c>
      <c r="J35" t="s">
        <v>112</v>
      </c>
      <c r="K35" t="s">
        <v>113</v>
      </c>
      <c r="L35" t="s">
        <v>76</v>
      </c>
      <c r="M35" s="2">
        <v>112509</v>
      </c>
      <c r="N35" s="3">
        <v>-3.1147202176945731E-2</v>
      </c>
      <c r="O35" s="2">
        <v>48979</v>
      </c>
      <c r="P35" s="2">
        <v>52596</v>
      </c>
      <c r="Q35" s="3">
        <v>-6.8769488174005633E-2</v>
      </c>
      <c r="R35" s="2">
        <v>9326</v>
      </c>
      <c r="S35" s="2">
        <v>38867</v>
      </c>
      <c r="T35" s="3">
        <v>-0.76005351583605629</v>
      </c>
      <c r="U35" s="2">
        <v>47764</v>
      </c>
      <c r="V35" s="3">
        <v>-0.38213569626802923</v>
      </c>
      <c r="W35" s="4">
        <v>12</v>
      </c>
      <c r="X35" s="4">
        <v>38</v>
      </c>
      <c r="Y35" s="3">
        <v>-0.68421052631578949</v>
      </c>
      <c r="Z35" s="4">
        <v>7</v>
      </c>
      <c r="AA35" s="4">
        <v>31</v>
      </c>
      <c r="AB35" s="3">
        <v>-0.77419354838709675</v>
      </c>
      <c r="AC35" s="4">
        <v>3</v>
      </c>
      <c r="AD35" s="4">
        <v>17</v>
      </c>
      <c r="AE35" s="3">
        <v>-0.82352941176470584</v>
      </c>
      <c r="AF35" s="3">
        <v>0.58333333333333337</v>
      </c>
      <c r="AG35" s="3">
        <v>0.81578947368421051</v>
      </c>
      <c r="AH35" s="3">
        <v>-0.23245614035087714</v>
      </c>
      <c r="AI35" s="3">
        <v>0.42857142857142855</v>
      </c>
      <c r="AJ35" s="3">
        <v>0.54838709677419351</v>
      </c>
      <c r="AK35" s="3">
        <v>-0.11981566820276496</v>
      </c>
      <c r="AL35" s="3">
        <v>0.75391664765381394</v>
      </c>
      <c r="AM35" s="14">
        <v>37</v>
      </c>
      <c r="AN35" s="3">
        <v>0.76</v>
      </c>
      <c r="AO35" s="2">
        <v>27521</v>
      </c>
      <c r="AP35" s="2">
        <v>6061</v>
      </c>
      <c r="AQ35" s="3">
        <v>0.220231822971549</v>
      </c>
      <c r="AR35" s="3">
        <v>0.38966796249954094</v>
      </c>
      <c r="AS35" s="2">
        <v>4137</v>
      </c>
      <c r="AT35" s="2">
        <v>0</v>
      </c>
      <c r="AU35" s="3">
        <v>0.15032157261727408</v>
      </c>
      <c r="AV35" s="3">
        <v>0</v>
      </c>
      <c r="AW35" s="3">
        <v>0.54545454545454541</v>
      </c>
      <c r="AX35" s="3">
        <v>0.98333333333333328</v>
      </c>
      <c r="AY35" s="4">
        <v>0</v>
      </c>
      <c r="AZ35" s="3">
        <v>0.220231822971549</v>
      </c>
    </row>
    <row r="36" spans="1:52" x14ac:dyDescent="0.35">
      <c r="A36" t="s">
        <v>70</v>
      </c>
      <c r="B36" t="s">
        <v>70</v>
      </c>
      <c r="C36" t="s">
        <v>114</v>
      </c>
      <c r="D36" t="s">
        <v>115</v>
      </c>
      <c r="E36" t="s">
        <v>43</v>
      </c>
      <c r="F36" t="s">
        <v>116</v>
      </c>
      <c r="G36" t="s">
        <v>74</v>
      </c>
      <c r="H36">
        <v>2019</v>
      </c>
      <c r="I36">
        <v>1</v>
      </c>
      <c r="J36" t="s">
        <v>117</v>
      </c>
      <c r="K36" t="s">
        <v>118</v>
      </c>
      <c r="L36" t="s">
        <v>76</v>
      </c>
      <c r="M36" s="2">
        <v>0</v>
      </c>
      <c r="N36" s="3">
        <v>0</v>
      </c>
      <c r="O36" s="2">
        <v>0</v>
      </c>
      <c r="P36" s="2">
        <v>0</v>
      </c>
      <c r="Q36" s="3">
        <v>0</v>
      </c>
      <c r="R36" s="2">
        <v>0</v>
      </c>
      <c r="S36" s="2">
        <v>0</v>
      </c>
      <c r="T36" s="3">
        <v>0</v>
      </c>
      <c r="U36" s="2">
        <v>0</v>
      </c>
      <c r="V36" s="3">
        <v>0</v>
      </c>
      <c r="W36" s="4">
        <v>0</v>
      </c>
      <c r="X36" s="4">
        <v>0</v>
      </c>
      <c r="Y36" s="3">
        <v>0</v>
      </c>
      <c r="Z36" s="4">
        <v>0</v>
      </c>
      <c r="AA36" s="4">
        <v>0</v>
      </c>
      <c r="AB36" s="3">
        <v>0</v>
      </c>
      <c r="AC36" s="4">
        <v>0</v>
      </c>
      <c r="AD36" s="4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14">
        <v>0</v>
      </c>
      <c r="AN36" s="3">
        <v>0</v>
      </c>
      <c r="AO36" s="2">
        <v>0</v>
      </c>
      <c r="AP36" s="2">
        <v>0</v>
      </c>
      <c r="AQ36" s="3">
        <v>0</v>
      </c>
      <c r="AR36" s="3">
        <v>0</v>
      </c>
      <c r="AS36" s="2">
        <v>0</v>
      </c>
      <c r="AT36" s="2">
        <v>0</v>
      </c>
      <c r="AU36" s="3">
        <v>0</v>
      </c>
      <c r="AV36" s="3">
        <v>0</v>
      </c>
      <c r="AW36" s="3">
        <v>0</v>
      </c>
      <c r="AX36" s="3">
        <v>0</v>
      </c>
      <c r="AY36" s="4">
        <v>0</v>
      </c>
      <c r="AZ36" s="3">
        <v>0</v>
      </c>
    </row>
    <row r="37" spans="1:52" x14ac:dyDescent="0.35">
      <c r="A37" t="s">
        <v>70</v>
      </c>
      <c r="B37" t="s">
        <v>70</v>
      </c>
      <c r="C37" t="s">
        <v>114</v>
      </c>
      <c r="D37" t="s">
        <v>115</v>
      </c>
      <c r="E37" t="s">
        <v>44</v>
      </c>
      <c r="F37" t="s">
        <v>116</v>
      </c>
      <c r="G37" t="s">
        <v>74</v>
      </c>
      <c r="H37">
        <v>2019</v>
      </c>
      <c r="I37">
        <v>1</v>
      </c>
      <c r="J37" t="s">
        <v>117</v>
      </c>
      <c r="K37" t="s">
        <v>118</v>
      </c>
      <c r="L37" t="s">
        <v>76</v>
      </c>
      <c r="M37" s="2">
        <v>119229</v>
      </c>
      <c r="N37" s="3">
        <v>-0.16676683532272943</v>
      </c>
      <c r="O37" s="2">
        <v>-22028</v>
      </c>
      <c r="P37" s="2">
        <v>1835</v>
      </c>
      <c r="Q37" s="3">
        <v>-13.004359673024522</v>
      </c>
      <c r="R37" s="2">
        <v>163</v>
      </c>
      <c r="S37" s="2">
        <v>1261</v>
      </c>
      <c r="T37" s="3">
        <v>-0.87073750991276766</v>
      </c>
      <c r="U37" s="2">
        <v>21419</v>
      </c>
      <c r="V37" s="3">
        <v>-4.8763156726029225E-2</v>
      </c>
      <c r="W37" s="4">
        <v>18</v>
      </c>
      <c r="X37" s="4">
        <v>14</v>
      </c>
      <c r="Y37" s="3">
        <v>0.2857142857142857</v>
      </c>
      <c r="Z37" s="4">
        <v>12</v>
      </c>
      <c r="AA37" s="4">
        <v>13</v>
      </c>
      <c r="AB37" s="3">
        <v>-7.6923076923076927E-2</v>
      </c>
      <c r="AC37" s="4">
        <v>1</v>
      </c>
      <c r="AD37" s="4">
        <v>2</v>
      </c>
      <c r="AE37" s="3">
        <v>-0.5</v>
      </c>
      <c r="AF37" s="3">
        <v>0.66666666666666663</v>
      </c>
      <c r="AG37" s="3">
        <v>0.9285714285714286</v>
      </c>
      <c r="AH37" s="3">
        <v>-0.26190476190476197</v>
      </c>
      <c r="AI37" s="3">
        <v>8.3333333333333329E-2</v>
      </c>
      <c r="AJ37" s="3">
        <v>0.15384615384615385</v>
      </c>
      <c r="AK37" s="3">
        <v>-7.0512820512820526E-2</v>
      </c>
      <c r="AL37" s="3">
        <v>-12.093188010899183</v>
      </c>
      <c r="AM37" s="14">
        <v>10</v>
      </c>
      <c r="AN37" s="3">
        <v>0.4</v>
      </c>
      <c r="AO37" s="2">
        <v>25454</v>
      </c>
      <c r="AP37" s="2">
        <v>0</v>
      </c>
      <c r="AQ37" s="3">
        <v>0</v>
      </c>
      <c r="AR37" s="3">
        <v>5.2618361285814118E-2</v>
      </c>
      <c r="AS37" s="2">
        <v>0</v>
      </c>
      <c r="AT37" s="2">
        <v>0</v>
      </c>
      <c r="AU37" s="3">
        <v>0</v>
      </c>
      <c r="AV37" s="3">
        <v>0</v>
      </c>
      <c r="AW37" s="3">
        <v>0.5</v>
      </c>
      <c r="AX37" s="3">
        <v>1</v>
      </c>
      <c r="AY37" s="4">
        <v>0</v>
      </c>
      <c r="AZ37" s="3">
        <v>0</v>
      </c>
    </row>
    <row r="38" spans="1:52" x14ac:dyDescent="0.35">
      <c r="A38" t="s">
        <v>70</v>
      </c>
      <c r="B38" t="s">
        <v>70</v>
      </c>
      <c r="C38" t="s">
        <v>119</v>
      </c>
      <c r="D38" t="s">
        <v>72</v>
      </c>
      <c r="E38" t="s">
        <v>43</v>
      </c>
      <c r="F38" t="s">
        <v>120</v>
      </c>
      <c r="G38" t="s">
        <v>74</v>
      </c>
      <c r="H38">
        <v>2019</v>
      </c>
      <c r="I38">
        <v>3</v>
      </c>
      <c r="J38" t="s">
        <v>121</v>
      </c>
      <c r="K38" t="s">
        <v>122</v>
      </c>
      <c r="L38" t="s">
        <v>76</v>
      </c>
      <c r="M38" s="2">
        <v>0</v>
      </c>
      <c r="N38" s="3">
        <v>0</v>
      </c>
      <c r="O38" s="2">
        <v>0</v>
      </c>
      <c r="P38" s="2">
        <v>0</v>
      </c>
      <c r="Q38" s="3">
        <v>0</v>
      </c>
      <c r="R38" s="2">
        <v>0</v>
      </c>
      <c r="S38" s="2">
        <v>0</v>
      </c>
      <c r="T38" s="3">
        <v>0</v>
      </c>
      <c r="U38" s="2">
        <v>0</v>
      </c>
      <c r="V38" s="3">
        <v>0</v>
      </c>
      <c r="W38" s="4">
        <v>0</v>
      </c>
      <c r="X38" s="4">
        <v>0</v>
      </c>
      <c r="Y38" s="3">
        <v>0</v>
      </c>
      <c r="Z38" s="4">
        <v>0</v>
      </c>
      <c r="AA38" s="4">
        <v>0</v>
      </c>
      <c r="AB38" s="3">
        <v>0</v>
      </c>
      <c r="AC38" s="4">
        <v>0</v>
      </c>
      <c r="AD38" s="4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14">
        <v>0</v>
      </c>
      <c r="AN38" s="3">
        <v>0</v>
      </c>
      <c r="AO38" s="2">
        <v>0</v>
      </c>
      <c r="AP38" s="2">
        <v>0</v>
      </c>
      <c r="AQ38" s="3">
        <v>0</v>
      </c>
      <c r="AR38" s="3">
        <v>0</v>
      </c>
      <c r="AS38" s="2">
        <v>0</v>
      </c>
      <c r="AT38" s="2">
        <v>0</v>
      </c>
      <c r="AU38" s="3">
        <v>0</v>
      </c>
      <c r="AV38" s="3">
        <v>0</v>
      </c>
      <c r="AW38" s="3">
        <v>0</v>
      </c>
      <c r="AX38" s="3">
        <v>0</v>
      </c>
      <c r="AY38" s="4">
        <v>0</v>
      </c>
      <c r="AZ38" s="3">
        <v>0</v>
      </c>
    </row>
    <row r="39" spans="1:52" x14ac:dyDescent="0.35">
      <c r="A39" t="s">
        <v>70</v>
      </c>
      <c r="B39" t="s">
        <v>70</v>
      </c>
      <c r="C39" t="s">
        <v>119</v>
      </c>
      <c r="D39" t="s">
        <v>72</v>
      </c>
      <c r="E39" t="s">
        <v>44</v>
      </c>
      <c r="F39" t="s">
        <v>120</v>
      </c>
      <c r="G39" t="s">
        <v>74</v>
      </c>
      <c r="H39">
        <v>2019</v>
      </c>
      <c r="I39">
        <v>3</v>
      </c>
      <c r="J39" t="s">
        <v>121</v>
      </c>
      <c r="K39" t="s">
        <v>122</v>
      </c>
      <c r="L39" t="s">
        <v>76</v>
      </c>
      <c r="M39" s="2">
        <v>50172</v>
      </c>
      <c r="N39" s="3">
        <v>-0.14298891413149309</v>
      </c>
      <c r="O39" s="2">
        <v>15068</v>
      </c>
      <c r="P39" s="2">
        <v>23439</v>
      </c>
      <c r="Q39" s="3">
        <v>-0.35713980971884463</v>
      </c>
      <c r="R39" s="2">
        <v>0</v>
      </c>
      <c r="S39" s="2">
        <v>9355</v>
      </c>
      <c r="T39" s="3">
        <v>-1</v>
      </c>
      <c r="U39" s="2">
        <v>5162</v>
      </c>
      <c r="V39" s="3">
        <v>-0.64441689054212303</v>
      </c>
      <c r="W39" s="4">
        <v>0</v>
      </c>
      <c r="X39" s="4">
        <v>16</v>
      </c>
      <c r="Y39" s="3">
        <v>-1</v>
      </c>
      <c r="Z39" s="4">
        <v>0</v>
      </c>
      <c r="AA39" s="4">
        <v>14</v>
      </c>
      <c r="AB39" s="3">
        <v>-1</v>
      </c>
      <c r="AC39" s="4">
        <v>0</v>
      </c>
      <c r="AD39" s="4">
        <v>6</v>
      </c>
      <c r="AE39" s="3">
        <v>-1</v>
      </c>
      <c r="AF39" s="3">
        <v>0</v>
      </c>
      <c r="AG39" s="3">
        <v>0.875</v>
      </c>
      <c r="AH39" s="3">
        <v>-0.875</v>
      </c>
      <c r="AI39" s="3">
        <v>0</v>
      </c>
      <c r="AJ39" s="3">
        <v>0.42857142857142855</v>
      </c>
      <c r="AK39" s="3">
        <v>-0.42857142857142855</v>
      </c>
      <c r="AL39" s="3">
        <v>0.64286019028115537</v>
      </c>
      <c r="AM39" s="14">
        <v>16</v>
      </c>
      <c r="AN39" s="3">
        <v>0.68421052631578949</v>
      </c>
      <c r="AO39" s="2">
        <v>14160</v>
      </c>
      <c r="AP39" s="2">
        <v>0</v>
      </c>
      <c r="AQ39" s="3">
        <v>0</v>
      </c>
      <c r="AR39" s="3">
        <v>0.11258185383618727</v>
      </c>
      <c r="AS39" s="2">
        <v>0</v>
      </c>
      <c r="AT39" s="2">
        <v>1</v>
      </c>
      <c r="AU39" s="3">
        <v>0</v>
      </c>
      <c r="AV39" s="3">
        <v>6.384065372829418E-5</v>
      </c>
      <c r="AW39" s="3">
        <v>0</v>
      </c>
      <c r="AX39" s="3">
        <v>0.5714285714285714</v>
      </c>
      <c r="AY39" s="4">
        <v>0</v>
      </c>
      <c r="AZ39" s="3">
        <v>0</v>
      </c>
    </row>
    <row r="40" spans="1:52" x14ac:dyDescent="0.35">
      <c r="A40" t="s">
        <v>70</v>
      </c>
      <c r="B40" t="s">
        <v>70</v>
      </c>
      <c r="C40" t="s">
        <v>123</v>
      </c>
      <c r="D40" t="s">
        <v>115</v>
      </c>
      <c r="E40" t="s">
        <v>43</v>
      </c>
      <c r="F40" t="s">
        <v>124</v>
      </c>
      <c r="G40" t="s">
        <v>74</v>
      </c>
      <c r="H40">
        <v>2019</v>
      </c>
      <c r="I40">
        <v>6</v>
      </c>
      <c r="J40" t="s">
        <v>125</v>
      </c>
      <c r="K40" t="s">
        <v>126</v>
      </c>
      <c r="L40" t="s">
        <v>76</v>
      </c>
      <c r="M40" s="2">
        <v>0</v>
      </c>
      <c r="N40" s="3">
        <v>0</v>
      </c>
      <c r="O40" s="2">
        <v>0</v>
      </c>
      <c r="P40" s="2">
        <v>0</v>
      </c>
      <c r="Q40" s="3">
        <v>0</v>
      </c>
      <c r="R40" s="2">
        <v>0</v>
      </c>
      <c r="S40" s="2">
        <v>0</v>
      </c>
      <c r="T40" s="3">
        <v>0</v>
      </c>
      <c r="U40" s="2">
        <v>0</v>
      </c>
      <c r="V40" s="3">
        <v>0</v>
      </c>
      <c r="W40" s="4">
        <v>0</v>
      </c>
      <c r="X40" s="4">
        <v>0</v>
      </c>
      <c r="Y40" s="3">
        <v>0</v>
      </c>
      <c r="Z40" s="4">
        <v>0</v>
      </c>
      <c r="AA40" s="4">
        <v>0</v>
      </c>
      <c r="AB40" s="3">
        <v>0</v>
      </c>
      <c r="AC40" s="4">
        <v>0</v>
      </c>
      <c r="AD40" s="4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14">
        <v>0</v>
      </c>
      <c r="AN40" s="3">
        <v>0</v>
      </c>
      <c r="AO40" s="2">
        <v>0</v>
      </c>
      <c r="AP40" s="2">
        <v>0</v>
      </c>
      <c r="AQ40" s="3">
        <v>0</v>
      </c>
      <c r="AR40" s="3">
        <v>0</v>
      </c>
      <c r="AS40" s="2">
        <v>0</v>
      </c>
      <c r="AT40" s="2">
        <v>0</v>
      </c>
      <c r="AU40" s="3">
        <v>0</v>
      </c>
      <c r="AV40" s="3">
        <v>0</v>
      </c>
      <c r="AW40" s="3">
        <v>0</v>
      </c>
      <c r="AX40" s="3">
        <v>0</v>
      </c>
      <c r="AY40" s="4">
        <v>0</v>
      </c>
      <c r="AZ40" s="3">
        <v>0</v>
      </c>
    </row>
    <row r="41" spans="1:52" x14ac:dyDescent="0.35">
      <c r="A41" t="s">
        <v>70</v>
      </c>
      <c r="B41" t="s">
        <v>70</v>
      </c>
      <c r="C41" t="s">
        <v>123</v>
      </c>
      <c r="D41" t="s">
        <v>115</v>
      </c>
      <c r="E41" t="s">
        <v>44</v>
      </c>
      <c r="F41" t="s">
        <v>124</v>
      </c>
      <c r="G41" t="s">
        <v>74</v>
      </c>
      <c r="H41">
        <v>2019</v>
      </c>
      <c r="I41">
        <v>6</v>
      </c>
      <c r="J41" t="s">
        <v>125</v>
      </c>
      <c r="K41" t="s">
        <v>126</v>
      </c>
      <c r="L41" t="s">
        <v>76</v>
      </c>
      <c r="M41" s="2">
        <v>24750</v>
      </c>
      <c r="N41" s="3">
        <v>-0.39272745117283347</v>
      </c>
      <c r="O41" s="2">
        <v>-13980</v>
      </c>
      <c r="P41" s="2">
        <v>2026</v>
      </c>
      <c r="Q41" s="3">
        <v>-7.9002961500493587</v>
      </c>
      <c r="R41" s="2">
        <v>1970</v>
      </c>
      <c r="S41" s="2">
        <v>2026</v>
      </c>
      <c r="T41" s="3">
        <v>-2.7640671273445213E-2</v>
      </c>
      <c r="U41" s="2">
        <v>6518</v>
      </c>
      <c r="V41" s="3">
        <v>-8.5184058411925771E-3</v>
      </c>
      <c r="W41" s="4">
        <v>25</v>
      </c>
      <c r="X41" s="4">
        <v>18</v>
      </c>
      <c r="Y41" s="3">
        <v>0.3888888888888889</v>
      </c>
      <c r="Z41" s="4">
        <v>21</v>
      </c>
      <c r="AA41" s="4">
        <v>12</v>
      </c>
      <c r="AB41" s="3">
        <v>0.75</v>
      </c>
      <c r="AC41" s="4">
        <v>2</v>
      </c>
      <c r="AD41" s="4">
        <v>4</v>
      </c>
      <c r="AE41" s="3">
        <v>-0.5</v>
      </c>
      <c r="AF41" s="3">
        <v>0.84</v>
      </c>
      <c r="AG41" s="3">
        <v>0.66666666666666663</v>
      </c>
      <c r="AH41" s="3">
        <v>0.17333333333333334</v>
      </c>
      <c r="AI41" s="3">
        <v>9.5238095238095233E-2</v>
      </c>
      <c r="AJ41" s="3">
        <v>0.33333333333333331</v>
      </c>
      <c r="AK41" s="3">
        <v>-0.23809523809523808</v>
      </c>
      <c r="AL41" s="3">
        <v>-7.8726554787759131</v>
      </c>
      <c r="AM41" s="14">
        <v>15</v>
      </c>
      <c r="AN41" s="3">
        <v>0.84615384615384615</v>
      </c>
      <c r="AO41" s="2">
        <v>6535</v>
      </c>
      <c r="AP41" s="2">
        <v>0</v>
      </c>
      <c r="AQ41" s="3">
        <v>0</v>
      </c>
      <c r="AR41" s="3">
        <v>0</v>
      </c>
      <c r="AS41" s="2">
        <v>0</v>
      </c>
      <c r="AT41" s="2">
        <v>0</v>
      </c>
      <c r="AU41" s="3">
        <v>0</v>
      </c>
      <c r="AV41" s="3">
        <v>0</v>
      </c>
      <c r="AW41" s="3">
        <v>0.5</v>
      </c>
      <c r="AX41" s="3">
        <v>0.875</v>
      </c>
      <c r="AY41" s="4">
        <v>0</v>
      </c>
      <c r="AZ41" s="3">
        <v>0</v>
      </c>
    </row>
    <row r="42" spans="1:52" x14ac:dyDescent="0.35">
      <c r="A42" t="s">
        <v>70</v>
      </c>
      <c r="B42" t="s">
        <v>70</v>
      </c>
      <c r="C42" t="s">
        <v>127</v>
      </c>
      <c r="D42" t="s">
        <v>72</v>
      </c>
      <c r="E42" t="s">
        <v>43</v>
      </c>
      <c r="F42" t="s">
        <v>128</v>
      </c>
      <c r="G42" t="s">
        <v>74</v>
      </c>
      <c r="H42">
        <v>2019</v>
      </c>
      <c r="I42">
        <v>11</v>
      </c>
      <c r="J42" t="s">
        <v>129</v>
      </c>
      <c r="K42" t="s">
        <v>130</v>
      </c>
      <c r="L42" t="s">
        <v>76</v>
      </c>
      <c r="M42" s="2">
        <v>0</v>
      </c>
      <c r="N42" s="3">
        <v>0</v>
      </c>
      <c r="O42" s="2">
        <v>0</v>
      </c>
      <c r="P42" s="2">
        <v>0</v>
      </c>
      <c r="Q42" s="3">
        <v>0</v>
      </c>
      <c r="R42" s="2">
        <v>0</v>
      </c>
      <c r="S42" s="2">
        <v>0</v>
      </c>
      <c r="T42" s="3">
        <v>0</v>
      </c>
      <c r="U42" s="2">
        <v>0</v>
      </c>
      <c r="V42" s="3">
        <v>0</v>
      </c>
      <c r="W42" s="4">
        <v>0</v>
      </c>
      <c r="X42" s="4">
        <v>0</v>
      </c>
      <c r="Y42" s="3">
        <v>0</v>
      </c>
      <c r="Z42" s="4">
        <v>0</v>
      </c>
      <c r="AA42" s="4">
        <v>0</v>
      </c>
      <c r="AB42" s="3">
        <v>0</v>
      </c>
      <c r="AC42" s="4">
        <v>0</v>
      </c>
      <c r="AD42" s="4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14">
        <v>0</v>
      </c>
      <c r="AN42" s="3">
        <v>0</v>
      </c>
      <c r="AO42" s="2">
        <v>0</v>
      </c>
      <c r="AP42" s="2">
        <v>0</v>
      </c>
      <c r="AQ42" s="3">
        <v>0</v>
      </c>
      <c r="AR42" s="3">
        <v>0</v>
      </c>
      <c r="AS42" s="2">
        <v>0</v>
      </c>
      <c r="AT42" s="2">
        <v>0</v>
      </c>
      <c r="AU42" s="3">
        <v>0</v>
      </c>
      <c r="AV42" s="3">
        <v>0</v>
      </c>
      <c r="AW42" s="3">
        <v>0</v>
      </c>
      <c r="AX42" s="3">
        <v>0</v>
      </c>
      <c r="AY42" s="4">
        <v>0</v>
      </c>
      <c r="AZ42" s="3">
        <v>0</v>
      </c>
    </row>
    <row r="43" spans="1:52" x14ac:dyDescent="0.35">
      <c r="A43" t="s">
        <v>70</v>
      </c>
      <c r="B43" t="s">
        <v>70</v>
      </c>
      <c r="C43" t="s">
        <v>127</v>
      </c>
      <c r="D43" t="s">
        <v>72</v>
      </c>
      <c r="E43" t="s">
        <v>44</v>
      </c>
      <c r="F43" t="s">
        <v>128</v>
      </c>
      <c r="G43" t="s">
        <v>74</v>
      </c>
      <c r="H43">
        <v>2019</v>
      </c>
      <c r="I43">
        <v>11</v>
      </c>
      <c r="J43" t="s">
        <v>129</v>
      </c>
      <c r="K43" t="s">
        <v>130</v>
      </c>
      <c r="L43" t="s">
        <v>76</v>
      </c>
      <c r="M43" s="2">
        <v>29467</v>
      </c>
      <c r="N43" s="3">
        <v>0.20033402582589921</v>
      </c>
      <c r="O43" s="2">
        <v>9896</v>
      </c>
      <c r="P43" s="2">
        <v>4978</v>
      </c>
      <c r="Q43" s="3">
        <v>0.98794696665327431</v>
      </c>
      <c r="R43" s="2">
        <v>3948</v>
      </c>
      <c r="S43" s="2">
        <v>871</v>
      </c>
      <c r="T43" s="3">
        <v>3.5327210103329505</v>
      </c>
      <c r="U43" s="2">
        <v>23262</v>
      </c>
      <c r="V43" s="3">
        <v>0.15243993064156552</v>
      </c>
      <c r="W43" s="4">
        <v>6</v>
      </c>
      <c r="X43" s="4">
        <v>7</v>
      </c>
      <c r="Y43" s="3">
        <v>-0.14285714285714285</v>
      </c>
      <c r="Z43" s="4">
        <v>4</v>
      </c>
      <c r="AA43" s="4">
        <v>4</v>
      </c>
      <c r="AB43" s="3">
        <v>0</v>
      </c>
      <c r="AC43" s="4">
        <v>2</v>
      </c>
      <c r="AD43" s="4">
        <v>1</v>
      </c>
      <c r="AE43" s="3">
        <v>1</v>
      </c>
      <c r="AF43" s="3">
        <v>0.66666666666666663</v>
      </c>
      <c r="AG43" s="3">
        <v>0.5714285714285714</v>
      </c>
      <c r="AH43" s="3">
        <v>9.5238095238095233E-2</v>
      </c>
      <c r="AI43" s="3">
        <v>0.5</v>
      </c>
      <c r="AJ43" s="3">
        <v>0.25</v>
      </c>
      <c r="AK43" s="3">
        <v>0.25</v>
      </c>
      <c r="AL43" s="3">
        <v>1.1948573724387304</v>
      </c>
      <c r="AM43" s="14">
        <v>12</v>
      </c>
      <c r="AN43" s="3">
        <v>1</v>
      </c>
      <c r="AO43" s="2">
        <v>6527</v>
      </c>
      <c r="AP43" s="2">
        <v>0</v>
      </c>
      <c r="AQ43" s="3">
        <v>0</v>
      </c>
      <c r="AR43" s="3">
        <v>0.14783517332242968</v>
      </c>
      <c r="AS43" s="2">
        <v>0</v>
      </c>
      <c r="AT43" s="2">
        <v>0</v>
      </c>
      <c r="AU43" s="3">
        <v>0</v>
      </c>
      <c r="AV43" s="3">
        <v>0</v>
      </c>
      <c r="AW43" s="3">
        <v>8.3333333333333329E-2</v>
      </c>
      <c r="AX43" s="3">
        <v>0.94117647058823528</v>
      </c>
      <c r="AY43" s="4">
        <v>0</v>
      </c>
      <c r="AZ43" s="3">
        <v>0</v>
      </c>
    </row>
    <row r="44" spans="1:52" x14ac:dyDescent="0.35">
      <c r="A44" t="s">
        <v>70</v>
      </c>
      <c r="B44" t="s">
        <v>70</v>
      </c>
      <c r="C44" t="s">
        <v>131</v>
      </c>
      <c r="D44" t="s">
        <v>92</v>
      </c>
      <c r="E44" t="s">
        <v>43</v>
      </c>
      <c r="F44" t="s">
        <v>93</v>
      </c>
      <c r="G44" t="s">
        <v>74</v>
      </c>
      <c r="H44">
        <v>2019</v>
      </c>
      <c r="I44">
        <v>12</v>
      </c>
      <c r="J44" t="s">
        <v>132</v>
      </c>
      <c r="K44" t="s">
        <v>133</v>
      </c>
      <c r="L44" t="s">
        <v>76</v>
      </c>
      <c r="M44" s="2">
        <v>0</v>
      </c>
      <c r="N44" s="3">
        <v>0</v>
      </c>
      <c r="O44" s="2">
        <v>0</v>
      </c>
      <c r="P44" s="2">
        <v>0</v>
      </c>
      <c r="Q44" s="3">
        <v>0</v>
      </c>
      <c r="R44" s="2">
        <v>0</v>
      </c>
      <c r="S44" s="2">
        <v>0</v>
      </c>
      <c r="T44" s="3">
        <v>0</v>
      </c>
      <c r="U44" s="2">
        <v>0</v>
      </c>
      <c r="V44" s="3">
        <v>0</v>
      </c>
      <c r="W44" s="4">
        <v>0</v>
      </c>
      <c r="X44" s="4">
        <v>0</v>
      </c>
      <c r="Y44" s="3">
        <v>0</v>
      </c>
      <c r="Z44" s="4">
        <v>0</v>
      </c>
      <c r="AA44" s="4">
        <v>0</v>
      </c>
      <c r="AB44" s="3">
        <v>0</v>
      </c>
      <c r="AC44" s="4">
        <v>0</v>
      </c>
      <c r="AD44" s="4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14">
        <v>0</v>
      </c>
      <c r="AN44" s="3">
        <v>0</v>
      </c>
      <c r="AO44" s="2">
        <v>0</v>
      </c>
      <c r="AP44" s="2">
        <v>0</v>
      </c>
      <c r="AQ44" s="3">
        <v>0</v>
      </c>
      <c r="AR44" s="3">
        <v>0</v>
      </c>
      <c r="AS44" s="2">
        <v>0</v>
      </c>
      <c r="AT44" s="2">
        <v>0</v>
      </c>
      <c r="AU44" s="3">
        <v>0</v>
      </c>
      <c r="AV44" s="3">
        <v>0</v>
      </c>
      <c r="AW44" s="3">
        <v>0</v>
      </c>
      <c r="AX44" s="3">
        <v>0</v>
      </c>
      <c r="AY44" s="4">
        <v>0</v>
      </c>
      <c r="AZ44" s="3">
        <v>0</v>
      </c>
    </row>
    <row r="45" spans="1:52" x14ac:dyDescent="0.35">
      <c r="A45" t="s">
        <v>70</v>
      </c>
      <c r="B45" t="s">
        <v>70</v>
      </c>
      <c r="C45" t="s">
        <v>131</v>
      </c>
      <c r="D45" t="s">
        <v>92</v>
      </c>
      <c r="E45" t="s">
        <v>44</v>
      </c>
      <c r="F45" t="s">
        <v>93</v>
      </c>
      <c r="G45" t="s">
        <v>74</v>
      </c>
      <c r="H45">
        <v>2019</v>
      </c>
      <c r="I45">
        <v>12</v>
      </c>
      <c r="J45" t="s">
        <v>132</v>
      </c>
      <c r="K45" t="s">
        <v>133</v>
      </c>
      <c r="L45" t="s">
        <v>76</v>
      </c>
      <c r="M45" s="2">
        <v>132223</v>
      </c>
      <c r="N45" s="3">
        <v>6.2709761870333872E-3</v>
      </c>
      <c r="O45" s="2">
        <v>9651</v>
      </c>
      <c r="P45" s="2">
        <v>8827</v>
      </c>
      <c r="Q45" s="3">
        <v>9.3349949020052003E-2</v>
      </c>
      <c r="R45" s="2">
        <v>2278</v>
      </c>
      <c r="S45" s="2">
        <v>3621</v>
      </c>
      <c r="T45" s="3">
        <v>-0.37089201877934275</v>
      </c>
      <c r="U45" s="2">
        <v>60218</v>
      </c>
      <c r="V45" s="3">
        <v>-2.1815759977908092E-2</v>
      </c>
      <c r="W45" s="4">
        <v>19</v>
      </c>
      <c r="X45" s="4">
        <v>25</v>
      </c>
      <c r="Y45" s="3">
        <v>-0.24</v>
      </c>
      <c r="Z45" s="4">
        <v>13</v>
      </c>
      <c r="AA45" s="4">
        <v>19</v>
      </c>
      <c r="AB45" s="3">
        <v>-0.31578947368421051</v>
      </c>
      <c r="AC45" s="4">
        <v>1</v>
      </c>
      <c r="AD45" s="4">
        <v>4</v>
      </c>
      <c r="AE45" s="3">
        <v>-0.75</v>
      </c>
      <c r="AF45" s="3">
        <v>0.68421052631578949</v>
      </c>
      <c r="AG45" s="3">
        <v>0.76</v>
      </c>
      <c r="AH45" s="3">
        <v>-7.5789473684210518E-2</v>
      </c>
      <c r="AI45" s="3">
        <v>7.6923076923076927E-2</v>
      </c>
      <c r="AJ45" s="3">
        <v>0.21052631578947367</v>
      </c>
      <c r="AK45" s="3">
        <v>-0.13360323886639675</v>
      </c>
      <c r="AL45" s="3">
        <v>0.83527812393791778</v>
      </c>
      <c r="AM45" s="14">
        <v>41</v>
      </c>
      <c r="AN45" s="3">
        <v>3.3333333333333335</v>
      </c>
      <c r="AO45" s="2">
        <v>29753</v>
      </c>
      <c r="AP45" s="2">
        <v>7000</v>
      </c>
      <c r="AQ45" s="3">
        <v>0.23527039290155616</v>
      </c>
      <c r="AR45" s="3">
        <v>6.9826132929006773E-2</v>
      </c>
      <c r="AS45" s="2">
        <v>0</v>
      </c>
      <c r="AT45" s="2">
        <v>0</v>
      </c>
      <c r="AU45" s="3">
        <v>0</v>
      </c>
      <c r="AV45" s="3">
        <v>0</v>
      </c>
      <c r="AW45" s="3">
        <v>0.2857142857142857</v>
      </c>
      <c r="AX45" s="3">
        <v>0.84782608695652173</v>
      </c>
      <c r="AY45" s="4">
        <v>0</v>
      </c>
      <c r="AZ45" s="3">
        <v>0.23527039290155616</v>
      </c>
    </row>
    <row r="46" spans="1:52" x14ac:dyDescent="0.35">
      <c r="A46" t="s">
        <v>70</v>
      </c>
      <c r="B46" t="s">
        <v>70</v>
      </c>
      <c r="C46" t="s">
        <v>131</v>
      </c>
      <c r="D46" t="s">
        <v>92</v>
      </c>
      <c r="E46" t="s">
        <v>1299</v>
      </c>
      <c r="F46" t="s">
        <v>93</v>
      </c>
      <c r="G46" t="s">
        <v>74</v>
      </c>
      <c r="H46">
        <v>2019</v>
      </c>
      <c r="I46">
        <v>12</v>
      </c>
      <c r="J46" t="s">
        <v>132</v>
      </c>
      <c r="K46" t="s">
        <v>133</v>
      </c>
      <c r="L46" t="s">
        <v>76</v>
      </c>
      <c r="M46" s="2">
        <v>0</v>
      </c>
      <c r="N46" s="3">
        <v>0</v>
      </c>
      <c r="O46" s="2">
        <v>0</v>
      </c>
      <c r="P46" s="2">
        <v>0</v>
      </c>
      <c r="Q46" s="3">
        <v>0</v>
      </c>
      <c r="R46" s="2">
        <v>0</v>
      </c>
      <c r="S46" s="2">
        <v>0</v>
      </c>
      <c r="T46" s="3">
        <v>0</v>
      </c>
      <c r="U46" s="2">
        <v>0</v>
      </c>
      <c r="V46" s="3">
        <v>0</v>
      </c>
      <c r="W46" s="4">
        <v>0</v>
      </c>
      <c r="X46" s="4">
        <v>0</v>
      </c>
      <c r="Y46" s="3">
        <v>0</v>
      </c>
      <c r="Z46" s="4">
        <v>0</v>
      </c>
      <c r="AA46" s="4">
        <v>0</v>
      </c>
      <c r="AB46" s="3">
        <v>0</v>
      </c>
      <c r="AC46" s="4">
        <v>0</v>
      </c>
      <c r="AD46" s="4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14">
        <v>0</v>
      </c>
      <c r="AN46" s="3">
        <v>0</v>
      </c>
      <c r="AO46" s="2">
        <v>0</v>
      </c>
      <c r="AP46" s="2">
        <v>0</v>
      </c>
      <c r="AQ46" s="3">
        <v>0</v>
      </c>
      <c r="AR46" s="3">
        <v>0</v>
      </c>
      <c r="AS46" s="2">
        <v>0</v>
      </c>
      <c r="AT46" s="2">
        <v>0</v>
      </c>
      <c r="AU46" s="3">
        <v>0</v>
      </c>
      <c r="AV46" s="3">
        <v>0</v>
      </c>
      <c r="AW46" s="3">
        <v>0</v>
      </c>
      <c r="AX46" s="3">
        <v>0</v>
      </c>
      <c r="AY46" s="4">
        <v>0</v>
      </c>
      <c r="AZ46" s="3">
        <v>0</v>
      </c>
    </row>
    <row r="47" spans="1:52" x14ac:dyDescent="0.35">
      <c r="A47" t="s">
        <v>70</v>
      </c>
      <c r="B47" t="s">
        <v>70</v>
      </c>
      <c r="C47" t="s">
        <v>134</v>
      </c>
      <c r="D47" t="s">
        <v>135</v>
      </c>
      <c r="E47" t="s">
        <v>43</v>
      </c>
      <c r="F47" t="s">
        <v>136</v>
      </c>
      <c r="G47" t="s">
        <v>74</v>
      </c>
      <c r="H47">
        <v>2020</v>
      </c>
      <c r="I47">
        <v>7</v>
      </c>
      <c r="J47" t="s">
        <v>137</v>
      </c>
      <c r="K47" t="s">
        <v>138</v>
      </c>
      <c r="L47" t="s">
        <v>76</v>
      </c>
      <c r="M47" s="2">
        <v>0</v>
      </c>
      <c r="N47" s="3">
        <v>0</v>
      </c>
      <c r="O47" s="2">
        <v>0</v>
      </c>
      <c r="P47" s="2">
        <v>0</v>
      </c>
      <c r="Q47" s="3">
        <v>0</v>
      </c>
      <c r="R47" s="2">
        <v>0</v>
      </c>
      <c r="S47" s="2">
        <v>0</v>
      </c>
      <c r="T47" s="3">
        <v>0</v>
      </c>
      <c r="U47" s="2">
        <v>0</v>
      </c>
      <c r="V47" s="3">
        <v>0</v>
      </c>
      <c r="W47" s="4">
        <v>0</v>
      </c>
      <c r="X47" s="4">
        <v>0</v>
      </c>
      <c r="Y47" s="3">
        <v>0</v>
      </c>
      <c r="Z47" s="4">
        <v>0</v>
      </c>
      <c r="AA47" s="4">
        <v>0</v>
      </c>
      <c r="AB47" s="3">
        <v>0</v>
      </c>
      <c r="AC47" s="4">
        <v>0</v>
      </c>
      <c r="AD47" s="4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14">
        <v>0</v>
      </c>
      <c r="AN47" s="3">
        <v>0</v>
      </c>
      <c r="AO47" s="2">
        <v>0</v>
      </c>
      <c r="AP47" s="2">
        <v>0</v>
      </c>
      <c r="AQ47" s="3">
        <v>0</v>
      </c>
      <c r="AR47" s="3">
        <v>0</v>
      </c>
      <c r="AS47" s="2">
        <v>0</v>
      </c>
      <c r="AT47" s="2">
        <v>0</v>
      </c>
      <c r="AU47" s="3">
        <v>0</v>
      </c>
      <c r="AV47" s="3">
        <v>0</v>
      </c>
      <c r="AW47" s="3">
        <v>0</v>
      </c>
      <c r="AX47" s="3">
        <v>0</v>
      </c>
      <c r="AY47" s="4">
        <v>0</v>
      </c>
      <c r="AZ47" s="3">
        <v>0</v>
      </c>
    </row>
    <row r="48" spans="1:52" x14ac:dyDescent="0.35">
      <c r="A48" t="s">
        <v>70</v>
      </c>
      <c r="B48" t="s">
        <v>70</v>
      </c>
      <c r="C48" t="s">
        <v>134</v>
      </c>
      <c r="D48" t="s">
        <v>135</v>
      </c>
      <c r="E48" t="s">
        <v>44</v>
      </c>
      <c r="F48" t="s">
        <v>136</v>
      </c>
      <c r="G48" t="s">
        <v>74</v>
      </c>
      <c r="H48">
        <v>2020</v>
      </c>
      <c r="I48">
        <v>7</v>
      </c>
      <c r="J48" t="s">
        <v>137</v>
      </c>
      <c r="K48" t="s">
        <v>138</v>
      </c>
      <c r="L48" t="s">
        <v>76</v>
      </c>
      <c r="M48" s="2">
        <v>99851</v>
      </c>
      <c r="N48" s="3">
        <v>0.24901180826578606</v>
      </c>
      <c r="O48" s="2">
        <v>20208</v>
      </c>
      <c r="P48" s="2">
        <v>301</v>
      </c>
      <c r="Q48" s="3">
        <v>66.136212624584715</v>
      </c>
      <c r="R48" s="2">
        <v>7398</v>
      </c>
      <c r="S48" s="2">
        <v>301</v>
      </c>
      <c r="T48" s="3">
        <v>23.578073089700997</v>
      </c>
      <c r="U48" s="2">
        <v>9307</v>
      </c>
      <c r="V48" s="3">
        <v>3.2113122171945703</v>
      </c>
      <c r="W48" s="4">
        <v>6</v>
      </c>
      <c r="X48" s="4">
        <v>7</v>
      </c>
      <c r="Y48" s="3">
        <v>-0.14285714285714285</v>
      </c>
      <c r="Z48" s="4">
        <v>3</v>
      </c>
      <c r="AA48" s="4">
        <v>4</v>
      </c>
      <c r="AB48" s="3">
        <v>-0.25</v>
      </c>
      <c r="AC48" s="4">
        <v>0</v>
      </c>
      <c r="AD48" s="4">
        <v>0</v>
      </c>
      <c r="AE48" s="3">
        <v>0</v>
      </c>
      <c r="AF48" s="3">
        <v>0.5</v>
      </c>
      <c r="AG48" s="3">
        <v>0.5714285714285714</v>
      </c>
      <c r="AH48" s="3">
        <v>-7.1428571428571397E-2</v>
      </c>
      <c r="AI48" s="3">
        <v>0</v>
      </c>
      <c r="AJ48" s="3">
        <v>0</v>
      </c>
      <c r="AK48" s="3">
        <v>0</v>
      </c>
      <c r="AL48" s="3">
        <v>42.558139534883722</v>
      </c>
      <c r="AM48" s="14">
        <v>14</v>
      </c>
      <c r="AN48" s="3">
        <v>6</v>
      </c>
      <c r="AO48" s="2">
        <v>30785</v>
      </c>
      <c r="AP48" s="2">
        <v>0</v>
      </c>
      <c r="AQ48" s="3">
        <v>0</v>
      </c>
      <c r="AR48" s="3">
        <v>0</v>
      </c>
      <c r="AS48" s="2">
        <v>0</v>
      </c>
      <c r="AT48" s="2">
        <v>0</v>
      </c>
      <c r="AU48" s="3">
        <v>0</v>
      </c>
      <c r="AV48" s="3">
        <v>0</v>
      </c>
      <c r="AW48" s="3">
        <v>0</v>
      </c>
      <c r="AX48" s="3">
        <v>0.78947368421052633</v>
      </c>
      <c r="AY48" s="4">
        <v>0</v>
      </c>
      <c r="AZ48" s="3">
        <v>0</v>
      </c>
    </row>
    <row r="49" spans="1:52" x14ac:dyDescent="0.35">
      <c r="A49" t="s">
        <v>70</v>
      </c>
      <c r="B49" t="s">
        <v>70</v>
      </c>
      <c r="C49" t="s">
        <v>139</v>
      </c>
      <c r="D49" t="s">
        <v>86</v>
      </c>
      <c r="E49" t="s">
        <v>43</v>
      </c>
      <c r="F49" t="s">
        <v>140</v>
      </c>
      <c r="G49" t="s">
        <v>74</v>
      </c>
      <c r="H49">
        <v>2020</v>
      </c>
      <c r="I49">
        <v>8</v>
      </c>
      <c r="J49" t="s">
        <v>141</v>
      </c>
      <c r="K49" t="s">
        <v>142</v>
      </c>
      <c r="L49" t="s">
        <v>76</v>
      </c>
      <c r="M49" s="2">
        <v>0</v>
      </c>
      <c r="N49" s="3">
        <v>0</v>
      </c>
      <c r="O49" s="2">
        <v>0</v>
      </c>
      <c r="P49" s="2">
        <v>0</v>
      </c>
      <c r="Q49" s="3">
        <v>0</v>
      </c>
      <c r="R49" s="2">
        <v>0</v>
      </c>
      <c r="S49" s="2">
        <v>0</v>
      </c>
      <c r="T49" s="3">
        <v>0</v>
      </c>
      <c r="U49" s="2">
        <v>0</v>
      </c>
      <c r="V49" s="3">
        <v>0</v>
      </c>
      <c r="W49" s="4">
        <v>0</v>
      </c>
      <c r="X49" s="4">
        <v>0</v>
      </c>
      <c r="Y49" s="3">
        <v>0</v>
      </c>
      <c r="Z49" s="4">
        <v>0</v>
      </c>
      <c r="AA49" s="4">
        <v>0</v>
      </c>
      <c r="AB49" s="3">
        <v>0</v>
      </c>
      <c r="AC49" s="4">
        <v>0</v>
      </c>
      <c r="AD49" s="4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14">
        <v>0</v>
      </c>
      <c r="AN49" s="3">
        <v>0</v>
      </c>
      <c r="AO49" s="2">
        <v>0</v>
      </c>
      <c r="AP49" s="2">
        <v>0</v>
      </c>
      <c r="AQ49" s="3">
        <v>0</v>
      </c>
      <c r="AR49" s="3">
        <v>0</v>
      </c>
      <c r="AS49" s="2">
        <v>0</v>
      </c>
      <c r="AT49" s="2">
        <v>0</v>
      </c>
      <c r="AU49" s="3">
        <v>0</v>
      </c>
      <c r="AV49" s="3">
        <v>0</v>
      </c>
      <c r="AW49" s="3">
        <v>0</v>
      </c>
      <c r="AX49" s="3">
        <v>0</v>
      </c>
      <c r="AY49" s="4">
        <v>0</v>
      </c>
      <c r="AZ49" s="3">
        <v>0</v>
      </c>
    </row>
    <row r="50" spans="1:52" x14ac:dyDescent="0.35">
      <c r="A50" t="s">
        <v>70</v>
      </c>
      <c r="B50" t="s">
        <v>70</v>
      </c>
      <c r="C50" t="s">
        <v>139</v>
      </c>
      <c r="D50" t="s">
        <v>86</v>
      </c>
      <c r="E50" t="s">
        <v>44</v>
      </c>
      <c r="F50" t="s">
        <v>140</v>
      </c>
      <c r="G50" t="s">
        <v>74</v>
      </c>
      <c r="H50">
        <v>2020</v>
      </c>
      <c r="I50">
        <v>8</v>
      </c>
      <c r="J50" t="s">
        <v>141</v>
      </c>
      <c r="K50" t="s">
        <v>142</v>
      </c>
      <c r="L50" t="s">
        <v>76</v>
      </c>
      <c r="M50" s="2">
        <v>12534</v>
      </c>
      <c r="N50" s="3">
        <v>3.6835361947469571E-3</v>
      </c>
      <c r="O50" s="2">
        <v>1171</v>
      </c>
      <c r="P50" s="2">
        <v>1125</v>
      </c>
      <c r="Q50" s="3">
        <v>4.0888888888888975E-2</v>
      </c>
      <c r="R50" s="2">
        <v>0</v>
      </c>
      <c r="S50" s="2">
        <v>1125</v>
      </c>
      <c r="T50" s="3">
        <v>-1</v>
      </c>
      <c r="U50" s="2">
        <v>1655</v>
      </c>
      <c r="V50" s="3">
        <v>-0.40467625899280574</v>
      </c>
      <c r="W50" s="4">
        <v>4</v>
      </c>
      <c r="X50" s="4">
        <v>10</v>
      </c>
      <c r="Y50" s="3">
        <v>-0.6</v>
      </c>
      <c r="Z50" s="4">
        <v>2</v>
      </c>
      <c r="AA50" s="4">
        <v>5</v>
      </c>
      <c r="AB50" s="3">
        <v>-0.6</v>
      </c>
      <c r="AC50" s="4">
        <v>0</v>
      </c>
      <c r="AD50" s="4">
        <v>1</v>
      </c>
      <c r="AE50" s="3">
        <v>-1</v>
      </c>
      <c r="AF50" s="3">
        <v>0.5</v>
      </c>
      <c r="AG50" s="3">
        <v>0.5</v>
      </c>
      <c r="AH50" s="3">
        <v>0</v>
      </c>
      <c r="AI50" s="3">
        <v>0</v>
      </c>
      <c r="AJ50" s="3">
        <v>0.2</v>
      </c>
      <c r="AK50" s="3">
        <v>-0.2</v>
      </c>
      <c r="AL50" s="3">
        <v>1.040888888888889</v>
      </c>
      <c r="AM50" s="14">
        <v>4</v>
      </c>
      <c r="AN50" s="3">
        <v>1</v>
      </c>
      <c r="AO50" s="2">
        <v>3089</v>
      </c>
      <c r="AP50" s="2">
        <v>0</v>
      </c>
      <c r="AQ50" s="3">
        <v>0</v>
      </c>
      <c r="AR50" s="3">
        <v>0</v>
      </c>
      <c r="AS50" s="2">
        <v>0</v>
      </c>
      <c r="AT50" s="2">
        <v>0</v>
      </c>
      <c r="AU50" s="3">
        <v>0</v>
      </c>
      <c r="AV50" s="3">
        <v>0</v>
      </c>
      <c r="AW50" s="3">
        <v>0.5</v>
      </c>
      <c r="AX50" s="3">
        <v>0.94117647058823528</v>
      </c>
      <c r="AY50" s="4">
        <v>0</v>
      </c>
      <c r="AZ50" s="3">
        <v>0</v>
      </c>
    </row>
    <row r="51" spans="1:52" x14ac:dyDescent="0.35">
      <c r="A51" t="s">
        <v>70</v>
      </c>
      <c r="B51" t="s">
        <v>70</v>
      </c>
      <c r="C51" t="s">
        <v>143</v>
      </c>
      <c r="D51" t="s">
        <v>135</v>
      </c>
      <c r="E51" t="s">
        <v>43</v>
      </c>
      <c r="F51" t="s">
        <v>144</v>
      </c>
      <c r="G51" t="s">
        <v>74</v>
      </c>
      <c r="H51">
        <v>2020</v>
      </c>
      <c r="I51">
        <v>5</v>
      </c>
      <c r="J51" t="s">
        <v>145</v>
      </c>
      <c r="K51" t="s">
        <v>146</v>
      </c>
      <c r="L51" t="s">
        <v>76</v>
      </c>
      <c r="M51" s="2">
        <v>0</v>
      </c>
      <c r="N51" s="3">
        <v>0</v>
      </c>
      <c r="O51" s="2">
        <v>0</v>
      </c>
      <c r="P51" s="2">
        <v>0</v>
      </c>
      <c r="Q51" s="3">
        <v>0</v>
      </c>
      <c r="R51" s="2">
        <v>0</v>
      </c>
      <c r="S51" s="2">
        <v>0</v>
      </c>
      <c r="T51" s="3">
        <v>0</v>
      </c>
      <c r="U51" s="2">
        <v>0</v>
      </c>
      <c r="V51" s="3">
        <v>0</v>
      </c>
      <c r="W51" s="4">
        <v>0</v>
      </c>
      <c r="X51" s="4">
        <v>0</v>
      </c>
      <c r="Y51" s="3">
        <v>0</v>
      </c>
      <c r="Z51" s="4">
        <v>0</v>
      </c>
      <c r="AA51" s="4">
        <v>0</v>
      </c>
      <c r="AB51" s="3">
        <v>0</v>
      </c>
      <c r="AC51" s="4">
        <v>0</v>
      </c>
      <c r="AD51" s="4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14">
        <v>0</v>
      </c>
      <c r="AN51" s="3">
        <v>0</v>
      </c>
      <c r="AO51" s="2">
        <v>0</v>
      </c>
      <c r="AP51" s="2">
        <v>0</v>
      </c>
      <c r="AQ51" s="3">
        <v>0</v>
      </c>
      <c r="AR51" s="3">
        <v>0</v>
      </c>
      <c r="AS51" s="2">
        <v>0</v>
      </c>
      <c r="AT51" s="2">
        <v>0</v>
      </c>
      <c r="AU51" s="3">
        <v>0</v>
      </c>
      <c r="AV51" s="3">
        <v>0</v>
      </c>
      <c r="AW51" s="3">
        <v>0</v>
      </c>
      <c r="AX51" s="3">
        <v>0</v>
      </c>
      <c r="AY51" s="4">
        <v>0</v>
      </c>
      <c r="AZ51" s="3">
        <v>0</v>
      </c>
    </row>
    <row r="52" spans="1:52" x14ac:dyDescent="0.35">
      <c r="A52" t="s">
        <v>70</v>
      </c>
      <c r="B52" t="s">
        <v>70</v>
      </c>
      <c r="C52" t="s">
        <v>143</v>
      </c>
      <c r="D52" t="s">
        <v>135</v>
      </c>
      <c r="E52" t="s">
        <v>44</v>
      </c>
      <c r="F52" t="s">
        <v>144</v>
      </c>
      <c r="G52" t="s">
        <v>74</v>
      </c>
      <c r="H52">
        <v>2020</v>
      </c>
      <c r="I52">
        <v>5</v>
      </c>
      <c r="J52" t="s">
        <v>145</v>
      </c>
      <c r="K52" t="s">
        <v>146</v>
      </c>
      <c r="L52" t="s">
        <v>76</v>
      </c>
      <c r="M52" s="2">
        <v>14890</v>
      </c>
      <c r="N52" s="3">
        <v>-2.9841021631482931E-2</v>
      </c>
      <c r="O52" s="2">
        <v>-348</v>
      </c>
      <c r="P52" s="2">
        <v>110</v>
      </c>
      <c r="Q52" s="3">
        <v>-4.163636363636364</v>
      </c>
      <c r="R52" s="2">
        <v>-148</v>
      </c>
      <c r="S52" s="2">
        <v>110</v>
      </c>
      <c r="T52" s="3">
        <v>-2.3454545454545452</v>
      </c>
      <c r="U52" s="2">
        <v>6189</v>
      </c>
      <c r="V52" s="3">
        <v>-4.001861330851559E-2</v>
      </c>
      <c r="W52" s="4">
        <v>2</v>
      </c>
      <c r="X52" s="4">
        <v>12</v>
      </c>
      <c r="Y52" s="3">
        <v>-0.83333333333333337</v>
      </c>
      <c r="Z52" s="4">
        <v>1</v>
      </c>
      <c r="AA52" s="4">
        <v>7</v>
      </c>
      <c r="AB52" s="3">
        <v>-0.8571428571428571</v>
      </c>
      <c r="AC52" s="4">
        <v>0</v>
      </c>
      <c r="AD52" s="4">
        <v>1</v>
      </c>
      <c r="AE52" s="3">
        <v>-1</v>
      </c>
      <c r="AF52" s="3">
        <v>0.5</v>
      </c>
      <c r="AG52" s="3">
        <v>0.58333333333333337</v>
      </c>
      <c r="AH52" s="3">
        <v>-8.333333333333337E-2</v>
      </c>
      <c r="AI52" s="3">
        <v>0</v>
      </c>
      <c r="AJ52" s="3">
        <v>0.14285714285714285</v>
      </c>
      <c r="AK52" s="3">
        <v>-0.14285714285714285</v>
      </c>
      <c r="AL52" s="3">
        <v>-1.8181818181818181</v>
      </c>
      <c r="AM52" s="14">
        <v>6</v>
      </c>
      <c r="AN52" s="3">
        <v>0.5</v>
      </c>
      <c r="AO52" s="2">
        <v>4022</v>
      </c>
      <c r="AP52" s="2">
        <v>1</v>
      </c>
      <c r="AQ52" s="3">
        <v>2.4863252113376428E-4</v>
      </c>
      <c r="AR52" s="3">
        <v>0.55276965993623806</v>
      </c>
      <c r="AS52" s="2">
        <v>1</v>
      </c>
      <c r="AT52" s="2">
        <v>0</v>
      </c>
      <c r="AU52" s="3">
        <v>2.4863252113376428E-4</v>
      </c>
      <c r="AV52" s="3">
        <v>0</v>
      </c>
      <c r="AW52" s="3">
        <v>0.66666666666666663</v>
      </c>
      <c r="AX52" s="3">
        <v>1</v>
      </c>
      <c r="AY52" s="4">
        <v>0</v>
      </c>
      <c r="AZ52" s="3">
        <v>2.4863252113376428E-4</v>
      </c>
    </row>
    <row r="53" spans="1:52" x14ac:dyDescent="0.35">
      <c r="A53" t="s">
        <v>70</v>
      </c>
      <c r="B53" t="s">
        <v>70</v>
      </c>
      <c r="C53" t="s">
        <v>147</v>
      </c>
      <c r="D53" t="s">
        <v>135</v>
      </c>
      <c r="E53" t="s">
        <v>43</v>
      </c>
      <c r="F53" t="s">
        <v>148</v>
      </c>
      <c r="G53" t="s">
        <v>74</v>
      </c>
      <c r="H53">
        <v>2020</v>
      </c>
      <c r="I53">
        <v>5</v>
      </c>
      <c r="J53" t="s">
        <v>149</v>
      </c>
      <c r="K53" t="s">
        <v>150</v>
      </c>
      <c r="L53" t="s">
        <v>76</v>
      </c>
      <c r="M53" s="2">
        <v>0</v>
      </c>
      <c r="N53" s="3">
        <v>0</v>
      </c>
      <c r="O53" s="2">
        <v>0</v>
      </c>
      <c r="P53" s="2">
        <v>0</v>
      </c>
      <c r="Q53" s="3">
        <v>0</v>
      </c>
      <c r="R53" s="2">
        <v>0</v>
      </c>
      <c r="S53" s="2">
        <v>0</v>
      </c>
      <c r="T53" s="3">
        <v>0</v>
      </c>
      <c r="U53" s="2">
        <v>0</v>
      </c>
      <c r="V53" s="3">
        <v>0</v>
      </c>
      <c r="W53" s="4">
        <v>0</v>
      </c>
      <c r="X53" s="4">
        <v>0</v>
      </c>
      <c r="Y53" s="3">
        <v>0</v>
      </c>
      <c r="Z53" s="4">
        <v>0</v>
      </c>
      <c r="AA53" s="4">
        <v>0</v>
      </c>
      <c r="AB53" s="3">
        <v>0</v>
      </c>
      <c r="AC53" s="4">
        <v>0</v>
      </c>
      <c r="AD53" s="4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14">
        <v>0</v>
      </c>
      <c r="AN53" s="3">
        <v>0</v>
      </c>
      <c r="AO53" s="2">
        <v>0</v>
      </c>
      <c r="AP53" s="2">
        <v>0</v>
      </c>
      <c r="AQ53" s="3">
        <v>0</v>
      </c>
      <c r="AR53" s="3">
        <v>0</v>
      </c>
      <c r="AS53" s="2">
        <v>0</v>
      </c>
      <c r="AT53" s="2">
        <v>0</v>
      </c>
      <c r="AU53" s="3">
        <v>0</v>
      </c>
      <c r="AV53" s="3">
        <v>0</v>
      </c>
      <c r="AW53" s="3">
        <v>0</v>
      </c>
      <c r="AX53" s="3">
        <v>0</v>
      </c>
      <c r="AY53" s="4">
        <v>0</v>
      </c>
      <c r="AZ53" s="3">
        <v>0</v>
      </c>
    </row>
    <row r="54" spans="1:52" x14ac:dyDescent="0.35">
      <c r="A54" t="s">
        <v>70</v>
      </c>
      <c r="B54" t="s">
        <v>70</v>
      </c>
      <c r="C54" t="s">
        <v>147</v>
      </c>
      <c r="D54" t="s">
        <v>135</v>
      </c>
      <c r="E54" t="s">
        <v>44</v>
      </c>
      <c r="F54" t="s">
        <v>148</v>
      </c>
      <c r="G54" t="s">
        <v>74</v>
      </c>
      <c r="H54">
        <v>2020</v>
      </c>
      <c r="I54">
        <v>5</v>
      </c>
      <c r="J54" t="s">
        <v>149</v>
      </c>
      <c r="K54" t="s">
        <v>150</v>
      </c>
      <c r="L54" t="s">
        <v>76</v>
      </c>
      <c r="M54" s="2">
        <v>119129</v>
      </c>
      <c r="N54" s="3">
        <v>0.49438019017035051</v>
      </c>
      <c r="O54" s="2">
        <v>37669</v>
      </c>
      <c r="P54" s="2">
        <v>-1742</v>
      </c>
      <c r="Q54" s="3">
        <v>-22.623995407577496</v>
      </c>
      <c r="R54" s="2">
        <v>35640</v>
      </c>
      <c r="S54" s="2">
        <v>-1742</v>
      </c>
      <c r="T54" s="3">
        <v>-21.459242250287026</v>
      </c>
      <c r="U54" s="2">
        <v>87665</v>
      </c>
      <c r="V54" s="3">
        <v>0.74343217389575</v>
      </c>
      <c r="W54" s="4">
        <v>16</v>
      </c>
      <c r="X54" s="4">
        <v>14</v>
      </c>
      <c r="Y54" s="3">
        <v>0.14285714285714285</v>
      </c>
      <c r="Z54" s="4">
        <v>11</v>
      </c>
      <c r="AA54" s="4">
        <v>6</v>
      </c>
      <c r="AB54" s="3">
        <v>0.83333333333333337</v>
      </c>
      <c r="AC54" s="4">
        <v>5</v>
      </c>
      <c r="AD54" s="4">
        <v>0</v>
      </c>
      <c r="AE54" s="3">
        <v>0</v>
      </c>
      <c r="AF54" s="3">
        <v>0.6875</v>
      </c>
      <c r="AG54" s="3">
        <v>0.42857142857142855</v>
      </c>
      <c r="AH54" s="3">
        <v>0.25892857142857145</v>
      </c>
      <c r="AI54" s="3">
        <v>0.45454545454545453</v>
      </c>
      <c r="AJ54" s="3">
        <v>0</v>
      </c>
      <c r="AK54" s="3">
        <v>0.45454545454545453</v>
      </c>
      <c r="AL54" s="3">
        <v>-1.1647531572904708</v>
      </c>
      <c r="AM54" s="14">
        <v>20</v>
      </c>
      <c r="AN54" s="3">
        <v>1</v>
      </c>
      <c r="AO54" s="2">
        <v>22778</v>
      </c>
      <c r="AP54" s="2">
        <v>0</v>
      </c>
      <c r="AQ54" s="3">
        <v>0</v>
      </c>
      <c r="AR54" s="3">
        <v>0</v>
      </c>
      <c r="AS54" s="2">
        <v>0</v>
      </c>
      <c r="AT54" s="2">
        <v>0</v>
      </c>
      <c r="AU54" s="3">
        <v>0</v>
      </c>
      <c r="AV54" s="3">
        <v>0</v>
      </c>
      <c r="AW54" s="3">
        <v>0.30769230769230771</v>
      </c>
      <c r="AX54" s="3">
        <v>0.94871794871794868</v>
      </c>
      <c r="AY54" s="4">
        <v>0</v>
      </c>
      <c r="AZ54" s="3">
        <v>0</v>
      </c>
    </row>
    <row r="55" spans="1:52" x14ac:dyDescent="0.35">
      <c r="A55" t="s">
        <v>70</v>
      </c>
      <c r="B55" t="s">
        <v>70</v>
      </c>
      <c r="C55" t="s">
        <v>151</v>
      </c>
      <c r="D55" t="s">
        <v>92</v>
      </c>
      <c r="E55" t="s">
        <v>43</v>
      </c>
      <c r="F55" t="s">
        <v>152</v>
      </c>
      <c r="G55" t="s">
        <v>74</v>
      </c>
      <c r="H55">
        <v>2020</v>
      </c>
      <c r="I55">
        <v>6</v>
      </c>
      <c r="J55" t="s">
        <v>153</v>
      </c>
      <c r="K55" t="s">
        <v>154</v>
      </c>
      <c r="L55" t="s">
        <v>76</v>
      </c>
      <c r="M55" s="2">
        <v>0</v>
      </c>
      <c r="N55" s="3">
        <v>0</v>
      </c>
      <c r="O55" s="2">
        <v>0</v>
      </c>
      <c r="P55" s="2">
        <v>0</v>
      </c>
      <c r="Q55" s="3">
        <v>0</v>
      </c>
      <c r="R55" s="2">
        <v>0</v>
      </c>
      <c r="S55" s="2">
        <v>0</v>
      </c>
      <c r="T55" s="3">
        <v>0</v>
      </c>
      <c r="U55" s="2">
        <v>0</v>
      </c>
      <c r="V55" s="3">
        <v>0</v>
      </c>
      <c r="W55" s="4">
        <v>0</v>
      </c>
      <c r="X55" s="4">
        <v>0</v>
      </c>
      <c r="Y55" s="3">
        <v>0</v>
      </c>
      <c r="Z55" s="4">
        <v>0</v>
      </c>
      <c r="AA55" s="4">
        <v>0</v>
      </c>
      <c r="AB55" s="3">
        <v>0</v>
      </c>
      <c r="AC55" s="4">
        <v>0</v>
      </c>
      <c r="AD55" s="4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14">
        <v>0</v>
      </c>
      <c r="AN55" s="3">
        <v>0</v>
      </c>
      <c r="AO55" s="2">
        <v>0</v>
      </c>
      <c r="AP55" s="2">
        <v>0</v>
      </c>
      <c r="AQ55" s="3">
        <v>0</v>
      </c>
      <c r="AR55" s="3">
        <v>0</v>
      </c>
      <c r="AS55" s="2">
        <v>0</v>
      </c>
      <c r="AT55" s="2">
        <v>0</v>
      </c>
      <c r="AU55" s="3">
        <v>0</v>
      </c>
      <c r="AV55" s="3">
        <v>0</v>
      </c>
      <c r="AW55" s="3">
        <v>0</v>
      </c>
      <c r="AX55" s="3">
        <v>0</v>
      </c>
      <c r="AY55" s="4">
        <v>0</v>
      </c>
      <c r="AZ55" s="3">
        <v>0</v>
      </c>
    </row>
    <row r="56" spans="1:52" x14ac:dyDescent="0.35">
      <c r="A56" t="s">
        <v>70</v>
      </c>
      <c r="B56" t="s">
        <v>70</v>
      </c>
      <c r="C56" t="s">
        <v>151</v>
      </c>
      <c r="D56" t="s">
        <v>92</v>
      </c>
      <c r="E56" t="s">
        <v>44</v>
      </c>
      <c r="F56" t="s">
        <v>152</v>
      </c>
      <c r="G56" t="s">
        <v>74</v>
      </c>
      <c r="H56">
        <v>2020</v>
      </c>
      <c r="I56">
        <v>6</v>
      </c>
      <c r="J56" t="s">
        <v>153</v>
      </c>
      <c r="K56" t="s">
        <v>154</v>
      </c>
      <c r="L56" t="s">
        <v>76</v>
      </c>
      <c r="M56" s="2">
        <v>15126</v>
      </c>
      <c r="N56" s="3">
        <v>0.12344028520499109</v>
      </c>
      <c r="O56" s="2">
        <v>6191</v>
      </c>
      <c r="P56" s="2">
        <v>4529</v>
      </c>
      <c r="Q56" s="3">
        <v>0.36696842570103771</v>
      </c>
      <c r="R56" s="2">
        <v>1610</v>
      </c>
      <c r="S56" s="2">
        <v>4529</v>
      </c>
      <c r="T56" s="3">
        <v>-0.6445131375579598</v>
      </c>
      <c r="U56" s="2">
        <v>6492</v>
      </c>
      <c r="V56" s="3">
        <v>-0.31016895122728722</v>
      </c>
      <c r="W56" s="4">
        <v>3</v>
      </c>
      <c r="X56" s="4">
        <v>9</v>
      </c>
      <c r="Y56" s="3">
        <v>-0.66666666666666663</v>
      </c>
      <c r="Z56" s="4">
        <v>2</v>
      </c>
      <c r="AA56" s="4">
        <v>8</v>
      </c>
      <c r="AB56" s="3">
        <v>-0.75</v>
      </c>
      <c r="AC56" s="4">
        <v>1</v>
      </c>
      <c r="AD56" s="4">
        <v>7</v>
      </c>
      <c r="AE56" s="3">
        <v>-0.8571428571428571</v>
      </c>
      <c r="AF56" s="3">
        <v>0.66666666666666663</v>
      </c>
      <c r="AG56" s="3">
        <v>0.88888888888888884</v>
      </c>
      <c r="AH56" s="3">
        <v>-0.22222222222222221</v>
      </c>
      <c r="AI56" s="3">
        <v>0.5</v>
      </c>
      <c r="AJ56" s="3">
        <v>0.875</v>
      </c>
      <c r="AK56" s="3">
        <v>-0.375</v>
      </c>
      <c r="AL56" s="3">
        <v>1.0114815632589975</v>
      </c>
      <c r="AM56" s="14">
        <v>7</v>
      </c>
      <c r="AN56" s="3">
        <v>1</v>
      </c>
      <c r="AO56" s="2">
        <v>2829</v>
      </c>
      <c r="AP56" s="2">
        <v>0</v>
      </c>
      <c r="AQ56" s="3">
        <v>0</v>
      </c>
      <c r="AR56" s="3">
        <v>0</v>
      </c>
      <c r="AS56" s="2">
        <v>0</v>
      </c>
      <c r="AT56" s="2">
        <v>0</v>
      </c>
      <c r="AU56" s="3">
        <v>0</v>
      </c>
      <c r="AV56" s="3">
        <v>0</v>
      </c>
      <c r="AW56" s="3">
        <v>0.2</v>
      </c>
      <c r="AX56" s="3">
        <v>0.91666666666666663</v>
      </c>
      <c r="AY56" s="4">
        <v>0</v>
      </c>
      <c r="AZ56" s="3">
        <v>0</v>
      </c>
    </row>
    <row r="57" spans="1:52" x14ac:dyDescent="0.35">
      <c r="A57" t="s">
        <v>70</v>
      </c>
      <c r="B57" t="s">
        <v>70</v>
      </c>
      <c r="C57" t="s">
        <v>155</v>
      </c>
      <c r="D57" t="s">
        <v>156</v>
      </c>
      <c r="E57" t="s">
        <v>43</v>
      </c>
      <c r="F57" t="s">
        <v>157</v>
      </c>
      <c r="G57" t="s">
        <v>74</v>
      </c>
      <c r="H57">
        <v>2020</v>
      </c>
      <c r="I57">
        <v>7</v>
      </c>
      <c r="J57" t="s">
        <v>158</v>
      </c>
      <c r="K57" t="s">
        <v>159</v>
      </c>
      <c r="L57" t="s">
        <v>76</v>
      </c>
      <c r="M57" s="2">
        <v>0</v>
      </c>
      <c r="N57" s="3">
        <v>0</v>
      </c>
      <c r="O57" s="2">
        <v>0</v>
      </c>
      <c r="P57" s="2">
        <v>0</v>
      </c>
      <c r="Q57" s="3">
        <v>0</v>
      </c>
      <c r="R57" s="2">
        <v>0</v>
      </c>
      <c r="S57" s="2">
        <v>0</v>
      </c>
      <c r="T57" s="3">
        <v>0</v>
      </c>
      <c r="U57" s="2">
        <v>0</v>
      </c>
      <c r="V57" s="3">
        <v>0</v>
      </c>
      <c r="W57" s="4">
        <v>0</v>
      </c>
      <c r="X57" s="4">
        <v>0</v>
      </c>
      <c r="Y57" s="3">
        <v>0</v>
      </c>
      <c r="Z57" s="4">
        <v>0</v>
      </c>
      <c r="AA57" s="4">
        <v>0</v>
      </c>
      <c r="AB57" s="3">
        <v>0</v>
      </c>
      <c r="AC57" s="4">
        <v>0</v>
      </c>
      <c r="AD57" s="4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14">
        <v>0</v>
      </c>
      <c r="AN57" s="3">
        <v>0</v>
      </c>
      <c r="AO57" s="2">
        <v>0</v>
      </c>
      <c r="AP57" s="2">
        <v>0</v>
      </c>
      <c r="AQ57" s="3">
        <v>0</v>
      </c>
      <c r="AR57" s="3">
        <v>0</v>
      </c>
      <c r="AS57" s="2">
        <v>0</v>
      </c>
      <c r="AT57" s="2">
        <v>0</v>
      </c>
      <c r="AU57" s="3">
        <v>0</v>
      </c>
      <c r="AV57" s="3">
        <v>0</v>
      </c>
      <c r="AW57" s="3">
        <v>0</v>
      </c>
      <c r="AX57" s="3">
        <v>0</v>
      </c>
      <c r="AY57" s="4">
        <v>0</v>
      </c>
      <c r="AZ57" s="3">
        <v>0</v>
      </c>
    </row>
    <row r="58" spans="1:52" x14ac:dyDescent="0.35">
      <c r="A58" t="s">
        <v>70</v>
      </c>
      <c r="B58" t="s">
        <v>70</v>
      </c>
      <c r="C58" t="s">
        <v>155</v>
      </c>
      <c r="D58" t="s">
        <v>156</v>
      </c>
      <c r="E58" t="s">
        <v>44</v>
      </c>
      <c r="F58" t="s">
        <v>157</v>
      </c>
      <c r="G58" t="s">
        <v>74</v>
      </c>
      <c r="H58">
        <v>2020</v>
      </c>
      <c r="I58">
        <v>7</v>
      </c>
      <c r="J58" t="s">
        <v>158</v>
      </c>
      <c r="K58" t="s">
        <v>159</v>
      </c>
      <c r="L58" t="s">
        <v>76</v>
      </c>
      <c r="M58" s="2">
        <v>21055</v>
      </c>
      <c r="N58" s="3">
        <v>0.18233378256963162</v>
      </c>
      <c r="O58" s="2">
        <v>7616</v>
      </c>
      <c r="P58" s="2">
        <v>4369</v>
      </c>
      <c r="Q58" s="3">
        <v>0.74319066147859925</v>
      </c>
      <c r="R58" s="2">
        <v>3187</v>
      </c>
      <c r="S58" s="2">
        <v>4369</v>
      </c>
      <c r="T58" s="3">
        <v>-0.27054245822842754</v>
      </c>
      <c r="U58" s="2">
        <v>7716</v>
      </c>
      <c r="V58" s="3">
        <v>-0.13283884018880648</v>
      </c>
      <c r="W58" s="4">
        <v>27</v>
      </c>
      <c r="X58" s="4">
        <v>23</v>
      </c>
      <c r="Y58" s="3">
        <v>0.17391304347826086</v>
      </c>
      <c r="Z58" s="4">
        <v>22</v>
      </c>
      <c r="AA58" s="4">
        <v>16</v>
      </c>
      <c r="AB58" s="3">
        <v>0.375</v>
      </c>
      <c r="AC58" s="4">
        <v>3</v>
      </c>
      <c r="AD58" s="4">
        <v>7</v>
      </c>
      <c r="AE58" s="3">
        <v>-0.5714285714285714</v>
      </c>
      <c r="AF58" s="3">
        <v>0.81481481481481477</v>
      </c>
      <c r="AG58" s="3">
        <v>0.69565217391304346</v>
      </c>
      <c r="AH58" s="3">
        <v>0.11916264090177131</v>
      </c>
      <c r="AI58" s="3">
        <v>0.13636363636363635</v>
      </c>
      <c r="AJ58" s="3">
        <v>0.4375</v>
      </c>
      <c r="AK58" s="3">
        <v>-0.30113636363636365</v>
      </c>
      <c r="AL58" s="3">
        <v>1.0137331197070267</v>
      </c>
      <c r="AM58" s="14">
        <v>7</v>
      </c>
      <c r="AN58" s="3">
        <v>1</v>
      </c>
      <c r="AO58" s="2">
        <v>4557</v>
      </c>
      <c r="AP58" s="2">
        <v>0</v>
      </c>
      <c r="AQ58" s="3">
        <v>0</v>
      </c>
      <c r="AR58" s="3">
        <v>0.46944071588366892</v>
      </c>
      <c r="AS58" s="2">
        <v>0</v>
      </c>
      <c r="AT58" s="2">
        <v>0</v>
      </c>
      <c r="AU58" s="3">
        <v>0</v>
      </c>
      <c r="AV58" s="3">
        <v>0</v>
      </c>
      <c r="AW58" s="3">
        <v>0.5</v>
      </c>
      <c r="AX58" s="3">
        <v>0.95081967213114749</v>
      </c>
      <c r="AY58" s="4">
        <v>0</v>
      </c>
      <c r="AZ58" s="3">
        <v>0</v>
      </c>
    </row>
    <row r="59" spans="1:52" x14ac:dyDescent="0.35">
      <c r="A59" t="s">
        <v>70</v>
      </c>
      <c r="B59" t="s">
        <v>70</v>
      </c>
      <c r="C59" t="s">
        <v>160</v>
      </c>
      <c r="D59" t="s">
        <v>86</v>
      </c>
      <c r="E59" t="s">
        <v>43</v>
      </c>
      <c r="F59" t="s">
        <v>161</v>
      </c>
      <c r="G59" t="s">
        <v>74</v>
      </c>
      <c r="H59">
        <v>2020</v>
      </c>
      <c r="I59">
        <v>6</v>
      </c>
      <c r="J59" t="s">
        <v>162</v>
      </c>
      <c r="K59" t="s">
        <v>163</v>
      </c>
      <c r="L59" t="s">
        <v>76</v>
      </c>
      <c r="M59" s="2">
        <v>0</v>
      </c>
      <c r="N59" s="3">
        <v>0</v>
      </c>
      <c r="O59" s="2">
        <v>0</v>
      </c>
      <c r="P59" s="2">
        <v>0</v>
      </c>
      <c r="Q59" s="3">
        <v>0</v>
      </c>
      <c r="R59" s="2">
        <v>0</v>
      </c>
      <c r="S59" s="2">
        <v>0</v>
      </c>
      <c r="T59" s="3">
        <v>0</v>
      </c>
      <c r="U59" s="2">
        <v>0</v>
      </c>
      <c r="V59" s="3">
        <v>0</v>
      </c>
      <c r="W59" s="4">
        <v>0</v>
      </c>
      <c r="X59" s="4">
        <v>0</v>
      </c>
      <c r="Y59" s="3">
        <v>0</v>
      </c>
      <c r="Z59" s="4">
        <v>0</v>
      </c>
      <c r="AA59" s="4">
        <v>0</v>
      </c>
      <c r="AB59" s="3">
        <v>0</v>
      </c>
      <c r="AC59" s="4">
        <v>0</v>
      </c>
      <c r="AD59" s="4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14">
        <v>0</v>
      </c>
      <c r="AN59" s="3">
        <v>0</v>
      </c>
      <c r="AO59" s="2">
        <v>0</v>
      </c>
      <c r="AP59" s="2">
        <v>0</v>
      </c>
      <c r="AQ59" s="3">
        <v>0</v>
      </c>
      <c r="AR59" s="3">
        <v>0</v>
      </c>
      <c r="AS59" s="2">
        <v>0</v>
      </c>
      <c r="AT59" s="2">
        <v>0</v>
      </c>
      <c r="AU59" s="3">
        <v>0</v>
      </c>
      <c r="AV59" s="3">
        <v>0</v>
      </c>
      <c r="AW59" s="3">
        <v>0</v>
      </c>
      <c r="AX59" s="3">
        <v>0</v>
      </c>
      <c r="AY59" s="4">
        <v>0</v>
      </c>
      <c r="AZ59" s="3">
        <v>0</v>
      </c>
    </row>
    <row r="60" spans="1:52" x14ac:dyDescent="0.35">
      <c r="A60" t="s">
        <v>70</v>
      </c>
      <c r="B60" t="s">
        <v>70</v>
      </c>
      <c r="C60" t="s">
        <v>160</v>
      </c>
      <c r="D60" t="s">
        <v>86</v>
      </c>
      <c r="E60" t="s">
        <v>44</v>
      </c>
      <c r="F60" t="s">
        <v>161</v>
      </c>
      <c r="G60" t="s">
        <v>74</v>
      </c>
      <c r="H60">
        <v>2020</v>
      </c>
      <c r="I60">
        <v>6</v>
      </c>
      <c r="J60" t="s">
        <v>162</v>
      </c>
      <c r="K60" t="s">
        <v>163</v>
      </c>
      <c r="L60" t="s">
        <v>76</v>
      </c>
      <c r="M60" s="2">
        <v>32609</v>
      </c>
      <c r="N60" s="3">
        <v>0.47451955686185848</v>
      </c>
      <c r="O60" s="2">
        <v>9255</v>
      </c>
      <c r="P60" s="2">
        <v>-1239</v>
      </c>
      <c r="Q60" s="3">
        <v>-8.4697336561743342</v>
      </c>
      <c r="R60" s="2">
        <v>6865</v>
      </c>
      <c r="S60" s="2">
        <v>-1239</v>
      </c>
      <c r="T60" s="3">
        <v>-6.5407586763518966</v>
      </c>
      <c r="U60" s="2">
        <v>16202</v>
      </c>
      <c r="V60" s="3">
        <v>1.0007409236848606</v>
      </c>
      <c r="W60" s="4">
        <v>7</v>
      </c>
      <c r="X60" s="4">
        <v>13</v>
      </c>
      <c r="Y60" s="3">
        <v>-0.46153846153846156</v>
      </c>
      <c r="Z60" s="4">
        <v>5</v>
      </c>
      <c r="AA60" s="4">
        <v>8</v>
      </c>
      <c r="AB60" s="3">
        <v>-0.375</v>
      </c>
      <c r="AC60" s="4">
        <v>2</v>
      </c>
      <c r="AD60" s="4">
        <v>1</v>
      </c>
      <c r="AE60" s="3">
        <v>1</v>
      </c>
      <c r="AF60" s="3">
        <v>0.7142857142857143</v>
      </c>
      <c r="AG60" s="3">
        <v>0.61538461538461542</v>
      </c>
      <c r="AH60" s="3">
        <v>9.8901098901098883E-2</v>
      </c>
      <c r="AI60" s="3">
        <v>0.4</v>
      </c>
      <c r="AJ60" s="3">
        <v>0.125</v>
      </c>
      <c r="AK60" s="3">
        <v>0.27500000000000002</v>
      </c>
      <c r="AL60" s="3">
        <v>-1.9289749798224374</v>
      </c>
      <c r="AM60" s="14">
        <v>11</v>
      </c>
      <c r="AN60" s="3">
        <v>1</v>
      </c>
      <c r="AO60" s="2">
        <v>9164</v>
      </c>
      <c r="AP60" s="2">
        <v>1</v>
      </c>
      <c r="AQ60" s="3">
        <v>1.0912265386294194E-4</v>
      </c>
      <c r="AR60" s="3">
        <v>13.888468693769251</v>
      </c>
      <c r="AS60" s="2">
        <v>1</v>
      </c>
      <c r="AT60" s="2">
        <v>0</v>
      </c>
      <c r="AU60" s="3">
        <v>1.0912265386294194E-4</v>
      </c>
      <c r="AV60" s="3">
        <v>0</v>
      </c>
      <c r="AW60" s="3">
        <v>0.3</v>
      </c>
      <c r="AX60" s="3">
        <v>0.95238095238095233</v>
      </c>
      <c r="AY60" s="4">
        <v>0</v>
      </c>
      <c r="AZ60" s="3">
        <v>1.0912265386294194E-4</v>
      </c>
    </row>
    <row r="61" spans="1:52" x14ac:dyDescent="0.35">
      <c r="A61" t="s">
        <v>70</v>
      </c>
      <c r="B61" t="s">
        <v>70</v>
      </c>
      <c r="C61" t="s">
        <v>160</v>
      </c>
      <c r="D61" t="s">
        <v>86</v>
      </c>
      <c r="E61" t="s">
        <v>1299</v>
      </c>
      <c r="F61" t="s">
        <v>161</v>
      </c>
      <c r="G61" t="s">
        <v>74</v>
      </c>
      <c r="H61">
        <v>2020</v>
      </c>
      <c r="I61">
        <v>6</v>
      </c>
      <c r="J61" t="s">
        <v>162</v>
      </c>
      <c r="K61" t="s">
        <v>163</v>
      </c>
      <c r="L61" t="s">
        <v>76</v>
      </c>
      <c r="M61" s="2">
        <v>0</v>
      </c>
      <c r="N61" s="3">
        <v>0</v>
      </c>
      <c r="O61" s="2">
        <v>0</v>
      </c>
      <c r="P61" s="2">
        <v>0</v>
      </c>
      <c r="Q61" s="3">
        <v>0</v>
      </c>
      <c r="R61" s="2">
        <v>0</v>
      </c>
      <c r="S61" s="2">
        <v>0</v>
      </c>
      <c r="T61" s="3">
        <v>0</v>
      </c>
      <c r="U61" s="2">
        <v>0</v>
      </c>
      <c r="V61" s="3">
        <v>0</v>
      </c>
      <c r="W61" s="4">
        <v>0</v>
      </c>
      <c r="X61" s="4">
        <v>0</v>
      </c>
      <c r="Y61" s="3">
        <v>0</v>
      </c>
      <c r="Z61" s="4">
        <v>0</v>
      </c>
      <c r="AA61" s="4">
        <v>0</v>
      </c>
      <c r="AB61" s="3">
        <v>0</v>
      </c>
      <c r="AC61" s="4">
        <v>0</v>
      </c>
      <c r="AD61" s="4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14">
        <v>0</v>
      </c>
      <c r="AN61" s="3">
        <v>0</v>
      </c>
      <c r="AO61" s="2">
        <v>0</v>
      </c>
      <c r="AP61" s="2">
        <v>0</v>
      </c>
      <c r="AQ61" s="3">
        <v>0</v>
      </c>
      <c r="AR61" s="3">
        <v>0</v>
      </c>
      <c r="AS61" s="2">
        <v>0</v>
      </c>
      <c r="AT61" s="2">
        <v>0</v>
      </c>
      <c r="AU61" s="3">
        <v>0</v>
      </c>
      <c r="AV61" s="3">
        <v>0</v>
      </c>
      <c r="AW61" s="3">
        <v>0</v>
      </c>
      <c r="AX61" s="3">
        <v>0</v>
      </c>
      <c r="AY61" s="4">
        <v>0</v>
      </c>
      <c r="AZ61" s="3">
        <v>0</v>
      </c>
    </row>
    <row r="62" spans="1:52" x14ac:dyDescent="0.35">
      <c r="A62" t="s">
        <v>70</v>
      </c>
      <c r="B62" t="s">
        <v>70</v>
      </c>
      <c r="C62" t="s">
        <v>164</v>
      </c>
      <c r="D62" t="s">
        <v>135</v>
      </c>
      <c r="E62" t="s">
        <v>43</v>
      </c>
      <c r="F62" t="s">
        <v>165</v>
      </c>
      <c r="G62" t="s">
        <v>74</v>
      </c>
      <c r="H62">
        <v>2020</v>
      </c>
      <c r="I62">
        <v>6</v>
      </c>
      <c r="J62" t="s">
        <v>166</v>
      </c>
      <c r="K62" t="s">
        <v>167</v>
      </c>
      <c r="L62" t="s">
        <v>76</v>
      </c>
      <c r="M62" s="2">
        <v>0</v>
      </c>
      <c r="N62" s="3">
        <v>0</v>
      </c>
      <c r="O62" s="2">
        <v>0</v>
      </c>
      <c r="P62" s="2">
        <v>0</v>
      </c>
      <c r="Q62" s="3">
        <v>0</v>
      </c>
      <c r="R62" s="2">
        <v>0</v>
      </c>
      <c r="S62" s="2">
        <v>0</v>
      </c>
      <c r="T62" s="3">
        <v>0</v>
      </c>
      <c r="U62" s="2">
        <v>0</v>
      </c>
      <c r="V62" s="3">
        <v>0</v>
      </c>
      <c r="W62" s="4">
        <v>0</v>
      </c>
      <c r="X62" s="4">
        <v>0</v>
      </c>
      <c r="Y62" s="3">
        <v>0</v>
      </c>
      <c r="Z62" s="4">
        <v>0</v>
      </c>
      <c r="AA62" s="4">
        <v>0</v>
      </c>
      <c r="AB62" s="3">
        <v>0</v>
      </c>
      <c r="AC62" s="4">
        <v>0</v>
      </c>
      <c r="AD62" s="4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14">
        <v>0</v>
      </c>
      <c r="AN62" s="3">
        <v>0</v>
      </c>
      <c r="AO62" s="2">
        <v>0</v>
      </c>
      <c r="AP62" s="2">
        <v>0</v>
      </c>
      <c r="AQ62" s="3">
        <v>0</v>
      </c>
      <c r="AR62" s="3">
        <v>0</v>
      </c>
      <c r="AS62" s="2">
        <v>0</v>
      </c>
      <c r="AT62" s="2">
        <v>0</v>
      </c>
      <c r="AU62" s="3">
        <v>0</v>
      </c>
      <c r="AV62" s="3">
        <v>0</v>
      </c>
      <c r="AW62" s="3">
        <v>0</v>
      </c>
      <c r="AX62" s="3">
        <v>0</v>
      </c>
      <c r="AY62" s="4">
        <v>0</v>
      </c>
      <c r="AZ62" s="3">
        <v>0</v>
      </c>
    </row>
    <row r="63" spans="1:52" x14ac:dyDescent="0.35">
      <c r="A63" t="s">
        <v>70</v>
      </c>
      <c r="B63" t="s">
        <v>70</v>
      </c>
      <c r="C63" t="s">
        <v>164</v>
      </c>
      <c r="D63" t="s">
        <v>135</v>
      </c>
      <c r="E63" t="s">
        <v>44</v>
      </c>
      <c r="F63" t="s">
        <v>165</v>
      </c>
      <c r="G63" t="s">
        <v>74</v>
      </c>
      <c r="H63">
        <v>2020</v>
      </c>
      <c r="I63">
        <v>6</v>
      </c>
      <c r="J63" t="s">
        <v>166</v>
      </c>
      <c r="K63" t="s">
        <v>167</v>
      </c>
      <c r="L63" t="s">
        <v>76</v>
      </c>
      <c r="M63" s="2">
        <v>33729</v>
      </c>
      <c r="N63" s="3">
        <v>0.241954488548494</v>
      </c>
      <c r="O63" s="2">
        <v>6933</v>
      </c>
      <c r="P63" s="2">
        <v>362</v>
      </c>
      <c r="Q63" s="3">
        <v>18.151933701657459</v>
      </c>
      <c r="R63" s="2">
        <v>6376</v>
      </c>
      <c r="S63" s="2">
        <v>362</v>
      </c>
      <c r="T63" s="3">
        <v>16.613259668508288</v>
      </c>
      <c r="U63" s="2">
        <v>24442</v>
      </c>
      <c r="V63" s="3">
        <v>0.32635120468851747</v>
      </c>
      <c r="W63" s="4">
        <v>11</v>
      </c>
      <c r="X63" s="4">
        <v>22</v>
      </c>
      <c r="Y63" s="3">
        <v>-0.5</v>
      </c>
      <c r="Z63" s="4">
        <v>8</v>
      </c>
      <c r="AA63" s="4">
        <v>20</v>
      </c>
      <c r="AB63" s="3">
        <v>-0.6</v>
      </c>
      <c r="AC63" s="4">
        <v>3</v>
      </c>
      <c r="AD63" s="4">
        <v>1</v>
      </c>
      <c r="AE63" s="3">
        <v>2</v>
      </c>
      <c r="AF63" s="3">
        <v>0.72727272727272729</v>
      </c>
      <c r="AG63" s="3">
        <v>0.90909090909090906</v>
      </c>
      <c r="AH63" s="3">
        <v>-0.18181818181818177</v>
      </c>
      <c r="AI63" s="3">
        <v>0.375</v>
      </c>
      <c r="AJ63" s="3">
        <v>0.05</v>
      </c>
      <c r="AK63" s="3">
        <v>0.32500000000000001</v>
      </c>
      <c r="AL63" s="3">
        <v>1.5386740331491713</v>
      </c>
      <c r="AM63" s="14">
        <v>11</v>
      </c>
      <c r="AN63" s="3">
        <v>0.33333333333333331</v>
      </c>
      <c r="AO63" s="2">
        <v>6642</v>
      </c>
      <c r="AP63" s="2">
        <v>0</v>
      </c>
      <c r="AQ63" s="3">
        <v>0</v>
      </c>
      <c r="AR63" s="3">
        <v>0</v>
      </c>
      <c r="AS63" s="2">
        <v>0</v>
      </c>
      <c r="AT63" s="2">
        <v>0</v>
      </c>
      <c r="AU63" s="3">
        <v>0</v>
      </c>
      <c r="AV63" s="3">
        <v>0</v>
      </c>
      <c r="AW63" s="3">
        <v>0.24</v>
      </c>
      <c r="AX63" s="3">
        <v>1</v>
      </c>
      <c r="AY63" s="4">
        <v>0</v>
      </c>
      <c r="AZ63" s="3">
        <v>0</v>
      </c>
    </row>
    <row r="64" spans="1:52" x14ac:dyDescent="0.35">
      <c r="A64" t="s">
        <v>70</v>
      </c>
      <c r="B64" t="s">
        <v>70</v>
      </c>
      <c r="C64" t="s">
        <v>168</v>
      </c>
      <c r="D64" t="s">
        <v>135</v>
      </c>
      <c r="E64" t="s">
        <v>43</v>
      </c>
      <c r="F64" t="s">
        <v>169</v>
      </c>
      <c r="G64" t="s">
        <v>74</v>
      </c>
      <c r="H64">
        <v>2020</v>
      </c>
      <c r="I64">
        <v>7</v>
      </c>
      <c r="J64" t="s">
        <v>170</v>
      </c>
      <c r="K64" t="s">
        <v>171</v>
      </c>
      <c r="L64" t="s">
        <v>76</v>
      </c>
      <c r="M64" s="2">
        <v>0</v>
      </c>
      <c r="N64" s="3">
        <v>0</v>
      </c>
      <c r="O64" s="2">
        <v>0</v>
      </c>
      <c r="P64" s="2">
        <v>0</v>
      </c>
      <c r="Q64" s="3">
        <v>0</v>
      </c>
      <c r="R64" s="2">
        <v>0</v>
      </c>
      <c r="S64" s="2">
        <v>0</v>
      </c>
      <c r="T64" s="3">
        <v>0</v>
      </c>
      <c r="U64" s="2">
        <v>0</v>
      </c>
      <c r="V64" s="3">
        <v>0</v>
      </c>
      <c r="W64" s="4">
        <v>0</v>
      </c>
      <c r="X64" s="4">
        <v>0</v>
      </c>
      <c r="Y64" s="3">
        <v>0</v>
      </c>
      <c r="Z64" s="4">
        <v>0</v>
      </c>
      <c r="AA64" s="4">
        <v>0</v>
      </c>
      <c r="AB64" s="3">
        <v>0</v>
      </c>
      <c r="AC64" s="4">
        <v>0</v>
      </c>
      <c r="AD64" s="4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14">
        <v>0</v>
      </c>
      <c r="AN64" s="3">
        <v>0</v>
      </c>
      <c r="AO64" s="2">
        <v>0</v>
      </c>
      <c r="AP64" s="2">
        <v>0</v>
      </c>
      <c r="AQ64" s="3">
        <v>0</v>
      </c>
      <c r="AR64" s="3">
        <v>0</v>
      </c>
      <c r="AS64" s="2">
        <v>0</v>
      </c>
      <c r="AT64" s="2">
        <v>0</v>
      </c>
      <c r="AU64" s="3">
        <v>0</v>
      </c>
      <c r="AV64" s="3">
        <v>0</v>
      </c>
      <c r="AW64" s="3">
        <v>0</v>
      </c>
      <c r="AX64" s="3">
        <v>0</v>
      </c>
      <c r="AY64" s="4">
        <v>0</v>
      </c>
      <c r="AZ64" s="3">
        <v>0</v>
      </c>
    </row>
    <row r="65" spans="1:52" x14ac:dyDescent="0.35">
      <c r="A65" t="s">
        <v>70</v>
      </c>
      <c r="B65" t="s">
        <v>70</v>
      </c>
      <c r="C65" t="s">
        <v>168</v>
      </c>
      <c r="D65" t="s">
        <v>135</v>
      </c>
      <c r="E65" t="s">
        <v>44</v>
      </c>
      <c r="F65" t="s">
        <v>169</v>
      </c>
      <c r="G65" t="s">
        <v>74</v>
      </c>
      <c r="H65">
        <v>2020</v>
      </c>
      <c r="I65">
        <v>7</v>
      </c>
      <c r="J65" t="s">
        <v>170</v>
      </c>
      <c r="K65" t="s">
        <v>171</v>
      </c>
      <c r="L65" t="s">
        <v>76</v>
      </c>
      <c r="M65" s="2">
        <v>19486</v>
      </c>
      <c r="N65" s="3">
        <v>0.16278792218641844</v>
      </c>
      <c r="O65" s="2">
        <v>2985</v>
      </c>
      <c r="P65" s="2">
        <v>257</v>
      </c>
      <c r="Q65" s="3">
        <v>10.614785992217898</v>
      </c>
      <c r="R65" s="2">
        <v>2728</v>
      </c>
      <c r="S65" s="2">
        <v>257</v>
      </c>
      <c r="T65" s="3">
        <v>9.6147859922178984</v>
      </c>
      <c r="U65" s="2">
        <v>8340</v>
      </c>
      <c r="V65" s="3">
        <v>0.42102572840347591</v>
      </c>
      <c r="W65" s="4">
        <v>12</v>
      </c>
      <c r="X65" s="4">
        <v>31</v>
      </c>
      <c r="Y65" s="3">
        <v>-0.61290322580645162</v>
      </c>
      <c r="Z65" s="4">
        <v>10</v>
      </c>
      <c r="AA65" s="4">
        <v>21</v>
      </c>
      <c r="AB65" s="3">
        <v>-0.52380952380952384</v>
      </c>
      <c r="AC65" s="4">
        <v>2</v>
      </c>
      <c r="AD65" s="4">
        <v>1</v>
      </c>
      <c r="AE65" s="3">
        <v>1</v>
      </c>
      <c r="AF65" s="3">
        <v>0.83333333333333337</v>
      </c>
      <c r="AG65" s="3">
        <v>0.67741935483870963</v>
      </c>
      <c r="AH65" s="3">
        <v>0.15591397849462374</v>
      </c>
      <c r="AI65" s="3">
        <v>0.2</v>
      </c>
      <c r="AJ65" s="3">
        <v>4.7619047619047616E-2</v>
      </c>
      <c r="AK65" s="3">
        <v>0.15238095238095239</v>
      </c>
      <c r="AL65" s="3">
        <v>1</v>
      </c>
      <c r="AM65" s="14">
        <v>6</v>
      </c>
      <c r="AN65" s="3">
        <v>0.75</v>
      </c>
      <c r="AO65" s="2">
        <v>4491</v>
      </c>
      <c r="AP65" s="2">
        <v>0</v>
      </c>
      <c r="AQ65" s="3">
        <v>0</v>
      </c>
      <c r="AR65" s="3">
        <v>2.4430399915024697E-2</v>
      </c>
      <c r="AS65" s="2">
        <v>0</v>
      </c>
      <c r="AT65" s="2">
        <v>0</v>
      </c>
      <c r="AU65" s="3">
        <v>0</v>
      </c>
      <c r="AV65" s="3">
        <v>0</v>
      </c>
      <c r="AW65" s="3">
        <v>0.25</v>
      </c>
      <c r="AX65" s="3">
        <v>0.96551724137931039</v>
      </c>
      <c r="AY65" s="4">
        <v>0</v>
      </c>
      <c r="AZ65" s="3">
        <v>0</v>
      </c>
    </row>
    <row r="66" spans="1:52" x14ac:dyDescent="0.35">
      <c r="A66" t="s">
        <v>70</v>
      </c>
      <c r="B66" t="s">
        <v>70</v>
      </c>
      <c r="C66" t="s">
        <v>172</v>
      </c>
      <c r="D66" t="s">
        <v>135</v>
      </c>
      <c r="E66" t="s">
        <v>43</v>
      </c>
      <c r="F66" t="s">
        <v>173</v>
      </c>
      <c r="G66" t="s">
        <v>74</v>
      </c>
      <c r="H66">
        <v>2020</v>
      </c>
      <c r="I66">
        <v>6</v>
      </c>
      <c r="J66" t="s">
        <v>174</v>
      </c>
      <c r="K66" t="s">
        <v>175</v>
      </c>
      <c r="L66" t="s">
        <v>76</v>
      </c>
      <c r="M66" s="2">
        <v>0</v>
      </c>
      <c r="N66" s="3">
        <v>0</v>
      </c>
      <c r="O66" s="2">
        <v>0</v>
      </c>
      <c r="P66" s="2">
        <v>0</v>
      </c>
      <c r="Q66" s="3">
        <v>0</v>
      </c>
      <c r="R66" s="2">
        <v>0</v>
      </c>
      <c r="S66" s="2">
        <v>0</v>
      </c>
      <c r="T66" s="3">
        <v>0</v>
      </c>
      <c r="U66" s="2">
        <v>0</v>
      </c>
      <c r="V66" s="3">
        <v>0</v>
      </c>
      <c r="W66" s="4">
        <v>0</v>
      </c>
      <c r="X66" s="4">
        <v>0</v>
      </c>
      <c r="Y66" s="3">
        <v>0</v>
      </c>
      <c r="Z66" s="4">
        <v>0</v>
      </c>
      <c r="AA66" s="4">
        <v>0</v>
      </c>
      <c r="AB66" s="3">
        <v>0</v>
      </c>
      <c r="AC66" s="4">
        <v>0</v>
      </c>
      <c r="AD66" s="4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14">
        <v>0</v>
      </c>
      <c r="AN66" s="3">
        <v>0</v>
      </c>
      <c r="AO66" s="2">
        <v>0</v>
      </c>
      <c r="AP66" s="2">
        <v>0</v>
      </c>
      <c r="AQ66" s="3">
        <v>0</v>
      </c>
      <c r="AR66" s="3">
        <v>0</v>
      </c>
      <c r="AS66" s="2">
        <v>0</v>
      </c>
      <c r="AT66" s="2">
        <v>0</v>
      </c>
      <c r="AU66" s="3">
        <v>0</v>
      </c>
      <c r="AV66" s="3">
        <v>0</v>
      </c>
      <c r="AW66" s="3">
        <v>0</v>
      </c>
      <c r="AX66" s="3">
        <v>0</v>
      </c>
      <c r="AY66" s="4">
        <v>0</v>
      </c>
      <c r="AZ66" s="3">
        <v>0</v>
      </c>
    </row>
    <row r="67" spans="1:52" x14ac:dyDescent="0.35">
      <c r="A67" t="s">
        <v>70</v>
      </c>
      <c r="B67" t="s">
        <v>70</v>
      </c>
      <c r="C67" t="s">
        <v>172</v>
      </c>
      <c r="D67" t="s">
        <v>135</v>
      </c>
      <c r="E67" t="s">
        <v>44</v>
      </c>
      <c r="F67" t="s">
        <v>173</v>
      </c>
      <c r="G67" t="s">
        <v>74</v>
      </c>
      <c r="H67">
        <v>2020</v>
      </c>
      <c r="I67">
        <v>6</v>
      </c>
      <c r="J67" t="s">
        <v>174</v>
      </c>
      <c r="K67" t="s">
        <v>175</v>
      </c>
      <c r="L67" t="s">
        <v>76</v>
      </c>
      <c r="M67" s="2">
        <v>9070</v>
      </c>
      <c r="N67" s="3">
        <v>0.24178532311062431</v>
      </c>
      <c r="O67" s="2">
        <v>1766</v>
      </c>
      <c r="P67" s="2">
        <v>0</v>
      </c>
      <c r="Q67" s="3">
        <v>0</v>
      </c>
      <c r="R67" s="2">
        <v>1766</v>
      </c>
      <c r="S67" s="2">
        <v>0</v>
      </c>
      <c r="T67" s="3">
        <v>0</v>
      </c>
      <c r="U67" s="2">
        <v>7274</v>
      </c>
      <c r="V67" s="3">
        <v>0.32062454611474217</v>
      </c>
      <c r="W67" s="4">
        <v>5</v>
      </c>
      <c r="X67" s="4">
        <v>3</v>
      </c>
      <c r="Y67" s="3">
        <v>0.66666666666666663</v>
      </c>
      <c r="Z67" s="4">
        <v>5</v>
      </c>
      <c r="AA67" s="4">
        <v>2</v>
      </c>
      <c r="AB67" s="3">
        <v>1.5</v>
      </c>
      <c r="AC67" s="4">
        <v>2</v>
      </c>
      <c r="AD67" s="4">
        <v>0</v>
      </c>
      <c r="AE67" s="3">
        <v>0</v>
      </c>
      <c r="AF67" s="3">
        <v>1</v>
      </c>
      <c r="AG67" s="3">
        <v>0.66666666666666663</v>
      </c>
      <c r="AH67" s="3">
        <v>0.33333333333333337</v>
      </c>
      <c r="AI67" s="3">
        <v>0.4</v>
      </c>
      <c r="AJ67" s="3">
        <v>0</v>
      </c>
      <c r="AK67" s="3">
        <v>0.4</v>
      </c>
      <c r="AL67" s="3">
        <v>0</v>
      </c>
      <c r="AM67" s="14">
        <v>1</v>
      </c>
      <c r="AN67" s="3">
        <v>0</v>
      </c>
      <c r="AO67" s="2">
        <v>1990</v>
      </c>
      <c r="AP67" s="2">
        <v>0</v>
      </c>
      <c r="AQ67" s="3">
        <v>0</v>
      </c>
      <c r="AR67" s="3">
        <v>0</v>
      </c>
      <c r="AS67" s="2">
        <v>0</v>
      </c>
      <c r="AT67" s="2">
        <v>0</v>
      </c>
      <c r="AU67" s="3">
        <v>0</v>
      </c>
      <c r="AV67" s="3">
        <v>0</v>
      </c>
      <c r="AW67" s="3">
        <v>0.16666666666666666</v>
      </c>
      <c r="AX67" s="3">
        <v>1</v>
      </c>
      <c r="AY67" s="4">
        <v>0</v>
      </c>
      <c r="AZ67" s="3">
        <v>0</v>
      </c>
    </row>
    <row r="68" spans="1:52" x14ac:dyDescent="0.35">
      <c r="A68" t="s">
        <v>70</v>
      </c>
      <c r="B68" t="s">
        <v>70</v>
      </c>
      <c r="C68" t="s">
        <v>176</v>
      </c>
      <c r="D68" t="s">
        <v>135</v>
      </c>
      <c r="E68" t="s">
        <v>43</v>
      </c>
      <c r="F68" t="s">
        <v>177</v>
      </c>
      <c r="G68" t="s">
        <v>74</v>
      </c>
      <c r="H68">
        <v>2020</v>
      </c>
      <c r="I68">
        <v>7</v>
      </c>
      <c r="J68" t="s">
        <v>178</v>
      </c>
      <c r="K68" t="s">
        <v>179</v>
      </c>
      <c r="L68" t="s">
        <v>76</v>
      </c>
      <c r="M68" s="2">
        <v>0</v>
      </c>
      <c r="N68" s="3">
        <v>0</v>
      </c>
      <c r="O68" s="2">
        <v>0</v>
      </c>
      <c r="P68" s="2">
        <v>0</v>
      </c>
      <c r="Q68" s="3">
        <v>0</v>
      </c>
      <c r="R68" s="2">
        <v>0</v>
      </c>
      <c r="S68" s="2">
        <v>0</v>
      </c>
      <c r="T68" s="3">
        <v>0</v>
      </c>
      <c r="U68" s="2">
        <v>0</v>
      </c>
      <c r="V68" s="3">
        <v>0</v>
      </c>
      <c r="W68" s="4">
        <v>0</v>
      </c>
      <c r="X68" s="4">
        <v>0</v>
      </c>
      <c r="Y68" s="3">
        <v>0</v>
      </c>
      <c r="Z68" s="4">
        <v>0</v>
      </c>
      <c r="AA68" s="4">
        <v>0</v>
      </c>
      <c r="AB68" s="3">
        <v>0</v>
      </c>
      <c r="AC68" s="4">
        <v>0</v>
      </c>
      <c r="AD68" s="4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14">
        <v>0</v>
      </c>
      <c r="AN68" s="3">
        <v>0</v>
      </c>
      <c r="AO68" s="2">
        <v>0</v>
      </c>
      <c r="AP68" s="2">
        <v>0</v>
      </c>
      <c r="AQ68" s="3">
        <v>0</v>
      </c>
      <c r="AR68" s="3">
        <v>0</v>
      </c>
      <c r="AS68" s="2">
        <v>0</v>
      </c>
      <c r="AT68" s="2">
        <v>0</v>
      </c>
      <c r="AU68" s="3">
        <v>0</v>
      </c>
      <c r="AV68" s="3">
        <v>0</v>
      </c>
      <c r="AW68" s="3">
        <v>0</v>
      </c>
      <c r="AX68" s="3">
        <v>0</v>
      </c>
      <c r="AY68" s="4">
        <v>0</v>
      </c>
      <c r="AZ68" s="3">
        <v>0</v>
      </c>
    </row>
    <row r="69" spans="1:52" x14ac:dyDescent="0.35">
      <c r="A69" t="s">
        <v>70</v>
      </c>
      <c r="B69" t="s">
        <v>70</v>
      </c>
      <c r="C69" t="s">
        <v>176</v>
      </c>
      <c r="D69" t="s">
        <v>135</v>
      </c>
      <c r="E69" t="s">
        <v>44</v>
      </c>
      <c r="F69" t="s">
        <v>177</v>
      </c>
      <c r="G69" t="s">
        <v>74</v>
      </c>
      <c r="H69">
        <v>2020</v>
      </c>
      <c r="I69">
        <v>7</v>
      </c>
      <c r="J69" t="s">
        <v>178</v>
      </c>
      <c r="K69" t="s">
        <v>179</v>
      </c>
      <c r="L69" t="s">
        <v>76</v>
      </c>
      <c r="M69" s="2">
        <v>68530</v>
      </c>
      <c r="N69" s="3">
        <v>1.5807787903893953</v>
      </c>
      <c r="O69" s="2">
        <v>43801</v>
      </c>
      <c r="P69" s="2">
        <v>1825</v>
      </c>
      <c r="Q69" s="3">
        <v>23.000547945205479</v>
      </c>
      <c r="R69" s="2">
        <v>41494</v>
      </c>
      <c r="S69" s="2">
        <v>1825</v>
      </c>
      <c r="T69" s="3">
        <v>21.736438356164385</v>
      </c>
      <c r="U69" s="2">
        <v>63826</v>
      </c>
      <c r="V69" s="3">
        <v>1.6421327151550276</v>
      </c>
      <c r="W69" s="4">
        <v>27</v>
      </c>
      <c r="X69" s="4">
        <v>25</v>
      </c>
      <c r="Y69" s="3">
        <v>0.08</v>
      </c>
      <c r="Z69" s="4">
        <v>24</v>
      </c>
      <c r="AA69" s="4">
        <v>18</v>
      </c>
      <c r="AB69" s="3">
        <v>0.33333333333333331</v>
      </c>
      <c r="AC69" s="4">
        <v>6</v>
      </c>
      <c r="AD69" s="4">
        <v>2</v>
      </c>
      <c r="AE69" s="3">
        <v>2</v>
      </c>
      <c r="AF69" s="3">
        <v>0.88888888888888884</v>
      </c>
      <c r="AG69" s="3">
        <v>0.72</v>
      </c>
      <c r="AH69" s="3">
        <v>0.16888888888888887</v>
      </c>
      <c r="AI69" s="3">
        <v>0.25</v>
      </c>
      <c r="AJ69" s="3">
        <v>0.1111111111111111</v>
      </c>
      <c r="AK69" s="3">
        <v>0.1388888888888889</v>
      </c>
      <c r="AL69" s="3">
        <v>1.2641095890410958</v>
      </c>
      <c r="AM69" s="14">
        <v>19</v>
      </c>
      <c r="AN69" s="3">
        <v>1</v>
      </c>
      <c r="AO69" s="2">
        <v>8330</v>
      </c>
      <c r="AP69" s="2">
        <v>0</v>
      </c>
      <c r="AQ69" s="3">
        <v>0</v>
      </c>
      <c r="AR69" s="3">
        <v>0</v>
      </c>
      <c r="AS69" s="2">
        <v>0</v>
      </c>
      <c r="AT69" s="2">
        <v>0</v>
      </c>
      <c r="AU69" s="3">
        <v>0</v>
      </c>
      <c r="AV69" s="3">
        <v>0</v>
      </c>
      <c r="AW69" s="3">
        <v>0.125</v>
      </c>
      <c r="AX69" s="3">
        <v>0.92307692307692313</v>
      </c>
      <c r="AY69" s="4">
        <v>0</v>
      </c>
      <c r="AZ69" s="3">
        <v>0</v>
      </c>
    </row>
    <row r="70" spans="1:52" x14ac:dyDescent="0.35">
      <c r="A70" t="s">
        <v>70</v>
      </c>
      <c r="B70" t="s">
        <v>70</v>
      </c>
      <c r="C70" t="s">
        <v>180</v>
      </c>
      <c r="D70" t="s">
        <v>156</v>
      </c>
      <c r="E70" t="s">
        <v>44</v>
      </c>
      <c r="F70" t="s">
        <v>181</v>
      </c>
      <c r="G70" t="s">
        <v>74</v>
      </c>
      <c r="H70">
        <v>2020</v>
      </c>
      <c r="I70">
        <v>7</v>
      </c>
      <c r="J70" t="s">
        <v>182</v>
      </c>
      <c r="K70" t="s">
        <v>183</v>
      </c>
      <c r="L70" t="s">
        <v>76</v>
      </c>
      <c r="M70" s="2">
        <v>717</v>
      </c>
      <c r="N70" s="3">
        <v>0</v>
      </c>
      <c r="O70" s="2">
        <v>0</v>
      </c>
      <c r="P70" s="2">
        <v>0</v>
      </c>
      <c r="Q70" s="3">
        <v>0</v>
      </c>
      <c r="R70" s="2">
        <v>0</v>
      </c>
      <c r="S70" s="2">
        <v>0</v>
      </c>
      <c r="T70" s="3">
        <v>0</v>
      </c>
      <c r="U70" s="2">
        <v>218</v>
      </c>
      <c r="V70" s="3">
        <v>0</v>
      </c>
      <c r="W70" s="4">
        <v>2</v>
      </c>
      <c r="X70" s="4">
        <v>0</v>
      </c>
      <c r="Y70" s="3">
        <v>0</v>
      </c>
      <c r="Z70" s="4">
        <v>2</v>
      </c>
      <c r="AA70" s="4">
        <v>0</v>
      </c>
      <c r="AB70" s="3">
        <v>0</v>
      </c>
      <c r="AC70" s="4">
        <v>0</v>
      </c>
      <c r="AD70" s="4">
        <v>0</v>
      </c>
      <c r="AE70" s="3">
        <v>0</v>
      </c>
      <c r="AF70" s="3">
        <v>1</v>
      </c>
      <c r="AG70" s="3">
        <v>0</v>
      </c>
      <c r="AH70" s="3">
        <v>1</v>
      </c>
      <c r="AI70" s="3">
        <v>0</v>
      </c>
      <c r="AJ70" s="3">
        <v>0</v>
      </c>
      <c r="AK70" s="3">
        <v>0</v>
      </c>
      <c r="AL70" s="3">
        <v>0</v>
      </c>
      <c r="AM70" s="14">
        <v>0</v>
      </c>
      <c r="AN70" s="3">
        <v>0</v>
      </c>
      <c r="AO70" s="2">
        <v>123</v>
      </c>
      <c r="AP70" s="2">
        <v>0</v>
      </c>
      <c r="AQ70" s="3">
        <v>0</v>
      </c>
      <c r="AR70" s="3">
        <v>0</v>
      </c>
      <c r="AS70" s="2">
        <v>0</v>
      </c>
      <c r="AT70" s="2">
        <v>0</v>
      </c>
      <c r="AU70" s="3">
        <v>0</v>
      </c>
      <c r="AV70" s="3">
        <v>0</v>
      </c>
      <c r="AW70" s="3">
        <v>0</v>
      </c>
      <c r="AX70" s="3">
        <v>1</v>
      </c>
      <c r="AY70" s="4">
        <v>0</v>
      </c>
      <c r="AZ70" s="3">
        <v>0</v>
      </c>
    </row>
    <row r="71" spans="1:52" x14ac:dyDescent="0.35">
      <c r="A71" t="s">
        <v>70</v>
      </c>
      <c r="B71" t="s">
        <v>70</v>
      </c>
      <c r="C71" t="s">
        <v>184</v>
      </c>
      <c r="D71" t="s">
        <v>135</v>
      </c>
      <c r="E71" t="s">
        <v>43</v>
      </c>
      <c r="F71" t="s">
        <v>185</v>
      </c>
      <c r="G71" t="s">
        <v>74</v>
      </c>
      <c r="H71">
        <v>2020</v>
      </c>
      <c r="I71">
        <v>7</v>
      </c>
      <c r="J71" t="s">
        <v>186</v>
      </c>
      <c r="K71" t="s">
        <v>187</v>
      </c>
      <c r="L71" t="s">
        <v>76</v>
      </c>
      <c r="M71" s="2">
        <v>0</v>
      </c>
      <c r="N71" s="3">
        <v>0</v>
      </c>
      <c r="O71" s="2">
        <v>0</v>
      </c>
      <c r="P71" s="2">
        <v>0</v>
      </c>
      <c r="Q71" s="3">
        <v>0</v>
      </c>
      <c r="R71" s="2">
        <v>0</v>
      </c>
      <c r="S71" s="2">
        <v>0</v>
      </c>
      <c r="T71" s="3">
        <v>0</v>
      </c>
      <c r="U71" s="2">
        <v>0</v>
      </c>
      <c r="V71" s="3">
        <v>0</v>
      </c>
      <c r="W71" s="4">
        <v>0</v>
      </c>
      <c r="X71" s="4">
        <v>0</v>
      </c>
      <c r="Y71" s="3">
        <v>0</v>
      </c>
      <c r="Z71" s="4">
        <v>0</v>
      </c>
      <c r="AA71" s="4">
        <v>0</v>
      </c>
      <c r="AB71" s="3">
        <v>0</v>
      </c>
      <c r="AC71" s="4">
        <v>0</v>
      </c>
      <c r="AD71" s="4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14">
        <v>0</v>
      </c>
      <c r="AN71" s="3">
        <v>0</v>
      </c>
      <c r="AO71" s="2">
        <v>0</v>
      </c>
      <c r="AP71" s="2">
        <v>0</v>
      </c>
      <c r="AQ71" s="3">
        <v>0</v>
      </c>
      <c r="AR71" s="3">
        <v>0</v>
      </c>
      <c r="AS71" s="2">
        <v>0</v>
      </c>
      <c r="AT71" s="2">
        <v>0</v>
      </c>
      <c r="AU71" s="3">
        <v>0</v>
      </c>
      <c r="AV71" s="3">
        <v>0</v>
      </c>
      <c r="AW71" s="3">
        <v>0</v>
      </c>
      <c r="AX71" s="3">
        <v>0</v>
      </c>
      <c r="AY71" s="4">
        <v>0</v>
      </c>
      <c r="AZ71" s="3">
        <v>0</v>
      </c>
    </row>
    <row r="72" spans="1:52" x14ac:dyDescent="0.35">
      <c r="A72" t="s">
        <v>70</v>
      </c>
      <c r="B72" t="s">
        <v>70</v>
      </c>
      <c r="C72" t="s">
        <v>184</v>
      </c>
      <c r="D72" t="s">
        <v>135</v>
      </c>
      <c r="E72" t="s">
        <v>44</v>
      </c>
      <c r="F72" t="s">
        <v>185</v>
      </c>
      <c r="G72" t="s">
        <v>74</v>
      </c>
      <c r="H72">
        <v>2020</v>
      </c>
      <c r="I72">
        <v>7</v>
      </c>
      <c r="J72" t="s">
        <v>186</v>
      </c>
      <c r="K72" t="s">
        <v>187</v>
      </c>
      <c r="L72" t="s">
        <v>76</v>
      </c>
      <c r="M72" s="2">
        <v>51933</v>
      </c>
      <c r="N72" s="3">
        <v>2.014103308183401</v>
      </c>
      <c r="O72" s="2">
        <v>38053</v>
      </c>
      <c r="P72" s="2">
        <v>3350</v>
      </c>
      <c r="Q72" s="3">
        <v>10.35910447761194</v>
      </c>
      <c r="R72" s="2">
        <v>37890</v>
      </c>
      <c r="S72" s="2">
        <v>3350</v>
      </c>
      <c r="T72" s="3">
        <v>10.31044776119403</v>
      </c>
      <c r="U72" s="2">
        <v>44501</v>
      </c>
      <c r="V72" s="3">
        <v>3.467523341030017</v>
      </c>
      <c r="W72" s="4">
        <v>40</v>
      </c>
      <c r="X72" s="4">
        <v>17</v>
      </c>
      <c r="Y72" s="3">
        <v>1.3529411764705883</v>
      </c>
      <c r="Z72" s="4">
        <v>30</v>
      </c>
      <c r="AA72" s="4">
        <v>15</v>
      </c>
      <c r="AB72" s="3">
        <v>1</v>
      </c>
      <c r="AC72" s="4">
        <v>14</v>
      </c>
      <c r="AD72" s="4">
        <v>4</v>
      </c>
      <c r="AE72" s="3">
        <v>2.5</v>
      </c>
      <c r="AF72" s="3">
        <v>0.75</v>
      </c>
      <c r="AG72" s="3">
        <v>0.88235294117647056</v>
      </c>
      <c r="AH72" s="3">
        <v>-0.13235294117647056</v>
      </c>
      <c r="AI72" s="3">
        <v>0.46666666666666667</v>
      </c>
      <c r="AJ72" s="3">
        <v>0.26666666666666666</v>
      </c>
      <c r="AK72" s="3">
        <v>0.2</v>
      </c>
      <c r="AL72" s="3">
        <v>4.8656716417910445E-2</v>
      </c>
      <c r="AM72" s="14">
        <v>24</v>
      </c>
      <c r="AN72" s="3">
        <v>0.625</v>
      </c>
      <c r="AO72" s="2">
        <v>11218</v>
      </c>
      <c r="AP72" s="2">
        <v>0</v>
      </c>
      <c r="AQ72" s="3">
        <v>0</v>
      </c>
      <c r="AR72" s="3">
        <v>0</v>
      </c>
      <c r="AS72" s="2">
        <v>0</v>
      </c>
      <c r="AT72" s="2">
        <v>0</v>
      </c>
      <c r="AU72" s="3">
        <v>0</v>
      </c>
      <c r="AV72" s="3">
        <v>0</v>
      </c>
      <c r="AW72" s="3">
        <v>0.27272727272727271</v>
      </c>
      <c r="AX72" s="3">
        <v>0.91489361702127658</v>
      </c>
      <c r="AY72" s="4">
        <v>0</v>
      </c>
      <c r="AZ72" s="3">
        <v>0</v>
      </c>
    </row>
    <row r="73" spans="1:52" x14ac:dyDescent="0.35">
      <c r="A73" t="s">
        <v>70</v>
      </c>
      <c r="B73" t="s">
        <v>70</v>
      </c>
      <c r="C73" t="s">
        <v>188</v>
      </c>
      <c r="D73" t="s">
        <v>135</v>
      </c>
      <c r="E73" t="s">
        <v>43</v>
      </c>
      <c r="F73" t="s">
        <v>189</v>
      </c>
      <c r="G73" t="s">
        <v>74</v>
      </c>
      <c r="H73">
        <v>2020</v>
      </c>
      <c r="I73">
        <v>8</v>
      </c>
      <c r="J73" t="s">
        <v>190</v>
      </c>
      <c r="K73" t="s">
        <v>191</v>
      </c>
      <c r="L73" t="s">
        <v>76</v>
      </c>
      <c r="M73" s="2">
        <v>0</v>
      </c>
      <c r="N73" s="3">
        <v>0</v>
      </c>
      <c r="O73" s="2">
        <v>0</v>
      </c>
      <c r="P73" s="2">
        <v>0</v>
      </c>
      <c r="Q73" s="3">
        <v>0</v>
      </c>
      <c r="R73" s="2">
        <v>0</v>
      </c>
      <c r="S73" s="2">
        <v>0</v>
      </c>
      <c r="T73" s="3">
        <v>0</v>
      </c>
      <c r="U73" s="2">
        <v>0</v>
      </c>
      <c r="V73" s="3">
        <v>0</v>
      </c>
      <c r="W73" s="4">
        <v>0</v>
      </c>
      <c r="X73" s="4">
        <v>0</v>
      </c>
      <c r="Y73" s="3">
        <v>0</v>
      </c>
      <c r="Z73" s="4">
        <v>0</v>
      </c>
      <c r="AA73" s="4">
        <v>0</v>
      </c>
      <c r="AB73" s="3">
        <v>0</v>
      </c>
      <c r="AC73" s="4">
        <v>0</v>
      </c>
      <c r="AD73" s="4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14">
        <v>0</v>
      </c>
      <c r="AN73" s="3">
        <v>0</v>
      </c>
      <c r="AO73" s="2">
        <v>0</v>
      </c>
      <c r="AP73" s="2">
        <v>0</v>
      </c>
      <c r="AQ73" s="3">
        <v>0</v>
      </c>
      <c r="AR73" s="3">
        <v>0</v>
      </c>
      <c r="AS73" s="2">
        <v>0</v>
      </c>
      <c r="AT73" s="2">
        <v>0</v>
      </c>
      <c r="AU73" s="3">
        <v>0</v>
      </c>
      <c r="AV73" s="3">
        <v>0</v>
      </c>
      <c r="AW73" s="3">
        <v>0</v>
      </c>
      <c r="AX73" s="3">
        <v>0</v>
      </c>
      <c r="AY73" s="4">
        <v>0</v>
      </c>
      <c r="AZ73" s="3">
        <v>0</v>
      </c>
    </row>
    <row r="74" spans="1:52" x14ac:dyDescent="0.35">
      <c r="A74" t="s">
        <v>70</v>
      </c>
      <c r="B74" t="s">
        <v>70</v>
      </c>
      <c r="C74" t="s">
        <v>188</v>
      </c>
      <c r="D74" t="s">
        <v>135</v>
      </c>
      <c r="E74" t="s">
        <v>44</v>
      </c>
      <c r="F74" t="s">
        <v>189</v>
      </c>
      <c r="G74" t="s">
        <v>74</v>
      </c>
      <c r="H74">
        <v>2020</v>
      </c>
      <c r="I74">
        <v>8</v>
      </c>
      <c r="J74" t="s">
        <v>190</v>
      </c>
      <c r="K74" t="s">
        <v>191</v>
      </c>
      <c r="L74" t="s">
        <v>76</v>
      </c>
      <c r="M74" s="2">
        <v>11938</v>
      </c>
      <c r="N74" s="3">
        <v>0.24406002501042101</v>
      </c>
      <c r="O74" s="2">
        <v>2892</v>
      </c>
      <c r="P74" s="2">
        <v>550</v>
      </c>
      <c r="Q74" s="3">
        <v>4.2581818181818178</v>
      </c>
      <c r="R74" s="2">
        <v>2342</v>
      </c>
      <c r="S74" s="2">
        <v>550</v>
      </c>
      <c r="T74" s="3">
        <v>3.2581818181818183</v>
      </c>
      <c r="U74" s="2">
        <v>10378</v>
      </c>
      <c r="V74" s="3">
        <v>0.20871185651059865</v>
      </c>
      <c r="W74" s="4">
        <v>4</v>
      </c>
      <c r="X74" s="4">
        <v>17</v>
      </c>
      <c r="Y74" s="3">
        <v>-0.76470588235294112</v>
      </c>
      <c r="Z74" s="4">
        <v>4</v>
      </c>
      <c r="AA74" s="4">
        <v>12</v>
      </c>
      <c r="AB74" s="3">
        <v>-0.66666666666666663</v>
      </c>
      <c r="AC74" s="4">
        <v>1</v>
      </c>
      <c r="AD74" s="4">
        <v>1</v>
      </c>
      <c r="AE74" s="3">
        <v>0</v>
      </c>
      <c r="AF74" s="3">
        <v>1</v>
      </c>
      <c r="AG74" s="3">
        <v>0.70588235294117652</v>
      </c>
      <c r="AH74" s="3">
        <v>0.29411764705882348</v>
      </c>
      <c r="AI74" s="3">
        <v>0.25</v>
      </c>
      <c r="AJ74" s="3">
        <v>8.3333333333333329E-2</v>
      </c>
      <c r="AK74" s="3">
        <v>0.16666666666666669</v>
      </c>
      <c r="AL74" s="3">
        <v>1</v>
      </c>
      <c r="AM74" s="14">
        <v>6</v>
      </c>
      <c r="AN74" s="3">
        <v>1</v>
      </c>
      <c r="AO74" s="2">
        <v>2854</v>
      </c>
      <c r="AP74" s="2">
        <v>0</v>
      </c>
      <c r="AQ74" s="3">
        <v>0</v>
      </c>
      <c r="AR74" s="3">
        <v>0</v>
      </c>
      <c r="AS74" s="2">
        <v>0</v>
      </c>
      <c r="AT74" s="2">
        <v>0</v>
      </c>
      <c r="AU74" s="3">
        <v>0</v>
      </c>
      <c r="AV74" s="3">
        <v>0</v>
      </c>
      <c r="AW74" s="3">
        <v>0.2857142857142857</v>
      </c>
      <c r="AX74" s="3">
        <v>1</v>
      </c>
      <c r="AY74" s="4">
        <v>0</v>
      </c>
      <c r="AZ74" s="3">
        <v>0</v>
      </c>
    </row>
    <row r="75" spans="1:52" x14ac:dyDescent="0.35">
      <c r="A75" t="s">
        <v>70</v>
      </c>
      <c r="B75" t="s">
        <v>70</v>
      </c>
      <c r="C75" t="s">
        <v>188</v>
      </c>
      <c r="D75" t="s">
        <v>135</v>
      </c>
      <c r="E75" t="s">
        <v>1299</v>
      </c>
      <c r="F75" t="s">
        <v>189</v>
      </c>
      <c r="G75" t="s">
        <v>74</v>
      </c>
      <c r="H75">
        <v>2020</v>
      </c>
      <c r="I75">
        <v>8</v>
      </c>
      <c r="J75" t="s">
        <v>190</v>
      </c>
      <c r="K75" t="s">
        <v>191</v>
      </c>
      <c r="L75" t="s">
        <v>76</v>
      </c>
      <c r="M75" s="2">
        <v>0</v>
      </c>
      <c r="N75" s="3">
        <v>0</v>
      </c>
      <c r="O75" s="2">
        <v>0</v>
      </c>
      <c r="P75" s="2">
        <v>0</v>
      </c>
      <c r="Q75" s="3">
        <v>0</v>
      </c>
      <c r="R75" s="2">
        <v>0</v>
      </c>
      <c r="S75" s="2">
        <v>0</v>
      </c>
      <c r="T75" s="3">
        <v>0</v>
      </c>
      <c r="U75" s="2">
        <v>0</v>
      </c>
      <c r="V75" s="3">
        <v>0</v>
      </c>
      <c r="W75" s="4">
        <v>0</v>
      </c>
      <c r="X75" s="4">
        <v>0</v>
      </c>
      <c r="Y75" s="3">
        <v>0</v>
      </c>
      <c r="Z75" s="4">
        <v>0</v>
      </c>
      <c r="AA75" s="4">
        <v>0</v>
      </c>
      <c r="AB75" s="3">
        <v>0</v>
      </c>
      <c r="AC75" s="4">
        <v>0</v>
      </c>
      <c r="AD75" s="4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14">
        <v>0</v>
      </c>
      <c r="AN75" s="3">
        <v>0</v>
      </c>
      <c r="AO75" s="2">
        <v>0</v>
      </c>
      <c r="AP75" s="2">
        <v>0</v>
      </c>
      <c r="AQ75" s="3">
        <v>0</v>
      </c>
      <c r="AR75" s="3">
        <v>0</v>
      </c>
      <c r="AS75" s="2">
        <v>0</v>
      </c>
      <c r="AT75" s="2">
        <v>0</v>
      </c>
      <c r="AU75" s="3">
        <v>0</v>
      </c>
      <c r="AV75" s="3">
        <v>0</v>
      </c>
      <c r="AW75" s="3">
        <v>0</v>
      </c>
      <c r="AX75" s="3">
        <v>0</v>
      </c>
      <c r="AY75" s="4">
        <v>0</v>
      </c>
      <c r="AZ75" s="3">
        <v>0</v>
      </c>
    </row>
    <row r="76" spans="1:52" x14ac:dyDescent="0.35">
      <c r="A76" t="s">
        <v>70</v>
      </c>
      <c r="B76" t="s">
        <v>70</v>
      </c>
      <c r="C76" t="s">
        <v>192</v>
      </c>
      <c r="D76" t="s">
        <v>135</v>
      </c>
      <c r="E76" t="s">
        <v>44</v>
      </c>
      <c r="F76" t="s">
        <v>193</v>
      </c>
      <c r="G76" t="s">
        <v>74</v>
      </c>
      <c r="H76">
        <v>2020</v>
      </c>
      <c r="I76">
        <v>9</v>
      </c>
      <c r="J76" t="s">
        <v>194</v>
      </c>
      <c r="K76" t="s">
        <v>195</v>
      </c>
      <c r="L76" t="s">
        <v>76</v>
      </c>
      <c r="M76" s="2">
        <v>1791</v>
      </c>
      <c r="N76" s="3">
        <v>0</v>
      </c>
      <c r="O76" s="2">
        <v>1791</v>
      </c>
      <c r="P76" s="2">
        <v>0</v>
      </c>
      <c r="Q76" s="3">
        <v>0</v>
      </c>
      <c r="R76" s="2">
        <v>1791</v>
      </c>
      <c r="S76" s="2">
        <v>0</v>
      </c>
      <c r="T76" s="3">
        <v>0</v>
      </c>
      <c r="U76" s="2">
        <v>1791</v>
      </c>
      <c r="V76" s="3">
        <v>0</v>
      </c>
      <c r="W76" s="4">
        <v>4</v>
      </c>
      <c r="X76" s="4">
        <v>0</v>
      </c>
      <c r="Y76" s="3">
        <v>0</v>
      </c>
      <c r="Z76" s="4">
        <v>3</v>
      </c>
      <c r="AA76" s="4">
        <v>0</v>
      </c>
      <c r="AB76" s="3">
        <v>0</v>
      </c>
      <c r="AC76" s="4">
        <v>1</v>
      </c>
      <c r="AD76" s="4">
        <v>0</v>
      </c>
      <c r="AE76" s="3">
        <v>0</v>
      </c>
      <c r="AF76" s="3">
        <v>0.75</v>
      </c>
      <c r="AG76" s="3">
        <v>0</v>
      </c>
      <c r="AH76" s="3">
        <v>0.75</v>
      </c>
      <c r="AI76" s="3">
        <v>0.33333333333333331</v>
      </c>
      <c r="AJ76" s="3">
        <v>0</v>
      </c>
      <c r="AK76" s="3">
        <v>0.33333333333333331</v>
      </c>
      <c r="AL76" s="3">
        <v>0</v>
      </c>
      <c r="AM76" s="14">
        <v>0</v>
      </c>
      <c r="AN76" s="3">
        <v>0</v>
      </c>
      <c r="AO76" s="2">
        <v>221</v>
      </c>
      <c r="AP76" s="2">
        <v>0</v>
      </c>
      <c r="AQ76" s="3">
        <v>0</v>
      </c>
      <c r="AR76" s="3">
        <v>0</v>
      </c>
      <c r="AS76" s="2">
        <v>0</v>
      </c>
      <c r="AT76" s="2">
        <v>0</v>
      </c>
      <c r="AU76" s="3">
        <v>0</v>
      </c>
      <c r="AV76" s="3">
        <v>0</v>
      </c>
      <c r="AW76" s="3">
        <v>0</v>
      </c>
      <c r="AX76" s="3">
        <v>1</v>
      </c>
      <c r="AY76" s="4">
        <v>0</v>
      </c>
      <c r="AZ76" s="3">
        <v>0</v>
      </c>
    </row>
    <row r="77" spans="1:52" x14ac:dyDescent="0.35">
      <c r="A77" t="s">
        <v>70</v>
      </c>
      <c r="B77" t="s">
        <v>70</v>
      </c>
      <c r="C77" t="s">
        <v>196</v>
      </c>
      <c r="D77" t="s">
        <v>86</v>
      </c>
      <c r="E77" t="s">
        <v>43</v>
      </c>
      <c r="F77" t="s">
        <v>88</v>
      </c>
      <c r="G77" t="s">
        <v>74</v>
      </c>
      <c r="H77">
        <v>2020</v>
      </c>
      <c r="I77">
        <v>9</v>
      </c>
      <c r="J77" t="s">
        <v>89</v>
      </c>
      <c r="K77" t="s">
        <v>90</v>
      </c>
      <c r="L77" t="s">
        <v>76</v>
      </c>
      <c r="M77" s="2">
        <v>0</v>
      </c>
      <c r="N77" s="3">
        <v>0</v>
      </c>
      <c r="O77" s="2">
        <v>0</v>
      </c>
      <c r="P77" s="2">
        <v>0</v>
      </c>
      <c r="Q77" s="3">
        <v>0</v>
      </c>
      <c r="R77" s="2">
        <v>0</v>
      </c>
      <c r="S77" s="2">
        <v>0</v>
      </c>
      <c r="T77" s="3">
        <v>0</v>
      </c>
      <c r="U77" s="2">
        <v>0</v>
      </c>
      <c r="V77" s="3">
        <v>0</v>
      </c>
      <c r="W77" s="4">
        <v>0</v>
      </c>
      <c r="X77" s="4">
        <v>0</v>
      </c>
      <c r="Y77" s="3">
        <v>0</v>
      </c>
      <c r="Z77" s="4">
        <v>0</v>
      </c>
      <c r="AA77" s="4">
        <v>0</v>
      </c>
      <c r="AB77" s="3">
        <v>0</v>
      </c>
      <c r="AC77" s="4">
        <v>0</v>
      </c>
      <c r="AD77" s="4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14">
        <v>0</v>
      </c>
      <c r="AN77" s="3">
        <v>0</v>
      </c>
      <c r="AO77" s="2">
        <v>0</v>
      </c>
      <c r="AP77" s="2">
        <v>0</v>
      </c>
      <c r="AQ77" s="3">
        <v>0</v>
      </c>
      <c r="AR77" s="3">
        <v>0</v>
      </c>
      <c r="AS77" s="2">
        <v>0</v>
      </c>
      <c r="AT77" s="2">
        <v>0</v>
      </c>
      <c r="AU77" s="3">
        <v>0</v>
      </c>
      <c r="AV77" s="3">
        <v>0</v>
      </c>
      <c r="AW77" s="3">
        <v>0</v>
      </c>
      <c r="AX77" s="3">
        <v>0</v>
      </c>
      <c r="AY77" s="4">
        <v>0</v>
      </c>
      <c r="AZ77" s="3">
        <v>0</v>
      </c>
    </row>
    <row r="78" spans="1:52" x14ac:dyDescent="0.35">
      <c r="A78" t="s">
        <v>70</v>
      </c>
      <c r="B78" t="s">
        <v>70</v>
      </c>
      <c r="C78" t="s">
        <v>196</v>
      </c>
      <c r="D78" t="s">
        <v>86</v>
      </c>
      <c r="E78" t="s">
        <v>44</v>
      </c>
      <c r="F78" t="s">
        <v>88</v>
      </c>
      <c r="G78" t="s">
        <v>74</v>
      </c>
      <c r="H78">
        <v>2020</v>
      </c>
      <c r="I78">
        <v>9</v>
      </c>
      <c r="J78" t="s">
        <v>89</v>
      </c>
      <c r="K78" t="s">
        <v>90</v>
      </c>
      <c r="L78" t="s">
        <v>76</v>
      </c>
      <c r="M78" s="2">
        <v>171002</v>
      </c>
      <c r="N78" s="3">
        <v>3.4901806517989527E-2</v>
      </c>
      <c r="O78" s="2">
        <v>55803</v>
      </c>
      <c r="P78" s="2">
        <v>50036</v>
      </c>
      <c r="Q78" s="3">
        <v>0.11525701494923646</v>
      </c>
      <c r="R78" s="2">
        <v>5057</v>
      </c>
      <c r="S78" s="2">
        <v>45051</v>
      </c>
      <c r="T78" s="3">
        <v>-0.88774943952409491</v>
      </c>
      <c r="U78" s="2">
        <v>24580</v>
      </c>
      <c r="V78" s="3">
        <v>-0.61935144175674417</v>
      </c>
      <c r="W78" s="4">
        <v>10</v>
      </c>
      <c r="X78" s="4">
        <v>16</v>
      </c>
      <c r="Y78" s="3">
        <v>-0.375</v>
      </c>
      <c r="Z78" s="4">
        <v>7</v>
      </c>
      <c r="AA78" s="4">
        <v>12</v>
      </c>
      <c r="AB78" s="3">
        <v>-0.41666666666666669</v>
      </c>
      <c r="AC78" s="4">
        <v>5</v>
      </c>
      <c r="AD78" s="4">
        <v>4</v>
      </c>
      <c r="AE78" s="3">
        <v>0.25</v>
      </c>
      <c r="AF78" s="3">
        <v>0.7</v>
      </c>
      <c r="AG78" s="3">
        <v>0.75</v>
      </c>
      <c r="AH78" s="3">
        <v>-5.0000000000000044E-2</v>
      </c>
      <c r="AI78" s="3">
        <v>0.7142857142857143</v>
      </c>
      <c r="AJ78" s="3">
        <v>0.33333333333333331</v>
      </c>
      <c r="AK78" s="3">
        <v>0.38095238095238099</v>
      </c>
      <c r="AL78" s="3">
        <v>1.0141897833559836</v>
      </c>
      <c r="AM78" s="14">
        <v>42</v>
      </c>
      <c r="AN78" s="3">
        <v>1.3809523809523809</v>
      </c>
      <c r="AO78" s="2">
        <v>41330</v>
      </c>
      <c r="AP78" s="2">
        <v>8223</v>
      </c>
      <c r="AQ78" s="3">
        <v>0.1989595935156061</v>
      </c>
      <c r="AR78" s="3">
        <v>0.23153890145958178</v>
      </c>
      <c r="AS78" s="2">
        <v>1663</v>
      </c>
      <c r="AT78" s="2">
        <v>12331</v>
      </c>
      <c r="AU78" s="3">
        <v>4.0237115896443264E-2</v>
      </c>
      <c r="AV78" s="3">
        <v>0.40920554854981084</v>
      </c>
      <c r="AW78" s="3">
        <v>0.5714285714285714</v>
      </c>
      <c r="AX78" s="3">
        <v>0.96875</v>
      </c>
      <c r="AY78" s="4">
        <v>0</v>
      </c>
      <c r="AZ78" s="3">
        <v>0.1989595935156061</v>
      </c>
    </row>
    <row r="79" spans="1:52" x14ac:dyDescent="0.35">
      <c r="A79" t="s">
        <v>70</v>
      </c>
      <c r="B79" t="s">
        <v>70</v>
      </c>
      <c r="C79" t="s">
        <v>197</v>
      </c>
      <c r="D79" t="s">
        <v>135</v>
      </c>
      <c r="E79" t="s">
        <v>43</v>
      </c>
      <c r="F79" t="s">
        <v>198</v>
      </c>
      <c r="G79" t="s">
        <v>74</v>
      </c>
      <c r="H79">
        <v>2020</v>
      </c>
      <c r="I79">
        <v>11</v>
      </c>
      <c r="J79" t="s">
        <v>199</v>
      </c>
      <c r="K79" t="s">
        <v>200</v>
      </c>
      <c r="L79" t="s">
        <v>76</v>
      </c>
      <c r="M79" s="2">
        <v>0</v>
      </c>
      <c r="N79" s="3">
        <v>0</v>
      </c>
      <c r="O79" s="2">
        <v>0</v>
      </c>
      <c r="P79" s="2">
        <v>0</v>
      </c>
      <c r="Q79" s="3">
        <v>0</v>
      </c>
      <c r="R79" s="2">
        <v>0</v>
      </c>
      <c r="S79" s="2">
        <v>0</v>
      </c>
      <c r="T79" s="3">
        <v>0</v>
      </c>
      <c r="U79" s="2">
        <v>0</v>
      </c>
      <c r="V79" s="3">
        <v>0</v>
      </c>
      <c r="W79" s="4">
        <v>0</v>
      </c>
      <c r="X79" s="4">
        <v>0</v>
      </c>
      <c r="Y79" s="3">
        <v>0</v>
      </c>
      <c r="Z79" s="4">
        <v>0</v>
      </c>
      <c r="AA79" s="4">
        <v>0</v>
      </c>
      <c r="AB79" s="3">
        <v>0</v>
      </c>
      <c r="AC79" s="4">
        <v>0</v>
      </c>
      <c r="AD79" s="4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14">
        <v>0</v>
      </c>
      <c r="AN79" s="3">
        <v>0</v>
      </c>
      <c r="AO79" s="2">
        <v>0</v>
      </c>
      <c r="AP79" s="2">
        <v>0</v>
      </c>
      <c r="AQ79" s="3">
        <v>0</v>
      </c>
      <c r="AR79" s="3">
        <v>0</v>
      </c>
      <c r="AS79" s="2">
        <v>0</v>
      </c>
      <c r="AT79" s="2">
        <v>0</v>
      </c>
      <c r="AU79" s="3">
        <v>0</v>
      </c>
      <c r="AV79" s="3">
        <v>0</v>
      </c>
      <c r="AW79" s="3">
        <v>0</v>
      </c>
      <c r="AX79" s="3">
        <v>0</v>
      </c>
      <c r="AY79" s="4">
        <v>0</v>
      </c>
      <c r="AZ79" s="3">
        <v>0</v>
      </c>
    </row>
    <row r="80" spans="1:52" x14ac:dyDescent="0.35">
      <c r="A80" t="s">
        <v>70</v>
      </c>
      <c r="B80" t="s">
        <v>70</v>
      </c>
      <c r="C80" t="s">
        <v>197</v>
      </c>
      <c r="D80" t="s">
        <v>135</v>
      </c>
      <c r="E80" t="s">
        <v>44</v>
      </c>
      <c r="F80" t="s">
        <v>198</v>
      </c>
      <c r="G80" t="s">
        <v>74</v>
      </c>
      <c r="H80">
        <v>2020</v>
      </c>
      <c r="I80">
        <v>11</v>
      </c>
      <c r="J80" t="s">
        <v>199</v>
      </c>
      <c r="K80" t="s">
        <v>200</v>
      </c>
      <c r="L80" t="s">
        <v>76</v>
      </c>
      <c r="M80" s="2">
        <v>27569</v>
      </c>
      <c r="N80" s="3">
        <v>9.0157776108189328E-2</v>
      </c>
      <c r="O80" s="2">
        <v>24391</v>
      </c>
      <c r="P80" s="2">
        <v>22111</v>
      </c>
      <c r="Q80" s="3">
        <v>0.1031160960607842</v>
      </c>
      <c r="R80" s="2">
        <v>0</v>
      </c>
      <c r="S80" s="2">
        <v>22111</v>
      </c>
      <c r="T80" s="3">
        <v>-1</v>
      </c>
      <c r="U80" s="2">
        <v>1000</v>
      </c>
      <c r="V80" s="3">
        <v>-0.95673056120462119</v>
      </c>
      <c r="W80" s="4">
        <v>2</v>
      </c>
      <c r="X80" s="4">
        <v>18</v>
      </c>
      <c r="Y80" s="3">
        <v>-0.88888888888888884</v>
      </c>
      <c r="Z80" s="4">
        <v>1</v>
      </c>
      <c r="AA80" s="4">
        <v>16</v>
      </c>
      <c r="AB80" s="3">
        <v>-0.9375</v>
      </c>
      <c r="AC80" s="4">
        <v>0</v>
      </c>
      <c r="AD80" s="4">
        <v>6</v>
      </c>
      <c r="AE80" s="3">
        <v>-1</v>
      </c>
      <c r="AF80" s="3">
        <v>0.5</v>
      </c>
      <c r="AG80" s="3">
        <v>0.88888888888888884</v>
      </c>
      <c r="AH80" s="3">
        <v>-0.38888888888888884</v>
      </c>
      <c r="AI80" s="3">
        <v>0</v>
      </c>
      <c r="AJ80" s="3">
        <v>0.375</v>
      </c>
      <c r="AK80" s="3">
        <v>-0.375</v>
      </c>
      <c r="AL80" s="3">
        <v>1.1031160960607842</v>
      </c>
      <c r="AM80" s="14">
        <v>8</v>
      </c>
      <c r="AN80" s="3">
        <v>1.2</v>
      </c>
      <c r="AO80" s="2">
        <v>7007</v>
      </c>
      <c r="AP80" s="2">
        <v>0</v>
      </c>
      <c r="AQ80" s="3">
        <v>0</v>
      </c>
      <c r="AR80" s="3">
        <v>0</v>
      </c>
      <c r="AS80" s="2">
        <v>0</v>
      </c>
      <c r="AT80" s="2">
        <v>0</v>
      </c>
      <c r="AU80" s="3">
        <v>0</v>
      </c>
      <c r="AV80" s="3">
        <v>0</v>
      </c>
      <c r="AW80" s="3">
        <v>0.5</v>
      </c>
      <c r="AX80" s="3">
        <v>0.8</v>
      </c>
      <c r="AY80" s="4">
        <v>0</v>
      </c>
      <c r="AZ80" s="3">
        <v>0</v>
      </c>
    </row>
    <row r="81" spans="1:52" x14ac:dyDescent="0.35">
      <c r="A81" t="s">
        <v>70</v>
      </c>
      <c r="B81" t="s">
        <v>70</v>
      </c>
      <c r="C81" t="s">
        <v>201</v>
      </c>
      <c r="D81" t="s">
        <v>72</v>
      </c>
      <c r="E81" t="s">
        <v>43</v>
      </c>
      <c r="F81" t="s">
        <v>202</v>
      </c>
      <c r="G81" t="s">
        <v>74</v>
      </c>
      <c r="H81">
        <v>2021</v>
      </c>
      <c r="I81">
        <v>2</v>
      </c>
      <c r="J81" t="s">
        <v>203</v>
      </c>
      <c r="K81" t="s">
        <v>95</v>
      </c>
      <c r="L81" t="s">
        <v>76</v>
      </c>
      <c r="M81" s="2">
        <v>0</v>
      </c>
      <c r="N81" s="3">
        <v>0</v>
      </c>
      <c r="O81" s="2">
        <v>0</v>
      </c>
      <c r="P81" s="2">
        <v>0</v>
      </c>
      <c r="Q81" s="3">
        <v>0</v>
      </c>
      <c r="R81" s="2">
        <v>0</v>
      </c>
      <c r="S81" s="2">
        <v>0</v>
      </c>
      <c r="T81" s="3">
        <v>0</v>
      </c>
      <c r="U81" s="2">
        <v>0</v>
      </c>
      <c r="V81" s="3">
        <v>0</v>
      </c>
      <c r="W81" s="4">
        <v>0</v>
      </c>
      <c r="X81" s="4">
        <v>0</v>
      </c>
      <c r="Y81" s="3">
        <v>0</v>
      </c>
      <c r="Z81" s="4">
        <v>0</v>
      </c>
      <c r="AA81" s="4">
        <v>0</v>
      </c>
      <c r="AB81" s="3">
        <v>0</v>
      </c>
      <c r="AC81" s="4">
        <v>0</v>
      </c>
      <c r="AD81" s="4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14">
        <v>0</v>
      </c>
      <c r="AN81" s="3">
        <v>0</v>
      </c>
      <c r="AO81" s="2">
        <v>0</v>
      </c>
      <c r="AP81" s="2">
        <v>0</v>
      </c>
      <c r="AQ81" s="3">
        <v>0</v>
      </c>
      <c r="AR81" s="3">
        <v>0</v>
      </c>
      <c r="AS81" s="2">
        <v>0</v>
      </c>
      <c r="AT81" s="2">
        <v>0</v>
      </c>
      <c r="AU81" s="3">
        <v>0</v>
      </c>
      <c r="AV81" s="3">
        <v>0</v>
      </c>
      <c r="AW81" s="3">
        <v>0</v>
      </c>
      <c r="AX81" s="3">
        <v>0</v>
      </c>
      <c r="AY81" s="4">
        <v>0</v>
      </c>
      <c r="AZ81" s="3">
        <v>0</v>
      </c>
    </row>
    <row r="82" spans="1:52" x14ac:dyDescent="0.35">
      <c r="A82" t="s">
        <v>70</v>
      </c>
      <c r="B82" t="s">
        <v>70</v>
      </c>
      <c r="C82" t="s">
        <v>201</v>
      </c>
      <c r="D82" t="s">
        <v>72</v>
      </c>
      <c r="E82" t="s">
        <v>44</v>
      </c>
      <c r="F82" t="s">
        <v>202</v>
      </c>
      <c r="G82" t="s">
        <v>74</v>
      </c>
      <c r="H82">
        <v>2021</v>
      </c>
      <c r="I82">
        <v>2</v>
      </c>
      <c r="J82" t="s">
        <v>203</v>
      </c>
      <c r="K82" t="s">
        <v>95</v>
      </c>
      <c r="L82" t="s">
        <v>76</v>
      </c>
      <c r="M82" s="2">
        <v>21789</v>
      </c>
      <c r="N82" s="3">
        <v>-1.3492099425001132E-2</v>
      </c>
      <c r="O82" s="2">
        <v>455</v>
      </c>
      <c r="P82" s="2">
        <v>753</v>
      </c>
      <c r="Q82" s="3">
        <v>-0.39575033200531207</v>
      </c>
      <c r="R82" s="2">
        <v>-71</v>
      </c>
      <c r="S82" s="2">
        <v>753</v>
      </c>
      <c r="T82" s="3">
        <v>-1.094289508632138</v>
      </c>
      <c r="U82" s="2">
        <v>13265</v>
      </c>
      <c r="V82" s="3">
        <v>-5.8485343175527005E-2</v>
      </c>
      <c r="W82" s="4">
        <v>11</v>
      </c>
      <c r="X82" s="4">
        <v>4</v>
      </c>
      <c r="Y82" s="3">
        <v>1.75</v>
      </c>
      <c r="Z82" s="4">
        <v>10</v>
      </c>
      <c r="AA82" s="4">
        <v>3</v>
      </c>
      <c r="AB82" s="3">
        <v>2.3333333333333335</v>
      </c>
      <c r="AC82" s="4">
        <v>1</v>
      </c>
      <c r="AD82" s="4">
        <v>1</v>
      </c>
      <c r="AE82" s="3">
        <v>0</v>
      </c>
      <c r="AF82" s="3">
        <v>0.90909090909090906</v>
      </c>
      <c r="AG82" s="3">
        <v>0.75</v>
      </c>
      <c r="AH82" s="3">
        <v>0.15909090909090906</v>
      </c>
      <c r="AI82" s="3">
        <v>0.1</v>
      </c>
      <c r="AJ82" s="3">
        <v>0.33333333333333331</v>
      </c>
      <c r="AK82" s="3">
        <v>-0.23333333333333331</v>
      </c>
      <c r="AL82" s="3">
        <v>0.69853917662682607</v>
      </c>
      <c r="AM82" s="14">
        <v>12</v>
      </c>
      <c r="AN82" s="3">
        <v>4</v>
      </c>
      <c r="AO82" s="2">
        <v>4296</v>
      </c>
      <c r="AP82" s="2">
        <v>0</v>
      </c>
      <c r="AQ82" s="3">
        <v>0</v>
      </c>
      <c r="AR82" s="3">
        <v>2.1344976047541084E-2</v>
      </c>
      <c r="AS82" s="2">
        <v>0</v>
      </c>
      <c r="AT82" s="2">
        <v>0</v>
      </c>
      <c r="AU82" s="3">
        <v>0</v>
      </c>
      <c r="AV82" s="3">
        <v>0</v>
      </c>
      <c r="AW82" s="3">
        <v>0.5</v>
      </c>
      <c r="AX82" s="3">
        <v>0.96296296296296291</v>
      </c>
      <c r="AY82" s="4">
        <v>0</v>
      </c>
      <c r="AZ82" s="3">
        <v>0</v>
      </c>
    </row>
    <row r="83" spans="1:52" x14ac:dyDescent="0.35">
      <c r="A83" t="s">
        <v>70</v>
      </c>
      <c r="B83" t="s">
        <v>70</v>
      </c>
      <c r="C83" t="s">
        <v>204</v>
      </c>
      <c r="D83" t="s">
        <v>135</v>
      </c>
      <c r="E83" t="s">
        <v>44</v>
      </c>
      <c r="F83" t="s">
        <v>205</v>
      </c>
      <c r="G83" t="s">
        <v>74</v>
      </c>
      <c r="H83">
        <v>2021</v>
      </c>
      <c r="I83">
        <v>1</v>
      </c>
      <c r="J83" t="s">
        <v>206</v>
      </c>
      <c r="K83" t="s">
        <v>207</v>
      </c>
      <c r="L83" t="s">
        <v>76</v>
      </c>
      <c r="M83" s="2">
        <v>0</v>
      </c>
      <c r="N83" s="3">
        <v>0</v>
      </c>
      <c r="O83" s="2">
        <v>0</v>
      </c>
      <c r="P83" s="2">
        <v>0</v>
      </c>
      <c r="Q83" s="3">
        <v>0</v>
      </c>
      <c r="R83" s="2">
        <v>0</v>
      </c>
      <c r="S83" s="2">
        <v>0</v>
      </c>
      <c r="T83" s="3">
        <v>0</v>
      </c>
      <c r="U83" s="2">
        <v>0</v>
      </c>
      <c r="V83" s="3">
        <v>0</v>
      </c>
      <c r="W83" s="4">
        <v>1</v>
      </c>
      <c r="X83" s="4">
        <v>1</v>
      </c>
      <c r="Y83" s="3">
        <v>0</v>
      </c>
      <c r="Z83" s="4">
        <v>1</v>
      </c>
      <c r="AA83" s="4">
        <v>1</v>
      </c>
      <c r="AB83" s="3">
        <v>0</v>
      </c>
      <c r="AC83" s="4">
        <v>0</v>
      </c>
      <c r="AD83" s="4">
        <v>0</v>
      </c>
      <c r="AE83" s="3">
        <v>0</v>
      </c>
      <c r="AF83" s="3">
        <v>1</v>
      </c>
      <c r="AG83" s="3">
        <v>1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14">
        <v>0</v>
      </c>
      <c r="AN83" s="3">
        <v>0</v>
      </c>
      <c r="AO83" s="2">
        <v>0</v>
      </c>
      <c r="AP83" s="2">
        <v>0</v>
      </c>
      <c r="AQ83" s="3">
        <v>0</v>
      </c>
      <c r="AR83" s="3">
        <v>0</v>
      </c>
      <c r="AS83" s="2">
        <v>0</v>
      </c>
      <c r="AT83" s="2">
        <v>0</v>
      </c>
      <c r="AU83" s="3">
        <v>0</v>
      </c>
      <c r="AV83" s="3">
        <v>0</v>
      </c>
      <c r="AW83" s="3">
        <v>0</v>
      </c>
      <c r="AX83" s="3">
        <v>1</v>
      </c>
      <c r="AY83" s="4">
        <v>0</v>
      </c>
      <c r="AZ83" s="3">
        <v>0</v>
      </c>
    </row>
    <row r="84" spans="1:52" x14ac:dyDescent="0.35">
      <c r="A84" t="s">
        <v>70</v>
      </c>
      <c r="B84" t="s">
        <v>70</v>
      </c>
      <c r="C84" t="s">
        <v>208</v>
      </c>
      <c r="D84" t="s">
        <v>135</v>
      </c>
      <c r="E84" t="s">
        <v>43</v>
      </c>
      <c r="F84" t="s">
        <v>209</v>
      </c>
      <c r="G84" t="s">
        <v>74</v>
      </c>
      <c r="H84">
        <v>2021</v>
      </c>
      <c r="I84">
        <v>5</v>
      </c>
      <c r="J84" t="s">
        <v>210</v>
      </c>
      <c r="K84" t="s">
        <v>211</v>
      </c>
      <c r="L84" t="s">
        <v>76</v>
      </c>
      <c r="M84" s="2">
        <v>0</v>
      </c>
      <c r="N84" s="3">
        <v>0</v>
      </c>
      <c r="O84" s="2">
        <v>0</v>
      </c>
      <c r="P84" s="2">
        <v>0</v>
      </c>
      <c r="Q84" s="3">
        <v>0</v>
      </c>
      <c r="R84" s="2">
        <v>0</v>
      </c>
      <c r="S84" s="2">
        <v>0</v>
      </c>
      <c r="T84" s="3">
        <v>0</v>
      </c>
      <c r="U84" s="2">
        <v>0</v>
      </c>
      <c r="V84" s="3">
        <v>0</v>
      </c>
      <c r="W84" s="4">
        <v>0</v>
      </c>
      <c r="X84" s="4">
        <v>0</v>
      </c>
      <c r="Y84" s="3">
        <v>0</v>
      </c>
      <c r="Z84" s="4">
        <v>0</v>
      </c>
      <c r="AA84" s="4">
        <v>0</v>
      </c>
      <c r="AB84" s="3">
        <v>0</v>
      </c>
      <c r="AC84" s="4">
        <v>0</v>
      </c>
      <c r="AD84" s="4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14">
        <v>0</v>
      </c>
      <c r="AN84" s="3">
        <v>0</v>
      </c>
      <c r="AO84" s="2">
        <v>0</v>
      </c>
      <c r="AP84" s="2">
        <v>0</v>
      </c>
      <c r="AQ84" s="3">
        <v>0</v>
      </c>
      <c r="AR84" s="3">
        <v>0</v>
      </c>
      <c r="AS84" s="2">
        <v>0</v>
      </c>
      <c r="AT84" s="2">
        <v>0</v>
      </c>
      <c r="AU84" s="3">
        <v>0</v>
      </c>
      <c r="AV84" s="3">
        <v>0</v>
      </c>
      <c r="AW84" s="3">
        <v>0</v>
      </c>
      <c r="AX84" s="3">
        <v>0</v>
      </c>
      <c r="AY84" s="4">
        <v>0</v>
      </c>
      <c r="AZ84" s="3">
        <v>0</v>
      </c>
    </row>
    <row r="85" spans="1:52" x14ac:dyDescent="0.35">
      <c r="A85" t="s">
        <v>70</v>
      </c>
      <c r="B85" t="s">
        <v>70</v>
      </c>
      <c r="C85" t="s">
        <v>208</v>
      </c>
      <c r="D85" t="s">
        <v>135</v>
      </c>
      <c r="E85" t="s">
        <v>44</v>
      </c>
      <c r="F85" t="s">
        <v>209</v>
      </c>
      <c r="G85" t="s">
        <v>74</v>
      </c>
      <c r="H85">
        <v>2021</v>
      </c>
      <c r="I85">
        <v>5</v>
      </c>
      <c r="J85" t="s">
        <v>210</v>
      </c>
      <c r="K85" t="s">
        <v>211</v>
      </c>
      <c r="L85" t="s">
        <v>76</v>
      </c>
      <c r="M85" s="2">
        <v>3972</v>
      </c>
      <c r="N85" s="3">
        <v>0</v>
      </c>
      <c r="O85" s="2">
        <v>3972</v>
      </c>
      <c r="P85" s="2">
        <v>0</v>
      </c>
      <c r="Q85" s="3">
        <v>0</v>
      </c>
      <c r="R85" s="2">
        <v>3972</v>
      </c>
      <c r="S85" s="2">
        <v>0</v>
      </c>
      <c r="T85" s="3">
        <v>0</v>
      </c>
      <c r="U85" s="2">
        <v>3972</v>
      </c>
      <c r="V85" s="3">
        <v>0</v>
      </c>
      <c r="W85" s="4">
        <v>6</v>
      </c>
      <c r="X85" s="4">
        <v>0</v>
      </c>
      <c r="Y85" s="3">
        <v>0</v>
      </c>
      <c r="Z85" s="4">
        <v>5</v>
      </c>
      <c r="AA85" s="4">
        <v>0</v>
      </c>
      <c r="AB85" s="3">
        <v>0</v>
      </c>
      <c r="AC85" s="4">
        <v>2</v>
      </c>
      <c r="AD85" s="4">
        <v>0</v>
      </c>
      <c r="AE85" s="3">
        <v>0</v>
      </c>
      <c r="AF85" s="3">
        <v>0.83333333333333337</v>
      </c>
      <c r="AG85" s="3">
        <v>0</v>
      </c>
      <c r="AH85" s="3">
        <v>0.83333333333333337</v>
      </c>
      <c r="AI85" s="3">
        <v>0.4</v>
      </c>
      <c r="AJ85" s="3">
        <v>0</v>
      </c>
      <c r="AK85" s="3">
        <v>0.4</v>
      </c>
      <c r="AL85" s="3">
        <v>0</v>
      </c>
      <c r="AM85" s="14">
        <v>2</v>
      </c>
      <c r="AN85" s="3">
        <v>0</v>
      </c>
      <c r="AO85" s="2">
        <v>490</v>
      </c>
      <c r="AP85" s="2">
        <v>0</v>
      </c>
      <c r="AQ85" s="3">
        <v>0</v>
      </c>
      <c r="AR85" s="3">
        <v>0</v>
      </c>
      <c r="AS85" s="2">
        <v>0</v>
      </c>
      <c r="AT85" s="2">
        <v>0</v>
      </c>
      <c r="AU85" s="3">
        <v>0</v>
      </c>
      <c r="AV85" s="3">
        <v>0</v>
      </c>
      <c r="AW85" s="3">
        <v>0</v>
      </c>
      <c r="AX85" s="3">
        <v>1</v>
      </c>
      <c r="AY85" s="4">
        <v>0</v>
      </c>
      <c r="AZ85" s="3">
        <v>0</v>
      </c>
    </row>
    <row r="86" spans="1:52" x14ac:dyDescent="0.35">
      <c r="A86" t="s">
        <v>70</v>
      </c>
      <c r="B86" t="s">
        <v>70</v>
      </c>
      <c r="C86" t="s">
        <v>212</v>
      </c>
      <c r="D86" t="s">
        <v>213</v>
      </c>
      <c r="E86" t="s">
        <v>43</v>
      </c>
      <c r="F86" t="s">
        <v>214</v>
      </c>
      <c r="G86" t="s">
        <v>74</v>
      </c>
      <c r="H86">
        <v>2020</v>
      </c>
      <c r="I86">
        <v>3</v>
      </c>
      <c r="J86" t="s">
        <v>215</v>
      </c>
      <c r="K86" t="s">
        <v>216</v>
      </c>
      <c r="L86" t="s">
        <v>217</v>
      </c>
      <c r="M86" s="2">
        <v>0</v>
      </c>
      <c r="N86" s="3">
        <v>0</v>
      </c>
      <c r="O86" s="2">
        <v>0</v>
      </c>
      <c r="P86" s="2">
        <v>0</v>
      </c>
      <c r="Q86" s="3">
        <v>0</v>
      </c>
      <c r="R86" s="2">
        <v>0</v>
      </c>
      <c r="S86" s="2">
        <v>0</v>
      </c>
      <c r="T86" s="3">
        <v>0</v>
      </c>
      <c r="U86" s="2">
        <v>0</v>
      </c>
      <c r="V86" s="3">
        <v>0</v>
      </c>
      <c r="W86" s="4">
        <v>0</v>
      </c>
      <c r="X86" s="4">
        <v>0</v>
      </c>
      <c r="Y86" s="3">
        <v>0</v>
      </c>
      <c r="Z86" s="4">
        <v>0</v>
      </c>
      <c r="AA86" s="4">
        <v>0</v>
      </c>
      <c r="AB86" s="3">
        <v>0</v>
      </c>
      <c r="AC86" s="4">
        <v>0</v>
      </c>
      <c r="AD86" s="4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14">
        <v>0</v>
      </c>
      <c r="AN86" s="3">
        <v>0</v>
      </c>
      <c r="AO86" s="2">
        <v>0</v>
      </c>
      <c r="AP86" s="2">
        <v>0</v>
      </c>
      <c r="AQ86" s="3">
        <v>0</v>
      </c>
      <c r="AR86" s="3">
        <v>0</v>
      </c>
      <c r="AS86" s="2">
        <v>0</v>
      </c>
      <c r="AT86" s="2">
        <v>0</v>
      </c>
      <c r="AU86" s="3">
        <v>0</v>
      </c>
      <c r="AV86" s="3">
        <v>0</v>
      </c>
      <c r="AW86" s="3">
        <v>0</v>
      </c>
      <c r="AX86" s="3">
        <v>0</v>
      </c>
      <c r="AY86" s="4">
        <v>0</v>
      </c>
      <c r="AZ86" s="3">
        <v>0</v>
      </c>
    </row>
    <row r="87" spans="1:52" x14ac:dyDescent="0.35">
      <c r="A87" t="s">
        <v>70</v>
      </c>
      <c r="B87" t="s">
        <v>70</v>
      </c>
      <c r="C87" t="s">
        <v>212</v>
      </c>
      <c r="D87" t="s">
        <v>213</v>
      </c>
      <c r="E87" t="s">
        <v>44</v>
      </c>
      <c r="F87" t="s">
        <v>214</v>
      </c>
      <c r="G87" t="s">
        <v>74</v>
      </c>
      <c r="H87">
        <v>2020</v>
      </c>
      <c r="I87">
        <v>3</v>
      </c>
      <c r="J87" t="s">
        <v>215</v>
      </c>
      <c r="K87" t="s">
        <v>216</v>
      </c>
      <c r="L87" t="s">
        <v>217</v>
      </c>
      <c r="M87" s="2">
        <v>265357</v>
      </c>
      <c r="N87" s="3">
        <v>-1.305964531960377E-3</v>
      </c>
      <c r="O87" s="2">
        <v>22899</v>
      </c>
      <c r="P87" s="2">
        <v>23246</v>
      </c>
      <c r="Q87" s="3">
        <v>-1.4927299320313225E-2</v>
      </c>
      <c r="R87" s="2">
        <v>11601</v>
      </c>
      <c r="S87" s="2">
        <v>23246</v>
      </c>
      <c r="T87" s="3">
        <v>-0.50094639938053853</v>
      </c>
      <c r="U87" s="2">
        <v>129081</v>
      </c>
      <c r="V87" s="3">
        <v>-8.2749456390432477E-2</v>
      </c>
      <c r="W87" s="4">
        <v>47</v>
      </c>
      <c r="X87" s="4">
        <v>58</v>
      </c>
      <c r="Y87" s="3">
        <v>-0.18965517241379309</v>
      </c>
      <c r="Z87" s="4">
        <v>38</v>
      </c>
      <c r="AA87" s="4">
        <v>37</v>
      </c>
      <c r="AB87" s="3">
        <v>2.7027027027027029E-2</v>
      </c>
      <c r="AC87" s="4">
        <v>8</v>
      </c>
      <c r="AD87" s="4">
        <v>16</v>
      </c>
      <c r="AE87" s="3">
        <v>-0.5</v>
      </c>
      <c r="AF87" s="3">
        <v>0.80851063829787229</v>
      </c>
      <c r="AG87" s="3">
        <v>0.63793103448275867</v>
      </c>
      <c r="AH87" s="3">
        <v>0.17057960381511361</v>
      </c>
      <c r="AI87" s="3">
        <v>0.21052631578947367</v>
      </c>
      <c r="AJ87" s="3">
        <v>0.43243243243243246</v>
      </c>
      <c r="AK87" s="3">
        <v>-0.22190611664295878</v>
      </c>
      <c r="AL87" s="3">
        <v>0.48601910006022542</v>
      </c>
      <c r="AM87" s="14">
        <v>55</v>
      </c>
      <c r="AN87" s="3">
        <v>0.77777777777777779</v>
      </c>
      <c r="AO87" s="2">
        <v>51191</v>
      </c>
      <c r="AP87" s="2">
        <v>10805</v>
      </c>
      <c r="AQ87" s="3">
        <v>0.21107225879549141</v>
      </c>
      <c r="AR87" s="3">
        <v>8.3556222873329852E-2</v>
      </c>
      <c r="AS87" s="2">
        <v>2335</v>
      </c>
      <c r="AT87" s="2">
        <v>0</v>
      </c>
      <c r="AU87" s="3">
        <v>4.5613486745717018E-2</v>
      </c>
      <c r="AV87" s="3">
        <v>0</v>
      </c>
      <c r="AW87" s="3">
        <v>0.54838709677419351</v>
      </c>
      <c r="AX87" s="3">
        <v>0.99224806201550386</v>
      </c>
      <c r="AY87" s="4">
        <v>0</v>
      </c>
      <c r="AZ87" s="3">
        <v>0.21107225879549141</v>
      </c>
    </row>
    <row r="88" spans="1:52" x14ac:dyDescent="0.35">
      <c r="A88" t="s">
        <v>70</v>
      </c>
      <c r="B88" t="s">
        <v>70</v>
      </c>
      <c r="C88" t="s">
        <v>212</v>
      </c>
      <c r="D88" t="s">
        <v>213</v>
      </c>
      <c r="E88" t="s">
        <v>1299</v>
      </c>
      <c r="F88" t="s">
        <v>214</v>
      </c>
      <c r="G88" t="s">
        <v>74</v>
      </c>
      <c r="H88">
        <v>2020</v>
      </c>
      <c r="I88">
        <v>3</v>
      </c>
      <c r="J88" t="s">
        <v>215</v>
      </c>
      <c r="K88" t="s">
        <v>216</v>
      </c>
      <c r="L88" t="s">
        <v>217</v>
      </c>
      <c r="M88" s="2">
        <v>0</v>
      </c>
      <c r="N88" s="3">
        <v>0</v>
      </c>
      <c r="O88" s="2">
        <v>0</v>
      </c>
      <c r="P88" s="2">
        <v>0</v>
      </c>
      <c r="Q88" s="3">
        <v>0</v>
      </c>
      <c r="R88" s="2">
        <v>0</v>
      </c>
      <c r="S88" s="2">
        <v>0</v>
      </c>
      <c r="T88" s="3">
        <v>0</v>
      </c>
      <c r="U88" s="2">
        <v>0</v>
      </c>
      <c r="V88" s="3">
        <v>0</v>
      </c>
      <c r="W88" s="4">
        <v>0</v>
      </c>
      <c r="X88" s="4">
        <v>0</v>
      </c>
      <c r="Y88" s="3">
        <v>0</v>
      </c>
      <c r="Z88" s="4">
        <v>0</v>
      </c>
      <c r="AA88" s="4">
        <v>0</v>
      </c>
      <c r="AB88" s="3">
        <v>0</v>
      </c>
      <c r="AC88" s="4">
        <v>0</v>
      </c>
      <c r="AD88" s="4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14">
        <v>0</v>
      </c>
      <c r="AN88" s="3">
        <v>0</v>
      </c>
      <c r="AO88" s="2">
        <v>0</v>
      </c>
      <c r="AP88" s="2">
        <v>0</v>
      </c>
      <c r="AQ88" s="3">
        <v>0</v>
      </c>
      <c r="AR88" s="3">
        <v>0</v>
      </c>
      <c r="AS88" s="2">
        <v>0</v>
      </c>
      <c r="AT88" s="2">
        <v>0</v>
      </c>
      <c r="AU88" s="3">
        <v>0</v>
      </c>
      <c r="AV88" s="3">
        <v>0</v>
      </c>
      <c r="AW88" s="3">
        <v>0</v>
      </c>
      <c r="AX88" s="3">
        <v>0</v>
      </c>
      <c r="AY88" s="4">
        <v>0</v>
      </c>
      <c r="AZ88" s="3">
        <v>0</v>
      </c>
    </row>
    <row r="89" spans="1:52" x14ac:dyDescent="0.35">
      <c r="A89" t="s">
        <v>70</v>
      </c>
      <c r="B89" t="s">
        <v>70</v>
      </c>
      <c r="C89" t="s">
        <v>218</v>
      </c>
      <c r="D89" t="s">
        <v>219</v>
      </c>
      <c r="E89" t="s">
        <v>43</v>
      </c>
      <c r="F89" t="s">
        <v>220</v>
      </c>
      <c r="G89" t="s">
        <v>74</v>
      </c>
      <c r="H89">
        <v>2021</v>
      </c>
      <c r="I89">
        <v>8</v>
      </c>
      <c r="J89" t="s">
        <v>221</v>
      </c>
      <c r="K89" t="s">
        <v>222</v>
      </c>
      <c r="L89" t="s">
        <v>223</v>
      </c>
      <c r="M89" s="2">
        <v>0</v>
      </c>
      <c r="N89" s="3">
        <v>0</v>
      </c>
      <c r="O89" s="2">
        <v>0</v>
      </c>
      <c r="P89" s="2">
        <v>0</v>
      </c>
      <c r="Q89" s="3">
        <v>0</v>
      </c>
      <c r="R89" s="2">
        <v>0</v>
      </c>
      <c r="S89" s="2">
        <v>0</v>
      </c>
      <c r="T89" s="3">
        <v>0</v>
      </c>
      <c r="U89" s="2">
        <v>0</v>
      </c>
      <c r="V89" s="3">
        <v>0</v>
      </c>
      <c r="W89" s="4">
        <v>0</v>
      </c>
      <c r="X89" s="4">
        <v>0</v>
      </c>
      <c r="Y89" s="3">
        <v>0</v>
      </c>
      <c r="Z89" s="4">
        <v>0</v>
      </c>
      <c r="AA89" s="4">
        <v>0</v>
      </c>
      <c r="AB89" s="3">
        <v>0</v>
      </c>
      <c r="AC89" s="4">
        <v>0</v>
      </c>
      <c r="AD89" s="4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14">
        <v>0</v>
      </c>
      <c r="AN89" s="3">
        <v>0</v>
      </c>
      <c r="AO89" s="2">
        <v>0</v>
      </c>
      <c r="AP89" s="2">
        <v>0</v>
      </c>
      <c r="AQ89" s="3">
        <v>0</v>
      </c>
      <c r="AR89" s="3">
        <v>0</v>
      </c>
      <c r="AS89" s="2">
        <v>0</v>
      </c>
      <c r="AT89" s="2">
        <v>0</v>
      </c>
      <c r="AU89" s="3">
        <v>0</v>
      </c>
      <c r="AV89" s="3">
        <v>0</v>
      </c>
      <c r="AW89" s="3">
        <v>0</v>
      </c>
      <c r="AX89" s="3">
        <v>0</v>
      </c>
      <c r="AY89" s="4">
        <v>0</v>
      </c>
      <c r="AZ89" s="3">
        <v>0</v>
      </c>
    </row>
    <row r="90" spans="1:52" x14ac:dyDescent="0.35">
      <c r="A90" t="s">
        <v>70</v>
      </c>
      <c r="B90" t="s">
        <v>70</v>
      </c>
      <c r="C90" t="s">
        <v>218</v>
      </c>
      <c r="D90" t="s">
        <v>219</v>
      </c>
      <c r="E90" t="s">
        <v>44</v>
      </c>
      <c r="F90" t="s">
        <v>220</v>
      </c>
      <c r="G90" t="s">
        <v>74</v>
      </c>
      <c r="H90">
        <v>2021</v>
      </c>
      <c r="I90">
        <v>8</v>
      </c>
      <c r="J90" t="s">
        <v>221</v>
      </c>
      <c r="K90" t="s">
        <v>222</v>
      </c>
      <c r="L90" t="s">
        <v>223</v>
      </c>
      <c r="M90" s="2">
        <v>453</v>
      </c>
      <c r="N90" s="3">
        <v>0</v>
      </c>
      <c r="O90" s="2">
        <v>0</v>
      </c>
      <c r="P90" s="2">
        <v>0</v>
      </c>
      <c r="Q90" s="3">
        <v>0</v>
      </c>
      <c r="R90" s="2">
        <v>0</v>
      </c>
      <c r="S90" s="2">
        <v>0</v>
      </c>
      <c r="T90" s="3">
        <v>0</v>
      </c>
      <c r="U90" s="2">
        <v>453</v>
      </c>
      <c r="V90" s="3">
        <v>0</v>
      </c>
      <c r="W90" s="4">
        <v>10</v>
      </c>
      <c r="X90" s="4">
        <v>0</v>
      </c>
      <c r="Y90" s="3">
        <v>0</v>
      </c>
      <c r="Z90" s="4">
        <v>5</v>
      </c>
      <c r="AA90" s="4">
        <v>0</v>
      </c>
      <c r="AB90" s="3">
        <v>0</v>
      </c>
      <c r="AC90" s="4">
        <v>0</v>
      </c>
      <c r="AD90" s="4">
        <v>0</v>
      </c>
      <c r="AE90" s="3">
        <v>0</v>
      </c>
      <c r="AF90" s="3">
        <v>0.5</v>
      </c>
      <c r="AG90" s="3">
        <v>0</v>
      </c>
      <c r="AH90" s="3">
        <v>0.5</v>
      </c>
      <c r="AI90" s="3">
        <v>0</v>
      </c>
      <c r="AJ90" s="3">
        <v>0</v>
      </c>
      <c r="AK90" s="3">
        <v>0</v>
      </c>
      <c r="AL90" s="3">
        <v>0</v>
      </c>
      <c r="AM90" s="14">
        <v>1</v>
      </c>
      <c r="AN90" s="3">
        <v>0</v>
      </c>
      <c r="AO90" s="2">
        <v>112</v>
      </c>
      <c r="AP90" s="2">
        <v>0</v>
      </c>
      <c r="AQ90" s="3">
        <v>0</v>
      </c>
      <c r="AR90" s="3">
        <v>0</v>
      </c>
      <c r="AS90" s="2">
        <v>0</v>
      </c>
      <c r="AT90" s="2">
        <v>0</v>
      </c>
      <c r="AU90" s="3">
        <v>0</v>
      </c>
      <c r="AV90" s="3">
        <v>0</v>
      </c>
      <c r="AW90" s="3">
        <v>1</v>
      </c>
      <c r="AX90" s="3">
        <v>1</v>
      </c>
      <c r="AY90" s="4">
        <v>0</v>
      </c>
      <c r="AZ90" s="3">
        <v>0</v>
      </c>
    </row>
    <row r="91" spans="1:52" x14ac:dyDescent="0.35">
      <c r="A91" t="s">
        <v>70</v>
      </c>
      <c r="B91" t="s">
        <v>70</v>
      </c>
      <c r="C91" t="s">
        <v>224</v>
      </c>
      <c r="D91" t="s">
        <v>1297</v>
      </c>
      <c r="E91" t="s">
        <v>43</v>
      </c>
      <c r="F91" t="s">
        <v>225</v>
      </c>
      <c r="G91" t="s">
        <v>74</v>
      </c>
      <c r="H91">
        <v>2019</v>
      </c>
      <c r="I91">
        <v>1</v>
      </c>
      <c r="J91" t="s">
        <v>226</v>
      </c>
      <c r="K91" t="s">
        <v>227</v>
      </c>
      <c r="L91" t="s">
        <v>228</v>
      </c>
      <c r="M91" s="2">
        <v>0</v>
      </c>
      <c r="N91" s="3">
        <v>0</v>
      </c>
      <c r="O91" s="2">
        <v>0</v>
      </c>
      <c r="P91" s="2">
        <v>0</v>
      </c>
      <c r="Q91" s="3">
        <v>0</v>
      </c>
      <c r="R91" s="2">
        <v>0</v>
      </c>
      <c r="S91" s="2">
        <v>0</v>
      </c>
      <c r="T91" s="3">
        <v>0</v>
      </c>
      <c r="U91" s="2">
        <v>0</v>
      </c>
      <c r="V91" s="3">
        <v>0</v>
      </c>
      <c r="W91" s="4">
        <v>0</v>
      </c>
      <c r="X91" s="4">
        <v>0</v>
      </c>
      <c r="Y91" s="3">
        <v>0</v>
      </c>
      <c r="Z91" s="4">
        <v>0</v>
      </c>
      <c r="AA91" s="4">
        <v>0</v>
      </c>
      <c r="AB91" s="3">
        <v>0</v>
      </c>
      <c r="AC91" s="4">
        <v>0</v>
      </c>
      <c r="AD91" s="4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14">
        <v>0</v>
      </c>
      <c r="AN91" s="3">
        <v>0</v>
      </c>
      <c r="AO91" s="2">
        <v>0</v>
      </c>
      <c r="AP91" s="2">
        <v>0</v>
      </c>
      <c r="AQ91" s="3">
        <v>0</v>
      </c>
      <c r="AR91" s="3">
        <v>0</v>
      </c>
      <c r="AS91" s="2">
        <v>0</v>
      </c>
      <c r="AT91" s="2">
        <v>0</v>
      </c>
      <c r="AU91" s="3">
        <v>0</v>
      </c>
      <c r="AV91" s="3">
        <v>0</v>
      </c>
      <c r="AW91" s="3">
        <v>0</v>
      </c>
      <c r="AX91" s="3">
        <v>0</v>
      </c>
      <c r="AY91" s="4">
        <v>0</v>
      </c>
      <c r="AZ91" s="3">
        <v>0</v>
      </c>
    </row>
    <row r="92" spans="1:52" x14ac:dyDescent="0.35">
      <c r="A92" t="s">
        <v>70</v>
      </c>
      <c r="B92" t="s">
        <v>70</v>
      </c>
      <c r="C92" t="s">
        <v>224</v>
      </c>
      <c r="D92" t="s">
        <v>1297</v>
      </c>
      <c r="E92" t="s">
        <v>44</v>
      </c>
      <c r="F92" t="s">
        <v>225</v>
      </c>
      <c r="G92" t="s">
        <v>74</v>
      </c>
      <c r="H92">
        <v>2019</v>
      </c>
      <c r="I92">
        <v>1</v>
      </c>
      <c r="J92" t="s">
        <v>226</v>
      </c>
      <c r="K92" t="s">
        <v>227</v>
      </c>
      <c r="L92" t="s">
        <v>228</v>
      </c>
      <c r="M92" s="2">
        <v>21032</v>
      </c>
      <c r="N92" s="3">
        <v>9.4049105285060344E-2</v>
      </c>
      <c r="O92" s="2">
        <v>974</v>
      </c>
      <c r="P92" s="2">
        <v>-834</v>
      </c>
      <c r="Q92" s="3">
        <v>-2.1678657074340526</v>
      </c>
      <c r="R92" s="2">
        <v>0</v>
      </c>
      <c r="S92" s="2">
        <v>-1811</v>
      </c>
      <c r="T92" s="3">
        <v>-1</v>
      </c>
      <c r="U92" s="2">
        <v>17400</v>
      </c>
      <c r="V92" s="3">
        <v>0.11617165950349606</v>
      </c>
      <c r="W92" s="4">
        <v>4</v>
      </c>
      <c r="X92" s="4">
        <v>2</v>
      </c>
      <c r="Y92" s="3">
        <v>1</v>
      </c>
      <c r="Z92" s="4">
        <v>2</v>
      </c>
      <c r="AA92" s="4">
        <v>2</v>
      </c>
      <c r="AB92" s="3">
        <v>0</v>
      </c>
      <c r="AC92" s="4">
        <v>0</v>
      </c>
      <c r="AD92" s="4">
        <v>0</v>
      </c>
      <c r="AE92" s="3">
        <v>0</v>
      </c>
      <c r="AF92" s="3">
        <v>0.5</v>
      </c>
      <c r="AG92" s="3">
        <v>1</v>
      </c>
      <c r="AH92" s="3">
        <v>-0.5</v>
      </c>
      <c r="AI92" s="3">
        <v>0</v>
      </c>
      <c r="AJ92" s="3">
        <v>0</v>
      </c>
      <c r="AK92" s="3">
        <v>0</v>
      </c>
      <c r="AL92" s="3">
        <v>-1.1678657074340528</v>
      </c>
      <c r="AM92" s="14">
        <v>12</v>
      </c>
      <c r="AN92" s="3">
        <v>0.625</v>
      </c>
      <c r="AO92" s="2">
        <v>5131</v>
      </c>
      <c r="AP92" s="2">
        <v>0</v>
      </c>
      <c r="AQ92" s="3">
        <v>0</v>
      </c>
      <c r="AR92" s="3">
        <v>0</v>
      </c>
      <c r="AS92" s="2">
        <v>0</v>
      </c>
      <c r="AT92" s="2">
        <v>0</v>
      </c>
      <c r="AU92" s="3">
        <v>0</v>
      </c>
      <c r="AV92" s="3">
        <v>0</v>
      </c>
      <c r="AW92" s="3">
        <v>0.42857142857142855</v>
      </c>
      <c r="AX92" s="3">
        <v>0.89473684210526316</v>
      </c>
      <c r="AY92" s="4">
        <v>0</v>
      </c>
      <c r="AZ92" s="3">
        <v>0</v>
      </c>
    </row>
    <row r="93" spans="1:52" x14ac:dyDescent="0.35">
      <c r="A93" t="s">
        <v>70</v>
      </c>
      <c r="B93" t="s">
        <v>70</v>
      </c>
      <c r="C93" t="s">
        <v>229</v>
      </c>
      <c r="D93" t="s">
        <v>230</v>
      </c>
      <c r="E93" t="s">
        <v>44</v>
      </c>
      <c r="F93" t="s">
        <v>231</v>
      </c>
      <c r="G93" t="s">
        <v>74</v>
      </c>
      <c r="H93">
        <v>2020</v>
      </c>
      <c r="I93">
        <v>8</v>
      </c>
      <c r="J93" t="s">
        <v>232</v>
      </c>
      <c r="K93" t="s">
        <v>233</v>
      </c>
      <c r="L93" t="s">
        <v>234</v>
      </c>
      <c r="M93" s="2">
        <v>0</v>
      </c>
      <c r="N93" s="3">
        <v>0</v>
      </c>
      <c r="O93" s="2">
        <v>0</v>
      </c>
      <c r="P93" s="2">
        <v>0</v>
      </c>
      <c r="Q93" s="3">
        <v>0</v>
      </c>
      <c r="R93" s="2">
        <v>0</v>
      </c>
      <c r="S93" s="2">
        <v>0</v>
      </c>
      <c r="T93" s="3">
        <v>0</v>
      </c>
      <c r="U93" s="2">
        <v>0</v>
      </c>
      <c r="V93" s="3">
        <v>0</v>
      </c>
      <c r="W93" s="4">
        <v>0</v>
      </c>
      <c r="X93" s="4">
        <v>1</v>
      </c>
      <c r="Y93" s="3">
        <v>-1</v>
      </c>
      <c r="Z93" s="4">
        <v>0</v>
      </c>
      <c r="AA93" s="4">
        <v>0</v>
      </c>
      <c r="AB93" s="3">
        <v>0</v>
      </c>
      <c r="AC93" s="4">
        <v>0</v>
      </c>
      <c r="AD93" s="4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14">
        <v>0</v>
      </c>
      <c r="AN93" s="3">
        <v>0</v>
      </c>
      <c r="AO93" s="2">
        <v>0</v>
      </c>
      <c r="AP93" s="2">
        <v>0</v>
      </c>
      <c r="AQ93" s="3">
        <v>0</v>
      </c>
      <c r="AR93" s="3">
        <v>0</v>
      </c>
      <c r="AS93" s="2">
        <v>0</v>
      </c>
      <c r="AT93" s="2">
        <v>0</v>
      </c>
      <c r="AU93" s="3">
        <v>0</v>
      </c>
      <c r="AV93" s="3">
        <v>0</v>
      </c>
      <c r="AW93" s="3">
        <v>0</v>
      </c>
      <c r="AX93" s="3">
        <v>0</v>
      </c>
      <c r="AY93" s="4">
        <v>0</v>
      </c>
      <c r="AZ93" s="3">
        <v>0</v>
      </c>
    </row>
    <row r="94" spans="1:52" x14ac:dyDescent="0.35">
      <c r="A94" t="s">
        <v>70</v>
      </c>
      <c r="B94" t="s">
        <v>70</v>
      </c>
      <c r="C94" t="s">
        <v>235</v>
      </c>
      <c r="D94" t="s">
        <v>236</v>
      </c>
      <c r="E94" t="s">
        <v>43</v>
      </c>
      <c r="F94" t="s">
        <v>237</v>
      </c>
      <c r="G94" t="s">
        <v>74</v>
      </c>
      <c r="H94">
        <v>2021</v>
      </c>
      <c r="I94">
        <v>6</v>
      </c>
      <c r="J94" t="s">
        <v>238</v>
      </c>
      <c r="K94" t="s">
        <v>239</v>
      </c>
      <c r="L94" t="s">
        <v>234</v>
      </c>
      <c r="M94" s="2">
        <v>0</v>
      </c>
      <c r="N94" s="3">
        <v>0</v>
      </c>
      <c r="O94" s="2">
        <v>0</v>
      </c>
      <c r="P94" s="2">
        <v>0</v>
      </c>
      <c r="Q94" s="3">
        <v>0</v>
      </c>
      <c r="R94" s="2">
        <v>0</v>
      </c>
      <c r="S94" s="2">
        <v>0</v>
      </c>
      <c r="T94" s="3">
        <v>0</v>
      </c>
      <c r="U94" s="2">
        <v>0</v>
      </c>
      <c r="V94" s="3">
        <v>0</v>
      </c>
      <c r="W94" s="4">
        <v>0</v>
      </c>
      <c r="X94" s="4">
        <v>0</v>
      </c>
      <c r="Y94" s="3">
        <v>0</v>
      </c>
      <c r="Z94" s="4">
        <v>0</v>
      </c>
      <c r="AA94" s="4">
        <v>0</v>
      </c>
      <c r="AB94" s="3">
        <v>0</v>
      </c>
      <c r="AC94" s="4">
        <v>0</v>
      </c>
      <c r="AD94" s="4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14">
        <v>0</v>
      </c>
      <c r="AN94" s="3">
        <v>0</v>
      </c>
      <c r="AO94" s="2">
        <v>0</v>
      </c>
      <c r="AP94" s="2">
        <v>0</v>
      </c>
      <c r="AQ94" s="3">
        <v>0</v>
      </c>
      <c r="AR94" s="3">
        <v>0</v>
      </c>
      <c r="AS94" s="2">
        <v>0</v>
      </c>
      <c r="AT94" s="2">
        <v>0</v>
      </c>
      <c r="AU94" s="3">
        <v>0</v>
      </c>
      <c r="AV94" s="3">
        <v>0</v>
      </c>
      <c r="AW94" s="3">
        <v>0</v>
      </c>
      <c r="AX94" s="3">
        <v>0</v>
      </c>
      <c r="AY94" s="4">
        <v>0</v>
      </c>
      <c r="AZ94" s="3">
        <v>0</v>
      </c>
    </row>
    <row r="95" spans="1:52" x14ac:dyDescent="0.35">
      <c r="A95" t="s">
        <v>70</v>
      </c>
      <c r="B95" t="s">
        <v>70</v>
      </c>
      <c r="C95" t="s">
        <v>235</v>
      </c>
      <c r="D95" t="s">
        <v>236</v>
      </c>
      <c r="E95" t="s">
        <v>44</v>
      </c>
      <c r="F95" t="s">
        <v>237</v>
      </c>
      <c r="G95" t="s">
        <v>74</v>
      </c>
      <c r="H95">
        <v>2021</v>
      </c>
      <c r="I95">
        <v>6</v>
      </c>
      <c r="J95" t="s">
        <v>238</v>
      </c>
      <c r="K95" t="s">
        <v>239</v>
      </c>
      <c r="L95" t="s">
        <v>234</v>
      </c>
      <c r="M95" s="2">
        <v>4886</v>
      </c>
      <c r="N95" s="3">
        <v>0.71018550927546376</v>
      </c>
      <c r="O95" s="2">
        <v>2029</v>
      </c>
      <c r="P95" s="2">
        <v>0</v>
      </c>
      <c r="Q95" s="3">
        <v>0</v>
      </c>
      <c r="R95" s="2">
        <v>2029</v>
      </c>
      <c r="S95" s="2">
        <v>0</v>
      </c>
      <c r="T95" s="3">
        <v>0</v>
      </c>
      <c r="U95" s="2">
        <v>4886</v>
      </c>
      <c r="V95" s="3">
        <v>0.71018550927546376</v>
      </c>
      <c r="W95" s="4">
        <v>48</v>
      </c>
      <c r="X95" s="4">
        <v>0</v>
      </c>
      <c r="Y95" s="3">
        <v>0</v>
      </c>
      <c r="Z95" s="4">
        <v>39</v>
      </c>
      <c r="AA95" s="4">
        <v>0</v>
      </c>
      <c r="AB95" s="3">
        <v>0</v>
      </c>
      <c r="AC95" s="4">
        <v>2</v>
      </c>
      <c r="AD95" s="4">
        <v>0</v>
      </c>
      <c r="AE95" s="3">
        <v>0</v>
      </c>
      <c r="AF95" s="3">
        <v>0.8125</v>
      </c>
      <c r="AG95" s="3">
        <v>0</v>
      </c>
      <c r="AH95" s="3">
        <v>0.8125</v>
      </c>
      <c r="AI95" s="3">
        <v>5.128205128205128E-2</v>
      </c>
      <c r="AJ95" s="3">
        <v>0</v>
      </c>
      <c r="AK95" s="3">
        <v>5.128205128205128E-2</v>
      </c>
      <c r="AL95" s="3">
        <v>0</v>
      </c>
      <c r="AM95" s="14">
        <v>3</v>
      </c>
      <c r="AN95" s="3">
        <v>0</v>
      </c>
      <c r="AO95" s="2">
        <v>984</v>
      </c>
      <c r="AP95" s="2">
        <v>0</v>
      </c>
      <c r="AQ95" s="3">
        <v>0</v>
      </c>
      <c r="AR95" s="3">
        <v>0</v>
      </c>
      <c r="AS95" s="2">
        <v>0</v>
      </c>
      <c r="AT95" s="2">
        <v>0</v>
      </c>
      <c r="AU95" s="3">
        <v>0</v>
      </c>
      <c r="AV95" s="3">
        <v>0</v>
      </c>
      <c r="AW95" s="3">
        <v>0</v>
      </c>
      <c r="AX95" s="3">
        <v>1</v>
      </c>
      <c r="AY95" s="4">
        <v>0</v>
      </c>
      <c r="AZ95" s="3">
        <v>0</v>
      </c>
    </row>
    <row r="96" spans="1:52" x14ac:dyDescent="0.35">
      <c r="A96" t="s">
        <v>70</v>
      </c>
      <c r="B96" t="s">
        <v>70</v>
      </c>
      <c r="C96" t="s">
        <v>240</v>
      </c>
      <c r="D96" t="s">
        <v>72</v>
      </c>
      <c r="E96" t="s">
        <v>44</v>
      </c>
      <c r="F96" t="s">
        <v>241</v>
      </c>
      <c r="G96" t="s">
        <v>74</v>
      </c>
      <c r="H96">
        <v>2022</v>
      </c>
      <c r="I96">
        <v>1</v>
      </c>
      <c r="J96" t="s">
        <v>203</v>
      </c>
      <c r="K96" t="s">
        <v>95</v>
      </c>
      <c r="L96" t="s">
        <v>76</v>
      </c>
      <c r="M96" s="2">
        <v>0</v>
      </c>
      <c r="N96" s="3">
        <v>0</v>
      </c>
      <c r="O96" s="2">
        <v>0</v>
      </c>
      <c r="P96" s="2">
        <v>0</v>
      </c>
      <c r="Q96" s="3">
        <v>0</v>
      </c>
      <c r="R96" s="2">
        <v>0</v>
      </c>
      <c r="S96" s="2">
        <v>0</v>
      </c>
      <c r="T96" s="3">
        <v>0</v>
      </c>
      <c r="U96" s="2">
        <v>0</v>
      </c>
      <c r="V96" s="3">
        <v>0</v>
      </c>
      <c r="W96" s="4">
        <v>0</v>
      </c>
      <c r="X96" s="4">
        <v>0</v>
      </c>
      <c r="Y96" s="3">
        <v>0</v>
      </c>
      <c r="Z96" s="4">
        <v>0</v>
      </c>
      <c r="AA96" s="4">
        <v>0</v>
      </c>
      <c r="AB96" s="3">
        <v>0</v>
      </c>
      <c r="AC96" s="4">
        <v>0</v>
      </c>
      <c r="AD96" s="4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14">
        <v>0</v>
      </c>
      <c r="AN96" s="3">
        <v>0</v>
      </c>
      <c r="AO96" s="2">
        <v>0</v>
      </c>
      <c r="AP96" s="2">
        <v>0</v>
      </c>
      <c r="AQ96" s="3">
        <v>0</v>
      </c>
      <c r="AR96" s="3">
        <v>0</v>
      </c>
      <c r="AS96" s="2">
        <v>0</v>
      </c>
      <c r="AT96" s="2">
        <v>0</v>
      </c>
      <c r="AU96" s="3">
        <v>0</v>
      </c>
      <c r="AV96" s="3">
        <v>0</v>
      </c>
      <c r="AW96" s="3">
        <v>0</v>
      </c>
      <c r="AX96" s="3">
        <v>0</v>
      </c>
      <c r="AY96" s="4">
        <v>0</v>
      </c>
      <c r="AZ96" s="3">
        <v>0</v>
      </c>
    </row>
    <row r="97" spans="1:52" x14ac:dyDescent="0.35">
      <c r="A97" t="s">
        <v>70</v>
      </c>
      <c r="B97" t="s">
        <v>70</v>
      </c>
      <c r="C97" t="s">
        <v>70</v>
      </c>
      <c r="D97" t="s">
        <v>135</v>
      </c>
      <c r="E97" t="s">
        <v>44</v>
      </c>
      <c r="F97" t="s">
        <v>242</v>
      </c>
      <c r="G97" t="s">
        <v>74</v>
      </c>
      <c r="H97">
        <v>2020</v>
      </c>
      <c r="I97">
        <v>3</v>
      </c>
      <c r="J97" t="s">
        <v>243</v>
      </c>
      <c r="K97" t="s">
        <v>244</v>
      </c>
      <c r="L97" t="s">
        <v>76</v>
      </c>
      <c r="M97" s="2">
        <v>0</v>
      </c>
      <c r="N97" s="3">
        <v>0</v>
      </c>
      <c r="O97" s="2">
        <v>0</v>
      </c>
      <c r="P97" s="2">
        <v>0</v>
      </c>
      <c r="Q97" s="3">
        <v>0</v>
      </c>
      <c r="R97" s="2">
        <v>0</v>
      </c>
      <c r="S97" s="2">
        <v>0</v>
      </c>
      <c r="T97" s="3">
        <v>0</v>
      </c>
      <c r="U97" s="2">
        <v>0</v>
      </c>
      <c r="V97" s="3">
        <v>0</v>
      </c>
      <c r="W97" s="4">
        <v>0</v>
      </c>
      <c r="X97" s="4">
        <v>0</v>
      </c>
      <c r="Y97" s="3">
        <v>0</v>
      </c>
      <c r="Z97" s="4">
        <v>0</v>
      </c>
      <c r="AA97" s="4">
        <v>0</v>
      </c>
      <c r="AB97" s="3">
        <v>0</v>
      </c>
      <c r="AC97" s="4">
        <v>0</v>
      </c>
      <c r="AD97" s="4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14">
        <v>0</v>
      </c>
      <c r="AN97" s="3">
        <v>0</v>
      </c>
      <c r="AO97" s="2">
        <v>0</v>
      </c>
      <c r="AP97" s="2">
        <v>0</v>
      </c>
      <c r="AQ97" s="3">
        <v>0</v>
      </c>
      <c r="AR97" s="3">
        <v>0</v>
      </c>
      <c r="AS97" s="2">
        <v>0</v>
      </c>
      <c r="AT97" s="2">
        <v>0</v>
      </c>
      <c r="AU97" s="3">
        <v>0</v>
      </c>
      <c r="AV97" s="3">
        <v>0</v>
      </c>
      <c r="AW97" s="3">
        <v>0</v>
      </c>
      <c r="AX97" s="3">
        <v>0</v>
      </c>
      <c r="AY97" s="4">
        <v>0</v>
      </c>
      <c r="AZ97" s="3">
        <v>0</v>
      </c>
    </row>
    <row r="98" spans="1:52" x14ac:dyDescent="0.35">
      <c r="A98" t="s">
        <v>245</v>
      </c>
      <c r="B98" t="s">
        <v>70</v>
      </c>
      <c r="C98" t="s">
        <v>245</v>
      </c>
      <c r="D98" t="s">
        <v>156</v>
      </c>
      <c r="E98" t="s">
        <v>43</v>
      </c>
      <c r="F98" t="s">
        <v>246</v>
      </c>
      <c r="G98" t="s">
        <v>74</v>
      </c>
      <c r="H98">
        <v>2020</v>
      </c>
      <c r="I98">
        <v>6</v>
      </c>
      <c r="J98" t="s">
        <v>247</v>
      </c>
      <c r="K98" t="s">
        <v>248</v>
      </c>
      <c r="L98" t="s">
        <v>76</v>
      </c>
      <c r="M98" s="2">
        <v>0</v>
      </c>
      <c r="N98" s="3">
        <v>0</v>
      </c>
      <c r="O98" s="2">
        <v>0</v>
      </c>
      <c r="P98" s="2">
        <v>0</v>
      </c>
      <c r="Q98" s="3">
        <v>0</v>
      </c>
      <c r="R98" s="2">
        <v>0</v>
      </c>
      <c r="S98" s="2">
        <v>0</v>
      </c>
      <c r="T98" s="3">
        <v>0</v>
      </c>
      <c r="U98" s="2">
        <v>0</v>
      </c>
      <c r="V98" s="3">
        <v>0</v>
      </c>
      <c r="W98" s="4">
        <v>0</v>
      </c>
      <c r="X98" s="4">
        <v>0</v>
      </c>
      <c r="Y98" s="3">
        <v>0</v>
      </c>
      <c r="Z98" s="4">
        <v>0</v>
      </c>
      <c r="AA98" s="4">
        <v>0</v>
      </c>
      <c r="AB98" s="3">
        <v>0</v>
      </c>
      <c r="AC98" s="4">
        <v>0</v>
      </c>
      <c r="AD98" s="4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14">
        <v>0</v>
      </c>
      <c r="AN98" s="3">
        <v>0</v>
      </c>
      <c r="AO98" s="2">
        <v>0</v>
      </c>
      <c r="AP98" s="2">
        <v>0</v>
      </c>
      <c r="AQ98" s="3">
        <v>0</v>
      </c>
      <c r="AR98" s="3">
        <v>0</v>
      </c>
      <c r="AS98" s="2">
        <v>0</v>
      </c>
      <c r="AT98" s="2">
        <v>0</v>
      </c>
      <c r="AU98" s="3">
        <v>0</v>
      </c>
      <c r="AV98" s="3">
        <v>0</v>
      </c>
      <c r="AW98" s="3">
        <v>0</v>
      </c>
      <c r="AX98" s="3">
        <v>0</v>
      </c>
      <c r="AY98" s="4">
        <v>0</v>
      </c>
      <c r="AZ98" s="3">
        <v>0</v>
      </c>
    </row>
    <row r="99" spans="1:52" x14ac:dyDescent="0.35">
      <c r="A99" t="s">
        <v>245</v>
      </c>
      <c r="B99" t="s">
        <v>70</v>
      </c>
      <c r="C99" t="s">
        <v>245</v>
      </c>
      <c r="D99" t="s">
        <v>156</v>
      </c>
      <c r="E99" t="s">
        <v>44</v>
      </c>
      <c r="F99" t="s">
        <v>246</v>
      </c>
      <c r="G99" t="s">
        <v>74</v>
      </c>
      <c r="H99">
        <v>2020</v>
      </c>
      <c r="I99">
        <v>6</v>
      </c>
      <c r="J99" t="s">
        <v>247</v>
      </c>
      <c r="K99" t="s">
        <v>248</v>
      </c>
      <c r="L99" t="s">
        <v>76</v>
      </c>
      <c r="M99" s="2">
        <v>23586</v>
      </c>
      <c r="N99" s="3">
        <v>-2.2260912821788336E-2</v>
      </c>
      <c r="O99" s="2">
        <v>-537</v>
      </c>
      <c r="P99" s="2">
        <v>0</v>
      </c>
      <c r="Q99" s="3">
        <v>0</v>
      </c>
      <c r="R99" s="2">
        <v>0</v>
      </c>
      <c r="S99" s="2">
        <v>0</v>
      </c>
      <c r="T99" s="3">
        <v>0</v>
      </c>
      <c r="U99" s="2">
        <v>9282</v>
      </c>
      <c r="V99" s="3">
        <v>0</v>
      </c>
      <c r="W99" s="4">
        <v>3</v>
      </c>
      <c r="X99" s="4">
        <v>1</v>
      </c>
      <c r="Y99" s="3">
        <v>2</v>
      </c>
      <c r="Z99" s="4">
        <v>3</v>
      </c>
      <c r="AA99" s="4">
        <v>1</v>
      </c>
      <c r="AB99" s="3">
        <v>2</v>
      </c>
      <c r="AC99" s="4">
        <v>0</v>
      </c>
      <c r="AD99" s="4">
        <v>0</v>
      </c>
      <c r="AE99" s="3">
        <v>0</v>
      </c>
      <c r="AF99" s="3">
        <v>1</v>
      </c>
      <c r="AG99" s="3">
        <v>1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14">
        <v>0</v>
      </c>
      <c r="AN99" s="3">
        <v>0</v>
      </c>
      <c r="AO99" s="2">
        <v>7114</v>
      </c>
      <c r="AP99" s="2">
        <v>0</v>
      </c>
      <c r="AQ99" s="3">
        <v>0</v>
      </c>
      <c r="AR99" s="3">
        <v>1.5808122104115564E-2</v>
      </c>
      <c r="AS99" s="2">
        <v>0</v>
      </c>
      <c r="AT99" s="2">
        <v>0</v>
      </c>
      <c r="AU99" s="3">
        <v>0</v>
      </c>
      <c r="AV99" s="3">
        <v>0</v>
      </c>
      <c r="AW99" s="3">
        <v>0</v>
      </c>
      <c r="AX99" s="3">
        <v>0.92307692307692313</v>
      </c>
      <c r="AY99" s="4">
        <v>0</v>
      </c>
      <c r="AZ99" s="3">
        <v>0</v>
      </c>
    </row>
    <row r="100" spans="1:52" x14ac:dyDescent="0.35">
      <c r="A100" t="s">
        <v>249</v>
      </c>
      <c r="B100" t="s">
        <v>70</v>
      </c>
      <c r="C100" t="s">
        <v>250</v>
      </c>
      <c r="D100" t="s">
        <v>251</v>
      </c>
      <c r="E100" t="s">
        <v>43</v>
      </c>
      <c r="F100" t="s">
        <v>252</v>
      </c>
      <c r="G100" t="s">
        <v>74</v>
      </c>
      <c r="H100">
        <v>2019</v>
      </c>
      <c r="I100">
        <v>3</v>
      </c>
      <c r="J100" t="s">
        <v>253</v>
      </c>
      <c r="K100" t="s">
        <v>254</v>
      </c>
      <c r="L100" t="s">
        <v>255</v>
      </c>
      <c r="M100" s="2">
        <v>0</v>
      </c>
      <c r="N100" s="3">
        <v>0</v>
      </c>
      <c r="O100" s="2">
        <v>0</v>
      </c>
      <c r="P100" s="2">
        <v>0</v>
      </c>
      <c r="Q100" s="3">
        <v>0</v>
      </c>
      <c r="R100" s="2">
        <v>0</v>
      </c>
      <c r="S100" s="2">
        <v>0</v>
      </c>
      <c r="T100" s="3">
        <v>0</v>
      </c>
      <c r="U100" s="2">
        <v>0</v>
      </c>
      <c r="V100" s="3">
        <v>0</v>
      </c>
      <c r="W100" s="4">
        <v>0</v>
      </c>
      <c r="X100" s="4">
        <v>0</v>
      </c>
      <c r="Y100" s="3">
        <v>0</v>
      </c>
      <c r="Z100" s="4">
        <v>0</v>
      </c>
      <c r="AA100" s="4">
        <v>0</v>
      </c>
      <c r="AB100" s="3">
        <v>0</v>
      </c>
      <c r="AC100" s="4">
        <v>0</v>
      </c>
      <c r="AD100" s="4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14">
        <v>0</v>
      </c>
      <c r="AN100" s="3">
        <v>0</v>
      </c>
      <c r="AO100" s="2">
        <v>0</v>
      </c>
      <c r="AP100" s="2">
        <v>0</v>
      </c>
      <c r="AQ100" s="3">
        <v>0</v>
      </c>
      <c r="AR100" s="3">
        <v>0</v>
      </c>
      <c r="AS100" s="2">
        <v>0</v>
      </c>
      <c r="AT100" s="2">
        <v>0</v>
      </c>
      <c r="AU100" s="3">
        <v>0</v>
      </c>
      <c r="AV100" s="3">
        <v>0</v>
      </c>
      <c r="AW100" s="3">
        <v>0</v>
      </c>
      <c r="AX100" s="3">
        <v>0</v>
      </c>
      <c r="AY100" s="4">
        <v>0</v>
      </c>
      <c r="AZ100" s="3">
        <v>0</v>
      </c>
    </row>
    <row r="101" spans="1:52" x14ac:dyDescent="0.35">
      <c r="A101" t="s">
        <v>249</v>
      </c>
      <c r="B101" t="s">
        <v>70</v>
      </c>
      <c r="C101" t="s">
        <v>250</v>
      </c>
      <c r="D101" t="s">
        <v>251</v>
      </c>
      <c r="E101" t="s">
        <v>44</v>
      </c>
      <c r="F101" t="s">
        <v>252</v>
      </c>
      <c r="G101" t="s">
        <v>74</v>
      </c>
      <c r="H101">
        <v>2019</v>
      </c>
      <c r="I101">
        <v>3</v>
      </c>
      <c r="J101" t="s">
        <v>253</v>
      </c>
      <c r="K101" t="s">
        <v>254</v>
      </c>
      <c r="L101" t="s">
        <v>255</v>
      </c>
      <c r="M101" s="2">
        <v>64197</v>
      </c>
      <c r="N101" s="3">
        <v>0.2063250465076949</v>
      </c>
      <c r="O101" s="2">
        <v>27673</v>
      </c>
      <c r="P101" s="2">
        <v>16693</v>
      </c>
      <c r="Q101" s="3">
        <v>0.65776073803390633</v>
      </c>
      <c r="R101" s="2">
        <v>10126</v>
      </c>
      <c r="S101" s="2">
        <v>16693</v>
      </c>
      <c r="T101" s="3">
        <v>-0.39339843047984185</v>
      </c>
      <c r="U101" s="2">
        <v>27324</v>
      </c>
      <c r="V101" s="3">
        <v>-0.19376825705939629</v>
      </c>
      <c r="W101" s="4">
        <v>4</v>
      </c>
      <c r="X101" s="4">
        <v>6</v>
      </c>
      <c r="Y101" s="3">
        <v>-0.33333333333333331</v>
      </c>
      <c r="Z101" s="4">
        <v>3</v>
      </c>
      <c r="AA101" s="4">
        <v>6</v>
      </c>
      <c r="AB101" s="3">
        <v>-0.5</v>
      </c>
      <c r="AC101" s="4">
        <v>2</v>
      </c>
      <c r="AD101" s="4">
        <v>3</v>
      </c>
      <c r="AE101" s="3">
        <v>-0.33333333333333331</v>
      </c>
      <c r="AF101" s="3">
        <v>0.75</v>
      </c>
      <c r="AG101" s="3">
        <v>1</v>
      </c>
      <c r="AH101" s="3">
        <v>-0.25</v>
      </c>
      <c r="AI101" s="3">
        <v>0.66666666666666663</v>
      </c>
      <c r="AJ101" s="3">
        <v>0.5</v>
      </c>
      <c r="AK101" s="3">
        <v>0.16666666666666663</v>
      </c>
      <c r="AL101" s="3">
        <v>1.0511591685137482</v>
      </c>
      <c r="AM101" s="14">
        <v>11</v>
      </c>
      <c r="AN101" s="3">
        <v>1</v>
      </c>
      <c r="AO101" s="2">
        <v>11749</v>
      </c>
      <c r="AP101" s="2">
        <v>0</v>
      </c>
      <c r="AQ101" s="3">
        <v>0</v>
      </c>
      <c r="AR101" s="3">
        <v>3.2384211169497741E-3</v>
      </c>
      <c r="AS101" s="2">
        <v>0</v>
      </c>
      <c r="AT101" s="2">
        <v>0</v>
      </c>
      <c r="AU101" s="3">
        <v>0</v>
      </c>
      <c r="AV101" s="3">
        <v>0</v>
      </c>
      <c r="AW101" s="3">
        <v>0.75</v>
      </c>
      <c r="AX101" s="3">
        <v>0.75</v>
      </c>
      <c r="AY101" s="4">
        <v>0</v>
      </c>
      <c r="AZ101" s="3">
        <v>0</v>
      </c>
    </row>
    <row r="102" spans="1:52" x14ac:dyDescent="0.35">
      <c r="A102" t="s">
        <v>249</v>
      </c>
      <c r="B102" t="s">
        <v>70</v>
      </c>
      <c r="C102" t="s">
        <v>256</v>
      </c>
      <c r="D102" t="s">
        <v>257</v>
      </c>
      <c r="E102" t="s">
        <v>43</v>
      </c>
      <c r="F102" t="s">
        <v>258</v>
      </c>
      <c r="G102" t="s">
        <v>74</v>
      </c>
      <c r="H102">
        <v>2021</v>
      </c>
      <c r="I102">
        <v>1</v>
      </c>
      <c r="J102" t="s">
        <v>259</v>
      </c>
      <c r="K102" t="s">
        <v>260</v>
      </c>
      <c r="L102" t="s">
        <v>255</v>
      </c>
      <c r="M102" s="2">
        <v>0</v>
      </c>
      <c r="N102" s="3">
        <v>0</v>
      </c>
      <c r="O102" s="2">
        <v>0</v>
      </c>
      <c r="P102" s="2">
        <v>0</v>
      </c>
      <c r="Q102" s="3">
        <v>0</v>
      </c>
      <c r="R102" s="2">
        <v>0</v>
      </c>
      <c r="S102" s="2">
        <v>0</v>
      </c>
      <c r="T102" s="3">
        <v>0</v>
      </c>
      <c r="U102" s="2">
        <v>0</v>
      </c>
      <c r="V102" s="3">
        <v>0</v>
      </c>
      <c r="W102" s="4">
        <v>0</v>
      </c>
      <c r="X102" s="4">
        <v>0</v>
      </c>
      <c r="Y102" s="3">
        <v>0</v>
      </c>
      <c r="Z102" s="4">
        <v>0</v>
      </c>
      <c r="AA102" s="4">
        <v>0</v>
      </c>
      <c r="AB102" s="3">
        <v>0</v>
      </c>
      <c r="AC102" s="4">
        <v>0</v>
      </c>
      <c r="AD102" s="4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14">
        <v>0</v>
      </c>
      <c r="AN102" s="3">
        <v>0</v>
      </c>
      <c r="AO102" s="2">
        <v>0</v>
      </c>
      <c r="AP102" s="2">
        <v>0</v>
      </c>
      <c r="AQ102" s="3">
        <v>0</v>
      </c>
      <c r="AR102" s="3">
        <v>0</v>
      </c>
      <c r="AS102" s="2">
        <v>0</v>
      </c>
      <c r="AT102" s="2">
        <v>0</v>
      </c>
      <c r="AU102" s="3">
        <v>0</v>
      </c>
      <c r="AV102" s="3">
        <v>0</v>
      </c>
      <c r="AW102" s="3">
        <v>0</v>
      </c>
      <c r="AX102" s="3">
        <v>0</v>
      </c>
      <c r="AY102" s="4">
        <v>0</v>
      </c>
      <c r="AZ102" s="3">
        <v>0</v>
      </c>
    </row>
    <row r="103" spans="1:52" x14ac:dyDescent="0.35">
      <c r="A103" t="s">
        <v>249</v>
      </c>
      <c r="B103" t="s">
        <v>70</v>
      </c>
      <c r="C103" t="s">
        <v>256</v>
      </c>
      <c r="D103" t="s">
        <v>257</v>
      </c>
      <c r="E103" t="s">
        <v>44</v>
      </c>
      <c r="F103" t="s">
        <v>258</v>
      </c>
      <c r="G103" t="s">
        <v>74</v>
      </c>
      <c r="H103">
        <v>2021</v>
      </c>
      <c r="I103">
        <v>1</v>
      </c>
      <c r="J103" t="s">
        <v>259</v>
      </c>
      <c r="K103" t="s">
        <v>260</v>
      </c>
      <c r="L103" t="s">
        <v>255</v>
      </c>
      <c r="M103" s="2">
        <v>4904</v>
      </c>
      <c r="N103" s="3">
        <v>0</v>
      </c>
      <c r="O103" s="2">
        <v>0</v>
      </c>
      <c r="P103" s="2">
        <v>0</v>
      </c>
      <c r="Q103" s="3">
        <v>0</v>
      </c>
      <c r="R103" s="2">
        <v>0</v>
      </c>
      <c r="S103" s="2">
        <v>0</v>
      </c>
      <c r="T103" s="3">
        <v>0</v>
      </c>
      <c r="U103" s="2">
        <v>4904</v>
      </c>
      <c r="V103" s="3">
        <v>0</v>
      </c>
      <c r="W103" s="4">
        <v>6</v>
      </c>
      <c r="X103" s="4">
        <v>13</v>
      </c>
      <c r="Y103" s="3">
        <v>-0.53846153846153844</v>
      </c>
      <c r="Z103" s="4">
        <v>0</v>
      </c>
      <c r="AA103" s="4">
        <v>6</v>
      </c>
      <c r="AB103" s="3">
        <v>-1</v>
      </c>
      <c r="AC103" s="4">
        <v>0</v>
      </c>
      <c r="AD103" s="4">
        <v>0</v>
      </c>
      <c r="AE103" s="3">
        <v>0</v>
      </c>
      <c r="AF103" s="3">
        <v>0</v>
      </c>
      <c r="AG103" s="3">
        <v>0.46153846153846156</v>
      </c>
      <c r="AH103" s="3">
        <v>-0.46153846153846156</v>
      </c>
      <c r="AI103" s="3">
        <v>0</v>
      </c>
      <c r="AJ103" s="3">
        <v>0</v>
      </c>
      <c r="AK103" s="3">
        <v>0</v>
      </c>
      <c r="AL103" s="3">
        <v>0</v>
      </c>
      <c r="AM103" s="14">
        <v>3</v>
      </c>
      <c r="AN103" s="3">
        <v>0</v>
      </c>
      <c r="AO103" s="2">
        <v>1209</v>
      </c>
      <c r="AP103" s="2">
        <v>0</v>
      </c>
      <c r="AQ103" s="3">
        <v>0</v>
      </c>
      <c r="AR103" s="3">
        <v>0</v>
      </c>
      <c r="AS103" s="2">
        <v>0</v>
      </c>
      <c r="AT103" s="2">
        <v>0</v>
      </c>
      <c r="AU103" s="3">
        <v>0</v>
      </c>
      <c r="AV103" s="3">
        <v>0</v>
      </c>
      <c r="AW103" s="3">
        <v>0</v>
      </c>
      <c r="AX103" s="3">
        <v>0.8571428571428571</v>
      </c>
      <c r="AY103" s="4">
        <v>0</v>
      </c>
      <c r="AZ103" s="3">
        <v>0</v>
      </c>
    </row>
    <row r="104" spans="1:52" x14ac:dyDescent="0.35">
      <c r="A104" t="s">
        <v>261</v>
      </c>
      <c r="B104" t="s">
        <v>70</v>
      </c>
      <c r="C104" t="s">
        <v>262</v>
      </c>
      <c r="D104" t="s">
        <v>263</v>
      </c>
      <c r="E104" t="s">
        <v>43</v>
      </c>
      <c r="F104" t="s">
        <v>264</v>
      </c>
      <c r="G104" t="s">
        <v>74</v>
      </c>
      <c r="H104">
        <v>2021</v>
      </c>
      <c r="I104">
        <v>4</v>
      </c>
      <c r="J104" t="s">
        <v>75</v>
      </c>
      <c r="K104" t="s">
        <v>75</v>
      </c>
      <c r="L104" t="s">
        <v>265</v>
      </c>
      <c r="M104" s="2">
        <v>0</v>
      </c>
      <c r="N104" s="3">
        <v>0</v>
      </c>
      <c r="O104" s="2">
        <v>0</v>
      </c>
      <c r="P104" s="2">
        <v>0</v>
      </c>
      <c r="Q104" s="3">
        <v>0</v>
      </c>
      <c r="R104" s="2">
        <v>0</v>
      </c>
      <c r="S104" s="2">
        <v>0</v>
      </c>
      <c r="T104" s="3">
        <v>0</v>
      </c>
      <c r="U104" s="2">
        <v>0</v>
      </c>
      <c r="V104" s="3">
        <v>0</v>
      </c>
      <c r="W104" s="4">
        <v>0</v>
      </c>
      <c r="X104" s="4">
        <v>0</v>
      </c>
      <c r="Y104" s="3">
        <v>0</v>
      </c>
      <c r="Z104" s="4">
        <v>0</v>
      </c>
      <c r="AA104" s="4">
        <v>0</v>
      </c>
      <c r="AB104" s="3">
        <v>0</v>
      </c>
      <c r="AC104" s="4">
        <v>0</v>
      </c>
      <c r="AD104" s="4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14">
        <v>0</v>
      </c>
      <c r="AN104" s="3">
        <v>0</v>
      </c>
      <c r="AO104" s="2">
        <v>0</v>
      </c>
      <c r="AP104" s="2">
        <v>0</v>
      </c>
      <c r="AQ104" s="3">
        <v>0</v>
      </c>
      <c r="AR104" s="3">
        <v>0</v>
      </c>
      <c r="AS104" s="2">
        <v>0</v>
      </c>
      <c r="AT104" s="2">
        <v>0</v>
      </c>
      <c r="AU104" s="3">
        <v>0</v>
      </c>
      <c r="AV104" s="3">
        <v>0</v>
      </c>
      <c r="AW104" s="3">
        <v>0</v>
      </c>
      <c r="AX104" s="3">
        <v>0</v>
      </c>
      <c r="AY104" s="4">
        <v>0</v>
      </c>
      <c r="AZ104" s="3">
        <v>0</v>
      </c>
    </row>
    <row r="105" spans="1:52" x14ac:dyDescent="0.35">
      <c r="A105" t="s">
        <v>261</v>
      </c>
      <c r="B105" t="s">
        <v>70</v>
      </c>
      <c r="C105" t="s">
        <v>262</v>
      </c>
      <c r="D105" t="s">
        <v>263</v>
      </c>
      <c r="E105" t="s">
        <v>44</v>
      </c>
      <c r="F105" t="s">
        <v>264</v>
      </c>
      <c r="G105" t="s">
        <v>74</v>
      </c>
      <c r="H105">
        <v>2021</v>
      </c>
      <c r="I105">
        <v>4</v>
      </c>
      <c r="J105" t="s">
        <v>75</v>
      </c>
      <c r="K105" t="s">
        <v>75</v>
      </c>
      <c r="L105" t="s">
        <v>265</v>
      </c>
      <c r="M105" s="2">
        <v>881</v>
      </c>
      <c r="N105" s="3">
        <v>0</v>
      </c>
      <c r="O105" s="2">
        <v>0</v>
      </c>
      <c r="P105" s="2">
        <v>0</v>
      </c>
      <c r="Q105" s="3">
        <v>0</v>
      </c>
      <c r="R105" s="2">
        <v>0</v>
      </c>
      <c r="S105" s="2">
        <v>0</v>
      </c>
      <c r="T105" s="3">
        <v>0</v>
      </c>
      <c r="U105" s="2">
        <v>881</v>
      </c>
      <c r="V105" s="3">
        <v>0</v>
      </c>
      <c r="W105" s="4">
        <v>2</v>
      </c>
      <c r="X105" s="4">
        <v>0</v>
      </c>
      <c r="Y105" s="3">
        <v>0</v>
      </c>
      <c r="Z105" s="4">
        <v>2</v>
      </c>
      <c r="AA105" s="4">
        <v>0</v>
      </c>
      <c r="AB105" s="3">
        <v>0</v>
      </c>
      <c r="AC105" s="4">
        <v>0</v>
      </c>
      <c r="AD105" s="4">
        <v>0</v>
      </c>
      <c r="AE105" s="3">
        <v>0</v>
      </c>
      <c r="AF105" s="3">
        <v>1</v>
      </c>
      <c r="AG105" s="3">
        <v>0</v>
      </c>
      <c r="AH105" s="3">
        <v>1</v>
      </c>
      <c r="AI105" s="3">
        <v>0</v>
      </c>
      <c r="AJ105" s="3">
        <v>0</v>
      </c>
      <c r="AK105" s="3">
        <v>0</v>
      </c>
      <c r="AL105" s="3">
        <v>0</v>
      </c>
      <c r="AM105" s="14">
        <v>1</v>
      </c>
      <c r="AN105" s="3">
        <v>0</v>
      </c>
      <c r="AO105" s="2">
        <v>217</v>
      </c>
      <c r="AP105" s="2">
        <v>0</v>
      </c>
      <c r="AQ105" s="3">
        <v>0</v>
      </c>
      <c r="AR105" s="3">
        <v>0</v>
      </c>
      <c r="AS105" s="2">
        <v>0</v>
      </c>
      <c r="AT105" s="2">
        <v>0</v>
      </c>
      <c r="AU105" s="3">
        <v>0</v>
      </c>
      <c r="AV105" s="3">
        <v>0</v>
      </c>
      <c r="AW105" s="3">
        <v>0</v>
      </c>
      <c r="AX105" s="3">
        <v>0.92307692307692313</v>
      </c>
      <c r="AY105" s="4">
        <v>0</v>
      </c>
      <c r="AZ105" s="3">
        <v>0</v>
      </c>
    </row>
    <row r="106" spans="1:52" x14ac:dyDescent="0.35">
      <c r="A106" t="s">
        <v>261</v>
      </c>
      <c r="B106" t="s">
        <v>70</v>
      </c>
      <c r="C106" t="s">
        <v>267</v>
      </c>
      <c r="D106" t="s">
        <v>263</v>
      </c>
      <c r="E106" t="s">
        <v>44</v>
      </c>
      <c r="F106" t="s">
        <v>264</v>
      </c>
      <c r="G106" t="s">
        <v>74</v>
      </c>
      <c r="H106">
        <v>2021</v>
      </c>
      <c r="I106">
        <v>4</v>
      </c>
      <c r="J106" t="s">
        <v>268</v>
      </c>
      <c r="K106" t="s">
        <v>269</v>
      </c>
      <c r="L106" t="s">
        <v>270</v>
      </c>
      <c r="M106" s="2">
        <v>0</v>
      </c>
      <c r="N106" s="3">
        <v>0</v>
      </c>
      <c r="O106" s="2">
        <v>0</v>
      </c>
      <c r="P106" s="2">
        <v>0</v>
      </c>
      <c r="Q106" s="3">
        <v>0</v>
      </c>
      <c r="R106" s="2">
        <v>0</v>
      </c>
      <c r="S106" s="2">
        <v>0</v>
      </c>
      <c r="T106" s="3">
        <v>0</v>
      </c>
      <c r="U106" s="2">
        <v>0</v>
      </c>
      <c r="V106" s="3">
        <v>0</v>
      </c>
      <c r="W106" s="4">
        <v>0</v>
      </c>
      <c r="X106" s="4">
        <v>0</v>
      </c>
      <c r="Y106" s="3">
        <v>0</v>
      </c>
      <c r="Z106" s="4">
        <v>0</v>
      </c>
      <c r="AA106" s="4">
        <v>0</v>
      </c>
      <c r="AB106" s="3">
        <v>0</v>
      </c>
      <c r="AC106" s="4">
        <v>0</v>
      </c>
      <c r="AD106" s="4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14">
        <v>0</v>
      </c>
      <c r="AN106" s="3">
        <v>0</v>
      </c>
      <c r="AO106" s="2">
        <v>0</v>
      </c>
      <c r="AP106" s="2">
        <v>0</v>
      </c>
      <c r="AQ106" s="3">
        <v>0</v>
      </c>
      <c r="AR106" s="3">
        <v>0</v>
      </c>
      <c r="AS106" s="2">
        <v>0</v>
      </c>
      <c r="AT106" s="2">
        <v>0</v>
      </c>
      <c r="AU106" s="3">
        <v>0</v>
      </c>
      <c r="AV106" s="3">
        <v>0</v>
      </c>
      <c r="AW106" s="3">
        <v>0</v>
      </c>
      <c r="AX106" s="3">
        <v>0</v>
      </c>
      <c r="AY106" s="4">
        <v>0</v>
      </c>
      <c r="AZ106" s="3">
        <v>0</v>
      </c>
    </row>
    <row r="107" spans="1:52" x14ac:dyDescent="0.35">
      <c r="A107" t="s">
        <v>261</v>
      </c>
      <c r="B107" t="s">
        <v>70</v>
      </c>
      <c r="C107" t="s">
        <v>271</v>
      </c>
      <c r="D107" t="s">
        <v>263</v>
      </c>
      <c r="E107" t="s">
        <v>43</v>
      </c>
      <c r="F107" t="s">
        <v>264</v>
      </c>
      <c r="G107" t="s">
        <v>74</v>
      </c>
      <c r="H107">
        <v>2021</v>
      </c>
      <c r="I107">
        <v>4</v>
      </c>
      <c r="J107" t="s">
        <v>272</v>
      </c>
      <c r="K107" t="s">
        <v>216</v>
      </c>
      <c r="L107" t="s">
        <v>217</v>
      </c>
      <c r="M107" s="2">
        <v>0</v>
      </c>
      <c r="N107" s="3">
        <v>0</v>
      </c>
      <c r="O107" s="2">
        <v>0</v>
      </c>
      <c r="P107" s="2">
        <v>0</v>
      </c>
      <c r="Q107" s="3">
        <v>0</v>
      </c>
      <c r="R107" s="2">
        <v>0</v>
      </c>
      <c r="S107" s="2">
        <v>0</v>
      </c>
      <c r="T107" s="3">
        <v>0</v>
      </c>
      <c r="U107" s="2">
        <v>0</v>
      </c>
      <c r="V107" s="3">
        <v>0</v>
      </c>
      <c r="W107" s="4">
        <v>0</v>
      </c>
      <c r="X107" s="4">
        <v>0</v>
      </c>
      <c r="Y107" s="3">
        <v>0</v>
      </c>
      <c r="Z107" s="4">
        <v>0</v>
      </c>
      <c r="AA107" s="4">
        <v>0</v>
      </c>
      <c r="AB107" s="3">
        <v>0</v>
      </c>
      <c r="AC107" s="4">
        <v>0</v>
      </c>
      <c r="AD107" s="4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14">
        <v>0</v>
      </c>
      <c r="AN107" s="3">
        <v>0</v>
      </c>
      <c r="AO107" s="2">
        <v>0</v>
      </c>
      <c r="AP107" s="2">
        <v>0</v>
      </c>
      <c r="AQ107" s="3">
        <v>0</v>
      </c>
      <c r="AR107" s="3">
        <v>0</v>
      </c>
      <c r="AS107" s="2">
        <v>0</v>
      </c>
      <c r="AT107" s="2">
        <v>0</v>
      </c>
      <c r="AU107" s="3">
        <v>0</v>
      </c>
      <c r="AV107" s="3">
        <v>0</v>
      </c>
      <c r="AW107" s="3">
        <v>0</v>
      </c>
      <c r="AX107" s="3">
        <v>0</v>
      </c>
      <c r="AY107" s="4">
        <v>0</v>
      </c>
      <c r="AZ107" s="3">
        <v>0</v>
      </c>
    </row>
    <row r="108" spans="1:52" x14ac:dyDescent="0.35">
      <c r="A108" t="s">
        <v>261</v>
      </c>
      <c r="B108" t="s">
        <v>70</v>
      </c>
      <c r="C108" t="s">
        <v>271</v>
      </c>
      <c r="D108" t="s">
        <v>263</v>
      </c>
      <c r="E108" t="s">
        <v>44</v>
      </c>
      <c r="F108" t="s">
        <v>264</v>
      </c>
      <c r="G108" t="s">
        <v>74</v>
      </c>
      <c r="H108">
        <v>2021</v>
      </c>
      <c r="I108">
        <v>4</v>
      </c>
      <c r="J108" t="s">
        <v>272</v>
      </c>
      <c r="K108" t="s">
        <v>216</v>
      </c>
      <c r="L108" t="s">
        <v>217</v>
      </c>
      <c r="M108" s="2">
        <v>9198</v>
      </c>
      <c r="N108" s="3">
        <v>0.12803532008830021</v>
      </c>
      <c r="O108" s="2">
        <v>1044</v>
      </c>
      <c r="P108" s="2">
        <v>0</v>
      </c>
      <c r="Q108" s="3">
        <v>0</v>
      </c>
      <c r="R108" s="2">
        <v>1044</v>
      </c>
      <c r="S108" s="2">
        <v>0</v>
      </c>
      <c r="T108" s="3">
        <v>0</v>
      </c>
      <c r="U108" s="2">
        <v>9198</v>
      </c>
      <c r="V108" s="3">
        <v>0.12803532008830021</v>
      </c>
      <c r="W108" s="4">
        <v>5</v>
      </c>
      <c r="X108" s="4">
        <v>0</v>
      </c>
      <c r="Y108" s="3">
        <v>0</v>
      </c>
      <c r="Z108" s="4">
        <v>3</v>
      </c>
      <c r="AA108" s="4">
        <v>0</v>
      </c>
      <c r="AB108" s="3">
        <v>0</v>
      </c>
      <c r="AC108" s="4">
        <v>3</v>
      </c>
      <c r="AD108" s="4">
        <v>0</v>
      </c>
      <c r="AE108" s="3">
        <v>0</v>
      </c>
      <c r="AF108" s="3">
        <v>0.6</v>
      </c>
      <c r="AG108" s="3">
        <v>0</v>
      </c>
      <c r="AH108" s="3">
        <v>0.6</v>
      </c>
      <c r="AI108" s="3">
        <v>1</v>
      </c>
      <c r="AJ108" s="3">
        <v>0</v>
      </c>
      <c r="AK108" s="3">
        <v>1</v>
      </c>
      <c r="AL108" s="3">
        <v>0</v>
      </c>
      <c r="AM108" s="14">
        <v>1</v>
      </c>
      <c r="AN108" s="3">
        <v>0</v>
      </c>
      <c r="AO108" s="2">
        <v>2257</v>
      </c>
      <c r="AP108" s="2">
        <v>0</v>
      </c>
      <c r="AQ108" s="3">
        <v>0</v>
      </c>
      <c r="AR108" s="3">
        <v>0</v>
      </c>
      <c r="AS108" s="2">
        <v>0</v>
      </c>
      <c r="AT108" s="2">
        <v>0</v>
      </c>
      <c r="AU108" s="3">
        <v>0</v>
      </c>
      <c r="AV108" s="3">
        <v>0</v>
      </c>
      <c r="AW108" s="3">
        <v>0.4</v>
      </c>
      <c r="AX108" s="3">
        <v>1</v>
      </c>
      <c r="AY108" s="4">
        <v>0</v>
      </c>
      <c r="AZ108" s="3">
        <v>0</v>
      </c>
    </row>
    <row r="109" spans="1:52" x14ac:dyDescent="0.35">
      <c r="A109" t="s">
        <v>261</v>
      </c>
      <c r="B109" t="s">
        <v>70</v>
      </c>
      <c r="C109" t="s">
        <v>261</v>
      </c>
      <c r="D109" t="s">
        <v>263</v>
      </c>
      <c r="E109" t="s">
        <v>43</v>
      </c>
      <c r="F109" t="s">
        <v>264</v>
      </c>
      <c r="G109" t="s">
        <v>74</v>
      </c>
      <c r="H109">
        <v>2020</v>
      </c>
      <c r="I109">
        <v>12</v>
      </c>
      <c r="J109" t="s">
        <v>273</v>
      </c>
      <c r="K109" t="s">
        <v>274</v>
      </c>
      <c r="L109" t="s">
        <v>275</v>
      </c>
      <c r="M109" s="2">
        <v>0</v>
      </c>
      <c r="N109" s="3">
        <v>0</v>
      </c>
      <c r="O109" s="2">
        <v>0</v>
      </c>
      <c r="P109" s="2">
        <v>0</v>
      </c>
      <c r="Q109" s="3">
        <v>0</v>
      </c>
      <c r="R109" s="2">
        <v>0</v>
      </c>
      <c r="S109" s="2">
        <v>0</v>
      </c>
      <c r="T109" s="3">
        <v>0</v>
      </c>
      <c r="U109" s="2">
        <v>0</v>
      </c>
      <c r="V109" s="3">
        <v>0</v>
      </c>
      <c r="W109" s="4">
        <v>0</v>
      </c>
      <c r="X109" s="4">
        <v>0</v>
      </c>
      <c r="Y109" s="3">
        <v>0</v>
      </c>
      <c r="Z109" s="4">
        <v>0</v>
      </c>
      <c r="AA109" s="4">
        <v>0</v>
      </c>
      <c r="AB109" s="3">
        <v>0</v>
      </c>
      <c r="AC109" s="4">
        <v>0</v>
      </c>
      <c r="AD109" s="4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14">
        <v>0</v>
      </c>
      <c r="AN109" s="3">
        <v>0</v>
      </c>
      <c r="AO109" s="2">
        <v>0</v>
      </c>
      <c r="AP109" s="2">
        <v>0</v>
      </c>
      <c r="AQ109" s="3">
        <v>0</v>
      </c>
      <c r="AR109" s="3">
        <v>0</v>
      </c>
      <c r="AS109" s="2">
        <v>0</v>
      </c>
      <c r="AT109" s="2">
        <v>0</v>
      </c>
      <c r="AU109" s="3">
        <v>0</v>
      </c>
      <c r="AV109" s="3">
        <v>0</v>
      </c>
      <c r="AW109" s="3">
        <v>0</v>
      </c>
      <c r="AX109" s="3">
        <v>0</v>
      </c>
      <c r="AY109" s="4">
        <v>0</v>
      </c>
      <c r="AZ109" s="3">
        <v>0</v>
      </c>
    </row>
    <row r="110" spans="1:52" x14ac:dyDescent="0.35">
      <c r="A110" t="s">
        <v>261</v>
      </c>
      <c r="B110" t="s">
        <v>70</v>
      </c>
      <c r="C110" t="s">
        <v>261</v>
      </c>
      <c r="D110" t="s">
        <v>263</v>
      </c>
      <c r="E110" t="s">
        <v>44</v>
      </c>
      <c r="F110" t="s">
        <v>264</v>
      </c>
      <c r="G110" t="s">
        <v>74</v>
      </c>
      <c r="H110">
        <v>2020</v>
      </c>
      <c r="I110">
        <v>12</v>
      </c>
      <c r="J110" t="s">
        <v>273</v>
      </c>
      <c r="K110" t="s">
        <v>274</v>
      </c>
      <c r="L110" t="s">
        <v>275</v>
      </c>
      <c r="M110" s="2">
        <v>51627</v>
      </c>
      <c r="N110" s="3">
        <v>4.5879424180106074</v>
      </c>
      <c r="O110" s="2">
        <v>42388</v>
      </c>
      <c r="P110" s="2">
        <v>0</v>
      </c>
      <c r="Q110" s="3">
        <v>0</v>
      </c>
      <c r="R110" s="2">
        <v>42388</v>
      </c>
      <c r="S110" s="2">
        <v>0</v>
      </c>
      <c r="T110" s="3">
        <v>0</v>
      </c>
      <c r="U110" s="2">
        <v>51627</v>
      </c>
      <c r="V110" s="3">
        <v>4.5879424180106074</v>
      </c>
      <c r="W110" s="4">
        <v>154</v>
      </c>
      <c r="X110" s="4">
        <v>0</v>
      </c>
      <c r="Y110" s="3">
        <v>0</v>
      </c>
      <c r="Z110" s="4">
        <v>94</v>
      </c>
      <c r="AA110" s="4">
        <v>0</v>
      </c>
      <c r="AB110" s="3">
        <v>0</v>
      </c>
      <c r="AC110" s="4">
        <v>17</v>
      </c>
      <c r="AD110" s="4">
        <v>0</v>
      </c>
      <c r="AE110" s="3">
        <v>0</v>
      </c>
      <c r="AF110" s="3">
        <v>0.61038961038961037</v>
      </c>
      <c r="AG110" s="3">
        <v>0</v>
      </c>
      <c r="AH110" s="3">
        <v>0.61038961038961037</v>
      </c>
      <c r="AI110" s="3">
        <v>0.18085106382978725</v>
      </c>
      <c r="AJ110" s="3">
        <v>0</v>
      </c>
      <c r="AK110" s="3">
        <v>0.18085106382978725</v>
      </c>
      <c r="AL110" s="3">
        <v>0</v>
      </c>
      <c r="AM110" s="14">
        <v>17</v>
      </c>
      <c r="AN110" s="3">
        <v>0</v>
      </c>
      <c r="AO110" s="2">
        <v>8202</v>
      </c>
      <c r="AP110" s="2">
        <v>0</v>
      </c>
      <c r="AQ110" s="3">
        <v>0</v>
      </c>
      <c r="AR110" s="3">
        <v>0</v>
      </c>
      <c r="AS110" s="2">
        <v>0</v>
      </c>
      <c r="AT110" s="2">
        <v>0</v>
      </c>
      <c r="AU110" s="3">
        <v>0</v>
      </c>
      <c r="AV110" s="3">
        <v>0</v>
      </c>
      <c r="AW110" s="3">
        <v>0.5</v>
      </c>
      <c r="AX110" s="3">
        <v>0.99248120300751874</v>
      </c>
      <c r="AY110" s="4">
        <v>0</v>
      </c>
      <c r="AZ110" s="3">
        <v>0</v>
      </c>
    </row>
    <row r="111" spans="1:52" x14ac:dyDescent="0.35">
      <c r="A111" t="s">
        <v>261</v>
      </c>
      <c r="B111" t="s">
        <v>70</v>
      </c>
      <c r="C111" t="s">
        <v>276</v>
      </c>
      <c r="D111" t="s">
        <v>263</v>
      </c>
      <c r="E111" t="s">
        <v>43</v>
      </c>
      <c r="F111" t="s">
        <v>264</v>
      </c>
      <c r="G111" t="s">
        <v>74</v>
      </c>
      <c r="H111">
        <v>2021</v>
      </c>
      <c r="I111">
        <v>7</v>
      </c>
      <c r="J111" t="s">
        <v>277</v>
      </c>
      <c r="K111" t="s">
        <v>278</v>
      </c>
      <c r="L111" t="s">
        <v>279</v>
      </c>
      <c r="M111" s="2">
        <v>0</v>
      </c>
      <c r="N111" s="3">
        <v>0</v>
      </c>
      <c r="O111" s="2">
        <v>0</v>
      </c>
      <c r="P111" s="2">
        <v>0</v>
      </c>
      <c r="Q111" s="3">
        <v>0</v>
      </c>
      <c r="R111" s="2">
        <v>0</v>
      </c>
      <c r="S111" s="2">
        <v>0</v>
      </c>
      <c r="T111" s="3">
        <v>0</v>
      </c>
      <c r="U111" s="2">
        <v>0</v>
      </c>
      <c r="V111" s="3">
        <v>0</v>
      </c>
      <c r="W111" s="4">
        <v>0</v>
      </c>
      <c r="X111" s="4">
        <v>0</v>
      </c>
      <c r="Y111" s="3">
        <v>0</v>
      </c>
      <c r="Z111" s="4">
        <v>0</v>
      </c>
      <c r="AA111" s="4">
        <v>0</v>
      </c>
      <c r="AB111" s="3">
        <v>0</v>
      </c>
      <c r="AC111" s="4">
        <v>0</v>
      </c>
      <c r="AD111" s="4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14">
        <v>0</v>
      </c>
      <c r="AN111" s="3">
        <v>0</v>
      </c>
      <c r="AO111" s="2">
        <v>0</v>
      </c>
      <c r="AP111" s="2">
        <v>0</v>
      </c>
      <c r="AQ111" s="3">
        <v>0</v>
      </c>
      <c r="AR111" s="3">
        <v>0</v>
      </c>
      <c r="AS111" s="2">
        <v>0</v>
      </c>
      <c r="AT111" s="2">
        <v>0</v>
      </c>
      <c r="AU111" s="3">
        <v>0</v>
      </c>
      <c r="AV111" s="3">
        <v>0</v>
      </c>
      <c r="AW111" s="3">
        <v>0</v>
      </c>
      <c r="AX111" s="3">
        <v>0</v>
      </c>
      <c r="AY111" s="4">
        <v>0</v>
      </c>
      <c r="AZ111" s="3">
        <v>0</v>
      </c>
    </row>
    <row r="112" spans="1:52" x14ac:dyDescent="0.35">
      <c r="A112" t="s">
        <v>261</v>
      </c>
      <c r="B112" t="s">
        <v>70</v>
      </c>
      <c r="C112" t="s">
        <v>276</v>
      </c>
      <c r="D112" t="s">
        <v>263</v>
      </c>
      <c r="E112" t="s">
        <v>44</v>
      </c>
      <c r="F112" t="s">
        <v>264</v>
      </c>
      <c r="G112" t="s">
        <v>74</v>
      </c>
      <c r="H112">
        <v>2021</v>
      </c>
      <c r="I112">
        <v>7</v>
      </c>
      <c r="J112" t="s">
        <v>277</v>
      </c>
      <c r="K112" t="s">
        <v>278</v>
      </c>
      <c r="L112" t="s">
        <v>279</v>
      </c>
      <c r="M112" s="2">
        <v>4677</v>
      </c>
      <c r="N112" s="3">
        <v>0</v>
      </c>
      <c r="O112" s="2">
        <v>4677</v>
      </c>
      <c r="P112" s="2">
        <v>0</v>
      </c>
      <c r="Q112" s="3">
        <v>0</v>
      </c>
      <c r="R112" s="2">
        <v>4677</v>
      </c>
      <c r="S112" s="2">
        <v>0</v>
      </c>
      <c r="T112" s="3">
        <v>0</v>
      </c>
      <c r="U112" s="2">
        <v>4677</v>
      </c>
      <c r="V112" s="3">
        <v>0</v>
      </c>
      <c r="W112" s="4">
        <v>2</v>
      </c>
      <c r="X112" s="4">
        <v>0</v>
      </c>
      <c r="Y112" s="3">
        <v>0</v>
      </c>
      <c r="Z112" s="4">
        <v>1</v>
      </c>
      <c r="AA112" s="4">
        <v>0</v>
      </c>
      <c r="AB112" s="3">
        <v>0</v>
      </c>
      <c r="AC112" s="4">
        <v>1</v>
      </c>
      <c r="AD112" s="4">
        <v>0</v>
      </c>
      <c r="AE112" s="3">
        <v>0</v>
      </c>
      <c r="AF112" s="3">
        <v>0.5</v>
      </c>
      <c r="AG112" s="3">
        <v>0</v>
      </c>
      <c r="AH112" s="3">
        <v>0.5</v>
      </c>
      <c r="AI112" s="3">
        <v>1</v>
      </c>
      <c r="AJ112" s="3">
        <v>0</v>
      </c>
      <c r="AK112" s="3">
        <v>1</v>
      </c>
      <c r="AL112" s="3">
        <v>0</v>
      </c>
      <c r="AM112" s="14">
        <v>1</v>
      </c>
      <c r="AN112" s="3">
        <v>0</v>
      </c>
      <c r="AO112" s="2">
        <v>551</v>
      </c>
      <c r="AP112" s="2">
        <v>0</v>
      </c>
      <c r="AQ112" s="3">
        <v>0</v>
      </c>
      <c r="AR112" s="3">
        <v>0</v>
      </c>
      <c r="AS112" s="2">
        <v>0</v>
      </c>
      <c r="AT112" s="2">
        <v>0</v>
      </c>
      <c r="AU112" s="3">
        <v>0</v>
      </c>
      <c r="AV112" s="3">
        <v>0</v>
      </c>
      <c r="AW112" s="3">
        <v>1</v>
      </c>
      <c r="AX112" s="3">
        <v>1</v>
      </c>
      <c r="AY112" s="4">
        <v>0</v>
      </c>
      <c r="AZ112" s="3">
        <v>0</v>
      </c>
    </row>
    <row r="113" spans="1:52" x14ac:dyDescent="0.35">
      <c r="A113" t="s">
        <v>261</v>
      </c>
      <c r="B113" t="s">
        <v>70</v>
      </c>
      <c r="C113" t="s">
        <v>280</v>
      </c>
      <c r="D113" t="s">
        <v>263</v>
      </c>
      <c r="E113" t="s">
        <v>44</v>
      </c>
      <c r="F113" t="s">
        <v>264</v>
      </c>
      <c r="G113" t="s">
        <v>74</v>
      </c>
      <c r="H113">
        <v>2021</v>
      </c>
      <c r="I113">
        <v>2</v>
      </c>
      <c r="J113" t="s">
        <v>281</v>
      </c>
      <c r="K113" t="s">
        <v>282</v>
      </c>
      <c r="L113" t="s">
        <v>217</v>
      </c>
      <c r="M113" s="2">
        <v>0</v>
      </c>
      <c r="N113" s="3">
        <v>0</v>
      </c>
      <c r="O113" s="2">
        <v>0</v>
      </c>
      <c r="P113" s="2">
        <v>0</v>
      </c>
      <c r="Q113" s="3">
        <v>0</v>
      </c>
      <c r="R113" s="2">
        <v>0</v>
      </c>
      <c r="S113" s="2">
        <v>0</v>
      </c>
      <c r="T113" s="3">
        <v>0</v>
      </c>
      <c r="U113" s="2">
        <v>0</v>
      </c>
      <c r="V113" s="3">
        <v>0</v>
      </c>
      <c r="W113" s="4">
        <v>0</v>
      </c>
      <c r="X113" s="4">
        <v>0</v>
      </c>
      <c r="Y113" s="3">
        <v>0</v>
      </c>
      <c r="Z113" s="4">
        <v>0</v>
      </c>
      <c r="AA113" s="4">
        <v>0</v>
      </c>
      <c r="AB113" s="3">
        <v>0</v>
      </c>
      <c r="AC113" s="4">
        <v>0</v>
      </c>
      <c r="AD113" s="4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14">
        <v>0</v>
      </c>
      <c r="AN113" s="3">
        <v>0</v>
      </c>
      <c r="AO113" s="2">
        <v>0</v>
      </c>
      <c r="AP113" s="2">
        <v>0</v>
      </c>
      <c r="AQ113" s="3">
        <v>0</v>
      </c>
      <c r="AR113" s="3">
        <v>0</v>
      </c>
      <c r="AS113" s="2">
        <v>0</v>
      </c>
      <c r="AT113" s="2">
        <v>0</v>
      </c>
      <c r="AU113" s="3">
        <v>0</v>
      </c>
      <c r="AV113" s="3">
        <v>0</v>
      </c>
      <c r="AW113" s="3">
        <v>0</v>
      </c>
      <c r="AX113" s="3">
        <v>0</v>
      </c>
      <c r="AY113" s="4">
        <v>0</v>
      </c>
      <c r="AZ113" s="3">
        <v>0</v>
      </c>
    </row>
    <row r="114" spans="1:52" x14ac:dyDescent="0.35">
      <c r="A114" t="s">
        <v>283</v>
      </c>
      <c r="B114" t="s">
        <v>70</v>
      </c>
      <c r="C114" t="s">
        <v>284</v>
      </c>
      <c r="D114" t="s">
        <v>285</v>
      </c>
      <c r="E114" t="s">
        <v>43</v>
      </c>
      <c r="F114" t="s">
        <v>286</v>
      </c>
      <c r="G114" t="s">
        <v>74</v>
      </c>
      <c r="H114">
        <v>2017</v>
      </c>
      <c r="I114">
        <v>10</v>
      </c>
      <c r="J114" t="s">
        <v>287</v>
      </c>
      <c r="K114" t="s">
        <v>288</v>
      </c>
      <c r="L114" t="s">
        <v>217</v>
      </c>
      <c r="M114" s="2">
        <v>0</v>
      </c>
      <c r="N114" s="3">
        <v>0</v>
      </c>
      <c r="O114" s="2">
        <v>0</v>
      </c>
      <c r="P114" s="2">
        <v>0</v>
      </c>
      <c r="Q114" s="3">
        <v>0</v>
      </c>
      <c r="R114" s="2">
        <v>0</v>
      </c>
      <c r="S114" s="2">
        <v>0</v>
      </c>
      <c r="T114" s="3">
        <v>0</v>
      </c>
      <c r="U114" s="2">
        <v>0</v>
      </c>
      <c r="V114" s="3">
        <v>0</v>
      </c>
      <c r="W114" s="4">
        <v>0</v>
      </c>
      <c r="X114" s="4">
        <v>0</v>
      </c>
      <c r="Y114" s="3">
        <v>0</v>
      </c>
      <c r="Z114" s="4">
        <v>0</v>
      </c>
      <c r="AA114" s="4">
        <v>0</v>
      </c>
      <c r="AB114" s="3">
        <v>0</v>
      </c>
      <c r="AC114" s="4">
        <v>0</v>
      </c>
      <c r="AD114" s="4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14">
        <v>0</v>
      </c>
      <c r="AN114" s="3">
        <v>0</v>
      </c>
      <c r="AO114" s="2">
        <v>0</v>
      </c>
      <c r="AP114" s="2">
        <v>0</v>
      </c>
      <c r="AQ114" s="3">
        <v>0</v>
      </c>
      <c r="AR114" s="3">
        <v>0</v>
      </c>
      <c r="AS114" s="2">
        <v>0</v>
      </c>
      <c r="AT114" s="2">
        <v>0</v>
      </c>
      <c r="AU114" s="3">
        <v>0</v>
      </c>
      <c r="AV114" s="3">
        <v>0</v>
      </c>
      <c r="AW114" s="3">
        <v>0</v>
      </c>
      <c r="AX114" s="3">
        <v>0</v>
      </c>
      <c r="AY114" s="4">
        <v>0</v>
      </c>
      <c r="AZ114" s="3">
        <v>0</v>
      </c>
    </row>
    <row r="115" spans="1:52" x14ac:dyDescent="0.35">
      <c r="A115" t="s">
        <v>283</v>
      </c>
      <c r="B115" t="s">
        <v>70</v>
      </c>
      <c r="C115" t="s">
        <v>284</v>
      </c>
      <c r="D115" t="s">
        <v>285</v>
      </c>
      <c r="E115" t="s">
        <v>44</v>
      </c>
      <c r="F115" t="s">
        <v>286</v>
      </c>
      <c r="G115" t="s">
        <v>74</v>
      </c>
      <c r="H115">
        <v>2017</v>
      </c>
      <c r="I115">
        <v>10</v>
      </c>
      <c r="J115" t="s">
        <v>287</v>
      </c>
      <c r="K115" t="s">
        <v>288</v>
      </c>
      <c r="L115" t="s">
        <v>217</v>
      </c>
      <c r="M115" s="2">
        <v>228901</v>
      </c>
      <c r="N115" s="3">
        <v>-0.14786949691387899</v>
      </c>
      <c r="O115" s="2">
        <v>42143</v>
      </c>
      <c r="P115" s="2">
        <v>81864</v>
      </c>
      <c r="Q115" s="3">
        <v>-0.48520717287208048</v>
      </c>
      <c r="R115" s="2">
        <v>8591</v>
      </c>
      <c r="S115" s="2">
        <v>16653</v>
      </c>
      <c r="T115" s="3">
        <v>-0.4841169759202546</v>
      </c>
      <c r="U115" s="2">
        <v>41870</v>
      </c>
      <c r="V115" s="3">
        <v>-0.16145958503564847</v>
      </c>
      <c r="W115" s="4">
        <v>23</v>
      </c>
      <c r="X115" s="4">
        <v>20</v>
      </c>
      <c r="Y115" s="3">
        <v>0.15</v>
      </c>
      <c r="Z115" s="4">
        <v>19</v>
      </c>
      <c r="AA115" s="4">
        <v>17</v>
      </c>
      <c r="AB115" s="3">
        <v>0.11764705882352941</v>
      </c>
      <c r="AC115" s="4">
        <v>7</v>
      </c>
      <c r="AD115" s="4">
        <v>8</v>
      </c>
      <c r="AE115" s="3">
        <v>-0.125</v>
      </c>
      <c r="AF115" s="3">
        <v>0.82608695652173914</v>
      </c>
      <c r="AG115" s="3">
        <v>0.85</v>
      </c>
      <c r="AH115" s="3">
        <v>-2.3913043478260843E-2</v>
      </c>
      <c r="AI115" s="3">
        <v>0.36842105263157893</v>
      </c>
      <c r="AJ115" s="3">
        <v>0.47058823529411764</v>
      </c>
      <c r="AK115" s="3">
        <v>-0.10216718266253871</v>
      </c>
      <c r="AL115" s="3">
        <v>0.4098504837291117</v>
      </c>
      <c r="AM115" s="14">
        <v>46</v>
      </c>
      <c r="AN115" s="3">
        <v>0.63043478260869568</v>
      </c>
      <c r="AO115" s="2">
        <v>44074</v>
      </c>
      <c r="AP115" s="2">
        <v>0</v>
      </c>
      <c r="AQ115" s="3">
        <v>0</v>
      </c>
      <c r="AR115" s="3">
        <v>1.4351171967938042E-2</v>
      </c>
      <c r="AS115" s="2">
        <v>0</v>
      </c>
      <c r="AT115" s="2">
        <v>0</v>
      </c>
      <c r="AU115" s="3">
        <v>0</v>
      </c>
      <c r="AV115" s="3">
        <v>0</v>
      </c>
      <c r="AW115" s="3">
        <v>0.45945945945945948</v>
      </c>
      <c r="AX115" s="3">
        <v>0.95945945945945943</v>
      </c>
      <c r="AY115" s="4">
        <v>0</v>
      </c>
      <c r="AZ115" s="3">
        <v>0</v>
      </c>
    </row>
    <row r="116" spans="1:52" x14ac:dyDescent="0.35">
      <c r="A116" t="s">
        <v>283</v>
      </c>
      <c r="B116" t="s">
        <v>70</v>
      </c>
      <c r="C116" t="s">
        <v>289</v>
      </c>
      <c r="D116" t="s">
        <v>285</v>
      </c>
      <c r="E116" t="s">
        <v>43</v>
      </c>
      <c r="F116" t="s">
        <v>290</v>
      </c>
      <c r="G116" t="s">
        <v>74</v>
      </c>
      <c r="H116">
        <v>2014</v>
      </c>
      <c r="I116">
        <v>1</v>
      </c>
      <c r="J116" t="s">
        <v>291</v>
      </c>
      <c r="K116" t="s">
        <v>292</v>
      </c>
      <c r="L116" t="s">
        <v>217</v>
      </c>
      <c r="M116" s="2">
        <v>0</v>
      </c>
      <c r="N116" s="3">
        <v>0</v>
      </c>
      <c r="O116" s="2">
        <v>0</v>
      </c>
      <c r="P116" s="2">
        <v>0</v>
      </c>
      <c r="Q116" s="3">
        <v>0</v>
      </c>
      <c r="R116" s="2">
        <v>0</v>
      </c>
      <c r="S116" s="2">
        <v>0</v>
      </c>
      <c r="T116" s="3">
        <v>0</v>
      </c>
      <c r="U116" s="2">
        <v>0</v>
      </c>
      <c r="V116" s="3">
        <v>0</v>
      </c>
      <c r="W116" s="4">
        <v>0</v>
      </c>
      <c r="X116" s="4">
        <v>0</v>
      </c>
      <c r="Y116" s="3">
        <v>0</v>
      </c>
      <c r="Z116" s="4">
        <v>0</v>
      </c>
      <c r="AA116" s="4">
        <v>0</v>
      </c>
      <c r="AB116" s="3">
        <v>0</v>
      </c>
      <c r="AC116" s="4">
        <v>0</v>
      </c>
      <c r="AD116" s="4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14">
        <v>0</v>
      </c>
      <c r="AN116" s="3">
        <v>0</v>
      </c>
      <c r="AO116" s="2">
        <v>0</v>
      </c>
      <c r="AP116" s="2">
        <v>0</v>
      </c>
      <c r="AQ116" s="3">
        <v>0</v>
      </c>
      <c r="AR116" s="3">
        <v>0</v>
      </c>
      <c r="AS116" s="2">
        <v>0</v>
      </c>
      <c r="AT116" s="2">
        <v>0</v>
      </c>
      <c r="AU116" s="3">
        <v>0</v>
      </c>
      <c r="AV116" s="3">
        <v>0</v>
      </c>
      <c r="AW116" s="3">
        <v>0</v>
      </c>
      <c r="AX116" s="3">
        <v>0</v>
      </c>
      <c r="AY116" s="4">
        <v>0</v>
      </c>
      <c r="AZ116" s="3">
        <v>0</v>
      </c>
    </row>
    <row r="117" spans="1:52" x14ac:dyDescent="0.35">
      <c r="A117" t="s">
        <v>283</v>
      </c>
      <c r="B117" t="s">
        <v>70</v>
      </c>
      <c r="C117" t="s">
        <v>289</v>
      </c>
      <c r="D117" t="s">
        <v>285</v>
      </c>
      <c r="E117" t="s">
        <v>44</v>
      </c>
      <c r="F117" t="s">
        <v>290</v>
      </c>
      <c r="G117" t="s">
        <v>74</v>
      </c>
      <c r="H117">
        <v>2014</v>
      </c>
      <c r="I117">
        <v>1</v>
      </c>
      <c r="J117" t="s">
        <v>291</v>
      </c>
      <c r="K117" t="s">
        <v>292</v>
      </c>
      <c r="L117" t="s">
        <v>217</v>
      </c>
      <c r="M117" s="2">
        <v>76623</v>
      </c>
      <c r="N117" s="3">
        <v>0.19050060594760884</v>
      </c>
      <c r="O117" s="2">
        <v>27332</v>
      </c>
      <c r="P117" s="2">
        <v>15071</v>
      </c>
      <c r="Q117" s="3">
        <v>0.81354920045119772</v>
      </c>
      <c r="R117" s="2">
        <v>5312</v>
      </c>
      <c r="S117" s="2">
        <v>-249</v>
      </c>
      <c r="T117" s="3">
        <v>-22.333333333333332</v>
      </c>
      <c r="U117" s="2">
        <v>10309</v>
      </c>
      <c r="V117" s="3">
        <v>1.1712299915754001</v>
      </c>
      <c r="W117" s="4">
        <v>8</v>
      </c>
      <c r="X117" s="4">
        <v>8</v>
      </c>
      <c r="Y117" s="3">
        <v>0</v>
      </c>
      <c r="Z117" s="4">
        <v>7</v>
      </c>
      <c r="AA117" s="4">
        <v>5</v>
      </c>
      <c r="AB117" s="3">
        <v>0.4</v>
      </c>
      <c r="AC117" s="4">
        <v>4</v>
      </c>
      <c r="AD117" s="4">
        <v>1</v>
      </c>
      <c r="AE117" s="3">
        <v>3</v>
      </c>
      <c r="AF117" s="3">
        <v>0.875</v>
      </c>
      <c r="AG117" s="3">
        <v>0.625</v>
      </c>
      <c r="AH117" s="3">
        <v>0.25</v>
      </c>
      <c r="AI117" s="3">
        <v>0.5714285714285714</v>
      </c>
      <c r="AJ117" s="3">
        <v>0.2</v>
      </c>
      <c r="AK117" s="3">
        <v>0.37142857142857139</v>
      </c>
      <c r="AL117" s="3">
        <v>1.4610842014464867</v>
      </c>
      <c r="AM117" s="14">
        <v>30</v>
      </c>
      <c r="AN117" s="3">
        <v>0.8125</v>
      </c>
      <c r="AO117" s="2">
        <v>18103</v>
      </c>
      <c r="AP117" s="2">
        <v>0</v>
      </c>
      <c r="AQ117" s="3">
        <v>0</v>
      </c>
      <c r="AR117" s="3">
        <v>1.0729355885242542E-2</v>
      </c>
      <c r="AS117" s="2">
        <v>0</v>
      </c>
      <c r="AT117" s="2">
        <v>0</v>
      </c>
      <c r="AU117" s="3">
        <v>0</v>
      </c>
      <c r="AV117" s="3">
        <v>0</v>
      </c>
      <c r="AW117" s="3">
        <v>0.1</v>
      </c>
      <c r="AX117" s="3">
        <v>0.95833333333333337</v>
      </c>
      <c r="AY117" s="4">
        <v>0</v>
      </c>
      <c r="AZ117" s="3">
        <v>0</v>
      </c>
    </row>
    <row r="118" spans="1:52" x14ac:dyDescent="0.35">
      <c r="A118" t="s">
        <v>283</v>
      </c>
      <c r="B118" t="s">
        <v>70</v>
      </c>
      <c r="C118" t="s">
        <v>293</v>
      </c>
      <c r="D118" t="s">
        <v>285</v>
      </c>
      <c r="E118" t="s">
        <v>43</v>
      </c>
      <c r="F118" t="s">
        <v>294</v>
      </c>
      <c r="G118" t="s">
        <v>80</v>
      </c>
      <c r="H118">
        <v>2009</v>
      </c>
      <c r="I118">
        <v>2</v>
      </c>
      <c r="J118" t="s">
        <v>295</v>
      </c>
      <c r="K118" t="s">
        <v>296</v>
      </c>
      <c r="L118" t="s">
        <v>217</v>
      </c>
      <c r="M118" s="2">
        <v>0</v>
      </c>
      <c r="N118" s="3">
        <v>0</v>
      </c>
      <c r="O118" s="2">
        <v>0</v>
      </c>
      <c r="P118" s="2">
        <v>0</v>
      </c>
      <c r="Q118" s="3">
        <v>0</v>
      </c>
      <c r="R118" s="2">
        <v>0</v>
      </c>
      <c r="S118" s="2">
        <v>0</v>
      </c>
      <c r="T118" s="3">
        <v>0</v>
      </c>
      <c r="U118" s="2">
        <v>0</v>
      </c>
      <c r="V118" s="3">
        <v>0</v>
      </c>
      <c r="W118" s="4">
        <v>0</v>
      </c>
      <c r="X118" s="4">
        <v>0</v>
      </c>
      <c r="Y118" s="3">
        <v>0</v>
      </c>
      <c r="Z118" s="4">
        <v>0</v>
      </c>
      <c r="AA118" s="4">
        <v>0</v>
      </c>
      <c r="AB118" s="3">
        <v>0</v>
      </c>
      <c r="AC118" s="4">
        <v>0</v>
      </c>
      <c r="AD118" s="4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14">
        <v>0</v>
      </c>
      <c r="AN118" s="3">
        <v>0</v>
      </c>
      <c r="AO118" s="2">
        <v>0</v>
      </c>
      <c r="AP118" s="2">
        <v>0</v>
      </c>
      <c r="AQ118" s="3">
        <v>0</v>
      </c>
      <c r="AR118" s="3">
        <v>0</v>
      </c>
      <c r="AS118" s="2">
        <v>0</v>
      </c>
      <c r="AT118" s="2">
        <v>0</v>
      </c>
      <c r="AU118" s="3">
        <v>0</v>
      </c>
      <c r="AV118" s="3">
        <v>0</v>
      </c>
      <c r="AW118" s="3">
        <v>0</v>
      </c>
      <c r="AX118" s="3">
        <v>0</v>
      </c>
      <c r="AY118" s="4">
        <v>0</v>
      </c>
      <c r="AZ118" s="3">
        <v>0</v>
      </c>
    </row>
    <row r="119" spans="1:52" x14ac:dyDescent="0.35">
      <c r="A119" t="s">
        <v>283</v>
      </c>
      <c r="B119" t="s">
        <v>70</v>
      </c>
      <c r="C119" t="s">
        <v>293</v>
      </c>
      <c r="D119" t="s">
        <v>285</v>
      </c>
      <c r="E119" t="s">
        <v>44</v>
      </c>
      <c r="F119" t="s">
        <v>294</v>
      </c>
      <c r="G119" t="s">
        <v>80</v>
      </c>
      <c r="H119">
        <v>2009</v>
      </c>
      <c r="I119">
        <v>2</v>
      </c>
      <c r="J119" t="s">
        <v>295</v>
      </c>
      <c r="K119" t="s">
        <v>296</v>
      </c>
      <c r="L119" t="s">
        <v>217</v>
      </c>
      <c r="M119" s="2">
        <v>2537</v>
      </c>
      <c r="N119" s="3">
        <v>0.59760705289672544</v>
      </c>
      <c r="O119" s="2">
        <v>0</v>
      </c>
      <c r="P119" s="2">
        <v>-949</v>
      </c>
      <c r="Q119" s="3">
        <v>-1</v>
      </c>
      <c r="R119" s="2">
        <v>0</v>
      </c>
      <c r="S119" s="2">
        <v>0</v>
      </c>
      <c r="T119" s="3">
        <v>0</v>
      </c>
      <c r="U119" s="2">
        <v>0</v>
      </c>
      <c r="V119" s="3">
        <v>0</v>
      </c>
      <c r="W119" s="4">
        <v>0</v>
      </c>
      <c r="X119" s="4">
        <v>0</v>
      </c>
      <c r="Y119" s="3">
        <v>0</v>
      </c>
      <c r="Z119" s="4">
        <v>0</v>
      </c>
      <c r="AA119" s="4">
        <v>0</v>
      </c>
      <c r="AB119" s="3">
        <v>0</v>
      </c>
      <c r="AC119" s="4">
        <v>0</v>
      </c>
      <c r="AD119" s="4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14">
        <v>2</v>
      </c>
      <c r="AN119" s="3">
        <v>0.33333333333333331</v>
      </c>
      <c r="AO119" s="2">
        <v>-229</v>
      </c>
      <c r="AP119" s="2">
        <v>0</v>
      </c>
      <c r="AQ119" s="3">
        <v>0</v>
      </c>
      <c r="AR119" s="3">
        <v>0</v>
      </c>
      <c r="AS119" s="2">
        <v>0</v>
      </c>
      <c r="AT119" s="2">
        <v>0</v>
      </c>
      <c r="AU119" s="3">
        <v>0</v>
      </c>
      <c r="AV119" s="3">
        <v>0</v>
      </c>
      <c r="AW119" s="3">
        <v>0</v>
      </c>
      <c r="AX119" s="3">
        <v>1</v>
      </c>
      <c r="AY119" s="4">
        <v>0</v>
      </c>
      <c r="AZ119" s="3">
        <v>0</v>
      </c>
    </row>
    <row r="120" spans="1:52" x14ac:dyDescent="0.35">
      <c r="A120" t="s">
        <v>283</v>
      </c>
      <c r="B120" t="s">
        <v>70</v>
      </c>
      <c r="C120" t="s">
        <v>297</v>
      </c>
      <c r="D120" t="s">
        <v>285</v>
      </c>
      <c r="E120" t="s">
        <v>43</v>
      </c>
      <c r="F120" t="s">
        <v>298</v>
      </c>
      <c r="G120" t="s">
        <v>80</v>
      </c>
      <c r="H120">
        <v>2020</v>
      </c>
      <c r="I120">
        <v>6</v>
      </c>
      <c r="J120" t="s">
        <v>299</v>
      </c>
      <c r="K120" t="s">
        <v>300</v>
      </c>
      <c r="L120" t="s">
        <v>217</v>
      </c>
      <c r="M120" s="2">
        <v>0</v>
      </c>
      <c r="N120" s="3">
        <v>0</v>
      </c>
      <c r="O120" s="2">
        <v>0</v>
      </c>
      <c r="P120" s="2">
        <v>0</v>
      </c>
      <c r="Q120" s="3">
        <v>0</v>
      </c>
      <c r="R120" s="2">
        <v>0</v>
      </c>
      <c r="S120" s="2">
        <v>0</v>
      </c>
      <c r="T120" s="3">
        <v>0</v>
      </c>
      <c r="U120" s="2">
        <v>0</v>
      </c>
      <c r="V120" s="3">
        <v>0</v>
      </c>
      <c r="W120" s="4">
        <v>0</v>
      </c>
      <c r="X120" s="4">
        <v>0</v>
      </c>
      <c r="Y120" s="3">
        <v>0</v>
      </c>
      <c r="Z120" s="4">
        <v>0</v>
      </c>
      <c r="AA120" s="4">
        <v>0</v>
      </c>
      <c r="AB120" s="3">
        <v>0</v>
      </c>
      <c r="AC120" s="4">
        <v>0</v>
      </c>
      <c r="AD120" s="4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14">
        <v>0</v>
      </c>
      <c r="AN120" s="3">
        <v>0</v>
      </c>
      <c r="AO120" s="2">
        <v>0</v>
      </c>
      <c r="AP120" s="2">
        <v>0</v>
      </c>
      <c r="AQ120" s="3">
        <v>0</v>
      </c>
      <c r="AR120" s="3">
        <v>0</v>
      </c>
      <c r="AS120" s="2">
        <v>0</v>
      </c>
      <c r="AT120" s="2">
        <v>0</v>
      </c>
      <c r="AU120" s="3">
        <v>0</v>
      </c>
      <c r="AV120" s="3">
        <v>0</v>
      </c>
      <c r="AW120" s="3">
        <v>0</v>
      </c>
      <c r="AX120" s="3">
        <v>0</v>
      </c>
      <c r="AY120" s="4">
        <v>0</v>
      </c>
      <c r="AZ120" s="3">
        <v>0</v>
      </c>
    </row>
    <row r="121" spans="1:52" x14ac:dyDescent="0.35">
      <c r="A121" t="s">
        <v>283</v>
      </c>
      <c r="B121" t="s">
        <v>70</v>
      </c>
      <c r="C121" t="s">
        <v>297</v>
      </c>
      <c r="D121" t="s">
        <v>285</v>
      </c>
      <c r="E121" t="s">
        <v>44</v>
      </c>
      <c r="F121" t="s">
        <v>298</v>
      </c>
      <c r="G121" t="s">
        <v>80</v>
      </c>
      <c r="H121">
        <v>2020</v>
      </c>
      <c r="I121">
        <v>6</v>
      </c>
      <c r="J121" t="s">
        <v>299</v>
      </c>
      <c r="K121" t="s">
        <v>300</v>
      </c>
      <c r="L121" t="s">
        <v>217</v>
      </c>
      <c r="M121" s="2">
        <v>16092</v>
      </c>
      <c r="N121" s="3">
        <v>-0.34918709051201163</v>
      </c>
      <c r="O121" s="2">
        <v>694</v>
      </c>
      <c r="P121" s="2">
        <v>9328</v>
      </c>
      <c r="Q121" s="3">
        <v>-0.92560034305317318</v>
      </c>
      <c r="R121" s="2">
        <v>694</v>
      </c>
      <c r="S121" s="2">
        <v>9328</v>
      </c>
      <c r="T121" s="3">
        <v>-0.92560034305317329</v>
      </c>
      <c r="U121" s="2">
        <v>16092</v>
      </c>
      <c r="V121" s="3">
        <v>-0.34918709051201163</v>
      </c>
      <c r="W121" s="4">
        <v>0</v>
      </c>
      <c r="X121" s="4">
        <v>19</v>
      </c>
      <c r="Y121" s="3">
        <v>-1</v>
      </c>
      <c r="Z121" s="4">
        <v>0</v>
      </c>
      <c r="AA121" s="4">
        <v>15</v>
      </c>
      <c r="AB121" s="3">
        <v>-1</v>
      </c>
      <c r="AC121" s="4">
        <v>0</v>
      </c>
      <c r="AD121" s="4">
        <v>7</v>
      </c>
      <c r="AE121" s="3">
        <v>-1</v>
      </c>
      <c r="AF121" s="3">
        <v>0</v>
      </c>
      <c r="AG121" s="3">
        <v>0.78947368421052633</v>
      </c>
      <c r="AH121" s="3">
        <v>-0.78947368421052633</v>
      </c>
      <c r="AI121" s="3">
        <v>0</v>
      </c>
      <c r="AJ121" s="3">
        <v>0.46666666666666667</v>
      </c>
      <c r="AK121" s="3">
        <v>-0.46666666666666667</v>
      </c>
      <c r="AL121" s="3">
        <v>0</v>
      </c>
      <c r="AM121" s="14">
        <v>1</v>
      </c>
      <c r="AN121" s="3">
        <v>0</v>
      </c>
      <c r="AO121" s="2">
        <v>1981</v>
      </c>
      <c r="AP121" s="2">
        <v>0</v>
      </c>
      <c r="AQ121" s="3">
        <v>0</v>
      </c>
      <c r="AR121" s="3">
        <v>0</v>
      </c>
      <c r="AS121" s="2">
        <v>0</v>
      </c>
      <c r="AT121" s="2">
        <v>0</v>
      </c>
      <c r="AU121" s="3">
        <v>0</v>
      </c>
      <c r="AV121" s="3">
        <v>0</v>
      </c>
      <c r="AW121" s="3">
        <v>1</v>
      </c>
      <c r="AX121" s="3">
        <v>1</v>
      </c>
      <c r="AY121" s="4">
        <v>0</v>
      </c>
      <c r="AZ121" s="3">
        <v>0</v>
      </c>
    </row>
    <row r="122" spans="1:52" x14ac:dyDescent="0.35">
      <c r="A122" t="s">
        <v>283</v>
      </c>
      <c r="B122" t="s">
        <v>70</v>
      </c>
      <c r="C122" t="s">
        <v>301</v>
      </c>
      <c r="D122" t="s">
        <v>213</v>
      </c>
      <c r="E122" t="s">
        <v>44</v>
      </c>
      <c r="F122" t="s">
        <v>302</v>
      </c>
      <c r="G122" t="s">
        <v>80</v>
      </c>
      <c r="H122">
        <v>2019</v>
      </c>
      <c r="I122">
        <v>4</v>
      </c>
      <c r="J122" t="s">
        <v>299</v>
      </c>
      <c r="K122" t="s">
        <v>300</v>
      </c>
      <c r="L122" t="s">
        <v>217</v>
      </c>
      <c r="M122" s="2">
        <v>672</v>
      </c>
      <c r="N122" s="3">
        <v>0</v>
      </c>
      <c r="O122" s="2">
        <v>250</v>
      </c>
      <c r="P122" s="2">
        <v>250</v>
      </c>
      <c r="Q122" s="3">
        <v>0</v>
      </c>
      <c r="R122" s="2">
        <v>0</v>
      </c>
      <c r="S122" s="2">
        <v>250</v>
      </c>
      <c r="T122" s="3">
        <v>-1</v>
      </c>
      <c r="U122" s="2">
        <v>172</v>
      </c>
      <c r="V122" s="3">
        <v>-0.59241706161137442</v>
      </c>
      <c r="W122" s="4">
        <v>0</v>
      </c>
      <c r="X122" s="4">
        <v>5</v>
      </c>
      <c r="Y122" s="3">
        <v>-1</v>
      </c>
      <c r="Z122" s="4">
        <v>0</v>
      </c>
      <c r="AA122" s="4">
        <v>3</v>
      </c>
      <c r="AB122" s="3">
        <v>-1</v>
      </c>
      <c r="AC122" s="4">
        <v>0</v>
      </c>
      <c r="AD122" s="4">
        <v>2</v>
      </c>
      <c r="AE122" s="3">
        <v>-1</v>
      </c>
      <c r="AF122" s="3">
        <v>0</v>
      </c>
      <c r="AG122" s="3">
        <v>0.6</v>
      </c>
      <c r="AH122" s="3">
        <v>-0.6</v>
      </c>
      <c r="AI122" s="3">
        <v>0</v>
      </c>
      <c r="AJ122" s="3">
        <v>0.66666666666666663</v>
      </c>
      <c r="AK122" s="3">
        <v>-0.66666666666666663</v>
      </c>
      <c r="AL122" s="3">
        <v>1</v>
      </c>
      <c r="AM122" s="14">
        <v>0</v>
      </c>
      <c r="AN122" s="3">
        <v>0</v>
      </c>
      <c r="AO122" s="2">
        <v>123</v>
      </c>
      <c r="AP122" s="2">
        <v>0</v>
      </c>
      <c r="AQ122" s="3">
        <v>0</v>
      </c>
      <c r="AR122" s="3">
        <v>0</v>
      </c>
      <c r="AS122" s="2">
        <v>0</v>
      </c>
      <c r="AT122" s="2">
        <v>0</v>
      </c>
      <c r="AU122" s="3">
        <v>0</v>
      </c>
      <c r="AV122" s="3">
        <v>0</v>
      </c>
      <c r="AW122" s="3">
        <v>0</v>
      </c>
      <c r="AX122" s="3">
        <v>1</v>
      </c>
      <c r="AY122" s="4">
        <v>0</v>
      </c>
      <c r="AZ122" s="3">
        <v>0</v>
      </c>
    </row>
    <row r="123" spans="1:52" x14ac:dyDescent="0.35">
      <c r="A123" t="s">
        <v>283</v>
      </c>
      <c r="B123" t="s">
        <v>70</v>
      </c>
      <c r="C123" t="s">
        <v>303</v>
      </c>
      <c r="D123" t="s">
        <v>285</v>
      </c>
      <c r="E123" t="s">
        <v>43</v>
      </c>
      <c r="F123" t="s">
        <v>302</v>
      </c>
      <c r="G123" t="s">
        <v>74</v>
      </c>
      <c r="H123">
        <v>2014</v>
      </c>
      <c r="I123">
        <v>8</v>
      </c>
      <c r="J123" t="s">
        <v>299</v>
      </c>
      <c r="K123" t="s">
        <v>300</v>
      </c>
      <c r="L123" t="s">
        <v>217</v>
      </c>
      <c r="M123" s="2">
        <v>0</v>
      </c>
      <c r="N123" s="3">
        <v>0</v>
      </c>
      <c r="O123" s="2">
        <v>0</v>
      </c>
      <c r="P123" s="2">
        <v>0</v>
      </c>
      <c r="Q123" s="3">
        <v>0</v>
      </c>
      <c r="R123" s="2">
        <v>0</v>
      </c>
      <c r="S123" s="2">
        <v>0</v>
      </c>
      <c r="T123" s="3">
        <v>0</v>
      </c>
      <c r="U123" s="2">
        <v>0</v>
      </c>
      <c r="V123" s="3">
        <v>0</v>
      </c>
      <c r="W123" s="4">
        <v>0</v>
      </c>
      <c r="X123" s="4">
        <v>0</v>
      </c>
      <c r="Y123" s="3">
        <v>0</v>
      </c>
      <c r="Z123" s="4">
        <v>0</v>
      </c>
      <c r="AA123" s="4">
        <v>0</v>
      </c>
      <c r="AB123" s="3">
        <v>0</v>
      </c>
      <c r="AC123" s="4">
        <v>0</v>
      </c>
      <c r="AD123" s="4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14">
        <v>0</v>
      </c>
      <c r="AN123" s="3">
        <v>0</v>
      </c>
      <c r="AO123" s="2">
        <v>0</v>
      </c>
      <c r="AP123" s="2">
        <v>0</v>
      </c>
      <c r="AQ123" s="3">
        <v>0</v>
      </c>
      <c r="AR123" s="3">
        <v>0</v>
      </c>
      <c r="AS123" s="2">
        <v>0</v>
      </c>
      <c r="AT123" s="2">
        <v>0</v>
      </c>
      <c r="AU123" s="3">
        <v>0</v>
      </c>
      <c r="AV123" s="3">
        <v>0</v>
      </c>
      <c r="AW123" s="3">
        <v>0</v>
      </c>
      <c r="AX123" s="3">
        <v>0</v>
      </c>
      <c r="AY123" s="4">
        <v>0</v>
      </c>
      <c r="AZ123" s="3">
        <v>0</v>
      </c>
    </row>
    <row r="124" spans="1:52" x14ac:dyDescent="0.35">
      <c r="A124" t="s">
        <v>283</v>
      </c>
      <c r="B124" t="s">
        <v>70</v>
      </c>
      <c r="C124" t="s">
        <v>303</v>
      </c>
      <c r="D124" t="s">
        <v>285</v>
      </c>
      <c r="E124" t="s">
        <v>44</v>
      </c>
      <c r="F124" t="s">
        <v>302</v>
      </c>
      <c r="G124" t="s">
        <v>74</v>
      </c>
      <c r="H124">
        <v>2014</v>
      </c>
      <c r="I124">
        <v>8</v>
      </c>
      <c r="J124" t="s">
        <v>299</v>
      </c>
      <c r="K124" t="s">
        <v>300</v>
      </c>
      <c r="L124" t="s">
        <v>217</v>
      </c>
      <c r="M124" s="2">
        <v>344026</v>
      </c>
      <c r="N124" s="3">
        <v>0.11710172975324958</v>
      </c>
      <c r="O124" s="2">
        <v>70606</v>
      </c>
      <c r="P124" s="2">
        <v>34543</v>
      </c>
      <c r="Q124" s="3">
        <v>1.0440031265379384</v>
      </c>
      <c r="R124" s="2">
        <v>17001</v>
      </c>
      <c r="S124" s="2">
        <v>16257</v>
      </c>
      <c r="T124" s="3">
        <v>4.5764901273297659E-2</v>
      </c>
      <c r="U124" s="2">
        <v>137977</v>
      </c>
      <c r="V124" s="3">
        <v>5.4214365349442191E-3</v>
      </c>
      <c r="W124" s="4">
        <v>54</v>
      </c>
      <c r="X124" s="4">
        <v>41</v>
      </c>
      <c r="Y124" s="3">
        <v>0.31707317073170732</v>
      </c>
      <c r="Z124" s="4">
        <v>50</v>
      </c>
      <c r="AA124" s="4">
        <v>36</v>
      </c>
      <c r="AB124" s="3">
        <v>0.3888888888888889</v>
      </c>
      <c r="AC124" s="4">
        <v>19</v>
      </c>
      <c r="AD124" s="4">
        <v>17</v>
      </c>
      <c r="AE124" s="3">
        <v>0.11764705882352941</v>
      </c>
      <c r="AF124" s="3">
        <v>0.92592592592592593</v>
      </c>
      <c r="AG124" s="3">
        <v>0.87804878048780488</v>
      </c>
      <c r="AH124" s="3">
        <v>4.7877145438121049E-2</v>
      </c>
      <c r="AI124" s="3">
        <v>0.38</v>
      </c>
      <c r="AJ124" s="3">
        <v>0.47222222222222221</v>
      </c>
      <c r="AK124" s="3">
        <v>-9.2222222222222205E-2</v>
      </c>
      <c r="AL124" s="3">
        <v>1.5518339460961701</v>
      </c>
      <c r="AM124" s="14">
        <v>120</v>
      </c>
      <c r="AN124" s="3">
        <v>1.0119047619047619</v>
      </c>
      <c r="AO124" s="2">
        <v>90169</v>
      </c>
      <c r="AP124" s="2">
        <v>0</v>
      </c>
      <c r="AQ124" s="3">
        <v>0</v>
      </c>
      <c r="AR124" s="3">
        <v>1.85745091104088E-2</v>
      </c>
      <c r="AS124" s="2">
        <v>0</v>
      </c>
      <c r="AT124" s="2">
        <v>0</v>
      </c>
      <c r="AU124" s="3">
        <v>0</v>
      </c>
      <c r="AV124" s="3">
        <v>0</v>
      </c>
      <c r="AW124" s="3">
        <v>0.375</v>
      </c>
      <c r="AX124" s="3">
        <v>0.95833333333333337</v>
      </c>
      <c r="AY124" s="4">
        <v>0</v>
      </c>
      <c r="AZ124" s="3">
        <v>0</v>
      </c>
    </row>
    <row r="125" spans="1:52" x14ac:dyDescent="0.35">
      <c r="A125" t="s">
        <v>283</v>
      </c>
      <c r="B125" t="s">
        <v>70</v>
      </c>
      <c r="C125" t="s">
        <v>303</v>
      </c>
      <c r="D125" t="s">
        <v>285</v>
      </c>
      <c r="E125" t="s">
        <v>1299</v>
      </c>
      <c r="F125" t="s">
        <v>302</v>
      </c>
      <c r="G125" t="s">
        <v>74</v>
      </c>
      <c r="H125">
        <v>2014</v>
      </c>
      <c r="I125">
        <v>8</v>
      </c>
      <c r="J125" t="s">
        <v>299</v>
      </c>
      <c r="K125" t="s">
        <v>300</v>
      </c>
      <c r="L125" t="s">
        <v>217</v>
      </c>
      <c r="M125" s="2">
        <v>0</v>
      </c>
      <c r="N125" s="3">
        <v>0</v>
      </c>
      <c r="O125" s="2">
        <v>0</v>
      </c>
      <c r="P125" s="2">
        <v>0</v>
      </c>
      <c r="Q125" s="3">
        <v>0</v>
      </c>
      <c r="R125" s="2">
        <v>0</v>
      </c>
      <c r="S125" s="2">
        <v>0</v>
      </c>
      <c r="T125" s="3">
        <v>0</v>
      </c>
      <c r="U125" s="2">
        <v>0</v>
      </c>
      <c r="V125" s="3">
        <v>0</v>
      </c>
      <c r="W125" s="4">
        <v>0</v>
      </c>
      <c r="X125" s="4">
        <v>0</v>
      </c>
      <c r="Y125" s="3">
        <v>0</v>
      </c>
      <c r="Z125" s="4">
        <v>0</v>
      </c>
      <c r="AA125" s="4">
        <v>0</v>
      </c>
      <c r="AB125" s="3">
        <v>0</v>
      </c>
      <c r="AC125" s="4">
        <v>0</v>
      </c>
      <c r="AD125" s="4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14">
        <v>0</v>
      </c>
      <c r="AN125" s="3">
        <v>0</v>
      </c>
      <c r="AO125" s="2">
        <v>0</v>
      </c>
      <c r="AP125" s="2">
        <v>0</v>
      </c>
      <c r="AQ125" s="3">
        <v>0</v>
      </c>
      <c r="AR125" s="3">
        <v>0</v>
      </c>
      <c r="AS125" s="2">
        <v>0</v>
      </c>
      <c r="AT125" s="2">
        <v>0</v>
      </c>
      <c r="AU125" s="3">
        <v>0</v>
      </c>
      <c r="AV125" s="3">
        <v>0</v>
      </c>
      <c r="AW125" s="3">
        <v>0</v>
      </c>
      <c r="AX125" s="3">
        <v>0</v>
      </c>
      <c r="AY125" s="4">
        <v>0</v>
      </c>
      <c r="AZ125" s="3">
        <v>0</v>
      </c>
    </row>
    <row r="126" spans="1:52" x14ac:dyDescent="0.35">
      <c r="A126" t="s">
        <v>283</v>
      </c>
      <c r="B126" t="s">
        <v>70</v>
      </c>
      <c r="C126" t="s">
        <v>283</v>
      </c>
      <c r="D126" t="s">
        <v>285</v>
      </c>
      <c r="E126" t="s">
        <v>43</v>
      </c>
      <c r="F126" t="s">
        <v>304</v>
      </c>
      <c r="G126" t="s">
        <v>74</v>
      </c>
      <c r="H126">
        <v>2017</v>
      </c>
      <c r="I126">
        <v>9</v>
      </c>
      <c r="J126" t="s">
        <v>305</v>
      </c>
      <c r="K126" t="s">
        <v>306</v>
      </c>
      <c r="L126" t="s">
        <v>217</v>
      </c>
      <c r="M126" s="2">
        <v>0</v>
      </c>
      <c r="N126" s="3">
        <v>0</v>
      </c>
      <c r="O126" s="2">
        <v>0</v>
      </c>
      <c r="P126" s="2">
        <v>0</v>
      </c>
      <c r="Q126" s="3">
        <v>0</v>
      </c>
      <c r="R126" s="2">
        <v>0</v>
      </c>
      <c r="S126" s="2">
        <v>0</v>
      </c>
      <c r="T126" s="3">
        <v>0</v>
      </c>
      <c r="U126" s="2">
        <v>0</v>
      </c>
      <c r="V126" s="3">
        <v>0</v>
      </c>
      <c r="W126" s="4">
        <v>0</v>
      </c>
      <c r="X126" s="4">
        <v>0</v>
      </c>
      <c r="Y126" s="3">
        <v>0</v>
      </c>
      <c r="Z126" s="4">
        <v>0</v>
      </c>
      <c r="AA126" s="4">
        <v>0</v>
      </c>
      <c r="AB126" s="3">
        <v>0</v>
      </c>
      <c r="AC126" s="4">
        <v>0</v>
      </c>
      <c r="AD126" s="4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14">
        <v>0</v>
      </c>
      <c r="AN126" s="3">
        <v>0</v>
      </c>
      <c r="AO126" s="2">
        <v>0</v>
      </c>
      <c r="AP126" s="2">
        <v>0</v>
      </c>
      <c r="AQ126" s="3">
        <v>0</v>
      </c>
      <c r="AR126" s="3">
        <v>0</v>
      </c>
      <c r="AS126" s="2">
        <v>0</v>
      </c>
      <c r="AT126" s="2">
        <v>0</v>
      </c>
      <c r="AU126" s="3">
        <v>0</v>
      </c>
      <c r="AV126" s="3">
        <v>0</v>
      </c>
      <c r="AW126" s="3">
        <v>0</v>
      </c>
      <c r="AX126" s="3">
        <v>0</v>
      </c>
      <c r="AY126" s="4">
        <v>0</v>
      </c>
      <c r="AZ126" s="3">
        <v>0</v>
      </c>
    </row>
    <row r="127" spans="1:52" x14ac:dyDescent="0.35">
      <c r="A127" t="s">
        <v>283</v>
      </c>
      <c r="B127" t="s">
        <v>70</v>
      </c>
      <c r="C127" t="s">
        <v>283</v>
      </c>
      <c r="D127" t="s">
        <v>285</v>
      </c>
      <c r="E127" t="s">
        <v>44</v>
      </c>
      <c r="F127" t="s">
        <v>304</v>
      </c>
      <c r="G127" t="s">
        <v>74</v>
      </c>
      <c r="H127">
        <v>2017</v>
      </c>
      <c r="I127">
        <v>9</v>
      </c>
      <c r="J127" t="s">
        <v>305</v>
      </c>
      <c r="K127" t="s">
        <v>306</v>
      </c>
      <c r="L127" t="s">
        <v>217</v>
      </c>
      <c r="M127" s="2">
        <v>8119</v>
      </c>
      <c r="N127" s="3">
        <v>0</v>
      </c>
      <c r="O127" s="2">
        <v>0</v>
      </c>
      <c r="P127" s="2">
        <v>0</v>
      </c>
      <c r="Q127" s="3">
        <v>0</v>
      </c>
      <c r="R127" s="2">
        <v>0</v>
      </c>
      <c r="S127" s="2">
        <v>0</v>
      </c>
      <c r="T127" s="3">
        <v>0</v>
      </c>
      <c r="U127" s="2">
        <v>0</v>
      </c>
      <c r="V127" s="3">
        <v>0</v>
      </c>
      <c r="W127" s="4">
        <v>0</v>
      </c>
      <c r="X127" s="4">
        <v>0</v>
      </c>
      <c r="Y127" s="3">
        <v>0</v>
      </c>
      <c r="Z127" s="4">
        <v>0</v>
      </c>
      <c r="AA127" s="4">
        <v>0</v>
      </c>
      <c r="AB127" s="3">
        <v>0</v>
      </c>
      <c r="AC127" s="4">
        <v>0</v>
      </c>
      <c r="AD127" s="4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14">
        <v>1</v>
      </c>
      <c r="AN127" s="3">
        <v>1</v>
      </c>
      <c r="AO127" s="2">
        <v>2002</v>
      </c>
      <c r="AP127" s="2">
        <v>0</v>
      </c>
      <c r="AQ127" s="3">
        <v>0</v>
      </c>
      <c r="AR127" s="3">
        <v>0</v>
      </c>
      <c r="AS127" s="2">
        <v>0</v>
      </c>
      <c r="AT127" s="2">
        <v>0</v>
      </c>
      <c r="AU127" s="3">
        <v>0</v>
      </c>
      <c r="AV127" s="3">
        <v>0</v>
      </c>
      <c r="AW127" s="3">
        <v>0</v>
      </c>
      <c r="AX127" s="3">
        <v>0</v>
      </c>
      <c r="AY127" s="4">
        <v>0</v>
      </c>
      <c r="AZ127" s="3">
        <v>0</v>
      </c>
    </row>
    <row r="128" spans="1:52" x14ac:dyDescent="0.35">
      <c r="A128" t="s">
        <v>283</v>
      </c>
      <c r="B128" t="s">
        <v>70</v>
      </c>
      <c r="C128" t="s">
        <v>307</v>
      </c>
      <c r="D128" t="s">
        <v>285</v>
      </c>
      <c r="E128" t="s">
        <v>43</v>
      </c>
      <c r="F128" t="s">
        <v>308</v>
      </c>
      <c r="G128" t="s">
        <v>80</v>
      </c>
      <c r="H128">
        <v>2017</v>
      </c>
      <c r="I128">
        <v>10</v>
      </c>
      <c r="J128" t="s">
        <v>309</v>
      </c>
      <c r="K128" t="s">
        <v>310</v>
      </c>
      <c r="L128" t="s">
        <v>217</v>
      </c>
      <c r="M128" s="2">
        <v>0</v>
      </c>
      <c r="N128" s="3">
        <v>0</v>
      </c>
      <c r="O128" s="2">
        <v>0</v>
      </c>
      <c r="P128" s="2">
        <v>0</v>
      </c>
      <c r="Q128" s="3">
        <v>0</v>
      </c>
      <c r="R128" s="2">
        <v>0</v>
      </c>
      <c r="S128" s="2">
        <v>0</v>
      </c>
      <c r="T128" s="3">
        <v>0</v>
      </c>
      <c r="U128" s="2">
        <v>0</v>
      </c>
      <c r="V128" s="3">
        <v>0</v>
      </c>
      <c r="W128" s="4">
        <v>0</v>
      </c>
      <c r="X128" s="4">
        <v>0</v>
      </c>
      <c r="Y128" s="3">
        <v>0</v>
      </c>
      <c r="Z128" s="4">
        <v>0</v>
      </c>
      <c r="AA128" s="4">
        <v>0</v>
      </c>
      <c r="AB128" s="3">
        <v>0</v>
      </c>
      <c r="AC128" s="4">
        <v>0</v>
      </c>
      <c r="AD128" s="4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14">
        <v>0</v>
      </c>
      <c r="AN128" s="3">
        <v>0</v>
      </c>
      <c r="AO128" s="2">
        <v>0</v>
      </c>
      <c r="AP128" s="2">
        <v>0</v>
      </c>
      <c r="AQ128" s="3">
        <v>0</v>
      </c>
      <c r="AR128" s="3">
        <v>0</v>
      </c>
      <c r="AS128" s="2">
        <v>0</v>
      </c>
      <c r="AT128" s="2">
        <v>0</v>
      </c>
      <c r="AU128" s="3">
        <v>0</v>
      </c>
      <c r="AV128" s="3">
        <v>0</v>
      </c>
      <c r="AW128" s="3">
        <v>0</v>
      </c>
      <c r="AX128" s="3">
        <v>0</v>
      </c>
      <c r="AY128" s="4">
        <v>0</v>
      </c>
      <c r="AZ128" s="3">
        <v>0</v>
      </c>
    </row>
    <row r="129" spans="1:52" x14ac:dyDescent="0.35">
      <c r="A129" t="s">
        <v>283</v>
      </c>
      <c r="B129" t="s">
        <v>70</v>
      </c>
      <c r="C129" t="s">
        <v>307</v>
      </c>
      <c r="D129" t="s">
        <v>285</v>
      </c>
      <c r="E129" t="s">
        <v>44</v>
      </c>
      <c r="F129" t="s">
        <v>308</v>
      </c>
      <c r="G129" t="s">
        <v>80</v>
      </c>
      <c r="H129">
        <v>2017</v>
      </c>
      <c r="I129">
        <v>10</v>
      </c>
      <c r="J129" t="s">
        <v>309</v>
      </c>
      <c r="K129" t="s">
        <v>310</v>
      </c>
      <c r="L129" t="s">
        <v>217</v>
      </c>
      <c r="M129" s="2">
        <v>471019</v>
      </c>
      <c r="N129" s="3">
        <v>5.6838094896193965E-2</v>
      </c>
      <c r="O129" s="2">
        <v>90446</v>
      </c>
      <c r="P129" s="2">
        <v>65114</v>
      </c>
      <c r="Q129" s="3">
        <v>0.38904075928371773</v>
      </c>
      <c r="R129" s="2">
        <v>276</v>
      </c>
      <c r="S129" s="2">
        <v>3812</v>
      </c>
      <c r="T129" s="3">
        <v>-0.92759706190975866</v>
      </c>
      <c r="U129" s="2">
        <v>31498</v>
      </c>
      <c r="V129" s="3">
        <v>-0.10093052463321345</v>
      </c>
      <c r="W129" s="4">
        <v>5</v>
      </c>
      <c r="X129" s="4">
        <v>31</v>
      </c>
      <c r="Y129" s="3">
        <v>-0.83870967741935487</v>
      </c>
      <c r="Z129" s="4">
        <v>0</v>
      </c>
      <c r="AA129" s="4">
        <v>22</v>
      </c>
      <c r="AB129" s="3">
        <v>-1</v>
      </c>
      <c r="AC129" s="4">
        <v>0</v>
      </c>
      <c r="AD129" s="4">
        <v>6</v>
      </c>
      <c r="AE129" s="3">
        <v>-1</v>
      </c>
      <c r="AF129" s="3">
        <v>0</v>
      </c>
      <c r="AG129" s="3">
        <v>0.70967741935483875</v>
      </c>
      <c r="AH129" s="3">
        <v>-0.70967741935483875</v>
      </c>
      <c r="AI129" s="3">
        <v>0</v>
      </c>
      <c r="AJ129" s="3">
        <v>0.27272727272727271</v>
      </c>
      <c r="AK129" s="3">
        <v>-0.27272727272727271</v>
      </c>
      <c r="AL129" s="3">
        <v>1.3848020394999538</v>
      </c>
      <c r="AM129" s="14">
        <v>29</v>
      </c>
      <c r="AN129" s="3">
        <v>0.73684210526315785</v>
      </c>
      <c r="AO129" s="2">
        <v>72854</v>
      </c>
      <c r="AP129" s="2">
        <v>4176</v>
      </c>
      <c r="AQ129" s="3">
        <v>5.7320119691437667E-2</v>
      </c>
      <c r="AR129" s="3">
        <v>0.3349307897590687</v>
      </c>
      <c r="AS129" s="2">
        <v>0</v>
      </c>
      <c r="AT129" s="2">
        <v>0</v>
      </c>
      <c r="AU129" s="3">
        <v>0</v>
      </c>
      <c r="AV129" s="3">
        <v>0</v>
      </c>
      <c r="AW129" s="3">
        <v>0.5</v>
      </c>
      <c r="AX129" s="3">
        <v>0.33333333333333331</v>
      </c>
      <c r="AY129" s="4">
        <v>0</v>
      </c>
      <c r="AZ129" s="3">
        <v>5.7320119691437667E-2</v>
      </c>
    </row>
    <row r="130" spans="1:52" x14ac:dyDescent="0.35">
      <c r="A130" t="s">
        <v>283</v>
      </c>
      <c r="B130" t="s">
        <v>70</v>
      </c>
      <c r="C130" t="s">
        <v>307</v>
      </c>
      <c r="D130" t="s">
        <v>285</v>
      </c>
      <c r="E130" t="s">
        <v>1299</v>
      </c>
      <c r="F130" t="s">
        <v>308</v>
      </c>
      <c r="G130" t="s">
        <v>80</v>
      </c>
      <c r="H130">
        <v>2017</v>
      </c>
      <c r="I130">
        <v>10</v>
      </c>
      <c r="J130" t="s">
        <v>309</v>
      </c>
      <c r="K130" t="s">
        <v>310</v>
      </c>
      <c r="L130" t="s">
        <v>217</v>
      </c>
      <c r="M130" s="2">
        <v>0</v>
      </c>
      <c r="N130" s="3">
        <v>0</v>
      </c>
      <c r="O130" s="2">
        <v>0</v>
      </c>
      <c r="P130" s="2">
        <v>0</v>
      </c>
      <c r="Q130" s="3">
        <v>0</v>
      </c>
      <c r="R130" s="2">
        <v>0</v>
      </c>
      <c r="S130" s="2">
        <v>0</v>
      </c>
      <c r="T130" s="3">
        <v>0</v>
      </c>
      <c r="U130" s="2">
        <v>0</v>
      </c>
      <c r="V130" s="3">
        <v>0</v>
      </c>
      <c r="W130" s="4">
        <v>0</v>
      </c>
      <c r="X130" s="4">
        <v>0</v>
      </c>
      <c r="Y130" s="3">
        <v>0</v>
      </c>
      <c r="Z130" s="4">
        <v>0</v>
      </c>
      <c r="AA130" s="4">
        <v>0</v>
      </c>
      <c r="AB130" s="3">
        <v>0</v>
      </c>
      <c r="AC130" s="4">
        <v>0</v>
      </c>
      <c r="AD130" s="4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14">
        <v>0</v>
      </c>
      <c r="AN130" s="3">
        <v>0</v>
      </c>
      <c r="AO130" s="2">
        <v>0</v>
      </c>
      <c r="AP130" s="2">
        <v>0</v>
      </c>
      <c r="AQ130" s="3">
        <v>0</v>
      </c>
      <c r="AR130" s="3">
        <v>0</v>
      </c>
      <c r="AS130" s="2">
        <v>0</v>
      </c>
      <c r="AT130" s="2">
        <v>0</v>
      </c>
      <c r="AU130" s="3">
        <v>0</v>
      </c>
      <c r="AV130" s="3">
        <v>0</v>
      </c>
      <c r="AW130" s="3">
        <v>0</v>
      </c>
      <c r="AX130" s="3">
        <v>0</v>
      </c>
      <c r="AY130" s="4">
        <v>0</v>
      </c>
      <c r="AZ130" s="3">
        <v>0</v>
      </c>
    </row>
    <row r="131" spans="1:52" x14ac:dyDescent="0.35">
      <c r="A131" t="s">
        <v>283</v>
      </c>
      <c r="B131" t="s">
        <v>70</v>
      </c>
      <c r="C131" t="s">
        <v>311</v>
      </c>
      <c r="D131" t="s">
        <v>285</v>
      </c>
      <c r="E131" t="s">
        <v>43</v>
      </c>
      <c r="F131" t="s">
        <v>312</v>
      </c>
      <c r="G131" t="s">
        <v>74</v>
      </c>
      <c r="H131">
        <v>2017</v>
      </c>
      <c r="I131">
        <v>10</v>
      </c>
      <c r="J131" t="s">
        <v>313</v>
      </c>
      <c r="K131" t="s">
        <v>314</v>
      </c>
      <c r="L131" t="s">
        <v>217</v>
      </c>
      <c r="M131" s="2">
        <v>0</v>
      </c>
      <c r="N131" s="3">
        <v>0</v>
      </c>
      <c r="O131" s="2">
        <v>0</v>
      </c>
      <c r="P131" s="2">
        <v>0</v>
      </c>
      <c r="Q131" s="3">
        <v>0</v>
      </c>
      <c r="R131" s="2">
        <v>0</v>
      </c>
      <c r="S131" s="2">
        <v>0</v>
      </c>
      <c r="T131" s="3">
        <v>0</v>
      </c>
      <c r="U131" s="2">
        <v>0</v>
      </c>
      <c r="V131" s="3">
        <v>0</v>
      </c>
      <c r="W131" s="4">
        <v>0</v>
      </c>
      <c r="X131" s="4">
        <v>0</v>
      </c>
      <c r="Y131" s="3">
        <v>0</v>
      </c>
      <c r="Z131" s="4">
        <v>0</v>
      </c>
      <c r="AA131" s="4">
        <v>0</v>
      </c>
      <c r="AB131" s="3">
        <v>0</v>
      </c>
      <c r="AC131" s="4">
        <v>0</v>
      </c>
      <c r="AD131" s="4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14">
        <v>0</v>
      </c>
      <c r="AN131" s="3">
        <v>0</v>
      </c>
      <c r="AO131" s="2">
        <v>0</v>
      </c>
      <c r="AP131" s="2">
        <v>0</v>
      </c>
      <c r="AQ131" s="3">
        <v>0</v>
      </c>
      <c r="AR131" s="3">
        <v>0</v>
      </c>
      <c r="AS131" s="2">
        <v>0</v>
      </c>
      <c r="AT131" s="2">
        <v>0</v>
      </c>
      <c r="AU131" s="3">
        <v>0</v>
      </c>
      <c r="AV131" s="3">
        <v>0</v>
      </c>
      <c r="AW131" s="3">
        <v>0</v>
      </c>
      <c r="AX131" s="3">
        <v>0</v>
      </c>
      <c r="AY131" s="4">
        <v>0</v>
      </c>
      <c r="AZ131" s="3">
        <v>0</v>
      </c>
    </row>
    <row r="132" spans="1:52" x14ac:dyDescent="0.35">
      <c r="A132" t="s">
        <v>283</v>
      </c>
      <c r="B132" t="s">
        <v>70</v>
      </c>
      <c r="C132" t="s">
        <v>311</v>
      </c>
      <c r="D132" t="s">
        <v>285</v>
      </c>
      <c r="E132" t="s">
        <v>44</v>
      </c>
      <c r="F132" t="s">
        <v>312</v>
      </c>
      <c r="G132" t="s">
        <v>74</v>
      </c>
      <c r="H132">
        <v>2017</v>
      </c>
      <c r="I132">
        <v>10</v>
      </c>
      <c r="J132" t="s">
        <v>313</v>
      </c>
      <c r="K132" t="s">
        <v>314</v>
      </c>
      <c r="L132" t="s">
        <v>217</v>
      </c>
      <c r="M132" s="2">
        <v>109135</v>
      </c>
      <c r="N132" s="3">
        <v>6.345556064430001E-2</v>
      </c>
      <c r="O132" s="2">
        <v>12150</v>
      </c>
      <c r="P132" s="2">
        <v>5638</v>
      </c>
      <c r="Q132" s="3">
        <v>1.1550195104647036</v>
      </c>
      <c r="R132" s="2">
        <v>4043</v>
      </c>
      <c r="S132" s="2">
        <v>11207</v>
      </c>
      <c r="T132" s="3">
        <v>-0.63924333006156864</v>
      </c>
      <c r="U132" s="2">
        <v>18140</v>
      </c>
      <c r="V132" s="3">
        <v>-0.28311729370850458</v>
      </c>
      <c r="W132" s="4">
        <v>30</v>
      </c>
      <c r="X132" s="4">
        <v>15</v>
      </c>
      <c r="Y132" s="3">
        <v>1</v>
      </c>
      <c r="Z132" s="4">
        <v>26</v>
      </c>
      <c r="AA132" s="4">
        <v>13</v>
      </c>
      <c r="AB132" s="3">
        <v>1</v>
      </c>
      <c r="AC132" s="4">
        <v>10</v>
      </c>
      <c r="AD132" s="4">
        <v>11</v>
      </c>
      <c r="AE132" s="3">
        <v>-9.0909090909090912E-2</v>
      </c>
      <c r="AF132" s="3">
        <v>0.8666666666666667</v>
      </c>
      <c r="AG132" s="3">
        <v>0.8666666666666667</v>
      </c>
      <c r="AH132" s="3">
        <v>0</v>
      </c>
      <c r="AI132" s="3">
        <v>0.38461538461538464</v>
      </c>
      <c r="AJ132" s="3">
        <v>0.84615384615384615</v>
      </c>
      <c r="AK132" s="3">
        <v>-0.46153846153846151</v>
      </c>
      <c r="AL132" s="3">
        <v>1.437921248669741</v>
      </c>
      <c r="AM132" s="14">
        <v>37</v>
      </c>
      <c r="AN132" s="3">
        <v>0.82352941176470584</v>
      </c>
      <c r="AO132" s="2">
        <v>25108</v>
      </c>
      <c r="AP132" s="2">
        <v>0</v>
      </c>
      <c r="AQ132" s="3">
        <v>0</v>
      </c>
      <c r="AR132" s="3">
        <v>8.0057217336476527E-2</v>
      </c>
      <c r="AS132" s="2">
        <v>0</v>
      </c>
      <c r="AT132" s="2">
        <v>0</v>
      </c>
      <c r="AU132" s="3">
        <v>0</v>
      </c>
      <c r="AV132" s="3">
        <v>0</v>
      </c>
      <c r="AW132" s="3">
        <v>0.38095238095238093</v>
      </c>
      <c r="AX132" s="3">
        <v>0.93617021276595747</v>
      </c>
      <c r="AY132" s="4">
        <v>0</v>
      </c>
      <c r="AZ132" s="3">
        <v>0</v>
      </c>
    </row>
    <row r="133" spans="1:52" x14ac:dyDescent="0.35">
      <c r="A133" t="s">
        <v>283</v>
      </c>
      <c r="B133" t="s">
        <v>70</v>
      </c>
      <c r="C133" t="s">
        <v>315</v>
      </c>
      <c r="D133" t="s">
        <v>285</v>
      </c>
      <c r="E133" t="s">
        <v>43</v>
      </c>
      <c r="F133" t="s">
        <v>316</v>
      </c>
      <c r="G133" t="s">
        <v>74</v>
      </c>
      <c r="H133">
        <v>2017</v>
      </c>
      <c r="I133">
        <v>10</v>
      </c>
      <c r="J133" t="s">
        <v>317</v>
      </c>
      <c r="K133" t="s">
        <v>306</v>
      </c>
      <c r="L133" t="s">
        <v>217</v>
      </c>
      <c r="M133" s="2">
        <v>0</v>
      </c>
      <c r="N133" s="3">
        <v>0</v>
      </c>
      <c r="O133" s="2">
        <v>0</v>
      </c>
      <c r="P133" s="2">
        <v>0</v>
      </c>
      <c r="Q133" s="3">
        <v>0</v>
      </c>
      <c r="R133" s="2">
        <v>0</v>
      </c>
      <c r="S133" s="2">
        <v>0</v>
      </c>
      <c r="T133" s="3">
        <v>0</v>
      </c>
      <c r="U133" s="2">
        <v>0</v>
      </c>
      <c r="V133" s="3">
        <v>0</v>
      </c>
      <c r="W133" s="4">
        <v>0</v>
      </c>
      <c r="X133" s="4">
        <v>0</v>
      </c>
      <c r="Y133" s="3">
        <v>0</v>
      </c>
      <c r="Z133" s="4">
        <v>0</v>
      </c>
      <c r="AA133" s="4">
        <v>0</v>
      </c>
      <c r="AB133" s="3">
        <v>0</v>
      </c>
      <c r="AC133" s="4">
        <v>0</v>
      </c>
      <c r="AD133" s="4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14">
        <v>0</v>
      </c>
      <c r="AN133" s="3">
        <v>0</v>
      </c>
      <c r="AO133" s="2">
        <v>0</v>
      </c>
      <c r="AP133" s="2">
        <v>0</v>
      </c>
      <c r="AQ133" s="3">
        <v>0</v>
      </c>
      <c r="AR133" s="3">
        <v>0</v>
      </c>
      <c r="AS133" s="2">
        <v>0</v>
      </c>
      <c r="AT133" s="2">
        <v>0</v>
      </c>
      <c r="AU133" s="3">
        <v>0</v>
      </c>
      <c r="AV133" s="3">
        <v>0</v>
      </c>
      <c r="AW133" s="3">
        <v>0</v>
      </c>
      <c r="AX133" s="3">
        <v>0</v>
      </c>
      <c r="AY133" s="4">
        <v>0</v>
      </c>
      <c r="AZ133" s="3">
        <v>0</v>
      </c>
    </row>
    <row r="134" spans="1:52" x14ac:dyDescent="0.35">
      <c r="A134" t="s">
        <v>283</v>
      </c>
      <c r="B134" t="s">
        <v>70</v>
      </c>
      <c r="C134" t="s">
        <v>315</v>
      </c>
      <c r="D134" t="s">
        <v>285</v>
      </c>
      <c r="E134" t="s">
        <v>44</v>
      </c>
      <c r="F134" t="s">
        <v>316</v>
      </c>
      <c r="G134" t="s">
        <v>74</v>
      </c>
      <c r="H134">
        <v>2017</v>
      </c>
      <c r="I134">
        <v>10</v>
      </c>
      <c r="J134" t="s">
        <v>317</v>
      </c>
      <c r="K134" t="s">
        <v>306</v>
      </c>
      <c r="L134" t="s">
        <v>217</v>
      </c>
      <c r="M134" s="2">
        <v>197832</v>
      </c>
      <c r="N134" s="3">
        <v>-1.3523216850167545E-2</v>
      </c>
      <c r="O134" s="2">
        <v>29403</v>
      </c>
      <c r="P134" s="2">
        <v>32115</v>
      </c>
      <c r="Q134" s="3">
        <v>-8.4446520317608575E-2</v>
      </c>
      <c r="R134" s="2">
        <v>170</v>
      </c>
      <c r="S134" s="2">
        <v>11127</v>
      </c>
      <c r="T134" s="3">
        <v>-0.98472184775770644</v>
      </c>
      <c r="U134" s="2">
        <v>20956</v>
      </c>
      <c r="V134" s="3">
        <v>-0.34333970482248616</v>
      </c>
      <c r="W134" s="4">
        <v>18</v>
      </c>
      <c r="X134" s="4">
        <v>27</v>
      </c>
      <c r="Y134" s="3">
        <v>-0.33333333333333331</v>
      </c>
      <c r="Z134" s="4">
        <v>15</v>
      </c>
      <c r="AA134" s="4">
        <v>22</v>
      </c>
      <c r="AB134" s="3">
        <v>-0.31818181818181818</v>
      </c>
      <c r="AC134" s="4">
        <v>3</v>
      </c>
      <c r="AD134" s="4">
        <v>11</v>
      </c>
      <c r="AE134" s="3">
        <v>-0.72727272727272729</v>
      </c>
      <c r="AF134" s="3">
        <v>0.83333333333333337</v>
      </c>
      <c r="AG134" s="3">
        <v>0.81481481481481477</v>
      </c>
      <c r="AH134" s="3">
        <v>1.8518518518518601E-2</v>
      </c>
      <c r="AI134" s="3">
        <v>0.2</v>
      </c>
      <c r="AJ134" s="3">
        <v>0.5</v>
      </c>
      <c r="AK134" s="3">
        <v>-0.3</v>
      </c>
      <c r="AL134" s="3">
        <v>0.91026000311380972</v>
      </c>
      <c r="AM134" s="14">
        <v>23</v>
      </c>
      <c r="AN134" s="3">
        <v>0.70833333333333337</v>
      </c>
      <c r="AO134" s="2">
        <v>42151</v>
      </c>
      <c r="AP134" s="2">
        <v>0</v>
      </c>
      <c r="AQ134" s="3">
        <v>0</v>
      </c>
      <c r="AR134" s="3">
        <v>0.11435822726203952</v>
      </c>
      <c r="AS134" s="2">
        <v>0</v>
      </c>
      <c r="AT134" s="2">
        <v>0</v>
      </c>
      <c r="AU134" s="3">
        <v>0</v>
      </c>
      <c r="AV134" s="3">
        <v>0</v>
      </c>
      <c r="AW134" s="3">
        <v>0.4375</v>
      </c>
      <c r="AX134" s="3">
        <v>0.92105263157894735</v>
      </c>
      <c r="AY134" s="4">
        <v>0</v>
      </c>
      <c r="AZ134" s="3">
        <v>0</v>
      </c>
    </row>
    <row r="135" spans="1:52" x14ac:dyDescent="0.35">
      <c r="A135" t="s">
        <v>283</v>
      </c>
      <c r="B135" t="s">
        <v>70</v>
      </c>
      <c r="C135" t="s">
        <v>315</v>
      </c>
      <c r="D135" t="s">
        <v>285</v>
      </c>
      <c r="E135" t="s">
        <v>1299</v>
      </c>
      <c r="F135" t="s">
        <v>316</v>
      </c>
      <c r="G135" t="s">
        <v>74</v>
      </c>
      <c r="H135">
        <v>2017</v>
      </c>
      <c r="I135">
        <v>10</v>
      </c>
      <c r="J135" t="s">
        <v>317</v>
      </c>
      <c r="K135" t="s">
        <v>306</v>
      </c>
      <c r="L135" t="s">
        <v>217</v>
      </c>
      <c r="M135" s="2">
        <v>0</v>
      </c>
      <c r="N135" s="3">
        <v>0</v>
      </c>
      <c r="O135" s="2">
        <v>0</v>
      </c>
      <c r="P135" s="2">
        <v>0</v>
      </c>
      <c r="Q135" s="3">
        <v>0</v>
      </c>
      <c r="R135" s="2">
        <v>0</v>
      </c>
      <c r="S135" s="2">
        <v>0</v>
      </c>
      <c r="T135" s="3">
        <v>0</v>
      </c>
      <c r="U135" s="2">
        <v>0</v>
      </c>
      <c r="V135" s="3">
        <v>0</v>
      </c>
      <c r="W135" s="4">
        <v>0</v>
      </c>
      <c r="X135" s="4">
        <v>0</v>
      </c>
      <c r="Y135" s="3">
        <v>0</v>
      </c>
      <c r="Z135" s="4">
        <v>0</v>
      </c>
      <c r="AA135" s="4">
        <v>0</v>
      </c>
      <c r="AB135" s="3">
        <v>0</v>
      </c>
      <c r="AC135" s="4">
        <v>0</v>
      </c>
      <c r="AD135" s="4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14">
        <v>0</v>
      </c>
      <c r="AN135" s="3">
        <v>0</v>
      </c>
      <c r="AO135" s="2">
        <v>0</v>
      </c>
      <c r="AP135" s="2">
        <v>0</v>
      </c>
      <c r="AQ135" s="3">
        <v>0</v>
      </c>
      <c r="AR135" s="3">
        <v>0</v>
      </c>
      <c r="AS135" s="2">
        <v>0</v>
      </c>
      <c r="AT135" s="2">
        <v>0</v>
      </c>
      <c r="AU135" s="3">
        <v>0</v>
      </c>
      <c r="AV135" s="3">
        <v>0</v>
      </c>
      <c r="AW135" s="3">
        <v>0</v>
      </c>
      <c r="AX135" s="3">
        <v>0</v>
      </c>
      <c r="AY135" s="4">
        <v>0</v>
      </c>
      <c r="AZ135" s="3">
        <v>0</v>
      </c>
    </row>
    <row r="136" spans="1:52" x14ac:dyDescent="0.35">
      <c r="A136" t="s">
        <v>283</v>
      </c>
      <c r="B136" t="s">
        <v>70</v>
      </c>
      <c r="C136" t="s">
        <v>318</v>
      </c>
      <c r="D136" t="s">
        <v>285</v>
      </c>
      <c r="E136" t="s">
        <v>43</v>
      </c>
      <c r="F136" t="s">
        <v>319</v>
      </c>
      <c r="G136" t="s">
        <v>74</v>
      </c>
      <c r="H136">
        <v>2017</v>
      </c>
      <c r="I136">
        <v>11</v>
      </c>
      <c r="J136" t="s">
        <v>320</v>
      </c>
      <c r="K136" t="s">
        <v>321</v>
      </c>
      <c r="L136" t="s">
        <v>217</v>
      </c>
      <c r="M136" s="2">
        <v>0</v>
      </c>
      <c r="N136" s="3">
        <v>0</v>
      </c>
      <c r="O136" s="2">
        <v>0</v>
      </c>
      <c r="P136" s="2">
        <v>0</v>
      </c>
      <c r="Q136" s="3">
        <v>0</v>
      </c>
      <c r="R136" s="2">
        <v>0</v>
      </c>
      <c r="S136" s="2">
        <v>0</v>
      </c>
      <c r="T136" s="3">
        <v>0</v>
      </c>
      <c r="U136" s="2">
        <v>0</v>
      </c>
      <c r="V136" s="3">
        <v>0</v>
      </c>
      <c r="W136" s="4">
        <v>0</v>
      </c>
      <c r="X136" s="4">
        <v>0</v>
      </c>
      <c r="Y136" s="3">
        <v>0</v>
      </c>
      <c r="Z136" s="4">
        <v>0</v>
      </c>
      <c r="AA136" s="4">
        <v>0</v>
      </c>
      <c r="AB136" s="3">
        <v>0</v>
      </c>
      <c r="AC136" s="4">
        <v>0</v>
      </c>
      <c r="AD136" s="4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14">
        <v>0</v>
      </c>
      <c r="AN136" s="3">
        <v>0</v>
      </c>
      <c r="AO136" s="2">
        <v>0</v>
      </c>
      <c r="AP136" s="2">
        <v>0</v>
      </c>
      <c r="AQ136" s="3">
        <v>0</v>
      </c>
      <c r="AR136" s="3">
        <v>0</v>
      </c>
      <c r="AS136" s="2">
        <v>0</v>
      </c>
      <c r="AT136" s="2">
        <v>0</v>
      </c>
      <c r="AU136" s="3">
        <v>0</v>
      </c>
      <c r="AV136" s="3">
        <v>0</v>
      </c>
      <c r="AW136" s="3">
        <v>0</v>
      </c>
      <c r="AX136" s="3">
        <v>0</v>
      </c>
      <c r="AY136" s="4">
        <v>0</v>
      </c>
      <c r="AZ136" s="3">
        <v>0</v>
      </c>
    </row>
    <row r="137" spans="1:52" x14ac:dyDescent="0.35">
      <c r="A137" t="s">
        <v>283</v>
      </c>
      <c r="B137" t="s">
        <v>70</v>
      </c>
      <c r="C137" t="s">
        <v>318</v>
      </c>
      <c r="D137" t="s">
        <v>285</v>
      </c>
      <c r="E137" t="s">
        <v>44</v>
      </c>
      <c r="F137" t="s">
        <v>319</v>
      </c>
      <c r="G137" t="s">
        <v>74</v>
      </c>
      <c r="H137">
        <v>2017</v>
      </c>
      <c r="I137">
        <v>11</v>
      </c>
      <c r="J137" t="s">
        <v>320</v>
      </c>
      <c r="K137" t="s">
        <v>321</v>
      </c>
      <c r="L137" t="s">
        <v>217</v>
      </c>
      <c r="M137" s="2">
        <v>101461</v>
      </c>
      <c r="N137" s="3">
        <v>0.28005500674968142</v>
      </c>
      <c r="O137" s="2">
        <v>31572</v>
      </c>
      <c r="P137" s="2">
        <v>9374</v>
      </c>
      <c r="Q137" s="3">
        <v>2.368039257520802</v>
      </c>
      <c r="R137" s="2">
        <v>23782</v>
      </c>
      <c r="S137" s="2">
        <v>3933</v>
      </c>
      <c r="T137" s="3">
        <v>5.0467836257309946</v>
      </c>
      <c r="U137" s="2">
        <v>37862</v>
      </c>
      <c r="V137" s="3">
        <v>1.1019263864986399</v>
      </c>
      <c r="W137" s="4">
        <v>25</v>
      </c>
      <c r="X137" s="4">
        <v>27</v>
      </c>
      <c r="Y137" s="3">
        <v>-7.407407407407407E-2</v>
      </c>
      <c r="Z137" s="4">
        <v>19</v>
      </c>
      <c r="AA137" s="4">
        <v>21</v>
      </c>
      <c r="AB137" s="3">
        <v>-9.5238095238095233E-2</v>
      </c>
      <c r="AC137" s="4">
        <v>8</v>
      </c>
      <c r="AD137" s="4">
        <v>9</v>
      </c>
      <c r="AE137" s="3">
        <v>-0.1111111111111111</v>
      </c>
      <c r="AF137" s="3">
        <v>0.76</v>
      </c>
      <c r="AG137" s="3">
        <v>0.77777777777777779</v>
      </c>
      <c r="AH137" s="3">
        <v>-1.7777777777777781E-2</v>
      </c>
      <c r="AI137" s="3">
        <v>0.42105263157894735</v>
      </c>
      <c r="AJ137" s="3">
        <v>0.42857142857142855</v>
      </c>
      <c r="AK137" s="3">
        <v>-7.5187969924812026E-3</v>
      </c>
      <c r="AL137" s="3">
        <v>0.83102197567740554</v>
      </c>
      <c r="AM137" s="14">
        <v>36</v>
      </c>
      <c r="AN137" s="3">
        <v>0.7567567567567568</v>
      </c>
      <c r="AO137" s="2">
        <v>19762</v>
      </c>
      <c r="AP137" s="2">
        <v>32808</v>
      </c>
      <c r="AQ137" s="3">
        <v>1.6601558546705799</v>
      </c>
      <c r="AR137" s="3">
        <v>1.1658324991658324</v>
      </c>
      <c r="AS137" s="2">
        <v>0</v>
      </c>
      <c r="AT137" s="2">
        <v>695</v>
      </c>
      <c r="AU137" s="3">
        <v>0</v>
      </c>
      <c r="AV137" s="3">
        <v>3.8574679469390021E-2</v>
      </c>
      <c r="AW137" s="3">
        <v>0.31578947368421051</v>
      </c>
      <c r="AX137" s="3">
        <v>0.98571428571428577</v>
      </c>
      <c r="AY137" s="4">
        <v>0</v>
      </c>
      <c r="AZ137" s="3">
        <v>1.6601558546705799</v>
      </c>
    </row>
    <row r="138" spans="1:52" x14ac:dyDescent="0.35">
      <c r="A138" t="s">
        <v>283</v>
      </c>
      <c r="B138" t="s">
        <v>70</v>
      </c>
      <c r="C138" t="s">
        <v>322</v>
      </c>
      <c r="D138" t="s">
        <v>285</v>
      </c>
      <c r="E138" t="s">
        <v>43</v>
      </c>
      <c r="F138" t="s">
        <v>323</v>
      </c>
      <c r="G138" t="s">
        <v>74</v>
      </c>
      <c r="H138">
        <v>2014</v>
      </c>
      <c r="I138">
        <v>5</v>
      </c>
      <c r="J138" t="s">
        <v>324</v>
      </c>
      <c r="K138" t="s">
        <v>325</v>
      </c>
      <c r="L138" t="s">
        <v>217</v>
      </c>
      <c r="M138" s="2">
        <v>0</v>
      </c>
      <c r="N138" s="3">
        <v>0</v>
      </c>
      <c r="O138" s="2">
        <v>0</v>
      </c>
      <c r="P138" s="2">
        <v>0</v>
      </c>
      <c r="Q138" s="3">
        <v>0</v>
      </c>
      <c r="R138" s="2">
        <v>0</v>
      </c>
      <c r="S138" s="2">
        <v>0</v>
      </c>
      <c r="T138" s="3">
        <v>0</v>
      </c>
      <c r="U138" s="2">
        <v>0</v>
      </c>
      <c r="V138" s="3">
        <v>0</v>
      </c>
      <c r="W138" s="4">
        <v>0</v>
      </c>
      <c r="X138" s="4">
        <v>0</v>
      </c>
      <c r="Y138" s="3">
        <v>0</v>
      </c>
      <c r="Z138" s="4">
        <v>0</v>
      </c>
      <c r="AA138" s="4">
        <v>0</v>
      </c>
      <c r="AB138" s="3">
        <v>0</v>
      </c>
      <c r="AC138" s="4">
        <v>0</v>
      </c>
      <c r="AD138" s="4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14">
        <v>0</v>
      </c>
      <c r="AN138" s="3">
        <v>0</v>
      </c>
      <c r="AO138" s="2">
        <v>0</v>
      </c>
      <c r="AP138" s="2">
        <v>0</v>
      </c>
      <c r="AQ138" s="3">
        <v>0</v>
      </c>
      <c r="AR138" s="3">
        <v>0</v>
      </c>
      <c r="AS138" s="2">
        <v>0</v>
      </c>
      <c r="AT138" s="2">
        <v>0</v>
      </c>
      <c r="AU138" s="3">
        <v>0</v>
      </c>
      <c r="AV138" s="3">
        <v>0</v>
      </c>
      <c r="AW138" s="3">
        <v>0</v>
      </c>
      <c r="AX138" s="3">
        <v>0</v>
      </c>
      <c r="AY138" s="4">
        <v>0</v>
      </c>
      <c r="AZ138" s="3">
        <v>0</v>
      </c>
    </row>
    <row r="139" spans="1:52" x14ac:dyDescent="0.35">
      <c r="A139" t="s">
        <v>283</v>
      </c>
      <c r="B139" t="s">
        <v>70</v>
      </c>
      <c r="C139" t="s">
        <v>322</v>
      </c>
      <c r="D139" t="s">
        <v>285</v>
      </c>
      <c r="E139" t="s">
        <v>44</v>
      </c>
      <c r="F139" t="s">
        <v>323</v>
      </c>
      <c r="G139" t="s">
        <v>74</v>
      </c>
      <c r="H139">
        <v>2014</v>
      </c>
      <c r="I139">
        <v>5</v>
      </c>
      <c r="J139" t="s">
        <v>324</v>
      </c>
      <c r="K139" t="s">
        <v>325</v>
      </c>
      <c r="L139" t="s">
        <v>217</v>
      </c>
      <c r="M139" s="2">
        <v>26738</v>
      </c>
      <c r="N139" s="3">
        <v>2.8023321956769056</v>
      </c>
      <c r="O139" s="2">
        <v>20185</v>
      </c>
      <c r="P139" s="2">
        <v>479</v>
      </c>
      <c r="Q139" s="3">
        <v>41.139874739039669</v>
      </c>
      <c r="R139" s="2">
        <v>18306</v>
      </c>
      <c r="S139" s="2">
        <v>0</v>
      </c>
      <c r="T139" s="3">
        <v>0</v>
      </c>
      <c r="U139" s="2">
        <v>20693</v>
      </c>
      <c r="V139" s="3">
        <v>7.6690406367825723</v>
      </c>
      <c r="W139" s="4">
        <v>11</v>
      </c>
      <c r="X139" s="4">
        <v>4</v>
      </c>
      <c r="Y139" s="3">
        <v>1.75</v>
      </c>
      <c r="Z139" s="4">
        <v>8</v>
      </c>
      <c r="AA139" s="4">
        <v>3</v>
      </c>
      <c r="AB139" s="3">
        <v>1.6666666666666667</v>
      </c>
      <c r="AC139" s="4">
        <v>2</v>
      </c>
      <c r="AD139" s="4">
        <v>0</v>
      </c>
      <c r="AE139" s="3">
        <v>0</v>
      </c>
      <c r="AF139" s="3">
        <v>0.72727272727272729</v>
      </c>
      <c r="AG139" s="3">
        <v>0.75</v>
      </c>
      <c r="AH139" s="3">
        <v>-2.2727272727272707E-2</v>
      </c>
      <c r="AI139" s="3">
        <v>0.25</v>
      </c>
      <c r="AJ139" s="3">
        <v>0</v>
      </c>
      <c r="AK139" s="3">
        <v>0.25</v>
      </c>
      <c r="AL139" s="3">
        <v>3.9227557411273488</v>
      </c>
      <c r="AM139" s="14">
        <v>5</v>
      </c>
      <c r="AN139" s="3">
        <v>0.75</v>
      </c>
      <c r="AO139" s="2">
        <v>5448</v>
      </c>
      <c r="AP139" s="2">
        <v>0</v>
      </c>
      <c r="AQ139" s="3">
        <v>0</v>
      </c>
      <c r="AR139" s="3">
        <v>0</v>
      </c>
      <c r="AS139" s="2">
        <v>0</v>
      </c>
      <c r="AT139" s="2">
        <v>0</v>
      </c>
      <c r="AU139" s="3">
        <v>0</v>
      </c>
      <c r="AV139" s="3">
        <v>0</v>
      </c>
      <c r="AW139" s="3">
        <v>0.16666666666666666</v>
      </c>
      <c r="AX139" s="3">
        <v>1</v>
      </c>
      <c r="AY139" s="4">
        <v>0</v>
      </c>
      <c r="AZ139" s="3">
        <v>0</v>
      </c>
    </row>
    <row r="140" spans="1:52" x14ac:dyDescent="0.35">
      <c r="A140" t="s">
        <v>283</v>
      </c>
      <c r="B140" t="s">
        <v>70</v>
      </c>
      <c r="C140" t="s">
        <v>326</v>
      </c>
      <c r="D140" t="s">
        <v>285</v>
      </c>
      <c r="E140" t="s">
        <v>43</v>
      </c>
      <c r="F140" t="s">
        <v>327</v>
      </c>
      <c r="G140" t="s">
        <v>74</v>
      </c>
      <c r="H140">
        <v>2017</v>
      </c>
      <c r="I140">
        <v>12</v>
      </c>
      <c r="J140" t="s">
        <v>328</v>
      </c>
      <c r="K140" t="s">
        <v>306</v>
      </c>
      <c r="L140" t="s">
        <v>217</v>
      </c>
      <c r="M140" s="2">
        <v>0</v>
      </c>
      <c r="N140" s="3">
        <v>0</v>
      </c>
      <c r="O140" s="2">
        <v>0</v>
      </c>
      <c r="P140" s="2">
        <v>0</v>
      </c>
      <c r="Q140" s="3">
        <v>0</v>
      </c>
      <c r="R140" s="2">
        <v>0</v>
      </c>
      <c r="S140" s="2">
        <v>0</v>
      </c>
      <c r="T140" s="3">
        <v>0</v>
      </c>
      <c r="U140" s="2">
        <v>0</v>
      </c>
      <c r="V140" s="3">
        <v>0</v>
      </c>
      <c r="W140" s="4">
        <v>0</v>
      </c>
      <c r="X140" s="4">
        <v>0</v>
      </c>
      <c r="Y140" s="3">
        <v>0</v>
      </c>
      <c r="Z140" s="4">
        <v>0</v>
      </c>
      <c r="AA140" s="4">
        <v>0</v>
      </c>
      <c r="AB140" s="3">
        <v>0</v>
      </c>
      <c r="AC140" s="4">
        <v>0</v>
      </c>
      <c r="AD140" s="4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14">
        <v>0</v>
      </c>
      <c r="AN140" s="3">
        <v>0</v>
      </c>
      <c r="AO140" s="2">
        <v>0</v>
      </c>
      <c r="AP140" s="2">
        <v>0</v>
      </c>
      <c r="AQ140" s="3">
        <v>0</v>
      </c>
      <c r="AR140" s="3">
        <v>0</v>
      </c>
      <c r="AS140" s="2">
        <v>0</v>
      </c>
      <c r="AT140" s="2">
        <v>0</v>
      </c>
      <c r="AU140" s="3">
        <v>0</v>
      </c>
      <c r="AV140" s="3">
        <v>0</v>
      </c>
      <c r="AW140" s="3">
        <v>0</v>
      </c>
      <c r="AX140" s="3">
        <v>0</v>
      </c>
      <c r="AY140" s="4">
        <v>0</v>
      </c>
      <c r="AZ140" s="3">
        <v>0</v>
      </c>
    </row>
    <row r="141" spans="1:52" x14ac:dyDescent="0.35">
      <c r="A141" t="s">
        <v>283</v>
      </c>
      <c r="B141" t="s">
        <v>70</v>
      </c>
      <c r="C141" t="s">
        <v>326</v>
      </c>
      <c r="D141" t="s">
        <v>285</v>
      </c>
      <c r="E141" t="s">
        <v>44</v>
      </c>
      <c r="F141" t="s">
        <v>327</v>
      </c>
      <c r="G141" t="s">
        <v>74</v>
      </c>
      <c r="H141">
        <v>2017</v>
      </c>
      <c r="I141">
        <v>12</v>
      </c>
      <c r="J141" t="s">
        <v>328</v>
      </c>
      <c r="K141" t="s">
        <v>306</v>
      </c>
      <c r="L141" t="s">
        <v>217</v>
      </c>
      <c r="M141" s="2">
        <v>51974</v>
      </c>
      <c r="N141" s="3">
        <v>1.2954685981803729</v>
      </c>
      <c r="O141" s="2">
        <v>12292</v>
      </c>
      <c r="P141" s="2">
        <v>-17040</v>
      </c>
      <c r="Q141" s="3">
        <v>-1.7213615023474178</v>
      </c>
      <c r="R141" s="2">
        <v>6441</v>
      </c>
      <c r="S141" s="2">
        <v>755</v>
      </c>
      <c r="T141" s="3">
        <v>7.5311258278145692</v>
      </c>
      <c r="U141" s="2">
        <v>15258</v>
      </c>
      <c r="V141" s="3">
        <v>0.59402423735896359</v>
      </c>
      <c r="W141" s="4">
        <v>11</v>
      </c>
      <c r="X141" s="4">
        <v>12</v>
      </c>
      <c r="Y141" s="3">
        <v>-8.3333333333333329E-2</v>
      </c>
      <c r="Z141" s="4">
        <v>10</v>
      </c>
      <c r="AA141" s="4">
        <v>9</v>
      </c>
      <c r="AB141" s="3">
        <v>0.1111111111111111</v>
      </c>
      <c r="AC141" s="4">
        <v>3</v>
      </c>
      <c r="AD141" s="4">
        <v>1</v>
      </c>
      <c r="AE141" s="3">
        <v>2</v>
      </c>
      <c r="AF141" s="3">
        <v>0.90909090909090906</v>
      </c>
      <c r="AG141" s="3">
        <v>0.75</v>
      </c>
      <c r="AH141" s="3">
        <v>0.15909090909090906</v>
      </c>
      <c r="AI141" s="3">
        <v>0.3</v>
      </c>
      <c r="AJ141" s="3">
        <v>0.1111111111111111</v>
      </c>
      <c r="AK141" s="3">
        <v>0.18888888888888888</v>
      </c>
      <c r="AL141" s="3">
        <v>-0.34336854460093896</v>
      </c>
      <c r="AM141" s="14">
        <v>18</v>
      </c>
      <c r="AN141" s="3">
        <v>0.83333333333333337</v>
      </c>
      <c r="AO141" s="2">
        <v>15442</v>
      </c>
      <c r="AP141" s="2">
        <v>0</v>
      </c>
      <c r="AQ141" s="3">
        <v>0</v>
      </c>
      <c r="AR141" s="3">
        <v>2.9191346793520517E-2</v>
      </c>
      <c r="AS141" s="2">
        <v>0</v>
      </c>
      <c r="AT141" s="2">
        <v>0</v>
      </c>
      <c r="AU141" s="3">
        <v>0</v>
      </c>
      <c r="AV141" s="3">
        <v>0</v>
      </c>
      <c r="AW141" s="3">
        <v>0.3</v>
      </c>
      <c r="AX141" s="3">
        <v>1</v>
      </c>
      <c r="AY141" s="4">
        <v>0</v>
      </c>
      <c r="AZ141" s="3">
        <v>0</v>
      </c>
    </row>
    <row r="142" spans="1:52" x14ac:dyDescent="0.35">
      <c r="A142" t="s">
        <v>283</v>
      </c>
      <c r="B142" t="s">
        <v>70</v>
      </c>
      <c r="C142" t="s">
        <v>326</v>
      </c>
      <c r="D142" t="s">
        <v>285</v>
      </c>
      <c r="E142" t="s">
        <v>1299</v>
      </c>
      <c r="F142" t="s">
        <v>327</v>
      </c>
      <c r="G142" t="s">
        <v>74</v>
      </c>
      <c r="H142">
        <v>2017</v>
      </c>
      <c r="I142">
        <v>12</v>
      </c>
      <c r="J142" t="s">
        <v>328</v>
      </c>
      <c r="K142" t="s">
        <v>306</v>
      </c>
      <c r="L142" t="s">
        <v>217</v>
      </c>
      <c r="M142" s="2">
        <v>0</v>
      </c>
      <c r="N142" s="3">
        <v>0</v>
      </c>
      <c r="O142" s="2">
        <v>0</v>
      </c>
      <c r="P142" s="2">
        <v>0</v>
      </c>
      <c r="Q142" s="3">
        <v>0</v>
      </c>
      <c r="R142" s="2">
        <v>0</v>
      </c>
      <c r="S142" s="2">
        <v>0</v>
      </c>
      <c r="T142" s="3">
        <v>0</v>
      </c>
      <c r="U142" s="2">
        <v>0</v>
      </c>
      <c r="V142" s="3">
        <v>0</v>
      </c>
      <c r="W142" s="4">
        <v>0</v>
      </c>
      <c r="X142" s="4">
        <v>0</v>
      </c>
      <c r="Y142" s="3">
        <v>0</v>
      </c>
      <c r="Z142" s="4">
        <v>0</v>
      </c>
      <c r="AA142" s="4">
        <v>0</v>
      </c>
      <c r="AB142" s="3">
        <v>0</v>
      </c>
      <c r="AC142" s="4">
        <v>0</v>
      </c>
      <c r="AD142" s="4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14">
        <v>0</v>
      </c>
      <c r="AN142" s="3">
        <v>0</v>
      </c>
      <c r="AO142" s="2">
        <v>0</v>
      </c>
      <c r="AP142" s="2">
        <v>0</v>
      </c>
      <c r="AQ142" s="3">
        <v>0</v>
      </c>
      <c r="AR142" s="3">
        <v>0</v>
      </c>
      <c r="AS142" s="2">
        <v>0</v>
      </c>
      <c r="AT142" s="2">
        <v>0</v>
      </c>
      <c r="AU142" s="3">
        <v>0</v>
      </c>
      <c r="AV142" s="3">
        <v>0</v>
      </c>
      <c r="AW142" s="3">
        <v>0</v>
      </c>
      <c r="AX142" s="3">
        <v>0</v>
      </c>
      <c r="AY142" s="4">
        <v>0</v>
      </c>
      <c r="AZ142" s="3">
        <v>0</v>
      </c>
    </row>
    <row r="143" spans="1:52" x14ac:dyDescent="0.35">
      <c r="A143" t="s">
        <v>283</v>
      </c>
      <c r="B143" t="s">
        <v>70</v>
      </c>
      <c r="C143" t="s">
        <v>329</v>
      </c>
      <c r="D143" t="s">
        <v>285</v>
      </c>
      <c r="E143" t="s">
        <v>43</v>
      </c>
      <c r="F143" t="s">
        <v>330</v>
      </c>
      <c r="G143" t="s">
        <v>74</v>
      </c>
      <c r="H143">
        <v>2017</v>
      </c>
      <c r="I143">
        <v>12</v>
      </c>
      <c r="J143" t="s">
        <v>331</v>
      </c>
      <c r="K143" t="s">
        <v>292</v>
      </c>
      <c r="L143" t="s">
        <v>217</v>
      </c>
      <c r="M143" s="2">
        <v>0</v>
      </c>
      <c r="N143" s="3">
        <v>0</v>
      </c>
      <c r="O143" s="2">
        <v>0</v>
      </c>
      <c r="P143" s="2">
        <v>0</v>
      </c>
      <c r="Q143" s="3">
        <v>0</v>
      </c>
      <c r="R143" s="2">
        <v>0</v>
      </c>
      <c r="S143" s="2">
        <v>0</v>
      </c>
      <c r="T143" s="3">
        <v>0</v>
      </c>
      <c r="U143" s="2">
        <v>0</v>
      </c>
      <c r="V143" s="3">
        <v>0</v>
      </c>
      <c r="W143" s="4">
        <v>0</v>
      </c>
      <c r="X143" s="4">
        <v>0</v>
      </c>
      <c r="Y143" s="3">
        <v>0</v>
      </c>
      <c r="Z143" s="4">
        <v>0</v>
      </c>
      <c r="AA143" s="4">
        <v>0</v>
      </c>
      <c r="AB143" s="3">
        <v>0</v>
      </c>
      <c r="AC143" s="4">
        <v>0</v>
      </c>
      <c r="AD143" s="4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14">
        <v>0</v>
      </c>
      <c r="AN143" s="3">
        <v>0</v>
      </c>
      <c r="AO143" s="2">
        <v>0</v>
      </c>
      <c r="AP143" s="2">
        <v>0</v>
      </c>
      <c r="AQ143" s="3">
        <v>0</v>
      </c>
      <c r="AR143" s="3">
        <v>0</v>
      </c>
      <c r="AS143" s="2">
        <v>0</v>
      </c>
      <c r="AT143" s="2">
        <v>0</v>
      </c>
      <c r="AU143" s="3">
        <v>0</v>
      </c>
      <c r="AV143" s="3">
        <v>0</v>
      </c>
      <c r="AW143" s="3">
        <v>0</v>
      </c>
      <c r="AX143" s="3">
        <v>0</v>
      </c>
      <c r="AY143" s="4">
        <v>0</v>
      </c>
      <c r="AZ143" s="3">
        <v>0</v>
      </c>
    </row>
    <row r="144" spans="1:52" x14ac:dyDescent="0.35">
      <c r="A144" t="s">
        <v>283</v>
      </c>
      <c r="B144" t="s">
        <v>70</v>
      </c>
      <c r="C144" t="s">
        <v>329</v>
      </c>
      <c r="D144" t="s">
        <v>285</v>
      </c>
      <c r="E144" t="s">
        <v>44</v>
      </c>
      <c r="F144" t="s">
        <v>330</v>
      </c>
      <c r="G144" t="s">
        <v>74</v>
      </c>
      <c r="H144">
        <v>2017</v>
      </c>
      <c r="I144">
        <v>12</v>
      </c>
      <c r="J144" t="s">
        <v>331</v>
      </c>
      <c r="K144" t="s">
        <v>292</v>
      </c>
      <c r="L144" t="s">
        <v>217</v>
      </c>
      <c r="M144" s="2">
        <v>70507</v>
      </c>
      <c r="N144" s="3">
        <v>-0.14190611802791875</v>
      </c>
      <c r="O144" s="2">
        <v>12489</v>
      </c>
      <c r="P144" s="2">
        <v>24149</v>
      </c>
      <c r="Q144" s="3">
        <v>-0.48283572818750253</v>
      </c>
      <c r="R144" s="2">
        <v>-1297</v>
      </c>
      <c r="S144" s="2">
        <v>10033</v>
      </c>
      <c r="T144" s="3">
        <v>-1.129273397787302</v>
      </c>
      <c r="U144" s="2">
        <v>15410</v>
      </c>
      <c r="V144" s="3">
        <v>-0.42370979805534781</v>
      </c>
      <c r="W144" s="4">
        <v>19</v>
      </c>
      <c r="X144" s="4">
        <v>31</v>
      </c>
      <c r="Y144" s="3">
        <v>-0.38709677419354838</v>
      </c>
      <c r="Z144" s="4">
        <v>16</v>
      </c>
      <c r="AA144" s="4">
        <v>26</v>
      </c>
      <c r="AB144" s="3">
        <v>-0.38461538461538464</v>
      </c>
      <c r="AC144" s="4">
        <v>5</v>
      </c>
      <c r="AD144" s="4">
        <v>10</v>
      </c>
      <c r="AE144" s="3">
        <v>-0.5</v>
      </c>
      <c r="AF144" s="3">
        <v>0.84210526315789469</v>
      </c>
      <c r="AG144" s="3">
        <v>0.83870967741935487</v>
      </c>
      <c r="AH144" s="3">
        <v>3.3955857385398192E-3</v>
      </c>
      <c r="AI144" s="3">
        <v>0.3125</v>
      </c>
      <c r="AJ144" s="3">
        <v>0.38461538461538464</v>
      </c>
      <c r="AK144" s="3">
        <v>-7.2115384615384637E-2</v>
      </c>
      <c r="AL144" s="3">
        <v>0.57087249989647604</v>
      </c>
      <c r="AM144" s="14">
        <v>18</v>
      </c>
      <c r="AN144" s="3">
        <v>0.65</v>
      </c>
      <c r="AO144" s="2">
        <v>14265</v>
      </c>
      <c r="AP144" s="2">
        <v>0</v>
      </c>
      <c r="AQ144" s="3">
        <v>0</v>
      </c>
      <c r="AR144" s="3">
        <v>0</v>
      </c>
      <c r="AS144" s="2">
        <v>0</v>
      </c>
      <c r="AT144" s="2">
        <v>0</v>
      </c>
      <c r="AU144" s="3">
        <v>0</v>
      </c>
      <c r="AV144" s="3">
        <v>0</v>
      </c>
      <c r="AW144" s="3">
        <v>0.19354838709677419</v>
      </c>
      <c r="AX144" s="3">
        <v>0.98290598290598286</v>
      </c>
      <c r="AY144" s="4">
        <v>0</v>
      </c>
      <c r="AZ144" s="3">
        <v>0</v>
      </c>
    </row>
    <row r="145" spans="1:52" x14ac:dyDescent="0.35">
      <c r="A145" t="s">
        <v>283</v>
      </c>
      <c r="B145" t="s">
        <v>70</v>
      </c>
      <c r="C145" t="s">
        <v>329</v>
      </c>
      <c r="D145" t="s">
        <v>285</v>
      </c>
      <c r="E145" t="s">
        <v>1299</v>
      </c>
      <c r="F145" t="s">
        <v>330</v>
      </c>
      <c r="G145" t="s">
        <v>74</v>
      </c>
      <c r="H145">
        <v>2017</v>
      </c>
      <c r="I145">
        <v>12</v>
      </c>
      <c r="J145" t="s">
        <v>331</v>
      </c>
      <c r="K145" t="s">
        <v>292</v>
      </c>
      <c r="L145" t="s">
        <v>217</v>
      </c>
      <c r="M145" s="2">
        <v>0</v>
      </c>
      <c r="N145" s="3">
        <v>0</v>
      </c>
      <c r="O145" s="2">
        <v>0</v>
      </c>
      <c r="P145" s="2">
        <v>0</v>
      </c>
      <c r="Q145" s="3">
        <v>0</v>
      </c>
      <c r="R145" s="2">
        <v>0</v>
      </c>
      <c r="S145" s="2">
        <v>0</v>
      </c>
      <c r="T145" s="3">
        <v>0</v>
      </c>
      <c r="U145" s="2">
        <v>0</v>
      </c>
      <c r="V145" s="3">
        <v>0</v>
      </c>
      <c r="W145" s="4">
        <v>0</v>
      </c>
      <c r="X145" s="4">
        <v>0</v>
      </c>
      <c r="Y145" s="3">
        <v>0</v>
      </c>
      <c r="Z145" s="4">
        <v>0</v>
      </c>
      <c r="AA145" s="4">
        <v>0</v>
      </c>
      <c r="AB145" s="3">
        <v>0</v>
      </c>
      <c r="AC145" s="4">
        <v>0</v>
      </c>
      <c r="AD145" s="4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14">
        <v>0</v>
      </c>
      <c r="AN145" s="3">
        <v>0</v>
      </c>
      <c r="AO145" s="2">
        <v>0</v>
      </c>
      <c r="AP145" s="2">
        <v>0</v>
      </c>
      <c r="AQ145" s="3">
        <v>0</v>
      </c>
      <c r="AR145" s="3">
        <v>0</v>
      </c>
      <c r="AS145" s="2">
        <v>0</v>
      </c>
      <c r="AT145" s="2">
        <v>0</v>
      </c>
      <c r="AU145" s="3">
        <v>0</v>
      </c>
      <c r="AV145" s="3">
        <v>0</v>
      </c>
      <c r="AW145" s="3">
        <v>0</v>
      </c>
      <c r="AX145" s="3">
        <v>0</v>
      </c>
      <c r="AY145" s="4">
        <v>0</v>
      </c>
      <c r="AZ145" s="3">
        <v>0</v>
      </c>
    </row>
    <row r="146" spans="1:52" x14ac:dyDescent="0.35">
      <c r="A146" t="s">
        <v>283</v>
      </c>
      <c r="B146" t="s">
        <v>70</v>
      </c>
      <c r="C146" t="s">
        <v>332</v>
      </c>
      <c r="D146" t="s">
        <v>285</v>
      </c>
      <c r="E146" t="s">
        <v>43</v>
      </c>
      <c r="F146" t="s">
        <v>333</v>
      </c>
      <c r="G146" t="s">
        <v>74</v>
      </c>
      <c r="H146">
        <v>2017</v>
      </c>
      <c r="I146">
        <v>12</v>
      </c>
      <c r="J146" t="s">
        <v>334</v>
      </c>
      <c r="K146" t="s">
        <v>335</v>
      </c>
      <c r="L146" t="s">
        <v>217</v>
      </c>
      <c r="M146" s="2">
        <v>0</v>
      </c>
      <c r="N146" s="3">
        <v>0</v>
      </c>
      <c r="O146" s="2">
        <v>0</v>
      </c>
      <c r="P146" s="2">
        <v>0</v>
      </c>
      <c r="Q146" s="3">
        <v>0</v>
      </c>
      <c r="R146" s="2">
        <v>0</v>
      </c>
      <c r="S146" s="2">
        <v>0</v>
      </c>
      <c r="T146" s="3">
        <v>0</v>
      </c>
      <c r="U146" s="2">
        <v>0</v>
      </c>
      <c r="V146" s="3">
        <v>0</v>
      </c>
      <c r="W146" s="4">
        <v>0</v>
      </c>
      <c r="X146" s="4">
        <v>0</v>
      </c>
      <c r="Y146" s="3">
        <v>0</v>
      </c>
      <c r="Z146" s="4">
        <v>0</v>
      </c>
      <c r="AA146" s="4">
        <v>0</v>
      </c>
      <c r="AB146" s="3">
        <v>0</v>
      </c>
      <c r="AC146" s="4">
        <v>0</v>
      </c>
      <c r="AD146" s="4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14">
        <v>0</v>
      </c>
      <c r="AN146" s="3">
        <v>0</v>
      </c>
      <c r="AO146" s="2">
        <v>0</v>
      </c>
      <c r="AP146" s="2">
        <v>0</v>
      </c>
      <c r="AQ146" s="3">
        <v>0</v>
      </c>
      <c r="AR146" s="3">
        <v>0</v>
      </c>
      <c r="AS146" s="2">
        <v>0</v>
      </c>
      <c r="AT146" s="2">
        <v>0</v>
      </c>
      <c r="AU146" s="3">
        <v>0</v>
      </c>
      <c r="AV146" s="3">
        <v>0</v>
      </c>
      <c r="AW146" s="3">
        <v>0</v>
      </c>
      <c r="AX146" s="3">
        <v>0</v>
      </c>
      <c r="AY146" s="4">
        <v>0</v>
      </c>
      <c r="AZ146" s="3">
        <v>0</v>
      </c>
    </row>
    <row r="147" spans="1:52" x14ac:dyDescent="0.35">
      <c r="A147" t="s">
        <v>283</v>
      </c>
      <c r="B147" t="s">
        <v>70</v>
      </c>
      <c r="C147" t="s">
        <v>332</v>
      </c>
      <c r="D147" t="s">
        <v>285</v>
      </c>
      <c r="E147" t="s">
        <v>44</v>
      </c>
      <c r="F147" t="s">
        <v>333</v>
      </c>
      <c r="G147" t="s">
        <v>74</v>
      </c>
      <c r="H147">
        <v>2017</v>
      </c>
      <c r="I147">
        <v>12</v>
      </c>
      <c r="J147" t="s">
        <v>334</v>
      </c>
      <c r="K147" t="s">
        <v>335</v>
      </c>
      <c r="L147" t="s">
        <v>217</v>
      </c>
      <c r="M147" s="2">
        <v>37811</v>
      </c>
      <c r="N147" s="3">
        <v>7.7267158608507358E-2</v>
      </c>
      <c r="O147" s="2">
        <v>5235</v>
      </c>
      <c r="P147" s="2">
        <v>2523</v>
      </c>
      <c r="Q147" s="3">
        <v>1.0749108204518429</v>
      </c>
      <c r="R147" s="2">
        <v>3278</v>
      </c>
      <c r="S147" s="2">
        <v>1478</v>
      </c>
      <c r="T147" s="3">
        <v>1.2178619756427604</v>
      </c>
      <c r="U147" s="2">
        <v>9484</v>
      </c>
      <c r="V147" s="3">
        <v>0.2342529932326913</v>
      </c>
      <c r="W147" s="4">
        <v>11</v>
      </c>
      <c r="X147" s="4">
        <v>12</v>
      </c>
      <c r="Y147" s="3">
        <v>-8.3333333333333329E-2</v>
      </c>
      <c r="Z147" s="4">
        <v>7</v>
      </c>
      <c r="AA147" s="4">
        <v>9</v>
      </c>
      <c r="AB147" s="3">
        <v>-0.22222222222222221</v>
      </c>
      <c r="AC147" s="4">
        <v>3</v>
      </c>
      <c r="AD147" s="4">
        <v>2</v>
      </c>
      <c r="AE147" s="3">
        <v>0.5</v>
      </c>
      <c r="AF147" s="3">
        <v>0.63636363636363635</v>
      </c>
      <c r="AG147" s="3">
        <v>0.75</v>
      </c>
      <c r="AH147" s="3">
        <v>-0.11363636363636365</v>
      </c>
      <c r="AI147" s="3">
        <v>0.42857142857142855</v>
      </c>
      <c r="AJ147" s="3">
        <v>0.22222222222222221</v>
      </c>
      <c r="AK147" s="3">
        <v>0.20634920634920634</v>
      </c>
      <c r="AL147" s="3">
        <v>0.77566389219183507</v>
      </c>
      <c r="AM147" s="14">
        <v>16</v>
      </c>
      <c r="AN147" s="3">
        <v>0.83333333333333337</v>
      </c>
      <c r="AO147" s="2">
        <v>8289</v>
      </c>
      <c r="AP147" s="2">
        <v>0</v>
      </c>
      <c r="AQ147" s="3">
        <v>0</v>
      </c>
      <c r="AR147" s="3">
        <v>2.2820933221075021E-2</v>
      </c>
      <c r="AS147" s="2">
        <v>0</v>
      </c>
      <c r="AT147" s="2">
        <v>0</v>
      </c>
      <c r="AU147" s="3">
        <v>0</v>
      </c>
      <c r="AV147" s="3">
        <v>0</v>
      </c>
      <c r="AW147" s="3">
        <v>0.25</v>
      </c>
      <c r="AX147" s="3">
        <v>0.92592592592592593</v>
      </c>
      <c r="AY147" s="4">
        <v>0</v>
      </c>
      <c r="AZ147" s="3">
        <v>0</v>
      </c>
    </row>
    <row r="148" spans="1:52" x14ac:dyDescent="0.35">
      <c r="A148" t="s">
        <v>283</v>
      </c>
      <c r="B148" t="s">
        <v>70</v>
      </c>
      <c r="C148" t="s">
        <v>332</v>
      </c>
      <c r="D148" t="s">
        <v>285</v>
      </c>
      <c r="E148" t="s">
        <v>1299</v>
      </c>
      <c r="F148" t="s">
        <v>333</v>
      </c>
      <c r="G148" t="s">
        <v>74</v>
      </c>
      <c r="H148">
        <v>2017</v>
      </c>
      <c r="I148">
        <v>12</v>
      </c>
      <c r="J148" t="s">
        <v>334</v>
      </c>
      <c r="K148" t="s">
        <v>335</v>
      </c>
      <c r="L148" t="s">
        <v>217</v>
      </c>
      <c r="M148" s="2">
        <v>0</v>
      </c>
      <c r="N148" s="3">
        <v>0</v>
      </c>
      <c r="O148" s="2">
        <v>0</v>
      </c>
      <c r="P148" s="2">
        <v>0</v>
      </c>
      <c r="Q148" s="3">
        <v>0</v>
      </c>
      <c r="R148" s="2">
        <v>0</v>
      </c>
      <c r="S148" s="2">
        <v>0</v>
      </c>
      <c r="T148" s="3">
        <v>0</v>
      </c>
      <c r="U148" s="2">
        <v>0</v>
      </c>
      <c r="V148" s="3">
        <v>0</v>
      </c>
      <c r="W148" s="4">
        <v>0</v>
      </c>
      <c r="X148" s="4">
        <v>0</v>
      </c>
      <c r="Y148" s="3">
        <v>0</v>
      </c>
      <c r="Z148" s="4">
        <v>0</v>
      </c>
      <c r="AA148" s="4">
        <v>0</v>
      </c>
      <c r="AB148" s="3">
        <v>0</v>
      </c>
      <c r="AC148" s="4">
        <v>0</v>
      </c>
      <c r="AD148" s="4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14">
        <v>0</v>
      </c>
      <c r="AN148" s="3">
        <v>0</v>
      </c>
      <c r="AO148" s="2">
        <v>0</v>
      </c>
      <c r="AP148" s="2">
        <v>0</v>
      </c>
      <c r="AQ148" s="3">
        <v>0</v>
      </c>
      <c r="AR148" s="3">
        <v>0</v>
      </c>
      <c r="AS148" s="2">
        <v>0</v>
      </c>
      <c r="AT148" s="2">
        <v>0</v>
      </c>
      <c r="AU148" s="3">
        <v>0</v>
      </c>
      <c r="AV148" s="3">
        <v>0</v>
      </c>
      <c r="AW148" s="3">
        <v>0</v>
      </c>
      <c r="AX148" s="3">
        <v>0</v>
      </c>
      <c r="AY148" s="4">
        <v>0</v>
      </c>
      <c r="AZ148" s="3">
        <v>0</v>
      </c>
    </row>
    <row r="149" spans="1:52" x14ac:dyDescent="0.35">
      <c r="A149" t="s">
        <v>283</v>
      </c>
      <c r="B149" t="s">
        <v>70</v>
      </c>
      <c r="C149" t="s">
        <v>336</v>
      </c>
      <c r="D149" t="s">
        <v>285</v>
      </c>
      <c r="E149" t="s">
        <v>43</v>
      </c>
      <c r="F149" t="s">
        <v>337</v>
      </c>
      <c r="G149" t="s">
        <v>74</v>
      </c>
      <c r="H149">
        <v>2015</v>
      </c>
      <c r="I149">
        <v>1</v>
      </c>
      <c r="J149" t="s">
        <v>338</v>
      </c>
      <c r="K149" t="s">
        <v>339</v>
      </c>
      <c r="L149" t="s">
        <v>217</v>
      </c>
      <c r="M149" s="2">
        <v>0</v>
      </c>
      <c r="N149" s="3">
        <v>0</v>
      </c>
      <c r="O149" s="2">
        <v>0</v>
      </c>
      <c r="P149" s="2">
        <v>0</v>
      </c>
      <c r="Q149" s="3">
        <v>0</v>
      </c>
      <c r="R149" s="2">
        <v>0</v>
      </c>
      <c r="S149" s="2">
        <v>0</v>
      </c>
      <c r="T149" s="3">
        <v>0</v>
      </c>
      <c r="U149" s="2">
        <v>0</v>
      </c>
      <c r="V149" s="3">
        <v>0</v>
      </c>
      <c r="W149" s="4">
        <v>0</v>
      </c>
      <c r="X149" s="4">
        <v>0</v>
      </c>
      <c r="Y149" s="3">
        <v>0</v>
      </c>
      <c r="Z149" s="4">
        <v>0</v>
      </c>
      <c r="AA149" s="4">
        <v>0</v>
      </c>
      <c r="AB149" s="3">
        <v>0</v>
      </c>
      <c r="AC149" s="4">
        <v>0</v>
      </c>
      <c r="AD149" s="4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14">
        <v>0</v>
      </c>
      <c r="AN149" s="3">
        <v>0</v>
      </c>
      <c r="AO149" s="2">
        <v>0</v>
      </c>
      <c r="AP149" s="2">
        <v>0</v>
      </c>
      <c r="AQ149" s="3">
        <v>0</v>
      </c>
      <c r="AR149" s="3">
        <v>0</v>
      </c>
      <c r="AS149" s="2">
        <v>0</v>
      </c>
      <c r="AT149" s="2">
        <v>0</v>
      </c>
      <c r="AU149" s="3">
        <v>0</v>
      </c>
      <c r="AV149" s="3">
        <v>0</v>
      </c>
      <c r="AW149" s="3">
        <v>0</v>
      </c>
      <c r="AX149" s="3">
        <v>0</v>
      </c>
      <c r="AY149" s="4">
        <v>0</v>
      </c>
      <c r="AZ149" s="3">
        <v>0</v>
      </c>
    </row>
    <row r="150" spans="1:52" x14ac:dyDescent="0.35">
      <c r="A150" t="s">
        <v>283</v>
      </c>
      <c r="B150" t="s">
        <v>70</v>
      </c>
      <c r="C150" t="s">
        <v>336</v>
      </c>
      <c r="D150" t="s">
        <v>285</v>
      </c>
      <c r="E150" t="s">
        <v>44</v>
      </c>
      <c r="F150" t="s">
        <v>337</v>
      </c>
      <c r="G150" t="s">
        <v>74</v>
      </c>
      <c r="H150">
        <v>2015</v>
      </c>
      <c r="I150">
        <v>1</v>
      </c>
      <c r="J150" t="s">
        <v>338</v>
      </c>
      <c r="K150" t="s">
        <v>339</v>
      </c>
      <c r="L150" t="s">
        <v>217</v>
      </c>
      <c r="M150" s="2">
        <v>235954</v>
      </c>
      <c r="N150" s="3">
        <v>0.14449661434586059</v>
      </c>
      <c r="O150" s="2">
        <v>78735</v>
      </c>
      <c r="P150" s="2">
        <v>48945</v>
      </c>
      <c r="Q150" s="3">
        <v>0.60864235366227404</v>
      </c>
      <c r="R150" s="2">
        <v>16281</v>
      </c>
      <c r="S150" s="2">
        <v>14590</v>
      </c>
      <c r="T150" s="3">
        <v>0.11590130226182317</v>
      </c>
      <c r="U150" s="2">
        <v>48107</v>
      </c>
      <c r="V150" s="3">
        <v>3.6431402964494999E-2</v>
      </c>
      <c r="W150" s="4">
        <v>46</v>
      </c>
      <c r="X150" s="4">
        <v>56</v>
      </c>
      <c r="Y150" s="3">
        <v>-0.17857142857142858</v>
      </c>
      <c r="Z150" s="4">
        <v>39</v>
      </c>
      <c r="AA150" s="4">
        <v>46</v>
      </c>
      <c r="AB150" s="3">
        <v>-0.15217391304347827</v>
      </c>
      <c r="AC150" s="4">
        <v>17</v>
      </c>
      <c r="AD150" s="4">
        <v>15</v>
      </c>
      <c r="AE150" s="3">
        <v>0.13333333333333333</v>
      </c>
      <c r="AF150" s="3">
        <v>0.84782608695652173</v>
      </c>
      <c r="AG150" s="3">
        <v>0.8214285714285714</v>
      </c>
      <c r="AH150" s="3">
        <v>2.6397515527950333E-2</v>
      </c>
      <c r="AI150" s="3">
        <v>0.4358974358974359</v>
      </c>
      <c r="AJ150" s="3">
        <v>0.32608695652173914</v>
      </c>
      <c r="AK150" s="3">
        <v>0.10981047937569677</v>
      </c>
      <c r="AL150" s="3">
        <v>1.2760036775973032</v>
      </c>
      <c r="AM150" s="14">
        <v>83</v>
      </c>
      <c r="AN150" s="3">
        <v>0.759493670886076</v>
      </c>
      <c r="AO150" s="2">
        <v>49767</v>
      </c>
      <c r="AP150" s="2">
        <v>14858</v>
      </c>
      <c r="AQ150" s="3">
        <v>0.29855124881949885</v>
      </c>
      <c r="AR150" s="3">
        <v>0.32090098566822339</v>
      </c>
      <c r="AS150" s="2">
        <v>8801</v>
      </c>
      <c r="AT150" s="2">
        <v>899</v>
      </c>
      <c r="AU150" s="3">
        <v>0.17684409347559629</v>
      </c>
      <c r="AV150" s="3">
        <v>2.1983665085342594E-2</v>
      </c>
      <c r="AW150" s="3">
        <v>0.38095238095238093</v>
      </c>
      <c r="AX150" s="3">
        <v>0.97014925373134331</v>
      </c>
      <c r="AY150" s="4">
        <v>0</v>
      </c>
      <c r="AZ150" s="3">
        <v>0.29855124881949885</v>
      </c>
    </row>
    <row r="151" spans="1:52" x14ac:dyDescent="0.35">
      <c r="A151" t="s">
        <v>283</v>
      </c>
      <c r="B151" t="s">
        <v>70</v>
      </c>
      <c r="C151" t="s">
        <v>336</v>
      </c>
      <c r="D151" t="s">
        <v>285</v>
      </c>
      <c r="E151" t="s">
        <v>1299</v>
      </c>
      <c r="F151" t="s">
        <v>337</v>
      </c>
      <c r="G151" t="s">
        <v>74</v>
      </c>
      <c r="H151">
        <v>2015</v>
      </c>
      <c r="I151">
        <v>1</v>
      </c>
      <c r="J151" t="s">
        <v>338</v>
      </c>
      <c r="K151" t="s">
        <v>339</v>
      </c>
      <c r="L151" t="s">
        <v>217</v>
      </c>
      <c r="M151" s="2">
        <v>0</v>
      </c>
      <c r="N151" s="3">
        <v>0</v>
      </c>
      <c r="O151" s="2">
        <v>0</v>
      </c>
      <c r="P151" s="2">
        <v>0</v>
      </c>
      <c r="Q151" s="3">
        <v>0</v>
      </c>
      <c r="R151" s="2">
        <v>0</v>
      </c>
      <c r="S151" s="2">
        <v>0</v>
      </c>
      <c r="T151" s="3">
        <v>0</v>
      </c>
      <c r="U151" s="2">
        <v>0</v>
      </c>
      <c r="V151" s="3">
        <v>0</v>
      </c>
      <c r="W151" s="4">
        <v>0</v>
      </c>
      <c r="X151" s="4">
        <v>0</v>
      </c>
      <c r="Y151" s="3">
        <v>0</v>
      </c>
      <c r="Z151" s="4">
        <v>0</v>
      </c>
      <c r="AA151" s="4">
        <v>0</v>
      </c>
      <c r="AB151" s="3">
        <v>0</v>
      </c>
      <c r="AC151" s="4">
        <v>0</v>
      </c>
      <c r="AD151" s="4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14">
        <v>0</v>
      </c>
      <c r="AN151" s="3">
        <v>0</v>
      </c>
      <c r="AO151" s="2">
        <v>0</v>
      </c>
      <c r="AP151" s="2">
        <v>0</v>
      </c>
      <c r="AQ151" s="3">
        <v>0</v>
      </c>
      <c r="AR151" s="3">
        <v>0</v>
      </c>
      <c r="AS151" s="2">
        <v>0</v>
      </c>
      <c r="AT151" s="2">
        <v>0</v>
      </c>
      <c r="AU151" s="3">
        <v>0</v>
      </c>
      <c r="AV151" s="3">
        <v>0</v>
      </c>
      <c r="AW151" s="3">
        <v>0</v>
      </c>
      <c r="AX151" s="3">
        <v>0</v>
      </c>
      <c r="AY151" s="4">
        <v>0</v>
      </c>
      <c r="AZ151" s="3">
        <v>0</v>
      </c>
    </row>
    <row r="152" spans="1:52" x14ac:dyDescent="0.35">
      <c r="A152" t="s">
        <v>283</v>
      </c>
      <c r="B152" t="s">
        <v>70</v>
      </c>
      <c r="C152" t="s">
        <v>340</v>
      </c>
      <c r="D152" t="s">
        <v>285</v>
      </c>
      <c r="E152" t="s">
        <v>43</v>
      </c>
      <c r="F152" t="s">
        <v>308</v>
      </c>
      <c r="G152" t="s">
        <v>74</v>
      </c>
      <c r="H152">
        <v>2018</v>
      </c>
      <c r="I152">
        <v>2</v>
      </c>
      <c r="J152" t="s">
        <v>309</v>
      </c>
      <c r="K152" t="s">
        <v>310</v>
      </c>
      <c r="L152" t="s">
        <v>217</v>
      </c>
      <c r="M152" s="2">
        <v>0</v>
      </c>
      <c r="N152" s="3">
        <v>0</v>
      </c>
      <c r="O152" s="2">
        <v>0</v>
      </c>
      <c r="P152" s="2">
        <v>0</v>
      </c>
      <c r="Q152" s="3">
        <v>0</v>
      </c>
      <c r="R152" s="2">
        <v>0</v>
      </c>
      <c r="S152" s="2">
        <v>0</v>
      </c>
      <c r="T152" s="3">
        <v>0</v>
      </c>
      <c r="U152" s="2">
        <v>0</v>
      </c>
      <c r="V152" s="3">
        <v>0</v>
      </c>
      <c r="W152" s="4">
        <v>0</v>
      </c>
      <c r="X152" s="4">
        <v>0</v>
      </c>
      <c r="Y152" s="3">
        <v>0</v>
      </c>
      <c r="Z152" s="4">
        <v>0</v>
      </c>
      <c r="AA152" s="4">
        <v>0</v>
      </c>
      <c r="AB152" s="3">
        <v>0</v>
      </c>
      <c r="AC152" s="4">
        <v>0</v>
      </c>
      <c r="AD152" s="4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14">
        <v>0</v>
      </c>
      <c r="AN152" s="3">
        <v>0</v>
      </c>
      <c r="AO152" s="2">
        <v>0</v>
      </c>
      <c r="AP152" s="2">
        <v>0</v>
      </c>
      <c r="AQ152" s="3">
        <v>0</v>
      </c>
      <c r="AR152" s="3">
        <v>0</v>
      </c>
      <c r="AS152" s="2">
        <v>0</v>
      </c>
      <c r="AT152" s="2">
        <v>0</v>
      </c>
      <c r="AU152" s="3">
        <v>0</v>
      </c>
      <c r="AV152" s="3">
        <v>0</v>
      </c>
      <c r="AW152" s="3">
        <v>0</v>
      </c>
      <c r="AX152" s="3">
        <v>0</v>
      </c>
      <c r="AY152" s="4">
        <v>0</v>
      </c>
      <c r="AZ152" s="3">
        <v>0</v>
      </c>
    </row>
    <row r="153" spans="1:52" x14ac:dyDescent="0.35">
      <c r="A153" t="s">
        <v>283</v>
      </c>
      <c r="B153" t="s">
        <v>70</v>
      </c>
      <c r="C153" t="s">
        <v>340</v>
      </c>
      <c r="D153" t="s">
        <v>285</v>
      </c>
      <c r="E153" t="s">
        <v>44</v>
      </c>
      <c r="F153" t="s">
        <v>308</v>
      </c>
      <c r="G153" t="s">
        <v>74</v>
      </c>
      <c r="H153">
        <v>2018</v>
      </c>
      <c r="I153">
        <v>2</v>
      </c>
      <c r="J153" t="s">
        <v>309</v>
      </c>
      <c r="K153" t="s">
        <v>310</v>
      </c>
      <c r="L153" t="s">
        <v>217</v>
      </c>
      <c r="M153" s="2">
        <v>437789</v>
      </c>
      <c r="N153" s="3">
        <v>4.6138295406482017E-2</v>
      </c>
      <c r="O153" s="2">
        <v>265688</v>
      </c>
      <c r="P153" s="2">
        <v>246380</v>
      </c>
      <c r="Q153" s="3">
        <v>7.8366750547934183E-2</v>
      </c>
      <c r="R153" s="2">
        <v>109396</v>
      </c>
      <c r="S153" s="2">
        <v>29689</v>
      </c>
      <c r="T153" s="3">
        <v>2.6847317188184174</v>
      </c>
      <c r="U153" s="2">
        <v>239116</v>
      </c>
      <c r="V153" s="3">
        <v>0.50001568292881837</v>
      </c>
      <c r="W153" s="4">
        <v>97</v>
      </c>
      <c r="X153" s="4">
        <v>46</v>
      </c>
      <c r="Y153" s="3">
        <v>1.1086956521739131</v>
      </c>
      <c r="Z153" s="4">
        <v>67</v>
      </c>
      <c r="AA153" s="4">
        <v>36</v>
      </c>
      <c r="AB153" s="3">
        <v>0.86111111111111116</v>
      </c>
      <c r="AC153" s="4">
        <v>27</v>
      </c>
      <c r="AD153" s="4">
        <v>15</v>
      </c>
      <c r="AE153" s="3">
        <v>0.8</v>
      </c>
      <c r="AF153" s="3">
        <v>0.69072164948453607</v>
      </c>
      <c r="AG153" s="3">
        <v>0.78260869565217395</v>
      </c>
      <c r="AH153" s="3">
        <v>-9.1887046167637876E-2</v>
      </c>
      <c r="AI153" s="3">
        <v>0.40298507462686567</v>
      </c>
      <c r="AJ153" s="3">
        <v>0.41666666666666669</v>
      </c>
      <c r="AK153" s="3">
        <v>-1.3681592039801016E-2</v>
      </c>
      <c r="AL153" s="3">
        <v>0.63435343777904052</v>
      </c>
      <c r="AM153" s="14">
        <v>94</v>
      </c>
      <c r="AN153" s="3">
        <v>0.69117647058823528</v>
      </c>
      <c r="AO153" s="2">
        <v>85396</v>
      </c>
      <c r="AP153" s="2">
        <v>19499</v>
      </c>
      <c r="AQ153" s="3">
        <v>0.22833622183708838</v>
      </c>
      <c r="AR153" s="3">
        <v>0.3409659947542652</v>
      </c>
      <c r="AS153" s="2">
        <v>150</v>
      </c>
      <c r="AT153" s="2">
        <v>2235</v>
      </c>
      <c r="AU153" s="3">
        <v>1.7565225537495902E-3</v>
      </c>
      <c r="AV153" s="3">
        <v>1.1847147938278214E-2</v>
      </c>
      <c r="AW153" s="3">
        <v>0.37209302325581395</v>
      </c>
      <c r="AX153" s="3">
        <v>0.98198198198198194</v>
      </c>
      <c r="AY153" s="4">
        <v>0</v>
      </c>
      <c r="AZ153" s="3">
        <v>0.22833622183708838</v>
      </c>
    </row>
    <row r="154" spans="1:52" x14ac:dyDescent="0.35">
      <c r="A154" t="s">
        <v>283</v>
      </c>
      <c r="B154" t="s">
        <v>70</v>
      </c>
      <c r="C154" t="s">
        <v>340</v>
      </c>
      <c r="D154" t="s">
        <v>285</v>
      </c>
      <c r="E154" t="s">
        <v>1299</v>
      </c>
      <c r="F154" t="s">
        <v>308</v>
      </c>
      <c r="G154" t="s">
        <v>74</v>
      </c>
      <c r="H154">
        <v>2018</v>
      </c>
      <c r="I154">
        <v>2</v>
      </c>
      <c r="J154" t="s">
        <v>309</v>
      </c>
      <c r="K154" t="s">
        <v>310</v>
      </c>
      <c r="L154" t="s">
        <v>217</v>
      </c>
      <c r="M154" s="2">
        <v>0</v>
      </c>
      <c r="N154" s="3">
        <v>0</v>
      </c>
      <c r="O154" s="2">
        <v>0</v>
      </c>
      <c r="P154" s="2">
        <v>0</v>
      </c>
      <c r="Q154" s="3">
        <v>0</v>
      </c>
      <c r="R154" s="2">
        <v>0</v>
      </c>
      <c r="S154" s="2">
        <v>0</v>
      </c>
      <c r="T154" s="3">
        <v>0</v>
      </c>
      <c r="U154" s="2">
        <v>0</v>
      </c>
      <c r="V154" s="3">
        <v>0</v>
      </c>
      <c r="W154" s="4">
        <v>1</v>
      </c>
      <c r="X154" s="4">
        <v>0</v>
      </c>
      <c r="Y154" s="3">
        <v>0</v>
      </c>
      <c r="Z154" s="4">
        <v>1</v>
      </c>
      <c r="AA154" s="4">
        <v>0</v>
      </c>
      <c r="AB154" s="3">
        <v>0</v>
      </c>
      <c r="AC154" s="4">
        <v>0</v>
      </c>
      <c r="AD154" s="4">
        <v>0</v>
      </c>
      <c r="AE154" s="3">
        <v>0</v>
      </c>
      <c r="AF154" s="3">
        <v>1</v>
      </c>
      <c r="AG154" s="3">
        <v>0</v>
      </c>
      <c r="AH154" s="3">
        <v>1</v>
      </c>
      <c r="AI154" s="3">
        <v>0</v>
      </c>
      <c r="AJ154" s="3">
        <v>0</v>
      </c>
      <c r="AK154" s="3">
        <v>0</v>
      </c>
      <c r="AL154" s="3">
        <v>0</v>
      </c>
      <c r="AM154" s="14">
        <v>0</v>
      </c>
      <c r="AN154" s="3">
        <v>0</v>
      </c>
      <c r="AO154" s="2">
        <v>0</v>
      </c>
      <c r="AP154" s="2">
        <v>0</v>
      </c>
      <c r="AQ154" s="3">
        <v>0</v>
      </c>
      <c r="AR154" s="3">
        <v>0</v>
      </c>
      <c r="AS154" s="2">
        <v>0</v>
      </c>
      <c r="AT154" s="2">
        <v>0</v>
      </c>
      <c r="AU154" s="3">
        <v>0</v>
      </c>
      <c r="AV154" s="3">
        <v>0</v>
      </c>
      <c r="AW154" s="3">
        <v>0</v>
      </c>
      <c r="AX154" s="3">
        <v>0</v>
      </c>
      <c r="AY154" s="4">
        <v>0</v>
      </c>
      <c r="AZ154" s="3">
        <v>0</v>
      </c>
    </row>
    <row r="155" spans="1:52" x14ac:dyDescent="0.35">
      <c r="A155" t="s">
        <v>283</v>
      </c>
      <c r="B155" t="s">
        <v>70</v>
      </c>
      <c r="C155" t="s">
        <v>341</v>
      </c>
      <c r="D155" t="s">
        <v>285</v>
      </c>
      <c r="E155" t="s">
        <v>43</v>
      </c>
      <c r="F155" t="s">
        <v>342</v>
      </c>
      <c r="G155" t="s">
        <v>74</v>
      </c>
      <c r="H155">
        <v>2014</v>
      </c>
      <c r="I155">
        <v>9</v>
      </c>
      <c r="J155" t="s">
        <v>343</v>
      </c>
      <c r="K155" t="s">
        <v>306</v>
      </c>
      <c r="L155" t="s">
        <v>217</v>
      </c>
      <c r="M155" s="2">
        <v>0</v>
      </c>
      <c r="N155" s="3">
        <v>0</v>
      </c>
      <c r="O155" s="2">
        <v>0</v>
      </c>
      <c r="P155" s="2">
        <v>0</v>
      </c>
      <c r="Q155" s="3">
        <v>0</v>
      </c>
      <c r="R155" s="2">
        <v>0</v>
      </c>
      <c r="S155" s="2">
        <v>0</v>
      </c>
      <c r="T155" s="3">
        <v>0</v>
      </c>
      <c r="U155" s="2">
        <v>0</v>
      </c>
      <c r="V155" s="3">
        <v>0</v>
      </c>
      <c r="W155" s="4">
        <v>0</v>
      </c>
      <c r="X155" s="4">
        <v>0</v>
      </c>
      <c r="Y155" s="3">
        <v>0</v>
      </c>
      <c r="Z155" s="4">
        <v>0</v>
      </c>
      <c r="AA155" s="4">
        <v>0</v>
      </c>
      <c r="AB155" s="3">
        <v>0</v>
      </c>
      <c r="AC155" s="4">
        <v>0</v>
      </c>
      <c r="AD155" s="4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14">
        <v>0</v>
      </c>
      <c r="AN155" s="3">
        <v>0</v>
      </c>
      <c r="AO155" s="2">
        <v>0</v>
      </c>
      <c r="AP155" s="2">
        <v>0</v>
      </c>
      <c r="AQ155" s="3">
        <v>0</v>
      </c>
      <c r="AR155" s="3">
        <v>0</v>
      </c>
      <c r="AS155" s="2">
        <v>0</v>
      </c>
      <c r="AT155" s="2">
        <v>0</v>
      </c>
      <c r="AU155" s="3">
        <v>0</v>
      </c>
      <c r="AV155" s="3">
        <v>0</v>
      </c>
      <c r="AW155" s="3">
        <v>0</v>
      </c>
      <c r="AX155" s="3">
        <v>0</v>
      </c>
      <c r="AY155" s="4">
        <v>0</v>
      </c>
      <c r="AZ155" s="3">
        <v>0</v>
      </c>
    </row>
    <row r="156" spans="1:52" x14ac:dyDescent="0.35">
      <c r="A156" t="s">
        <v>283</v>
      </c>
      <c r="B156" t="s">
        <v>70</v>
      </c>
      <c r="C156" t="s">
        <v>341</v>
      </c>
      <c r="D156" t="s">
        <v>285</v>
      </c>
      <c r="E156" t="s">
        <v>44</v>
      </c>
      <c r="F156" t="s">
        <v>342</v>
      </c>
      <c r="G156" t="s">
        <v>74</v>
      </c>
      <c r="H156">
        <v>2014</v>
      </c>
      <c r="I156">
        <v>9</v>
      </c>
      <c r="J156" t="s">
        <v>343</v>
      </c>
      <c r="K156" t="s">
        <v>306</v>
      </c>
      <c r="L156" t="s">
        <v>217</v>
      </c>
      <c r="M156" s="2">
        <v>214978</v>
      </c>
      <c r="N156" s="3">
        <v>-1.433713119827606E-2</v>
      </c>
      <c r="O156" s="2">
        <v>46748</v>
      </c>
      <c r="P156" s="2">
        <v>49875</v>
      </c>
      <c r="Q156" s="3">
        <v>-6.2696741854636584E-2</v>
      </c>
      <c r="R156" s="2">
        <v>16580</v>
      </c>
      <c r="S156" s="2">
        <v>8283</v>
      </c>
      <c r="T156" s="3">
        <v>1.0016902088615236</v>
      </c>
      <c r="U156" s="2">
        <v>131511</v>
      </c>
      <c r="V156" s="3">
        <v>6.7338127160874575E-2</v>
      </c>
      <c r="W156" s="4">
        <v>24</v>
      </c>
      <c r="X156" s="4">
        <v>32</v>
      </c>
      <c r="Y156" s="3">
        <v>-0.25</v>
      </c>
      <c r="Z156" s="4">
        <v>16</v>
      </c>
      <c r="AA156" s="4">
        <v>26</v>
      </c>
      <c r="AB156" s="3">
        <v>-0.38461538461538464</v>
      </c>
      <c r="AC156" s="4">
        <v>10</v>
      </c>
      <c r="AD156" s="4">
        <v>10</v>
      </c>
      <c r="AE156" s="3">
        <v>0</v>
      </c>
      <c r="AF156" s="3">
        <v>0.66666666666666663</v>
      </c>
      <c r="AG156" s="3">
        <v>0.8125</v>
      </c>
      <c r="AH156" s="3">
        <v>-0.14583333333333337</v>
      </c>
      <c r="AI156" s="3">
        <v>0.625</v>
      </c>
      <c r="AJ156" s="3">
        <v>0.38461538461538464</v>
      </c>
      <c r="AK156" s="3">
        <v>0.24038461538461536</v>
      </c>
      <c r="AL156" s="3">
        <v>0.60487218045112778</v>
      </c>
      <c r="AM156" s="14">
        <v>62</v>
      </c>
      <c r="AN156" s="3">
        <v>0.56896551724137934</v>
      </c>
      <c r="AO156" s="2">
        <v>51413</v>
      </c>
      <c r="AP156" s="2">
        <v>16452</v>
      </c>
      <c r="AQ156" s="3">
        <v>0.31999688794662828</v>
      </c>
      <c r="AR156" s="3">
        <v>0.14512180175117109</v>
      </c>
      <c r="AS156" s="2">
        <v>0</v>
      </c>
      <c r="AT156" s="2">
        <v>7572</v>
      </c>
      <c r="AU156" s="3">
        <v>0</v>
      </c>
      <c r="AV156" s="3">
        <v>0.19265214736413597</v>
      </c>
      <c r="AW156" s="3">
        <v>0.29268292682926828</v>
      </c>
      <c r="AX156" s="3">
        <v>0.97402597402597402</v>
      </c>
      <c r="AY156" s="4">
        <v>0</v>
      </c>
      <c r="AZ156" s="3">
        <v>0.31999688794662828</v>
      </c>
    </row>
    <row r="157" spans="1:52" x14ac:dyDescent="0.35">
      <c r="A157" t="s">
        <v>283</v>
      </c>
      <c r="B157" t="s">
        <v>70</v>
      </c>
      <c r="C157" t="s">
        <v>344</v>
      </c>
      <c r="D157" t="s">
        <v>285</v>
      </c>
      <c r="E157" t="s">
        <v>43</v>
      </c>
      <c r="F157" t="s">
        <v>345</v>
      </c>
      <c r="G157" t="s">
        <v>74</v>
      </c>
      <c r="H157">
        <v>2018</v>
      </c>
      <c r="I157">
        <v>2</v>
      </c>
      <c r="J157" t="s">
        <v>346</v>
      </c>
      <c r="K157" t="s">
        <v>347</v>
      </c>
      <c r="L157" t="s">
        <v>217</v>
      </c>
      <c r="M157" s="2">
        <v>0</v>
      </c>
      <c r="N157" s="3">
        <v>0</v>
      </c>
      <c r="O157" s="2">
        <v>0</v>
      </c>
      <c r="P157" s="2">
        <v>0</v>
      </c>
      <c r="Q157" s="3">
        <v>0</v>
      </c>
      <c r="R157" s="2">
        <v>0</v>
      </c>
      <c r="S157" s="2">
        <v>0</v>
      </c>
      <c r="T157" s="3">
        <v>0</v>
      </c>
      <c r="U157" s="2">
        <v>0</v>
      </c>
      <c r="V157" s="3">
        <v>0</v>
      </c>
      <c r="W157" s="4">
        <v>0</v>
      </c>
      <c r="X157" s="4">
        <v>0</v>
      </c>
      <c r="Y157" s="3">
        <v>0</v>
      </c>
      <c r="Z157" s="4">
        <v>0</v>
      </c>
      <c r="AA157" s="4">
        <v>0</v>
      </c>
      <c r="AB157" s="3">
        <v>0</v>
      </c>
      <c r="AC157" s="4">
        <v>0</v>
      </c>
      <c r="AD157" s="4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14">
        <v>0</v>
      </c>
      <c r="AN157" s="3">
        <v>0</v>
      </c>
      <c r="AO157" s="2">
        <v>0</v>
      </c>
      <c r="AP157" s="2">
        <v>0</v>
      </c>
      <c r="AQ157" s="3">
        <v>0</v>
      </c>
      <c r="AR157" s="3">
        <v>0</v>
      </c>
      <c r="AS157" s="2">
        <v>0</v>
      </c>
      <c r="AT157" s="2">
        <v>0</v>
      </c>
      <c r="AU157" s="3">
        <v>0</v>
      </c>
      <c r="AV157" s="3">
        <v>0</v>
      </c>
      <c r="AW157" s="3">
        <v>0</v>
      </c>
      <c r="AX157" s="3">
        <v>0</v>
      </c>
      <c r="AY157" s="4">
        <v>0</v>
      </c>
      <c r="AZ157" s="3">
        <v>0</v>
      </c>
    </row>
    <row r="158" spans="1:52" x14ac:dyDescent="0.35">
      <c r="A158" t="s">
        <v>283</v>
      </c>
      <c r="B158" t="s">
        <v>70</v>
      </c>
      <c r="C158" t="s">
        <v>344</v>
      </c>
      <c r="D158" t="s">
        <v>285</v>
      </c>
      <c r="E158" t="s">
        <v>44</v>
      </c>
      <c r="F158" t="s">
        <v>345</v>
      </c>
      <c r="G158" t="s">
        <v>74</v>
      </c>
      <c r="H158">
        <v>2018</v>
      </c>
      <c r="I158">
        <v>2</v>
      </c>
      <c r="J158" t="s">
        <v>346</v>
      </c>
      <c r="K158" t="s">
        <v>347</v>
      </c>
      <c r="L158" t="s">
        <v>217</v>
      </c>
      <c r="M158" s="2">
        <v>78190</v>
      </c>
      <c r="N158" s="3">
        <v>4.6383738709221498E-3</v>
      </c>
      <c r="O158" s="2">
        <v>9831</v>
      </c>
      <c r="P158" s="2">
        <v>9470</v>
      </c>
      <c r="Q158" s="3">
        <v>3.8120380147835364E-2</v>
      </c>
      <c r="R158" s="2">
        <v>1260</v>
      </c>
      <c r="S158" s="2">
        <v>4784</v>
      </c>
      <c r="T158" s="3">
        <v>-0.73662207357859533</v>
      </c>
      <c r="U158" s="2">
        <v>18740</v>
      </c>
      <c r="V158" s="3">
        <v>-0.15828242903341719</v>
      </c>
      <c r="W158" s="4">
        <v>33</v>
      </c>
      <c r="X158" s="4">
        <v>43</v>
      </c>
      <c r="Y158" s="3">
        <v>-0.23255813953488372</v>
      </c>
      <c r="Z158" s="4">
        <v>16</v>
      </c>
      <c r="AA158" s="4">
        <v>34</v>
      </c>
      <c r="AB158" s="3">
        <v>-0.52941176470588236</v>
      </c>
      <c r="AC158" s="4">
        <v>5</v>
      </c>
      <c r="AD158" s="4">
        <v>6</v>
      </c>
      <c r="AE158" s="3">
        <v>-0.16666666666666666</v>
      </c>
      <c r="AF158" s="3">
        <v>0.48484848484848486</v>
      </c>
      <c r="AG158" s="3">
        <v>0.79069767441860461</v>
      </c>
      <c r="AH158" s="3">
        <v>-0.30584918957011975</v>
      </c>
      <c r="AI158" s="3">
        <v>0.3125</v>
      </c>
      <c r="AJ158" s="3">
        <v>0.17647058823529413</v>
      </c>
      <c r="AK158" s="3">
        <v>0.13602941176470587</v>
      </c>
      <c r="AL158" s="3">
        <v>0.90506863780359026</v>
      </c>
      <c r="AM158" s="14">
        <v>30</v>
      </c>
      <c r="AN158" s="3">
        <v>1</v>
      </c>
      <c r="AO158" s="2">
        <v>14048</v>
      </c>
      <c r="AP158" s="2">
        <v>0</v>
      </c>
      <c r="AQ158" s="3">
        <v>0</v>
      </c>
      <c r="AR158" s="3">
        <v>-1.4311639641766381E-2</v>
      </c>
      <c r="AS158" s="2">
        <v>0</v>
      </c>
      <c r="AT158" s="2">
        <v>0</v>
      </c>
      <c r="AU158" s="3">
        <v>0</v>
      </c>
      <c r="AV158" s="3">
        <v>0</v>
      </c>
      <c r="AW158" s="3">
        <v>0.14285714285714285</v>
      </c>
      <c r="AX158" s="3">
        <v>1</v>
      </c>
      <c r="AY158" s="4">
        <v>0</v>
      </c>
      <c r="AZ158" s="3">
        <v>0</v>
      </c>
    </row>
    <row r="159" spans="1:52" x14ac:dyDescent="0.35">
      <c r="A159" t="s">
        <v>283</v>
      </c>
      <c r="B159" t="s">
        <v>70</v>
      </c>
      <c r="C159" t="s">
        <v>348</v>
      </c>
      <c r="D159" t="s">
        <v>285</v>
      </c>
      <c r="E159" t="s">
        <v>43</v>
      </c>
      <c r="F159" t="s">
        <v>1225</v>
      </c>
      <c r="G159" t="s">
        <v>74</v>
      </c>
      <c r="H159">
        <v>2018</v>
      </c>
      <c r="I159">
        <v>3</v>
      </c>
      <c r="J159" t="s">
        <v>349</v>
      </c>
      <c r="K159" t="s">
        <v>216</v>
      </c>
      <c r="L159" t="s">
        <v>217</v>
      </c>
      <c r="M159" s="2">
        <v>0</v>
      </c>
      <c r="N159" s="3">
        <v>0</v>
      </c>
      <c r="O159" s="2">
        <v>0</v>
      </c>
      <c r="P159" s="2">
        <v>0</v>
      </c>
      <c r="Q159" s="3">
        <v>0</v>
      </c>
      <c r="R159" s="2">
        <v>0</v>
      </c>
      <c r="S159" s="2">
        <v>0</v>
      </c>
      <c r="T159" s="3">
        <v>0</v>
      </c>
      <c r="U159" s="2">
        <v>0</v>
      </c>
      <c r="V159" s="3">
        <v>0</v>
      </c>
      <c r="W159" s="4">
        <v>0</v>
      </c>
      <c r="X159" s="4">
        <v>0</v>
      </c>
      <c r="Y159" s="3">
        <v>0</v>
      </c>
      <c r="Z159" s="4">
        <v>0</v>
      </c>
      <c r="AA159" s="4">
        <v>0</v>
      </c>
      <c r="AB159" s="3">
        <v>0</v>
      </c>
      <c r="AC159" s="4">
        <v>0</v>
      </c>
      <c r="AD159" s="4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14">
        <v>0</v>
      </c>
      <c r="AN159" s="3">
        <v>0</v>
      </c>
      <c r="AO159" s="2">
        <v>0</v>
      </c>
      <c r="AP159" s="2">
        <v>0</v>
      </c>
      <c r="AQ159" s="3">
        <v>0</v>
      </c>
      <c r="AR159" s="3">
        <v>0</v>
      </c>
      <c r="AS159" s="2">
        <v>0</v>
      </c>
      <c r="AT159" s="2">
        <v>0</v>
      </c>
      <c r="AU159" s="3">
        <v>0</v>
      </c>
      <c r="AV159" s="3">
        <v>0</v>
      </c>
      <c r="AW159" s="3">
        <v>0</v>
      </c>
      <c r="AX159" s="3">
        <v>0</v>
      </c>
      <c r="AY159" s="4">
        <v>0</v>
      </c>
      <c r="AZ159" s="3">
        <v>0</v>
      </c>
    </row>
    <row r="160" spans="1:52" x14ac:dyDescent="0.35">
      <c r="A160" t="s">
        <v>283</v>
      </c>
      <c r="B160" t="s">
        <v>70</v>
      </c>
      <c r="C160" t="s">
        <v>348</v>
      </c>
      <c r="D160" t="s">
        <v>285</v>
      </c>
      <c r="E160" t="s">
        <v>44</v>
      </c>
      <c r="F160" t="s">
        <v>1225</v>
      </c>
      <c r="G160" t="s">
        <v>74</v>
      </c>
      <c r="H160">
        <v>2018</v>
      </c>
      <c r="I160">
        <v>3</v>
      </c>
      <c r="J160" t="s">
        <v>349</v>
      </c>
      <c r="K160" t="s">
        <v>216</v>
      </c>
      <c r="L160" t="s">
        <v>217</v>
      </c>
      <c r="M160" s="2">
        <v>136041</v>
      </c>
      <c r="N160" s="3">
        <v>0.68569941637857323</v>
      </c>
      <c r="O160" s="2">
        <v>64632</v>
      </c>
      <c r="P160" s="2">
        <v>9294</v>
      </c>
      <c r="Q160" s="3">
        <v>5.9541639767591992</v>
      </c>
      <c r="R160" s="2">
        <v>293</v>
      </c>
      <c r="S160" s="2">
        <v>1184</v>
      </c>
      <c r="T160" s="3">
        <v>-0.75253378378378377</v>
      </c>
      <c r="U160" s="2">
        <v>6338</v>
      </c>
      <c r="V160" s="3">
        <v>-0.12325356204177618</v>
      </c>
      <c r="W160" s="4">
        <v>7</v>
      </c>
      <c r="X160" s="4">
        <v>8</v>
      </c>
      <c r="Y160" s="3">
        <v>-0.125</v>
      </c>
      <c r="Z160" s="4">
        <v>4</v>
      </c>
      <c r="AA160" s="4">
        <v>6</v>
      </c>
      <c r="AB160" s="3">
        <v>-0.33333333333333331</v>
      </c>
      <c r="AC160" s="4">
        <v>3</v>
      </c>
      <c r="AD160" s="4">
        <v>3</v>
      </c>
      <c r="AE160" s="3">
        <v>0</v>
      </c>
      <c r="AF160" s="3">
        <v>0.5714285714285714</v>
      </c>
      <c r="AG160" s="3">
        <v>0.75</v>
      </c>
      <c r="AH160" s="3">
        <v>-0.1785714285714286</v>
      </c>
      <c r="AI160" s="3">
        <v>0.75</v>
      </c>
      <c r="AJ160" s="3">
        <v>0.5</v>
      </c>
      <c r="AK160" s="3">
        <v>0.25</v>
      </c>
      <c r="AL160" s="3">
        <v>6.9226382612438133</v>
      </c>
      <c r="AM160" s="14">
        <v>47</v>
      </c>
      <c r="AN160" s="3">
        <v>1.1081081081081081</v>
      </c>
      <c r="AO160" s="2">
        <v>23187</v>
      </c>
      <c r="AP160" s="2">
        <v>-9709</v>
      </c>
      <c r="AQ160" s="3">
        <v>-0.41872601026437228</v>
      </c>
      <c r="AR160" s="3">
        <v>6.661970000615583E-2</v>
      </c>
      <c r="AS160" s="2">
        <v>1</v>
      </c>
      <c r="AT160" s="2">
        <v>4700</v>
      </c>
      <c r="AU160" s="3">
        <v>4.3127614611635832E-5</v>
      </c>
      <c r="AV160" s="3">
        <v>0.26522205293155016</v>
      </c>
      <c r="AW160" s="3">
        <v>0.6</v>
      </c>
      <c r="AX160" s="3">
        <v>1</v>
      </c>
      <c r="AY160" s="4">
        <v>0</v>
      </c>
      <c r="AZ160" s="3">
        <v>-0.41872601026437228</v>
      </c>
    </row>
    <row r="161" spans="1:52" x14ac:dyDescent="0.35">
      <c r="A161" t="s">
        <v>283</v>
      </c>
      <c r="B161" t="s">
        <v>70</v>
      </c>
      <c r="C161" t="s">
        <v>350</v>
      </c>
      <c r="D161" t="s">
        <v>285</v>
      </c>
      <c r="E161" t="s">
        <v>43</v>
      </c>
      <c r="F161" t="s">
        <v>351</v>
      </c>
      <c r="G161" t="s">
        <v>74</v>
      </c>
      <c r="H161">
        <v>2019</v>
      </c>
      <c r="I161">
        <v>7</v>
      </c>
      <c r="J161" t="s">
        <v>75</v>
      </c>
      <c r="K161" t="s">
        <v>75</v>
      </c>
      <c r="L161" t="s">
        <v>217</v>
      </c>
      <c r="M161" s="2">
        <v>0</v>
      </c>
      <c r="N161" s="3">
        <v>0</v>
      </c>
      <c r="O161" s="2">
        <v>0</v>
      </c>
      <c r="P161" s="2">
        <v>0</v>
      </c>
      <c r="Q161" s="3">
        <v>0</v>
      </c>
      <c r="R161" s="2">
        <v>0</v>
      </c>
      <c r="S161" s="2">
        <v>0</v>
      </c>
      <c r="T161" s="3">
        <v>0</v>
      </c>
      <c r="U161" s="2">
        <v>0</v>
      </c>
      <c r="V161" s="3">
        <v>0</v>
      </c>
      <c r="W161" s="4">
        <v>0</v>
      </c>
      <c r="X161" s="4">
        <v>0</v>
      </c>
      <c r="Y161" s="3">
        <v>0</v>
      </c>
      <c r="Z161" s="4">
        <v>0</v>
      </c>
      <c r="AA161" s="4">
        <v>0</v>
      </c>
      <c r="AB161" s="3">
        <v>0</v>
      </c>
      <c r="AC161" s="4">
        <v>0</v>
      </c>
      <c r="AD161" s="4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14">
        <v>0</v>
      </c>
      <c r="AN161" s="3">
        <v>0</v>
      </c>
      <c r="AO161" s="2">
        <v>0</v>
      </c>
      <c r="AP161" s="2">
        <v>0</v>
      </c>
      <c r="AQ161" s="3">
        <v>0</v>
      </c>
      <c r="AR161" s="3">
        <v>0</v>
      </c>
      <c r="AS161" s="2">
        <v>0</v>
      </c>
      <c r="AT161" s="2">
        <v>0</v>
      </c>
      <c r="AU161" s="3">
        <v>0</v>
      </c>
      <c r="AV161" s="3">
        <v>0</v>
      </c>
      <c r="AW161" s="3">
        <v>0</v>
      </c>
      <c r="AX161" s="3">
        <v>0</v>
      </c>
      <c r="AY161" s="4">
        <v>0</v>
      </c>
      <c r="AZ161" s="3">
        <v>0</v>
      </c>
    </row>
    <row r="162" spans="1:52" x14ac:dyDescent="0.35">
      <c r="A162" t="s">
        <v>283</v>
      </c>
      <c r="B162" t="s">
        <v>70</v>
      </c>
      <c r="C162" t="s">
        <v>350</v>
      </c>
      <c r="D162" t="s">
        <v>285</v>
      </c>
      <c r="E162" t="s">
        <v>44</v>
      </c>
      <c r="F162" t="s">
        <v>351</v>
      </c>
      <c r="G162" t="s">
        <v>74</v>
      </c>
      <c r="H162">
        <v>2019</v>
      </c>
      <c r="I162">
        <v>7</v>
      </c>
      <c r="J162" t="s">
        <v>75</v>
      </c>
      <c r="K162" t="s">
        <v>75</v>
      </c>
      <c r="L162" t="s">
        <v>217</v>
      </c>
      <c r="M162" s="2">
        <v>132577</v>
      </c>
      <c r="N162" s="3">
        <v>7.8063377704774062E-2</v>
      </c>
      <c r="O162" s="2">
        <v>21622</v>
      </c>
      <c r="P162" s="2">
        <v>12022</v>
      </c>
      <c r="Q162" s="3">
        <v>0.79853601730161361</v>
      </c>
      <c r="R162" s="2">
        <v>11208</v>
      </c>
      <c r="S162" s="2">
        <v>8592</v>
      </c>
      <c r="T162" s="3">
        <v>0.30446927374301674</v>
      </c>
      <c r="U162" s="2">
        <v>79379</v>
      </c>
      <c r="V162" s="3">
        <v>3.4078918228834201E-2</v>
      </c>
      <c r="W162" s="4">
        <v>21</v>
      </c>
      <c r="X162" s="4">
        <v>39</v>
      </c>
      <c r="Y162" s="3">
        <v>-0.46153846153846156</v>
      </c>
      <c r="Z162" s="4">
        <v>17</v>
      </c>
      <c r="AA162" s="4">
        <v>36</v>
      </c>
      <c r="AB162" s="3">
        <v>-0.52777777777777779</v>
      </c>
      <c r="AC162" s="4">
        <v>9</v>
      </c>
      <c r="AD162" s="4">
        <v>12</v>
      </c>
      <c r="AE162" s="3">
        <v>-0.25</v>
      </c>
      <c r="AF162" s="3">
        <v>0.80952380952380953</v>
      </c>
      <c r="AG162" s="3">
        <v>0.92307692307692313</v>
      </c>
      <c r="AH162" s="3">
        <v>-0.11355311355311359</v>
      </c>
      <c r="AI162" s="3">
        <v>0.52941176470588236</v>
      </c>
      <c r="AJ162" s="3">
        <v>0.33333333333333331</v>
      </c>
      <c r="AK162" s="3">
        <v>0.19607843137254904</v>
      </c>
      <c r="AL162" s="3">
        <v>0.86624521710197966</v>
      </c>
      <c r="AM162" s="14">
        <v>50</v>
      </c>
      <c r="AN162" s="3">
        <v>0.70588235294117652</v>
      </c>
      <c r="AO162" s="2">
        <v>30280</v>
      </c>
      <c r="AP162" s="2">
        <v>1460</v>
      </c>
      <c r="AQ162" s="3">
        <v>4.821664464993395E-2</v>
      </c>
      <c r="AR162" s="3">
        <v>0.26807550893350091</v>
      </c>
      <c r="AS162" s="2">
        <v>1460</v>
      </c>
      <c r="AT162" s="2">
        <v>0</v>
      </c>
      <c r="AU162" s="3">
        <v>4.821664464993395E-2</v>
      </c>
      <c r="AV162" s="3">
        <v>0</v>
      </c>
      <c r="AW162" s="3">
        <v>0.47826086956521741</v>
      </c>
      <c r="AX162" s="3">
        <v>0.94545454545454544</v>
      </c>
      <c r="AY162" s="4">
        <v>0</v>
      </c>
      <c r="AZ162" s="3">
        <v>4.821664464993395E-2</v>
      </c>
    </row>
    <row r="163" spans="1:52" x14ac:dyDescent="0.35">
      <c r="A163" t="s">
        <v>283</v>
      </c>
      <c r="B163" t="s">
        <v>70</v>
      </c>
      <c r="C163" t="s">
        <v>350</v>
      </c>
      <c r="D163" t="s">
        <v>285</v>
      </c>
      <c r="E163" t="s">
        <v>1299</v>
      </c>
      <c r="F163" t="s">
        <v>351</v>
      </c>
      <c r="G163" t="s">
        <v>74</v>
      </c>
      <c r="H163">
        <v>2019</v>
      </c>
      <c r="I163">
        <v>7</v>
      </c>
      <c r="J163" t="s">
        <v>75</v>
      </c>
      <c r="K163" t="s">
        <v>75</v>
      </c>
      <c r="L163" t="s">
        <v>217</v>
      </c>
      <c r="M163" s="2">
        <v>0</v>
      </c>
      <c r="N163" s="3">
        <v>0</v>
      </c>
      <c r="O163" s="2">
        <v>0</v>
      </c>
      <c r="P163" s="2">
        <v>0</v>
      </c>
      <c r="Q163" s="3">
        <v>0</v>
      </c>
      <c r="R163" s="2">
        <v>0</v>
      </c>
      <c r="S163" s="2">
        <v>0</v>
      </c>
      <c r="T163" s="3">
        <v>0</v>
      </c>
      <c r="U163" s="2">
        <v>0</v>
      </c>
      <c r="V163" s="3">
        <v>0</v>
      </c>
      <c r="W163" s="4">
        <v>0</v>
      </c>
      <c r="X163" s="4">
        <v>0</v>
      </c>
      <c r="Y163" s="3">
        <v>0</v>
      </c>
      <c r="Z163" s="4">
        <v>0</v>
      </c>
      <c r="AA163" s="4">
        <v>0</v>
      </c>
      <c r="AB163" s="3">
        <v>0</v>
      </c>
      <c r="AC163" s="4">
        <v>0</v>
      </c>
      <c r="AD163" s="4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14">
        <v>0</v>
      </c>
      <c r="AN163" s="3">
        <v>0</v>
      </c>
      <c r="AO163" s="2">
        <v>0</v>
      </c>
      <c r="AP163" s="2">
        <v>0</v>
      </c>
      <c r="AQ163" s="3">
        <v>0</v>
      </c>
      <c r="AR163" s="3">
        <v>0</v>
      </c>
      <c r="AS163" s="2">
        <v>0</v>
      </c>
      <c r="AT163" s="2">
        <v>0</v>
      </c>
      <c r="AU163" s="3">
        <v>0</v>
      </c>
      <c r="AV163" s="3">
        <v>0</v>
      </c>
      <c r="AW163" s="3">
        <v>0</v>
      </c>
      <c r="AX163" s="3">
        <v>0</v>
      </c>
      <c r="AY163" s="4">
        <v>0</v>
      </c>
      <c r="AZ163" s="3">
        <v>0</v>
      </c>
    </row>
    <row r="164" spans="1:52" x14ac:dyDescent="0.35">
      <c r="A164" t="s">
        <v>283</v>
      </c>
      <c r="B164" t="s">
        <v>70</v>
      </c>
      <c r="C164" t="s">
        <v>352</v>
      </c>
      <c r="D164" t="s">
        <v>285</v>
      </c>
      <c r="E164" t="s">
        <v>43</v>
      </c>
      <c r="F164" t="s">
        <v>353</v>
      </c>
      <c r="G164" t="s">
        <v>74</v>
      </c>
      <c r="H164">
        <v>2019</v>
      </c>
      <c r="I164">
        <v>10</v>
      </c>
      <c r="J164" t="s">
        <v>354</v>
      </c>
      <c r="K164" t="s">
        <v>216</v>
      </c>
      <c r="L164" t="s">
        <v>217</v>
      </c>
      <c r="M164" s="2">
        <v>0</v>
      </c>
      <c r="N164" s="3">
        <v>0</v>
      </c>
      <c r="O164" s="2">
        <v>0</v>
      </c>
      <c r="P164" s="2">
        <v>0</v>
      </c>
      <c r="Q164" s="3">
        <v>0</v>
      </c>
      <c r="R164" s="2">
        <v>0</v>
      </c>
      <c r="S164" s="2">
        <v>0</v>
      </c>
      <c r="T164" s="3">
        <v>0</v>
      </c>
      <c r="U164" s="2">
        <v>0</v>
      </c>
      <c r="V164" s="3">
        <v>0</v>
      </c>
      <c r="W164" s="4">
        <v>0</v>
      </c>
      <c r="X164" s="4">
        <v>0</v>
      </c>
      <c r="Y164" s="3">
        <v>0</v>
      </c>
      <c r="Z164" s="4">
        <v>0</v>
      </c>
      <c r="AA164" s="4">
        <v>0</v>
      </c>
      <c r="AB164" s="3">
        <v>0</v>
      </c>
      <c r="AC164" s="4">
        <v>0</v>
      </c>
      <c r="AD164" s="4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14">
        <v>0</v>
      </c>
      <c r="AN164" s="3">
        <v>0</v>
      </c>
      <c r="AO164" s="2">
        <v>0</v>
      </c>
      <c r="AP164" s="2">
        <v>0</v>
      </c>
      <c r="AQ164" s="3">
        <v>0</v>
      </c>
      <c r="AR164" s="3">
        <v>0</v>
      </c>
      <c r="AS164" s="2">
        <v>0</v>
      </c>
      <c r="AT164" s="2">
        <v>0</v>
      </c>
      <c r="AU164" s="3">
        <v>0</v>
      </c>
      <c r="AV164" s="3">
        <v>0</v>
      </c>
      <c r="AW164" s="3">
        <v>0</v>
      </c>
      <c r="AX164" s="3">
        <v>0</v>
      </c>
      <c r="AY164" s="4">
        <v>0</v>
      </c>
      <c r="AZ164" s="3">
        <v>0</v>
      </c>
    </row>
    <row r="165" spans="1:52" x14ac:dyDescent="0.35">
      <c r="A165" t="s">
        <v>283</v>
      </c>
      <c r="B165" t="s">
        <v>70</v>
      </c>
      <c r="C165" t="s">
        <v>352</v>
      </c>
      <c r="D165" t="s">
        <v>285</v>
      </c>
      <c r="E165" t="s">
        <v>44</v>
      </c>
      <c r="F165" t="s">
        <v>353</v>
      </c>
      <c r="G165" t="s">
        <v>74</v>
      </c>
      <c r="H165">
        <v>2019</v>
      </c>
      <c r="I165">
        <v>10</v>
      </c>
      <c r="J165" t="s">
        <v>354</v>
      </c>
      <c r="K165" t="s">
        <v>216</v>
      </c>
      <c r="L165" t="s">
        <v>217</v>
      </c>
      <c r="M165" s="2">
        <v>10555</v>
      </c>
      <c r="N165" s="3">
        <v>-7.0780878598468169E-2</v>
      </c>
      <c r="O165" s="2">
        <v>4712</v>
      </c>
      <c r="P165" s="2">
        <v>5516</v>
      </c>
      <c r="Q165" s="3">
        <v>-0.14575779550398837</v>
      </c>
      <c r="R165" s="2">
        <v>0</v>
      </c>
      <c r="S165" s="2">
        <v>0</v>
      </c>
      <c r="T165" s="3">
        <v>0</v>
      </c>
      <c r="U165" s="2">
        <v>3754</v>
      </c>
      <c r="V165" s="3">
        <v>0</v>
      </c>
      <c r="W165" s="4">
        <v>2</v>
      </c>
      <c r="X165" s="4">
        <v>3</v>
      </c>
      <c r="Y165" s="3">
        <v>-0.33333333333333331</v>
      </c>
      <c r="Z165" s="4">
        <v>1</v>
      </c>
      <c r="AA165" s="4">
        <v>3</v>
      </c>
      <c r="AB165" s="3">
        <v>-0.66666666666666663</v>
      </c>
      <c r="AC165" s="4">
        <v>0</v>
      </c>
      <c r="AD165" s="4">
        <v>0</v>
      </c>
      <c r="AE165" s="3">
        <v>0</v>
      </c>
      <c r="AF165" s="3">
        <v>0.5</v>
      </c>
      <c r="AG165" s="3">
        <v>1</v>
      </c>
      <c r="AH165" s="3">
        <v>-0.5</v>
      </c>
      <c r="AI165" s="3">
        <v>0</v>
      </c>
      <c r="AJ165" s="3">
        <v>0</v>
      </c>
      <c r="AK165" s="3">
        <v>0</v>
      </c>
      <c r="AL165" s="3">
        <v>0.85424220449601163</v>
      </c>
      <c r="AM165" s="14">
        <v>5</v>
      </c>
      <c r="AN165" s="3">
        <v>0.5</v>
      </c>
      <c r="AO165" s="2">
        <v>3193</v>
      </c>
      <c r="AP165" s="2">
        <v>0</v>
      </c>
      <c r="AQ165" s="3">
        <v>0</v>
      </c>
      <c r="AR165" s="3">
        <v>0</v>
      </c>
      <c r="AS165" s="2">
        <v>0</v>
      </c>
      <c r="AT165" s="2">
        <v>0</v>
      </c>
      <c r="AU165" s="3">
        <v>0</v>
      </c>
      <c r="AV165" s="3">
        <v>0</v>
      </c>
      <c r="AW165" s="3">
        <v>0.5</v>
      </c>
      <c r="AX165" s="3">
        <v>0.875</v>
      </c>
      <c r="AY165" s="4">
        <v>0</v>
      </c>
      <c r="AZ165" s="3">
        <v>0</v>
      </c>
    </row>
    <row r="166" spans="1:52" x14ac:dyDescent="0.35">
      <c r="A166" t="s">
        <v>283</v>
      </c>
      <c r="B166" t="s">
        <v>70</v>
      </c>
      <c r="C166" t="s">
        <v>355</v>
      </c>
      <c r="D166" t="s">
        <v>285</v>
      </c>
      <c r="E166" t="s">
        <v>43</v>
      </c>
      <c r="F166" t="s">
        <v>356</v>
      </c>
      <c r="G166" t="s">
        <v>74</v>
      </c>
      <c r="H166">
        <v>2019</v>
      </c>
      <c r="I166">
        <v>10</v>
      </c>
      <c r="J166" t="s">
        <v>357</v>
      </c>
      <c r="K166" t="s">
        <v>358</v>
      </c>
      <c r="L166" t="s">
        <v>217</v>
      </c>
      <c r="M166" s="2">
        <v>0</v>
      </c>
      <c r="N166" s="3">
        <v>0</v>
      </c>
      <c r="O166" s="2">
        <v>0</v>
      </c>
      <c r="P166" s="2">
        <v>0</v>
      </c>
      <c r="Q166" s="3">
        <v>0</v>
      </c>
      <c r="R166" s="2">
        <v>0</v>
      </c>
      <c r="S166" s="2">
        <v>0</v>
      </c>
      <c r="T166" s="3">
        <v>0</v>
      </c>
      <c r="U166" s="2">
        <v>0</v>
      </c>
      <c r="V166" s="3">
        <v>0</v>
      </c>
      <c r="W166" s="4">
        <v>0</v>
      </c>
      <c r="X166" s="4">
        <v>0</v>
      </c>
      <c r="Y166" s="3">
        <v>0</v>
      </c>
      <c r="Z166" s="4">
        <v>0</v>
      </c>
      <c r="AA166" s="4">
        <v>0</v>
      </c>
      <c r="AB166" s="3">
        <v>0</v>
      </c>
      <c r="AC166" s="4">
        <v>0</v>
      </c>
      <c r="AD166" s="4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14">
        <v>0</v>
      </c>
      <c r="AN166" s="3">
        <v>0</v>
      </c>
      <c r="AO166" s="2">
        <v>0</v>
      </c>
      <c r="AP166" s="2">
        <v>0</v>
      </c>
      <c r="AQ166" s="3">
        <v>0</v>
      </c>
      <c r="AR166" s="3">
        <v>0</v>
      </c>
      <c r="AS166" s="2">
        <v>0</v>
      </c>
      <c r="AT166" s="2">
        <v>0</v>
      </c>
      <c r="AU166" s="3">
        <v>0</v>
      </c>
      <c r="AV166" s="3">
        <v>0</v>
      </c>
      <c r="AW166" s="3">
        <v>0</v>
      </c>
      <c r="AX166" s="3">
        <v>0</v>
      </c>
      <c r="AY166" s="4">
        <v>0</v>
      </c>
      <c r="AZ166" s="3">
        <v>0</v>
      </c>
    </row>
    <row r="167" spans="1:52" x14ac:dyDescent="0.35">
      <c r="A167" t="s">
        <v>283</v>
      </c>
      <c r="B167" t="s">
        <v>70</v>
      </c>
      <c r="C167" t="s">
        <v>355</v>
      </c>
      <c r="D167" t="s">
        <v>285</v>
      </c>
      <c r="E167" t="s">
        <v>44</v>
      </c>
      <c r="F167" t="s">
        <v>356</v>
      </c>
      <c r="G167" t="s">
        <v>74</v>
      </c>
      <c r="H167">
        <v>2019</v>
      </c>
      <c r="I167">
        <v>10</v>
      </c>
      <c r="J167" t="s">
        <v>357</v>
      </c>
      <c r="K167" t="s">
        <v>358</v>
      </c>
      <c r="L167" t="s">
        <v>217</v>
      </c>
      <c r="M167" s="2">
        <v>10719</v>
      </c>
      <c r="N167" s="3">
        <v>0.19298831385642737</v>
      </c>
      <c r="O167" s="2">
        <v>2957</v>
      </c>
      <c r="P167" s="2">
        <v>1223</v>
      </c>
      <c r="Q167" s="3">
        <v>1.417825020441537</v>
      </c>
      <c r="R167" s="2">
        <v>927</v>
      </c>
      <c r="S167" s="2">
        <v>1223</v>
      </c>
      <c r="T167" s="3">
        <v>-0.24202780049059688</v>
      </c>
      <c r="U167" s="2">
        <v>7140</v>
      </c>
      <c r="V167" s="3">
        <v>-3.9806347498655192E-2</v>
      </c>
      <c r="W167" s="4">
        <v>2</v>
      </c>
      <c r="X167" s="4">
        <v>16</v>
      </c>
      <c r="Y167" s="3">
        <v>-0.875</v>
      </c>
      <c r="Z167" s="4">
        <v>2</v>
      </c>
      <c r="AA167" s="4">
        <v>13</v>
      </c>
      <c r="AB167" s="3">
        <v>-0.84615384615384615</v>
      </c>
      <c r="AC167" s="4">
        <v>1</v>
      </c>
      <c r="AD167" s="4">
        <v>2</v>
      </c>
      <c r="AE167" s="3">
        <v>-0.5</v>
      </c>
      <c r="AF167" s="3">
        <v>1</v>
      </c>
      <c r="AG167" s="3">
        <v>0.8125</v>
      </c>
      <c r="AH167" s="3">
        <v>0.1875</v>
      </c>
      <c r="AI167" s="3">
        <v>0.5</v>
      </c>
      <c r="AJ167" s="3">
        <v>0.15384615384615385</v>
      </c>
      <c r="AK167" s="3">
        <v>0.34615384615384615</v>
      </c>
      <c r="AL167" s="3">
        <v>1.6598528209321342</v>
      </c>
      <c r="AM167" s="14">
        <v>5</v>
      </c>
      <c r="AN167" s="3">
        <v>1</v>
      </c>
      <c r="AO167" s="2">
        <v>2236</v>
      </c>
      <c r="AP167" s="2">
        <v>0</v>
      </c>
      <c r="AQ167" s="3">
        <v>0</v>
      </c>
      <c r="AR167" s="3">
        <v>0</v>
      </c>
      <c r="AS167" s="2">
        <v>0</v>
      </c>
      <c r="AT167" s="2">
        <v>0</v>
      </c>
      <c r="AU167" s="3">
        <v>0</v>
      </c>
      <c r="AV167" s="3">
        <v>0</v>
      </c>
      <c r="AW167" s="3">
        <v>0.66666666666666663</v>
      </c>
      <c r="AX167" s="3">
        <v>1</v>
      </c>
      <c r="AY167" s="4">
        <v>0</v>
      </c>
      <c r="AZ167" s="3">
        <v>0</v>
      </c>
    </row>
    <row r="168" spans="1:52" x14ac:dyDescent="0.35">
      <c r="A168" t="s">
        <v>283</v>
      </c>
      <c r="B168" t="s">
        <v>70</v>
      </c>
      <c r="C168" t="s">
        <v>359</v>
      </c>
      <c r="D168" t="s">
        <v>285</v>
      </c>
      <c r="E168" t="s">
        <v>43</v>
      </c>
      <c r="F168" t="s">
        <v>360</v>
      </c>
      <c r="G168" t="s">
        <v>74</v>
      </c>
      <c r="H168">
        <v>2020</v>
      </c>
      <c r="I168">
        <v>2</v>
      </c>
      <c r="J168" t="s">
        <v>75</v>
      </c>
      <c r="K168" t="s">
        <v>75</v>
      </c>
      <c r="L168" t="s">
        <v>217</v>
      </c>
      <c r="M168" s="2">
        <v>0</v>
      </c>
      <c r="N168" s="3">
        <v>0</v>
      </c>
      <c r="O168" s="2">
        <v>0</v>
      </c>
      <c r="P168" s="2">
        <v>0</v>
      </c>
      <c r="Q168" s="3">
        <v>0</v>
      </c>
      <c r="R168" s="2">
        <v>0</v>
      </c>
      <c r="S168" s="2">
        <v>0</v>
      </c>
      <c r="T168" s="3">
        <v>0</v>
      </c>
      <c r="U168" s="2">
        <v>0</v>
      </c>
      <c r="V168" s="3">
        <v>0</v>
      </c>
      <c r="W168" s="4">
        <v>0</v>
      </c>
      <c r="X168" s="4">
        <v>0</v>
      </c>
      <c r="Y168" s="3">
        <v>0</v>
      </c>
      <c r="Z168" s="4">
        <v>0</v>
      </c>
      <c r="AA168" s="4">
        <v>0</v>
      </c>
      <c r="AB168" s="3">
        <v>0</v>
      </c>
      <c r="AC168" s="4">
        <v>0</v>
      </c>
      <c r="AD168" s="4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14">
        <v>0</v>
      </c>
      <c r="AN168" s="3">
        <v>0</v>
      </c>
      <c r="AO168" s="2">
        <v>0</v>
      </c>
      <c r="AP168" s="2">
        <v>0</v>
      </c>
      <c r="AQ168" s="3">
        <v>0</v>
      </c>
      <c r="AR168" s="3">
        <v>0</v>
      </c>
      <c r="AS168" s="2">
        <v>0</v>
      </c>
      <c r="AT168" s="2">
        <v>0</v>
      </c>
      <c r="AU168" s="3">
        <v>0</v>
      </c>
      <c r="AV168" s="3">
        <v>0</v>
      </c>
      <c r="AW168" s="3">
        <v>0</v>
      </c>
      <c r="AX168" s="3">
        <v>0</v>
      </c>
      <c r="AY168" s="4">
        <v>0</v>
      </c>
      <c r="AZ168" s="3">
        <v>0</v>
      </c>
    </row>
    <row r="169" spans="1:52" x14ac:dyDescent="0.35">
      <c r="A169" t="s">
        <v>283</v>
      </c>
      <c r="B169" t="s">
        <v>70</v>
      </c>
      <c r="C169" t="s">
        <v>359</v>
      </c>
      <c r="D169" t="s">
        <v>285</v>
      </c>
      <c r="E169" t="s">
        <v>44</v>
      </c>
      <c r="F169" t="s">
        <v>360</v>
      </c>
      <c r="G169" t="s">
        <v>74</v>
      </c>
      <c r="H169">
        <v>2020</v>
      </c>
      <c r="I169">
        <v>2</v>
      </c>
      <c r="J169" t="s">
        <v>75</v>
      </c>
      <c r="K169" t="s">
        <v>75</v>
      </c>
      <c r="L169" t="s">
        <v>217</v>
      </c>
      <c r="M169" s="2">
        <v>12738</v>
      </c>
      <c r="N169" s="3">
        <v>0.61752380952380947</v>
      </c>
      <c r="O169" s="2">
        <v>5446</v>
      </c>
      <c r="P169" s="2">
        <v>583</v>
      </c>
      <c r="Q169" s="3">
        <v>8.3413379073756424</v>
      </c>
      <c r="R169" s="2">
        <v>5446</v>
      </c>
      <c r="S169" s="2">
        <v>583</v>
      </c>
      <c r="T169" s="3">
        <v>8.3413379073756424</v>
      </c>
      <c r="U169" s="2">
        <v>6664</v>
      </c>
      <c r="V169" s="3">
        <v>2.7001665741254857</v>
      </c>
      <c r="W169" s="4">
        <v>9</v>
      </c>
      <c r="X169" s="4">
        <v>10</v>
      </c>
      <c r="Y169" s="3">
        <v>-0.1</v>
      </c>
      <c r="Z169" s="4">
        <v>7</v>
      </c>
      <c r="AA169" s="4">
        <v>9</v>
      </c>
      <c r="AB169" s="3">
        <v>-0.22222222222222221</v>
      </c>
      <c r="AC169" s="4">
        <v>3</v>
      </c>
      <c r="AD169" s="4">
        <v>1</v>
      </c>
      <c r="AE169" s="3">
        <v>2</v>
      </c>
      <c r="AF169" s="3">
        <v>0.77777777777777779</v>
      </c>
      <c r="AG169" s="3">
        <v>0.9</v>
      </c>
      <c r="AH169" s="3">
        <v>-0.12222222222222223</v>
      </c>
      <c r="AI169" s="3">
        <v>0.42857142857142855</v>
      </c>
      <c r="AJ169" s="3">
        <v>0.1111111111111111</v>
      </c>
      <c r="AK169" s="3">
        <v>0.31746031746031744</v>
      </c>
      <c r="AL169" s="3">
        <v>0</v>
      </c>
      <c r="AM169" s="14">
        <v>6</v>
      </c>
      <c r="AN169" s="3">
        <v>0.5</v>
      </c>
      <c r="AO169" s="2">
        <v>4262</v>
      </c>
      <c r="AP169" s="2">
        <v>0</v>
      </c>
      <c r="AQ169" s="3">
        <v>0</v>
      </c>
      <c r="AR169" s="3">
        <v>0</v>
      </c>
      <c r="AS169" s="2">
        <v>0</v>
      </c>
      <c r="AT169" s="2">
        <v>0</v>
      </c>
      <c r="AU169" s="3">
        <v>0</v>
      </c>
      <c r="AV169" s="3">
        <v>0</v>
      </c>
      <c r="AW169" s="3">
        <v>0.8</v>
      </c>
      <c r="AX169" s="3">
        <v>1</v>
      </c>
      <c r="AY169" s="4">
        <v>0</v>
      </c>
      <c r="AZ169" s="3">
        <v>0</v>
      </c>
    </row>
    <row r="170" spans="1:52" x14ac:dyDescent="0.35">
      <c r="A170" t="s">
        <v>283</v>
      </c>
      <c r="B170" t="s">
        <v>70</v>
      </c>
      <c r="C170" t="s">
        <v>361</v>
      </c>
      <c r="D170" t="s">
        <v>285</v>
      </c>
      <c r="E170" t="s">
        <v>43</v>
      </c>
      <c r="F170" t="s">
        <v>362</v>
      </c>
      <c r="G170" t="s">
        <v>74</v>
      </c>
      <c r="H170">
        <v>2021</v>
      </c>
      <c r="I170">
        <v>3</v>
      </c>
      <c r="J170" t="s">
        <v>363</v>
      </c>
      <c r="K170" t="s">
        <v>339</v>
      </c>
      <c r="L170" t="s">
        <v>217</v>
      </c>
      <c r="M170" s="2">
        <v>0</v>
      </c>
      <c r="N170" s="3">
        <v>0</v>
      </c>
      <c r="O170" s="2">
        <v>0</v>
      </c>
      <c r="P170" s="2">
        <v>0</v>
      </c>
      <c r="Q170" s="3">
        <v>0</v>
      </c>
      <c r="R170" s="2">
        <v>0</v>
      </c>
      <c r="S170" s="2">
        <v>0</v>
      </c>
      <c r="T170" s="3">
        <v>0</v>
      </c>
      <c r="U170" s="2">
        <v>0</v>
      </c>
      <c r="V170" s="3">
        <v>0</v>
      </c>
      <c r="W170" s="4">
        <v>0</v>
      </c>
      <c r="X170" s="4">
        <v>0</v>
      </c>
      <c r="Y170" s="3">
        <v>0</v>
      </c>
      <c r="Z170" s="4">
        <v>0</v>
      </c>
      <c r="AA170" s="4">
        <v>0</v>
      </c>
      <c r="AB170" s="3">
        <v>0</v>
      </c>
      <c r="AC170" s="4">
        <v>0</v>
      </c>
      <c r="AD170" s="4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14">
        <v>0</v>
      </c>
      <c r="AN170" s="3">
        <v>0</v>
      </c>
      <c r="AO170" s="2">
        <v>0</v>
      </c>
      <c r="AP170" s="2">
        <v>0</v>
      </c>
      <c r="AQ170" s="3">
        <v>0</v>
      </c>
      <c r="AR170" s="3">
        <v>0</v>
      </c>
      <c r="AS170" s="2">
        <v>0</v>
      </c>
      <c r="AT170" s="2">
        <v>0</v>
      </c>
      <c r="AU170" s="3">
        <v>0</v>
      </c>
      <c r="AV170" s="3">
        <v>0</v>
      </c>
      <c r="AW170" s="3">
        <v>0</v>
      </c>
      <c r="AX170" s="3">
        <v>0</v>
      </c>
      <c r="AY170" s="4">
        <v>0</v>
      </c>
      <c r="AZ170" s="3">
        <v>0</v>
      </c>
    </row>
    <row r="171" spans="1:52" x14ac:dyDescent="0.35">
      <c r="A171" t="s">
        <v>283</v>
      </c>
      <c r="B171" t="s">
        <v>70</v>
      </c>
      <c r="C171" t="s">
        <v>361</v>
      </c>
      <c r="D171" t="s">
        <v>285</v>
      </c>
      <c r="E171" t="s">
        <v>44</v>
      </c>
      <c r="F171" t="s">
        <v>362</v>
      </c>
      <c r="G171" t="s">
        <v>74</v>
      </c>
      <c r="H171">
        <v>2021</v>
      </c>
      <c r="I171">
        <v>3</v>
      </c>
      <c r="J171" t="s">
        <v>363</v>
      </c>
      <c r="K171" t="s">
        <v>339</v>
      </c>
      <c r="L171" t="s">
        <v>217</v>
      </c>
      <c r="M171" s="2">
        <v>3257</v>
      </c>
      <c r="N171" s="3">
        <v>0</v>
      </c>
      <c r="O171" s="2">
        <v>0</v>
      </c>
      <c r="P171" s="2">
        <v>0</v>
      </c>
      <c r="Q171" s="3">
        <v>0</v>
      </c>
      <c r="R171" s="2">
        <v>0</v>
      </c>
      <c r="S171" s="2">
        <v>0</v>
      </c>
      <c r="T171" s="3">
        <v>0</v>
      </c>
      <c r="U171" s="2">
        <v>3257</v>
      </c>
      <c r="V171" s="3">
        <v>0</v>
      </c>
      <c r="W171" s="4">
        <v>9</v>
      </c>
      <c r="X171" s="4">
        <v>0</v>
      </c>
      <c r="Y171" s="3">
        <v>0</v>
      </c>
      <c r="Z171" s="4">
        <v>4</v>
      </c>
      <c r="AA171" s="4">
        <v>0</v>
      </c>
      <c r="AB171" s="3">
        <v>0</v>
      </c>
      <c r="AC171" s="4">
        <v>0</v>
      </c>
      <c r="AD171" s="4">
        <v>0</v>
      </c>
      <c r="AE171" s="3">
        <v>0</v>
      </c>
      <c r="AF171" s="3">
        <v>0.44444444444444442</v>
      </c>
      <c r="AG171" s="3">
        <v>0</v>
      </c>
      <c r="AH171" s="3">
        <v>0.44444444444444442</v>
      </c>
      <c r="AI171" s="3">
        <v>0</v>
      </c>
      <c r="AJ171" s="3">
        <v>0</v>
      </c>
      <c r="AK171" s="3">
        <v>0</v>
      </c>
      <c r="AL171" s="3">
        <v>0</v>
      </c>
      <c r="AM171" s="14">
        <v>2</v>
      </c>
      <c r="AN171" s="3">
        <v>0</v>
      </c>
      <c r="AO171" s="2">
        <v>803</v>
      </c>
      <c r="AP171" s="2">
        <v>1778</v>
      </c>
      <c r="AQ171" s="3">
        <v>2.2141967621419676</v>
      </c>
      <c r="AR171" s="3">
        <v>14.314600550964187</v>
      </c>
      <c r="AS171" s="2">
        <v>0</v>
      </c>
      <c r="AT171" s="2">
        <v>0</v>
      </c>
      <c r="AU171" s="3">
        <v>0</v>
      </c>
      <c r="AV171" s="3">
        <v>0</v>
      </c>
      <c r="AW171" s="3">
        <v>0.33333333333333331</v>
      </c>
      <c r="AX171" s="3">
        <v>0.8666666666666667</v>
      </c>
      <c r="AY171" s="4">
        <v>0</v>
      </c>
      <c r="AZ171" s="3">
        <v>2.2141967621419676</v>
      </c>
    </row>
    <row r="172" spans="1:52" x14ac:dyDescent="0.35">
      <c r="A172" t="s">
        <v>283</v>
      </c>
      <c r="B172" t="s">
        <v>70</v>
      </c>
      <c r="C172" t="s">
        <v>364</v>
      </c>
      <c r="D172" t="s">
        <v>285</v>
      </c>
      <c r="E172" t="s">
        <v>44</v>
      </c>
      <c r="F172" t="s">
        <v>365</v>
      </c>
      <c r="G172" t="s">
        <v>74</v>
      </c>
      <c r="H172">
        <v>2022</v>
      </c>
      <c r="I172">
        <v>2</v>
      </c>
      <c r="J172" t="s">
        <v>320</v>
      </c>
      <c r="K172" t="s">
        <v>321</v>
      </c>
      <c r="L172" t="s">
        <v>217</v>
      </c>
      <c r="M172" s="2">
        <v>0</v>
      </c>
      <c r="N172" s="3">
        <v>0</v>
      </c>
      <c r="O172" s="2">
        <v>0</v>
      </c>
      <c r="P172" s="2">
        <v>0</v>
      </c>
      <c r="Q172" s="3">
        <v>0</v>
      </c>
      <c r="R172" s="2">
        <v>0</v>
      </c>
      <c r="S172" s="2">
        <v>0</v>
      </c>
      <c r="T172" s="3">
        <v>0</v>
      </c>
      <c r="U172" s="2">
        <v>0</v>
      </c>
      <c r="V172" s="3">
        <v>0</v>
      </c>
      <c r="W172" s="4">
        <v>1</v>
      </c>
      <c r="X172" s="4">
        <v>0</v>
      </c>
      <c r="Y172" s="3">
        <v>0</v>
      </c>
      <c r="Z172" s="4">
        <v>1</v>
      </c>
      <c r="AA172" s="4">
        <v>0</v>
      </c>
      <c r="AB172" s="3">
        <v>0</v>
      </c>
      <c r="AC172" s="4">
        <v>0</v>
      </c>
      <c r="AD172" s="4">
        <v>0</v>
      </c>
      <c r="AE172" s="3">
        <v>0</v>
      </c>
      <c r="AF172" s="3">
        <v>1</v>
      </c>
      <c r="AG172" s="3">
        <v>0</v>
      </c>
      <c r="AH172" s="3">
        <v>1</v>
      </c>
      <c r="AI172" s="3">
        <v>0</v>
      </c>
      <c r="AJ172" s="3">
        <v>0</v>
      </c>
      <c r="AK172" s="3">
        <v>0</v>
      </c>
      <c r="AL172" s="3">
        <v>0</v>
      </c>
      <c r="AM172" s="14">
        <v>0</v>
      </c>
      <c r="AN172" s="3">
        <v>0</v>
      </c>
      <c r="AO172" s="2">
        <v>0</v>
      </c>
      <c r="AP172" s="2">
        <v>0</v>
      </c>
      <c r="AQ172" s="3">
        <v>0</v>
      </c>
      <c r="AR172" s="3">
        <v>0</v>
      </c>
      <c r="AS172" s="2">
        <v>0</v>
      </c>
      <c r="AT172" s="2">
        <v>0</v>
      </c>
      <c r="AU172" s="3">
        <v>0</v>
      </c>
      <c r="AV172" s="3">
        <v>0</v>
      </c>
      <c r="AW172" s="3">
        <v>0</v>
      </c>
      <c r="AX172" s="3">
        <v>1</v>
      </c>
      <c r="AY172" s="4">
        <v>0</v>
      </c>
      <c r="AZ172" s="3">
        <v>0</v>
      </c>
    </row>
    <row r="173" spans="1:52" x14ac:dyDescent="0.35">
      <c r="A173" t="s">
        <v>283</v>
      </c>
      <c r="B173" t="s">
        <v>70</v>
      </c>
      <c r="C173" t="s">
        <v>366</v>
      </c>
      <c r="D173" t="s">
        <v>285</v>
      </c>
      <c r="E173" t="s">
        <v>44</v>
      </c>
      <c r="F173" t="s">
        <v>367</v>
      </c>
      <c r="G173" t="s">
        <v>74</v>
      </c>
      <c r="H173">
        <v>2021</v>
      </c>
      <c r="I173">
        <v>10</v>
      </c>
      <c r="J173" t="s">
        <v>363</v>
      </c>
      <c r="K173" t="s">
        <v>339</v>
      </c>
      <c r="L173" t="s">
        <v>217</v>
      </c>
      <c r="M173" s="2">
        <v>0</v>
      </c>
      <c r="N173" s="3">
        <v>0</v>
      </c>
      <c r="O173" s="2">
        <v>0</v>
      </c>
      <c r="P173" s="2">
        <v>0</v>
      </c>
      <c r="Q173" s="3">
        <v>0</v>
      </c>
      <c r="R173" s="2">
        <v>0</v>
      </c>
      <c r="S173" s="2">
        <v>0</v>
      </c>
      <c r="T173" s="3">
        <v>0</v>
      </c>
      <c r="U173" s="2">
        <v>0</v>
      </c>
      <c r="V173" s="3">
        <v>0</v>
      </c>
      <c r="W173" s="4">
        <v>3</v>
      </c>
      <c r="X173" s="4">
        <v>0</v>
      </c>
      <c r="Y173" s="3">
        <v>0</v>
      </c>
      <c r="Z173" s="4">
        <v>3</v>
      </c>
      <c r="AA173" s="4">
        <v>0</v>
      </c>
      <c r="AB173" s="3">
        <v>0</v>
      </c>
      <c r="AC173" s="4">
        <v>0</v>
      </c>
      <c r="AD173" s="4">
        <v>0</v>
      </c>
      <c r="AE173" s="3">
        <v>0</v>
      </c>
      <c r="AF173" s="3">
        <v>1</v>
      </c>
      <c r="AG173" s="3">
        <v>0</v>
      </c>
      <c r="AH173" s="3">
        <v>1</v>
      </c>
      <c r="AI173" s="3">
        <v>0</v>
      </c>
      <c r="AJ173" s="3">
        <v>0</v>
      </c>
      <c r="AK173" s="3">
        <v>0</v>
      </c>
      <c r="AL173" s="3">
        <v>0</v>
      </c>
      <c r="AM173" s="14">
        <v>0</v>
      </c>
      <c r="AN173" s="3">
        <v>0</v>
      </c>
      <c r="AO173" s="2">
        <v>0</v>
      </c>
      <c r="AP173" s="2">
        <v>0</v>
      </c>
      <c r="AQ173" s="3">
        <v>0</v>
      </c>
      <c r="AR173" s="3">
        <v>0</v>
      </c>
      <c r="AS173" s="2">
        <v>0</v>
      </c>
      <c r="AT173" s="2">
        <v>0</v>
      </c>
      <c r="AU173" s="3">
        <v>0</v>
      </c>
      <c r="AV173" s="3">
        <v>0</v>
      </c>
      <c r="AW173" s="3">
        <v>0</v>
      </c>
      <c r="AX173" s="3">
        <v>1</v>
      </c>
      <c r="AY173" s="4">
        <v>0</v>
      </c>
      <c r="AZ173" s="3">
        <v>0</v>
      </c>
    </row>
    <row r="174" spans="1:52" x14ac:dyDescent="0.35">
      <c r="A174" t="s">
        <v>283</v>
      </c>
      <c r="B174" t="s">
        <v>70</v>
      </c>
      <c r="C174" t="s">
        <v>368</v>
      </c>
      <c r="D174" t="s">
        <v>285</v>
      </c>
      <c r="E174" t="s">
        <v>44</v>
      </c>
      <c r="F174" t="s">
        <v>1225</v>
      </c>
      <c r="G174" t="s">
        <v>74</v>
      </c>
      <c r="H174">
        <v>2016</v>
      </c>
      <c r="I174">
        <v>11</v>
      </c>
      <c r="J174" t="s">
        <v>349</v>
      </c>
      <c r="K174" t="s">
        <v>216</v>
      </c>
      <c r="L174" t="s">
        <v>217</v>
      </c>
      <c r="M174" s="2">
        <v>1470</v>
      </c>
      <c r="N174" s="3">
        <v>3.0855539971949508E-2</v>
      </c>
      <c r="O174" s="2">
        <v>0</v>
      </c>
      <c r="P174" s="2">
        <v>-44</v>
      </c>
      <c r="Q174" s="3">
        <v>-1</v>
      </c>
      <c r="R174" s="2">
        <v>0</v>
      </c>
      <c r="S174" s="2">
        <v>-44</v>
      </c>
      <c r="T174" s="3">
        <v>-1</v>
      </c>
      <c r="U174" s="2">
        <v>0</v>
      </c>
      <c r="V174" s="3">
        <v>-1</v>
      </c>
      <c r="W174" s="4">
        <v>0</v>
      </c>
      <c r="X174" s="4">
        <v>0</v>
      </c>
      <c r="Y174" s="3">
        <v>0</v>
      </c>
      <c r="Z174" s="4">
        <v>0</v>
      </c>
      <c r="AA174" s="4">
        <v>0</v>
      </c>
      <c r="AB174" s="3">
        <v>0</v>
      </c>
      <c r="AC174" s="4">
        <v>0</v>
      </c>
      <c r="AD174" s="4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14">
        <v>0</v>
      </c>
      <c r="AN174" s="3">
        <v>0</v>
      </c>
      <c r="AO174" s="2">
        <v>362</v>
      </c>
      <c r="AP174" s="2">
        <v>0</v>
      </c>
      <c r="AQ174" s="3">
        <v>0</v>
      </c>
      <c r="AR174" s="3">
        <v>0</v>
      </c>
      <c r="AS174" s="2">
        <v>0</v>
      </c>
      <c r="AT174" s="2">
        <v>0</v>
      </c>
      <c r="AU174" s="3">
        <v>0</v>
      </c>
      <c r="AV174" s="3">
        <v>0</v>
      </c>
      <c r="AW174" s="3">
        <v>0</v>
      </c>
      <c r="AX174" s="3">
        <v>0</v>
      </c>
      <c r="AY174" s="4">
        <v>0</v>
      </c>
      <c r="AZ174" s="3">
        <v>0</v>
      </c>
    </row>
    <row r="175" spans="1:52" x14ac:dyDescent="0.35">
      <c r="A175" t="s">
        <v>283</v>
      </c>
      <c r="B175" t="s">
        <v>70</v>
      </c>
      <c r="C175" t="s">
        <v>369</v>
      </c>
      <c r="D175" t="s">
        <v>285</v>
      </c>
      <c r="E175" t="s">
        <v>44</v>
      </c>
      <c r="F175" t="s">
        <v>370</v>
      </c>
      <c r="G175" t="s">
        <v>74</v>
      </c>
      <c r="H175">
        <v>2019</v>
      </c>
      <c r="I175">
        <v>10</v>
      </c>
      <c r="J175" t="s">
        <v>371</v>
      </c>
      <c r="K175" t="s">
        <v>372</v>
      </c>
      <c r="L175" t="s">
        <v>373</v>
      </c>
      <c r="M175" s="2">
        <v>0</v>
      </c>
      <c r="N175" s="3">
        <v>0</v>
      </c>
      <c r="O175" s="2">
        <v>0</v>
      </c>
      <c r="P175" s="2">
        <v>0</v>
      </c>
      <c r="Q175" s="3">
        <v>0</v>
      </c>
      <c r="R175" s="2">
        <v>0</v>
      </c>
      <c r="S175" s="2">
        <v>0</v>
      </c>
      <c r="T175" s="3">
        <v>0</v>
      </c>
      <c r="U175" s="2">
        <v>0</v>
      </c>
      <c r="V175" s="3">
        <v>0</v>
      </c>
      <c r="W175" s="4">
        <v>0</v>
      </c>
      <c r="X175" s="4">
        <v>1</v>
      </c>
      <c r="Y175" s="3">
        <v>-1</v>
      </c>
      <c r="Z175" s="4">
        <v>0</v>
      </c>
      <c r="AA175" s="4">
        <v>0</v>
      </c>
      <c r="AB175" s="3">
        <v>0</v>
      </c>
      <c r="AC175" s="4">
        <v>0</v>
      </c>
      <c r="AD175" s="4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14">
        <v>0</v>
      </c>
      <c r="AN175" s="3">
        <v>0</v>
      </c>
      <c r="AO175" s="2">
        <v>0</v>
      </c>
      <c r="AP175" s="2">
        <v>0</v>
      </c>
      <c r="AQ175" s="3">
        <v>0</v>
      </c>
      <c r="AR175" s="3">
        <v>0</v>
      </c>
      <c r="AS175" s="2">
        <v>0</v>
      </c>
      <c r="AT175" s="2">
        <v>0</v>
      </c>
      <c r="AU175" s="3">
        <v>0</v>
      </c>
      <c r="AV175" s="3">
        <v>0</v>
      </c>
      <c r="AW175" s="3">
        <v>0</v>
      </c>
      <c r="AX175" s="3">
        <v>0</v>
      </c>
      <c r="AY175" s="4">
        <v>0</v>
      </c>
      <c r="AZ175" s="3">
        <v>0</v>
      </c>
    </row>
    <row r="176" spans="1:52" x14ac:dyDescent="0.35">
      <c r="A176" t="s">
        <v>283</v>
      </c>
      <c r="B176" t="s">
        <v>70</v>
      </c>
      <c r="C176" t="s">
        <v>374</v>
      </c>
      <c r="D176" t="s">
        <v>285</v>
      </c>
      <c r="E176" t="s">
        <v>43</v>
      </c>
      <c r="F176" t="s">
        <v>1225</v>
      </c>
      <c r="G176" t="s">
        <v>74</v>
      </c>
      <c r="H176">
        <v>2016</v>
      </c>
      <c r="I176">
        <v>12</v>
      </c>
      <c r="J176" t="s">
        <v>75</v>
      </c>
      <c r="K176" t="s">
        <v>75</v>
      </c>
      <c r="L176" t="s">
        <v>217</v>
      </c>
      <c r="M176" s="2">
        <v>0</v>
      </c>
      <c r="N176" s="3">
        <v>0</v>
      </c>
      <c r="O176" s="2">
        <v>0</v>
      </c>
      <c r="P176" s="2">
        <v>0</v>
      </c>
      <c r="Q176" s="3">
        <v>0</v>
      </c>
      <c r="R176" s="2">
        <v>0</v>
      </c>
      <c r="S176" s="2">
        <v>0</v>
      </c>
      <c r="T176" s="3">
        <v>0</v>
      </c>
      <c r="U176" s="2">
        <v>0</v>
      </c>
      <c r="V176" s="3">
        <v>0</v>
      </c>
      <c r="W176" s="4">
        <v>0</v>
      </c>
      <c r="X176" s="4">
        <v>0</v>
      </c>
      <c r="Y176" s="3">
        <v>0</v>
      </c>
      <c r="Z176" s="4">
        <v>0</v>
      </c>
      <c r="AA176" s="4">
        <v>0</v>
      </c>
      <c r="AB176" s="3">
        <v>0</v>
      </c>
      <c r="AC176" s="4">
        <v>0</v>
      </c>
      <c r="AD176" s="4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14">
        <v>0</v>
      </c>
      <c r="AN176" s="3">
        <v>0</v>
      </c>
      <c r="AO176" s="2">
        <v>0</v>
      </c>
      <c r="AP176" s="2">
        <v>0</v>
      </c>
      <c r="AQ176" s="3">
        <v>0</v>
      </c>
      <c r="AR176" s="3">
        <v>0</v>
      </c>
      <c r="AS176" s="2">
        <v>0</v>
      </c>
      <c r="AT176" s="2">
        <v>0</v>
      </c>
      <c r="AU176" s="3">
        <v>0</v>
      </c>
      <c r="AV176" s="3">
        <v>0</v>
      </c>
      <c r="AW176" s="3">
        <v>0</v>
      </c>
      <c r="AX176" s="3">
        <v>0</v>
      </c>
      <c r="AY176" s="4">
        <v>38977</v>
      </c>
      <c r="AZ176" s="3">
        <v>0</v>
      </c>
    </row>
    <row r="177" spans="1:52" x14ac:dyDescent="0.35">
      <c r="A177" t="s">
        <v>283</v>
      </c>
      <c r="B177" t="s">
        <v>70</v>
      </c>
      <c r="C177" t="s">
        <v>374</v>
      </c>
      <c r="D177" t="s">
        <v>285</v>
      </c>
      <c r="E177" t="s">
        <v>44</v>
      </c>
      <c r="F177" t="s">
        <v>1225</v>
      </c>
      <c r="G177" t="s">
        <v>74</v>
      </c>
      <c r="H177">
        <v>2016</v>
      </c>
      <c r="I177">
        <v>12</v>
      </c>
      <c r="J177" t="s">
        <v>75</v>
      </c>
      <c r="K177" t="s">
        <v>75</v>
      </c>
      <c r="L177" t="s">
        <v>217</v>
      </c>
      <c r="M177" s="2">
        <v>37421</v>
      </c>
      <c r="N177" s="3">
        <v>-0.5324478984456994</v>
      </c>
      <c r="O177" s="2">
        <v>2091</v>
      </c>
      <c r="P177" s="2">
        <v>44706</v>
      </c>
      <c r="Q177" s="3">
        <v>-0.95322775466380349</v>
      </c>
      <c r="R177" s="2">
        <v>0</v>
      </c>
      <c r="S177" s="2">
        <v>2651</v>
      </c>
      <c r="T177" s="3">
        <v>-1</v>
      </c>
      <c r="U177" s="2">
        <v>-4429</v>
      </c>
      <c r="V177" s="3">
        <v>1.4910011248593926</v>
      </c>
      <c r="W177" s="4">
        <v>2</v>
      </c>
      <c r="X177" s="4">
        <v>4</v>
      </c>
      <c r="Y177" s="3">
        <v>-0.5</v>
      </c>
      <c r="Z177" s="4">
        <v>2</v>
      </c>
      <c r="AA177" s="4">
        <v>3</v>
      </c>
      <c r="AB177" s="3">
        <v>-0.33333333333333331</v>
      </c>
      <c r="AC177" s="4">
        <v>0</v>
      </c>
      <c r="AD177" s="4">
        <v>0</v>
      </c>
      <c r="AE177" s="3">
        <v>0</v>
      </c>
      <c r="AF177" s="3">
        <v>1</v>
      </c>
      <c r="AG177" s="3">
        <v>0.75</v>
      </c>
      <c r="AH177" s="3">
        <v>0.25</v>
      </c>
      <c r="AI177" s="3">
        <v>0</v>
      </c>
      <c r="AJ177" s="3">
        <v>0</v>
      </c>
      <c r="AK177" s="3">
        <v>0</v>
      </c>
      <c r="AL177" s="3">
        <v>4.6772245336196484E-2</v>
      </c>
      <c r="AM177" s="14">
        <v>19</v>
      </c>
      <c r="AN177" s="3">
        <v>0.55172413793103448</v>
      </c>
      <c r="AO177" s="2">
        <v>14325</v>
      </c>
      <c r="AP177" s="2">
        <v>14820</v>
      </c>
      <c r="AQ177" s="3">
        <v>1.0345549738219895</v>
      </c>
      <c r="AR177" s="3">
        <v>0.28249015768753027</v>
      </c>
      <c r="AS177" s="2">
        <v>0</v>
      </c>
      <c r="AT177" s="2">
        <v>0</v>
      </c>
      <c r="AU177" s="3">
        <v>0</v>
      </c>
      <c r="AV177" s="3">
        <v>0</v>
      </c>
      <c r="AW177" s="3">
        <v>1</v>
      </c>
      <c r="AX177" s="3">
        <v>1</v>
      </c>
      <c r="AY177" s="4">
        <v>0</v>
      </c>
      <c r="AZ177" s="3">
        <v>1.0345549738219895</v>
      </c>
    </row>
    <row r="178" spans="1:52" x14ac:dyDescent="0.35">
      <c r="A178" t="s">
        <v>375</v>
      </c>
      <c r="B178" t="s">
        <v>70</v>
      </c>
      <c r="C178" t="s">
        <v>376</v>
      </c>
      <c r="D178" t="s">
        <v>377</v>
      </c>
      <c r="E178" t="s">
        <v>43</v>
      </c>
      <c r="F178" t="s">
        <v>378</v>
      </c>
      <c r="G178" t="s">
        <v>74</v>
      </c>
      <c r="H178">
        <v>2020</v>
      </c>
      <c r="I178">
        <v>8</v>
      </c>
      <c r="J178" t="s">
        <v>379</v>
      </c>
      <c r="K178" t="s">
        <v>380</v>
      </c>
      <c r="L178" t="s">
        <v>381</v>
      </c>
      <c r="M178" s="2">
        <v>0</v>
      </c>
      <c r="N178" s="3">
        <v>0</v>
      </c>
      <c r="O178" s="2">
        <v>0</v>
      </c>
      <c r="P178" s="2">
        <v>0</v>
      </c>
      <c r="Q178" s="3">
        <v>0</v>
      </c>
      <c r="R178" s="2">
        <v>0</v>
      </c>
      <c r="S178" s="2">
        <v>0</v>
      </c>
      <c r="T178" s="3">
        <v>0</v>
      </c>
      <c r="U178" s="2">
        <v>0</v>
      </c>
      <c r="V178" s="3">
        <v>0</v>
      </c>
      <c r="W178" s="4">
        <v>0</v>
      </c>
      <c r="X178" s="4">
        <v>0</v>
      </c>
      <c r="Y178" s="3">
        <v>0</v>
      </c>
      <c r="Z178" s="4">
        <v>0</v>
      </c>
      <c r="AA178" s="4">
        <v>0</v>
      </c>
      <c r="AB178" s="3">
        <v>0</v>
      </c>
      <c r="AC178" s="4">
        <v>0</v>
      </c>
      <c r="AD178" s="4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14">
        <v>0</v>
      </c>
      <c r="AN178" s="3">
        <v>0</v>
      </c>
      <c r="AO178" s="2">
        <v>0</v>
      </c>
      <c r="AP178" s="2">
        <v>0</v>
      </c>
      <c r="AQ178" s="3">
        <v>0</v>
      </c>
      <c r="AR178" s="3">
        <v>0</v>
      </c>
      <c r="AS178" s="2">
        <v>0</v>
      </c>
      <c r="AT178" s="2">
        <v>0</v>
      </c>
      <c r="AU178" s="3">
        <v>0</v>
      </c>
      <c r="AV178" s="3">
        <v>0</v>
      </c>
      <c r="AW178" s="3">
        <v>0</v>
      </c>
      <c r="AX178" s="3">
        <v>0</v>
      </c>
      <c r="AY178" s="4">
        <v>0</v>
      </c>
      <c r="AZ178" s="3">
        <v>0</v>
      </c>
    </row>
    <row r="179" spans="1:52" x14ac:dyDescent="0.35">
      <c r="A179" t="s">
        <v>375</v>
      </c>
      <c r="B179" t="s">
        <v>70</v>
      </c>
      <c r="C179" t="s">
        <v>376</v>
      </c>
      <c r="D179" t="s">
        <v>377</v>
      </c>
      <c r="E179" t="s">
        <v>44</v>
      </c>
      <c r="F179" t="s">
        <v>378</v>
      </c>
      <c r="G179" t="s">
        <v>74</v>
      </c>
      <c r="H179">
        <v>2020</v>
      </c>
      <c r="I179">
        <v>8</v>
      </c>
      <c r="J179" t="s">
        <v>379</v>
      </c>
      <c r="K179" t="s">
        <v>380</v>
      </c>
      <c r="L179" t="s">
        <v>381</v>
      </c>
      <c r="M179" s="2">
        <v>56374</v>
      </c>
      <c r="N179" s="3">
        <v>0.1724066217452791</v>
      </c>
      <c r="O179" s="2">
        <v>16814</v>
      </c>
      <c r="P179" s="2">
        <v>8524</v>
      </c>
      <c r="Q179" s="3">
        <v>0.97254809948381049</v>
      </c>
      <c r="R179" s="2">
        <v>4635</v>
      </c>
      <c r="S179" s="2">
        <v>1110</v>
      </c>
      <c r="T179" s="3">
        <v>3.1756756756756759</v>
      </c>
      <c r="U179" s="2">
        <v>6261</v>
      </c>
      <c r="V179" s="3">
        <v>1.2883771929824561</v>
      </c>
      <c r="W179" s="4">
        <v>1</v>
      </c>
      <c r="X179" s="4">
        <v>6</v>
      </c>
      <c r="Y179" s="3">
        <v>-0.83333333333333337</v>
      </c>
      <c r="Z179" s="4">
        <v>1</v>
      </c>
      <c r="AA179" s="4">
        <v>6</v>
      </c>
      <c r="AB179" s="3">
        <v>-0.83333333333333337</v>
      </c>
      <c r="AC179" s="4">
        <v>0</v>
      </c>
      <c r="AD179" s="4">
        <v>2</v>
      </c>
      <c r="AE179" s="3">
        <v>-1</v>
      </c>
      <c r="AF179" s="3">
        <v>1</v>
      </c>
      <c r="AG179" s="3">
        <v>1</v>
      </c>
      <c r="AH179" s="3">
        <v>0</v>
      </c>
      <c r="AI179" s="3">
        <v>0</v>
      </c>
      <c r="AJ179" s="3">
        <v>0.33333333333333331</v>
      </c>
      <c r="AK179" s="3">
        <v>-0.33333333333333331</v>
      </c>
      <c r="AL179" s="3">
        <v>1.4287893007977475</v>
      </c>
      <c r="AM179" s="14">
        <v>10</v>
      </c>
      <c r="AN179" s="3">
        <v>1</v>
      </c>
      <c r="AO179" s="2">
        <v>19961</v>
      </c>
      <c r="AP179" s="2">
        <v>15306</v>
      </c>
      <c r="AQ179" s="3">
        <v>0.76679525073894095</v>
      </c>
      <c r="AR179" s="3">
        <v>0.22208519528756313</v>
      </c>
      <c r="AS179" s="2">
        <v>7774</v>
      </c>
      <c r="AT179" s="2">
        <v>0</v>
      </c>
      <c r="AU179" s="3">
        <v>0.38945944591954312</v>
      </c>
      <c r="AV179" s="3">
        <v>0</v>
      </c>
      <c r="AW179" s="3">
        <v>1</v>
      </c>
      <c r="AX179" s="3">
        <v>1</v>
      </c>
      <c r="AY179" s="4">
        <v>0</v>
      </c>
      <c r="AZ179" s="3">
        <v>0.76679525073894095</v>
      </c>
    </row>
    <row r="180" spans="1:52" x14ac:dyDescent="0.35">
      <c r="A180" t="s">
        <v>382</v>
      </c>
      <c r="B180" t="s">
        <v>70</v>
      </c>
      <c r="C180" t="s">
        <v>382</v>
      </c>
      <c r="D180" t="s">
        <v>156</v>
      </c>
      <c r="E180" t="s">
        <v>44</v>
      </c>
      <c r="F180" t="s">
        <v>383</v>
      </c>
      <c r="G180" t="s">
        <v>74</v>
      </c>
      <c r="H180">
        <v>2020</v>
      </c>
      <c r="I180">
        <v>5</v>
      </c>
      <c r="J180" t="s">
        <v>384</v>
      </c>
      <c r="K180" t="s">
        <v>385</v>
      </c>
      <c r="L180" t="s">
        <v>76</v>
      </c>
      <c r="M180" s="2">
        <v>0</v>
      </c>
      <c r="N180" s="3">
        <v>0</v>
      </c>
      <c r="O180" s="2">
        <v>0</v>
      </c>
      <c r="P180" s="2">
        <v>0</v>
      </c>
      <c r="Q180" s="3">
        <v>0</v>
      </c>
      <c r="R180" s="2">
        <v>0</v>
      </c>
      <c r="S180" s="2">
        <v>0</v>
      </c>
      <c r="T180" s="3">
        <v>0</v>
      </c>
      <c r="U180" s="2">
        <v>0</v>
      </c>
      <c r="V180" s="3">
        <v>0</v>
      </c>
      <c r="W180" s="4">
        <v>2</v>
      </c>
      <c r="X180" s="4">
        <v>3</v>
      </c>
      <c r="Y180" s="3">
        <v>-0.33333333333333331</v>
      </c>
      <c r="Z180" s="4">
        <v>0</v>
      </c>
      <c r="AA180" s="4">
        <v>1</v>
      </c>
      <c r="AB180" s="3">
        <v>-1</v>
      </c>
      <c r="AC180" s="4">
        <v>0</v>
      </c>
      <c r="AD180" s="4">
        <v>0</v>
      </c>
      <c r="AE180" s="3">
        <v>0</v>
      </c>
      <c r="AF180" s="3">
        <v>0</v>
      </c>
      <c r="AG180" s="3">
        <v>0.33333333333333331</v>
      </c>
      <c r="AH180" s="3">
        <v>-0.33333333333333331</v>
      </c>
      <c r="AI180" s="3">
        <v>0</v>
      </c>
      <c r="AJ180" s="3">
        <v>0</v>
      </c>
      <c r="AK180" s="3">
        <v>0</v>
      </c>
      <c r="AL180" s="3">
        <v>0</v>
      </c>
      <c r="AM180" s="14">
        <v>0</v>
      </c>
      <c r="AN180" s="3">
        <v>0</v>
      </c>
      <c r="AO180" s="2">
        <v>0</v>
      </c>
      <c r="AP180" s="2">
        <v>0</v>
      </c>
      <c r="AQ180" s="3">
        <v>0</v>
      </c>
      <c r="AR180" s="3">
        <v>0</v>
      </c>
      <c r="AS180" s="2">
        <v>0</v>
      </c>
      <c r="AT180" s="2">
        <v>0</v>
      </c>
      <c r="AU180" s="3">
        <v>0</v>
      </c>
      <c r="AV180" s="3">
        <v>0</v>
      </c>
      <c r="AW180" s="3">
        <v>0</v>
      </c>
      <c r="AX180" s="3">
        <v>1</v>
      </c>
      <c r="AY180" s="4">
        <v>0</v>
      </c>
      <c r="AZ180" s="3">
        <v>0</v>
      </c>
    </row>
    <row r="181" spans="1:52" x14ac:dyDescent="0.35">
      <c r="A181" t="s">
        <v>386</v>
      </c>
      <c r="B181" t="s">
        <v>70</v>
      </c>
      <c r="C181" t="s">
        <v>389</v>
      </c>
      <c r="D181" t="s">
        <v>387</v>
      </c>
      <c r="E181" t="s">
        <v>44</v>
      </c>
      <c r="F181" t="s">
        <v>390</v>
      </c>
      <c r="G181" t="s">
        <v>80</v>
      </c>
      <c r="H181">
        <v>1975</v>
      </c>
      <c r="I181">
        <v>5</v>
      </c>
      <c r="J181" t="s">
        <v>75</v>
      </c>
      <c r="K181" t="s">
        <v>75</v>
      </c>
      <c r="L181" t="s">
        <v>388</v>
      </c>
      <c r="M181" s="2">
        <v>0</v>
      </c>
      <c r="N181" s="3">
        <v>0</v>
      </c>
      <c r="O181" s="2">
        <v>0</v>
      </c>
      <c r="P181" s="2">
        <v>0</v>
      </c>
      <c r="Q181" s="3">
        <v>0</v>
      </c>
      <c r="R181" s="2">
        <v>0</v>
      </c>
      <c r="S181" s="2">
        <v>0</v>
      </c>
      <c r="T181" s="3">
        <v>0</v>
      </c>
      <c r="U181" s="2">
        <v>0</v>
      </c>
      <c r="V181" s="3">
        <v>0</v>
      </c>
      <c r="W181" s="4">
        <v>0</v>
      </c>
      <c r="X181" s="4">
        <v>0</v>
      </c>
      <c r="Y181" s="3">
        <v>0</v>
      </c>
      <c r="Z181" s="4">
        <v>0</v>
      </c>
      <c r="AA181" s="4">
        <v>0</v>
      </c>
      <c r="AB181" s="3">
        <v>0</v>
      </c>
      <c r="AC181" s="4">
        <v>0</v>
      </c>
      <c r="AD181" s="4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14">
        <v>0</v>
      </c>
      <c r="AN181" s="3">
        <v>0</v>
      </c>
      <c r="AO181" s="2">
        <v>0</v>
      </c>
      <c r="AP181" s="2">
        <v>0</v>
      </c>
      <c r="AQ181" s="3">
        <v>0</v>
      </c>
      <c r="AR181" s="3">
        <v>0</v>
      </c>
      <c r="AS181" s="2">
        <v>0</v>
      </c>
      <c r="AT181" s="2">
        <v>0</v>
      </c>
      <c r="AU181" s="3">
        <v>0</v>
      </c>
      <c r="AV181" s="3">
        <v>0</v>
      </c>
      <c r="AW181" s="3">
        <v>0</v>
      </c>
      <c r="AX181" s="3">
        <v>0</v>
      </c>
      <c r="AY181" s="4">
        <v>0</v>
      </c>
      <c r="AZ181" s="3">
        <v>0</v>
      </c>
    </row>
    <row r="182" spans="1:52" x14ac:dyDescent="0.35">
      <c r="A182" t="s">
        <v>386</v>
      </c>
      <c r="B182" t="s">
        <v>70</v>
      </c>
      <c r="C182" t="s">
        <v>386</v>
      </c>
      <c r="D182" t="s">
        <v>387</v>
      </c>
      <c r="E182" t="s">
        <v>43</v>
      </c>
      <c r="F182" t="s">
        <v>390</v>
      </c>
      <c r="G182" t="s">
        <v>74</v>
      </c>
      <c r="H182">
        <v>1981</v>
      </c>
      <c r="I182">
        <v>3</v>
      </c>
      <c r="J182" t="s">
        <v>391</v>
      </c>
      <c r="K182" t="s">
        <v>392</v>
      </c>
      <c r="L182" t="s">
        <v>388</v>
      </c>
      <c r="M182" s="2">
        <v>0</v>
      </c>
      <c r="N182" s="3">
        <v>0</v>
      </c>
      <c r="O182" s="2">
        <v>0</v>
      </c>
      <c r="P182" s="2">
        <v>0</v>
      </c>
      <c r="Q182" s="3">
        <v>0</v>
      </c>
      <c r="R182" s="2">
        <v>0</v>
      </c>
      <c r="S182" s="2">
        <v>0</v>
      </c>
      <c r="T182" s="3">
        <v>0</v>
      </c>
      <c r="U182" s="2">
        <v>0</v>
      </c>
      <c r="V182" s="3">
        <v>0</v>
      </c>
      <c r="W182" s="4">
        <v>0</v>
      </c>
      <c r="X182" s="4">
        <v>0</v>
      </c>
      <c r="Y182" s="3">
        <v>0</v>
      </c>
      <c r="Z182" s="4">
        <v>0</v>
      </c>
      <c r="AA182" s="4">
        <v>0</v>
      </c>
      <c r="AB182" s="3">
        <v>0</v>
      </c>
      <c r="AC182" s="4">
        <v>0</v>
      </c>
      <c r="AD182" s="4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14">
        <v>0</v>
      </c>
      <c r="AN182" s="3">
        <v>0</v>
      </c>
      <c r="AO182" s="2">
        <v>0</v>
      </c>
      <c r="AP182" s="2">
        <v>0</v>
      </c>
      <c r="AQ182" s="3">
        <v>0</v>
      </c>
      <c r="AR182" s="3">
        <v>0</v>
      </c>
      <c r="AS182" s="2">
        <v>0</v>
      </c>
      <c r="AT182" s="2">
        <v>0</v>
      </c>
      <c r="AU182" s="3">
        <v>0</v>
      </c>
      <c r="AV182" s="3">
        <v>0</v>
      </c>
      <c r="AW182" s="3">
        <v>0</v>
      </c>
      <c r="AX182" s="3">
        <v>0</v>
      </c>
      <c r="AY182" s="4">
        <v>0</v>
      </c>
      <c r="AZ182" s="3">
        <v>0</v>
      </c>
    </row>
    <row r="183" spans="1:52" x14ac:dyDescent="0.35">
      <c r="A183" t="s">
        <v>386</v>
      </c>
      <c r="B183" t="s">
        <v>70</v>
      </c>
      <c r="C183" t="s">
        <v>386</v>
      </c>
      <c r="D183" t="s">
        <v>387</v>
      </c>
      <c r="E183" t="s">
        <v>44</v>
      </c>
      <c r="F183" t="s">
        <v>390</v>
      </c>
      <c r="G183" t="s">
        <v>74</v>
      </c>
      <c r="H183">
        <v>1981</v>
      </c>
      <c r="I183">
        <v>3</v>
      </c>
      <c r="J183" t="s">
        <v>391</v>
      </c>
      <c r="K183" t="s">
        <v>392</v>
      </c>
      <c r="L183" t="s">
        <v>388</v>
      </c>
      <c r="M183" s="2">
        <v>101315</v>
      </c>
      <c r="N183" s="3">
        <v>0.13872903834914355</v>
      </c>
      <c r="O183" s="2">
        <v>24089</v>
      </c>
      <c r="P183" s="2">
        <v>11746</v>
      </c>
      <c r="Q183" s="3">
        <v>1.0508258130427381</v>
      </c>
      <c r="R183" s="2">
        <v>4520</v>
      </c>
      <c r="S183" s="2">
        <v>8779</v>
      </c>
      <c r="T183" s="3">
        <v>-0.48513498120514864</v>
      </c>
      <c r="U183" s="2">
        <v>14450</v>
      </c>
      <c r="V183" s="3">
        <v>-0.22764444919557433</v>
      </c>
      <c r="W183" s="4">
        <v>13</v>
      </c>
      <c r="X183" s="4">
        <v>24</v>
      </c>
      <c r="Y183" s="3">
        <v>-0.45833333333333331</v>
      </c>
      <c r="Z183" s="4">
        <v>11</v>
      </c>
      <c r="AA183" s="4">
        <v>21</v>
      </c>
      <c r="AB183" s="3">
        <v>-0.47619047619047616</v>
      </c>
      <c r="AC183" s="4">
        <v>1</v>
      </c>
      <c r="AD183" s="4">
        <v>4</v>
      </c>
      <c r="AE183" s="3">
        <v>-0.75</v>
      </c>
      <c r="AF183" s="3">
        <v>0.84615384615384615</v>
      </c>
      <c r="AG183" s="3">
        <v>0.875</v>
      </c>
      <c r="AH183" s="3">
        <v>-2.8846153846153855E-2</v>
      </c>
      <c r="AI183" s="3">
        <v>9.0909090909090912E-2</v>
      </c>
      <c r="AJ183" s="3">
        <v>0.19047619047619047</v>
      </c>
      <c r="AK183" s="3">
        <v>-9.9567099567099554E-2</v>
      </c>
      <c r="AL183" s="3">
        <v>1.6660139621998979</v>
      </c>
      <c r="AM183" s="14">
        <v>44</v>
      </c>
      <c r="AN183" s="3">
        <v>0.85106382978723405</v>
      </c>
      <c r="AO183" s="2">
        <v>21573</v>
      </c>
      <c r="AP183" s="2">
        <v>-2322</v>
      </c>
      <c r="AQ183" s="3">
        <v>-0.10763454317897372</v>
      </c>
      <c r="AR183" s="3">
        <v>0.10632166775969316</v>
      </c>
      <c r="AS183" s="2">
        <v>1500</v>
      </c>
      <c r="AT183" s="2">
        <v>0</v>
      </c>
      <c r="AU183" s="3">
        <v>6.9531358642747884E-2</v>
      </c>
      <c r="AV183" s="3">
        <v>0</v>
      </c>
      <c r="AW183" s="3">
        <v>0.2</v>
      </c>
      <c r="AX183" s="3">
        <v>0.87234042553191493</v>
      </c>
      <c r="AY183" s="4">
        <v>0</v>
      </c>
      <c r="AZ183" s="3">
        <v>-0.10763454317897372</v>
      </c>
    </row>
    <row r="184" spans="1:52" x14ac:dyDescent="0.35">
      <c r="A184" t="s">
        <v>386</v>
      </c>
      <c r="B184" t="s">
        <v>70</v>
      </c>
      <c r="C184" t="s">
        <v>386</v>
      </c>
      <c r="D184" t="s">
        <v>387</v>
      </c>
      <c r="E184" t="s">
        <v>1299</v>
      </c>
      <c r="F184" t="s">
        <v>390</v>
      </c>
      <c r="G184" t="s">
        <v>74</v>
      </c>
      <c r="H184">
        <v>1981</v>
      </c>
      <c r="I184">
        <v>3</v>
      </c>
      <c r="J184" t="s">
        <v>391</v>
      </c>
      <c r="K184" t="s">
        <v>392</v>
      </c>
      <c r="L184" t="s">
        <v>388</v>
      </c>
      <c r="M184" s="2">
        <v>0</v>
      </c>
      <c r="N184" s="3">
        <v>0</v>
      </c>
      <c r="O184" s="2">
        <v>0</v>
      </c>
      <c r="P184" s="2">
        <v>0</v>
      </c>
      <c r="Q184" s="3">
        <v>0</v>
      </c>
      <c r="R184" s="2">
        <v>0</v>
      </c>
      <c r="S184" s="2">
        <v>0</v>
      </c>
      <c r="T184" s="3">
        <v>0</v>
      </c>
      <c r="U184" s="2">
        <v>0</v>
      </c>
      <c r="V184" s="3">
        <v>0</v>
      </c>
      <c r="W184" s="4">
        <v>0</v>
      </c>
      <c r="X184" s="4">
        <v>0</v>
      </c>
      <c r="Y184" s="3">
        <v>0</v>
      </c>
      <c r="Z184" s="4">
        <v>0</v>
      </c>
      <c r="AA184" s="4">
        <v>0</v>
      </c>
      <c r="AB184" s="3">
        <v>0</v>
      </c>
      <c r="AC184" s="4">
        <v>0</v>
      </c>
      <c r="AD184" s="4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14">
        <v>0</v>
      </c>
      <c r="AN184" s="3">
        <v>0</v>
      </c>
      <c r="AO184" s="2">
        <v>0</v>
      </c>
      <c r="AP184" s="2">
        <v>0</v>
      </c>
      <c r="AQ184" s="3">
        <v>0</v>
      </c>
      <c r="AR184" s="3">
        <v>0</v>
      </c>
      <c r="AS184" s="2">
        <v>0</v>
      </c>
      <c r="AT184" s="2">
        <v>0</v>
      </c>
      <c r="AU184" s="3">
        <v>0</v>
      </c>
      <c r="AV184" s="3">
        <v>0</v>
      </c>
      <c r="AW184" s="3">
        <v>0</v>
      </c>
      <c r="AX184" s="3">
        <v>0</v>
      </c>
      <c r="AY184" s="4">
        <v>0</v>
      </c>
      <c r="AZ184" s="3">
        <v>0</v>
      </c>
    </row>
    <row r="185" spans="1:52" x14ac:dyDescent="0.35">
      <c r="A185" t="s">
        <v>393</v>
      </c>
      <c r="B185" t="s">
        <v>70</v>
      </c>
      <c r="C185" t="s">
        <v>396</v>
      </c>
      <c r="D185" t="s">
        <v>397</v>
      </c>
      <c r="E185" t="s">
        <v>43</v>
      </c>
      <c r="F185" t="s">
        <v>398</v>
      </c>
      <c r="G185" t="s">
        <v>74</v>
      </c>
      <c r="H185">
        <v>2019</v>
      </c>
      <c r="I185">
        <v>10</v>
      </c>
      <c r="J185" t="s">
        <v>399</v>
      </c>
      <c r="K185" t="s">
        <v>400</v>
      </c>
      <c r="L185" t="s">
        <v>388</v>
      </c>
      <c r="M185" s="2">
        <v>0</v>
      </c>
      <c r="N185" s="3">
        <v>0</v>
      </c>
      <c r="O185" s="2">
        <v>0</v>
      </c>
      <c r="P185" s="2">
        <v>0</v>
      </c>
      <c r="Q185" s="3">
        <v>0</v>
      </c>
      <c r="R185" s="2">
        <v>0</v>
      </c>
      <c r="S185" s="2">
        <v>0</v>
      </c>
      <c r="T185" s="3">
        <v>0</v>
      </c>
      <c r="U185" s="2">
        <v>0</v>
      </c>
      <c r="V185" s="3">
        <v>0</v>
      </c>
      <c r="W185" s="4">
        <v>0</v>
      </c>
      <c r="X185" s="4">
        <v>0</v>
      </c>
      <c r="Y185" s="3">
        <v>0</v>
      </c>
      <c r="Z185" s="4">
        <v>0</v>
      </c>
      <c r="AA185" s="4">
        <v>0</v>
      </c>
      <c r="AB185" s="3">
        <v>0</v>
      </c>
      <c r="AC185" s="4">
        <v>0</v>
      </c>
      <c r="AD185" s="4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14">
        <v>0</v>
      </c>
      <c r="AN185" s="3">
        <v>0</v>
      </c>
      <c r="AO185" s="2">
        <v>0</v>
      </c>
      <c r="AP185" s="2">
        <v>0</v>
      </c>
      <c r="AQ185" s="3">
        <v>0</v>
      </c>
      <c r="AR185" s="3">
        <v>0</v>
      </c>
      <c r="AS185" s="2">
        <v>0</v>
      </c>
      <c r="AT185" s="2">
        <v>0</v>
      </c>
      <c r="AU185" s="3">
        <v>0</v>
      </c>
      <c r="AV185" s="3">
        <v>0</v>
      </c>
      <c r="AW185" s="3">
        <v>0</v>
      </c>
      <c r="AX185" s="3">
        <v>0</v>
      </c>
      <c r="AY185" s="4">
        <v>0</v>
      </c>
      <c r="AZ185" s="3">
        <v>0</v>
      </c>
    </row>
    <row r="186" spans="1:52" x14ac:dyDescent="0.35">
      <c r="A186" t="s">
        <v>393</v>
      </c>
      <c r="B186" t="s">
        <v>70</v>
      </c>
      <c r="C186" t="s">
        <v>396</v>
      </c>
      <c r="D186" t="s">
        <v>397</v>
      </c>
      <c r="E186" t="s">
        <v>44</v>
      </c>
      <c r="F186" t="s">
        <v>398</v>
      </c>
      <c r="G186" t="s">
        <v>74</v>
      </c>
      <c r="H186">
        <v>2019</v>
      </c>
      <c r="I186">
        <v>10</v>
      </c>
      <c r="J186" t="s">
        <v>399</v>
      </c>
      <c r="K186" t="s">
        <v>400</v>
      </c>
      <c r="L186" t="s">
        <v>388</v>
      </c>
      <c r="M186" s="2">
        <v>205862</v>
      </c>
      <c r="N186" s="3">
        <v>-7.0705337997968631E-2</v>
      </c>
      <c r="O186" s="2">
        <v>2298</v>
      </c>
      <c r="P186" s="2">
        <v>17961</v>
      </c>
      <c r="Q186" s="3">
        <v>-0.87205612159679302</v>
      </c>
      <c r="R186" s="2">
        <v>7916</v>
      </c>
      <c r="S186" s="2">
        <v>17961</v>
      </c>
      <c r="T186" s="3">
        <v>-0.55926730137520186</v>
      </c>
      <c r="U186" s="2">
        <v>171003</v>
      </c>
      <c r="V186" s="3">
        <v>-5.5482523971543456E-2</v>
      </c>
      <c r="W186" s="4">
        <v>3</v>
      </c>
      <c r="X186" s="4">
        <v>7</v>
      </c>
      <c r="Y186" s="3">
        <v>-0.5714285714285714</v>
      </c>
      <c r="Z186" s="4">
        <v>2</v>
      </c>
      <c r="AA186" s="4">
        <v>7</v>
      </c>
      <c r="AB186" s="3">
        <v>-0.7142857142857143</v>
      </c>
      <c r="AC186" s="4">
        <v>2</v>
      </c>
      <c r="AD186" s="4">
        <v>1</v>
      </c>
      <c r="AE186" s="3">
        <v>1</v>
      </c>
      <c r="AF186" s="3">
        <v>0.66666666666666663</v>
      </c>
      <c r="AG186" s="3">
        <v>1</v>
      </c>
      <c r="AH186" s="3">
        <v>-0.33333333333333337</v>
      </c>
      <c r="AI186" s="3">
        <v>1</v>
      </c>
      <c r="AJ186" s="3">
        <v>0.14285714285714285</v>
      </c>
      <c r="AK186" s="3">
        <v>0.85714285714285721</v>
      </c>
      <c r="AL186" s="3">
        <v>-0.31278882022159121</v>
      </c>
      <c r="AM186" s="14">
        <v>12</v>
      </c>
      <c r="AN186" s="3">
        <v>0.5714285714285714</v>
      </c>
      <c r="AO186" s="2">
        <v>48952</v>
      </c>
      <c r="AP186" s="2">
        <v>7</v>
      </c>
      <c r="AQ186" s="3">
        <v>1.4299722176826278E-4</v>
      </c>
      <c r="AR186" s="3">
        <v>0.22627425079707494</v>
      </c>
      <c r="AS186" s="2">
        <v>0</v>
      </c>
      <c r="AT186" s="2">
        <v>0</v>
      </c>
      <c r="AU186" s="3">
        <v>0</v>
      </c>
      <c r="AV186" s="3">
        <v>0</v>
      </c>
      <c r="AW186" s="3">
        <v>0.25</v>
      </c>
      <c r="AX186" s="3">
        <v>0.93333333333333335</v>
      </c>
      <c r="AY186" s="4">
        <v>0</v>
      </c>
      <c r="AZ186" s="3">
        <v>1.4299722176826278E-4</v>
      </c>
    </row>
    <row r="187" spans="1:52" x14ac:dyDescent="0.35">
      <c r="A187" t="s">
        <v>393</v>
      </c>
      <c r="B187" t="s">
        <v>70</v>
      </c>
      <c r="C187" t="s">
        <v>401</v>
      </c>
      <c r="D187" t="s">
        <v>402</v>
      </c>
      <c r="E187" t="s">
        <v>43</v>
      </c>
      <c r="F187" t="s">
        <v>403</v>
      </c>
      <c r="G187" t="s">
        <v>74</v>
      </c>
      <c r="H187">
        <v>2020</v>
      </c>
      <c r="I187">
        <v>2</v>
      </c>
      <c r="J187" t="s">
        <v>404</v>
      </c>
      <c r="K187" t="s">
        <v>405</v>
      </c>
      <c r="L187" t="s">
        <v>388</v>
      </c>
      <c r="M187" s="2">
        <v>0</v>
      </c>
      <c r="N187" s="3">
        <v>0</v>
      </c>
      <c r="O187" s="2">
        <v>0</v>
      </c>
      <c r="P187" s="2">
        <v>0</v>
      </c>
      <c r="Q187" s="3">
        <v>0</v>
      </c>
      <c r="R187" s="2">
        <v>0</v>
      </c>
      <c r="S187" s="2">
        <v>0</v>
      </c>
      <c r="T187" s="3">
        <v>0</v>
      </c>
      <c r="U187" s="2">
        <v>0</v>
      </c>
      <c r="V187" s="3">
        <v>0</v>
      </c>
      <c r="W187" s="4">
        <v>0</v>
      </c>
      <c r="X187" s="4">
        <v>0</v>
      </c>
      <c r="Y187" s="3">
        <v>0</v>
      </c>
      <c r="Z187" s="4">
        <v>0</v>
      </c>
      <c r="AA187" s="4">
        <v>0</v>
      </c>
      <c r="AB187" s="3">
        <v>0</v>
      </c>
      <c r="AC187" s="4">
        <v>0</v>
      </c>
      <c r="AD187" s="4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14">
        <v>0</v>
      </c>
      <c r="AN187" s="3">
        <v>0</v>
      </c>
      <c r="AO187" s="2">
        <v>0</v>
      </c>
      <c r="AP187" s="2">
        <v>0</v>
      </c>
      <c r="AQ187" s="3">
        <v>0</v>
      </c>
      <c r="AR187" s="3">
        <v>0</v>
      </c>
      <c r="AS187" s="2">
        <v>0</v>
      </c>
      <c r="AT187" s="2">
        <v>0</v>
      </c>
      <c r="AU187" s="3">
        <v>0</v>
      </c>
      <c r="AV187" s="3">
        <v>0</v>
      </c>
      <c r="AW187" s="3">
        <v>0</v>
      </c>
      <c r="AX187" s="3">
        <v>0</v>
      </c>
      <c r="AY187" s="4">
        <v>0</v>
      </c>
      <c r="AZ187" s="3">
        <v>0</v>
      </c>
    </row>
    <row r="188" spans="1:52" x14ac:dyDescent="0.35">
      <c r="A188" t="s">
        <v>393</v>
      </c>
      <c r="B188" t="s">
        <v>70</v>
      </c>
      <c r="C188" t="s">
        <v>401</v>
      </c>
      <c r="D188" t="s">
        <v>402</v>
      </c>
      <c r="E188" t="s">
        <v>44</v>
      </c>
      <c r="F188" t="s">
        <v>403</v>
      </c>
      <c r="G188" t="s">
        <v>74</v>
      </c>
      <c r="H188">
        <v>2020</v>
      </c>
      <c r="I188">
        <v>2</v>
      </c>
      <c r="J188" t="s">
        <v>404</v>
      </c>
      <c r="K188" t="s">
        <v>405</v>
      </c>
      <c r="L188" t="s">
        <v>388</v>
      </c>
      <c r="M188" s="2">
        <v>7571</v>
      </c>
      <c r="N188" s="3">
        <v>-8.185787048265826E-2</v>
      </c>
      <c r="O188" s="2">
        <v>0</v>
      </c>
      <c r="P188" s="2">
        <v>675</v>
      </c>
      <c r="Q188" s="3">
        <v>-1</v>
      </c>
      <c r="R188" s="2">
        <v>0</v>
      </c>
      <c r="S188" s="2">
        <v>675</v>
      </c>
      <c r="T188" s="3">
        <v>-1</v>
      </c>
      <c r="U188" s="2">
        <v>5542</v>
      </c>
      <c r="V188" s="3">
        <v>-0.10857326684896253</v>
      </c>
      <c r="W188" s="4">
        <v>4</v>
      </c>
      <c r="X188" s="4">
        <v>4</v>
      </c>
      <c r="Y188" s="3">
        <v>0</v>
      </c>
      <c r="Z188" s="4">
        <v>3</v>
      </c>
      <c r="AA188" s="4">
        <v>3</v>
      </c>
      <c r="AB188" s="3">
        <v>0</v>
      </c>
      <c r="AC188" s="4">
        <v>0</v>
      </c>
      <c r="AD188" s="4">
        <v>1</v>
      </c>
      <c r="AE188" s="3">
        <v>-1</v>
      </c>
      <c r="AF188" s="3">
        <v>0.75</v>
      </c>
      <c r="AG188" s="3">
        <v>0.75</v>
      </c>
      <c r="AH188" s="3">
        <v>0</v>
      </c>
      <c r="AI188" s="3">
        <v>0</v>
      </c>
      <c r="AJ188" s="3">
        <v>0.33333333333333331</v>
      </c>
      <c r="AK188" s="3">
        <v>-0.33333333333333331</v>
      </c>
      <c r="AL188" s="3">
        <v>0</v>
      </c>
      <c r="AM188" s="14">
        <v>2</v>
      </c>
      <c r="AN188" s="3">
        <v>0.4</v>
      </c>
      <c r="AO188" s="2">
        <v>11</v>
      </c>
      <c r="AP188" s="2">
        <v>0</v>
      </c>
      <c r="AQ188" s="3">
        <v>0</v>
      </c>
      <c r="AR188" s="3">
        <v>0</v>
      </c>
      <c r="AS188" s="2">
        <v>0</v>
      </c>
      <c r="AT188" s="2">
        <v>0</v>
      </c>
      <c r="AU188" s="3">
        <v>0</v>
      </c>
      <c r="AV188" s="3">
        <v>0</v>
      </c>
      <c r="AW188" s="3">
        <v>0</v>
      </c>
      <c r="AX188" s="3">
        <v>0.6</v>
      </c>
      <c r="AY188" s="4">
        <v>0</v>
      </c>
      <c r="AZ188" s="3">
        <v>0</v>
      </c>
    </row>
    <row r="189" spans="1:52" x14ac:dyDescent="0.35">
      <c r="A189" t="s">
        <v>393</v>
      </c>
      <c r="B189" t="s">
        <v>70</v>
      </c>
      <c r="C189" t="s">
        <v>406</v>
      </c>
      <c r="D189" t="s">
        <v>395</v>
      </c>
      <c r="E189" t="s">
        <v>44</v>
      </c>
      <c r="F189" t="s">
        <v>407</v>
      </c>
      <c r="G189" t="s">
        <v>74</v>
      </c>
      <c r="H189">
        <v>2021</v>
      </c>
      <c r="I189">
        <v>9</v>
      </c>
      <c r="J189" t="s">
        <v>408</v>
      </c>
      <c r="K189" t="s">
        <v>409</v>
      </c>
      <c r="L189" t="s">
        <v>388</v>
      </c>
      <c r="M189" s="2">
        <v>0</v>
      </c>
      <c r="N189" s="3">
        <v>0</v>
      </c>
      <c r="O189" s="2">
        <v>0</v>
      </c>
      <c r="P189" s="2">
        <v>0</v>
      </c>
      <c r="Q189" s="3">
        <v>0</v>
      </c>
      <c r="R189" s="2">
        <v>0</v>
      </c>
      <c r="S189" s="2">
        <v>0</v>
      </c>
      <c r="T189" s="3">
        <v>0</v>
      </c>
      <c r="U189" s="2">
        <v>0</v>
      </c>
      <c r="V189" s="3">
        <v>0</v>
      </c>
      <c r="W189" s="4">
        <v>11</v>
      </c>
      <c r="X189" s="4">
        <v>0</v>
      </c>
      <c r="Y189" s="3">
        <v>0</v>
      </c>
      <c r="Z189" s="4">
        <v>7</v>
      </c>
      <c r="AA189" s="4">
        <v>0</v>
      </c>
      <c r="AB189" s="3">
        <v>0</v>
      </c>
      <c r="AC189" s="4">
        <v>0</v>
      </c>
      <c r="AD189" s="4">
        <v>0</v>
      </c>
      <c r="AE189" s="3">
        <v>0</v>
      </c>
      <c r="AF189" s="3">
        <v>0.63636363636363635</v>
      </c>
      <c r="AG189" s="3">
        <v>0</v>
      </c>
      <c r="AH189" s="3">
        <v>0.63636363636363635</v>
      </c>
      <c r="AI189" s="3">
        <v>0</v>
      </c>
      <c r="AJ189" s="3">
        <v>0</v>
      </c>
      <c r="AK189" s="3">
        <v>0</v>
      </c>
      <c r="AL189" s="3">
        <v>0</v>
      </c>
      <c r="AM189" s="14">
        <v>0</v>
      </c>
      <c r="AN189" s="3">
        <v>0</v>
      </c>
      <c r="AO189" s="2">
        <v>0</v>
      </c>
      <c r="AP189" s="2">
        <v>0</v>
      </c>
      <c r="AQ189" s="3">
        <v>0</v>
      </c>
      <c r="AR189" s="3">
        <v>0</v>
      </c>
      <c r="AS189" s="2">
        <v>0</v>
      </c>
      <c r="AT189" s="2">
        <v>0</v>
      </c>
      <c r="AU189" s="3">
        <v>0</v>
      </c>
      <c r="AV189" s="3">
        <v>0</v>
      </c>
      <c r="AW189" s="3">
        <v>0</v>
      </c>
      <c r="AX189" s="3">
        <v>1</v>
      </c>
      <c r="AY189" s="4">
        <v>0</v>
      </c>
      <c r="AZ189" s="3">
        <v>0</v>
      </c>
    </row>
    <row r="190" spans="1:52" x14ac:dyDescent="0.35">
      <c r="A190" t="s">
        <v>393</v>
      </c>
      <c r="B190" t="s">
        <v>70</v>
      </c>
      <c r="C190" t="s">
        <v>410</v>
      </c>
      <c r="D190" t="s">
        <v>394</v>
      </c>
      <c r="E190" t="s">
        <v>43</v>
      </c>
      <c r="F190" t="s">
        <v>411</v>
      </c>
      <c r="G190" t="s">
        <v>74</v>
      </c>
      <c r="H190">
        <v>2020</v>
      </c>
      <c r="I190">
        <v>5</v>
      </c>
      <c r="J190" t="s">
        <v>412</v>
      </c>
      <c r="K190" t="s">
        <v>413</v>
      </c>
      <c r="L190" t="s">
        <v>388</v>
      </c>
      <c r="M190" s="2">
        <v>0</v>
      </c>
      <c r="N190" s="3">
        <v>0</v>
      </c>
      <c r="O190" s="2">
        <v>0</v>
      </c>
      <c r="P190" s="2">
        <v>0</v>
      </c>
      <c r="Q190" s="3">
        <v>0</v>
      </c>
      <c r="R190" s="2">
        <v>0</v>
      </c>
      <c r="S190" s="2">
        <v>0</v>
      </c>
      <c r="T190" s="3">
        <v>0</v>
      </c>
      <c r="U190" s="2">
        <v>0</v>
      </c>
      <c r="V190" s="3">
        <v>0</v>
      </c>
      <c r="W190" s="4">
        <v>0</v>
      </c>
      <c r="X190" s="4">
        <v>0</v>
      </c>
      <c r="Y190" s="3">
        <v>0</v>
      </c>
      <c r="Z190" s="4">
        <v>0</v>
      </c>
      <c r="AA190" s="4">
        <v>0</v>
      </c>
      <c r="AB190" s="3">
        <v>0</v>
      </c>
      <c r="AC190" s="4">
        <v>0</v>
      </c>
      <c r="AD190" s="4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14">
        <v>0</v>
      </c>
      <c r="AN190" s="3">
        <v>0</v>
      </c>
      <c r="AO190" s="2">
        <v>0</v>
      </c>
      <c r="AP190" s="2">
        <v>0</v>
      </c>
      <c r="AQ190" s="3">
        <v>0</v>
      </c>
      <c r="AR190" s="3">
        <v>0</v>
      </c>
      <c r="AS190" s="2">
        <v>0</v>
      </c>
      <c r="AT190" s="2">
        <v>0</v>
      </c>
      <c r="AU190" s="3">
        <v>0</v>
      </c>
      <c r="AV190" s="3">
        <v>0</v>
      </c>
      <c r="AW190" s="3">
        <v>0</v>
      </c>
      <c r="AX190" s="3">
        <v>0</v>
      </c>
      <c r="AY190" s="4">
        <v>0</v>
      </c>
      <c r="AZ190" s="3">
        <v>0</v>
      </c>
    </row>
    <row r="191" spans="1:52" x14ac:dyDescent="0.35">
      <c r="A191" t="s">
        <v>393</v>
      </c>
      <c r="B191" t="s">
        <v>70</v>
      </c>
      <c r="C191" t="s">
        <v>410</v>
      </c>
      <c r="D191" t="s">
        <v>394</v>
      </c>
      <c r="E191" t="s">
        <v>44</v>
      </c>
      <c r="F191" t="s">
        <v>411</v>
      </c>
      <c r="G191" t="s">
        <v>74</v>
      </c>
      <c r="H191">
        <v>2020</v>
      </c>
      <c r="I191">
        <v>5</v>
      </c>
      <c r="J191" t="s">
        <v>412</v>
      </c>
      <c r="K191" t="s">
        <v>413</v>
      </c>
      <c r="L191" t="s">
        <v>388</v>
      </c>
      <c r="M191" s="2">
        <v>13865</v>
      </c>
      <c r="N191" s="3">
        <v>5.8154621079142182E-2</v>
      </c>
      <c r="O191" s="2">
        <v>3024</v>
      </c>
      <c r="P191" s="2">
        <v>2262</v>
      </c>
      <c r="Q191" s="3">
        <v>0.33687002652519893</v>
      </c>
      <c r="R191" s="2">
        <v>1571</v>
      </c>
      <c r="S191" s="2">
        <v>2262</v>
      </c>
      <c r="T191" s="3">
        <v>-0.30548187444739167</v>
      </c>
      <c r="U191" s="2">
        <v>9080</v>
      </c>
      <c r="V191" s="3">
        <v>-7.071947600040937E-2</v>
      </c>
      <c r="W191" s="4">
        <v>1</v>
      </c>
      <c r="X191" s="4">
        <v>4</v>
      </c>
      <c r="Y191" s="3">
        <v>-0.75</v>
      </c>
      <c r="Z191" s="4">
        <v>1</v>
      </c>
      <c r="AA191" s="4">
        <v>3</v>
      </c>
      <c r="AB191" s="3">
        <v>-0.66666666666666663</v>
      </c>
      <c r="AC191" s="4">
        <v>1</v>
      </c>
      <c r="AD191" s="4">
        <v>2</v>
      </c>
      <c r="AE191" s="3">
        <v>-0.5</v>
      </c>
      <c r="AF191" s="3">
        <v>1</v>
      </c>
      <c r="AG191" s="3">
        <v>0.75</v>
      </c>
      <c r="AH191" s="3">
        <v>0.25</v>
      </c>
      <c r="AI191" s="3">
        <v>1</v>
      </c>
      <c r="AJ191" s="3">
        <v>0.66666666666666663</v>
      </c>
      <c r="AK191" s="3">
        <v>0.33333333333333337</v>
      </c>
      <c r="AL191" s="3">
        <v>0.64235190097259065</v>
      </c>
      <c r="AM191" s="14">
        <v>9</v>
      </c>
      <c r="AN191" s="3">
        <v>0.75</v>
      </c>
      <c r="AO191" s="2">
        <v>3357</v>
      </c>
      <c r="AP191" s="2">
        <v>0</v>
      </c>
      <c r="AQ191" s="3">
        <v>0</v>
      </c>
      <c r="AR191" s="3">
        <v>0</v>
      </c>
      <c r="AS191" s="2">
        <v>0</v>
      </c>
      <c r="AT191" s="2">
        <v>0</v>
      </c>
      <c r="AU191" s="3">
        <v>0</v>
      </c>
      <c r="AV191" s="3">
        <v>0</v>
      </c>
      <c r="AW191" s="3">
        <v>0.33333333333333331</v>
      </c>
      <c r="AX191" s="3">
        <v>1</v>
      </c>
      <c r="AY191" s="4">
        <v>0</v>
      </c>
      <c r="AZ191" s="3">
        <v>0</v>
      </c>
    </row>
    <row r="192" spans="1:52" x14ac:dyDescent="0.35">
      <c r="A192" t="s">
        <v>393</v>
      </c>
      <c r="B192" t="s">
        <v>70</v>
      </c>
      <c r="C192" t="s">
        <v>414</v>
      </c>
      <c r="D192" t="s">
        <v>394</v>
      </c>
      <c r="E192" t="s">
        <v>44</v>
      </c>
      <c r="F192" t="s">
        <v>415</v>
      </c>
      <c r="G192" t="s">
        <v>74</v>
      </c>
      <c r="H192">
        <v>2020</v>
      </c>
      <c r="I192">
        <v>6</v>
      </c>
      <c r="J192" t="s">
        <v>416</v>
      </c>
      <c r="K192" t="s">
        <v>417</v>
      </c>
      <c r="L192" t="s">
        <v>388</v>
      </c>
      <c r="M192" s="2">
        <v>0</v>
      </c>
      <c r="N192" s="3">
        <v>0</v>
      </c>
      <c r="O192" s="2">
        <v>0</v>
      </c>
      <c r="P192" s="2">
        <v>0</v>
      </c>
      <c r="Q192" s="3">
        <v>0</v>
      </c>
      <c r="R192" s="2">
        <v>0</v>
      </c>
      <c r="S192" s="2">
        <v>0</v>
      </c>
      <c r="T192" s="3">
        <v>0</v>
      </c>
      <c r="U192" s="2">
        <v>0</v>
      </c>
      <c r="V192" s="3">
        <v>0</v>
      </c>
      <c r="W192" s="4">
        <v>0</v>
      </c>
      <c r="X192" s="4">
        <v>0</v>
      </c>
      <c r="Y192" s="3">
        <v>0</v>
      </c>
      <c r="Z192" s="4">
        <v>0</v>
      </c>
      <c r="AA192" s="4">
        <v>0</v>
      </c>
      <c r="AB192" s="3">
        <v>0</v>
      </c>
      <c r="AC192" s="4">
        <v>0</v>
      </c>
      <c r="AD192" s="4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14">
        <v>0</v>
      </c>
      <c r="AN192" s="3">
        <v>0</v>
      </c>
      <c r="AO192" s="2">
        <v>0</v>
      </c>
      <c r="AP192" s="2">
        <v>0</v>
      </c>
      <c r="AQ192" s="3">
        <v>0</v>
      </c>
      <c r="AR192" s="3">
        <v>0</v>
      </c>
      <c r="AS192" s="2">
        <v>0</v>
      </c>
      <c r="AT192" s="2">
        <v>0</v>
      </c>
      <c r="AU192" s="3">
        <v>0</v>
      </c>
      <c r="AV192" s="3">
        <v>0</v>
      </c>
      <c r="AW192" s="3">
        <v>0</v>
      </c>
      <c r="AX192" s="3">
        <v>1</v>
      </c>
      <c r="AY192" s="4">
        <v>0</v>
      </c>
      <c r="AZ192" s="3">
        <v>0</v>
      </c>
    </row>
    <row r="193" spans="1:52" x14ac:dyDescent="0.35">
      <c r="A193" t="s">
        <v>393</v>
      </c>
      <c r="B193" t="s">
        <v>70</v>
      </c>
      <c r="C193" t="s">
        <v>418</v>
      </c>
      <c r="D193" t="s">
        <v>387</v>
      </c>
      <c r="E193" t="s">
        <v>43</v>
      </c>
      <c r="F193" t="s">
        <v>419</v>
      </c>
      <c r="G193" t="s">
        <v>74</v>
      </c>
      <c r="H193">
        <v>2020</v>
      </c>
      <c r="I193">
        <v>7</v>
      </c>
      <c r="J193" t="s">
        <v>420</v>
      </c>
      <c r="K193" t="s">
        <v>421</v>
      </c>
      <c r="L193" t="s">
        <v>388</v>
      </c>
      <c r="M193" s="2">
        <v>0</v>
      </c>
      <c r="N193" s="3">
        <v>0</v>
      </c>
      <c r="O193" s="2">
        <v>0</v>
      </c>
      <c r="P193" s="2">
        <v>0</v>
      </c>
      <c r="Q193" s="3">
        <v>0</v>
      </c>
      <c r="R193" s="2">
        <v>0</v>
      </c>
      <c r="S193" s="2">
        <v>0</v>
      </c>
      <c r="T193" s="3">
        <v>0</v>
      </c>
      <c r="U193" s="2">
        <v>0</v>
      </c>
      <c r="V193" s="3">
        <v>0</v>
      </c>
      <c r="W193" s="4">
        <v>0</v>
      </c>
      <c r="X193" s="4">
        <v>0</v>
      </c>
      <c r="Y193" s="3">
        <v>0</v>
      </c>
      <c r="Z193" s="4">
        <v>0</v>
      </c>
      <c r="AA193" s="4">
        <v>0</v>
      </c>
      <c r="AB193" s="3">
        <v>0</v>
      </c>
      <c r="AC193" s="4">
        <v>0</v>
      </c>
      <c r="AD193" s="4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14">
        <v>0</v>
      </c>
      <c r="AN193" s="3">
        <v>0</v>
      </c>
      <c r="AO193" s="2">
        <v>0</v>
      </c>
      <c r="AP193" s="2">
        <v>0</v>
      </c>
      <c r="AQ193" s="3">
        <v>0</v>
      </c>
      <c r="AR193" s="3">
        <v>0</v>
      </c>
      <c r="AS193" s="2">
        <v>0</v>
      </c>
      <c r="AT193" s="2">
        <v>0</v>
      </c>
      <c r="AU193" s="3">
        <v>0</v>
      </c>
      <c r="AV193" s="3">
        <v>0</v>
      </c>
      <c r="AW193" s="3">
        <v>0</v>
      </c>
      <c r="AX193" s="3">
        <v>0</v>
      </c>
      <c r="AY193" s="4">
        <v>0</v>
      </c>
      <c r="AZ193" s="3">
        <v>0</v>
      </c>
    </row>
    <row r="194" spans="1:52" x14ac:dyDescent="0.35">
      <c r="A194" t="s">
        <v>393</v>
      </c>
      <c r="B194" t="s">
        <v>70</v>
      </c>
      <c r="C194" t="s">
        <v>418</v>
      </c>
      <c r="D194" t="s">
        <v>387</v>
      </c>
      <c r="E194" t="s">
        <v>44</v>
      </c>
      <c r="F194" t="s">
        <v>419</v>
      </c>
      <c r="G194" t="s">
        <v>74</v>
      </c>
      <c r="H194">
        <v>2020</v>
      </c>
      <c r="I194">
        <v>7</v>
      </c>
      <c r="J194" t="s">
        <v>420</v>
      </c>
      <c r="K194" t="s">
        <v>421</v>
      </c>
      <c r="L194" t="s">
        <v>388</v>
      </c>
      <c r="M194" s="2">
        <v>39739</v>
      </c>
      <c r="N194" s="3">
        <v>1.2484394506866416E-2</v>
      </c>
      <c r="O194" s="2">
        <v>5247</v>
      </c>
      <c r="P194" s="2">
        <v>4757</v>
      </c>
      <c r="Q194" s="3">
        <v>0.10300609627916746</v>
      </c>
      <c r="R194" s="2">
        <v>1192</v>
      </c>
      <c r="S194" s="2">
        <v>4757</v>
      </c>
      <c r="T194" s="3">
        <v>-0.74942190456169855</v>
      </c>
      <c r="U194" s="2">
        <v>25576</v>
      </c>
      <c r="V194" s="3">
        <v>-0.122336227308603</v>
      </c>
      <c r="W194" s="4">
        <v>15</v>
      </c>
      <c r="X194" s="4">
        <v>14</v>
      </c>
      <c r="Y194" s="3">
        <v>7.1428571428571425E-2</v>
      </c>
      <c r="Z194" s="4">
        <v>14</v>
      </c>
      <c r="AA194" s="4">
        <v>11</v>
      </c>
      <c r="AB194" s="3">
        <v>0.27272727272727271</v>
      </c>
      <c r="AC194" s="4">
        <v>3</v>
      </c>
      <c r="AD194" s="4">
        <v>5</v>
      </c>
      <c r="AE194" s="3">
        <v>-0.4</v>
      </c>
      <c r="AF194" s="3">
        <v>0.93333333333333335</v>
      </c>
      <c r="AG194" s="3">
        <v>0.7857142857142857</v>
      </c>
      <c r="AH194" s="3">
        <v>0.14761904761904765</v>
      </c>
      <c r="AI194" s="3">
        <v>0.21428571428571427</v>
      </c>
      <c r="AJ194" s="3">
        <v>0.45454545454545453</v>
      </c>
      <c r="AK194" s="3">
        <v>-0.24025974025974026</v>
      </c>
      <c r="AL194" s="3">
        <v>0.85242800084086612</v>
      </c>
      <c r="AM194" s="14">
        <v>15</v>
      </c>
      <c r="AN194" s="3">
        <v>0.83333333333333337</v>
      </c>
      <c r="AO194" s="2">
        <v>9197</v>
      </c>
      <c r="AP194" s="2">
        <v>0</v>
      </c>
      <c r="AQ194" s="3">
        <v>0</v>
      </c>
      <c r="AR194" s="3">
        <v>0</v>
      </c>
      <c r="AS194" s="2">
        <v>0</v>
      </c>
      <c r="AT194" s="2">
        <v>0</v>
      </c>
      <c r="AU194" s="3">
        <v>0</v>
      </c>
      <c r="AV194" s="3">
        <v>0</v>
      </c>
      <c r="AW194" s="3">
        <v>0.5</v>
      </c>
      <c r="AX194" s="3">
        <v>1</v>
      </c>
      <c r="AY194" s="4">
        <v>0</v>
      </c>
      <c r="AZ194" s="3">
        <v>0</v>
      </c>
    </row>
    <row r="195" spans="1:52" x14ac:dyDescent="0.35">
      <c r="A195" t="s">
        <v>393</v>
      </c>
      <c r="B195" t="s">
        <v>70</v>
      </c>
      <c r="C195" t="s">
        <v>418</v>
      </c>
      <c r="D195" t="s">
        <v>387</v>
      </c>
      <c r="E195" t="s">
        <v>1299</v>
      </c>
      <c r="F195" t="s">
        <v>419</v>
      </c>
      <c r="G195" t="s">
        <v>74</v>
      </c>
      <c r="H195">
        <v>2020</v>
      </c>
      <c r="I195">
        <v>7</v>
      </c>
      <c r="J195" t="s">
        <v>420</v>
      </c>
      <c r="K195" t="s">
        <v>421</v>
      </c>
      <c r="L195" t="s">
        <v>388</v>
      </c>
      <c r="M195" s="2">
        <v>0</v>
      </c>
      <c r="N195" s="3">
        <v>0</v>
      </c>
      <c r="O195" s="2">
        <v>0</v>
      </c>
      <c r="P195" s="2">
        <v>0</v>
      </c>
      <c r="Q195" s="3">
        <v>0</v>
      </c>
      <c r="R195" s="2">
        <v>0</v>
      </c>
      <c r="S195" s="2">
        <v>0</v>
      </c>
      <c r="T195" s="3">
        <v>0</v>
      </c>
      <c r="U195" s="2">
        <v>0</v>
      </c>
      <c r="V195" s="3">
        <v>0</v>
      </c>
      <c r="W195" s="4">
        <v>0</v>
      </c>
      <c r="X195" s="4">
        <v>0</v>
      </c>
      <c r="Y195" s="3">
        <v>0</v>
      </c>
      <c r="Z195" s="4">
        <v>0</v>
      </c>
      <c r="AA195" s="4">
        <v>0</v>
      </c>
      <c r="AB195" s="3">
        <v>0</v>
      </c>
      <c r="AC195" s="4">
        <v>0</v>
      </c>
      <c r="AD195" s="4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14">
        <v>0</v>
      </c>
      <c r="AN195" s="3">
        <v>0</v>
      </c>
      <c r="AO195" s="2">
        <v>0</v>
      </c>
      <c r="AP195" s="2">
        <v>0</v>
      </c>
      <c r="AQ195" s="3">
        <v>0</v>
      </c>
      <c r="AR195" s="3">
        <v>0</v>
      </c>
      <c r="AS195" s="2">
        <v>0</v>
      </c>
      <c r="AT195" s="2">
        <v>0</v>
      </c>
      <c r="AU195" s="3">
        <v>0</v>
      </c>
      <c r="AV195" s="3">
        <v>0</v>
      </c>
      <c r="AW195" s="3">
        <v>0</v>
      </c>
      <c r="AX195" s="3">
        <v>0</v>
      </c>
      <c r="AY195" s="4">
        <v>0</v>
      </c>
      <c r="AZ195" s="3">
        <v>0</v>
      </c>
    </row>
    <row r="196" spans="1:52" x14ac:dyDescent="0.35">
      <c r="A196" t="s">
        <v>393</v>
      </c>
      <c r="B196" t="s">
        <v>70</v>
      </c>
      <c r="C196" t="s">
        <v>422</v>
      </c>
      <c r="D196" t="s">
        <v>394</v>
      </c>
      <c r="E196" t="s">
        <v>43</v>
      </c>
      <c r="F196" t="s">
        <v>423</v>
      </c>
      <c r="G196" t="s">
        <v>74</v>
      </c>
      <c r="H196">
        <v>2020</v>
      </c>
      <c r="I196">
        <v>7</v>
      </c>
      <c r="J196" t="s">
        <v>424</v>
      </c>
      <c r="K196" t="s">
        <v>425</v>
      </c>
      <c r="L196" t="s">
        <v>388</v>
      </c>
      <c r="M196" s="2">
        <v>0</v>
      </c>
      <c r="N196" s="3">
        <v>0</v>
      </c>
      <c r="O196" s="2">
        <v>0</v>
      </c>
      <c r="P196" s="2">
        <v>0</v>
      </c>
      <c r="Q196" s="3">
        <v>0</v>
      </c>
      <c r="R196" s="2">
        <v>0</v>
      </c>
      <c r="S196" s="2">
        <v>0</v>
      </c>
      <c r="T196" s="3">
        <v>0</v>
      </c>
      <c r="U196" s="2">
        <v>0</v>
      </c>
      <c r="V196" s="3">
        <v>0</v>
      </c>
      <c r="W196" s="4">
        <v>0</v>
      </c>
      <c r="X196" s="4">
        <v>0</v>
      </c>
      <c r="Y196" s="3">
        <v>0</v>
      </c>
      <c r="Z196" s="4">
        <v>0</v>
      </c>
      <c r="AA196" s="4">
        <v>0</v>
      </c>
      <c r="AB196" s="3">
        <v>0</v>
      </c>
      <c r="AC196" s="4">
        <v>0</v>
      </c>
      <c r="AD196" s="4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14">
        <v>0</v>
      </c>
      <c r="AN196" s="3">
        <v>0</v>
      </c>
      <c r="AO196" s="2">
        <v>0</v>
      </c>
      <c r="AP196" s="2">
        <v>0</v>
      </c>
      <c r="AQ196" s="3">
        <v>0</v>
      </c>
      <c r="AR196" s="3">
        <v>0</v>
      </c>
      <c r="AS196" s="2">
        <v>0</v>
      </c>
      <c r="AT196" s="2">
        <v>0</v>
      </c>
      <c r="AU196" s="3">
        <v>0</v>
      </c>
      <c r="AV196" s="3">
        <v>0</v>
      </c>
      <c r="AW196" s="3">
        <v>0</v>
      </c>
      <c r="AX196" s="3">
        <v>0</v>
      </c>
      <c r="AY196" s="4">
        <v>0</v>
      </c>
      <c r="AZ196" s="3">
        <v>0</v>
      </c>
    </row>
    <row r="197" spans="1:52" x14ac:dyDescent="0.35">
      <c r="A197" t="s">
        <v>393</v>
      </c>
      <c r="B197" t="s">
        <v>70</v>
      </c>
      <c r="C197" t="s">
        <v>422</v>
      </c>
      <c r="D197" t="s">
        <v>394</v>
      </c>
      <c r="E197" t="s">
        <v>44</v>
      </c>
      <c r="F197" t="s">
        <v>423</v>
      </c>
      <c r="G197" t="s">
        <v>74</v>
      </c>
      <c r="H197">
        <v>2020</v>
      </c>
      <c r="I197">
        <v>7</v>
      </c>
      <c r="J197" t="s">
        <v>424</v>
      </c>
      <c r="K197" t="s">
        <v>425</v>
      </c>
      <c r="L197" t="s">
        <v>388</v>
      </c>
      <c r="M197" s="2">
        <v>15244</v>
      </c>
      <c r="N197" s="3">
        <v>-0.1872900783707416</v>
      </c>
      <c r="O197" s="2">
        <v>5239</v>
      </c>
      <c r="P197" s="2">
        <v>8752</v>
      </c>
      <c r="Q197" s="3">
        <v>-0.40139396709323583</v>
      </c>
      <c r="R197" s="2">
        <v>205</v>
      </c>
      <c r="S197" s="2">
        <v>8752</v>
      </c>
      <c r="T197" s="3">
        <v>-0.97657678244972579</v>
      </c>
      <c r="U197" s="2">
        <v>6660</v>
      </c>
      <c r="V197" s="3">
        <v>-0.56204379562043794</v>
      </c>
      <c r="W197" s="4">
        <v>8</v>
      </c>
      <c r="X197" s="4">
        <v>12</v>
      </c>
      <c r="Y197" s="3">
        <v>-0.33333333333333331</v>
      </c>
      <c r="Z197" s="4">
        <v>5</v>
      </c>
      <c r="AA197" s="4">
        <v>10</v>
      </c>
      <c r="AB197" s="3">
        <v>-0.5</v>
      </c>
      <c r="AC197" s="4">
        <v>2</v>
      </c>
      <c r="AD197" s="4">
        <v>8</v>
      </c>
      <c r="AE197" s="3">
        <v>-0.75</v>
      </c>
      <c r="AF197" s="3">
        <v>0.625</v>
      </c>
      <c r="AG197" s="3">
        <v>0.83333333333333337</v>
      </c>
      <c r="AH197" s="3">
        <v>-0.20833333333333337</v>
      </c>
      <c r="AI197" s="3">
        <v>0.4</v>
      </c>
      <c r="AJ197" s="3">
        <v>0.8</v>
      </c>
      <c r="AK197" s="3">
        <v>-0.4</v>
      </c>
      <c r="AL197" s="3">
        <v>0.57518281535648996</v>
      </c>
      <c r="AM197" s="14">
        <v>16</v>
      </c>
      <c r="AN197" s="3">
        <v>0.4375</v>
      </c>
      <c r="AO197" s="2">
        <v>3696</v>
      </c>
      <c r="AP197" s="2">
        <v>0</v>
      </c>
      <c r="AQ197" s="3">
        <v>0</v>
      </c>
      <c r="AR197" s="3">
        <v>0</v>
      </c>
      <c r="AS197" s="2">
        <v>0</v>
      </c>
      <c r="AT197" s="2">
        <v>0</v>
      </c>
      <c r="AU197" s="3">
        <v>0</v>
      </c>
      <c r="AV197" s="3">
        <v>0</v>
      </c>
      <c r="AW197" s="3">
        <v>0.7142857142857143</v>
      </c>
      <c r="AX197" s="3">
        <v>1</v>
      </c>
      <c r="AY197" s="4">
        <v>0</v>
      </c>
      <c r="AZ197" s="3">
        <v>0</v>
      </c>
    </row>
    <row r="198" spans="1:52" x14ac:dyDescent="0.35">
      <c r="A198" t="s">
        <v>393</v>
      </c>
      <c r="B198" t="s">
        <v>70</v>
      </c>
      <c r="C198" t="s">
        <v>422</v>
      </c>
      <c r="D198" t="s">
        <v>394</v>
      </c>
      <c r="E198" t="s">
        <v>1299</v>
      </c>
      <c r="F198" t="s">
        <v>423</v>
      </c>
      <c r="G198" t="s">
        <v>74</v>
      </c>
      <c r="H198">
        <v>2020</v>
      </c>
      <c r="I198">
        <v>7</v>
      </c>
      <c r="J198" t="s">
        <v>424</v>
      </c>
      <c r="K198" t="s">
        <v>425</v>
      </c>
      <c r="L198" t="s">
        <v>388</v>
      </c>
      <c r="M198" s="2">
        <v>0</v>
      </c>
      <c r="N198" s="3">
        <v>0</v>
      </c>
      <c r="O198" s="2">
        <v>0</v>
      </c>
      <c r="P198" s="2">
        <v>0</v>
      </c>
      <c r="Q198" s="3">
        <v>0</v>
      </c>
      <c r="R198" s="2">
        <v>0</v>
      </c>
      <c r="S198" s="2">
        <v>0</v>
      </c>
      <c r="T198" s="3">
        <v>0</v>
      </c>
      <c r="U198" s="2">
        <v>0</v>
      </c>
      <c r="V198" s="3">
        <v>0</v>
      </c>
      <c r="W198" s="4">
        <v>0</v>
      </c>
      <c r="X198" s="4">
        <v>0</v>
      </c>
      <c r="Y198" s="3">
        <v>0</v>
      </c>
      <c r="Z198" s="4">
        <v>0</v>
      </c>
      <c r="AA198" s="4">
        <v>0</v>
      </c>
      <c r="AB198" s="3">
        <v>0</v>
      </c>
      <c r="AC198" s="4">
        <v>0</v>
      </c>
      <c r="AD198" s="4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14">
        <v>0</v>
      </c>
      <c r="AN198" s="3">
        <v>0</v>
      </c>
      <c r="AO198" s="2">
        <v>0</v>
      </c>
      <c r="AP198" s="2">
        <v>0</v>
      </c>
      <c r="AQ198" s="3">
        <v>0</v>
      </c>
      <c r="AR198" s="3">
        <v>0</v>
      </c>
      <c r="AS198" s="2">
        <v>0</v>
      </c>
      <c r="AT198" s="2">
        <v>0</v>
      </c>
      <c r="AU198" s="3">
        <v>0</v>
      </c>
      <c r="AV198" s="3">
        <v>0</v>
      </c>
      <c r="AW198" s="3">
        <v>0</v>
      </c>
      <c r="AX198" s="3">
        <v>0</v>
      </c>
      <c r="AY198" s="4">
        <v>0</v>
      </c>
      <c r="AZ198" s="3">
        <v>0</v>
      </c>
    </row>
    <row r="199" spans="1:52" x14ac:dyDescent="0.35">
      <c r="A199" t="s">
        <v>393</v>
      </c>
      <c r="B199" t="s">
        <v>70</v>
      </c>
      <c r="C199" t="s">
        <v>426</v>
      </c>
      <c r="D199" t="s">
        <v>387</v>
      </c>
      <c r="E199" t="s">
        <v>43</v>
      </c>
      <c r="F199" t="s">
        <v>427</v>
      </c>
      <c r="G199" t="s">
        <v>74</v>
      </c>
      <c r="H199">
        <v>2020</v>
      </c>
      <c r="I199">
        <v>9</v>
      </c>
      <c r="J199" t="s">
        <v>428</v>
      </c>
      <c r="K199" t="s">
        <v>429</v>
      </c>
      <c r="L199" t="s">
        <v>388</v>
      </c>
      <c r="M199" s="2">
        <v>0</v>
      </c>
      <c r="N199" s="3">
        <v>0</v>
      </c>
      <c r="O199" s="2">
        <v>0</v>
      </c>
      <c r="P199" s="2">
        <v>0</v>
      </c>
      <c r="Q199" s="3">
        <v>0</v>
      </c>
      <c r="R199" s="2">
        <v>0</v>
      </c>
      <c r="S199" s="2">
        <v>0</v>
      </c>
      <c r="T199" s="3">
        <v>0</v>
      </c>
      <c r="U199" s="2">
        <v>0</v>
      </c>
      <c r="V199" s="3">
        <v>0</v>
      </c>
      <c r="W199" s="4">
        <v>0</v>
      </c>
      <c r="X199" s="4">
        <v>0</v>
      </c>
      <c r="Y199" s="3">
        <v>0</v>
      </c>
      <c r="Z199" s="4">
        <v>0</v>
      </c>
      <c r="AA199" s="4">
        <v>0</v>
      </c>
      <c r="AB199" s="3">
        <v>0</v>
      </c>
      <c r="AC199" s="4">
        <v>0</v>
      </c>
      <c r="AD199" s="4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14">
        <v>0</v>
      </c>
      <c r="AN199" s="3">
        <v>0</v>
      </c>
      <c r="AO199" s="2">
        <v>0</v>
      </c>
      <c r="AP199" s="2">
        <v>0</v>
      </c>
      <c r="AQ199" s="3">
        <v>0</v>
      </c>
      <c r="AR199" s="3">
        <v>0</v>
      </c>
      <c r="AS199" s="2">
        <v>0</v>
      </c>
      <c r="AT199" s="2">
        <v>0</v>
      </c>
      <c r="AU199" s="3">
        <v>0</v>
      </c>
      <c r="AV199" s="3">
        <v>0</v>
      </c>
      <c r="AW199" s="3">
        <v>0</v>
      </c>
      <c r="AX199" s="3">
        <v>0</v>
      </c>
      <c r="AY199" s="4">
        <v>0</v>
      </c>
      <c r="AZ199" s="3">
        <v>0</v>
      </c>
    </row>
    <row r="200" spans="1:52" x14ac:dyDescent="0.35">
      <c r="A200" t="s">
        <v>393</v>
      </c>
      <c r="B200" t="s">
        <v>70</v>
      </c>
      <c r="C200" t="s">
        <v>426</v>
      </c>
      <c r="D200" t="s">
        <v>387</v>
      </c>
      <c r="E200" t="s">
        <v>44</v>
      </c>
      <c r="F200" t="s">
        <v>427</v>
      </c>
      <c r="G200" t="s">
        <v>74</v>
      </c>
      <c r="H200">
        <v>2020</v>
      </c>
      <c r="I200">
        <v>9</v>
      </c>
      <c r="J200" t="s">
        <v>428</v>
      </c>
      <c r="K200" t="s">
        <v>429</v>
      </c>
      <c r="L200" t="s">
        <v>388</v>
      </c>
      <c r="M200" s="2">
        <v>7912</v>
      </c>
      <c r="N200" s="3">
        <v>-1.0381488430268919E-2</v>
      </c>
      <c r="O200" s="2">
        <v>1513</v>
      </c>
      <c r="P200" s="2">
        <v>1596</v>
      </c>
      <c r="Q200" s="3">
        <v>-5.2005012531328276E-2</v>
      </c>
      <c r="R200" s="2">
        <v>-7</v>
      </c>
      <c r="S200" s="2">
        <v>1596</v>
      </c>
      <c r="T200" s="3">
        <v>-1.0043859649122806</v>
      </c>
      <c r="U200" s="2">
        <v>1475</v>
      </c>
      <c r="V200" s="3">
        <v>-0.52079272254710851</v>
      </c>
      <c r="W200" s="4">
        <v>1</v>
      </c>
      <c r="X200" s="4">
        <v>8</v>
      </c>
      <c r="Y200" s="3">
        <v>-0.875</v>
      </c>
      <c r="Z200" s="4">
        <v>1</v>
      </c>
      <c r="AA200" s="4">
        <v>7</v>
      </c>
      <c r="AB200" s="3">
        <v>-0.8571428571428571</v>
      </c>
      <c r="AC200" s="4">
        <v>0</v>
      </c>
      <c r="AD200" s="4">
        <v>4</v>
      </c>
      <c r="AE200" s="3">
        <v>-1</v>
      </c>
      <c r="AF200" s="3">
        <v>1</v>
      </c>
      <c r="AG200" s="3">
        <v>0.875</v>
      </c>
      <c r="AH200" s="3">
        <v>0.125</v>
      </c>
      <c r="AI200" s="3">
        <v>0</v>
      </c>
      <c r="AJ200" s="3">
        <v>0.5714285714285714</v>
      </c>
      <c r="AK200" s="3">
        <v>-0.5714285714285714</v>
      </c>
      <c r="AL200" s="3">
        <v>0.95238095238095233</v>
      </c>
      <c r="AM200" s="14">
        <v>5</v>
      </c>
      <c r="AN200" s="3">
        <v>1</v>
      </c>
      <c r="AO200" s="2">
        <v>1819</v>
      </c>
      <c r="AP200" s="2">
        <v>0</v>
      </c>
      <c r="AQ200" s="3">
        <v>0</v>
      </c>
      <c r="AR200" s="3">
        <v>0</v>
      </c>
      <c r="AS200" s="2">
        <v>0</v>
      </c>
      <c r="AT200" s="2">
        <v>0</v>
      </c>
      <c r="AU200" s="3">
        <v>0</v>
      </c>
      <c r="AV200" s="3">
        <v>0</v>
      </c>
      <c r="AW200" s="3">
        <v>0.66666666666666663</v>
      </c>
      <c r="AX200" s="3">
        <v>1</v>
      </c>
      <c r="AY200" s="4">
        <v>0</v>
      </c>
      <c r="AZ200" s="3">
        <v>0</v>
      </c>
    </row>
    <row r="201" spans="1:52" x14ac:dyDescent="0.35">
      <c r="A201" t="s">
        <v>393</v>
      </c>
      <c r="B201" t="s">
        <v>70</v>
      </c>
      <c r="C201" t="s">
        <v>426</v>
      </c>
      <c r="D201" t="s">
        <v>387</v>
      </c>
      <c r="E201" t="s">
        <v>1299</v>
      </c>
      <c r="F201" t="s">
        <v>427</v>
      </c>
      <c r="G201" t="s">
        <v>74</v>
      </c>
      <c r="H201">
        <v>2020</v>
      </c>
      <c r="I201">
        <v>9</v>
      </c>
      <c r="J201" t="s">
        <v>428</v>
      </c>
      <c r="K201" t="s">
        <v>429</v>
      </c>
      <c r="L201" t="s">
        <v>388</v>
      </c>
      <c r="M201" s="2">
        <v>0</v>
      </c>
      <c r="N201" s="3">
        <v>0</v>
      </c>
      <c r="O201" s="2">
        <v>0</v>
      </c>
      <c r="P201" s="2">
        <v>0</v>
      </c>
      <c r="Q201" s="3">
        <v>0</v>
      </c>
      <c r="R201" s="2">
        <v>0</v>
      </c>
      <c r="S201" s="2">
        <v>0</v>
      </c>
      <c r="T201" s="3">
        <v>0</v>
      </c>
      <c r="U201" s="2">
        <v>0</v>
      </c>
      <c r="V201" s="3">
        <v>0</v>
      </c>
      <c r="W201" s="4">
        <v>0</v>
      </c>
      <c r="X201" s="4">
        <v>0</v>
      </c>
      <c r="Y201" s="3">
        <v>0</v>
      </c>
      <c r="Z201" s="4">
        <v>0</v>
      </c>
      <c r="AA201" s="4">
        <v>0</v>
      </c>
      <c r="AB201" s="3">
        <v>0</v>
      </c>
      <c r="AC201" s="4">
        <v>0</v>
      </c>
      <c r="AD201" s="4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14">
        <v>0</v>
      </c>
      <c r="AN201" s="3">
        <v>0</v>
      </c>
      <c r="AO201" s="2">
        <v>0</v>
      </c>
      <c r="AP201" s="2">
        <v>0</v>
      </c>
      <c r="AQ201" s="3">
        <v>0</v>
      </c>
      <c r="AR201" s="3">
        <v>0</v>
      </c>
      <c r="AS201" s="2">
        <v>0</v>
      </c>
      <c r="AT201" s="2">
        <v>0</v>
      </c>
      <c r="AU201" s="3">
        <v>0</v>
      </c>
      <c r="AV201" s="3">
        <v>0</v>
      </c>
      <c r="AW201" s="3">
        <v>0</v>
      </c>
      <c r="AX201" s="3">
        <v>0</v>
      </c>
      <c r="AY201" s="4">
        <v>0</v>
      </c>
      <c r="AZ201" s="3">
        <v>0</v>
      </c>
    </row>
    <row r="202" spans="1:52" x14ac:dyDescent="0.35">
      <c r="A202" t="s">
        <v>393</v>
      </c>
      <c r="B202" t="s">
        <v>70</v>
      </c>
      <c r="C202" t="s">
        <v>430</v>
      </c>
      <c r="D202" t="s">
        <v>395</v>
      </c>
      <c r="E202" t="s">
        <v>43</v>
      </c>
      <c r="F202" t="s">
        <v>431</v>
      </c>
      <c r="G202" t="s">
        <v>74</v>
      </c>
      <c r="H202">
        <v>2020</v>
      </c>
      <c r="I202">
        <v>9</v>
      </c>
      <c r="J202" t="s">
        <v>432</v>
      </c>
      <c r="K202" t="s">
        <v>433</v>
      </c>
      <c r="L202" t="s">
        <v>388</v>
      </c>
      <c r="M202" s="2">
        <v>0</v>
      </c>
      <c r="N202" s="3">
        <v>0</v>
      </c>
      <c r="O202" s="2">
        <v>0</v>
      </c>
      <c r="P202" s="2">
        <v>0</v>
      </c>
      <c r="Q202" s="3">
        <v>0</v>
      </c>
      <c r="R202" s="2">
        <v>0</v>
      </c>
      <c r="S202" s="2">
        <v>0</v>
      </c>
      <c r="T202" s="3">
        <v>0</v>
      </c>
      <c r="U202" s="2">
        <v>0</v>
      </c>
      <c r="V202" s="3">
        <v>0</v>
      </c>
      <c r="W202" s="4">
        <v>0</v>
      </c>
      <c r="X202" s="4">
        <v>0</v>
      </c>
      <c r="Y202" s="3">
        <v>0</v>
      </c>
      <c r="Z202" s="4">
        <v>0</v>
      </c>
      <c r="AA202" s="4">
        <v>0</v>
      </c>
      <c r="AB202" s="3">
        <v>0</v>
      </c>
      <c r="AC202" s="4">
        <v>0</v>
      </c>
      <c r="AD202" s="4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14">
        <v>0</v>
      </c>
      <c r="AN202" s="3">
        <v>0</v>
      </c>
      <c r="AO202" s="2">
        <v>0</v>
      </c>
      <c r="AP202" s="2">
        <v>0</v>
      </c>
      <c r="AQ202" s="3">
        <v>0</v>
      </c>
      <c r="AR202" s="3">
        <v>0</v>
      </c>
      <c r="AS202" s="2">
        <v>0</v>
      </c>
      <c r="AT202" s="2">
        <v>0</v>
      </c>
      <c r="AU202" s="3">
        <v>0</v>
      </c>
      <c r="AV202" s="3">
        <v>0</v>
      </c>
      <c r="AW202" s="3">
        <v>0</v>
      </c>
      <c r="AX202" s="3">
        <v>0</v>
      </c>
      <c r="AY202" s="4">
        <v>0</v>
      </c>
      <c r="AZ202" s="3">
        <v>0</v>
      </c>
    </row>
    <row r="203" spans="1:52" x14ac:dyDescent="0.35">
      <c r="A203" t="s">
        <v>393</v>
      </c>
      <c r="B203" t="s">
        <v>70</v>
      </c>
      <c r="C203" t="s">
        <v>430</v>
      </c>
      <c r="D203" t="s">
        <v>395</v>
      </c>
      <c r="E203" t="s">
        <v>44</v>
      </c>
      <c r="F203" t="s">
        <v>431</v>
      </c>
      <c r="G203" t="s">
        <v>74</v>
      </c>
      <c r="H203">
        <v>2020</v>
      </c>
      <c r="I203">
        <v>9</v>
      </c>
      <c r="J203" t="s">
        <v>432</v>
      </c>
      <c r="K203" t="s">
        <v>433</v>
      </c>
      <c r="L203" t="s">
        <v>388</v>
      </c>
      <c r="M203" s="2">
        <v>4221</v>
      </c>
      <c r="N203" s="3">
        <v>1.5151515151515152E-2</v>
      </c>
      <c r="O203" s="2">
        <v>550</v>
      </c>
      <c r="P203" s="2">
        <v>487</v>
      </c>
      <c r="Q203" s="3">
        <v>0.12936344969199176</v>
      </c>
      <c r="R203" s="2">
        <v>-3</v>
      </c>
      <c r="S203" s="2">
        <v>487</v>
      </c>
      <c r="T203" s="3">
        <v>-1.0061601642710472</v>
      </c>
      <c r="U203" s="2">
        <v>2308</v>
      </c>
      <c r="V203" s="3">
        <v>-0.17512508934953538</v>
      </c>
      <c r="W203" s="4">
        <v>1</v>
      </c>
      <c r="X203" s="4">
        <v>13</v>
      </c>
      <c r="Y203" s="3">
        <v>-0.92307692307692313</v>
      </c>
      <c r="Z203" s="4">
        <v>1</v>
      </c>
      <c r="AA203" s="4">
        <v>9</v>
      </c>
      <c r="AB203" s="3">
        <v>-0.88888888888888884</v>
      </c>
      <c r="AC203" s="4">
        <v>0</v>
      </c>
      <c r="AD203" s="4">
        <v>1</v>
      </c>
      <c r="AE203" s="3">
        <v>-1</v>
      </c>
      <c r="AF203" s="3">
        <v>1</v>
      </c>
      <c r="AG203" s="3">
        <v>0.69230769230769229</v>
      </c>
      <c r="AH203" s="3">
        <v>0.30769230769230771</v>
      </c>
      <c r="AI203" s="3">
        <v>0</v>
      </c>
      <c r="AJ203" s="3">
        <v>0.1111111111111111</v>
      </c>
      <c r="AK203" s="3">
        <v>-0.1111111111111111</v>
      </c>
      <c r="AL203" s="3">
        <v>1.1355236139630389</v>
      </c>
      <c r="AM203" s="14">
        <v>3</v>
      </c>
      <c r="AN203" s="3">
        <v>0.5</v>
      </c>
      <c r="AO203" s="2">
        <v>789</v>
      </c>
      <c r="AP203" s="2">
        <v>0</v>
      </c>
      <c r="AQ203" s="3">
        <v>0</v>
      </c>
      <c r="AR203" s="3">
        <v>0</v>
      </c>
      <c r="AS203" s="2">
        <v>0</v>
      </c>
      <c r="AT203" s="2">
        <v>0</v>
      </c>
      <c r="AU203" s="3">
        <v>0</v>
      </c>
      <c r="AV203" s="3">
        <v>0</v>
      </c>
      <c r="AW203" s="3">
        <v>0.5</v>
      </c>
      <c r="AX203" s="3">
        <v>0.8666666666666667</v>
      </c>
      <c r="AY203" s="4">
        <v>0</v>
      </c>
      <c r="AZ203" s="3">
        <v>0</v>
      </c>
    </row>
    <row r="204" spans="1:52" x14ac:dyDescent="0.35">
      <c r="A204" t="s">
        <v>393</v>
      </c>
      <c r="B204" t="s">
        <v>70</v>
      </c>
      <c r="C204" t="s">
        <v>430</v>
      </c>
      <c r="D204" t="s">
        <v>395</v>
      </c>
      <c r="E204" t="s">
        <v>1299</v>
      </c>
      <c r="F204" t="s">
        <v>431</v>
      </c>
      <c r="G204" t="s">
        <v>74</v>
      </c>
      <c r="H204">
        <v>2020</v>
      </c>
      <c r="I204">
        <v>9</v>
      </c>
      <c r="J204" t="s">
        <v>432</v>
      </c>
      <c r="K204" t="s">
        <v>433</v>
      </c>
      <c r="L204" t="s">
        <v>388</v>
      </c>
      <c r="M204" s="2">
        <v>0</v>
      </c>
      <c r="N204" s="3">
        <v>0</v>
      </c>
      <c r="O204" s="2">
        <v>0</v>
      </c>
      <c r="P204" s="2">
        <v>0</v>
      </c>
      <c r="Q204" s="3">
        <v>0</v>
      </c>
      <c r="R204" s="2">
        <v>0</v>
      </c>
      <c r="S204" s="2">
        <v>0</v>
      </c>
      <c r="T204" s="3">
        <v>0</v>
      </c>
      <c r="U204" s="2">
        <v>0</v>
      </c>
      <c r="V204" s="3">
        <v>0</v>
      </c>
      <c r="W204" s="4">
        <v>0</v>
      </c>
      <c r="X204" s="4">
        <v>0</v>
      </c>
      <c r="Y204" s="3">
        <v>0</v>
      </c>
      <c r="Z204" s="4">
        <v>0</v>
      </c>
      <c r="AA204" s="4">
        <v>0</v>
      </c>
      <c r="AB204" s="3">
        <v>0</v>
      </c>
      <c r="AC204" s="4">
        <v>0</v>
      </c>
      <c r="AD204" s="4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14">
        <v>0</v>
      </c>
      <c r="AN204" s="3">
        <v>0</v>
      </c>
      <c r="AO204" s="2">
        <v>0</v>
      </c>
      <c r="AP204" s="2">
        <v>0</v>
      </c>
      <c r="AQ204" s="3">
        <v>0</v>
      </c>
      <c r="AR204" s="3">
        <v>0</v>
      </c>
      <c r="AS204" s="2">
        <v>0</v>
      </c>
      <c r="AT204" s="2">
        <v>0</v>
      </c>
      <c r="AU204" s="3">
        <v>0</v>
      </c>
      <c r="AV204" s="3">
        <v>0</v>
      </c>
      <c r="AW204" s="3">
        <v>0</v>
      </c>
      <c r="AX204" s="3">
        <v>0</v>
      </c>
      <c r="AY204" s="4">
        <v>0</v>
      </c>
      <c r="AZ204" s="3">
        <v>0</v>
      </c>
    </row>
    <row r="205" spans="1:52" x14ac:dyDescent="0.35">
      <c r="A205" t="s">
        <v>393</v>
      </c>
      <c r="B205" t="s">
        <v>70</v>
      </c>
      <c r="C205" t="s">
        <v>434</v>
      </c>
      <c r="D205" t="s">
        <v>397</v>
      </c>
      <c r="E205" t="s">
        <v>43</v>
      </c>
      <c r="F205" t="s">
        <v>435</v>
      </c>
      <c r="G205" t="s">
        <v>74</v>
      </c>
      <c r="H205">
        <v>2020</v>
      </c>
      <c r="I205">
        <v>11</v>
      </c>
      <c r="J205" t="s">
        <v>436</v>
      </c>
      <c r="K205" t="s">
        <v>95</v>
      </c>
      <c r="L205" t="s">
        <v>388</v>
      </c>
      <c r="M205" s="2">
        <v>0</v>
      </c>
      <c r="N205" s="3">
        <v>0</v>
      </c>
      <c r="O205" s="2">
        <v>0</v>
      </c>
      <c r="P205" s="2">
        <v>0</v>
      </c>
      <c r="Q205" s="3">
        <v>0</v>
      </c>
      <c r="R205" s="2">
        <v>0</v>
      </c>
      <c r="S205" s="2">
        <v>0</v>
      </c>
      <c r="T205" s="3">
        <v>0</v>
      </c>
      <c r="U205" s="2">
        <v>0</v>
      </c>
      <c r="V205" s="3">
        <v>0</v>
      </c>
      <c r="W205" s="4">
        <v>0</v>
      </c>
      <c r="X205" s="4">
        <v>0</v>
      </c>
      <c r="Y205" s="3">
        <v>0</v>
      </c>
      <c r="Z205" s="4">
        <v>0</v>
      </c>
      <c r="AA205" s="4">
        <v>0</v>
      </c>
      <c r="AB205" s="3">
        <v>0</v>
      </c>
      <c r="AC205" s="4">
        <v>0</v>
      </c>
      <c r="AD205" s="4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14">
        <v>0</v>
      </c>
      <c r="AN205" s="3">
        <v>0</v>
      </c>
      <c r="AO205" s="2">
        <v>0</v>
      </c>
      <c r="AP205" s="2">
        <v>0</v>
      </c>
      <c r="AQ205" s="3">
        <v>0</v>
      </c>
      <c r="AR205" s="3">
        <v>0</v>
      </c>
      <c r="AS205" s="2">
        <v>0</v>
      </c>
      <c r="AT205" s="2">
        <v>0</v>
      </c>
      <c r="AU205" s="3">
        <v>0</v>
      </c>
      <c r="AV205" s="3">
        <v>0</v>
      </c>
      <c r="AW205" s="3">
        <v>0</v>
      </c>
      <c r="AX205" s="3">
        <v>0</v>
      </c>
      <c r="AY205" s="4">
        <v>0</v>
      </c>
      <c r="AZ205" s="3">
        <v>0</v>
      </c>
    </row>
    <row r="206" spans="1:52" x14ac:dyDescent="0.35">
      <c r="A206" t="s">
        <v>393</v>
      </c>
      <c r="B206" t="s">
        <v>70</v>
      </c>
      <c r="C206" t="s">
        <v>434</v>
      </c>
      <c r="D206" t="s">
        <v>397</v>
      </c>
      <c r="E206" t="s">
        <v>44</v>
      </c>
      <c r="F206" t="s">
        <v>435</v>
      </c>
      <c r="G206" t="s">
        <v>74</v>
      </c>
      <c r="H206">
        <v>2020</v>
      </c>
      <c r="I206">
        <v>11</v>
      </c>
      <c r="J206" t="s">
        <v>436</v>
      </c>
      <c r="K206" t="s">
        <v>95</v>
      </c>
      <c r="L206" t="s">
        <v>388</v>
      </c>
      <c r="M206" s="2">
        <v>1522</v>
      </c>
      <c r="N206" s="3">
        <v>0</v>
      </c>
      <c r="O206" s="2">
        <v>0</v>
      </c>
      <c r="P206" s="2">
        <v>0</v>
      </c>
      <c r="Q206" s="3">
        <v>0</v>
      </c>
      <c r="R206" s="2">
        <v>0</v>
      </c>
      <c r="S206" s="2">
        <v>0</v>
      </c>
      <c r="T206" s="3">
        <v>0</v>
      </c>
      <c r="U206" s="2">
        <v>1522</v>
      </c>
      <c r="V206" s="3">
        <v>0</v>
      </c>
      <c r="W206" s="4">
        <v>6</v>
      </c>
      <c r="X206" s="4">
        <v>1</v>
      </c>
      <c r="Y206" s="3">
        <v>5</v>
      </c>
      <c r="Z206" s="4">
        <v>5</v>
      </c>
      <c r="AA206" s="4">
        <v>0</v>
      </c>
      <c r="AB206" s="3">
        <v>0</v>
      </c>
      <c r="AC206" s="4">
        <v>0</v>
      </c>
      <c r="AD206" s="4">
        <v>0</v>
      </c>
      <c r="AE206" s="3">
        <v>0</v>
      </c>
      <c r="AF206" s="3">
        <v>0.83333333333333337</v>
      </c>
      <c r="AG206" s="3">
        <v>0</v>
      </c>
      <c r="AH206" s="3">
        <v>0.83333333333333337</v>
      </c>
      <c r="AI206" s="3">
        <v>0</v>
      </c>
      <c r="AJ206" s="3">
        <v>0</v>
      </c>
      <c r="AK206" s="3">
        <v>0</v>
      </c>
      <c r="AL206" s="3">
        <v>0</v>
      </c>
      <c r="AM206" s="14">
        <v>2</v>
      </c>
      <c r="AN206" s="3">
        <v>0</v>
      </c>
      <c r="AO206" s="2">
        <v>375</v>
      </c>
      <c r="AP206" s="2">
        <v>0</v>
      </c>
      <c r="AQ206" s="3">
        <v>0</v>
      </c>
      <c r="AR206" s="3">
        <v>0</v>
      </c>
      <c r="AS206" s="2">
        <v>0</v>
      </c>
      <c r="AT206" s="2">
        <v>0</v>
      </c>
      <c r="AU206" s="3">
        <v>0</v>
      </c>
      <c r="AV206" s="3">
        <v>0</v>
      </c>
      <c r="AW206" s="3">
        <v>0</v>
      </c>
      <c r="AX206" s="3">
        <v>1</v>
      </c>
      <c r="AY206" s="4">
        <v>0</v>
      </c>
      <c r="AZ206" s="3">
        <v>0</v>
      </c>
    </row>
    <row r="207" spans="1:52" x14ac:dyDescent="0.35">
      <c r="A207" t="s">
        <v>393</v>
      </c>
      <c r="B207" t="s">
        <v>70</v>
      </c>
      <c r="C207" t="s">
        <v>437</v>
      </c>
      <c r="D207" t="s">
        <v>394</v>
      </c>
      <c r="E207" t="s">
        <v>43</v>
      </c>
      <c r="F207" t="s">
        <v>438</v>
      </c>
      <c r="G207" t="s">
        <v>74</v>
      </c>
      <c r="H207">
        <v>2021</v>
      </c>
      <c r="I207">
        <v>2</v>
      </c>
      <c r="J207" t="s">
        <v>439</v>
      </c>
      <c r="K207" t="s">
        <v>440</v>
      </c>
      <c r="L207" t="s">
        <v>388</v>
      </c>
      <c r="M207" s="2">
        <v>0</v>
      </c>
      <c r="N207" s="3">
        <v>0</v>
      </c>
      <c r="O207" s="2">
        <v>0</v>
      </c>
      <c r="P207" s="2">
        <v>0</v>
      </c>
      <c r="Q207" s="3">
        <v>0</v>
      </c>
      <c r="R207" s="2">
        <v>0</v>
      </c>
      <c r="S207" s="2">
        <v>0</v>
      </c>
      <c r="T207" s="3">
        <v>0</v>
      </c>
      <c r="U207" s="2">
        <v>0</v>
      </c>
      <c r="V207" s="3">
        <v>0</v>
      </c>
      <c r="W207" s="4">
        <v>0</v>
      </c>
      <c r="X207" s="4">
        <v>0</v>
      </c>
      <c r="Y207" s="3">
        <v>0</v>
      </c>
      <c r="Z207" s="4">
        <v>0</v>
      </c>
      <c r="AA207" s="4">
        <v>0</v>
      </c>
      <c r="AB207" s="3">
        <v>0</v>
      </c>
      <c r="AC207" s="4">
        <v>0</v>
      </c>
      <c r="AD207" s="4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14">
        <v>0</v>
      </c>
      <c r="AN207" s="3">
        <v>0</v>
      </c>
      <c r="AO207" s="2">
        <v>0</v>
      </c>
      <c r="AP207" s="2">
        <v>0</v>
      </c>
      <c r="AQ207" s="3">
        <v>0</v>
      </c>
      <c r="AR207" s="3">
        <v>0</v>
      </c>
      <c r="AS207" s="2">
        <v>0</v>
      </c>
      <c r="AT207" s="2">
        <v>0</v>
      </c>
      <c r="AU207" s="3">
        <v>0</v>
      </c>
      <c r="AV207" s="3">
        <v>0</v>
      </c>
      <c r="AW207" s="3">
        <v>0</v>
      </c>
      <c r="AX207" s="3">
        <v>0</v>
      </c>
      <c r="AY207" s="4">
        <v>0</v>
      </c>
      <c r="AZ207" s="3">
        <v>0</v>
      </c>
    </row>
    <row r="208" spans="1:52" x14ac:dyDescent="0.35">
      <c r="A208" t="s">
        <v>393</v>
      </c>
      <c r="B208" t="s">
        <v>70</v>
      </c>
      <c r="C208" t="s">
        <v>437</v>
      </c>
      <c r="D208" t="s">
        <v>394</v>
      </c>
      <c r="E208" t="s">
        <v>44</v>
      </c>
      <c r="F208" t="s">
        <v>438</v>
      </c>
      <c r="G208" t="s">
        <v>74</v>
      </c>
      <c r="H208">
        <v>2021</v>
      </c>
      <c r="I208">
        <v>2</v>
      </c>
      <c r="J208" t="s">
        <v>439</v>
      </c>
      <c r="K208" t="s">
        <v>440</v>
      </c>
      <c r="L208" t="s">
        <v>388</v>
      </c>
      <c r="M208" s="2">
        <v>870</v>
      </c>
      <c r="N208" s="3">
        <v>0</v>
      </c>
      <c r="O208" s="2">
        <v>0</v>
      </c>
      <c r="P208" s="2">
        <v>0</v>
      </c>
      <c r="Q208" s="3">
        <v>0</v>
      </c>
      <c r="R208" s="2">
        <v>0</v>
      </c>
      <c r="S208" s="2">
        <v>0</v>
      </c>
      <c r="T208" s="3">
        <v>0</v>
      </c>
      <c r="U208" s="2">
        <v>870</v>
      </c>
      <c r="V208" s="3">
        <v>0</v>
      </c>
      <c r="W208" s="4">
        <v>3</v>
      </c>
      <c r="X208" s="4">
        <v>5</v>
      </c>
      <c r="Y208" s="3">
        <v>-0.4</v>
      </c>
      <c r="Z208" s="4">
        <v>1</v>
      </c>
      <c r="AA208" s="4">
        <v>2</v>
      </c>
      <c r="AB208" s="3">
        <v>-0.5</v>
      </c>
      <c r="AC208" s="4">
        <v>0</v>
      </c>
      <c r="AD208" s="4">
        <v>0</v>
      </c>
      <c r="AE208" s="3">
        <v>0</v>
      </c>
      <c r="AF208" s="3">
        <v>0.33333333333333331</v>
      </c>
      <c r="AG208" s="3">
        <v>0.4</v>
      </c>
      <c r="AH208" s="3">
        <v>-6.6666666666666707E-2</v>
      </c>
      <c r="AI208" s="3">
        <v>0</v>
      </c>
      <c r="AJ208" s="3">
        <v>0</v>
      </c>
      <c r="AK208" s="3">
        <v>0</v>
      </c>
      <c r="AL208" s="3">
        <v>0</v>
      </c>
      <c r="AM208" s="14">
        <v>1</v>
      </c>
      <c r="AN208" s="3">
        <v>0</v>
      </c>
      <c r="AO208" s="2">
        <v>215</v>
      </c>
      <c r="AP208" s="2">
        <v>0</v>
      </c>
      <c r="AQ208" s="3">
        <v>0</v>
      </c>
      <c r="AR208" s="3">
        <v>0</v>
      </c>
      <c r="AS208" s="2">
        <v>0</v>
      </c>
      <c r="AT208" s="2">
        <v>0</v>
      </c>
      <c r="AU208" s="3">
        <v>0</v>
      </c>
      <c r="AV208" s="3">
        <v>0</v>
      </c>
      <c r="AW208" s="3">
        <v>1</v>
      </c>
      <c r="AX208" s="3">
        <v>1</v>
      </c>
      <c r="AY208" s="4">
        <v>0</v>
      </c>
      <c r="AZ208" s="3">
        <v>0</v>
      </c>
    </row>
    <row r="209" spans="1:52" x14ac:dyDescent="0.35">
      <c r="A209" t="s">
        <v>393</v>
      </c>
      <c r="B209" t="s">
        <v>70</v>
      </c>
      <c r="C209" t="s">
        <v>441</v>
      </c>
      <c r="D209" t="s">
        <v>402</v>
      </c>
      <c r="E209" t="s">
        <v>43</v>
      </c>
      <c r="F209" t="s">
        <v>442</v>
      </c>
      <c r="G209" t="s">
        <v>74</v>
      </c>
      <c r="H209">
        <v>2021</v>
      </c>
      <c r="I209">
        <v>4</v>
      </c>
      <c r="J209" t="s">
        <v>443</v>
      </c>
      <c r="K209" t="s">
        <v>429</v>
      </c>
      <c r="L209" t="s">
        <v>388</v>
      </c>
      <c r="M209" s="2">
        <v>0</v>
      </c>
      <c r="N209" s="3">
        <v>0</v>
      </c>
      <c r="O209" s="2">
        <v>0</v>
      </c>
      <c r="P209" s="2">
        <v>0</v>
      </c>
      <c r="Q209" s="3">
        <v>0</v>
      </c>
      <c r="R209" s="2">
        <v>0</v>
      </c>
      <c r="S209" s="2">
        <v>0</v>
      </c>
      <c r="T209" s="3">
        <v>0</v>
      </c>
      <c r="U209" s="2">
        <v>0</v>
      </c>
      <c r="V209" s="3">
        <v>0</v>
      </c>
      <c r="W209" s="4">
        <v>0</v>
      </c>
      <c r="X209" s="4">
        <v>0</v>
      </c>
      <c r="Y209" s="3">
        <v>0</v>
      </c>
      <c r="Z209" s="4">
        <v>0</v>
      </c>
      <c r="AA209" s="4">
        <v>0</v>
      </c>
      <c r="AB209" s="3">
        <v>0</v>
      </c>
      <c r="AC209" s="4">
        <v>0</v>
      </c>
      <c r="AD209" s="4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14">
        <v>0</v>
      </c>
      <c r="AN209" s="3">
        <v>0</v>
      </c>
      <c r="AO209" s="2">
        <v>0</v>
      </c>
      <c r="AP209" s="2">
        <v>0</v>
      </c>
      <c r="AQ209" s="3">
        <v>0</v>
      </c>
      <c r="AR209" s="3">
        <v>0</v>
      </c>
      <c r="AS209" s="2">
        <v>0</v>
      </c>
      <c r="AT209" s="2">
        <v>0</v>
      </c>
      <c r="AU209" s="3">
        <v>0</v>
      </c>
      <c r="AV209" s="3">
        <v>0</v>
      </c>
      <c r="AW209" s="3">
        <v>0</v>
      </c>
      <c r="AX209" s="3">
        <v>0</v>
      </c>
      <c r="AY209" s="4">
        <v>0</v>
      </c>
      <c r="AZ209" s="3">
        <v>0</v>
      </c>
    </row>
    <row r="210" spans="1:52" x14ac:dyDescent="0.35">
      <c r="A210" t="s">
        <v>393</v>
      </c>
      <c r="B210" t="s">
        <v>70</v>
      </c>
      <c r="C210" t="s">
        <v>441</v>
      </c>
      <c r="D210" t="s">
        <v>402</v>
      </c>
      <c r="E210" t="s">
        <v>44</v>
      </c>
      <c r="F210" t="s">
        <v>442</v>
      </c>
      <c r="G210" t="s">
        <v>74</v>
      </c>
      <c r="H210">
        <v>2021</v>
      </c>
      <c r="I210">
        <v>4</v>
      </c>
      <c r="J210" t="s">
        <v>443</v>
      </c>
      <c r="K210" t="s">
        <v>429</v>
      </c>
      <c r="L210" t="s">
        <v>388</v>
      </c>
      <c r="M210" s="2">
        <v>3922</v>
      </c>
      <c r="N210" s="3">
        <v>-3.0407911001236094E-2</v>
      </c>
      <c r="O210" s="2">
        <v>-123</v>
      </c>
      <c r="P210" s="2">
        <v>0</v>
      </c>
      <c r="Q210" s="3">
        <v>0</v>
      </c>
      <c r="R210" s="2">
        <v>-123</v>
      </c>
      <c r="S210" s="2">
        <v>0</v>
      </c>
      <c r="T210" s="3">
        <v>0</v>
      </c>
      <c r="U210" s="2">
        <v>3922</v>
      </c>
      <c r="V210" s="3">
        <v>-3.0407911001236094E-2</v>
      </c>
      <c r="W210" s="4">
        <v>3</v>
      </c>
      <c r="X210" s="4">
        <v>0</v>
      </c>
      <c r="Y210" s="3">
        <v>0</v>
      </c>
      <c r="Z210" s="4">
        <v>3</v>
      </c>
      <c r="AA210" s="4">
        <v>0</v>
      </c>
      <c r="AB210" s="3">
        <v>0</v>
      </c>
      <c r="AC210" s="4">
        <v>0</v>
      </c>
      <c r="AD210" s="4">
        <v>0</v>
      </c>
      <c r="AE210" s="3">
        <v>0</v>
      </c>
      <c r="AF210" s="3">
        <v>1</v>
      </c>
      <c r="AG210" s="3">
        <v>0</v>
      </c>
      <c r="AH210" s="3">
        <v>1</v>
      </c>
      <c r="AI210" s="3">
        <v>0</v>
      </c>
      <c r="AJ210" s="3">
        <v>0</v>
      </c>
      <c r="AK210" s="3">
        <v>0</v>
      </c>
      <c r="AL210" s="3">
        <v>0</v>
      </c>
      <c r="AM210" s="14">
        <v>4</v>
      </c>
      <c r="AN210" s="3">
        <v>0</v>
      </c>
      <c r="AO210" s="2">
        <v>927</v>
      </c>
      <c r="AP210" s="2">
        <v>0</v>
      </c>
      <c r="AQ210" s="3">
        <v>0</v>
      </c>
      <c r="AR210" s="3">
        <v>1.4204545454545455E-3</v>
      </c>
      <c r="AS210" s="2">
        <v>0</v>
      </c>
      <c r="AT210" s="2">
        <v>0</v>
      </c>
      <c r="AU210" s="3">
        <v>0</v>
      </c>
      <c r="AV210" s="3">
        <v>0</v>
      </c>
      <c r="AW210" s="3">
        <v>0.42857142857142855</v>
      </c>
      <c r="AX210" s="3">
        <v>0.98148148148148151</v>
      </c>
      <c r="AY210" s="4">
        <v>0</v>
      </c>
      <c r="AZ210" s="3">
        <v>0</v>
      </c>
    </row>
    <row r="211" spans="1:52" x14ac:dyDescent="0.35">
      <c r="A211" t="s">
        <v>393</v>
      </c>
      <c r="B211" t="s">
        <v>70</v>
      </c>
      <c r="C211" t="s">
        <v>444</v>
      </c>
      <c r="D211" t="s">
        <v>397</v>
      </c>
      <c r="E211" t="s">
        <v>43</v>
      </c>
      <c r="F211" t="s">
        <v>445</v>
      </c>
      <c r="G211" t="s">
        <v>74</v>
      </c>
      <c r="H211">
        <v>2021</v>
      </c>
      <c r="I211">
        <v>5</v>
      </c>
      <c r="J211" t="s">
        <v>399</v>
      </c>
      <c r="K211" t="s">
        <v>400</v>
      </c>
      <c r="L211" t="s">
        <v>388</v>
      </c>
      <c r="M211" s="2">
        <v>0</v>
      </c>
      <c r="N211" s="3">
        <v>0</v>
      </c>
      <c r="O211" s="2">
        <v>0</v>
      </c>
      <c r="P211" s="2">
        <v>0</v>
      </c>
      <c r="Q211" s="3">
        <v>0</v>
      </c>
      <c r="R211" s="2">
        <v>0</v>
      </c>
      <c r="S211" s="2">
        <v>0</v>
      </c>
      <c r="T211" s="3">
        <v>0</v>
      </c>
      <c r="U211" s="2">
        <v>0</v>
      </c>
      <c r="V211" s="3">
        <v>0</v>
      </c>
      <c r="W211" s="4">
        <v>0</v>
      </c>
      <c r="X211" s="4">
        <v>0</v>
      </c>
      <c r="Y211" s="3">
        <v>0</v>
      </c>
      <c r="Z211" s="4">
        <v>0</v>
      </c>
      <c r="AA211" s="4">
        <v>0</v>
      </c>
      <c r="AB211" s="3">
        <v>0</v>
      </c>
      <c r="AC211" s="4">
        <v>0</v>
      </c>
      <c r="AD211" s="4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14">
        <v>0</v>
      </c>
      <c r="AN211" s="3">
        <v>0</v>
      </c>
      <c r="AO211" s="2">
        <v>0</v>
      </c>
      <c r="AP211" s="2">
        <v>0</v>
      </c>
      <c r="AQ211" s="3">
        <v>0</v>
      </c>
      <c r="AR211" s="3">
        <v>0</v>
      </c>
      <c r="AS211" s="2">
        <v>0</v>
      </c>
      <c r="AT211" s="2">
        <v>0</v>
      </c>
      <c r="AU211" s="3">
        <v>0</v>
      </c>
      <c r="AV211" s="3">
        <v>0</v>
      </c>
      <c r="AW211" s="3">
        <v>0</v>
      </c>
      <c r="AX211" s="3">
        <v>0</v>
      </c>
      <c r="AY211" s="4">
        <v>0</v>
      </c>
      <c r="AZ211" s="3">
        <v>0</v>
      </c>
    </row>
    <row r="212" spans="1:52" x14ac:dyDescent="0.35">
      <c r="A212" t="s">
        <v>393</v>
      </c>
      <c r="B212" t="s">
        <v>70</v>
      </c>
      <c r="C212" t="s">
        <v>444</v>
      </c>
      <c r="D212" t="s">
        <v>397</v>
      </c>
      <c r="E212" t="s">
        <v>44</v>
      </c>
      <c r="F212" t="s">
        <v>445</v>
      </c>
      <c r="G212" t="s">
        <v>74</v>
      </c>
      <c r="H212">
        <v>2021</v>
      </c>
      <c r="I212">
        <v>5</v>
      </c>
      <c r="J212" t="s">
        <v>399</v>
      </c>
      <c r="K212" t="s">
        <v>400</v>
      </c>
      <c r="L212" t="s">
        <v>388</v>
      </c>
      <c r="M212" s="2">
        <v>7373</v>
      </c>
      <c r="N212" s="3">
        <v>0</v>
      </c>
      <c r="O212" s="2">
        <v>0</v>
      </c>
      <c r="P212" s="2">
        <v>0</v>
      </c>
      <c r="Q212" s="3">
        <v>0</v>
      </c>
      <c r="R212" s="2">
        <v>0</v>
      </c>
      <c r="S212" s="2">
        <v>0</v>
      </c>
      <c r="T212" s="3">
        <v>0</v>
      </c>
      <c r="U212" s="2">
        <v>7373</v>
      </c>
      <c r="V212" s="3">
        <v>0</v>
      </c>
      <c r="W212" s="4">
        <v>7</v>
      </c>
      <c r="X212" s="4">
        <v>0</v>
      </c>
      <c r="Y212" s="3">
        <v>0</v>
      </c>
      <c r="Z212" s="4">
        <v>7</v>
      </c>
      <c r="AA212" s="4">
        <v>0</v>
      </c>
      <c r="AB212" s="3">
        <v>0</v>
      </c>
      <c r="AC212" s="4">
        <v>0</v>
      </c>
      <c r="AD212" s="4">
        <v>0</v>
      </c>
      <c r="AE212" s="3">
        <v>0</v>
      </c>
      <c r="AF212" s="3">
        <v>1</v>
      </c>
      <c r="AG212" s="3">
        <v>0</v>
      </c>
      <c r="AH212" s="3">
        <v>1</v>
      </c>
      <c r="AI212" s="3">
        <v>0</v>
      </c>
      <c r="AJ212" s="3">
        <v>0</v>
      </c>
      <c r="AK212" s="3">
        <v>0</v>
      </c>
      <c r="AL212" s="3">
        <v>0</v>
      </c>
      <c r="AM212" s="14">
        <v>1</v>
      </c>
      <c r="AN212" s="3">
        <v>0</v>
      </c>
      <c r="AO212" s="2">
        <v>1826</v>
      </c>
      <c r="AP212" s="2">
        <v>0</v>
      </c>
      <c r="AQ212" s="3">
        <v>0</v>
      </c>
      <c r="AR212" s="3">
        <v>0</v>
      </c>
      <c r="AS212" s="2">
        <v>0</v>
      </c>
      <c r="AT212" s="2">
        <v>0</v>
      </c>
      <c r="AU212" s="3">
        <v>0</v>
      </c>
      <c r="AV212" s="3">
        <v>0</v>
      </c>
      <c r="AW212" s="3">
        <v>0.5</v>
      </c>
      <c r="AX212" s="3">
        <v>0.90909090909090906</v>
      </c>
      <c r="AY212" s="4">
        <v>0</v>
      </c>
      <c r="AZ212" s="3">
        <v>0</v>
      </c>
    </row>
    <row r="213" spans="1:52" x14ac:dyDescent="0.35">
      <c r="A213" t="s">
        <v>393</v>
      </c>
      <c r="B213" t="s">
        <v>70</v>
      </c>
      <c r="C213" t="s">
        <v>446</v>
      </c>
      <c r="D213" t="s">
        <v>402</v>
      </c>
      <c r="E213" t="s">
        <v>43</v>
      </c>
      <c r="F213" t="s">
        <v>447</v>
      </c>
      <c r="G213" t="s">
        <v>74</v>
      </c>
      <c r="H213">
        <v>2021</v>
      </c>
      <c r="I213">
        <v>5</v>
      </c>
      <c r="J213" t="s">
        <v>448</v>
      </c>
      <c r="K213" t="s">
        <v>449</v>
      </c>
      <c r="L213" t="s">
        <v>388</v>
      </c>
      <c r="M213" s="2">
        <v>0</v>
      </c>
      <c r="N213" s="3">
        <v>0</v>
      </c>
      <c r="O213" s="2">
        <v>0</v>
      </c>
      <c r="P213" s="2">
        <v>0</v>
      </c>
      <c r="Q213" s="3">
        <v>0</v>
      </c>
      <c r="R213" s="2">
        <v>0</v>
      </c>
      <c r="S213" s="2">
        <v>0</v>
      </c>
      <c r="T213" s="3">
        <v>0</v>
      </c>
      <c r="U213" s="2">
        <v>0</v>
      </c>
      <c r="V213" s="3">
        <v>0</v>
      </c>
      <c r="W213" s="4">
        <v>0</v>
      </c>
      <c r="X213" s="4">
        <v>0</v>
      </c>
      <c r="Y213" s="3">
        <v>0</v>
      </c>
      <c r="Z213" s="4">
        <v>0</v>
      </c>
      <c r="AA213" s="4">
        <v>0</v>
      </c>
      <c r="AB213" s="3">
        <v>0</v>
      </c>
      <c r="AC213" s="4">
        <v>0</v>
      </c>
      <c r="AD213" s="4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14">
        <v>0</v>
      </c>
      <c r="AN213" s="3">
        <v>0</v>
      </c>
      <c r="AO213" s="2">
        <v>0</v>
      </c>
      <c r="AP213" s="2">
        <v>0</v>
      </c>
      <c r="AQ213" s="3">
        <v>0</v>
      </c>
      <c r="AR213" s="3">
        <v>0</v>
      </c>
      <c r="AS213" s="2">
        <v>0</v>
      </c>
      <c r="AT213" s="2">
        <v>0</v>
      </c>
      <c r="AU213" s="3">
        <v>0</v>
      </c>
      <c r="AV213" s="3">
        <v>0</v>
      </c>
      <c r="AW213" s="3">
        <v>0</v>
      </c>
      <c r="AX213" s="3">
        <v>0</v>
      </c>
      <c r="AY213" s="4">
        <v>0</v>
      </c>
      <c r="AZ213" s="3">
        <v>0</v>
      </c>
    </row>
    <row r="214" spans="1:52" x14ac:dyDescent="0.35">
      <c r="A214" t="s">
        <v>393</v>
      </c>
      <c r="B214" t="s">
        <v>70</v>
      </c>
      <c r="C214" t="s">
        <v>446</v>
      </c>
      <c r="D214" t="s">
        <v>402</v>
      </c>
      <c r="E214" t="s">
        <v>44</v>
      </c>
      <c r="F214" t="s">
        <v>447</v>
      </c>
      <c r="G214" t="s">
        <v>74</v>
      </c>
      <c r="H214">
        <v>2021</v>
      </c>
      <c r="I214">
        <v>5</v>
      </c>
      <c r="J214" t="s">
        <v>448</v>
      </c>
      <c r="K214" t="s">
        <v>449</v>
      </c>
      <c r="L214" t="s">
        <v>388</v>
      </c>
      <c r="M214" s="2">
        <v>16421</v>
      </c>
      <c r="N214" s="3">
        <v>0</v>
      </c>
      <c r="O214" s="2">
        <v>0</v>
      </c>
      <c r="P214" s="2">
        <v>0</v>
      </c>
      <c r="Q214" s="3">
        <v>0</v>
      </c>
      <c r="R214" s="2">
        <v>0</v>
      </c>
      <c r="S214" s="2">
        <v>0</v>
      </c>
      <c r="T214" s="3">
        <v>0</v>
      </c>
      <c r="U214" s="2">
        <v>16421</v>
      </c>
      <c r="V214" s="3">
        <v>0</v>
      </c>
      <c r="W214" s="4">
        <v>5</v>
      </c>
      <c r="X214" s="4">
        <v>0</v>
      </c>
      <c r="Y214" s="3">
        <v>0</v>
      </c>
      <c r="Z214" s="4">
        <v>4</v>
      </c>
      <c r="AA214" s="4">
        <v>0</v>
      </c>
      <c r="AB214" s="3">
        <v>0</v>
      </c>
      <c r="AC214" s="4">
        <v>0</v>
      </c>
      <c r="AD214" s="4">
        <v>0</v>
      </c>
      <c r="AE214" s="3">
        <v>0</v>
      </c>
      <c r="AF214" s="3">
        <v>0.8</v>
      </c>
      <c r="AG214" s="3">
        <v>0</v>
      </c>
      <c r="AH214" s="3">
        <v>0.8</v>
      </c>
      <c r="AI214" s="3">
        <v>0</v>
      </c>
      <c r="AJ214" s="3">
        <v>0</v>
      </c>
      <c r="AK214" s="3">
        <v>0</v>
      </c>
      <c r="AL214" s="3">
        <v>0</v>
      </c>
      <c r="AM214" s="14">
        <v>6</v>
      </c>
      <c r="AN214" s="3">
        <v>0</v>
      </c>
      <c r="AO214" s="2">
        <v>4057</v>
      </c>
      <c r="AP214" s="2">
        <v>0</v>
      </c>
      <c r="AQ214" s="3">
        <v>0</v>
      </c>
      <c r="AR214" s="3">
        <v>0</v>
      </c>
      <c r="AS214" s="2">
        <v>0</v>
      </c>
      <c r="AT214" s="2">
        <v>0</v>
      </c>
      <c r="AU214" s="3">
        <v>0</v>
      </c>
      <c r="AV214" s="3">
        <v>0</v>
      </c>
      <c r="AW214" s="3">
        <v>0.16666666666666666</v>
      </c>
      <c r="AX214" s="3">
        <v>0.8666666666666667</v>
      </c>
      <c r="AY214" s="4">
        <v>0</v>
      </c>
      <c r="AZ214" s="3">
        <v>0</v>
      </c>
    </row>
    <row r="215" spans="1:52" x14ac:dyDescent="0.35">
      <c r="A215" t="s">
        <v>393</v>
      </c>
      <c r="B215" t="s">
        <v>70</v>
      </c>
      <c r="C215" t="s">
        <v>393</v>
      </c>
      <c r="D215" t="s">
        <v>135</v>
      </c>
      <c r="E215" t="s">
        <v>44</v>
      </c>
      <c r="F215" t="s">
        <v>242</v>
      </c>
      <c r="G215" t="s">
        <v>74</v>
      </c>
      <c r="H215">
        <v>2020</v>
      </c>
      <c r="I215">
        <v>4</v>
      </c>
      <c r="J215" t="s">
        <v>243</v>
      </c>
      <c r="K215" t="s">
        <v>244</v>
      </c>
      <c r="L215" t="s">
        <v>76</v>
      </c>
      <c r="M215" s="2">
        <v>0</v>
      </c>
      <c r="N215" s="3">
        <v>0</v>
      </c>
      <c r="O215" s="2">
        <v>0</v>
      </c>
      <c r="P215" s="2">
        <v>0</v>
      </c>
      <c r="Q215" s="3">
        <v>0</v>
      </c>
      <c r="R215" s="2">
        <v>0</v>
      </c>
      <c r="S215" s="2">
        <v>0</v>
      </c>
      <c r="T215" s="3">
        <v>0</v>
      </c>
      <c r="U215" s="2">
        <v>0</v>
      </c>
      <c r="V215" s="3">
        <v>0</v>
      </c>
      <c r="W215" s="4">
        <v>0</v>
      </c>
      <c r="X215" s="4">
        <v>0</v>
      </c>
      <c r="Y215" s="3">
        <v>0</v>
      </c>
      <c r="Z215" s="4">
        <v>0</v>
      </c>
      <c r="AA215" s="4">
        <v>0</v>
      </c>
      <c r="AB215" s="3">
        <v>0</v>
      </c>
      <c r="AC215" s="4">
        <v>0</v>
      </c>
      <c r="AD215" s="4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14">
        <v>0</v>
      </c>
      <c r="AN215" s="3">
        <v>0</v>
      </c>
      <c r="AO215" s="2">
        <v>0</v>
      </c>
      <c r="AP215" s="2">
        <v>0</v>
      </c>
      <c r="AQ215" s="3">
        <v>0</v>
      </c>
      <c r="AR215" s="3">
        <v>0</v>
      </c>
      <c r="AS215" s="2">
        <v>0</v>
      </c>
      <c r="AT215" s="2">
        <v>0</v>
      </c>
      <c r="AU215" s="3">
        <v>0</v>
      </c>
      <c r="AV215" s="3">
        <v>0</v>
      </c>
      <c r="AW215" s="3">
        <v>0</v>
      </c>
      <c r="AX215" s="3">
        <v>0</v>
      </c>
      <c r="AY215" s="4">
        <v>0</v>
      </c>
      <c r="AZ215" s="3">
        <v>0</v>
      </c>
    </row>
    <row r="216" spans="1:52" x14ac:dyDescent="0.35">
      <c r="A216" t="s">
        <v>393</v>
      </c>
      <c r="B216" t="s">
        <v>70</v>
      </c>
      <c r="C216" t="s">
        <v>1291</v>
      </c>
      <c r="D216" t="s">
        <v>395</v>
      </c>
      <c r="E216" t="s">
        <v>43</v>
      </c>
      <c r="F216" t="s">
        <v>1292</v>
      </c>
      <c r="G216" t="s">
        <v>74</v>
      </c>
      <c r="H216">
        <v>2019</v>
      </c>
      <c r="I216">
        <v>6</v>
      </c>
      <c r="J216" t="s">
        <v>1295</v>
      </c>
      <c r="K216" t="s">
        <v>1294</v>
      </c>
      <c r="L216" t="s">
        <v>388</v>
      </c>
      <c r="M216" s="2">
        <v>0</v>
      </c>
      <c r="N216" s="3">
        <v>0</v>
      </c>
      <c r="O216" s="2">
        <v>0</v>
      </c>
      <c r="P216" s="2">
        <v>0</v>
      </c>
      <c r="Q216" s="3">
        <v>0</v>
      </c>
      <c r="R216" s="2">
        <v>0</v>
      </c>
      <c r="S216" s="2">
        <v>0</v>
      </c>
      <c r="T216" s="3">
        <v>0</v>
      </c>
      <c r="U216" s="2">
        <v>0</v>
      </c>
      <c r="V216" s="3">
        <v>0</v>
      </c>
      <c r="W216" s="4">
        <v>0</v>
      </c>
      <c r="X216" s="4">
        <v>0</v>
      </c>
      <c r="Y216" s="3">
        <v>0</v>
      </c>
      <c r="Z216" s="4">
        <v>0</v>
      </c>
      <c r="AA216" s="4">
        <v>0</v>
      </c>
      <c r="AB216" s="3">
        <v>0</v>
      </c>
      <c r="AC216" s="4">
        <v>0</v>
      </c>
      <c r="AD216" s="4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14">
        <v>0</v>
      </c>
      <c r="AN216" s="3">
        <v>0</v>
      </c>
      <c r="AO216" s="2">
        <v>0</v>
      </c>
      <c r="AP216" s="2">
        <v>0</v>
      </c>
      <c r="AQ216" s="3">
        <v>0</v>
      </c>
      <c r="AR216" s="3">
        <v>0</v>
      </c>
      <c r="AS216" s="2">
        <v>0</v>
      </c>
      <c r="AT216" s="2">
        <v>0</v>
      </c>
      <c r="AU216" s="3">
        <v>0</v>
      </c>
      <c r="AV216" s="3">
        <v>0</v>
      </c>
      <c r="AW216" s="3">
        <v>0</v>
      </c>
      <c r="AX216" s="3">
        <v>0</v>
      </c>
      <c r="AY216" s="4">
        <v>0</v>
      </c>
      <c r="AZ216" s="3">
        <v>0</v>
      </c>
    </row>
    <row r="217" spans="1:52" x14ac:dyDescent="0.35">
      <c r="A217" t="s">
        <v>393</v>
      </c>
      <c r="B217" t="s">
        <v>70</v>
      </c>
      <c r="C217" t="s">
        <v>1291</v>
      </c>
      <c r="D217" t="s">
        <v>395</v>
      </c>
      <c r="E217" t="s">
        <v>44</v>
      </c>
      <c r="F217" t="s">
        <v>1292</v>
      </c>
      <c r="G217" t="s">
        <v>74</v>
      </c>
      <c r="H217">
        <v>2019</v>
      </c>
      <c r="I217">
        <v>6</v>
      </c>
      <c r="J217" t="s">
        <v>1295</v>
      </c>
      <c r="K217" t="s">
        <v>1294</v>
      </c>
      <c r="L217" t="s">
        <v>388</v>
      </c>
      <c r="M217" s="2">
        <v>28533</v>
      </c>
      <c r="N217" s="3">
        <v>0.10799161230195713</v>
      </c>
      <c r="O217" s="2">
        <v>5819</v>
      </c>
      <c r="P217" s="2">
        <v>3038</v>
      </c>
      <c r="Q217" s="3">
        <v>0.91540487162606987</v>
      </c>
      <c r="R217" s="2">
        <v>2603</v>
      </c>
      <c r="S217" s="2">
        <v>2050</v>
      </c>
      <c r="T217" s="3">
        <v>0.26975609756097563</v>
      </c>
      <c r="U217" s="2">
        <v>12514</v>
      </c>
      <c r="V217" s="3">
        <v>4.6233592508987544E-2</v>
      </c>
      <c r="W217" s="4">
        <v>6</v>
      </c>
      <c r="X217" s="4">
        <v>22</v>
      </c>
      <c r="Y217" s="3">
        <v>-0.72727272727272729</v>
      </c>
      <c r="Z217" s="4">
        <v>4</v>
      </c>
      <c r="AA217" s="4">
        <v>20</v>
      </c>
      <c r="AB217" s="3">
        <v>-0.8</v>
      </c>
      <c r="AC217" s="4">
        <v>2</v>
      </c>
      <c r="AD217" s="4">
        <v>3</v>
      </c>
      <c r="AE217" s="3">
        <v>-0.33333333333333331</v>
      </c>
      <c r="AF217" s="3">
        <v>0.66666666666666663</v>
      </c>
      <c r="AG217" s="3">
        <v>0.90909090909090906</v>
      </c>
      <c r="AH217" s="3">
        <v>-0.24242424242424243</v>
      </c>
      <c r="AI217" s="3">
        <v>0.5</v>
      </c>
      <c r="AJ217" s="3">
        <v>0.15</v>
      </c>
      <c r="AK217" s="3">
        <v>0.35</v>
      </c>
      <c r="AL217" s="3">
        <v>1.0585911784068467</v>
      </c>
      <c r="AM217" s="14">
        <v>20</v>
      </c>
      <c r="AN217" s="3">
        <v>0.84615384615384615</v>
      </c>
      <c r="AO217" s="2">
        <v>7890</v>
      </c>
      <c r="AP217" s="2">
        <v>0</v>
      </c>
      <c r="AQ217" s="3">
        <v>0</v>
      </c>
      <c r="AR217" s="3">
        <v>1.0501685283712639E-2</v>
      </c>
      <c r="AS217" s="2">
        <v>0</v>
      </c>
      <c r="AT217" s="2">
        <v>0</v>
      </c>
      <c r="AU217" s="3">
        <v>0</v>
      </c>
      <c r="AV217" s="3">
        <v>0</v>
      </c>
      <c r="AW217" s="3">
        <v>0.30769230769230771</v>
      </c>
      <c r="AX217" s="3">
        <v>1</v>
      </c>
      <c r="AY217" s="4">
        <v>0</v>
      </c>
      <c r="AZ217" s="3">
        <v>0</v>
      </c>
    </row>
    <row r="218" spans="1:52" x14ac:dyDescent="0.35">
      <c r="A218" t="s">
        <v>393</v>
      </c>
      <c r="B218" t="s">
        <v>70</v>
      </c>
      <c r="C218" t="s">
        <v>1291</v>
      </c>
      <c r="D218" t="s">
        <v>395</v>
      </c>
      <c r="E218" t="s">
        <v>1299</v>
      </c>
      <c r="F218" t="s">
        <v>1292</v>
      </c>
      <c r="G218" t="s">
        <v>74</v>
      </c>
      <c r="H218">
        <v>2019</v>
      </c>
      <c r="I218">
        <v>6</v>
      </c>
      <c r="J218" t="s">
        <v>1295</v>
      </c>
      <c r="K218" t="s">
        <v>1294</v>
      </c>
      <c r="L218" t="s">
        <v>388</v>
      </c>
      <c r="M218" s="2">
        <v>0</v>
      </c>
      <c r="N218" s="3">
        <v>0</v>
      </c>
      <c r="O218" s="2">
        <v>0</v>
      </c>
      <c r="P218" s="2">
        <v>0</v>
      </c>
      <c r="Q218" s="3">
        <v>0</v>
      </c>
      <c r="R218" s="2">
        <v>0</v>
      </c>
      <c r="S218" s="2">
        <v>0</v>
      </c>
      <c r="T218" s="3">
        <v>0</v>
      </c>
      <c r="U218" s="2">
        <v>0</v>
      </c>
      <c r="V218" s="3">
        <v>0</v>
      </c>
      <c r="W218" s="4">
        <v>0</v>
      </c>
      <c r="X218" s="4">
        <v>0</v>
      </c>
      <c r="Y218" s="3">
        <v>0</v>
      </c>
      <c r="Z218" s="4">
        <v>0</v>
      </c>
      <c r="AA218" s="4">
        <v>0</v>
      </c>
      <c r="AB218" s="3">
        <v>0</v>
      </c>
      <c r="AC218" s="4">
        <v>0</v>
      </c>
      <c r="AD218" s="4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14">
        <v>0</v>
      </c>
      <c r="AN218" s="3">
        <v>0</v>
      </c>
      <c r="AO218" s="2">
        <v>0</v>
      </c>
      <c r="AP218" s="2">
        <v>0</v>
      </c>
      <c r="AQ218" s="3">
        <v>0</v>
      </c>
      <c r="AR218" s="3">
        <v>0</v>
      </c>
      <c r="AS218" s="2">
        <v>0</v>
      </c>
      <c r="AT218" s="2">
        <v>0</v>
      </c>
      <c r="AU218" s="3">
        <v>0</v>
      </c>
      <c r="AV218" s="3">
        <v>0</v>
      </c>
      <c r="AW218" s="3">
        <v>0</v>
      </c>
      <c r="AX218" s="3">
        <v>0</v>
      </c>
      <c r="AY218" s="4">
        <v>0</v>
      </c>
      <c r="AZ218" s="3">
        <v>0</v>
      </c>
    </row>
    <row r="219" spans="1:52" x14ac:dyDescent="0.35">
      <c r="A219" t="s">
        <v>450</v>
      </c>
      <c r="B219" t="s">
        <v>70</v>
      </c>
      <c r="C219" t="s">
        <v>452</v>
      </c>
      <c r="D219" t="s">
        <v>453</v>
      </c>
      <c r="E219" t="s">
        <v>44</v>
      </c>
      <c r="F219" t="s">
        <v>454</v>
      </c>
      <c r="G219" t="s">
        <v>74</v>
      </c>
      <c r="H219">
        <v>2021</v>
      </c>
      <c r="I219">
        <v>3</v>
      </c>
      <c r="J219" t="s">
        <v>455</v>
      </c>
      <c r="K219" t="s">
        <v>456</v>
      </c>
      <c r="L219" t="s">
        <v>451</v>
      </c>
      <c r="M219" s="2">
        <v>0</v>
      </c>
      <c r="N219" s="3">
        <v>0</v>
      </c>
      <c r="O219" s="2">
        <v>0</v>
      </c>
      <c r="P219" s="2">
        <v>0</v>
      </c>
      <c r="Q219" s="3">
        <v>0</v>
      </c>
      <c r="R219" s="2">
        <v>0</v>
      </c>
      <c r="S219" s="2">
        <v>0</v>
      </c>
      <c r="T219" s="3">
        <v>0</v>
      </c>
      <c r="U219" s="2">
        <v>0</v>
      </c>
      <c r="V219" s="3">
        <v>0</v>
      </c>
      <c r="W219" s="4">
        <v>0</v>
      </c>
      <c r="X219" s="4">
        <v>0</v>
      </c>
      <c r="Y219" s="3">
        <v>0</v>
      </c>
      <c r="Z219" s="4">
        <v>0</v>
      </c>
      <c r="AA219" s="4">
        <v>0</v>
      </c>
      <c r="AB219" s="3">
        <v>0</v>
      </c>
      <c r="AC219" s="4">
        <v>0</v>
      </c>
      <c r="AD219" s="4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14">
        <v>0</v>
      </c>
      <c r="AN219" s="3">
        <v>0</v>
      </c>
      <c r="AO219" s="2">
        <v>0</v>
      </c>
      <c r="AP219" s="2">
        <v>0</v>
      </c>
      <c r="AQ219" s="3">
        <v>0</v>
      </c>
      <c r="AR219" s="3">
        <v>0</v>
      </c>
      <c r="AS219" s="2">
        <v>0</v>
      </c>
      <c r="AT219" s="2">
        <v>0</v>
      </c>
      <c r="AU219" s="3">
        <v>0</v>
      </c>
      <c r="AV219" s="3">
        <v>0</v>
      </c>
      <c r="AW219" s="3">
        <v>0</v>
      </c>
      <c r="AX219" s="3">
        <v>0</v>
      </c>
      <c r="AY219" s="4">
        <v>0</v>
      </c>
      <c r="AZ219" s="3">
        <v>0</v>
      </c>
    </row>
    <row r="220" spans="1:52" x14ac:dyDescent="0.35">
      <c r="A220" t="s">
        <v>450</v>
      </c>
      <c r="B220" t="s">
        <v>70</v>
      </c>
      <c r="C220" t="s">
        <v>457</v>
      </c>
      <c r="D220" t="s">
        <v>458</v>
      </c>
      <c r="E220" t="s">
        <v>43</v>
      </c>
      <c r="F220" t="s">
        <v>459</v>
      </c>
      <c r="G220" t="s">
        <v>74</v>
      </c>
      <c r="H220">
        <v>2019</v>
      </c>
      <c r="I220">
        <v>9</v>
      </c>
      <c r="J220" t="s">
        <v>460</v>
      </c>
      <c r="K220" t="s">
        <v>461</v>
      </c>
      <c r="L220" t="s">
        <v>451</v>
      </c>
      <c r="M220" s="2">
        <v>0</v>
      </c>
      <c r="N220" s="3">
        <v>0</v>
      </c>
      <c r="O220" s="2">
        <v>0</v>
      </c>
      <c r="P220" s="2">
        <v>0</v>
      </c>
      <c r="Q220" s="3">
        <v>0</v>
      </c>
      <c r="R220" s="2">
        <v>0</v>
      </c>
      <c r="S220" s="2">
        <v>0</v>
      </c>
      <c r="T220" s="3">
        <v>0</v>
      </c>
      <c r="U220" s="2">
        <v>0</v>
      </c>
      <c r="V220" s="3">
        <v>0</v>
      </c>
      <c r="W220" s="4">
        <v>0</v>
      </c>
      <c r="X220" s="4">
        <v>0</v>
      </c>
      <c r="Y220" s="3">
        <v>0</v>
      </c>
      <c r="Z220" s="4">
        <v>0</v>
      </c>
      <c r="AA220" s="4">
        <v>0</v>
      </c>
      <c r="AB220" s="3">
        <v>0</v>
      </c>
      <c r="AC220" s="4">
        <v>0</v>
      </c>
      <c r="AD220" s="4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14">
        <v>0</v>
      </c>
      <c r="AN220" s="3">
        <v>0</v>
      </c>
      <c r="AO220" s="2">
        <v>0</v>
      </c>
      <c r="AP220" s="2">
        <v>0</v>
      </c>
      <c r="AQ220" s="3">
        <v>0</v>
      </c>
      <c r="AR220" s="3">
        <v>0</v>
      </c>
      <c r="AS220" s="2">
        <v>0</v>
      </c>
      <c r="AT220" s="2">
        <v>0</v>
      </c>
      <c r="AU220" s="3">
        <v>0</v>
      </c>
      <c r="AV220" s="3">
        <v>0</v>
      </c>
      <c r="AW220" s="3">
        <v>0</v>
      </c>
      <c r="AX220" s="3">
        <v>0</v>
      </c>
      <c r="AY220" s="4">
        <v>0</v>
      </c>
      <c r="AZ220" s="3">
        <v>0</v>
      </c>
    </row>
    <row r="221" spans="1:52" x14ac:dyDescent="0.35">
      <c r="A221" t="s">
        <v>450</v>
      </c>
      <c r="B221" t="s">
        <v>70</v>
      </c>
      <c r="C221" t="s">
        <v>457</v>
      </c>
      <c r="D221" t="s">
        <v>458</v>
      </c>
      <c r="E221" t="s">
        <v>44</v>
      </c>
      <c r="F221" t="s">
        <v>459</v>
      </c>
      <c r="G221" t="s">
        <v>74</v>
      </c>
      <c r="H221">
        <v>2019</v>
      </c>
      <c r="I221">
        <v>9</v>
      </c>
      <c r="J221" t="s">
        <v>460</v>
      </c>
      <c r="K221" t="s">
        <v>461</v>
      </c>
      <c r="L221" t="s">
        <v>451</v>
      </c>
      <c r="M221" s="2">
        <v>185780</v>
      </c>
      <c r="N221" s="3">
        <v>1.3253340605399509E-2</v>
      </c>
      <c r="O221" s="2">
        <v>46045</v>
      </c>
      <c r="P221" s="2">
        <v>43615</v>
      </c>
      <c r="Q221" s="3">
        <v>5.5714777026252493E-2</v>
      </c>
      <c r="R221" s="2">
        <v>3970</v>
      </c>
      <c r="S221" s="2">
        <v>286</v>
      </c>
      <c r="T221" s="3">
        <v>12.881118881118882</v>
      </c>
      <c r="U221" s="2">
        <v>10881</v>
      </c>
      <c r="V221" s="3">
        <v>0.51187994997915798</v>
      </c>
      <c r="W221" s="4">
        <v>3</v>
      </c>
      <c r="X221" s="4">
        <v>9</v>
      </c>
      <c r="Y221" s="3">
        <v>-0.66666666666666663</v>
      </c>
      <c r="Z221" s="4">
        <v>3</v>
      </c>
      <c r="AA221" s="4">
        <v>7</v>
      </c>
      <c r="AB221" s="3">
        <v>-0.5714285714285714</v>
      </c>
      <c r="AC221" s="4">
        <v>3</v>
      </c>
      <c r="AD221" s="4">
        <v>0</v>
      </c>
      <c r="AE221" s="3">
        <v>0</v>
      </c>
      <c r="AF221" s="3">
        <v>1</v>
      </c>
      <c r="AG221" s="3">
        <v>0.77777777777777779</v>
      </c>
      <c r="AH221" s="3">
        <v>0.22222222222222221</v>
      </c>
      <c r="AI221" s="3">
        <v>1</v>
      </c>
      <c r="AJ221" s="3">
        <v>0</v>
      </c>
      <c r="AK221" s="3">
        <v>1</v>
      </c>
      <c r="AL221" s="3">
        <v>0.96469104665825978</v>
      </c>
      <c r="AM221" s="14">
        <v>23</v>
      </c>
      <c r="AN221" s="3">
        <v>0.86363636363636365</v>
      </c>
      <c r="AO221" s="2">
        <v>44854</v>
      </c>
      <c r="AP221" s="2">
        <v>31241</v>
      </c>
      <c r="AQ221" s="3">
        <v>0.69650421367102155</v>
      </c>
      <c r="AR221" s="3">
        <v>0.26950953009025785</v>
      </c>
      <c r="AS221" s="2">
        <v>0</v>
      </c>
      <c r="AT221" s="2">
        <v>1</v>
      </c>
      <c r="AU221" s="3">
        <v>0</v>
      </c>
      <c r="AV221" s="3">
        <v>2.6908484245082476E-5</v>
      </c>
      <c r="AW221" s="3">
        <v>0.5</v>
      </c>
      <c r="AX221" s="3">
        <v>0.8125</v>
      </c>
      <c r="AY221" s="4">
        <v>0</v>
      </c>
      <c r="AZ221" s="3">
        <v>0.69650421367102155</v>
      </c>
    </row>
    <row r="222" spans="1:52" x14ac:dyDescent="0.35">
      <c r="A222" t="s">
        <v>450</v>
      </c>
      <c r="B222" t="s">
        <v>70</v>
      </c>
      <c r="C222" t="s">
        <v>462</v>
      </c>
      <c r="D222" t="s">
        <v>453</v>
      </c>
      <c r="E222" t="s">
        <v>43</v>
      </c>
      <c r="F222" t="s">
        <v>463</v>
      </c>
      <c r="G222" t="s">
        <v>74</v>
      </c>
      <c r="H222">
        <v>2020</v>
      </c>
      <c r="I222">
        <v>5</v>
      </c>
      <c r="J222" t="s">
        <v>455</v>
      </c>
      <c r="K222" t="s">
        <v>456</v>
      </c>
      <c r="L222" t="s">
        <v>451</v>
      </c>
      <c r="M222" s="2">
        <v>0</v>
      </c>
      <c r="N222" s="3">
        <v>0</v>
      </c>
      <c r="O222" s="2">
        <v>0</v>
      </c>
      <c r="P222" s="2">
        <v>0</v>
      </c>
      <c r="Q222" s="3">
        <v>0</v>
      </c>
      <c r="R222" s="2">
        <v>0</v>
      </c>
      <c r="S222" s="2">
        <v>0</v>
      </c>
      <c r="T222" s="3">
        <v>0</v>
      </c>
      <c r="U222" s="2">
        <v>0</v>
      </c>
      <c r="V222" s="3">
        <v>0</v>
      </c>
      <c r="W222" s="4">
        <v>0</v>
      </c>
      <c r="X222" s="4">
        <v>0</v>
      </c>
      <c r="Y222" s="3">
        <v>0</v>
      </c>
      <c r="Z222" s="4">
        <v>0</v>
      </c>
      <c r="AA222" s="4">
        <v>0</v>
      </c>
      <c r="AB222" s="3">
        <v>0</v>
      </c>
      <c r="AC222" s="4">
        <v>0</v>
      </c>
      <c r="AD222" s="4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14">
        <v>0</v>
      </c>
      <c r="AN222" s="3">
        <v>0</v>
      </c>
      <c r="AO222" s="2">
        <v>0</v>
      </c>
      <c r="AP222" s="2">
        <v>0</v>
      </c>
      <c r="AQ222" s="3">
        <v>0</v>
      </c>
      <c r="AR222" s="3">
        <v>0</v>
      </c>
      <c r="AS222" s="2">
        <v>0</v>
      </c>
      <c r="AT222" s="2">
        <v>0</v>
      </c>
      <c r="AU222" s="3">
        <v>0</v>
      </c>
      <c r="AV222" s="3">
        <v>0</v>
      </c>
      <c r="AW222" s="3">
        <v>0</v>
      </c>
      <c r="AX222" s="3">
        <v>0</v>
      </c>
      <c r="AY222" s="4">
        <v>0</v>
      </c>
      <c r="AZ222" s="3">
        <v>0</v>
      </c>
    </row>
    <row r="223" spans="1:52" x14ac:dyDescent="0.35">
      <c r="A223" t="s">
        <v>450</v>
      </c>
      <c r="B223" t="s">
        <v>70</v>
      </c>
      <c r="C223" t="s">
        <v>462</v>
      </c>
      <c r="D223" t="s">
        <v>453</v>
      </c>
      <c r="E223" t="s">
        <v>44</v>
      </c>
      <c r="F223" t="s">
        <v>463</v>
      </c>
      <c r="G223" t="s">
        <v>74</v>
      </c>
      <c r="H223">
        <v>2020</v>
      </c>
      <c r="I223">
        <v>5</v>
      </c>
      <c r="J223" t="s">
        <v>455</v>
      </c>
      <c r="K223" t="s">
        <v>456</v>
      </c>
      <c r="L223" t="s">
        <v>451</v>
      </c>
      <c r="M223" s="2">
        <v>35490</v>
      </c>
      <c r="N223" s="3">
        <v>-5.9094885866539409E-2</v>
      </c>
      <c r="O223" s="2">
        <v>4584</v>
      </c>
      <c r="P223" s="2">
        <v>6813</v>
      </c>
      <c r="Q223" s="3">
        <v>-0.32716864817261115</v>
      </c>
      <c r="R223" s="2">
        <v>59</v>
      </c>
      <c r="S223" s="2">
        <v>6813</v>
      </c>
      <c r="T223" s="3">
        <v>-0.99134008513136651</v>
      </c>
      <c r="U223" s="2">
        <v>23501</v>
      </c>
      <c r="V223" s="3">
        <v>-0.22323582878862999</v>
      </c>
      <c r="W223" s="4">
        <v>5</v>
      </c>
      <c r="X223" s="4">
        <v>10</v>
      </c>
      <c r="Y223" s="3">
        <v>-0.5</v>
      </c>
      <c r="Z223" s="4">
        <v>2</v>
      </c>
      <c r="AA223" s="4">
        <v>7</v>
      </c>
      <c r="AB223" s="3">
        <v>-0.7142857142857143</v>
      </c>
      <c r="AC223" s="4">
        <v>0</v>
      </c>
      <c r="AD223" s="4">
        <v>4</v>
      </c>
      <c r="AE223" s="3">
        <v>-1</v>
      </c>
      <c r="AF223" s="3">
        <v>0.4</v>
      </c>
      <c r="AG223" s="3">
        <v>0.7</v>
      </c>
      <c r="AH223" s="3">
        <v>-0.29999999999999993</v>
      </c>
      <c r="AI223" s="3">
        <v>0</v>
      </c>
      <c r="AJ223" s="3">
        <v>0.5714285714285714</v>
      </c>
      <c r="AK223" s="3">
        <v>-0.5714285714285714</v>
      </c>
      <c r="AL223" s="3">
        <v>0.66417143695875536</v>
      </c>
      <c r="AM223" s="14">
        <v>14</v>
      </c>
      <c r="AN223" s="3">
        <v>0.53846153846153844</v>
      </c>
      <c r="AO223" s="2">
        <v>7599</v>
      </c>
      <c r="AP223" s="2">
        <v>88934</v>
      </c>
      <c r="AQ223" s="3">
        <v>11.703382023950519</v>
      </c>
      <c r="AR223" s="3">
        <v>2.4842243008772353</v>
      </c>
      <c r="AS223" s="2">
        <v>88934</v>
      </c>
      <c r="AT223" s="2">
        <v>0</v>
      </c>
      <c r="AU223" s="3">
        <v>11.703382023950519</v>
      </c>
      <c r="AV223" s="3">
        <v>0</v>
      </c>
      <c r="AW223" s="3">
        <v>0.44444444444444442</v>
      </c>
      <c r="AX223" s="3">
        <v>0.95</v>
      </c>
      <c r="AY223" s="4">
        <v>0</v>
      </c>
      <c r="AZ223" s="3">
        <v>11.703382023950519</v>
      </c>
    </row>
    <row r="224" spans="1:52" x14ac:dyDescent="0.35">
      <c r="A224" t="s">
        <v>450</v>
      </c>
      <c r="B224" t="s">
        <v>70</v>
      </c>
      <c r="C224" t="s">
        <v>464</v>
      </c>
      <c r="D224" t="s">
        <v>453</v>
      </c>
      <c r="E224" t="s">
        <v>43</v>
      </c>
      <c r="F224" t="s">
        <v>465</v>
      </c>
      <c r="G224" t="s">
        <v>74</v>
      </c>
      <c r="H224">
        <v>2020</v>
      </c>
      <c r="I224">
        <v>5</v>
      </c>
      <c r="J224" t="s">
        <v>466</v>
      </c>
      <c r="K224" t="s">
        <v>467</v>
      </c>
      <c r="L224" t="s">
        <v>451</v>
      </c>
      <c r="M224" s="2">
        <v>0</v>
      </c>
      <c r="N224" s="3">
        <v>0</v>
      </c>
      <c r="O224" s="2">
        <v>0</v>
      </c>
      <c r="P224" s="2">
        <v>0</v>
      </c>
      <c r="Q224" s="3">
        <v>0</v>
      </c>
      <c r="R224" s="2">
        <v>0</v>
      </c>
      <c r="S224" s="2">
        <v>0</v>
      </c>
      <c r="T224" s="3">
        <v>0</v>
      </c>
      <c r="U224" s="2">
        <v>0</v>
      </c>
      <c r="V224" s="3">
        <v>0</v>
      </c>
      <c r="W224" s="4">
        <v>0</v>
      </c>
      <c r="X224" s="4">
        <v>0</v>
      </c>
      <c r="Y224" s="3">
        <v>0</v>
      </c>
      <c r="Z224" s="4">
        <v>0</v>
      </c>
      <c r="AA224" s="4">
        <v>0</v>
      </c>
      <c r="AB224" s="3">
        <v>0</v>
      </c>
      <c r="AC224" s="4">
        <v>0</v>
      </c>
      <c r="AD224" s="4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14">
        <v>0</v>
      </c>
      <c r="AN224" s="3">
        <v>0</v>
      </c>
      <c r="AO224" s="2">
        <v>0</v>
      </c>
      <c r="AP224" s="2">
        <v>0</v>
      </c>
      <c r="AQ224" s="3">
        <v>0</v>
      </c>
      <c r="AR224" s="3">
        <v>0</v>
      </c>
      <c r="AS224" s="2">
        <v>0</v>
      </c>
      <c r="AT224" s="2">
        <v>0</v>
      </c>
      <c r="AU224" s="3">
        <v>0</v>
      </c>
      <c r="AV224" s="3">
        <v>0</v>
      </c>
      <c r="AW224" s="3">
        <v>0</v>
      </c>
      <c r="AX224" s="3">
        <v>0</v>
      </c>
      <c r="AY224" s="4">
        <v>0</v>
      </c>
      <c r="AZ224" s="3">
        <v>0</v>
      </c>
    </row>
    <row r="225" spans="1:52" x14ac:dyDescent="0.35">
      <c r="A225" t="s">
        <v>450</v>
      </c>
      <c r="B225" t="s">
        <v>70</v>
      </c>
      <c r="C225" t="s">
        <v>464</v>
      </c>
      <c r="D225" t="s">
        <v>453</v>
      </c>
      <c r="E225" t="s">
        <v>44</v>
      </c>
      <c r="F225" t="s">
        <v>465</v>
      </c>
      <c r="G225" t="s">
        <v>74</v>
      </c>
      <c r="H225">
        <v>2020</v>
      </c>
      <c r="I225">
        <v>5</v>
      </c>
      <c r="J225" t="s">
        <v>466</v>
      </c>
      <c r="K225" t="s">
        <v>467</v>
      </c>
      <c r="L225" t="s">
        <v>451</v>
      </c>
      <c r="M225" s="2">
        <v>32190</v>
      </c>
      <c r="N225" s="3">
        <v>0.10085154406484047</v>
      </c>
      <c r="O225" s="2">
        <v>3449</v>
      </c>
      <c r="P225" s="2">
        <v>500</v>
      </c>
      <c r="Q225" s="3">
        <v>5.8979999999999997</v>
      </c>
      <c r="R225" s="2">
        <v>-1109</v>
      </c>
      <c r="S225" s="2">
        <v>500</v>
      </c>
      <c r="T225" s="3">
        <v>-3.218</v>
      </c>
      <c r="U225" s="2">
        <v>7284</v>
      </c>
      <c r="V225" s="3">
        <v>-0.1809288204205555</v>
      </c>
      <c r="W225" s="4">
        <v>1</v>
      </c>
      <c r="X225" s="4">
        <v>7</v>
      </c>
      <c r="Y225" s="3">
        <v>-0.8571428571428571</v>
      </c>
      <c r="Z225" s="4">
        <v>1</v>
      </c>
      <c r="AA225" s="4">
        <v>4</v>
      </c>
      <c r="AB225" s="3">
        <v>-0.75</v>
      </c>
      <c r="AC225" s="4">
        <v>0</v>
      </c>
      <c r="AD225" s="4">
        <v>1</v>
      </c>
      <c r="AE225" s="3">
        <v>-1</v>
      </c>
      <c r="AF225" s="3">
        <v>1</v>
      </c>
      <c r="AG225" s="3">
        <v>0.5714285714285714</v>
      </c>
      <c r="AH225" s="3">
        <v>0.4285714285714286</v>
      </c>
      <c r="AI225" s="3">
        <v>0</v>
      </c>
      <c r="AJ225" s="3">
        <v>0.25</v>
      </c>
      <c r="AK225" s="3">
        <v>-0.25</v>
      </c>
      <c r="AL225" s="3">
        <v>9.1159999999999997</v>
      </c>
      <c r="AM225" s="14">
        <v>9</v>
      </c>
      <c r="AN225" s="3">
        <v>1</v>
      </c>
      <c r="AO225" s="2">
        <v>6308</v>
      </c>
      <c r="AP225" s="2">
        <v>0</v>
      </c>
      <c r="AQ225" s="3">
        <v>0</v>
      </c>
      <c r="AR225" s="3">
        <v>0.10768070330584961</v>
      </c>
      <c r="AS225" s="2">
        <v>0</v>
      </c>
      <c r="AT225" s="2">
        <v>0</v>
      </c>
      <c r="AU225" s="3">
        <v>0</v>
      </c>
      <c r="AV225" s="3">
        <v>0</v>
      </c>
      <c r="AW225" s="3">
        <v>1</v>
      </c>
      <c r="AX225" s="3">
        <v>1</v>
      </c>
      <c r="AY225" s="4">
        <v>0</v>
      </c>
      <c r="AZ225" s="3">
        <v>0</v>
      </c>
    </row>
    <row r="226" spans="1:52" x14ac:dyDescent="0.35">
      <c r="A226" t="s">
        <v>450</v>
      </c>
      <c r="B226" t="s">
        <v>70</v>
      </c>
      <c r="C226" t="s">
        <v>464</v>
      </c>
      <c r="D226" t="s">
        <v>453</v>
      </c>
      <c r="E226" t="s">
        <v>1299</v>
      </c>
      <c r="F226" t="s">
        <v>465</v>
      </c>
      <c r="G226" t="s">
        <v>74</v>
      </c>
      <c r="H226">
        <v>2020</v>
      </c>
      <c r="I226">
        <v>5</v>
      </c>
      <c r="J226" t="s">
        <v>466</v>
      </c>
      <c r="K226" t="s">
        <v>467</v>
      </c>
      <c r="L226" t="s">
        <v>451</v>
      </c>
      <c r="M226" s="2">
        <v>0</v>
      </c>
      <c r="N226" s="3">
        <v>0</v>
      </c>
      <c r="O226" s="2">
        <v>0</v>
      </c>
      <c r="P226" s="2">
        <v>0</v>
      </c>
      <c r="Q226" s="3">
        <v>0</v>
      </c>
      <c r="R226" s="2">
        <v>0</v>
      </c>
      <c r="S226" s="2">
        <v>0</v>
      </c>
      <c r="T226" s="3">
        <v>0</v>
      </c>
      <c r="U226" s="2">
        <v>0</v>
      </c>
      <c r="V226" s="3">
        <v>0</v>
      </c>
      <c r="W226" s="4">
        <v>0</v>
      </c>
      <c r="X226" s="4">
        <v>0</v>
      </c>
      <c r="Y226" s="3">
        <v>0</v>
      </c>
      <c r="Z226" s="4">
        <v>0</v>
      </c>
      <c r="AA226" s="4">
        <v>0</v>
      </c>
      <c r="AB226" s="3">
        <v>0</v>
      </c>
      <c r="AC226" s="4">
        <v>0</v>
      </c>
      <c r="AD226" s="4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14">
        <v>0</v>
      </c>
      <c r="AN226" s="3">
        <v>0</v>
      </c>
      <c r="AO226" s="2">
        <v>0</v>
      </c>
      <c r="AP226" s="2">
        <v>0</v>
      </c>
      <c r="AQ226" s="3">
        <v>0</v>
      </c>
      <c r="AR226" s="3">
        <v>0</v>
      </c>
      <c r="AS226" s="2">
        <v>0</v>
      </c>
      <c r="AT226" s="2">
        <v>0</v>
      </c>
      <c r="AU226" s="3">
        <v>0</v>
      </c>
      <c r="AV226" s="3">
        <v>0</v>
      </c>
      <c r="AW226" s="3">
        <v>0</v>
      </c>
      <c r="AX226" s="3">
        <v>0</v>
      </c>
      <c r="AY226" s="4">
        <v>0</v>
      </c>
      <c r="AZ226" s="3">
        <v>0</v>
      </c>
    </row>
    <row r="227" spans="1:52" x14ac:dyDescent="0.35">
      <c r="A227" t="s">
        <v>450</v>
      </c>
      <c r="B227" t="s">
        <v>70</v>
      </c>
      <c r="C227" t="s">
        <v>468</v>
      </c>
      <c r="D227" t="s">
        <v>469</v>
      </c>
      <c r="E227" t="s">
        <v>43</v>
      </c>
      <c r="F227" t="s">
        <v>470</v>
      </c>
      <c r="G227" t="s">
        <v>74</v>
      </c>
      <c r="H227">
        <v>2020</v>
      </c>
      <c r="I227">
        <v>6</v>
      </c>
      <c r="J227" t="s">
        <v>471</v>
      </c>
      <c r="K227" t="s">
        <v>472</v>
      </c>
      <c r="L227" t="s">
        <v>451</v>
      </c>
      <c r="M227" s="2">
        <v>0</v>
      </c>
      <c r="N227" s="3">
        <v>0</v>
      </c>
      <c r="O227" s="2">
        <v>0</v>
      </c>
      <c r="P227" s="2">
        <v>0</v>
      </c>
      <c r="Q227" s="3">
        <v>0</v>
      </c>
      <c r="R227" s="2">
        <v>0</v>
      </c>
      <c r="S227" s="2">
        <v>0</v>
      </c>
      <c r="T227" s="3">
        <v>0</v>
      </c>
      <c r="U227" s="2">
        <v>0</v>
      </c>
      <c r="V227" s="3">
        <v>0</v>
      </c>
      <c r="W227" s="4">
        <v>0</v>
      </c>
      <c r="X227" s="4">
        <v>0</v>
      </c>
      <c r="Y227" s="3">
        <v>0</v>
      </c>
      <c r="Z227" s="4">
        <v>0</v>
      </c>
      <c r="AA227" s="4">
        <v>0</v>
      </c>
      <c r="AB227" s="3">
        <v>0</v>
      </c>
      <c r="AC227" s="4">
        <v>0</v>
      </c>
      <c r="AD227" s="4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14">
        <v>0</v>
      </c>
      <c r="AN227" s="3">
        <v>0</v>
      </c>
      <c r="AO227" s="2">
        <v>0</v>
      </c>
      <c r="AP227" s="2">
        <v>0</v>
      </c>
      <c r="AQ227" s="3">
        <v>0</v>
      </c>
      <c r="AR227" s="3">
        <v>0</v>
      </c>
      <c r="AS227" s="2">
        <v>0</v>
      </c>
      <c r="AT227" s="2">
        <v>0</v>
      </c>
      <c r="AU227" s="3">
        <v>0</v>
      </c>
      <c r="AV227" s="3">
        <v>0</v>
      </c>
      <c r="AW227" s="3">
        <v>0</v>
      </c>
      <c r="AX227" s="3">
        <v>0</v>
      </c>
      <c r="AY227" s="4">
        <v>0</v>
      </c>
      <c r="AZ227" s="3">
        <v>0</v>
      </c>
    </row>
    <row r="228" spans="1:52" x14ac:dyDescent="0.35">
      <c r="A228" t="s">
        <v>450</v>
      </c>
      <c r="B228" t="s">
        <v>70</v>
      </c>
      <c r="C228" t="s">
        <v>468</v>
      </c>
      <c r="D228" t="s">
        <v>469</v>
      </c>
      <c r="E228" t="s">
        <v>44</v>
      </c>
      <c r="F228" t="s">
        <v>470</v>
      </c>
      <c r="G228" t="s">
        <v>74</v>
      </c>
      <c r="H228">
        <v>2020</v>
      </c>
      <c r="I228">
        <v>6</v>
      </c>
      <c r="J228" t="s">
        <v>471</v>
      </c>
      <c r="K228" t="s">
        <v>472</v>
      </c>
      <c r="L228" t="s">
        <v>451</v>
      </c>
      <c r="M228" s="2">
        <v>50401</v>
      </c>
      <c r="N228" s="3">
        <v>-9.925833258868734E-2</v>
      </c>
      <c r="O228" s="2">
        <v>1005</v>
      </c>
      <c r="P228" s="2">
        <v>6559</v>
      </c>
      <c r="Q228" s="3">
        <v>-0.84677542308278697</v>
      </c>
      <c r="R228" s="2">
        <v>1005</v>
      </c>
      <c r="S228" s="2">
        <v>0</v>
      </c>
      <c r="T228" s="3">
        <v>0</v>
      </c>
      <c r="U228" s="2">
        <v>22380</v>
      </c>
      <c r="V228" s="3">
        <v>4.7017543859649125E-2</v>
      </c>
      <c r="W228" s="4">
        <v>10</v>
      </c>
      <c r="X228" s="4">
        <v>0</v>
      </c>
      <c r="Y228" s="3">
        <v>0</v>
      </c>
      <c r="Z228" s="4">
        <v>7</v>
      </c>
      <c r="AA228" s="4">
        <v>0</v>
      </c>
      <c r="AB228" s="3">
        <v>0</v>
      </c>
      <c r="AC228" s="4">
        <v>1</v>
      </c>
      <c r="AD228" s="4">
        <v>0</v>
      </c>
      <c r="AE228" s="3">
        <v>0</v>
      </c>
      <c r="AF228" s="3">
        <v>0.7</v>
      </c>
      <c r="AG228" s="3">
        <v>0</v>
      </c>
      <c r="AH228" s="3">
        <v>0.7</v>
      </c>
      <c r="AI228" s="3">
        <v>0.14285714285714285</v>
      </c>
      <c r="AJ228" s="3">
        <v>0</v>
      </c>
      <c r="AK228" s="3">
        <v>0.14285714285714285</v>
      </c>
      <c r="AL228" s="3">
        <v>0</v>
      </c>
      <c r="AM228" s="14">
        <v>11</v>
      </c>
      <c r="AN228" s="3">
        <v>0.7</v>
      </c>
      <c r="AO228" s="2">
        <v>13574</v>
      </c>
      <c r="AP228" s="2">
        <v>25000</v>
      </c>
      <c r="AQ228" s="3">
        <v>1.8417562988065419</v>
      </c>
      <c r="AR228" s="3">
        <v>0.37693745853687954</v>
      </c>
      <c r="AS228" s="2">
        <v>0</v>
      </c>
      <c r="AT228" s="2">
        <v>0</v>
      </c>
      <c r="AU228" s="3">
        <v>0</v>
      </c>
      <c r="AV228" s="3">
        <v>0</v>
      </c>
      <c r="AW228" s="3">
        <v>0.75</v>
      </c>
      <c r="AX228" s="3">
        <v>1</v>
      </c>
      <c r="AY228" s="4">
        <v>0</v>
      </c>
      <c r="AZ228" s="3">
        <v>1.8417562988065419</v>
      </c>
    </row>
    <row r="229" spans="1:52" x14ac:dyDescent="0.35">
      <c r="A229" t="s">
        <v>450</v>
      </c>
      <c r="B229" t="s">
        <v>70</v>
      </c>
      <c r="C229" t="s">
        <v>468</v>
      </c>
      <c r="D229" t="s">
        <v>469</v>
      </c>
      <c r="E229" t="s">
        <v>1299</v>
      </c>
      <c r="F229" t="s">
        <v>470</v>
      </c>
      <c r="G229" t="s">
        <v>74</v>
      </c>
      <c r="H229">
        <v>2020</v>
      </c>
      <c r="I229">
        <v>6</v>
      </c>
      <c r="J229" t="s">
        <v>471</v>
      </c>
      <c r="K229" t="s">
        <v>472</v>
      </c>
      <c r="L229" t="s">
        <v>451</v>
      </c>
      <c r="M229" s="2">
        <v>0</v>
      </c>
      <c r="N229" s="3">
        <v>0</v>
      </c>
      <c r="O229" s="2">
        <v>0</v>
      </c>
      <c r="P229" s="2">
        <v>0</v>
      </c>
      <c r="Q229" s="3">
        <v>0</v>
      </c>
      <c r="R229" s="2">
        <v>0</v>
      </c>
      <c r="S229" s="2">
        <v>0</v>
      </c>
      <c r="T229" s="3">
        <v>0</v>
      </c>
      <c r="U229" s="2">
        <v>0</v>
      </c>
      <c r="V229" s="3">
        <v>0</v>
      </c>
      <c r="W229" s="4">
        <v>0</v>
      </c>
      <c r="X229" s="4">
        <v>0</v>
      </c>
      <c r="Y229" s="3">
        <v>0</v>
      </c>
      <c r="Z229" s="4">
        <v>0</v>
      </c>
      <c r="AA229" s="4">
        <v>0</v>
      </c>
      <c r="AB229" s="3">
        <v>0</v>
      </c>
      <c r="AC229" s="4">
        <v>0</v>
      </c>
      <c r="AD229" s="4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14">
        <v>0</v>
      </c>
      <c r="AN229" s="3">
        <v>0</v>
      </c>
      <c r="AO229" s="2">
        <v>0</v>
      </c>
      <c r="AP229" s="2">
        <v>0</v>
      </c>
      <c r="AQ229" s="3">
        <v>0</v>
      </c>
      <c r="AR229" s="3">
        <v>0</v>
      </c>
      <c r="AS229" s="2">
        <v>0</v>
      </c>
      <c r="AT229" s="2">
        <v>0</v>
      </c>
      <c r="AU229" s="3">
        <v>0</v>
      </c>
      <c r="AV229" s="3">
        <v>0</v>
      </c>
      <c r="AW229" s="3">
        <v>0</v>
      </c>
      <c r="AX229" s="3">
        <v>0</v>
      </c>
      <c r="AY229" s="4">
        <v>0</v>
      </c>
      <c r="AZ229" s="3">
        <v>0</v>
      </c>
    </row>
    <row r="230" spans="1:52" x14ac:dyDescent="0.35">
      <c r="A230" t="s">
        <v>450</v>
      </c>
      <c r="B230" t="s">
        <v>70</v>
      </c>
      <c r="C230" t="s">
        <v>473</v>
      </c>
      <c r="D230" t="s">
        <v>469</v>
      </c>
      <c r="E230" t="s">
        <v>43</v>
      </c>
      <c r="F230" t="s">
        <v>474</v>
      </c>
      <c r="G230" t="s">
        <v>74</v>
      </c>
      <c r="H230">
        <v>2020</v>
      </c>
      <c r="I230">
        <v>6</v>
      </c>
      <c r="J230" t="s">
        <v>471</v>
      </c>
      <c r="K230" t="s">
        <v>472</v>
      </c>
      <c r="L230" t="s">
        <v>451</v>
      </c>
      <c r="M230" s="2">
        <v>0</v>
      </c>
      <c r="N230" s="3">
        <v>0</v>
      </c>
      <c r="O230" s="2">
        <v>0</v>
      </c>
      <c r="P230" s="2">
        <v>0</v>
      </c>
      <c r="Q230" s="3">
        <v>0</v>
      </c>
      <c r="R230" s="2">
        <v>0</v>
      </c>
      <c r="S230" s="2">
        <v>0</v>
      </c>
      <c r="T230" s="3">
        <v>0</v>
      </c>
      <c r="U230" s="2">
        <v>0</v>
      </c>
      <c r="V230" s="3">
        <v>0</v>
      </c>
      <c r="W230" s="4">
        <v>0</v>
      </c>
      <c r="X230" s="4">
        <v>0</v>
      </c>
      <c r="Y230" s="3">
        <v>0</v>
      </c>
      <c r="Z230" s="4">
        <v>0</v>
      </c>
      <c r="AA230" s="4">
        <v>0</v>
      </c>
      <c r="AB230" s="3">
        <v>0</v>
      </c>
      <c r="AC230" s="4">
        <v>0</v>
      </c>
      <c r="AD230" s="4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14">
        <v>0</v>
      </c>
      <c r="AN230" s="3">
        <v>0</v>
      </c>
      <c r="AO230" s="2">
        <v>0</v>
      </c>
      <c r="AP230" s="2">
        <v>0</v>
      </c>
      <c r="AQ230" s="3">
        <v>0</v>
      </c>
      <c r="AR230" s="3">
        <v>0</v>
      </c>
      <c r="AS230" s="2">
        <v>0</v>
      </c>
      <c r="AT230" s="2">
        <v>0</v>
      </c>
      <c r="AU230" s="3">
        <v>0</v>
      </c>
      <c r="AV230" s="3">
        <v>0</v>
      </c>
      <c r="AW230" s="3">
        <v>0</v>
      </c>
      <c r="AX230" s="3">
        <v>0</v>
      </c>
      <c r="AY230" s="4">
        <v>0</v>
      </c>
      <c r="AZ230" s="3">
        <v>0</v>
      </c>
    </row>
    <row r="231" spans="1:52" x14ac:dyDescent="0.35">
      <c r="A231" t="s">
        <v>450</v>
      </c>
      <c r="B231" t="s">
        <v>70</v>
      </c>
      <c r="C231" t="s">
        <v>473</v>
      </c>
      <c r="D231" t="s">
        <v>469</v>
      </c>
      <c r="E231" t="s">
        <v>44</v>
      </c>
      <c r="F231" t="s">
        <v>474</v>
      </c>
      <c r="G231" t="s">
        <v>74</v>
      </c>
      <c r="H231">
        <v>2020</v>
      </c>
      <c r="I231">
        <v>6</v>
      </c>
      <c r="J231" t="s">
        <v>471</v>
      </c>
      <c r="K231" t="s">
        <v>472</v>
      </c>
      <c r="L231" t="s">
        <v>451</v>
      </c>
      <c r="M231" s="2">
        <v>10570</v>
      </c>
      <c r="N231" s="3">
        <v>-0.47052046285628413</v>
      </c>
      <c r="O231" s="2">
        <v>515</v>
      </c>
      <c r="P231" s="2">
        <v>9908</v>
      </c>
      <c r="Q231" s="3">
        <v>-0.9480218005651998</v>
      </c>
      <c r="R231" s="2">
        <v>0</v>
      </c>
      <c r="S231" s="2">
        <v>9908</v>
      </c>
      <c r="T231" s="3">
        <v>-1</v>
      </c>
      <c r="U231" s="2">
        <v>6206</v>
      </c>
      <c r="V231" s="3">
        <v>-0.61486905796202063</v>
      </c>
      <c r="W231" s="4">
        <v>0</v>
      </c>
      <c r="X231" s="4">
        <v>16</v>
      </c>
      <c r="Y231" s="3">
        <v>-1</v>
      </c>
      <c r="Z231" s="4">
        <v>0</v>
      </c>
      <c r="AA231" s="4">
        <v>13</v>
      </c>
      <c r="AB231" s="3">
        <v>-1</v>
      </c>
      <c r="AC231" s="4">
        <v>0</v>
      </c>
      <c r="AD231" s="4">
        <v>2</v>
      </c>
      <c r="AE231" s="3">
        <v>-1</v>
      </c>
      <c r="AF231" s="3">
        <v>0</v>
      </c>
      <c r="AG231" s="3">
        <v>0.8125</v>
      </c>
      <c r="AH231" s="3">
        <v>-0.8125</v>
      </c>
      <c r="AI231" s="3">
        <v>0</v>
      </c>
      <c r="AJ231" s="3">
        <v>0.15384615384615385</v>
      </c>
      <c r="AK231" s="3">
        <v>-0.15384615384615385</v>
      </c>
      <c r="AL231" s="3">
        <v>5.1978199434800164E-2</v>
      </c>
      <c r="AM231" s="14">
        <v>5</v>
      </c>
      <c r="AN231" s="3">
        <v>0.75</v>
      </c>
      <c r="AO231" s="2">
        <v>4019</v>
      </c>
      <c r="AP231" s="2">
        <v>0</v>
      </c>
      <c r="AQ231" s="3">
        <v>0</v>
      </c>
      <c r="AR231" s="3">
        <v>0</v>
      </c>
      <c r="AS231" s="2">
        <v>0</v>
      </c>
      <c r="AT231" s="2">
        <v>0</v>
      </c>
      <c r="AU231" s="3">
        <v>0</v>
      </c>
      <c r="AV231" s="3">
        <v>0</v>
      </c>
      <c r="AW231" s="3">
        <v>0.5</v>
      </c>
      <c r="AX231" s="3">
        <v>1</v>
      </c>
      <c r="AY231" s="4">
        <v>0</v>
      </c>
      <c r="AZ231" s="3">
        <v>0</v>
      </c>
    </row>
    <row r="232" spans="1:52" x14ac:dyDescent="0.35">
      <c r="A232" t="s">
        <v>450</v>
      </c>
      <c r="B232" t="s">
        <v>70</v>
      </c>
      <c r="C232" t="s">
        <v>475</v>
      </c>
      <c r="D232" t="s">
        <v>476</v>
      </c>
      <c r="E232" t="s">
        <v>43</v>
      </c>
      <c r="F232" t="s">
        <v>477</v>
      </c>
      <c r="G232" t="s">
        <v>74</v>
      </c>
      <c r="H232">
        <v>2020</v>
      </c>
      <c r="I232">
        <v>7</v>
      </c>
      <c r="J232" t="s">
        <v>478</v>
      </c>
      <c r="K232" t="s">
        <v>479</v>
      </c>
      <c r="L232" t="s">
        <v>451</v>
      </c>
      <c r="M232" s="2">
        <v>0</v>
      </c>
      <c r="N232" s="3">
        <v>0</v>
      </c>
      <c r="O232" s="2">
        <v>0</v>
      </c>
      <c r="P232" s="2">
        <v>0</v>
      </c>
      <c r="Q232" s="3">
        <v>0</v>
      </c>
      <c r="R232" s="2">
        <v>0</v>
      </c>
      <c r="S232" s="2">
        <v>0</v>
      </c>
      <c r="T232" s="3">
        <v>0</v>
      </c>
      <c r="U232" s="2">
        <v>0</v>
      </c>
      <c r="V232" s="3">
        <v>0</v>
      </c>
      <c r="W232" s="4">
        <v>0</v>
      </c>
      <c r="X232" s="4">
        <v>0</v>
      </c>
      <c r="Y232" s="3">
        <v>0</v>
      </c>
      <c r="Z232" s="4">
        <v>0</v>
      </c>
      <c r="AA232" s="4">
        <v>0</v>
      </c>
      <c r="AB232" s="3">
        <v>0</v>
      </c>
      <c r="AC232" s="4">
        <v>0</v>
      </c>
      <c r="AD232" s="4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14">
        <v>0</v>
      </c>
      <c r="AN232" s="3">
        <v>0</v>
      </c>
      <c r="AO232" s="2">
        <v>0</v>
      </c>
      <c r="AP232" s="2">
        <v>0</v>
      </c>
      <c r="AQ232" s="3">
        <v>0</v>
      </c>
      <c r="AR232" s="3">
        <v>0</v>
      </c>
      <c r="AS232" s="2">
        <v>0</v>
      </c>
      <c r="AT232" s="2">
        <v>0</v>
      </c>
      <c r="AU232" s="3">
        <v>0</v>
      </c>
      <c r="AV232" s="3">
        <v>0</v>
      </c>
      <c r="AW232" s="3">
        <v>0</v>
      </c>
      <c r="AX232" s="3">
        <v>0</v>
      </c>
      <c r="AY232" s="4">
        <v>0</v>
      </c>
      <c r="AZ232" s="3">
        <v>0</v>
      </c>
    </row>
    <row r="233" spans="1:52" x14ac:dyDescent="0.35">
      <c r="A233" t="s">
        <v>450</v>
      </c>
      <c r="B233" t="s">
        <v>70</v>
      </c>
      <c r="C233" t="s">
        <v>475</v>
      </c>
      <c r="D233" t="s">
        <v>476</v>
      </c>
      <c r="E233" t="s">
        <v>44</v>
      </c>
      <c r="F233" t="s">
        <v>477</v>
      </c>
      <c r="G233" t="s">
        <v>74</v>
      </c>
      <c r="H233">
        <v>2020</v>
      </c>
      <c r="I233">
        <v>7</v>
      </c>
      <c r="J233" t="s">
        <v>478</v>
      </c>
      <c r="K233" t="s">
        <v>479</v>
      </c>
      <c r="L233" t="s">
        <v>451</v>
      </c>
      <c r="M233" s="2">
        <v>13060</v>
      </c>
      <c r="N233" s="3">
        <v>0.29769475357710651</v>
      </c>
      <c r="O233" s="2">
        <v>2996</v>
      </c>
      <c r="P233" s="2">
        <v>0</v>
      </c>
      <c r="Q233" s="3">
        <v>0</v>
      </c>
      <c r="R233" s="2">
        <v>2996</v>
      </c>
      <c r="S233" s="2">
        <v>0</v>
      </c>
      <c r="T233" s="3">
        <v>0</v>
      </c>
      <c r="U233" s="2">
        <v>11240</v>
      </c>
      <c r="V233" s="3">
        <v>0.3634158175642892</v>
      </c>
      <c r="W233" s="4">
        <v>12</v>
      </c>
      <c r="X233" s="4">
        <v>3</v>
      </c>
      <c r="Y233" s="3">
        <v>3</v>
      </c>
      <c r="Z233" s="4">
        <v>9</v>
      </c>
      <c r="AA233" s="4">
        <v>3</v>
      </c>
      <c r="AB233" s="3">
        <v>2</v>
      </c>
      <c r="AC233" s="4">
        <v>3</v>
      </c>
      <c r="AD233" s="4">
        <v>0</v>
      </c>
      <c r="AE233" s="3">
        <v>0</v>
      </c>
      <c r="AF233" s="3">
        <v>0.75</v>
      </c>
      <c r="AG233" s="3">
        <v>1</v>
      </c>
      <c r="AH233" s="3">
        <v>-0.25</v>
      </c>
      <c r="AI233" s="3">
        <v>0.33333333333333331</v>
      </c>
      <c r="AJ233" s="3">
        <v>0</v>
      </c>
      <c r="AK233" s="3">
        <v>0.33333333333333331</v>
      </c>
      <c r="AL233" s="3">
        <v>0</v>
      </c>
      <c r="AM233" s="14">
        <v>16</v>
      </c>
      <c r="AN233" s="3">
        <v>1</v>
      </c>
      <c r="AO233" s="2">
        <v>3212</v>
      </c>
      <c r="AP233" s="2">
        <v>0</v>
      </c>
      <c r="AQ233" s="3">
        <v>0</v>
      </c>
      <c r="AR233" s="3">
        <v>0</v>
      </c>
      <c r="AS233" s="2">
        <v>0</v>
      </c>
      <c r="AT233" s="2">
        <v>0</v>
      </c>
      <c r="AU233" s="3">
        <v>0</v>
      </c>
      <c r="AV233" s="3">
        <v>0</v>
      </c>
      <c r="AW233" s="3">
        <v>0.61538461538461542</v>
      </c>
      <c r="AX233" s="3">
        <v>0.93333333333333335</v>
      </c>
      <c r="AY233" s="4">
        <v>0</v>
      </c>
      <c r="AZ233" s="3">
        <v>0</v>
      </c>
    </row>
    <row r="234" spans="1:52" x14ac:dyDescent="0.35">
      <c r="A234" t="s">
        <v>450</v>
      </c>
      <c r="B234" t="s">
        <v>70</v>
      </c>
      <c r="C234" t="s">
        <v>480</v>
      </c>
      <c r="D234" t="s">
        <v>453</v>
      </c>
      <c r="E234" t="s">
        <v>43</v>
      </c>
      <c r="F234" t="s">
        <v>481</v>
      </c>
      <c r="G234" t="s">
        <v>74</v>
      </c>
      <c r="H234">
        <v>2020</v>
      </c>
      <c r="I234">
        <v>9</v>
      </c>
      <c r="J234" t="s">
        <v>466</v>
      </c>
      <c r="K234" t="s">
        <v>467</v>
      </c>
      <c r="L234" t="s">
        <v>451</v>
      </c>
      <c r="M234" s="2">
        <v>0</v>
      </c>
      <c r="N234" s="3">
        <v>0</v>
      </c>
      <c r="O234" s="2">
        <v>0</v>
      </c>
      <c r="P234" s="2">
        <v>0</v>
      </c>
      <c r="Q234" s="3">
        <v>0</v>
      </c>
      <c r="R234" s="2">
        <v>0</v>
      </c>
      <c r="S234" s="2">
        <v>0</v>
      </c>
      <c r="T234" s="3">
        <v>0</v>
      </c>
      <c r="U234" s="2">
        <v>0</v>
      </c>
      <c r="V234" s="3">
        <v>0</v>
      </c>
      <c r="W234" s="4">
        <v>0</v>
      </c>
      <c r="X234" s="4">
        <v>0</v>
      </c>
      <c r="Y234" s="3">
        <v>0</v>
      </c>
      <c r="Z234" s="4">
        <v>0</v>
      </c>
      <c r="AA234" s="4">
        <v>0</v>
      </c>
      <c r="AB234" s="3">
        <v>0</v>
      </c>
      <c r="AC234" s="4">
        <v>0</v>
      </c>
      <c r="AD234" s="4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14">
        <v>0</v>
      </c>
      <c r="AN234" s="3">
        <v>0</v>
      </c>
      <c r="AO234" s="2">
        <v>0</v>
      </c>
      <c r="AP234" s="2">
        <v>0</v>
      </c>
      <c r="AQ234" s="3">
        <v>0</v>
      </c>
      <c r="AR234" s="3">
        <v>0</v>
      </c>
      <c r="AS234" s="2">
        <v>0</v>
      </c>
      <c r="AT234" s="2">
        <v>0</v>
      </c>
      <c r="AU234" s="3">
        <v>0</v>
      </c>
      <c r="AV234" s="3">
        <v>0</v>
      </c>
      <c r="AW234" s="3">
        <v>0</v>
      </c>
      <c r="AX234" s="3">
        <v>0</v>
      </c>
      <c r="AY234" s="4">
        <v>0</v>
      </c>
      <c r="AZ234" s="3">
        <v>0</v>
      </c>
    </row>
    <row r="235" spans="1:52" x14ac:dyDescent="0.35">
      <c r="A235" t="s">
        <v>450</v>
      </c>
      <c r="B235" t="s">
        <v>70</v>
      </c>
      <c r="C235" t="s">
        <v>480</v>
      </c>
      <c r="D235" t="s">
        <v>453</v>
      </c>
      <c r="E235" t="s">
        <v>44</v>
      </c>
      <c r="F235" t="s">
        <v>481</v>
      </c>
      <c r="G235" t="s">
        <v>74</v>
      </c>
      <c r="H235">
        <v>2020</v>
      </c>
      <c r="I235">
        <v>9</v>
      </c>
      <c r="J235" t="s">
        <v>466</v>
      </c>
      <c r="K235" t="s">
        <v>467</v>
      </c>
      <c r="L235" t="s">
        <v>451</v>
      </c>
      <c r="M235" s="2">
        <v>3326</v>
      </c>
      <c r="N235" s="3">
        <v>8.3740632127728906E-2</v>
      </c>
      <c r="O235" s="2">
        <v>1634</v>
      </c>
      <c r="P235" s="2">
        <v>1377</v>
      </c>
      <c r="Q235" s="3">
        <v>0.18663761801016698</v>
      </c>
      <c r="R235" s="2">
        <v>0</v>
      </c>
      <c r="S235" s="2">
        <v>1377</v>
      </c>
      <c r="T235" s="3">
        <v>-1</v>
      </c>
      <c r="U235" s="2">
        <v>935</v>
      </c>
      <c r="V235" s="3">
        <v>-0.59558823529411764</v>
      </c>
      <c r="W235" s="4">
        <v>2</v>
      </c>
      <c r="X235" s="4">
        <v>5</v>
      </c>
      <c r="Y235" s="3">
        <v>-0.6</v>
      </c>
      <c r="Z235" s="4">
        <v>2</v>
      </c>
      <c r="AA235" s="4">
        <v>2</v>
      </c>
      <c r="AB235" s="3">
        <v>0</v>
      </c>
      <c r="AC235" s="4">
        <v>0</v>
      </c>
      <c r="AD235" s="4">
        <v>1</v>
      </c>
      <c r="AE235" s="3">
        <v>-1</v>
      </c>
      <c r="AF235" s="3">
        <v>1</v>
      </c>
      <c r="AG235" s="3">
        <v>0.4</v>
      </c>
      <c r="AH235" s="3">
        <v>0.6</v>
      </c>
      <c r="AI235" s="3">
        <v>0</v>
      </c>
      <c r="AJ235" s="3">
        <v>0.5</v>
      </c>
      <c r="AK235" s="3">
        <v>-0.5</v>
      </c>
      <c r="AL235" s="3">
        <v>1.186637618010167</v>
      </c>
      <c r="AM235" s="14">
        <v>3</v>
      </c>
      <c r="AN235" s="3">
        <v>1</v>
      </c>
      <c r="AO235" s="2">
        <v>793</v>
      </c>
      <c r="AP235" s="2">
        <v>0</v>
      </c>
      <c r="AQ235" s="3">
        <v>0</v>
      </c>
      <c r="AR235" s="3">
        <v>0</v>
      </c>
      <c r="AS235" s="2">
        <v>0</v>
      </c>
      <c r="AT235" s="2">
        <v>0</v>
      </c>
      <c r="AU235" s="3">
        <v>0</v>
      </c>
      <c r="AV235" s="3">
        <v>0</v>
      </c>
      <c r="AW235" s="3">
        <v>1</v>
      </c>
      <c r="AX235" s="3">
        <v>1</v>
      </c>
      <c r="AY235" s="4">
        <v>0</v>
      </c>
      <c r="AZ235" s="3">
        <v>0</v>
      </c>
    </row>
    <row r="236" spans="1:52" x14ac:dyDescent="0.35">
      <c r="A236" t="s">
        <v>450</v>
      </c>
      <c r="B236" t="s">
        <v>70</v>
      </c>
      <c r="C236" t="s">
        <v>480</v>
      </c>
      <c r="D236" t="s">
        <v>453</v>
      </c>
      <c r="E236" t="s">
        <v>1299</v>
      </c>
      <c r="F236" t="s">
        <v>481</v>
      </c>
      <c r="G236" t="s">
        <v>74</v>
      </c>
      <c r="H236">
        <v>2020</v>
      </c>
      <c r="I236">
        <v>9</v>
      </c>
      <c r="J236" t="s">
        <v>466</v>
      </c>
      <c r="K236" t="s">
        <v>467</v>
      </c>
      <c r="L236" t="s">
        <v>451</v>
      </c>
      <c r="M236" s="2">
        <v>0</v>
      </c>
      <c r="N236" s="3">
        <v>0</v>
      </c>
      <c r="O236" s="2">
        <v>0</v>
      </c>
      <c r="P236" s="2">
        <v>0</v>
      </c>
      <c r="Q236" s="3">
        <v>0</v>
      </c>
      <c r="R236" s="2">
        <v>0</v>
      </c>
      <c r="S236" s="2">
        <v>0</v>
      </c>
      <c r="T236" s="3">
        <v>0</v>
      </c>
      <c r="U236" s="2">
        <v>0</v>
      </c>
      <c r="V236" s="3">
        <v>0</v>
      </c>
      <c r="W236" s="4">
        <v>0</v>
      </c>
      <c r="X236" s="4">
        <v>0</v>
      </c>
      <c r="Y236" s="3">
        <v>0</v>
      </c>
      <c r="Z236" s="4">
        <v>0</v>
      </c>
      <c r="AA236" s="4">
        <v>0</v>
      </c>
      <c r="AB236" s="3">
        <v>0</v>
      </c>
      <c r="AC236" s="4">
        <v>0</v>
      </c>
      <c r="AD236" s="4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14">
        <v>0</v>
      </c>
      <c r="AN236" s="3">
        <v>0</v>
      </c>
      <c r="AO236" s="2">
        <v>0</v>
      </c>
      <c r="AP236" s="2">
        <v>0</v>
      </c>
      <c r="AQ236" s="3">
        <v>0</v>
      </c>
      <c r="AR236" s="3">
        <v>0</v>
      </c>
      <c r="AS236" s="2">
        <v>0</v>
      </c>
      <c r="AT236" s="2">
        <v>0</v>
      </c>
      <c r="AU236" s="3">
        <v>0</v>
      </c>
      <c r="AV236" s="3">
        <v>0</v>
      </c>
      <c r="AW236" s="3">
        <v>0</v>
      </c>
      <c r="AX236" s="3">
        <v>0</v>
      </c>
      <c r="AY236" s="4">
        <v>0</v>
      </c>
      <c r="AZ236" s="3">
        <v>0</v>
      </c>
    </row>
    <row r="237" spans="1:52" x14ac:dyDescent="0.35">
      <c r="A237" t="s">
        <v>450</v>
      </c>
      <c r="B237" t="s">
        <v>70</v>
      </c>
      <c r="C237" t="s">
        <v>482</v>
      </c>
      <c r="D237" t="s">
        <v>476</v>
      </c>
      <c r="E237" t="s">
        <v>44</v>
      </c>
      <c r="F237" t="s">
        <v>483</v>
      </c>
      <c r="G237" t="s">
        <v>74</v>
      </c>
      <c r="H237">
        <v>2020</v>
      </c>
      <c r="I237">
        <v>10</v>
      </c>
      <c r="J237" t="s">
        <v>478</v>
      </c>
      <c r="K237" t="s">
        <v>479</v>
      </c>
      <c r="L237" t="s">
        <v>451</v>
      </c>
      <c r="M237" s="2">
        <v>0</v>
      </c>
      <c r="N237" s="3">
        <v>0</v>
      </c>
      <c r="O237" s="2">
        <v>0</v>
      </c>
      <c r="P237" s="2">
        <v>0</v>
      </c>
      <c r="Q237" s="3">
        <v>0</v>
      </c>
      <c r="R237" s="2">
        <v>0</v>
      </c>
      <c r="S237" s="2">
        <v>0</v>
      </c>
      <c r="T237" s="3">
        <v>0</v>
      </c>
      <c r="U237" s="2">
        <v>0</v>
      </c>
      <c r="V237" s="3">
        <v>0</v>
      </c>
      <c r="W237" s="4">
        <v>0</v>
      </c>
      <c r="X237" s="4">
        <v>1</v>
      </c>
      <c r="Y237" s="3">
        <v>-1</v>
      </c>
      <c r="Z237" s="4">
        <v>0</v>
      </c>
      <c r="AA237" s="4">
        <v>1</v>
      </c>
      <c r="AB237" s="3">
        <v>-1</v>
      </c>
      <c r="AC237" s="4">
        <v>0</v>
      </c>
      <c r="AD237" s="4">
        <v>0</v>
      </c>
      <c r="AE237" s="3">
        <v>0</v>
      </c>
      <c r="AF237" s="3">
        <v>0</v>
      </c>
      <c r="AG237" s="3">
        <v>1</v>
      </c>
      <c r="AH237" s="3">
        <v>-1</v>
      </c>
      <c r="AI237" s="3">
        <v>0</v>
      </c>
      <c r="AJ237" s="3">
        <v>0</v>
      </c>
      <c r="AK237" s="3">
        <v>0</v>
      </c>
      <c r="AL237" s="3">
        <v>0</v>
      </c>
      <c r="AM237" s="14">
        <v>0</v>
      </c>
      <c r="AN237" s="3">
        <v>0</v>
      </c>
      <c r="AO237" s="2">
        <v>0</v>
      </c>
      <c r="AP237" s="2">
        <v>0</v>
      </c>
      <c r="AQ237" s="3">
        <v>0</v>
      </c>
      <c r="AR237" s="3">
        <v>0</v>
      </c>
      <c r="AS237" s="2">
        <v>0</v>
      </c>
      <c r="AT237" s="2">
        <v>0</v>
      </c>
      <c r="AU237" s="3">
        <v>0</v>
      </c>
      <c r="AV237" s="3">
        <v>0</v>
      </c>
      <c r="AW237" s="3">
        <v>0</v>
      </c>
      <c r="AX237" s="3">
        <v>0</v>
      </c>
      <c r="AY237" s="4">
        <v>0</v>
      </c>
      <c r="AZ237" s="3">
        <v>0</v>
      </c>
    </row>
    <row r="238" spans="1:52" x14ac:dyDescent="0.35">
      <c r="A238" t="s">
        <v>484</v>
      </c>
      <c r="B238" t="s">
        <v>70</v>
      </c>
      <c r="C238" t="s">
        <v>486</v>
      </c>
      <c r="D238" t="s">
        <v>485</v>
      </c>
      <c r="E238" t="s">
        <v>43</v>
      </c>
      <c r="F238" t="s">
        <v>487</v>
      </c>
      <c r="G238" t="s">
        <v>74</v>
      </c>
      <c r="H238">
        <v>2018</v>
      </c>
      <c r="I238">
        <v>7</v>
      </c>
      <c r="J238" t="s">
        <v>488</v>
      </c>
      <c r="K238" t="s">
        <v>489</v>
      </c>
      <c r="L238" t="s">
        <v>83</v>
      </c>
      <c r="M238" s="2">
        <v>0</v>
      </c>
      <c r="N238" s="3">
        <v>0</v>
      </c>
      <c r="O238" s="2">
        <v>0</v>
      </c>
      <c r="P238" s="2">
        <v>0</v>
      </c>
      <c r="Q238" s="3">
        <v>0</v>
      </c>
      <c r="R238" s="2">
        <v>0</v>
      </c>
      <c r="S238" s="2">
        <v>0</v>
      </c>
      <c r="T238" s="3">
        <v>0</v>
      </c>
      <c r="U238" s="2">
        <v>0</v>
      </c>
      <c r="V238" s="3">
        <v>0</v>
      </c>
      <c r="W238" s="4">
        <v>0</v>
      </c>
      <c r="X238" s="4">
        <v>0</v>
      </c>
      <c r="Y238" s="3">
        <v>0</v>
      </c>
      <c r="Z238" s="4">
        <v>0</v>
      </c>
      <c r="AA238" s="4">
        <v>0</v>
      </c>
      <c r="AB238" s="3">
        <v>0</v>
      </c>
      <c r="AC238" s="4">
        <v>0</v>
      </c>
      <c r="AD238" s="4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14">
        <v>0</v>
      </c>
      <c r="AN238" s="3">
        <v>0</v>
      </c>
      <c r="AO238" s="2">
        <v>0</v>
      </c>
      <c r="AP238" s="2">
        <v>0</v>
      </c>
      <c r="AQ238" s="3">
        <v>0</v>
      </c>
      <c r="AR238" s="3">
        <v>0</v>
      </c>
      <c r="AS238" s="2">
        <v>0</v>
      </c>
      <c r="AT238" s="2">
        <v>0</v>
      </c>
      <c r="AU238" s="3">
        <v>0</v>
      </c>
      <c r="AV238" s="3">
        <v>0</v>
      </c>
      <c r="AW238" s="3">
        <v>0</v>
      </c>
      <c r="AX238" s="3">
        <v>0</v>
      </c>
      <c r="AY238" s="4">
        <v>0</v>
      </c>
      <c r="AZ238" s="3">
        <v>0</v>
      </c>
    </row>
    <row r="239" spans="1:52" x14ac:dyDescent="0.35">
      <c r="A239" t="s">
        <v>484</v>
      </c>
      <c r="B239" t="s">
        <v>70</v>
      </c>
      <c r="C239" t="s">
        <v>486</v>
      </c>
      <c r="D239" t="s">
        <v>485</v>
      </c>
      <c r="E239" t="s">
        <v>44</v>
      </c>
      <c r="F239" t="s">
        <v>487</v>
      </c>
      <c r="G239" t="s">
        <v>74</v>
      </c>
      <c r="H239">
        <v>2018</v>
      </c>
      <c r="I239">
        <v>7</v>
      </c>
      <c r="J239" t="s">
        <v>488</v>
      </c>
      <c r="K239" t="s">
        <v>489</v>
      </c>
      <c r="L239" t="s">
        <v>83</v>
      </c>
      <c r="M239" s="2">
        <v>86808</v>
      </c>
      <c r="N239" s="3">
        <v>4.3089567662396959E-2</v>
      </c>
      <c r="O239" s="2">
        <v>36661</v>
      </c>
      <c r="P239" s="2">
        <v>33075</v>
      </c>
      <c r="Q239" s="3">
        <v>0.10842025699168567</v>
      </c>
      <c r="R239" s="2">
        <v>0</v>
      </c>
      <c r="S239" s="2">
        <v>1585</v>
      </c>
      <c r="T239" s="3">
        <v>-1</v>
      </c>
      <c r="U239" s="2">
        <v>9977</v>
      </c>
      <c r="V239" s="3">
        <v>-0.13708700916796401</v>
      </c>
      <c r="W239" s="4">
        <v>20</v>
      </c>
      <c r="X239" s="4">
        <v>5</v>
      </c>
      <c r="Y239" s="3">
        <v>3</v>
      </c>
      <c r="Z239" s="4">
        <v>14</v>
      </c>
      <c r="AA239" s="4">
        <v>4</v>
      </c>
      <c r="AB239" s="3">
        <v>2.5</v>
      </c>
      <c r="AC239" s="4">
        <v>0</v>
      </c>
      <c r="AD239" s="4">
        <v>1</v>
      </c>
      <c r="AE239" s="3">
        <v>-1</v>
      </c>
      <c r="AF239" s="3">
        <v>0.7</v>
      </c>
      <c r="AG239" s="3">
        <v>0.8</v>
      </c>
      <c r="AH239" s="3">
        <v>-0.10000000000000009</v>
      </c>
      <c r="AI239" s="3">
        <v>0</v>
      </c>
      <c r="AJ239" s="3">
        <v>0.25</v>
      </c>
      <c r="AK239" s="3">
        <v>-0.25</v>
      </c>
      <c r="AL239" s="3">
        <v>1.1084202569916857</v>
      </c>
      <c r="AM239" s="14">
        <v>17</v>
      </c>
      <c r="AN239" s="3">
        <v>0.5</v>
      </c>
      <c r="AO239" s="2">
        <v>30820</v>
      </c>
      <c r="AP239" s="2">
        <v>619</v>
      </c>
      <c r="AQ239" s="3">
        <v>2.008436080467229E-2</v>
      </c>
      <c r="AR239" s="3">
        <v>0.44425325323787429</v>
      </c>
      <c r="AS239" s="2">
        <v>619</v>
      </c>
      <c r="AT239" s="2">
        <v>0</v>
      </c>
      <c r="AU239" s="3">
        <v>2.008436080467229E-2</v>
      </c>
      <c r="AV239" s="3">
        <v>0</v>
      </c>
      <c r="AW239" s="3">
        <v>0.5</v>
      </c>
      <c r="AX239" s="3">
        <v>1</v>
      </c>
      <c r="AY239" s="4">
        <v>0</v>
      </c>
      <c r="AZ239" s="3">
        <v>2.008436080467229E-2</v>
      </c>
    </row>
    <row r="240" spans="1:52" x14ac:dyDescent="0.35">
      <c r="A240" t="s">
        <v>484</v>
      </c>
      <c r="B240" t="s">
        <v>70</v>
      </c>
      <c r="C240" t="s">
        <v>490</v>
      </c>
      <c r="D240" t="s">
        <v>491</v>
      </c>
      <c r="E240" t="s">
        <v>43</v>
      </c>
      <c r="F240" t="s">
        <v>492</v>
      </c>
      <c r="G240" t="s">
        <v>74</v>
      </c>
      <c r="H240">
        <v>2018</v>
      </c>
      <c r="I240">
        <v>7</v>
      </c>
      <c r="J240" t="s">
        <v>493</v>
      </c>
      <c r="K240" t="s">
        <v>494</v>
      </c>
      <c r="L240" t="s">
        <v>495</v>
      </c>
      <c r="M240" s="2">
        <v>0</v>
      </c>
      <c r="N240" s="3">
        <v>0</v>
      </c>
      <c r="O240" s="2">
        <v>0</v>
      </c>
      <c r="P240" s="2">
        <v>0</v>
      </c>
      <c r="Q240" s="3">
        <v>0</v>
      </c>
      <c r="R240" s="2">
        <v>0</v>
      </c>
      <c r="S240" s="2">
        <v>0</v>
      </c>
      <c r="T240" s="3">
        <v>0</v>
      </c>
      <c r="U240" s="2">
        <v>0</v>
      </c>
      <c r="V240" s="3">
        <v>0</v>
      </c>
      <c r="W240" s="4">
        <v>0</v>
      </c>
      <c r="X240" s="4">
        <v>0</v>
      </c>
      <c r="Y240" s="3">
        <v>0</v>
      </c>
      <c r="Z240" s="4">
        <v>0</v>
      </c>
      <c r="AA240" s="4">
        <v>0</v>
      </c>
      <c r="AB240" s="3">
        <v>0</v>
      </c>
      <c r="AC240" s="4">
        <v>0</v>
      </c>
      <c r="AD240" s="4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14">
        <v>0</v>
      </c>
      <c r="AN240" s="3">
        <v>0</v>
      </c>
      <c r="AO240" s="2">
        <v>0</v>
      </c>
      <c r="AP240" s="2">
        <v>0</v>
      </c>
      <c r="AQ240" s="3">
        <v>0</v>
      </c>
      <c r="AR240" s="3">
        <v>0</v>
      </c>
      <c r="AS240" s="2">
        <v>0</v>
      </c>
      <c r="AT240" s="2">
        <v>0</v>
      </c>
      <c r="AU240" s="3">
        <v>0</v>
      </c>
      <c r="AV240" s="3">
        <v>0</v>
      </c>
      <c r="AW240" s="3">
        <v>0</v>
      </c>
      <c r="AX240" s="3">
        <v>0</v>
      </c>
      <c r="AY240" s="4">
        <v>0</v>
      </c>
      <c r="AZ240" s="3">
        <v>0</v>
      </c>
    </row>
    <row r="241" spans="1:52" x14ac:dyDescent="0.35">
      <c r="A241" t="s">
        <v>484</v>
      </c>
      <c r="B241" t="s">
        <v>70</v>
      </c>
      <c r="C241" t="s">
        <v>490</v>
      </c>
      <c r="D241" t="s">
        <v>491</v>
      </c>
      <c r="E241" t="s">
        <v>44</v>
      </c>
      <c r="F241" t="s">
        <v>492</v>
      </c>
      <c r="G241" t="s">
        <v>74</v>
      </c>
      <c r="H241">
        <v>2018</v>
      </c>
      <c r="I241">
        <v>7</v>
      </c>
      <c r="J241" t="s">
        <v>493</v>
      </c>
      <c r="K241" t="s">
        <v>494</v>
      </c>
      <c r="L241" t="s">
        <v>495</v>
      </c>
      <c r="M241" s="2">
        <v>87794</v>
      </c>
      <c r="N241" s="3">
        <v>8.6115819034305291E-2</v>
      </c>
      <c r="O241" s="2">
        <v>26638</v>
      </c>
      <c r="P241" s="2">
        <v>19677</v>
      </c>
      <c r="Q241" s="3">
        <v>0.35376327692229514</v>
      </c>
      <c r="R241" s="2">
        <v>7990</v>
      </c>
      <c r="S241" s="2">
        <v>-2298</v>
      </c>
      <c r="T241" s="3">
        <v>-4.4769364664926021</v>
      </c>
      <c r="U241" s="2">
        <v>35212</v>
      </c>
      <c r="V241" s="3">
        <v>0.41277483549991978</v>
      </c>
      <c r="W241" s="4">
        <v>14</v>
      </c>
      <c r="X241" s="4">
        <v>12</v>
      </c>
      <c r="Y241" s="3">
        <v>0.16666666666666666</v>
      </c>
      <c r="Z241" s="4">
        <v>12</v>
      </c>
      <c r="AA241" s="4">
        <v>10</v>
      </c>
      <c r="AB241" s="3">
        <v>0.2</v>
      </c>
      <c r="AC241" s="4">
        <v>7</v>
      </c>
      <c r="AD241" s="4">
        <v>1</v>
      </c>
      <c r="AE241" s="3">
        <v>6</v>
      </c>
      <c r="AF241" s="3">
        <v>0.8571428571428571</v>
      </c>
      <c r="AG241" s="3">
        <v>0.83333333333333337</v>
      </c>
      <c r="AH241" s="3">
        <v>2.3809523809523725E-2</v>
      </c>
      <c r="AI241" s="3">
        <v>0.58333333333333337</v>
      </c>
      <c r="AJ241" s="3">
        <v>0.1</v>
      </c>
      <c r="AK241" s="3">
        <v>0.48333333333333339</v>
      </c>
      <c r="AL241" s="3">
        <v>0.9477054429028815</v>
      </c>
      <c r="AM241" s="14">
        <v>44</v>
      </c>
      <c r="AN241" s="3">
        <v>0.7</v>
      </c>
      <c r="AO241" s="2">
        <v>19971</v>
      </c>
      <c r="AP241" s="2">
        <v>1678</v>
      </c>
      <c r="AQ241" s="3">
        <v>8.4021831655901061E-2</v>
      </c>
      <c r="AR241" s="3">
        <v>1.2036093936046596E-2</v>
      </c>
      <c r="AS241" s="2">
        <v>1678</v>
      </c>
      <c r="AT241" s="2">
        <v>0</v>
      </c>
      <c r="AU241" s="3">
        <v>8.4021831655901061E-2</v>
      </c>
      <c r="AV241" s="3">
        <v>0</v>
      </c>
      <c r="AW241" s="3">
        <v>0.62068965517241381</v>
      </c>
      <c r="AX241" s="3">
        <v>0.94339622641509435</v>
      </c>
      <c r="AY241" s="4">
        <v>0</v>
      </c>
      <c r="AZ241" s="3">
        <v>8.4021831655901061E-2</v>
      </c>
    </row>
    <row r="242" spans="1:52" x14ac:dyDescent="0.35">
      <c r="A242" t="s">
        <v>484</v>
      </c>
      <c r="B242" t="s">
        <v>70</v>
      </c>
      <c r="C242" t="s">
        <v>496</v>
      </c>
      <c r="D242" t="s">
        <v>491</v>
      </c>
      <c r="E242" t="s">
        <v>43</v>
      </c>
      <c r="F242" t="s">
        <v>497</v>
      </c>
      <c r="G242" t="s">
        <v>74</v>
      </c>
      <c r="H242">
        <v>2019</v>
      </c>
      <c r="I242">
        <v>2</v>
      </c>
      <c r="J242" t="s">
        <v>498</v>
      </c>
      <c r="K242" t="s">
        <v>499</v>
      </c>
      <c r="L242" t="s">
        <v>83</v>
      </c>
      <c r="M242" s="2">
        <v>0</v>
      </c>
      <c r="N242" s="3">
        <v>0</v>
      </c>
      <c r="O242" s="2">
        <v>0</v>
      </c>
      <c r="P242" s="2">
        <v>0</v>
      </c>
      <c r="Q242" s="3">
        <v>0</v>
      </c>
      <c r="R242" s="2">
        <v>0</v>
      </c>
      <c r="S242" s="2">
        <v>0</v>
      </c>
      <c r="T242" s="3">
        <v>0</v>
      </c>
      <c r="U242" s="2">
        <v>0</v>
      </c>
      <c r="V242" s="3">
        <v>0</v>
      </c>
      <c r="W242" s="4">
        <v>0</v>
      </c>
      <c r="X242" s="4">
        <v>0</v>
      </c>
      <c r="Y242" s="3">
        <v>0</v>
      </c>
      <c r="Z242" s="4">
        <v>0</v>
      </c>
      <c r="AA242" s="4">
        <v>0</v>
      </c>
      <c r="AB242" s="3">
        <v>0</v>
      </c>
      <c r="AC242" s="4">
        <v>0</v>
      </c>
      <c r="AD242" s="4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14">
        <v>0</v>
      </c>
      <c r="AN242" s="3">
        <v>0</v>
      </c>
      <c r="AO242" s="2">
        <v>0</v>
      </c>
      <c r="AP242" s="2">
        <v>0</v>
      </c>
      <c r="AQ242" s="3">
        <v>0</v>
      </c>
      <c r="AR242" s="3">
        <v>0</v>
      </c>
      <c r="AS242" s="2">
        <v>0</v>
      </c>
      <c r="AT242" s="2">
        <v>0</v>
      </c>
      <c r="AU242" s="3">
        <v>0</v>
      </c>
      <c r="AV242" s="3">
        <v>0</v>
      </c>
      <c r="AW242" s="3">
        <v>0</v>
      </c>
      <c r="AX242" s="3">
        <v>0</v>
      </c>
      <c r="AY242" s="4">
        <v>0</v>
      </c>
      <c r="AZ242" s="3">
        <v>0</v>
      </c>
    </row>
    <row r="243" spans="1:52" x14ac:dyDescent="0.35">
      <c r="A243" t="s">
        <v>484</v>
      </c>
      <c r="B243" t="s">
        <v>70</v>
      </c>
      <c r="C243" t="s">
        <v>496</v>
      </c>
      <c r="D243" t="s">
        <v>491</v>
      </c>
      <c r="E243" t="s">
        <v>44</v>
      </c>
      <c r="F243" t="s">
        <v>497</v>
      </c>
      <c r="G243" t="s">
        <v>74</v>
      </c>
      <c r="H243">
        <v>2019</v>
      </c>
      <c r="I243">
        <v>2</v>
      </c>
      <c r="J243" t="s">
        <v>498</v>
      </c>
      <c r="K243" t="s">
        <v>499</v>
      </c>
      <c r="L243" t="s">
        <v>83</v>
      </c>
      <c r="M243" s="2">
        <v>119557</v>
      </c>
      <c r="N243" s="3">
        <v>-0.12157614765179568</v>
      </c>
      <c r="O243" s="2">
        <v>35711</v>
      </c>
      <c r="P243" s="2">
        <v>52258</v>
      </c>
      <c r="Q243" s="3">
        <v>-0.31664051437100538</v>
      </c>
      <c r="R243" s="2">
        <v>0</v>
      </c>
      <c r="S243" s="2">
        <v>38214</v>
      </c>
      <c r="T243" s="3">
        <v>-1</v>
      </c>
      <c r="U243" s="2">
        <v>9738</v>
      </c>
      <c r="V243" s="3">
        <v>-0.79692192192192191</v>
      </c>
      <c r="W243" s="4">
        <v>12</v>
      </c>
      <c r="X243" s="4">
        <v>10</v>
      </c>
      <c r="Y243" s="3">
        <v>0.2</v>
      </c>
      <c r="Z243" s="4">
        <v>6</v>
      </c>
      <c r="AA243" s="4">
        <v>9</v>
      </c>
      <c r="AB243" s="3">
        <v>-0.33333333333333331</v>
      </c>
      <c r="AC243" s="4">
        <v>0</v>
      </c>
      <c r="AD243" s="4">
        <v>4</v>
      </c>
      <c r="AE243" s="3">
        <v>-1</v>
      </c>
      <c r="AF243" s="3">
        <v>0.5</v>
      </c>
      <c r="AG243" s="3">
        <v>0.9</v>
      </c>
      <c r="AH243" s="3">
        <v>-0.4</v>
      </c>
      <c r="AI243" s="3">
        <v>0</v>
      </c>
      <c r="AJ243" s="3">
        <v>0.44444444444444442</v>
      </c>
      <c r="AK243" s="3">
        <v>-0.44444444444444442</v>
      </c>
      <c r="AL243" s="3">
        <v>0.68335948562899462</v>
      </c>
      <c r="AM243" s="14">
        <v>24</v>
      </c>
      <c r="AN243" s="3">
        <v>0.64516129032258063</v>
      </c>
      <c r="AO243" s="2">
        <v>20862</v>
      </c>
      <c r="AP243" s="2">
        <v>3022</v>
      </c>
      <c r="AQ243" s="3">
        <v>0.14485667721215606</v>
      </c>
      <c r="AR243" s="3">
        <v>0.45699265551560814</v>
      </c>
      <c r="AS243" s="2">
        <v>3078</v>
      </c>
      <c r="AT243" s="2">
        <v>0</v>
      </c>
      <c r="AU243" s="3">
        <v>0.14754098360655737</v>
      </c>
      <c r="AV243" s="3">
        <v>0</v>
      </c>
      <c r="AW243" s="3">
        <v>0.6</v>
      </c>
      <c r="AX243" s="3">
        <v>0.96666666666666667</v>
      </c>
      <c r="AY243" s="4">
        <v>0</v>
      </c>
      <c r="AZ243" s="3">
        <v>0.14485667721215606</v>
      </c>
    </row>
    <row r="244" spans="1:52" x14ac:dyDescent="0.35">
      <c r="A244" t="s">
        <v>484</v>
      </c>
      <c r="B244" t="s">
        <v>70</v>
      </c>
      <c r="C244" t="s">
        <v>496</v>
      </c>
      <c r="D244" t="s">
        <v>491</v>
      </c>
      <c r="E244" t="s">
        <v>1299</v>
      </c>
      <c r="F244" t="s">
        <v>497</v>
      </c>
      <c r="G244" t="s">
        <v>74</v>
      </c>
      <c r="H244">
        <v>2019</v>
      </c>
      <c r="I244">
        <v>2</v>
      </c>
      <c r="J244" t="s">
        <v>498</v>
      </c>
      <c r="K244" t="s">
        <v>499</v>
      </c>
      <c r="L244" t="s">
        <v>83</v>
      </c>
      <c r="M244" s="2">
        <v>0</v>
      </c>
      <c r="N244" s="3">
        <v>0</v>
      </c>
      <c r="O244" s="2">
        <v>0</v>
      </c>
      <c r="P244" s="2">
        <v>0</v>
      </c>
      <c r="Q244" s="3">
        <v>0</v>
      </c>
      <c r="R244" s="2">
        <v>0</v>
      </c>
      <c r="S244" s="2">
        <v>0</v>
      </c>
      <c r="T244" s="3">
        <v>0</v>
      </c>
      <c r="U244" s="2">
        <v>0</v>
      </c>
      <c r="V244" s="3">
        <v>0</v>
      </c>
      <c r="W244" s="4">
        <v>0</v>
      </c>
      <c r="X244" s="4">
        <v>0</v>
      </c>
      <c r="Y244" s="3">
        <v>0</v>
      </c>
      <c r="Z244" s="4">
        <v>0</v>
      </c>
      <c r="AA244" s="4">
        <v>0</v>
      </c>
      <c r="AB244" s="3">
        <v>0</v>
      </c>
      <c r="AC244" s="4">
        <v>0</v>
      </c>
      <c r="AD244" s="4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14">
        <v>0</v>
      </c>
      <c r="AN244" s="3">
        <v>0</v>
      </c>
      <c r="AO244" s="2">
        <v>0</v>
      </c>
      <c r="AP244" s="2">
        <v>0</v>
      </c>
      <c r="AQ244" s="3">
        <v>0</v>
      </c>
      <c r="AR244" s="3">
        <v>0</v>
      </c>
      <c r="AS244" s="2">
        <v>0</v>
      </c>
      <c r="AT244" s="2">
        <v>0</v>
      </c>
      <c r="AU244" s="3">
        <v>0</v>
      </c>
      <c r="AV244" s="3">
        <v>0</v>
      </c>
      <c r="AW244" s="3">
        <v>0</v>
      </c>
      <c r="AX244" s="3">
        <v>0</v>
      </c>
      <c r="AY244" s="4">
        <v>0</v>
      </c>
      <c r="AZ244" s="3">
        <v>0</v>
      </c>
    </row>
    <row r="245" spans="1:52" x14ac:dyDescent="0.35">
      <c r="A245" t="s">
        <v>484</v>
      </c>
      <c r="B245" t="s">
        <v>70</v>
      </c>
      <c r="C245" t="s">
        <v>501</v>
      </c>
      <c r="D245" t="s">
        <v>485</v>
      </c>
      <c r="E245" t="s">
        <v>43</v>
      </c>
      <c r="F245" t="s">
        <v>502</v>
      </c>
      <c r="G245" t="s">
        <v>74</v>
      </c>
      <c r="H245">
        <v>2020</v>
      </c>
      <c r="I245">
        <v>4</v>
      </c>
      <c r="J245" t="s">
        <v>503</v>
      </c>
      <c r="K245" t="s">
        <v>504</v>
      </c>
      <c r="L245" t="s">
        <v>83</v>
      </c>
      <c r="M245" s="2">
        <v>0</v>
      </c>
      <c r="N245" s="3">
        <v>0</v>
      </c>
      <c r="O245" s="2">
        <v>0</v>
      </c>
      <c r="P245" s="2">
        <v>0</v>
      </c>
      <c r="Q245" s="3">
        <v>0</v>
      </c>
      <c r="R245" s="2">
        <v>0</v>
      </c>
      <c r="S245" s="2">
        <v>0</v>
      </c>
      <c r="T245" s="3">
        <v>0</v>
      </c>
      <c r="U245" s="2">
        <v>0</v>
      </c>
      <c r="V245" s="3">
        <v>0</v>
      </c>
      <c r="W245" s="4">
        <v>0</v>
      </c>
      <c r="X245" s="4">
        <v>0</v>
      </c>
      <c r="Y245" s="3">
        <v>0</v>
      </c>
      <c r="Z245" s="4">
        <v>0</v>
      </c>
      <c r="AA245" s="4">
        <v>0</v>
      </c>
      <c r="AB245" s="3">
        <v>0</v>
      </c>
      <c r="AC245" s="4">
        <v>0</v>
      </c>
      <c r="AD245" s="4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14">
        <v>0</v>
      </c>
      <c r="AN245" s="3">
        <v>0</v>
      </c>
      <c r="AO245" s="2">
        <v>0</v>
      </c>
      <c r="AP245" s="2">
        <v>0</v>
      </c>
      <c r="AQ245" s="3">
        <v>0</v>
      </c>
      <c r="AR245" s="3">
        <v>0</v>
      </c>
      <c r="AS245" s="2">
        <v>0</v>
      </c>
      <c r="AT245" s="2">
        <v>0</v>
      </c>
      <c r="AU245" s="3">
        <v>0</v>
      </c>
      <c r="AV245" s="3">
        <v>0</v>
      </c>
      <c r="AW245" s="3">
        <v>0</v>
      </c>
      <c r="AX245" s="3">
        <v>0</v>
      </c>
      <c r="AY245" s="4">
        <v>0</v>
      </c>
      <c r="AZ245" s="3">
        <v>0</v>
      </c>
    </row>
    <row r="246" spans="1:52" x14ac:dyDescent="0.35">
      <c r="A246" t="s">
        <v>484</v>
      </c>
      <c r="B246" t="s">
        <v>70</v>
      </c>
      <c r="C246" t="s">
        <v>501</v>
      </c>
      <c r="D246" t="s">
        <v>485</v>
      </c>
      <c r="E246" t="s">
        <v>44</v>
      </c>
      <c r="F246" t="s">
        <v>502</v>
      </c>
      <c r="G246" t="s">
        <v>74</v>
      </c>
      <c r="H246">
        <v>2020</v>
      </c>
      <c r="I246">
        <v>4</v>
      </c>
      <c r="J246" t="s">
        <v>503</v>
      </c>
      <c r="K246" t="s">
        <v>504</v>
      </c>
      <c r="L246" t="s">
        <v>83</v>
      </c>
      <c r="M246" s="2">
        <v>24454</v>
      </c>
      <c r="N246" s="3">
        <v>0.24094184512331271</v>
      </c>
      <c r="O246" s="2">
        <v>7095</v>
      </c>
      <c r="P246" s="2">
        <v>2347</v>
      </c>
      <c r="Q246" s="3">
        <v>2.0230080954409884</v>
      </c>
      <c r="R246" s="2">
        <v>4468</v>
      </c>
      <c r="S246" s="2">
        <v>2347</v>
      </c>
      <c r="T246" s="3">
        <v>0.90370685982104815</v>
      </c>
      <c r="U246" s="2">
        <v>13395</v>
      </c>
      <c r="V246" s="3">
        <v>0.18813198509845663</v>
      </c>
      <c r="W246" s="4">
        <v>9</v>
      </c>
      <c r="X246" s="4">
        <v>22</v>
      </c>
      <c r="Y246" s="3">
        <v>-0.59090909090909094</v>
      </c>
      <c r="Z246" s="4">
        <v>5</v>
      </c>
      <c r="AA246" s="4">
        <v>13</v>
      </c>
      <c r="AB246" s="3">
        <v>-0.61538461538461542</v>
      </c>
      <c r="AC246" s="4">
        <v>4</v>
      </c>
      <c r="AD246" s="4">
        <v>2</v>
      </c>
      <c r="AE246" s="3">
        <v>1</v>
      </c>
      <c r="AF246" s="3">
        <v>0.55555555555555558</v>
      </c>
      <c r="AG246" s="3">
        <v>0.59090909090909094</v>
      </c>
      <c r="AH246" s="3">
        <v>-3.5353535353535359E-2</v>
      </c>
      <c r="AI246" s="3">
        <v>0.8</v>
      </c>
      <c r="AJ246" s="3">
        <v>0.15384615384615385</v>
      </c>
      <c r="AK246" s="3">
        <v>0.64615384615384619</v>
      </c>
      <c r="AL246" s="3">
        <v>1.1193012356199403</v>
      </c>
      <c r="AM246" s="14">
        <v>18</v>
      </c>
      <c r="AN246" s="3">
        <v>0.77777777777777779</v>
      </c>
      <c r="AO246" s="2">
        <v>5438</v>
      </c>
      <c r="AP246" s="2">
        <v>0</v>
      </c>
      <c r="AQ246" s="3">
        <v>0</v>
      </c>
      <c r="AR246" s="3">
        <v>0.84272875816993464</v>
      </c>
      <c r="AS246" s="2">
        <v>0</v>
      </c>
      <c r="AT246" s="2">
        <v>0</v>
      </c>
      <c r="AU246" s="3">
        <v>0</v>
      </c>
      <c r="AV246" s="3">
        <v>0</v>
      </c>
      <c r="AW246" s="3">
        <v>0.66666666666666663</v>
      </c>
      <c r="AX246" s="3">
        <v>1</v>
      </c>
      <c r="AY246" s="4">
        <v>0</v>
      </c>
      <c r="AZ246" s="3">
        <v>0</v>
      </c>
    </row>
    <row r="247" spans="1:52" x14ac:dyDescent="0.35">
      <c r="A247" t="s">
        <v>484</v>
      </c>
      <c r="B247" t="s">
        <v>70</v>
      </c>
      <c r="C247" t="s">
        <v>505</v>
      </c>
      <c r="D247" t="s">
        <v>78</v>
      </c>
      <c r="E247" t="s">
        <v>43</v>
      </c>
      <c r="F247" t="s">
        <v>506</v>
      </c>
      <c r="G247" t="s">
        <v>74</v>
      </c>
      <c r="H247">
        <v>2020</v>
      </c>
      <c r="I247">
        <v>6</v>
      </c>
      <c r="J247" t="s">
        <v>75</v>
      </c>
      <c r="K247" t="s">
        <v>75</v>
      </c>
      <c r="L247" t="s">
        <v>83</v>
      </c>
      <c r="M247" s="2">
        <v>0</v>
      </c>
      <c r="N247" s="3">
        <v>0</v>
      </c>
      <c r="O247" s="2">
        <v>0</v>
      </c>
      <c r="P247" s="2">
        <v>0</v>
      </c>
      <c r="Q247" s="3">
        <v>0</v>
      </c>
      <c r="R247" s="2">
        <v>0</v>
      </c>
      <c r="S247" s="2">
        <v>0</v>
      </c>
      <c r="T247" s="3">
        <v>0</v>
      </c>
      <c r="U247" s="2">
        <v>0</v>
      </c>
      <c r="V247" s="3">
        <v>0</v>
      </c>
      <c r="W247" s="4">
        <v>0</v>
      </c>
      <c r="X247" s="4">
        <v>0</v>
      </c>
      <c r="Y247" s="3">
        <v>0</v>
      </c>
      <c r="Z247" s="4">
        <v>0</v>
      </c>
      <c r="AA247" s="4">
        <v>0</v>
      </c>
      <c r="AB247" s="3">
        <v>0</v>
      </c>
      <c r="AC247" s="4">
        <v>0</v>
      </c>
      <c r="AD247" s="4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14">
        <v>0</v>
      </c>
      <c r="AN247" s="3">
        <v>0</v>
      </c>
      <c r="AO247" s="2">
        <v>0</v>
      </c>
      <c r="AP247" s="2">
        <v>0</v>
      </c>
      <c r="AQ247" s="3">
        <v>0</v>
      </c>
      <c r="AR247" s="3">
        <v>0</v>
      </c>
      <c r="AS247" s="2">
        <v>0</v>
      </c>
      <c r="AT247" s="2">
        <v>0</v>
      </c>
      <c r="AU247" s="3">
        <v>0</v>
      </c>
      <c r="AV247" s="3">
        <v>0</v>
      </c>
      <c r="AW247" s="3">
        <v>0</v>
      </c>
      <c r="AX247" s="3">
        <v>0</v>
      </c>
      <c r="AY247" s="4">
        <v>0</v>
      </c>
      <c r="AZ247" s="3">
        <v>0</v>
      </c>
    </row>
    <row r="248" spans="1:52" x14ac:dyDescent="0.35">
      <c r="A248" t="s">
        <v>484</v>
      </c>
      <c r="B248" t="s">
        <v>70</v>
      </c>
      <c r="C248" t="s">
        <v>505</v>
      </c>
      <c r="D248" t="s">
        <v>78</v>
      </c>
      <c r="E248" t="s">
        <v>44</v>
      </c>
      <c r="F248" t="s">
        <v>506</v>
      </c>
      <c r="G248" t="s">
        <v>74</v>
      </c>
      <c r="H248">
        <v>2020</v>
      </c>
      <c r="I248">
        <v>6</v>
      </c>
      <c r="J248" t="s">
        <v>75</v>
      </c>
      <c r="K248" t="s">
        <v>75</v>
      </c>
      <c r="L248" t="s">
        <v>83</v>
      </c>
      <c r="M248" s="2">
        <v>11304</v>
      </c>
      <c r="N248" s="3">
        <v>-6.7018818091779467E-2</v>
      </c>
      <c r="O248" s="2">
        <v>1157</v>
      </c>
      <c r="P248" s="2">
        <v>1969</v>
      </c>
      <c r="Q248" s="3">
        <v>-0.41239207719654647</v>
      </c>
      <c r="R248" s="2">
        <v>27</v>
      </c>
      <c r="S248" s="2">
        <v>1969</v>
      </c>
      <c r="T248" s="3">
        <v>-0.98628745556119857</v>
      </c>
      <c r="U248" s="2">
        <v>6101</v>
      </c>
      <c r="V248" s="3">
        <v>-0.24145219445480542</v>
      </c>
      <c r="W248" s="4">
        <v>0</v>
      </c>
      <c r="X248" s="4">
        <v>9</v>
      </c>
      <c r="Y248" s="3">
        <v>-1</v>
      </c>
      <c r="Z248" s="4">
        <v>0</v>
      </c>
      <c r="AA248" s="4">
        <v>5</v>
      </c>
      <c r="AB248" s="3">
        <v>-1</v>
      </c>
      <c r="AC248" s="4">
        <v>0</v>
      </c>
      <c r="AD248" s="4">
        <v>2</v>
      </c>
      <c r="AE248" s="3">
        <v>-1</v>
      </c>
      <c r="AF248" s="3">
        <v>0</v>
      </c>
      <c r="AG248" s="3">
        <v>0.55555555555555558</v>
      </c>
      <c r="AH248" s="3">
        <v>-0.55555555555555558</v>
      </c>
      <c r="AI248" s="3">
        <v>0</v>
      </c>
      <c r="AJ248" s="3">
        <v>0.4</v>
      </c>
      <c r="AK248" s="3">
        <v>-0.4</v>
      </c>
      <c r="AL248" s="3">
        <v>0.5738953783646521</v>
      </c>
      <c r="AM248" s="14">
        <v>6</v>
      </c>
      <c r="AN248" s="3">
        <v>0.66666666666666663</v>
      </c>
      <c r="AO248" s="2">
        <v>2339</v>
      </c>
      <c r="AP248" s="2">
        <v>0</v>
      </c>
      <c r="AQ248" s="3">
        <v>0</v>
      </c>
      <c r="AR248" s="3">
        <v>0.15016218278954399</v>
      </c>
      <c r="AS248" s="2">
        <v>0</v>
      </c>
      <c r="AT248" s="2">
        <v>0</v>
      </c>
      <c r="AU248" s="3">
        <v>0</v>
      </c>
      <c r="AV248" s="3">
        <v>0</v>
      </c>
      <c r="AW248" s="3">
        <v>0.25</v>
      </c>
      <c r="AX248" s="3">
        <v>0.90909090909090906</v>
      </c>
      <c r="AY248" s="4">
        <v>0</v>
      </c>
      <c r="AZ248" s="3">
        <v>0</v>
      </c>
    </row>
    <row r="249" spans="1:52" x14ac:dyDescent="0.35">
      <c r="A249" t="s">
        <v>484</v>
      </c>
      <c r="B249" t="s">
        <v>70</v>
      </c>
      <c r="C249" t="s">
        <v>507</v>
      </c>
      <c r="D249" t="s">
        <v>491</v>
      </c>
      <c r="E249" t="s">
        <v>44</v>
      </c>
      <c r="F249" t="s">
        <v>508</v>
      </c>
      <c r="G249" t="s">
        <v>74</v>
      </c>
      <c r="H249">
        <v>2020</v>
      </c>
      <c r="I249">
        <v>7</v>
      </c>
      <c r="J249" t="s">
        <v>509</v>
      </c>
      <c r="K249" t="s">
        <v>510</v>
      </c>
      <c r="L249" t="s">
        <v>83</v>
      </c>
      <c r="M249" s="2">
        <v>-949</v>
      </c>
      <c r="N249" s="3">
        <v>-1.254355400696864</v>
      </c>
      <c r="O249" s="2">
        <v>0</v>
      </c>
      <c r="P249" s="2">
        <v>4680</v>
      </c>
      <c r="Q249" s="3">
        <v>-1</v>
      </c>
      <c r="R249" s="2">
        <v>0</v>
      </c>
      <c r="S249" s="2">
        <v>4680</v>
      </c>
      <c r="T249" s="3">
        <v>-1</v>
      </c>
      <c r="U249" s="2">
        <v>-949</v>
      </c>
      <c r="V249" s="3">
        <v>-1.254355400696864</v>
      </c>
      <c r="W249" s="4">
        <v>0</v>
      </c>
      <c r="X249" s="4">
        <v>2</v>
      </c>
      <c r="Y249" s="3">
        <v>-1</v>
      </c>
      <c r="Z249" s="4">
        <v>0</v>
      </c>
      <c r="AA249" s="4">
        <v>1</v>
      </c>
      <c r="AB249" s="3">
        <v>-1</v>
      </c>
      <c r="AC249" s="4">
        <v>0</v>
      </c>
      <c r="AD249" s="4">
        <v>1</v>
      </c>
      <c r="AE249" s="3">
        <v>-1</v>
      </c>
      <c r="AF249" s="3">
        <v>0</v>
      </c>
      <c r="AG249" s="3">
        <v>0.5</v>
      </c>
      <c r="AH249" s="3">
        <v>-0.5</v>
      </c>
      <c r="AI249" s="3">
        <v>0</v>
      </c>
      <c r="AJ249" s="3">
        <v>1</v>
      </c>
      <c r="AK249" s="3">
        <v>-1</v>
      </c>
      <c r="AL249" s="3">
        <v>0</v>
      </c>
      <c r="AM249" s="14">
        <v>0</v>
      </c>
      <c r="AN249" s="3">
        <v>0</v>
      </c>
      <c r="AO249" s="2">
        <v>0</v>
      </c>
      <c r="AP249" s="2">
        <v>0</v>
      </c>
      <c r="AQ249" s="3">
        <v>0</v>
      </c>
      <c r="AR249" s="3">
        <v>0</v>
      </c>
      <c r="AS249" s="2">
        <v>0</v>
      </c>
      <c r="AT249" s="2">
        <v>0</v>
      </c>
      <c r="AU249" s="3">
        <v>0</v>
      </c>
      <c r="AV249" s="3">
        <v>0</v>
      </c>
      <c r="AW249" s="3">
        <v>0</v>
      </c>
      <c r="AX249" s="3">
        <v>0</v>
      </c>
      <c r="AY249" s="4">
        <v>0</v>
      </c>
      <c r="AZ249" s="3">
        <v>0</v>
      </c>
    </row>
    <row r="250" spans="1:52" x14ac:dyDescent="0.35">
      <c r="A250" t="s">
        <v>484</v>
      </c>
      <c r="B250" t="s">
        <v>70</v>
      </c>
      <c r="C250" t="s">
        <v>511</v>
      </c>
      <c r="D250" t="s">
        <v>491</v>
      </c>
      <c r="E250" t="s">
        <v>43</v>
      </c>
      <c r="F250" t="s">
        <v>512</v>
      </c>
      <c r="G250" t="s">
        <v>74</v>
      </c>
      <c r="H250">
        <v>2020</v>
      </c>
      <c r="I250">
        <v>9</v>
      </c>
      <c r="J250" t="s">
        <v>513</v>
      </c>
      <c r="K250" t="s">
        <v>292</v>
      </c>
      <c r="L250" t="s">
        <v>495</v>
      </c>
      <c r="M250" s="2">
        <v>0</v>
      </c>
      <c r="N250" s="3">
        <v>0</v>
      </c>
      <c r="O250" s="2">
        <v>0</v>
      </c>
      <c r="P250" s="2">
        <v>0</v>
      </c>
      <c r="Q250" s="3">
        <v>0</v>
      </c>
      <c r="R250" s="2">
        <v>0</v>
      </c>
      <c r="S250" s="2">
        <v>0</v>
      </c>
      <c r="T250" s="3">
        <v>0</v>
      </c>
      <c r="U250" s="2">
        <v>0</v>
      </c>
      <c r="V250" s="3">
        <v>0</v>
      </c>
      <c r="W250" s="4">
        <v>0</v>
      </c>
      <c r="X250" s="4">
        <v>0</v>
      </c>
      <c r="Y250" s="3">
        <v>0</v>
      </c>
      <c r="Z250" s="4">
        <v>0</v>
      </c>
      <c r="AA250" s="4">
        <v>0</v>
      </c>
      <c r="AB250" s="3">
        <v>0</v>
      </c>
      <c r="AC250" s="4">
        <v>0</v>
      </c>
      <c r="AD250" s="4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14">
        <v>0</v>
      </c>
      <c r="AN250" s="3">
        <v>0</v>
      </c>
      <c r="AO250" s="2">
        <v>0</v>
      </c>
      <c r="AP250" s="2">
        <v>0</v>
      </c>
      <c r="AQ250" s="3">
        <v>0</v>
      </c>
      <c r="AR250" s="3">
        <v>0</v>
      </c>
      <c r="AS250" s="2">
        <v>0</v>
      </c>
      <c r="AT250" s="2">
        <v>0</v>
      </c>
      <c r="AU250" s="3">
        <v>0</v>
      </c>
      <c r="AV250" s="3">
        <v>0</v>
      </c>
      <c r="AW250" s="3">
        <v>0</v>
      </c>
      <c r="AX250" s="3">
        <v>0</v>
      </c>
      <c r="AY250" s="4">
        <v>0</v>
      </c>
      <c r="AZ250" s="3">
        <v>0</v>
      </c>
    </row>
    <row r="251" spans="1:52" x14ac:dyDescent="0.35">
      <c r="A251" t="s">
        <v>484</v>
      </c>
      <c r="B251" t="s">
        <v>70</v>
      </c>
      <c r="C251" t="s">
        <v>511</v>
      </c>
      <c r="D251" t="s">
        <v>491</v>
      </c>
      <c r="E251" t="s">
        <v>44</v>
      </c>
      <c r="F251" t="s">
        <v>512</v>
      </c>
      <c r="G251" t="s">
        <v>74</v>
      </c>
      <c r="H251">
        <v>2020</v>
      </c>
      <c r="I251">
        <v>9</v>
      </c>
      <c r="J251" t="s">
        <v>513</v>
      </c>
      <c r="K251" t="s">
        <v>292</v>
      </c>
      <c r="L251" t="s">
        <v>495</v>
      </c>
      <c r="M251" s="2">
        <v>11443</v>
      </c>
      <c r="N251" s="3">
        <v>0.24272371850564725</v>
      </c>
      <c r="O251" s="2">
        <v>2235</v>
      </c>
      <c r="P251" s="2">
        <v>0</v>
      </c>
      <c r="Q251" s="3">
        <v>0</v>
      </c>
      <c r="R251" s="2">
        <v>0</v>
      </c>
      <c r="S251" s="2">
        <v>0</v>
      </c>
      <c r="T251" s="3">
        <v>0</v>
      </c>
      <c r="U251" s="2">
        <v>2237</v>
      </c>
      <c r="V251" s="3">
        <v>0</v>
      </c>
      <c r="W251" s="4">
        <v>5</v>
      </c>
      <c r="X251" s="4">
        <v>0</v>
      </c>
      <c r="Y251" s="3">
        <v>0</v>
      </c>
      <c r="Z251" s="4">
        <v>3</v>
      </c>
      <c r="AA251" s="4">
        <v>0</v>
      </c>
      <c r="AB251" s="3">
        <v>0</v>
      </c>
      <c r="AC251" s="4">
        <v>0</v>
      </c>
      <c r="AD251" s="4">
        <v>0</v>
      </c>
      <c r="AE251" s="3">
        <v>0</v>
      </c>
      <c r="AF251" s="3">
        <v>0.6</v>
      </c>
      <c r="AG251" s="3">
        <v>0</v>
      </c>
      <c r="AH251" s="3">
        <v>0.6</v>
      </c>
      <c r="AI251" s="3">
        <v>0</v>
      </c>
      <c r="AJ251" s="3">
        <v>0</v>
      </c>
      <c r="AK251" s="3">
        <v>0</v>
      </c>
      <c r="AL251" s="3">
        <v>0</v>
      </c>
      <c r="AM251" s="14">
        <v>3</v>
      </c>
      <c r="AN251" s="3">
        <v>1</v>
      </c>
      <c r="AO251" s="2">
        <v>2380</v>
      </c>
      <c r="AP251" s="2">
        <v>248</v>
      </c>
      <c r="AQ251" s="3">
        <v>0.10420168067226891</v>
      </c>
      <c r="AR251" s="3">
        <v>1.1960488866566215</v>
      </c>
      <c r="AS251" s="2">
        <v>0</v>
      </c>
      <c r="AT251" s="2">
        <v>0</v>
      </c>
      <c r="AU251" s="3">
        <v>0</v>
      </c>
      <c r="AV251" s="3">
        <v>0</v>
      </c>
      <c r="AW251" s="3">
        <v>0</v>
      </c>
      <c r="AX251" s="3">
        <v>1</v>
      </c>
      <c r="AY251" s="4">
        <v>0</v>
      </c>
      <c r="AZ251" s="3">
        <v>0.10420168067226891</v>
      </c>
    </row>
    <row r="252" spans="1:52" x14ac:dyDescent="0.35">
      <c r="A252" t="s">
        <v>484</v>
      </c>
      <c r="B252" t="s">
        <v>70</v>
      </c>
      <c r="C252" t="s">
        <v>514</v>
      </c>
      <c r="D252" t="s">
        <v>78</v>
      </c>
      <c r="E252" t="s">
        <v>43</v>
      </c>
      <c r="F252" t="s">
        <v>515</v>
      </c>
      <c r="G252" t="s">
        <v>74</v>
      </c>
      <c r="H252">
        <v>2021</v>
      </c>
      <c r="I252">
        <v>5</v>
      </c>
      <c r="J252" t="s">
        <v>516</v>
      </c>
      <c r="K252" t="s">
        <v>500</v>
      </c>
      <c r="L252" t="s">
        <v>83</v>
      </c>
      <c r="M252" s="2">
        <v>0</v>
      </c>
      <c r="N252" s="3">
        <v>0</v>
      </c>
      <c r="O252" s="2">
        <v>0</v>
      </c>
      <c r="P252" s="2">
        <v>0</v>
      </c>
      <c r="Q252" s="3">
        <v>0</v>
      </c>
      <c r="R252" s="2">
        <v>0</v>
      </c>
      <c r="S252" s="2">
        <v>0</v>
      </c>
      <c r="T252" s="3">
        <v>0</v>
      </c>
      <c r="U252" s="2">
        <v>0</v>
      </c>
      <c r="V252" s="3">
        <v>0</v>
      </c>
      <c r="W252" s="4">
        <v>0</v>
      </c>
      <c r="X252" s="4">
        <v>0</v>
      </c>
      <c r="Y252" s="3">
        <v>0</v>
      </c>
      <c r="Z252" s="4">
        <v>0</v>
      </c>
      <c r="AA252" s="4">
        <v>0</v>
      </c>
      <c r="AB252" s="3">
        <v>0</v>
      </c>
      <c r="AC252" s="4">
        <v>0</v>
      </c>
      <c r="AD252" s="4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14">
        <v>0</v>
      </c>
      <c r="AN252" s="3">
        <v>0</v>
      </c>
      <c r="AO252" s="2">
        <v>0</v>
      </c>
      <c r="AP252" s="2">
        <v>0</v>
      </c>
      <c r="AQ252" s="3">
        <v>0</v>
      </c>
      <c r="AR252" s="3">
        <v>0</v>
      </c>
      <c r="AS252" s="2">
        <v>0</v>
      </c>
      <c r="AT252" s="2">
        <v>0</v>
      </c>
      <c r="AU252" s="3">
        <v>0</v>
      </c>
      <c r="AV252" s="3">
        <v>0</v>
      </c>
      <c r="AW252" s="3">
        <v>0</v>
      </c>
      <c r="AX252" s="3">
        <v>0</v>
      </c>
      <c r="AY252" s="4">
        <v>0</v>
      </c>
      <c r="AZ252" s="3">
        <v>0</v>
      </c>
    </row>
    <row r="253" spans="1:52" x14ac:dyDescent="0.35">
      <c r="A253" t="s">
        <v>484</v>
      </c>
      <c r="B253" t="s">
        <v>70</v>
      </c>
      <c r="C253" t="s">
        <v>514</v>
      </c>
      <c r="D253" t="s">
        <v>78</v>
      </c>
      <c r="E253" t="s">
        <v>44</v>
      </c>
      <c r="F253" t="s">
        <v>515</v>
      </c>
      <c r="G253" t="s">
        <v>74</v>
      </c>
      <c r="H253">
        <v>2021</v>
      </c>
      <c r="I253">
        <v>5</v>
      </c>
      <c r="J253" t="s">
        <v>516</v>
      </c>
      <c r="K253" t="s">
        <v>500</v>
      </c>
      <c r="L253" t="s">
        <v>83</v>
      </c>
      <c r="M253" s="2">
        <v>15952</v>
      </c>
      <c r="N253" s="3">
        <v>8.1271605775096595E-2</v>
      </c>
      <c r="O253" s="2">
        <v>1199</v>
      </c>
      <c r="P253" s="2">
        <v>0</v>
      </c>
      <c r="Q253" s="3">
        <v>0</v>
      </c>
      <c r="R253" s="2">
        <v>1199</v>
      </c>
      <c r="S253" s="2">
        <v>0</v>
      </c>
      <c r="T253" s="3">
        <v>0</v>
      </c>
      <c r="U253" s="2">
        <v>15952</v>
      </c>
      <c r="V253" s="3">
        <v>8.1271605775096595E-2</v>
      </c>
      <c r="W253" s="4">
        <v>17</v>
      </c>
      <c r="X253" s="4">
        <v>0</v>
      </c>
      <c r="Y253" s="3">
        <v>0</v>
      </c>
      <c r="Z253" s="4">
        <v>11</v>
      </c>
      <c r="AA253" s="4">
        <v>0</v>
      </c>
      <c r="AB253" s="3">
        <v>0</v>
      </c>
      <c r="AC253" s="4">
        <v>1</v>
      </c>
      <c r="AD253" s="4">
        <v>0</v>
      </c>
      <c r="AE253" s="3">
        <v>0</v>
      </c>
      <c r="AF253" s="3">
        <v>0.6470588235294118</v>
      </c>
      <c r="AG253" s="3">
        <v>0</v>
      </c>
      <c r="AH253" s="3">
        <v>0.6470588235294118</v>
      </c>
      <c r="AI253" s="3">
        <v>9.0909090909090912E-2</v>
      </c>
      <c r="AJ253" s="3">
        <v>0</v>
      </c>
      <c r="AK253" s="3">
        <v>9.0909090909090912E-2</v>
      </c>
      <c r="AL253" s="3">
        <v>0</v>
      </c>
      <c r="AM253" s="14">
        <v>6</v>
      </c>
      <c r="AN253" s="3">
        <v>0</v>
      </c>
      <c r="AO253" s="2">
        <v>3692</v>
      </c>
      <c r="AP253" s="2">
        <v>0</v>
      </c>
      <c r="AQ253" s="3">
        <v>0</v>
      </c>
      <c r="AR253" s="3">
        <v>0</v>
      </c>
      <c r="AS253" s="2">
        <v>0</v>
      </c>
      <c r="AT253" s="2">
        <v>0</v>
      </c>
      <c r="AU253" s="3">
        <v>0</v>
      </c>
      <c r="AV253" s="3">
        <v>0</v>
      </c>
      <c r="AW253" s="3">
        <v>0.27272727272727271</v>
      </c>
      <c r="AX253" s="3">
        <v>1</v>
      </c>
      <c r="AY253" s="4">
        <v>0</v>
      </c>
      <c r="AZ253" s="3">
        <v>0</v>
      </c>
    </row>
    <row r="254" spans="1:52" x14ac:dyDescent="0.35">
      <c r="A254" t="s">
        <v>484</v>
      </c>
      <c r="B254" t="s">
        <v>70</v>
      </c>
      <c r="C254" t="s">
        <v>517</v>
      </c>
      <c r="D254" t="s">
        <v>491</v>
      </c>
      <c r="E254" t="s">
        <v>43</v>
      </c>
      <c r="F254" t="s">
        <v>518</v>
      </c>
      <c r="G254" t="s">
        <v>74</v>
      </c>
      <c r="H254">
        <v>2021</v>
      </c>
      <c r="I254">
        <v>9</v>
      </c>
      <c r="J254" t="s">
        <v>498</v>
      </c>
      <c r="K254" t="s">
        <v>499</v>
      </c>
      <c r="L254" t="s">
        <v>83</v>
      </c>
      <c r="M254" s="2">
        <v>0</v>
      </c>
      <c r="N254" s="3">
        <v>0</v>
      </c>
      <c r="O254" s="2">
        <v>0</v>
      </c>
      <c r="P254" s="2">
        <v>0</v>
      </c>
      <c r="Q254" s="3">
        <v>0</v>
      </c>
      <c r="R254" s="2">
        <v>0</v>
      </c>
      <c r="S254" s="2">
        <v>0</v>
      </c>
      <c r="T254" s="3">
        <v>0</v>
      </c>
      <c r="U254" s="2">
        <v>0</v>
      </c>
      <c r="V254" s="3">
        <v>0</v>
      </c>
      <c r="W254" s="4">
        <v>0</v>
      </c>
      <c r="X254" s="4">
        <v>0</v>
      </c>
      <c r="Y254" s="3">
        <v>0</v>
      </c>
      <c r="Z254" s="4">
        <v>0</v>
      </c>
      <c r="AA254" s="4">
        <v>0</v>
      </c>
      <c r="AB254" s="3">
        <v>0</v>
      </c>
      <c r="AC254" s="4">
        <v>0</v>
      </c>
      <c r="AD254" s="4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14">
        <v>0</v>
      </c>
      <c r="AN254" s="3">
        <v>0</v>
      </c>
      <c r="AO254" s="2">
        <v>0</v>
      </c>
      <c r="AP254" s="2">
        <v>0</v>
      </c>
      <c r="AQ254" s="3">
        <v>0</v>
      </c>
      <c r="AR254" s="3">
        <v>0</v>
      </c>
      <c r="AS254" s="2">
        <v>0</v>
      </c>
      <c r="AT254" s="2">
        <v>0</v>
      </c>
      <c r="AU254" s="3">
        <v>0</v>
      </c>
      <c r="AV254" s="3">
        <v>0</v>
      </c>
      <c r="AW254" s="3">
        <v>0</v>
      </c>
      <c r="AX254" s="3">
        <v>0</v>
      </c>
      <c r="AY254" s="4">
        <v>0</v>
      </c>
      <c r="AZ254" s="3">
        <v>0</v>
      </c>
    </row>
    <row r="255" spans="1:52" x14ac:dyDescent="0.35">
      <c r="A255" t="s">
        <v>484</v>
      </c>
      <c r="B255" t="s">
        <v>70</v>
      </c>
      <c r="C255" t="s">
        <v>517</v>
      </c>
      <c r="D255" t="s">
        <v>491</v>
      </c>
      <c r="E255" t="s">
        <v>44</v>
      </c>
      <c r="F255" t="s">
        <v>518</v>
      </c>
      <c r="G255" t="s">
        <v>74</v>
      </c>
      <c r="H255">
        <v>2021</v>
      </c>
      <c r="I255">
        <v>9</v>
      </c>
      <c r="J255" t="s">
        <v>498</v>
      </c>
      <c r="K255" t="s">
        <v>499</v>
      </c>
      <c r="L255" t="s">
        <v>83</v>
      </c>
      <c r="M255" s="2">
        <v>10481</v>
      </c>
      <c r="N255" s="3">
        <v>0</v>
      </c>
      <c r="O255" s="2">
        <v>10481</v>
      </c>
      <c r="P255" s="2">
        <v>0</v>
      </c>
      <c r="Q255" s="3">
        <v>0</v>
      </c>
      <c r="R255" s="2">
        <v>10481</v>
      </c>
      <c r="S255" s="2">
        <v>0</v>
      </c>
      <c r="T255" s="3">
        <v>0</v>
      </c>
      <c r="U255" s="2">
        <v>10481</v>
      </c>
      <c r="V255" s="3">
        <v>0</v>
      </c>
      <c r="W255" s="4">
        <v>9</v>
      </c>
      <c r="X255" s="4">
        <v>0</v>
      </c>
      <c r="Y255" s="3">
        <v>0</v>
      </c>
      <c r="Z255" s="4">
        <v>5</v>
      </c>
      <c r="AA255" s="4">
        <v>0</v>
      </c>
      <c r="AB255" s="3">
        <v>0</v>
      </c>
      <c r="AC255" s="4">
        <v>2</v>
      </c>
      <c r="AD255" s="4">
        <v>0</v>
      </c>
      <c r="AE255" s="3">
        <v>0</v>
      </c>
      <c r="AF255" s="3">
        <v>0.55555555555555558</v>
      </c>
      <c r="AG255" s="3">
        <v>0</v>
      </c>
      <c r="AH255" s="3">
        <v>0.55555555555555558</v>
      </c>
      <c r="AI255" s="3">
        <v>0.4</v>
      </c>
      <c r="AJ255" s="3">
        <v>0</v>
      </c>
      <c r="AK255" s="3">
        <v>0.4</v>
      </c>
      <c r="AL255" s="3">
        <v>0</v>
      </c>
      <c r="AM255" s="14">
        <v>2</v>
      </c>
      <c r="AN255" s="3">
        <v>0</v>
      </c>
      <c r="AO255" s="2">
        <v>804</v>
      </c>
      <c r="AP255" s="2">
        <v>0</v>
      </c>
      <c r="AQ255" s="3">
        <v>0</v>
      </c>
      <c r="AR255" s="3">
        <v>0</v>
      </c>
      <c r="AS255" s="2">
        <v>0</v>
      </c>
      <c r="AT255" s="2">
        <v>0</v>
      </c>
      <c r="AU255" s="3">
        <v>0</v>
      </c>
      <c r="AV255" s="3">
        <v>0</v>
      </c>
      <c r="AW255" s="3">
        <v>0</v>
      </c>
      <c r="AX255" s="3">
        <v>1</v>
      </c>
      <c r="AY255" s="4">
        <v>0</v>
      </c>
      <c r="AZ255" s="3">
        <v>0</v>
      </c>
    </row>
    <row r="256" spans="1:52" x14ac:dyDescent="0.35">
      <c r="A256" t="s">
        <v>484</v>
      </c>
      <c r="B256" t="s">
        <v>70</v>
      </c>
      <c r="C256" t="s">
        <v>519</v>
      </c>
      <c r="D256" t="s">
        <v>491</v>
      </c>
      <c r="E256" t="s">
        <v>44</v>
      </c>
      <c r="F256" t="s">
        <v>520</v>
      </c>
      <c r="G256" t="s">
        <v>74</v>
      </c>
      <c r="H256">
        <v>2021</v>
      </c>
      <c r="I256">
        <v>9</v>
      </c>
      <c r="J256" t="s">
        <v>521</v>
      </c>
      <c r="K256" t="s">
        <v>522</v>
      </c>
      <c r="L256" t="s">
        <v>495</v>
      </c>
      <c r="M256" s="2">
        <v>0</v>
      </c>
      <c r="N256" s="3">
        <v>0</v>
      </c>
      <c r="O256" s="2">
        <v>0</v>
      </c>
      <c r="P256" s="2">
        <v>0</v>
      </c>
      <c r="Q256" s="3">
        <v>0</v>
      </c>
      <c r="R256" s="2">
        <v>0</v>
      </c>
      <c r="S256" s="2">
        <v>0</v>
      </c>
      <c r="T256" s="3">
        <v>0</v>
      </c>
      <c r="U256" s="2">
        <v>0</v>
      </c>
      <c r="V256" s="3">
        <v>0</v>
      </c>
      <c r="W256" s="4">
        <v>1</v>
      </c>
      <c r="X256" s="4">
        <v>0</v>
      </c>
      <c r="Y256" s="3">
        <v>0</v>
      </c>
      <c r="Z256" s="4">
        <v>1</v>
      </c>
      <c r="AA256" s="4">
        <v>0</v>
      </c>
      <c r="AB256" s="3">
        <v>0</v>
      </c>
      <c r="AC256" s="4">
        <v>0</v>
      </c>
      <c r="AD256" s="4">
        <v>0</v>
      </c>
      <c r="AE256" s="3">
        <v>0</v>
      </c>
      <c r="AF256" s="3">
        <v>1</v>
      </c>
      <c r="AG256" s="3">
        <v>0</v>
      </c>
      <c r="AH256" s="3">
        <v>1</v>
      </c>
      <c r="AI256" s="3">
        <v>0</v>
      </c>
      <c r="AJ256" s="3">
        <v>0</v>
      </c>
      <c r="AK256" s="3">
        <v>0</v>
      </c>
      <c r="AL256" s="3">
        <v>0</v>
      </c>
      <c r="AM256" s="14">
        <v>0</v>
      </c>
      <c r="AN256" s="3">
        <v>0</v>
      </c>
      <c r="AO256" s="2">
        <v>0</v>
      </c>
      <c r="AP256" s="2">
        <v>0</v>
      </c>
      <c r="AQ256" s="3">
        <v>0</v>
      </c>
      <c r="AR256" s="3">
        <v>0</v>
      </c>
      <c r="AS256" s="2">
        <v>0</v>
      </c>
      <c r="AT256" s="2">
        <v>0</v>
      </c>
      <c r="AU256" s="3">
        <v>0</v>
      </c>
      <c r="AV256" s="3">
        <v>0</v>
      </c>
      <c r="AW256" s="3">
        <v>0</v>
      </c>
      <c r="AX256" s="3">
        <v>1</v>
      </c>
      <c r="AY256" s="4">
        <v>0</v>
      </c>
      <c r="AZ256" s="3">
        <v>0</v>
      </c>
    </row>
    <row r="257" spans="1:52" x14ac:dyDescent="0.35">
      <c r="A257" t="s">
        <v>484</v>
      </c>
      <c r="B257" t="s">
        <v>70</v>
      </c>
      <c r="C257" t="s">
        <v>523</v>
      </c>
      <c r="D257" t="s">
        <v>485</v>
      </c>
      <c r="E257" t="s">
        <v>43</v>
      </c>
      <c r="F257" t="s">
        <v>524</v>
      </c>
      <c r="G257" t="s">
        <v>74</v>
      </c>
      <c r="H257">
        <v>2020</v>
      </c>
      <c r="I257">
        <v>5</v>
      </c>
      <c r="J257" t="s">
        <v>525</v>
      </c>
      <c r="K257" t="s">
        <v>526</v>
      </c>
      <c r="L257" t="s">
        <v>83</v>
      </c>
      <c r="M257" s="2">
        <v>0</v>
      </c>
      <c r="N257" s="3">
        <v>0</v>
      </c>
      <c r="O257" s="2">
        <v>0</v>
      </c>
      <c r="P257" s="2">
        <v>0</v>
      </c>
      <c r="Q257" s="3">
        <v>0</v>
      </c>
      <c r="R257" s="2">
        <v>0</v>
      </c>
      <c r="S257" s="2">
        <v>0</v>
      </c>
      <c r="T257" s="3">
        <v>0</v>
      </c>
      <c r="U257" s="2">
        <v>0</v>
      </c>
      <c r="V257" s="3">
        <v>0</v>
      </c>
      <c r="W257" s="4">
        <v>0</v>
      </c>
      <c r="X257" s="4">
        <v>0</v>
      </c>
      <c r="Y257" s="3">
        <v>0</v>
      </c>
      <c r="Z257" s="4">
        <v>0</v>
      </c>
      <c r="AA257" s="4">
        <v>0</v>
      </c>
      <c r="AB257" s="3">
        <v>0</v>
      </c>
      <c r="AC257" s="4">
        <v>0</v>
      </c>
      <c r="AD257" s="4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14">
        <v>0</v>
      </c>
      <c r="AN257" s="3">
        <v>0</v>
      </c>
      <c r="AO257" s="2">
        <v>0</v>
      </c>
      <c r="AP257" s="2">
        <v>0</v>
      </c>
      <c r="AQ257" s="3">
        <v>0</v>
      </c>
      <c r="AR257" s="3">
        <v>0</v>
      </c>
      <c r="AS257" s="2">
        <v>0</v>
      </c>
      <c r="AT257" s="2">
        <v>0</v>
      </c>
      <c r="AU257" s="3">
        <v>0</v>
      </c>
      <c r="AV257" s="3">
        <v>0</v>
      </c>
      <c r="AW257" s="3">
        <v>0</v>
      </c>
      <c r="AX257" s="3">
        <v>0</v>
      </c>
      <c r="AY257" s="4">
        <v>0</v>
      </c>
      <c r="AZ257" s="3">
        <v>0</v>
      </c>
    </row>
    <row r="258" spans="1:52" x14ac:dyDescent="0.35">
      <c r="A258" t="s">
        <v>484</v>
      </c>
      <c r="B258" t="s">
        <v>70</v>
      </c>
      <c r="C258" t="s">
        <v>523</v>
      </c>
      <c r="D258" t="s">
        <v>485</v>
      </c>
      <c r="E258" t="s">
        <v>44</v>
      </c>
      <c r="F258" t="s">
        <v>524</v>
      </c>
      <c r="G258" t="s">
        <v>74</v>
      </c>
      <c r="H258">
        <v>2020</v>
      </c>
      <c r="I258">
        <v>5</v>
      </c>
      <c r="J258" t="s">
        <v>525</v>
      </c>
      <c r="K258" t="s">
        <v>526</v>
      </c>
      <c r="L258" t="s">
        <v>83</v>
      </c>
      <c r="M258" s="2">
        <v>1788</v>
      </c>
      <c r="N258" s="3">
        <v>0</v>
      </c>
      <c r="O258" s="2">
        <v>0</v>
      </c>
      <c r="P258" s="2">
        <v>0</v>
      </c>
      <c r="Q258" s="3">
        <v>0</v>
      </c>
      <c r="R258" s="2">
        <v>0</v>
      </c>
      <c r="S258" s="2">
        <v>0</v>
      </c>
      <c r="T258" s="3">
        <v>0</v>
      </c>
      <c r="U258" s="2">
        <v>0</v>
      </c>
      <c r="V258" s="3">
        <v>0</v>
      </c>
      <c r="W258" s="4">
        <v>0</v>
      </c>
      <c r="X258" s="4">
        <v>10</v>
      </c>
      <c r="Y258" s="3">
        <v>-1</v>
      </c>
      <c r="Z258" s="4">
        <v>0</v>
      </c>
      <c r="AA258" s="4">
        <v>9</v>
      </c>
      <c r="AB258" s="3">
        <v>-1</v>
      </c>
      <c r="AC258" s="4">
        <v>0</v>
      </c>
      <c r="AD258" s="4">
        <v>0</v>
      </c>
      <c r="AE258" s="3">
        <v>0</v>
      </c>
      <c r="AF258" s="3">
        <v>0</v>
      </c>
      <c r="AG258" s="3">
        <v>0.9</v>
      </c>
      <c r="AH258" s="3">
        <v>-0.9</v>
      </c>
      <c r="AI258" s="3">
        <v>0</v>
      </c>
      <c r="AJ258" s="3">
        <v>0</v>
      </c>
      <c r="AK258" s="3">
        <v>0</v>
      </c>
      <c r="AL258" s="3">
        <v>0</v>
      </c>
      <c r="AM258" s="14">
        <v>3</v>
      </c>
      <c r="AN258" s="3">
        <v>0.6</v>
      </c>
      <c r="AO258" s="2">
        <v>442</v>
      </c>
      <c r="AP258" s="2">
        <v>0</v>
      </c>
      <c r="AQ258" s="3">
        <v>0</v>
      </c>
      <c r="AR258" s="3">
        <v>0</v>
      </c>
      <c r="AS258" s="2">
        <v>0</v>
      </c>
      <c r="AT258" s="2">
        <v>0</v>
      </c>
      <c r="AU258" s="3">
        <v>0</v>
      </c>
      <c r="AV258" s="3">
        <v>0</v>
      </c>
      <c r="AW258" s="3">
        <v>0</v>
      </c>
      <c r="AX258" s="3">
        <v>0.75</v>
      </c>
      <c r="AY258" s="4">
        <v>0</v>
      </c>
      <c r="AZ258" s="3">
        <v>0</v>
      </c>
    </row>
    <row r="259" spans="1:52" x14ac:dyDescent="0.35">
      <c r="A259" t="s">
        <v>484</v>
      </c>
      <c r="B259" t="s">
        <v>70</v>
      </c>
      <c r="C259" t="s">
        <v>484</v>
      </c>
      <c r="D259" t="s">
        <v>135</v>
      </c>
      <c r="E259" t="s">
        <v>44</v>
      </c>
      <c r="F259" t="s">
        <v>242</v>
      </c>
      <c r="G259" t="s">
        <v>74</v>
      </c>
      <c r="H259">
        <v>2020</v>
      </c>
      <c r="I259">
        <v>4</v>
      </c>
      <c r="J259" t="s">
        <v>243</v>
      </c>
      <c r="K259" t="s">
        <v>244</v>
      </c>
      <c r="L259" t="s">
        <v>76</v>
      </c>
      <c r="M259" s="2">
        <v>0</v>
      </c>
      <c r="N259" s="3">
        <v>0</v>
      </c>
      <c r="O259" s="2">
        <v>0</v>
      </c>
      <c r="P259" s="2">
        <v>0</v>
      </c>
      <c r="Q259" s="3">
        <v>0</v>
      </c>
      <c r="R259" s="2">
        <v>0</v>
      </c>
      <c r="S259" s="2">
        <v>0</v>
      </c>
      <c r="T259" s="3">
        <v>0</v>
      </c>
      <c r="U259" s="2">
        <v>0</v>
      </c>
      <c r="V259" s="3">
        <v>0</v>
      </c>
      <c r="W259" s="4">
        <v>0</v>
      </c>
      <c r="X259" s="4">
        <v>0</v>
      </c>
      <c r="Y259" s="3">
        <v>0</v>
      </c>
      <c r="Z259" s="4">
        <v>0</v>
      </c>
      <c r="AA259" s="4">
        <v>0</v>
      </c>
      <c r="AB259" s="3">
        <v>0</v>
      </c>
      <c r="AC259" s="4">
        <v>0</v>
      </c>
      <c r="AD259" s="4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14">
        <v>0</v>
      </c>
      <c r="AN259" s="3">
        <v>0</v>
      </c>
      <c r="AO259" s="2">
        <v>0</v>
      </c>
      <c r="AP259" s="2">
        <v>0</v>
      </c>
      <c r="AQ259" s="3">
        <v>0</v>
      </c>
      <c r="AR259" s="3">
        <v>0</v>
      </c>
      <c r="AS259" s="2">
        <v>0</v>
      </c>
      <c r="AT259" s="2">
        <v>0</v>
      </c>
      <c r="AU259" s="3">
        <v>0</v>
      </c>
      <c r="AV259" s="3">
        <v>0</v>
      </c>
      <c r="AW259" s="3">
        <v>0</v>
      </c>
      <c r="AX259" s="3">
        <v>0</v>
      </c>
      <c r="AY259" s="4">
        <v>0</v>
      </c>
      <c r="AZ259" s="3">
        <v>0</v>
      </c>
    </row>
    <row r="260" spans="1:52" x14ac:dyDescent="0.35">
      <c r="A260" t="s">
        <v>527</v>
      </c>
      <c r="B260" t="s">
        <v>70</v>
      </c>
      <c r="C260" t="s">
        <v>528</v>
      </c>
      <c r="D260" t="s">
        <v>491</v>
      </c>
      <c r="E260" t="s">
        <v>44</v>
      </c>
      <c r="F260" t="s">
        <v>529</v>
      </c>
      <c r="G260" t="s">
        <v>80</v>
      </c>
      <c r="H260">
        <v>2020</v>
      </c>
      <c r="I260">
        <v>6</v>
      </c>
      <c r="J260" t="s">
        <v>530</v>
      </c>
      <c r="K260" t="s">
        <v>292</v>
      </c>
      <c r="L260" t="s">
        <v>495</v>
      </c>
      <c r="M260" s="2">
        <v>1772</v>
      </c>
      <c r="N260" s="3">
        <v>0</v>
      </c>
      <c r="O260" s="2">
        <v>0</v>
      </c>
      <c r="P260" s="2">
        <v>0</v>
      </c>
      <c r="Q260" s="3">
        <v>0</v>
      </c>
      <c r="R260" s="2">
        <v>0</v>
      </c>
      <c r="S260" s="2">
        <v>0</v>
      </c>
      <c r="T260" s="3">
        <v>0</v>
      </c>
      <c r="U260" s="2">
        <v>0</v>
      </c>
      <c r="V260" s="3">
        <v>0</v>
      </c>
      <c r="W260" s="4">
        <v>0</v>
      </c>
      <c r="X260" s="4">
        <v>0</v>
      </c>
      <c r="Y260" s="3">
        <v>0</v>
      </c>
      <c r="Z260" s="4">
        <v>0</v>
      </c>
      <c r="AA260" s="4">
        <v>0</v>
      </c>
      <c r="AB260" s="3">
        <v>0</v>
      </c>
      <c r="AC260" s="4">
        <v>0</v>
      </c>
      <c r="AD260" s="4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14">
        <v>0</v>
      </c>
      <c r="AN260" s="3">
        <v>0</v>
      </c>
      <c r="AO260" s="2">
        <v>437</v>
      </c>
      <c r="AP260" s="2">
        <v>0</v>
      </c>
      <c r="AQ260" s="3">
        <v>0</v>
      </c>
      <c r="AR260" s="3">
        <v>0</v>
      </c>
      <c r="AS260" s="2">
        <v>0</v>
      </c>
      <c r="AT260" s="2">
        <v>0</v>
      </c>
      <c r="AU260" s="3">
        <v>0</v>
      </c>
      <c r="AV260" s="3">
        <v>0</v>
      </c>
      <c r="AW260" s="3">
        <v>0</v>
      </c>
      <c r="AX260" s="3">
        <v>0</v>
      </c>
      <c r="AY260" s="4">
        <v>0</v>
      </c>
      <c r="AZ260" s="3">
        <v>0</v>
      </c>
    </row>
    <row r="261" spans="1:52" x14ac:dyDescent="0.35">
      <c r="A261" t="s">
        <v>527</v>
      </c>
      <c r="B261" t="s">
        <v>70</v>
      </c>
      <c r="C261" t="s">
        <v>531</v>
      </c>
      <c r="D261" t="s">
        <v>491</v>
      </c>
      <c r="E261" t="s">
        <v>43</v>
      </c>
      <c r="F261" t="s">
        <v>532</v>
      </c>
      <c r="G261" t="s">
        <v>74</v>
      </c>
      <c r="H261">
        <v>2020</v>
      </c>
      <c r="I261">
        <v>6</v>
      </c>
      <c r="J261" t="s">
        <v>530</v>
      </c>
      <c r="K261" t="s">
        <v>292</v>
      </c>
      <c r="L261" t="s">
        <v>495</v>
      </c>
      <c r="M261" s="2">
        <v>0</v>
      </c>
      <c r="N261" s="3">
        <v>0</v>
      </c>
      <c r="O261" s="2">
        <v>0</v>
      </c>
      <c r="P261" s="2">
        <v>0</v>
      </c>
      <c r="Q261" s="3">
        <v>0</v>
      </c>
      <c r="R261" s="2">
        <v>0</v>
      </c>
      <c r="S261" s="2">
        <v>0</v>
      </c>
      <c r="T261" s="3">
        <v>0</v>
      </c>
      <c r="U261" s="2">
        <v>0</v>
      </c>
      <c r="V261" s="3">
        <v>0</v>
      </c>
      <c r="W261" s="4">
        <v>0</v>
      </c>
      <c r="X261" s="4">
        <v>0</v>
      </c>
      <c r="Y261" s="3">
        <v>0</v>
      </c>
      <c r="Z261" s="4">
        <v>0</v>
      </c>
      <c r="AA261" s="4">
        <v>0</v>
      </c>
      <c r="AB261" s="3">
        <v>0</v>
      </c>
      <c r="AC261" s="4">
        <v>0</v>
      </c>
      <c r="AD261" s="4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14">
        <v>0</v>
      </c>
      <c r="AN261" s="3">
        <v>0</v>
      </c>
      <c r="AO261" s="2">
        <v>0</v>
      </c>
      <c r="AP261" s="2">
        <v>0</v>
      </c>
      <c r="AQ261" s="3">
        <v>0</v>
      </c>
      <c r="AR261" s="3">
        <v>0</v>
      </c>
      <c r="AS261" s="2">
        <v>0</v>
      </c>
      <c r="AT261" s="2">
        <v>0</v>
      </c>
      <c r="AU261" s="3">
        <v>0</v>
      </c>
      <c r="AV261" s="3">
        <v>0</v>
      </c>
      <c r="AW261" s="3">
        <v>0</v>
      </c>
      <c r="AX261" s="3">
        <v>0</v>
      </c>
      <c r="AY261" s="4">
        <v>0</v>
      </c>
      <c r="AZ261" s="3">
        <v>0</v>
      </c>
    </row>
    <row r="262" spans="1:52" x14ac:dyDescent="0.35">
      <c r="A262" t="s">
        <v>527</v>
      </c>
      <c r="B262" t="s">
        <v>70</v>
      </c>
      <c r="C262" t="s">
        <v>531</v>
      </c>
      <c r="D262" t="s">
        <v>491</v>
      </c>
      <c r="E262" t="s">
        <v>44</v>
      </c>
      <c r="F262" t="s">
        <v>532</v>
      </c>
      <c r="G262" t="s">
        <v>74</v>
      </c>
      <c r="H262">
        <v>2020</v>
      </c>
      <c r="I262">
        <v>6</v>
      </c>
      <c r="J262" t="s">
        <v>530</v>
      </c>
      <c r="K262" t="s">
        <v>292</v>
      </c>
      <c r="L262" t="s">
        <v>495</v>
      </c>
      <c r="M262" s="2">
        <v>16964</v>
      </c>
      <c r="N262" s="3">
        <v>-6.3590196511371169E-2</v>
      </c>
      <c r="O262" s="2">
        <v>5339</v>
      </c>
      <c r="P262" s="2">
        <v>6491</v>
      </c>
      <c r="Q262" s="3">
        <v>-0.1774765059312895</v>
      </c>
      <c r="R262" s="2">
        <v>1893</v>
      </c>
      <c r="S262" s="2">
        <v>6491</v>
      </c>
      <c r="T262" s="3">
        <v>-0.7083654290556155</v>
      </c>
      <c r="U262" s="2">
        <v>7132</v>
      </c>
      <c r="V262" s="3">
        <v>-0.39198635976129581</v>
      </c>
      <c r="W262" s="4">
        <v>8</v>
      </c>
      <c r="X262" s="4">
        <v>34</v>
      </c>
      <c r="Y262" s="3">
        <v>-0.76470588235294112</v>
      </c>
      <c r="Z262" s="4">
        <v>4</v>
      </c>
      <c r="AA262" s="4">
        <v>30</v>
      </c>
      <c r="AB262" s="3">
        <v>-0.8666666666666667</v>
      </c>
      <c r="AC262" s="4">
        <v>0</v>
      </c>
      <c r="AD262" s="4">
        <v>6</v>
      </c>
      <c r="AE262" s="3">
        <v>-1</v>
      </c>
      <c r="AF262" s="3">
        <v>0.5</v>
      </c>
      <c r="AG262" s="3">
        <v>0.88235294117647056</v>
      </c>
      <c r="AH262" s="3">
        <v>-0.38235294117647056</v>
      </c>
      <c r="AI262" s="3">
        <v>0</v>
      </c>
      <c r="AJ262" s="3">
        <v>0.2</v>
      </c>
      <c r="AK262" s="3">
        <v>-0.2</v>
      </c>
      <c r="AL262" s="3">
        <v>0.53088892312432601</v>
      </c>
      <c r="AM262" s="14">
        <v>4</v>
      </c>
      <c r="AN262" s="3">
        <v>0.4</v>
      </c>
      <c r="AO262" s="2">
        <v>6591</v>
      </c>
      <c r="AP262" s="2">
        <v>0</v>
      </c>
      <c r="AQ262" s="3">
        <v>0</v>
      </c>
      <c r="AR262" s="3">
        <v>1.5578967867575462</v>
      </c>
      <c r="AS262" s="2">
        <v>0</v>
      </c>
      <c r="AT262" s="2">
        <v>0</v>
      </c>
      <c r="AU262" s="3">
        <v>0</v>
      </c>
      <c r="AV262" s="3">
        <v>0</v>
      </c>
      <c r="AW262" s="3">
        <v>0.5</v>
      </c>
      <c r="AX262" s="3">
        <v>1</v>
      </c>
      <c r="AY262" s="4">
        <v>0</v>
      </c>
      <c r="AZ262" s="3">
        <v>0</v>
      </c>
    </row>
    <row r="263" spans="1:52" x14ac:dyDescent="0.35">
      <c r="A263" t="s">
        <v>527</v>
      </c>
      <c r="B263" t="s">
        <v>70</v>
      </c>
      <c r="C263" t="s">
        <v>533</v>
      </c>
      <c r="D263" t="s">
        <v>491</v>
      </c>
      <c r="E263" t="s">
        <v>43</v>
      </c>
      <c r="F263" t="s">
        <v>534</v>
      </c>
      <c r="G263" t="s">
        <v>74</v>
      </c>
      <c r="H263">
        <v>2020</v>
      </c>
      <c r="I263">
        <v>6</v>
      </c>
      <c r="J263" t="s">
        <v>75</v>
      </c>
      <c r="K263" t="s">
        <v>75</v>
      </c>
      <c r="L263" t="s">
        <v>495</v>
      </c>
      <c r="M263" s="2">
        <v>0</v>
      </c>
      <c r="N263" s="3">
        <v>0</v>
      </c>
      <c r="O263" s="2">
        <v>0</v>
      </c>
      <c r="P263" s="2">
        <v>0</v>
      </c>
      <c r="Q263" s="3">
        <v>0</v>
      </c>
      <c r="R263" s="2">
        <v>0</v>
      </c>
      <c r="S263" s="2">
        <v>0</v>
      </c>
      <c r="T263" s="3">
        <v>0</v>
      </c>
      <c r="U263" s="2">
        <v>0</v>
      </c>
      <c r="V263" s="3">
        <v>0</v>
      </c>
      <c r="W263" s="4">
        <v>0</v>
      </c>
      <c r="X263" s="4">
        <v>0</v>
      </c>
      <c r="Y263" s="3">
        <v>0</v>
      </c>
      <c r="Z263" s="4">
        <v>0</v>
      </c>
      <c r="AA263" s="4">
        <v>0</v>
      </c>
      <c r="AB263" s="3">
        <v>0</v>
      </c>
      <c r="AC263" s="4">
        <v>0</v>
      </c>
      <c r="AD263" s="4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14">
        <v>0</v>
      </c>
      <c r="AN263" s="3">
        <v>0</v>
      </c>
      <c r="AO263" s="2">
        <v>0</v>
      </c>
      <c r="AP263" s="2">
        <v>0</v>
      </c>
      <c r="AQ263" s="3">
        <v>0</v>
      </c>
      <c r="AR263" s="3">
        <v>0</v>
      </c>
      <c r="AS263" s="2">
        <v>0</v>
      </c>
      <c r="AT263" s="2">
        <v>0</v>
      </c>
      <c r="AU263" s="3">
        <v>0</v>
      </c>
      <c r="AV263" s="3">
        <v>0</v>
      </c>
      <c r="AW263" s="3">
        <v>0</v>
      </c>
      <c r="AX263" s="3">
        <v>0</v>
      </c>
      <c r="AY263" s="4">
        <v>0</v>
      </c>
      <c r="AZ263" s="3">
        <v>0</v>
      </c>
    </row>
    <row r="264" spans="1:52" x14ac:dyDescent="0.35">
      <c r="A264" t="s">
        <v>527</v>
      </c>
      <c r="B264" t="s">
        <v>70</v>
      </c>
      <c r="C264" t="s">
        <v>533</v>
      </c>
      <c r="D264" t="s">
        <v>491</v>
      </c>
      <c r="E264" t="s">
        <v>44</v>
      </c>
      <c r="F264" t="s">
        <v>534</v>
      </c>
      <c r="G264" t="s">
        <v>74</v>
      </c>
      <c r="H264">
        <v>2020</v>
      </c>
      <c r="I264">
        <v>6</v>
      </c>
      <c r="J264" t="s">
        <v>75</v>
      </c>
      <c r="K264" t="s">
        <v>75</v>
      </c>
      <c r="L264" t="s">
        <v>495</v>
      </c>
      <c r="M264" s="2">
        <v>786</v>
      </c>
      <c r="N264" s="3">
        <v>0</v>
      </c>
      <c r="O264" s="2">
        <v>786</v>
      </c>
      <c r="P264" s="2">
        <v>0</v>
      </c>
      <c r="Q264" s="3">
        <v>0</v>
      </c>
      <c r="R264" s="2">
        <v>786</v>
      </c>
      <c r="S264" s="2">
        <v>0</v>
      </c>
      <c r="T264" s="3">
        <v>0</v>
      </c>
      <c r="U264" s="2">
        <v>786</v>
      </c>
      <c r="V264" s="3">
        <v>0</v>
      </c>
      <c r="W264" s="4">
        <v>1</v>
      </c>
      <c r="X264" s="4">
        <v>3</v>
      </c>
      <c r="Y264" s="3">
        <v>-0.66666666666666663</v>
      </c>
      <c r="Z264" s="4">
        <v>1</v>
      </c>
      <c r="AA264" s="4">
        <v>1</v>
      </c>
      <c r="AB264" s="3">
        <v>0</v>
      </c>
      <c r="AC264" s="4">
        <v>1</v>
      </c>
      <c r="AD264" s="4">
        <v>0</v>
      </c>
      <c r="AE264" s="3">
        <v>0</v>
      </c>
      <c r="AF264" s="3">
        <v>1</v>
      </c>
      <c r="AG264" s="3">
        <v>0.33333333333333331</v>
      </c>
      <c r="AH264" s="3">
        <v>0.66666666666666674</v>
      </c>
      <c r="AI264" s="3">
        <v>1</v>
      </c>
      <c r="AJ264" s="3">
        <v>0</v>
      </c>
      <c r="AK264" s="3">
        <v>1</v>
      </c>
      <c r="AL264" s="3">
        <v>0</v>
      </c>
      <c r="AM264" s="14">
        <v>1</v>
      </c>
      <c r="AN264" s="3">
        <v>0</v>
      </c>
      <c r="AO264" s="2">
        <v>69</v>
      </c>
      <c r="AP264" s="2">
        <v>0</v>
      </c>
      <c r="AQ264" s="3">
        <v>0</v>
      </c>
      <c r="AR264" s="3">
        <v>0</v>
      </c>
      <c r="AS264" s="2">
        <v>0</v>
      </c>
      <c r="AT264" s="2">
        <v>0</v>
      </c>
      <c r="AU264" s="3">
        <v>0</v>
      </c>
      <c r="AV264" s="3">
        <v>0</v>
      </c>
      <c r="AW264" s="3">
        <v>0</v>
      </c>
      <c r="AX264" s="3">
        <v>1</v>
      </c>
      <c r="AY264" s="4">
        <v>0</v>
      </c>
      <c r="AZ264" s="3">
        <v>0</v>
      </c>
    </row>
    <row r="265" spans="1:52" x14ac:dyDescent="0.35">
      <c r="A265" t="s">
        <v>527</v>
      </c>
      <c r="B265" t="s">
        <v>70</v>
      </c>
      <c r="C265" t="s">
        <v>535</v>
      </c>
      <c r="D265" t="s">
        <v>491</v>
      </c>
      <c r="E265" t="s">
        <v>43</v>
      </c>
      <c r="F265" t="s">
        <v>536</v>
      </c>
      <c r="G265" t="s">
        <v>74</v>
      </c>
      <c r="H265">
        <v>2020</v>
      </c>
      <c r="I265">
        <v>6</v>
      </c>
      <c r="J265" t="s">
        <v>537</v>
      </c>
      <c r="K265" t="s">
        <v>522</v>
      </c>
      <c r="L265" t="s">
        <v>495</v>
      </c>
      <c r="M265" s="2">
        <v>0</v>
      </c>
      <c r="N265" s="3">
        <v>0</v>
      </c>
      <c r="O265" s="2">
        <v>0</v>
      </c>
      <c r="P265" s="2">
        <v>0</v>
      </c>
      <c r="Q265" s="3">
        <v>0</v>
      </c>
      <c r="R265" s="2">
        <v>0</v>
      </c>
      <c r="S265" s="2">
        <v>0</v>
      </c>
      <c r="T265" s="3">
        <v>0</v>
      </c>
      <c r="U265" s="2">
        <v>0</v>
      </c>
      <c r="V265" s="3">
        <v>0</v>
      </c>
      <c r="W265" s="4">
        <v>0</v>
      </c>
      <c r="X265" s="4">
        <v>0</v>
      </c>
      <c r="Y265" s="3">
        <v>0</v>
      </c>
      <c r="Z265" s="4">
        <v>0</v>
      </c>
      <c r="AA265" s="4">
        <v>0</v>
      </c>
      <c r="AB265" s="3">
        <v>0</v>
      </c>
      <c r="AC265" s="4">
        <v>0</v>
      </c>
      <c r="AD265" s="4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14">
        <v>0</v>
      </c>
      <c r="AN265" s="3">
        <v>0</v>
      </c>
      <c r="AO265" s="2">
        <v>0</v>
      </c>
      <c r="AP265" s="2">
        <v>0</v>
      </c>
      <c r="AQ265" s="3">
        <v>0</v>
      </c>
      <c r="AR265" s="3">
        <v>0</v>
      </c>
      <c r="AS265" s="2">
        <v>0</v>
      </c>
      <c r="AT265" s="2">
        <v>0</v>
      </c>
      <c r="AU265" s="3">
        <v>0</v>
      </c>
      <c r="AV265" s="3">
        <v>0</v>
      </c>
      <c r="AW265" s="3">
        <v>0</v>
      </c>
      <c r="AX265" s="3">
        <v>0</v>
      </c>
      <c r="AY265" s="4">
        <v>0</v>
      </c>
      <c r="AZ265" s="3">
        <v>0</v>
      </c>
    </row>
    <row r="266" spans="1:52" x14ac:dyDescent="0.35">
      <c r="A266" t="s">
        <v>527</v>
      </c>
      <c r="B266" t="s">
        <v>70</v>
      </c>
      <c r="C266" t="s">
        <v>535</v>
      </c>
      <c r="D266" t="s">
        <v>491</v>
      </c>
      <c r="E266" t="s">
        <v>44</v>
      </c>
      <c r="F266" t="s">
        <v>536</v>
      </c>
      <c r="G266" t="s">
        <v>74</v>
      </c>
      <c r="H266">
        <v>2020</v>
      </c>
      <c r="I266">
        <v>6</v>
      </c>
      <c r="J266" t="s">
        <v>537</v>
      </c>
      <c r="K266" t="s">
        <v>522</v>
      </c>
      <c r="L266" t="s">
        <v>495</v>
      </c>
      <c r="M266" s="2">
        <v>1697</v>
      </c>
      <c r="N266" s="3">
        <v>0.6177311725452812</v>
      </c>
      <c r="O266" s="2">
        <v>681</v>
      </c>
      <c r="P266" s="2">
        <v>33</v>
      </c>
      <c r="Q266" s="3">
        <v>19.636363636363637</v>
      </c>
      <c r="R266" s="2">
        <v>615</v>
      </c>
      <c r="S266" s="2">
        <v>33</v>
      </c>
      <c r="T266" s="3">
        <v>17.636363636363637</v>
      </c>
      <c r="U266" s="2">
        <v>594</v>
      </c>
      <c r="V266" s="3">
        <v>48.5</v>
      </c>
      <c r="W266" s="4">
        <v>3</v>
      </c>
      <c r="X266" s="4">
        <v>3</v>
      </c>
      <c r="Y266" s="3">
        <v>0</v>
      </c>
      <c r="Z266" s="4">
        <v>3</v>
      </c>
      <c r="AA266" s="4">
        <v>3</v>
      </c>
      <c r="AB266" s="3">
        <v>0</v>
      </c>
      <c r="AC266" s="4">
        <v>1</v>
      </c>
      <c r="AD266" s="4">
        <v>1</v>
      </c>
      <c r="AE266" s="3">
        <v>0</v>
      </c>
      <c r="AF266" s="3">
        <v>1</v>
      </c>
      <c r="AG266" s="3">
        <v>1</v>
      </c>
      <c r="AH266" s="3">
        <v>0</v>
      </c>
      <c r="AI266" s="3">
        <v>0.33333333333333331</v>
      </c>
      <c r="AJ266" s="3">
        <v>0.33333333333333331</v>
      </c>
      <c r="AK266" s="3">
        <v>0</v>
      </c>
      <c r="AL266" s="3">
        <v>2</v>
      </c>
      <c r="AM266" s="14">
        <v>2</v>
      </c>
      <c r="AN266" s="3">
        <v>0.33333333333333331</v>
      </c>
      <c r="AO266" s="2">
        <v>275</v>
      </c>
      <c r="AP266" s="2">
        <v>0</v>
      </c>
      <c r="AQ266" s="3">
        <v>0</v>
      </c>
      <c r="AR266" s="3">
        <v>0</v>
      </c>
      <c r="AS266" s="2">
        <v>0</v>
      </c>
      <c r="AT266" s="2">
        <v>0</v>
      </c>
      <c r="AU266" s="3">
        <v>0</v>
      </c>
      <c r="AV266" s="3">
        <v>0</v>
      </c>
      <c r="AW266" s="3">
        <v>1</v>
      </c>
      <c r="AX266" s="3">
        <v>1</v>
      </c>
      <c r="AY266" s="4">
        <v>0</v>
      </c>
      <c r="AZ266" s="3">
        <v>0</v>
      </c>
    </row>
    <row r="267" spans="1:52" x14ac:dyDescent="0.35">
      <c r="A267" t="s">
        <v>527</v>
      </c>
      <c r="B267" t="s">
        <v>70</v>
      </c>
      <c r="C267" t="s">
        <v>527</v>
      </c>
      <c r="D267" t="s">
        <v>135</v>
      </c>
      <c r="E267" t="s">
        <v>44</v>
      </c>
      <c r="F267" t="s">
        <v>242</v>
      </c>
      <c r="G267" t="s">
        <v>74</v>
      </c>
      <c r="H267">
        <v>2020</v>
      </c>
      <c r="I267">
        <v>4</v>
      </c>
      <c r="J267" t="s">
        <v>243</v>
      </c>
      <c r="K267" t="s">
        <v>244</v>
      </c>
      <c r="L267" t="s">
        <v>76</v>
      </c>
      <c r="M267" s="2">
        <v>0</v>
      </c>
      <c r="N267" s="3">
        <v>0</v>
      </c>
      <c r="O267" s="2">
        <v>0</v>
      </c>
      <c r="P267" s="2">
        <v>0</v>
      </c>
      <c r="Q267" s="3">
        <v>0</v>
      </c>
      <c r="R267" s="2">
        <v>0</v>
      </c>
      <c r="S267" s="2">
        <v>0</v>
      </c>
      <c r="T267" s="3">
        <v>0</v>
      </c>
      <c r="U267" s="2">
        <v>0</v>
      </c>
      <c r="V267" s="3">
        <v>0</v>
      </c>
      <c r="W267" s="4">
        <v>0</v>
      </c>
      <c r="X267" s="4">
        <v>0</v>
      </c>
      <c r="Y267" s="3">
        <v>0</v>
      </c>
      <c r="Z267" s="4">
        <v>0</v>
      </c>
      <c r="AA267" s="4">
        <v>0</v>
      </c>
      <c r="AB267" s="3">
        <v>0</v>
      </c>
      <c r="AC267" s="4">
        <v>0</v>
      </c>
      <c r="AD267" s="4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14">
        <v>0</v>
      </c>
      <c r="AN267" s="3">
        <v>0</v>
      </c>
      <c r="AO267" s="2">
        <v>0</v>
      </c>
      <c r="AP267" s="2">
        <v>0</v>
      </c>
      <c r="AQ267" s="3">
        <v>0</v>
      </c>
      <c r="AR267" s="3">
        <v>0</v>
      </c>
      <c r="AS267" s="2">
        <v>0</v>
      </c>
      <c r="AT267" s="2">
        <v>0</v>
      </c>
      <c r="AU267" s="3">
        <v>0</v>
      </c>
      <c r="AV267" s="3">
        <v>0</v>
      </c>
      <c r="AW267" s="3">
        <v>0</v>
      </c>
      <c r="AX267" s="3">
        <v>0</v>
      </c>
      <c r="AY267" s="4">
        <v>0</v>
      </c>
      <c r="AZ267" s="3">
        <v>0</v>
      </c>
    </row>
    <row r="268" spans="1:52" x14ac:dyDescent="0.35">
      <c r="A268" t="s">
        <v>538</v>
      </c>
      <c r="B268" t="s">
        <v>70</v>
      </c>
      <c r="C268" t="s">
        <v>539</v>
      </c>
      <c r="D268" t="s">
        <v>540</v>
      </c>
      <c r="E268" t="s">
        <v>43</v>
      </c>
      <c r="F268" t="s">
        <v>541</v>
      </c>
      <c r="G268" t="s">
        <v>74</v>
      </c>
      <c r="H268">
        <v>2021</v>
      </c>
      <c r="I268">
        <v>10</v>
      </c>
      <c r="J268" t="s">
        <v>542</v>
      </c>
      <c r="K268" t="s">
        <v>543</v>
      </c>
      <c r="L268" t="s">
        <v>544</v>
      </c>
      <c r="M268" s="2">
        <v>0</v>
      </c>
      <c r="N268" s="3">
        <v>0</v>
      </c>
      <c r="O268" s="2">
        <v>0</v>
      </c>
      <c r="P268" s="2">
        <v>0</v>
      </c>
      <c r="Q268" s="3">
        <v>0</v>
      </c>
      <c r="R268" s="2">
        <v>0</v>
      </c>
      <c r="S268" s="2">
        <v>0</v>
      </c>
      <c r="T268" s="3">
        <v>0</v>
      </c>
      <c r="U268" s="2">
        <v>0</v>
      </c>
      <c r="V268" s="3">
        <v>0</v>
      </c>
      <c r="W268" s="4">
        <v>0</v>
      </c>
      <c r="X268" s="4">
        <v>0</v>
      </c>
      <c r="Y268" s="3">
        <v>0</v>
      </c>
      <c r="Z268" s="4">
        <v>0</v>
      </c>
      <c r="AA268" s="4">
        <v>0</v>
      </c>
      <c r="AB268" s="3">
        <v>0</v>
      </c>
      <c r="AC268" s="4">
        <v>0</v>
      </c>
      <c r="AD268" s="4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14">
        <v>0</v>
      </c>
      <c r="AN268" s="3">
        <v>0</v>
      </c>
      <c r="AO268" s="2">
        <v>0</v>
      </c>
      <c r="AP268" s="2">
        <v>0</v>
      </c>
      <c r="AQ268" s="3">
        <v>0</v>
      </c>
      <c r="AR268" s="3">
        <v>0</v>
      </c>
      <c r="AS268" s="2">
        <v>0</v>
      </c>
      <c r="AT268" s="2">
        <v>0</v>
      </c>
      <c r="AU268" s="3">
        <v>0</v>
      </c>
      <c r="AV268" s="3">
        <v>0</v>
      </c>
      <c r="AW268" s="3">
        <v>0</v>
      </c>
      <c r="AX268" s="3">
        <v>0</v>
      </c>
      <c r="AY268" s="4">
        <v>0</v>
      </c>
      <c r="AZ268" s="3">
        <v>0</v>
      </c>
    </row>
    <row r="269" spans="1:52" x14ac:dyDescent="0.35">
      <c r="A269" t="s">
        <v>538</v>
      </c>
      <c r="B269" t="s">
        <v>70</v>
      </c>
      <c r="C269" t="s">
        <v>539</v>
      </c>
      <c r="D269" t="s">
        <v>540</v>
      </c>
      <c r="E269" t="s">
        <v>44</v>
      </c>
      <c r="F269" t="s">
        <v>541</v>
      </c>
      <c r="G269" t="s">
        <v>74</v>
      </c>
      <c r="H269">
        <v>2021</v>
      </c>
      <c r="I269">
        <v>10</v>
      </c>
      <c r="J269" t="s">
        <v>542</v>
      </c>
      <c r="K269" t="s">
        <v>543</v>
      </c>
      <c r="L269" t="s">
        <v>544</v>
      </c>
      <c r="M269" s="2">
        <v>6030</v>
      </c>
      <c r="N269" s="3">
        <v>0</v>
      </c>
      <c r="O269" s="2">
        <v>0</v>
      </c>
      <c r="P269" s="2">
        <v>0</v>
      </c>
      <c r="Q269" s="3">
        <v>0</v>
      </c>
      <c r="R269" s="2">
        <v>0</v>
      </c>
      <c r="S269" s="2">
        <v>0</v>
      </c>
      <c r="T269" s="3">
        <v>0</v>
      </c>
      <c r="U269" s="2">
        <v>6030</v>
      </c>
      <c r="V269" s="3">
        <v>0</v>
      </c>
      <c r="W269" s="4">
        <v>10</v>
      </c>
      <c r="X269" s="4">
        <v>0</v>
      </c>
      <c r="Y269" s="3">
        <v>0</v>
      </c>
      <c r="Z269" s="4">
        <v>3</v>
      </c>
      <c r="AA269" s="4">
        <v>0</v>
      </c>
      <c r="AB269" s="3">
        <v>0</v>
      </c>
      <c r="AC269" s="4">
        <v>0</v>
      </c>
      <c r="AD269" s="4">
        <v>0</v>
      </c>
      <c r="AE269" s="3">
        <v>0</v>
      </c>
      <c r="AF269" s="3">
        <v>0.3</v>
      </c>
      <c r="AG269" s="3">
        <v>0</v>
      </c>
      <c r="AH269" s="3">
        <v>0.3</v>
      </c>
      <c r="AI269" s="3">
        <v>0</v>
      </c>
      <c r="AJ269" s="3">
        <v>0</v>
      </c>
      <c r="AK269" s="3">
        <v>0</v>
      </c>
      <c r="AL269" s="3">
        <v>0</v>
      </c>
      <c r="AM269" s="14">
        <v>2</v>
      </c>
      <c r="AN269" s="3">
        <v>0</v>
      </c>
      <c r="AO269" s="2">
        <v>1487</v>
      </c>
      <c r="AP269" s="2">
        <v>0</v>
      </c>
      <c r="AQ269" s="3">
        <v>0</v>
      </c>
      <c r="AR269" s="3">
        <v>0</v>
      </c>
      <c r="AS269" s="2">
        <v>0</v>
      </c>
      <c r="AT269" s="2">
        <v>0</v>
      </c>
      <c r="AU269" s="3">
        <v>0</v>
      </c>
      <c r="AV269" s="3">
        <v>0</v>
      </c>
      <c r="AW269" s="3">
        <v>0</v>
      </c>
      <c r="AX269" s="3">
        <v>0.88888888888888884</v>
      </c>
      <c r="AY269" s="4">
        <v>0</v>
      </c>
      <c r="AZ269" s="3">
        <v>0</v>
      </c>
    </row>
    <row r="270" spans="1:52" x14ac:dyDescent="0.35">
      <c r="A270" t="s">
        <v>545</v>
      </c>
      <c r="B270" t="s">
        <v>70</v>
      </c>
      <c r="C270" t="s">
        <v>545</v>
      </c>
      <c r="D270" t="s">
        <v>115</v>
      </c>
      <c r="E270" t="s">
        <v>43</v>
      </c>
      <c r="F270" t="s">
        <v>546</v>
      </c>
      <c r="G270" t="s">
        <v>74</v>
      </c>
      <c r="H270">
        <v>2020</v>
      </c>
      <c r="I270">
        <v>7</v>
      </c>
      <c r="J270" t="s">
        <v>547</v>
      </c>
      <c r="K270" t="s">
        <v>548</v>
      </c>
      <c r="L270" t="s">
        <v>76</v>
      </c>
      <c r="M270" s="2">
        <v>0</v>
      </c>
      <c r="N270" s="3">
        <v>0</v>
      </c>
      <c r="O270" s="2">
        <v>0</v>
      </c>
      <c r="P270" s="2">
        <v>0</v>
      </c>
      <c r="Q270" s="3">
        <v>0</v>
      </c>
      <c r="R270" s="2">
        <v>0</v>
      </c>
      <c r="S270" s="2">
        <v>0</v>
      </c>
      <c r="T270" s="3">
        <v>0</v>
      </c>
      <c r="U270" s="2">
        <v>0</v>
      </c>
      <c r="V270" s="3">
        <v>0</v>
      </c>
      <c r="W270" s="4">
        <v>0</v>
      </c>
      <c r="X270" s="4">
        <v>0</v>
      </c>
      <c r="Y270" s="3">
        <v>0</v>
      </c>
      <c r="Z270" s="4">
        <v>0</v>
      </c>
      <c r="AA270" s="4">
        <v>0</v>
      </c>
      <c r="AB270" s="3">
        <v>0</v>
      </c>
      <c r="AC270" s="4">
        <v>0</v>
      </c>
      <c r="AD270" s="4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14">
        <v>0</v>
      </c>
      <c r="AN270" s="3">
        <v>0</v>
      </c>
      <c r="AO270" s="2">
        <v>0</v>
      </c>
      <c r="AP270" s="2">
        <v>0</v>
      </c>
      <c r="AQ270" s="3">
        <v>0</v>
      </c>
      <c r="AR270" s="3">
        <v>0</v>
      </c>
      <c r="AS270" s="2">
        <v>0</v>
      </c>
      <c r="AT270" s="2">
        <v>0</v>
      </c>
      <c r="AU270" s="3">
        <v>0</v>
      </c>
      <c r="AV270" s="3">
        <v>0</v>
      </c>
      <c r="AW270" s="3">
        <v>0</v>
      </c>
      <c r="AX270" s="3">
        <v>0</v>
      </c>
      <c r="AY270" s="4">
        <v>0</v>
      </c>
      <c r="AZ270" s="3">
        <v>0</v>
      </c>
    </row>
    <row r="271" spans="1:52" x14ac:dyDescent="0.35">
      <c r="A271" t="s">
        <v>545</v>
      </c>
      <c r="B271" t="s">
        <v>70</v>
      </c>
      <c r="C271" t="s">
        <v>545</v>
      </c>
      <c r="D271" t="s">
        <v>115</v>
      </c>
      <c r="E271" t="s">
        <v>44</v>
      </c>
      <c r="F271" t="s">
        <v>546</v>
      </c>
      <c r="G271" t="s">
        <v>74</v>
      </c>
      <c r="H271">
        <v>2020</v>
      </c>
      <c r="I271">
        <v>7</v>
      </c>
      <c r="J271" t="s">
        <v>547</v>
      </c>
      <c r="K271" t="s">
        <v>548</v>
      </c>
      <c r="L271" t="s">
        <v>76</v>
      </c>
      <c r="M271" s="2">
        <v>39704</v>
      </c>
      <c r="N271" s="3">
        <v>9.6018691588785039</v>
      </c>
      <c r="O271" s="2">
        <v>35959</v>
      </c>
      <c r="P271" s="2">
        <v>0</v>
      </c>
      <c r="Q271" s="3">
        <v>0</v>
      </c>
      <c r="R271" s="2">
        <v>1212</v>
      </c>
      <c r="S271" s="2">
        <v>0</v>
      </c>
      <c r="T271" s="3">
        <v>0</v>
      </c>
      <c r="U271" s="2">
        <v>4957</v>
      </c>
      <c r="V271" s="3">
        <v>0.32363150867823764</v>
      </c>
      <c r="W271" s="4">
        <v>5</v>
      </c>
      <c r="X271" s="4">
        <v>0</v>
      </c>
      <c r="Y271" s="3">
        <v>0</v>
      </c>
      <c r="Z271" s="4">
        <v>3</v>
      </c>
      <c r="AA271" s="4">
        <v>0</v>
      </c>
      <c r="AB271" s="3">
        <v>0</v>
      </c>
      <c r="AC271" s="4">
        <v>1</v>
      </c>
      <c r="AD271" s="4">
        <v>0</v>
      </c>
      <c r="AE271" s="3">
        <v>0</v>
      </c>
      <c r="AF271" s="3">
        <v>0.6</v>
      </c>
      <c r="AG271" s="3">
        <v>0</v>
      </c>
      <c r="AH271" s="3">
        <v>0.6</v>
      </c>
      <c r="AI271" s="3">
        <v>0.33333333333333331</v>
      </c>
      <c r="AJ271" s="3">
        <v>0</v>
      </c>
      <c r="AK271" s="3">
        <v>0.33333333333333331</v>
      </c>
      <c r="AL271" s="3">
        <v>0</v>
      </c>
      <c r="AM271" s="14">
        <v>4</v>
      </c>
      <c r="AN271" s="3">
        <v>0</v>
      </c>
      <c r="AO271" s="2">
        <v>15348</v>
      </c>
      <c r="AP271" s="2">
        <v>0</v>
      </c>
      <c r="AQ271" s="3">
        <v>0</v>
      </c>
      <c r="AR271" s="3">
        <v>0</v>
      </c>
      <c r="AS271" s="2">
        <v>0</v>
      </c>
      <c r="AT271" s="2">
        <v>0</v>
      </c>
      <c r="AU271" s="3">
        <v>0</v>
      </c>
      <c r="AV271" s="3">
        <v>0</v>
      </c>
      <c r="AW271" s="3">
        <v>0</v>
      </c>
      <c r="AX271" s="3">
        <v>0.83333333333333337</v>
      </c>
      <c r="AY271" s="4">
        <v>0</v>
      </c>
      <c r="AZ271" s="3">
        <v>0</v>
      </c>
    </row>
    <row r="272" spans="1:52" x14ac:dyDescent="0.35">
      <c r="A272" t="s">
        <v>549</v>
      </c>
      <c r="B272" t="s">
        <v>70</v>
      </c>
      <c r="C272" t="s">
        <v>549</v>
      </c>
      <c r="D272" t="s">
        <v>156</v>
      </c>
      <c r="E272" t="s">
        <v>43</v>
      </c>
      <c r="F272" t="s">
        <v>550</v>
      </c>
      <c r="G272" t="s">
        <v>74</v>
      </c>
      <c r="H272">
        <v>2020</v>
      </c>
      <c r="I272">
        <v>10</v>
      </c>
      <c r="J272" t="s">
        <v>551</v>
      </c>
      <c r="K272" t="s">
        <v>552</v>
      </c>
      <c r="L272" t="s">
        <v>76</v>
      </c>
      <c r="M272" s="2">
        <v>0</v>
      </c>
      <c r="N272" s="3">
        <v>0</v>
      </c>
      <c r="O272" s="2">
        <v>0</v>
      </c>
      <c r="P272" s="2">
        <v>0</v>
      </c>
      <c r="Q272" s="3">
        <v>0</v>
      </c>
      <c r="R272" s="2">
        <v>0</v>
      </c>
      <c r="S272" s="2">
        <v>0</v>
      </c>
      <c r="T272" s="3">
        <v>0</v>
      </c>
      <c r="U272" s="2">
        <v>0</v>
      </c>
      <c r="V272" s="3">
        <v>0</v>
      </c>
      <c r="W272" s="4">
        <v>0</v>
      </c>
      <c r="X272" s="4">
        <v>0</v>
      </c>
      <c r="Y272" s="3">
        <v>0</v>
      </c>
      <c r="Z272" s="4">
        <v>0</v>
      </c>
      <c r="AA272" s="4">
        <v>0</v>
      </c>
      <c r="AB272" s="3">
        <v>0</v>
      </c>
      <c r="AC272" s="4">
        <v>0</v>
      </c>
      <c r="AD272" s="4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14">
        <v>0</v>
      </c>
      <c r="AN272" s="3">
        <v>0</v>
      </c>
      <c r="AO272" s="2">
        <v>0</v>
      </c>
      <c r="AP272" s="2">
        <v>0</v>
      </c>
      <c r="AQ272" s="3">
        <v>0</v>
      </c>
      <c r="AR272" s="3">
        <v>0</v>
      </c>
      <c r="AS272" s="2">
        <v>0</v>
      </c>
      <c r="AT272" s="2">
        <v>0</v>
      </c>
      <c r="AU272" s="3">
        <v>0</v>
      </c>
      <c r="AV272" s="3">
        <v>0</v>
      </c>
      <c r="AW272" s="3">
        <v>0</v>
      </c>
      <c r="AX272" s="3">
        <v>0</v>
      </c>
      <c r="AY272" s="4">
        <v>0</v>
      </c>
      <c r="AZ272" s="3">
        <v>0</v>
      </c>
    </row>
    <row r="273" spans="1:52" x14ac:dyDescent="0.35">
      <c r="A273" t="s">
        <v>549</v>
      </c>
      <c r="B273" t="s">
        <v>70</v>
      </c>
      <c r="C273" t="s">
        <v>549</v>
      </c>
      <c r="D273" t="s">
        <v>156</v>
      </c>
      <c r="E273" t="s">
        <v>44</v>
      </c>
      <c r="F273" t="s">
        <v>550</v>
      </c>
      <c r="G273" t="s">
        <v>74</v>
      </c>
      <c r="H273">
        <v>2020</v>
      </c>
      <c r="I273">
        <v>10</v>
      </c>
      <c r="J273" t="s">
        <v>551</v>
      </c>
      <c r="K273" t="s">
        <v>552</v>
      </c>
      <c r="L273" t="s">
        <v>76</v>
      </c>
      <c r="M273" s="2">
        <v>5461</v>
      </c>
      <c r="N273" s="3">
        <v>0</v>
      </c>
      <c r="O273" s="2">
        <v>0</v>
      </c>
      <c r="P273" s="2">
        <v>0</v>
      </c>
      <c r="Q273" s="3">
        <v>0</v>
      </c>
      <c r="R273" s="2">
        <v>0</v>
      </c>
      <c r="S273" s="2">
        <v>0</v>
      </c>
      <c r="T273" s="3">
        <v>0</v>
      </c>
      <c r="U273" s="2">
        <v>5461</v>
      </c>
      <c r="V273" s="3">
        <v>0</v>
      </c>
      <c r="W273" s="4">
        <v>8</v>
      </c>
      <c r="X273" s="4">
        <v>0</v>
      </c>
      <c r="Y273" s="3">
        <v>0</v>
      </c>
      <c r="Z273" s="4">
        <v>7</v>
      </c>
      <c r="AA273" s="4">
        <v>0</v>
      </c>
      <c r="AB273" s="3">
        <v>0</v>
      </c>
      <c r="AC273" s="4">
        <v>0</v>
      </c>
      <c r="AD273" s="4">
        <v>0</v>
      </c>
      <c r="AE273" s="3">
        <v>0</v>
      </c>
      <c r="AF273" s="3">
        <v>0.875</v>
      </c>
      <c r="AG273" s="3">
        <v>0</v>
      </c>
      <c r="AH273" s="3">
        <v>0.875</v>
      </c>
      <c r="AI273" s="3">
        <v>0</v>
      </c>
      <c r="AJ273" s="3">
        <v>0</v>
      </c>
      <c r="AK273" s="3">
        <v>0</v>
      </c>
      <c r="AL273" s="3">
        <v>0</v>
      </c>
      <c r="AM273" s="14">
        <v>3</v>
      </c>
      <c r="AN273" s="3">
        <v>0</v>
      </c>
      <c r="AO273" s="2">
        <v>1347</v>
      </c>
      <c r="AP273" s="2">
        <v>0</v>
      </c>
      <c r="AQ273" s="3">
        <v>0</v>
      </c>
      <c r="AR273" s="3">
        <v>0</v>
      </c>
      <c r="AS273" s="2">
        <v>0</v>
      </c>
      <c r="AT273" s="2">
        <v>0</v>
      </c>
      <c r="AU273" s="3">
        <v>0</v>
      </c>
      <c r="AV273" s="3">
        <v>0</v>
      </c>
      <c r="AW273" s="3">
        <v>0</v>
      </c>
      <c r="AX273" s="3">
        <v>0.8</v>
      </c>
      <c r="AY273" s="4">
        <v>0</v>
      </c>
      <c r="AZ273" s="3">
        <v>0</v>
      </c>
    </row>
    <row r="274" spans="1:52" x14ac:dyDescent="0.35">
      <c r="A274" t="s">
        <v>553</v>
      </c>
      <c r="B274" t="s">
        <v>70</v>
      </c>
      <c r="C274" t="s">
        <v>554</v>
      </c>
      <c r="D274" t="s">
        <v>555</v>
      </c>
      <c r="E274" t="s">
        <v>44</v>
      </c>
      <c r="F274" t="s">
        <v>556</v>
      </c>
      <c r="G274" t="s">
        <v>74</v>
      </c>
      <c r="H274">
        <v>2021</v>
      </c>
      <c r="I274">
        <v>2</v>
      </c>
      <c r="J274" t="s">
        <v>557</v>
      </c>
      <c r="K274" t="s">
        <v>558</v>
      </c>
      <c r="L274" t="s">
        <v>559</v>
      </c>
      <c r="M274" s="2">
        <v>0</v>
      </c>
      <c r="N274" s="3">
        <v>0</v>
      </c>
      <c r="O274" s="2">
        <v>0</v>
      </c>
      <c r="P274" s="2">
        <v>0</v>
      </c>
      <c r="Q274" s="3">
        <v>0</v>
      </c>
      <c r="R274" s="2">
        <v>0</v>
      </c>
      <c r="S274" s="2">
        <v>0</v>
      </c>
      <c r="T274" s="3">
        <v>0</v>
      </c>
      <c r="U274" s="2">
        <v>0</v>
      </c>
      <c r="V274" s="3">
        <v>0</v>
      </c>
      <c r="W274" s="4">
        <v>0</v>
      </c>
      <c r="X274" s="4">
        <v>14</v>
      </c>
      <c r="Y274" s="3">
        <v>-1</v>
      </c>
      <c r="Z274" s="4">
        <v>0</v>
      </c>
      <c r="AA274" s="4">
        <v>11</v>
      </c>
      <c r="AB274" s="3">
        <v>-1</v>
      </c>
      <c r="AC274" s="4">
        <v>0</v>
      </c>
      <c r="AD274" s="4">
        <v>0</v>
      </c>
      <c r="AE274" s="3">
        <v>0</v>
      </c>
      <c r="AF274" s="3">
        <v>0</v>
      </c>
      <c r="AG274" s="3">
        <v>0.7857142857142857</v>
      </c>
      <c r="AH274" s="3">
        <v>-0.7857142857142857</v>
      </c>
      <c r="AI274" s="3">
        <v>0</v>
      </c>
      <c r="AJ274" s="3">
        <v>0</v>
      </c>
      <c r="AK274" s="3">
        <v>0</v>
      </c>
      <c r="AL274" s="3">
        <v>0</v>
      </c>
      <c r="AM274" s="14">
        <v>0</v>
      </c>
      <c r="AN274" s="3">
        <v>0</v>
      </c>
      <c r="AO274" s="2">
        <v>0</v>
      </c>
      <c r="AP274" s="2">
        <v>0</v>
      </c>
      <c r="AQ274" s="3">
        <v>0</v>
      </c>
      <c r="AR274" s="3">
        <v>0</v>
      </c>
      <c r="AS274" s="2">
        <v>0</v>
      </c>
      <c r="AT274" s="2">
        <v>0</v>
      </c>
      <c r="AU274" s="3">
        <v>0</v>
      </c>
      <c r="AV274" s="3">
        <v>0</v>
      </c>
      <c r="AW274" s="3">
        <v>0</v>
      </c>
      <c r="AX274" s="3">
        <v>0</v>
      </c>
      <c r="AY274" s="4">
        <v>0</v>
      </c>
      <c r="AZ274" s="3">
        <v>0</v>
      </c>
    </row>
    <row r="275" spans="1:52" x14ac:dyDescent="0.35">
      <c r="A275" t="s">
        <v>560</v>
      </c>
      <c r="B275" t="s">
        <v>70</v>
      </c>
      <c r="C275" t="s">
        <v>561</v>
      </c>
      <c r="D275" t="s">
        <v>562</v>
      </c>
      <c r="E275" t="s">
        <v>43</v>
      </c>
      <c r="F275" t="s">
        <v>563</v>
      </c>
      <c r="G275" t="s">
        <v>74</v>
      </c>
      <c r="H275">
        <v>2019</v>
      </c>
      <c r="I275">
        <v>1</v>
      </c>
      <c r="J275" t="s">
        <v>564</v>
      </c>
      <c r="K275" t="s">
        <v>565</v>
      </c>
      <c r="L275" t="s">
        <v>566</v>
      </c>
      <c r="M275" s="2">
        <v>0</v>
      </c>
      <c r="N275" s="3">
        <v>0</v>
      </c>
      <c r="O275" s="2">
        <v>0</v>
      </c>
      <c r="P275" s="2">
        <v>0</v>
      </c>
      <c r="Q275" s="3">
        <v>0</v>
      </c>
      <c r="R275" s="2">
        <v>0</v>
      </c>
      <c r="S275" s="2">
        <v>0</v>
      </c>
      <c r="T275" s="3">
        <v>0</v>
      </c>
      <c r="U275" s="2">
        <v>0</v>
      </c>
      <c r="V275" s="3">
        <v>0</v>
      </c>
      <c r="W275" s="4">
        <v>0</v>
      </c>
      <c r="X275" s="4">
        <v>0</v>
      </c>
      <c r="Y275" s="3">
        <v>0</v>
      </c>
      <c r="Z275" s="4">
        <v>0</v>
      </c>
      <c r="AA275" s="4">
        <v>0</v>
      </c>
      <c r="AB275" s="3">
        <v>0</v>
      </c>
      <c r="AC275" s="4">
        <v>0</v>
      </c>
      <c r="AD275" s="4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14">
        <v>0</v>
      </c>
      <c r="AN275" s="3">
        <v>0</v>
      </c>
      <c r="AO275" s="2">
        <v>0</v>
      </c>
      <c r="AP275" s="2">
        <v>0</v>
      </c>
      <c r="AQ275" s="3">
        <v>0</v>
      </c>
      <c r="AR275" s="3">
        <v>0</v>
      </c>
      <c r="AS275" s="2">
        <v>0</v>
      </c>
      <c r="AT275" s="2">
        <v>0</v>
      </c>
      <c r="AU275" s="3">
        <v>0</v>
      </c>
      <c r="AV275" s="3">
        <v>0</v>
      </c>
      <c r="AW275" s="3">
        <v>0</v>
      </c>
      <c r="AX275" s="3">
        <v>0</v>
      </c>
      <c r="AY275" s="4">
        <v>0</v>
      </c>
      <c r="AZ275" s="3">
        <v>0</v>
      </c>
    </row>
    <row r="276" spans="1:52" x14ac:dyDescent="0.35">
      <c r="A276" t="s">
        <v>560</v>
      </c>
      <c r="B276" t="s">
        <v>70</v>
      </c>
      <c r="C276" t="s">
        <v>561</v>
      </c>
      <c r="D276" t="s">
        <v>562</v>
      </c>
      <c r="E276" t="s">
        <v>44</v>
      </c>
      <c r="F276" t="s">
        <v>563</v>
      </c>
      <c r="G276" t="s">
        <v>74</v>
      </c>
      <c r="H276">
        <v>2019</v>
      </c>
      <c r="I276">
        <v>1</v>
      </c>
      <c r="J276" t="s">
        <v>564</v>
      </c>
      <c r="K276" t="s">
        <v>565</v>
      </c>
      <c r="L276" t="s">
        <v>566</v>
      </c>
      <c r="M276" s="2">
        <v>149423</v>
      </c>
      <c r="N276" s="3">
        <v>3.3168309985756365E-2</v>
      </c>
      <c r="O276" s="2">
        <v>59982</v>
      </c>
      <c r="P276" s="2">
        <v>55185</v>
      </c>
      <c r="Q276" s="3">
        <v>8.6925795053003574E-2</v>
      </c>
      <c r="R276" s="2">
        <v>606</v>
      </c>
      <c r="S276" s="2">
        <v>20772</v>
      </c>
      <c r="T276" s="3">
        <v>-0.97082611207394565</v>
      </c>
      <c r="U276" s="2">
        <v>2466</v>
      </c>
      <c r="V276" s="3">
        <v>-0.89103923647932126</v>
      </c>
      <c r="W276" s="4">
        <v>18</v>
      </c>
      <c r="X276" s="4">
        <v>18</v>
      </c>
      <c r="Y276" s="3">
        <v>0</v>
      </c>
      <c r="Z276" s="4">
        <v>14</v>
      </c>
      <c r="AA276" s="4">
        <v>15</v>
      </c>
      <c r="AB276" s="3">
        <v>-6.6666666666666666E-2</v>
      </c>
      <c r="AC276" s="4">
        <v>1</v>
      </c>
      <c r="AD276" s="4">
        <v>6</v>
      </c>
      <c r="AE276" s="3">
        <v>-0.83333333333333337</v>
      </c>
      <c r="AF276" s="3">
        <v>0.77777777777777779</v>
      </c>
      <c r="AG276" s="3">
        <v>0.83333333333333337</v>
      </c>
      <c r="AH276" s="3">
        <v>-5.555555555555558E-2</v>
      </c>
      <c r="AI276" s="3">
        <v>7.1428571428571425E-2</v>
      </c>
      <c r="AJ276" s="3">
        <v>0.4</v>
      </c>
      <c r="AK276" s="3">
        <v>-0.32857142857142863</v>
      </c>
      <c r="AL276" s="3">
        <v>1.0759445501494971</v>
      </c>
      <c r="AM276" s="14">
        <v>37</v>
      </c>
      <c r="AN276" s="3">
        <v>0.86486486486486491</v>
      </c>
      <c r="AO276" s="2">
        <v>31577</v>
      </c>
      <c r="AP276" s="2">
        <v>-2057</v>
      </c>
      <c r="AQ276" s="3">
        <v>-6.5142350444944111E-2</v>
      </c>
      <c r="AR276" s="3">
        <v>0.96451243514045448</v>
      </c>
      <c r="AS276" s="2">
        <v>0</v>
      </c>
      <c r="AT276" s="2">
        <v>0</v>
      </c>
      <c r="AU276" s="3">
        <v>0</v>
      </c>
      <c r="AV276" s="3">
        <v>0</v>
      </c>
      <c r="AW276" s="3">
        <v>0.8</v>
      </c>
      <c r="AX276" s="3">
        <v>1</v>
      </c>
      <c r="AY276" s="4">
        <v>0</v>
      </c>
      <c r="AZ276" s="3">
        <v>-6.5142350444944111E-2</v>
      </c>
    </row>
    <row r="277" spans="1:52" x14ac:dyDescent="0.35">
      <c r="A277" t="s">
        <v>560</v>
      </c>
      <c r="B277" t="s">
        <v>70</v>
      </c>
      <c r="C277" t="s">
        <v>561</v>
      </c>
      <c r="D277" t="s">
        <v>562</v>
      </c>
      <c r="E277" t="s">
        <v>1299</v>
      </c>
      <c r="F277" t="s">
        <v>563</v>
      </c>
      <c r="G277" t="s">
        <v>74</v>
      </c>
      <c r="H277">
        <v>2019</v>
      </c>
      <c r="I277">
        <v>1</v>
      </c>
      <c r="J277" t="s">
        <v>564</v>
      </c>
      <c r="K277" t="s">
        <v>565</v>
      </c>
      <c r="L277" t="s">
        <v>566</v>
      </c>
      <c r="M277" s="2">
        <v>0</v>
      </c>
      <c r="N277" s="3">
        <v>0</v>
      </c>
      <c r="O277" s="2">
        <v>0</v>
      </c>
      <c r="P277" s="2">
        <v>0</v>
      </c>
      <c r="Q277" s="3">
        <v>0</v>
      </c>
      <c r="R277" s="2">
        <v>0</v>
      </c>
      <c r="S277" s="2">
        <v>0</v>
      </c>
      <c r="T277" s="3">
        <v>0</v>
      </c>
      <c r="U277" s="2">
        <v>0</v>
      </c>
      <c r="V277" s="3">
        <v>0</v>
      </c>
      <c r="W277" s="4">
        <v>0</v>
      </c>
      <c r="X277" s="4">
        <v>0</v>
      </c>
      <c r="Y277" s="3">
        <v>0</v>
      </c>
      <c r="Z277" s="4">
        <v>0</v>
      </c>
      <c r="AA277" s="4">
        <v>0</v>
      </c>
      <c r="AB277" s="3">
        <v>0</v>
      </c>
      <c r="AC277" s="4">
        <v>0</v>
      </c>
      <c r="AD277" s="4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14">
        <v>0</v>
      </c>
      <c r="AN277" s="3">
        <v>0</v>
      </c>
      <c r="AO277" s="2">
        <v>0</v>
      </c>
      <c r="AP277" s="2">
        <v>0</v>
      </c>
      <c r="AQ277" s="3">
        <v>0</v>
      </c>
      <c r="AR277" s="3">
        <v>0</v>
      </c>
      <c r="AS277" s="2">
        <v>0</v>
      </c>
      <c r="AT277" s="2">
        <v>0</v>
      </c>
      <c r="AU277" s="3">
        <v>0</v>
      </c>
      <c r="AV277" s="3">
        <v>0</v>
      </c>
      <c r="AW277" s="3">
        <v>0</v>
      </c>
      <c r="AX277" s="3">
        <v>0</v>
      </c>
      <c r="AY277" s="4">
        <v>0</v>
      </c>
      <c r="AZ277" s="3">
        <v>0</v>
      </c>
    </row>
    <row r="278" spans="1:52" x14ac:dyDescent="0.35">
      <c r="A278" t="s">
        <v>560</v>
      </c>
      <c r="B278" t="s">
        <v>70</v>
      </c>
      <c r="C278" t="s">
        <v>560</v>
      </c>
      <c r="D278" t="s">
        <v>135</v>
      </c>
      <c r="E278" t="s">
        <v>44</v>
      </c>
      <c r="F278" t="s">
        <v>242</v>
      </c>
      <c r="G278" t="s">
        <v>74</v>
      </c>
      <c r="H278">
        <v>2020</v>
      </c>
      <c r="I278">
        <v>4</v>
      </c>
      <c r="J278" t="s">
        <v>243</v>
      </c>
      <c r="K278" t="s">
        <v>244</v>
      </c>
      <c r="L278" t="s">
        <v>76</v>
      </c>
      <c r="M278" s="2">
        <v>0</v>
      </c>
      <c r="N278" s="3">
        <v>0</v>
      </c>
      <c r="O278" s="2">
        <v>0</v>
      </c>
      <c r="P278" s="2">
        <v>0</v>
      </c>
      <c r="Q278" s="3">
        <v>0</v>
      </c>
      <c r="R278" s="2">
        <v>0</v>
      </c>
      <c r="S278" s="2">
        <v>0</v>
      </c>
      <c r="T278" s="3">
        <v>0</v>
      </c>
      <c r="U278" s="2">
        <v>0</v>
      </c>
      <c r="V278" s="3">
        <v>0</v>
      </c>
      <c r="W278" s="4">
        <v>0</v>
      </c>
      <c r="X278" s="4">
        <v>0</v>
      </c>
      <c r="Y278" s="3">
        <v>0</v>
      </c>
      <c r="Z278" s="4">
        <v>0</v>
      </c>
      <c r="AA278" s="4">
        <v>0</v>
      </c>
      <c r="AB278" s="3">
        <v>0</v>
      </c>
      <c r="AC278" s="4">
        <v>0</v>
      </c>
      <c r="AD278" s="4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14">
        <v>0</v>
      </c>
      <c r="AN278" s="3">
        <v>0</v>
      </c>
      <c r="AO278" s="2">
        <v>0</v>
      </c>
      <c r="AP278" s="2">
        <v>0</v>
      </c>
      <c r="AQ278" s="3">
        <v>0</v>
      </c>
      <c r="AR278" s="3">
        <v>0</v>
      </c>
      <c r="AS278" s="2">
        <v>0</v>
      </c>
      <c r="AT278" s="2">
        <v>0</v>
      </c>
      <c r="AU278" s="3">
        <v>0</v>
      </c>
      <c r="AV278" s="3">
        <v>0</v>
      </c>
      <c r="AW278" s="3">
        <v>0</v>
      </c>
      <c r="AX278" s="3">
        <v>0</v>
      </c>
      <c r="AY278" s="4">
        <v>0</v>
      </c>
      <c r="AZ278" s="3">
        <v>0</v>
      </c>
    </row>
    <row r="279" spans="1:52" x14ac:dyDescent="0.35">
      <c r="A279" t="s">
        <v>567</v>
      </c>
      <c r="B279" t="s">
        <v>70</v>
      </c>
      <c r="C279" t="s">
        <v>568</v>
      </c>
      <c r="D279" t="s">
        <v>569</v>
      </c>
      <c r="E279" t="s">
        <v>43</v>
      </c>
      <c r="F279" t="s">
        <v>570</v>
      </c>
      <c r="G279" t="s">
        <v>74</v>
      </c>
      <c r="H279">
        <v>2019</v>
      </c>
      <c r="I279">
        <v>9</v>
      </c>
      <c r="J279" t="s">
        <v>1287</v>
      </c>
      <c r="K279" t="s">
        <v>1286</v>
      </c>
      <c r="L279" t="s">
        <v>571</v>
      </c>
      <c r="M279" s="2">
        <v>0</v>
      </c>
      <c r="N279" s="3">
        <v>0</v>
      </c>
      <c r="O279" s="2">
        <v>0</v>
      </c>
      <c r="P279" s="2">
        <v>0</v>
      </c>
      <c r="Q279" s="3">
        <v>0</v>
      </c>
      <c r="R279" s="2">
        <v>0</v>
      </c>
      <c r="S279" s="2">
        <v>0</v>
      </c>
      <c r="T279" s="3">
        <v>0</v>
      </c>
      <c r="U279" s="2">
        <v>0</v>
      </c>
      <c r="V279" s="3">
        <v>0</v>
      </c>
      <c r="W279" s="4">
        <v>0</v>
      </c>
      <c r="X279" s="4">
        <v>0</v>
      </c>
      <c r="Y279" s="3">
        <v>0</v>
      </c>
      <c r="Z279" s="4">
        <v>0</v>
      </c>
      <c r="AA279" s="4">
        <v>0</v>
      </c>
      <c r="AB279" s="3">
        <v>0</v>
      </c>
      <c r="AC279" s="4">
        <v>0</v>
      </c>
      <c r="AD279" s="4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14">
        <v>0</v>
      </c>
      <c r="AN279" s="3">
        <v>0</v>
      </c>
      <c r="AO279" s="2">
        <v>0</v>
      </c>
      <c r="AP279" s="2">
        <v>0</v>
      </c>
      <c r="AQ279" s="3">
        <v>0</v>
      </c>
      <c r="AR279" s="3">
        <v>0</v>
      </c>
      <c r="AS279" s="2">
        <v>0</v>
      </c>
      <c r="AT279" s="2">
        <v>0</v>
      </c>
      <c r="AU279" s="3">
        <v>0</v>
      </c>
      <c r="AV279" s="3">
        <v>0</v>
      </c>
      <c r="AW279" s="3">
        <v>0</v>
      </c>
      <c r="AX279" s="3">
        <v>0</v>
      </c>
      <c r="AY279" s="4">
        <v>0</v>
      </c>
      <c r="AZ279" s="3">
        <v>0</v>
      </c>
    </row>
    <row r="280" spans="1:52" x14ac:dyDescent="0.35">
      <c r="A280" t="s">
        <v>567</v>
      </c>
      <c r="B280" t="s">
        <v>70</v>
      </c>
      <c r="C280" t="s">
        <v>568</v>
      </c>
      <c r="D280" t="s">
        <v>569</v>
      </c>
      <c r="E280" t="s">
        <v>44</v>
      </c>
      <c r="F280" t="s">
        <v>570</v>
      </c>
      <c r="G280" t="s">
        <v>74</v>
      </c>
      <c r="H280">
        <v>2019</v>
      </c>
      <c r="I280">
        <v>9</v>
      </c>
      <c r="J280" t="s">
        <v>1287</v>
      </c>
      <c r="K280" t="s">
        <v>1286</v>
      </c>
      <c r="L280" t="s">
        <v>571</v>
      </c>
      <c r="M280" s="2">
        <v>354027</v>
      </c>
      <c r="N280" s="3">
        <v>0.1511500868174103</v>
      </c>
      <c r="O280" s="2">
        <v>99898</v>
      </c>
      <c r="P280" s="2">
        <v>53413</v>
      </c>
      <c r="Q280" s="3">
        <v>0.87029374871286014</v>
      </c>
      <c r="R280" s="2">
        <v>28008</v>
      </c>
      <c r="S280" s="2">
        <v>23888</v>
      </c>
      <c r="T280" s="3">
        <v>0.17247153382451441</v>
      </c>
      <c r="U280" s="2">
        <v>68280</v>
      </c>
      <c r="V280" s="3">
        <v>6.4214463840399E-2</v>
      </c>
      <c r="W280" s="4">
        <v>73</v>
      </c>
      <c r="X280" s="4">
        <v>71</v>
      </c>
      <c r="Y280" s="3">
        <v>2.8169014084507043E-2</v>
      </c>
      <c r="Z280" s="4">
        <v>45</v>
      </c>
      <c r="AA280" s="4">
        <v>57</v>
      </c>
      <c r="AB280" s="3">
        <v>-0.21052631578947367</v>
      </c>
      <c r="AC280" s="4">
        <v>8</v>
      </c>
      <c r="AD280" s="4">
        <v>21</v>
      </c>
      <c r="AE280" s="3">
        <v>-0.61904761904761907</v>
      </c>
      <c r="AF280" s="3">
        <v>0.61643835616438358</v>
      </c>
      <c r="AG280" s="3">
        <v>0.80281690140845074</v>
      </c>
      <c r="AH280" s="3">
        <v>-0.18637854524406716</v>
      </c>
      <c r="AI280" s="3">
        <v>0.17777777777777778</v>
      </c>
      <c r="AJ280" s="3">
        <v>0.36842105263157893</v>
      </c>
      <c r="AK280" s="3">
        <v>-0.19064327485380114</v>
      </c>
      <c r="AL280" s="3">
        <v>1.345927021511617</v>
      </c>
      <c r="AM280" s="14">
        <v>77</v>
      </c>
      <c r="AN280" s="3">
        <v>0.82692307692307687</v>
      </c>
      <c r="AO280" s="2">
        <v>89952</v>
      </c>
      <c r="AP280" s="2">
        <v>-4042</v>
      </c>
      <c r="AQ280" s="3">
        <v>-4.4935076485236571E-2</v>
      </c>
      <c r="AR280" s="3">
        <v>0.67600210645820935</v>
      </c>
      <c r="AS280" s="2">
        <v>14360</v>
      </c>
      <c r="AT280" s="2">
        <v>230000</v>
      </c>
      <c r="AU280" s="3">
        <v>0.1596406972607613</v>
      </c>
      <c r="AV280" s="3">
        <v>3.9763493655129492</v>
      </c>
      <c r="AW280" s="3">
        <v>0.60416666666666663</v>
      </c>
      <c r="AX280" s="3">
        <v>0.96825396825396826</v>
      </c>
      <c r="AY280" s="4">
        <v>0</v>
      </c>
      <c r="AZ280" s="3">
        <v>-4.4935076485236571E-2</v>
      </c>
    </row>
    <row r="281" spans="1:52" x14ac:dyDescent="0.35">
      <c r="A281" t="s">
        <v>567</v>
      </c>
      <c r="B281" t="s">
        <v>70</v>
      </c>
      <c r="C281" t="s">
        <v>568</v>
      </c>
      <c r="D281" t="s">
        <v>569</v>
      </c>
      <c r="E281" t="s">
        <v>1299</v>
      </c>
      <c r="F281" t="s">
        <v>570</v>
      </c>
      <c r="G281" t="s">
        <v>74</v>
      </c>
      <c r="H281">
        <v>2019</v>
      </c>
      <c r="I281">
        <v>9</v>
      </c>
      <c r="J281" t="s">
        <v>1287</v>
      </c>
      <c r="K281" t="s">
        <v>1286</v>
      </c>
      <c r="L281" t="s">
        <v>571</v>
      </c>
      <c r="M281" s="2">
        <v>0</v>
      </c>
      <c r="N281" s="3">
        <v>0</v>
      </c>
      <c r="O281" s="2">
        <v>0</v>
      </c>
      <c r="P281" s="2">
        <v>0</v>
      </c>
      <c r="Q281" s="3">
        <v>0</v>
      </c>
      <c r="R281" s="2">
        <v>0</v>
      </c>
      <c r="S281" s="2">
        <v>0</v>
      </c>
      <c r="T281" s="3">
        <v>0</v>
      </c>
      <c r="U281" s="2">
        <v>0</v>
      </c>
      <c r="V281" s="3">
        <v>0</v>
      </c>
      <c r="W281" s="4">
        <v>0</v>
      </c>
      <c r="X281" s="4">
        <v>0</v>
      </c>
      <c r="Y281" s="3">
        <v>0</v>
      </c>
      <c r="Z281" s="4">
        <v>0</v>
      </c>
      <c r="AA281" s="4">
        <v>0</v>
      </c>
      <c r="AB281" s="3">
        <v>0</v>
      </c>
      <c r="AC281" s="4">
        <v>0</v>
      </c>
      <c r="AD281" s="4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14">
        <v>0</v>
      </c>
      <c r="AN281" s="3">
        <v>0</v>
      </c>
      <c r="AO281" s="2">
        <v>0</v>
      </c>
      <c r="AP281" s="2">
        <v>0</v>
      </c>
      <c r="AQ281" s="3">
        <v>0</v>
      </c>
      <c r="AR281" s="3">
        <v>0</v>
      </c>
      <c r="AS281" s="2">
        <v>0</v>
      </c>
      <c r="AT281" s="2">
        <v>0</v>
      </c>
      <c r="AU281" s="3">
        <v>0</v>
      </c>
      <c r="AV281" s="3">
        <v>0</v>
      </c>
      <c r="AW281" s="3">
        <v>0</v>
      </c>
      <c r="AX281" s="3">
        <v>0</v>
      </c>
      <c r="AY281" s="4">
        <v>0</v>
      </c>
      <c r="AZ281" s="3">
        <v>0</v>
      </c>
    </row>
    <row r="282" spans="1:52" x14ac:dyDescent="0.35">
      <c r="A282" t="s">
        <v>567</v>
      </c>
      <c r="B282" t="s">
        <v>70</v>
      </c>
      <c r="C282" t="s">
        <v>572</v>
      </c>
      <c r="D282" t="s">
        <v>573</v>
      </c>
      <c r="E282" t="s">
        <v>43</v>
      </c>
      <c r="F282" t="s">
        <v>574</v>
      </c>
      <c r="G282" t="s">
        <v>74</v>
      </c>
      <c r="H282">
        <v>2020</v>
      </c>
      <c r="I282">
        <v>8</v>
      </c>
      <c r="J282" t="s">
        <v>575</v>
      </c>
      <c r="K282" t="s">
        <v>576</v>
      </c>
      <c r="L282" t="s">
        <v>571</v>
      </c>
      <c r="M282" s="2">
        <v>0</v>
      </c>
      <c r="N282" s="3">
        <v>0</v>
      </c>
      <c r="O282" s="2">
        <v>0</v>
      </c>
      <c r="P282" s="2">
        <v>0</v>
      </c>
      <c r="Q282" s="3">
        <v>0</v>
      </c>
      <c r="R282" s="2">
        <v>0</v>
      </c>
      <c r="S282" s="2">
        <v>0</v>
      </c>
      <c r="T282" s="3">
        <v>0</v>
      </c>
      <c r="U282" s="2">
        <v>0</v>
      </c>
      <c r="V282" s="3">
        <v>0</v>
      </c>
      <c r="W282" s="4">
        <v>0</v>
      </c>
      <c r="X282" s="4">
        <v>0</v>
      </c>
      <c r="Y282" s="3">
        <v>0</v>
      </c>
      <c r="Z282" s="4">
        <v>0</v>
      </c>
      <c r="AA282" s="4">
        <v>0</v>
      </c>
      <c r="AB282" s="3">
        <v>0</v>
      </c>
      <c r="AC282" s="4">
        <v>0</v>
      </c>
      <c r="AD282" s="4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14">
        <v>0</v>
      </c>
      <c r="AN282" s="3">
        <v>0</v>
      </c>
      <c r="AO282" s="2">
        <v>0</v>
      </c>
      <c r="AP282" s="2">
        <v>0</v>
      </c>
      <c r="AQ282" s="3">
        <v>0</v>
      </c>
      <c r="AR282" s="3">
        <v>0</v>
      </c>
      <c r="AS282" s="2">
        <v>0</v>
      </c>
      <c r="AT282" s="2">
        <v>0</v>
      </c>
      <c r="AU282" s="3">
        <v>0</v>
      </c>
      <c r="AV282" s="3">
        <v>0</v>
      </c>
      <c r="AW282" s="3">
        <v>0</v>
      </c>
      <c r="AX282" s="3">
        <v>0</v>
      </c>
      <c r="AY282" s="4">
        <v>0</v>
      </c>
      <c r="AZ282" s="3">
        <v>0</v>
      </c>
    </row>
    <row r="283" spans="1:52" x14ac:dyDescent="0.35">
      <c r="A283" t="s">
        <v>567</v>
      </c>
      <c r="B283" t="s">
        <v>70</v>
      </c>
      <c r="C283" t="s">
        <v>572</v>
      </c>
      <c r="D283" t="s">
        <v>573</v>
      </c>
      <c r="E283" t="s">
        <v>44</v>
      </c>
      <c r="F283" t="s">
        <v>574</v>
      </c>
      <c r="G283" t="s">
        <v>74</v>
      </c>
      <c r="H283">
        <v>2020</v>
      </c>
      <c r="I283">
        <v>8</v>
      </c>
      <c r="J283" t="s">
        <v>575</v>
      </c>
      <c r="K283" t="s">
        <v>576</v>
      </c>
      <c r="L283" t="s">
        <v>571</v>
      </c>
      <c r="M283" s="2">
        <v>879</v>
      </c>
      <c r="N283" s="3">
        <v>0</v>
      </c>
      <c r="O283" s="2">
        <v>0</v>
      </c>
      <c r="P283" s="2">
        <v>0</v>
      </c>
      <c r="Q283" s="3">
        <v>0</v>
      </c>
      <c r="R283" s="2">
        <v>0</v>
      </c>
      <c r="S283" s="2">
        <v>0</v>
      </c>
      <c r="T283" s="3">
        <v>0</v>
      </c>
      <c r="U283" s="2">
        <v>0</v>
      </c>
      <c r="V283" s="3">
        <v>0</v>
      </c>
      <c r="W283" s="4">
        <v>0</v>
      </c>
      <c r="X283" s="4">
        <v>0</v>
      </c>
      <c r="Y283" s="3">
        <v>0</v>
      </c>
      <c r="Z283" s="4">
        <v>0</v>
      </c>
      <c r="AA283" s="4">
        <v>0</v>
      </c>
      <c r="AB283" s="3">
        <v>0</v>
      </c>
      <c r="AC283" s="4">
        <v>0</v>
      </c>
      <c r="AD283" s="4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14">
        <v>1</v>
      </c>
      <c r="AN283" s="3">
        <v>1</v>
      </c>
      <c r="AO283" s="2">
        <v>217</v>
      </c>
      <c r="AP283" s="2">
        <v>0</v>
      </c>
      <c r="AQ283" s="3">
        <v>0</v>
      </c>
      <c r="AR283" s="3">
        <v>0</v>
      </c>
      <c r="AS283" s="2">
        <v>0</v>
      </c>
      <c r="AT283" s="2">
        <v>0</v>
      </c>
      <c r="AU283" s="3">
        <v>0</v>
      </c>
      <c r="AV283" s="3">
        <v>0</v>
      </c>
      <c r="AW283" s="3">
        <v>0</v>
      </c>
      <c r="AX283" s="3">
        <v>1</v>
      </c>
      <c r="AY283" s="4">
        <v>0</v>
      </c>
      <c r="AZ283" s="3">
        <v>0</v>
      </c>
    </row>
    <row r="284" spans="1:52" x14ac:dyDescent="0.35">
      <c r="A284" t="s">
        <v>567</v>
      </c>
      <c r="B284" t="s">
        <v>70</v>
      </c>
      <c r="C284" t="s">
        <v>577</v>
      </c>
      <c r="D284" t="s">
        <v>569</v>
      </c>
      <c r="E284" t="s">
        <v>44</v>
      </c>
      <c r="F284" t="s">
        <v>578</v>
      </c>
      <c r="G284" t="s">
        <v>74</v>
      </c>
      <c r="H284">
        <v>2021</v>
      </c>
      <c r="I284">
        <v>5</v>
      </c>
      <c r="J284" t="s">
        <v>579</v>
      </c>
      <c r="K284" t="s">
        <v>580</v>
      </c>
      <c r="L284" t="s">
        <v>571</v>
      </c>
      <c r="M284" s="2">
        <v>0</v>
      </c>
      <c r="N284" s="3">
        <v>0</v>
      </c>
      <c r="O284" s="2">
        <v>0</v>
      </c>
      <c r="P284" s="2">
        <v>0</v>
      </c>
      <c r="Q284" s="3">
        <v>0</v>
      </c>
      <c r="R284" s="2">
        <v>0</v>
      </c>
      <c r="S284" s="2">
        <v>0</v>
      </c>
      <c r="T284" s="3">
        <v>0</v>
      </c>
      <c r="U284" s="2">
        <v>0</v>
      </c>
      <c r="V284" s="3">
        <v>0</v>
      </c>
      <c r="W284" s="4">
        <v>0</v>
      </c>
      <c r="X284" s="4">
        <v>0</v>
      </c>
      <c r="Y284" s="3">
        <v>0</v>
      </c>
      <c r="Z284" s="4">
        <v>0</v>
      </c>
      <c r="AA284" s="4">
        <v>0</v>
      </c>
      <c r="AB284" s="3">
        <v>0</v>
      </c>
      <c r="AC284" s="4">
        <v>0</v>
      </c>
      <c r="AD284" s="4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14">
        <v>0</v>
      </c>
      <c r="AN284" s="3">
        <v>0</v>
      </c>
      <c r="AO284" s="2">
        <v>0</v>
      </c>
      <c r="AP284" s="2">
        <v>0</v>
      </c>
      <c r="AQ284" s="3">
        <v>0</v>
      </c>
      <c r="AR284" s="3">
        <v>0</v>
      </c>
      <c r="AS284" s="2">
        <v>0</v>
      </c>
      <c r="AT284" s="2">
        <v>0</v>
      </c>
      <c r="AU284" s="3">
        <v>0</v>
      </c>
      <c r="AV284" s="3">
        <v>0</v>
      </c>
      <c r="AW284" s="3">
        <v>0</v>
      </c>
      <c r="AX284" s="3">
        <v>1</v>
      </c>
      <c r="AY284" s="4">
        <v>0</v>
      </c>
      <c r="AZ284" s="3">
        <v>0</v>
      </c>
    </row>
    <row r="285" spans="1:52" x14ac:dyDescent="0.35">
      <c r="A285" t="s">
        <v>567</v>
      </c>
      <c r="B285" t="s">
        <v>70</v>
      </c>
      <c r="C285" t="s">
        <v>581</v>
      </c>
      <c r="D285" t="s">
        <v>569</v>
      </c>
      <c r="E285" t="s">
        <v>44</v>
      </c>
      <c r="F285" t="s">
        <v>582</v>
      </c>
      <c r="G285" t="s">
        <v>74</v>
      </c>
      <c r="H285">
        <v>2022</v>
      </c>
      <c r="I285">
        <v>1</v>
      </c>
      <c r="J285" t="s">
        <v>583</v>
      </c>
      <c r="K285" t="s">
        <v>584</v>
      </c>
      <c r="L285" t="s">
        <v>571</v>
      </c>
      <c r="M285" s="2">
        <v>0</v>
      </c>
      <c r="N285" s="3">
        <v>0</v>
      </c>
      <c r="O285" s="2">
        <v>0</v>
      </c>
      <c r="P285" s="2">
        <v>0</v>
      </c>
      <c r="Q285" s="3">
        <v>0</v>
      </c>
      <c r="R285" s="2">
        <v>0</v>
      </c>
      <c r="S285" s="2">
        <v>0</v>
      </c>
      <c r="T285" s="3">
        <v>0</v>
      </c>
      <c r="U285" s="2">
        <v>0</v>
      </c>
      <c r="V285" s="3">
        <v>0</v>
      </c>
      <c r="W285" s="4">
        <v>21</v>
      </c>
      <c r="X285" s="4">
        <v>0</v>
      </c>
      <c r="Y285" s="3">
        <v>0</v>
      </c>
      <c r="Z285" s="4">
        <v>14</v>
      </c>
      <c r="AA285" s="4">
        <v>0</v>
      </c>
      <c r="AB285" s="3">
        <v>0</v>
      </c>
      <c r="AC285" s="4">
        <v>0</v>
      </c>
      <c r="AD285" s="4">
        <v>0</v>
      </c>
      <c r="AE285" s="3">
        <v>0</v>
      </c>
      <c r="AF285" s="3">
        <v>0.66666666666666663</v>
      </c>
      <c r="AG285" s="3">
        <v>0</v>
      </c>
      <c r="AH285" s="3">
        <v>0.66666666666666663</v>
      </c>
      <c r="AI285" s="3">
        <v>0</v>
      </c>
      <c r="AJ285" s="3">
        <v>0</v>
      </c>
      <c r="AK285" s="3">
        <v>0</v>
      </c>
      <c r="AL285" s="3">
        <v>0</v>
      </c>
      <c r="AM285" s="14">
        <v>0</v>
      </c>
      <c r="AN285" s="3">
        <v>0</v>
      </c>
      <c r="AO285" s="2">
        <v>0</v>
      </c>
      <c r="AP285" s="2">
        <v>0</v>
      </c>
      <c r="AQ285" s="3">
        <v>0</v>
      </c>
      <c r="AR285" s="3">
        <v>0</v>
      </c>
      <c r="AS285" s="2">
        <v>0</v>
      </c>
      <c r="AT285" s="2">
        <v>0</v>
      </c>
      <c r="AU285" s="3">
        <v>0</v>
      </c>
      <c r="AV285" s="3">
        <v>0</v>
      </c>
      <c r="AW285" s="3">
        <v>0</v>
      </c>
      <c r="AX285" s="3">
        <v>1</v>
      </c>
      <c r="AY285" s="4">
        <v>0</v>
      </c>
      <c r="AZ285" s="3">
        <v>0</v>
      </c>
    </row>
    <row r="286" spans="1:52" x14ac:dyDescent="0.35">
      <c r="A286" t="s">
        <v>567</v>
      </c>
      <c r="B286" t="s">
        <v>70</v>
      </c>
      <c r="C286" t="s">
        <v>567</v>
      </c>
      <c r="D286" t="s">
        <v>135</v>
      </c>
      <c r="E286" t="s">
        <v>44</v>
      </c>
      <c r="F286" t="s">
        <v>242</v>
      </c>
      <c r="G286" t="s">
        <v>74</v>
      </c>
      <c r="H286">
        <v>2020</v>
      </c>
      <c r="I286">
        <v>4</v>
      </c>
      <c r="J286" t="s">
        <v>243</v>
      </c>
      <c r="K286" t="s">
        <v>244</v>
      </c>
      <c r="L286" t="s">
        <v>76</v>
      </c>
      <c r="M286" s="2">
        <v>0</v>
      </c>
      <c r="N286" s="3">
        <v>0</v>
      </c>
      <c r="O286" s="2">
        <v>0</v>
      </c>
      <c r="P286" s="2">
        <v>0</v>
      </c>
      <c r="Q286" s="3">
        <v>0</v>
      </c>
      <c r="R286" s="2">
        <v>0</v>
      </c>
      <c r="S286" s="2">
        <v>0</v>
      </c>
      <c r="T286" s="3">
        <v>0</v>
      </c>
      <c r="U286" s="2">
        <v>0</v>
      </c>
      <c r="V286" s="3">
        <v>0</v>
      </c>
      <c r="W286" s="4">
        <v>0</v>
      </c>
      <c r="X286" s="4">
        <v>0</v>
      </c>
      <c r="Y286" s="3">
        <v>0</v>
      </c>
      <c r="Z286" s="4">
        <v>0</v>
      </c>
      <c r="AA286" s="4">
        <v>0</v>
      </c>
      <c r="AB286" s="3">
        <v>0</v>
      </c>
      <c r="AC286" s="4">
        <v>0</v>
      </c>
      <c r="AD286" s="4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14">
        <v>0</v>
      </c>
      <c r="AN286" s="3">
        <v>0</v>
      </c>
      <c r="AO286" s="2">
        <v>0</v>
      </c>
      <c r="AP286" s="2">
        <v>0</v>
      </c>
      <c r="AQ286" s="3">
        <v>0</v>
      </c>
      <c r="AR286" s="3">
        <v>0</v>
      </c>
      <c r="AS286" s="2">
        <v>0</v>
      </c>
      <c r="AT286" s="2">
        <v>0</v>
      </c>
      <c r="AU286" s="3">
        <v>0</v>
      </c>
      <c r="AV286" s="3">
        <v>0</v>
      </c>
      <c r="AW286" s="3">
        <v>0</v>
      </c>
      <c r="AX286" s="3">
        <v>0</v>
      </c>
      <c r="AY286" s="4">
        <v>0</v>
      </c>
      <c r="AZ286" s="3">
        <v>0</v>
      </c>
    </row>
    <row r="287" spans="1:52" x14ac:dyDescent="0.35">
      <c r="A287" t="s">
        <v>585</v>
      </c>
      <c r="B287" t="s">
        <v>70</v>
      </c>
      <c r="C287" t="s">
        <v>586</v>
      </c>
      <c r="D287" t="s">
        <v>587</v>
      </c>
      <c r="E287" t="s">
        <v>43</v>
      </c>
      <c r="F287" t="s">
        <v>588</v>
      </c>
      <c r="G287" t="s">
        <v>74</v>
      </c>
      <c r="H287">
        <v>2020</v>
      </c>
      <c r="I287">
        <v>7</v>
      </c>
      <c r="J287" t="s">
        <v>589</v>
      </c>
      <c r="K287" t="s">
        <v>590</v>
      </c>
      <c r="L287" t="s">
        <v>591</v>
      </c>
      <c r="M287" s="2">
        <v>0</v>
      </c>
      <c r="N287" s="3">
        <v>0</v>
      </c>
      <c r="O287" s="2">
        <v>0</v>
      </c>
      <c r="P287" s="2">
        <v>0</v>
      </c>
      <c r="Q287" s="3">
        <v>0</v>
      </c>
      <c r="R287" s="2">
        <v>0</v>
      </c>
      <c r="S287" s="2">
        <v>0</v>
      </c>
      <c r="T287" s="3">
        <v>0</v>
      </c>
      <c r="U287" s="2">
        <v>0</v>
      </c>
      <c r="V287" s="3">
        <v>0</v>
      </c>
      <c r="W287" s="4">
        <v>0</v>
      </c>
      <c r="X287" s="4">
        <v>0</v>
      </c>
      <c r="Y287" s="3">
        <v>0</v>
      </c>
      <c r="Z287" s="4">
        <v>0</v>
      </c>
      <c r="AA287" s="4">
        <v>0</v>
      </c>
      <c r="AB287" s="3">
        <v>0</v>
      </c>
      <c r="AC287" s="4">
        <v>0</v>
      </c>
      <c r="AD287" s="4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14">
        <v>0</v>
      </c>
      <c r="AN287" s="3">
        <v>0</v>
      </c>
      <c r="AO287" s="2">
        <v>0</v>
      </c>
      <c r="AP287" s="2">
        <v>0</v>
      </c>
      <c r="AQ287" s="3">
        <v>0</v>
      </c>
      <c r="AR287" s="3">
        <v>0</v>
      </c>
      <c r="AS287" s="2">
        <v>0</v>
      </c>
      <c r="AT287" s="2">
        <v>0</v>
      </c>
      <c r="AU287" s="3">
        <v>0</v>
      </c>
      <c r="AV287" s="3">
        <v>0</v>
      </c>
      <c r="AW287" s="3">
        <v>0</v>
      </c>
      <c r="AX287" s="3">
        <v>0</v>
      </c>
      <c r="AY287" s="4">
        <v>0</v>
      </c>
      <c r="AZ287" s="3">
        <v>0</v>
      </c>
    </row>
    <row r="288" spans="1:52" x14ac:dyDescent="0.35">
      <c r="A288" t="s">
        <v>585</v>
      </c>
      <c r="B288" t="s">
        <v>70</v>
      </c>
      <c r="C288" t="s">
        <v>586</v>
      </c>
      <c r="D288" t="s">
        <v>587</v>
      </c>
      <c r="E288" t="s">
        <v>44</v>
      </c>
      <c r="F288" t="s">
        <v>588</v>
      </c>
      <c r="G288" t="s">
        <v>74</v>
      </c>
      <c r="H288">
        <v>2020</v>
      </c>
      <c r="I288">
        <v>7</v>
      </c>
      <c r="J288" t="s">
        <v>589</v>
      </c>
      <c r="K288" t="s">
        <v>590</v>
      </c>
      <c r="L288" t="s">
        <v>591</v>
      </c>
      <c r="M288" s="2">
        <v>17344</v>
      </c>
      <c r="N288" s="3">
        <v>6.6207659679104941E-2</v>
      </c>
      <c r="O288" s="2">
        <v>7840</v>
      </c>
      <c r="P288" s="2">
        <v>6763</v>
      </c>
      <c r="Q288" s="3">
        <v>0.1592488540588497</v>
      </c>
      <c r="R288" s="2">
        <v>4727</v>
      </c>
      <c r="S288" s="2">
        <v>6763</v>
      </c>
      <c r="T288" s="3">
        <v>-0.3010498299571196</v>
      </c>
      <c r="U288" s="2">
        <v>9091</v>
      </c>
      <c r="V288" s="3">
        <v>-0.18297834097240945</v>
      </c>
      <c r="W288" s="4">
        <v>12</v>
      </c>
      <c r="X288" s="4">
        <v>23</v>
      </c>
      <c r="Y288" s="3">
        <v>-0.47826086956521741</v>
      </c>
      <c r="Z288" s="4">
        <v>9</v>
      </c>
      <c r="AA288" s="4">
        <v>17</v>
      </c>
      <c r="AB288" s="3">
        <v>-0.47058823529411764</v>
      </c>
      <c r="AC288" s="4">
        <v>1</v>
      </c>
      <c r="AD288" s="4">
        <v>5</v>
      </c>
      <c r="AE288" s="3">
        <v>-0.8</v>
      </c>
      <c r="AF288" s="3">
        <v>0.75</v>
      </c>
      <c r="AG288" s="3">
        <v>0.73913043478260865</v>
      </c>
      <c r="AH288" s="3">
        <v>1.0869565217391353E-2</v>
      </c>
      <c r="AI288" s="3">
        <v>0.1111111111111111</v>
      </c>
      <c r="AJ288" s="3">
        <v>0.29411764705882354</v>
      </c>
      <c r="AK288" s="3">
        <v>-0.18300653594771243</v>
      </c>
      <c r="AL288" s="3">
        <v>0.46029868401596924</v>
      </c>
      <c r="AM288" s="14">
        <v>7</v>
      </c>
      <c r="AN288" s="3">
        <v>0.8</v>
      </c>
      <c r="AO288" s="2">
        <v>4371</v>
      </c>
      <c r="AP288" s="2">
        <v>0</v>
      </c>
      <c r="AQ288" s="3">
        <v>0</v>
      </c>
      <c r="AR288" s="3">
        <v>0</v>
      </c>
      <c r="AS288" s="2">
        <v>0</v>
      </c>
      <c r="AT288" s="2">
        <v>0</v>
      </c>
      <c r="AU288" s="3">
        <v>0</v>
      </c>
      <c r="AV288" s="3">
        <v>0</v>
      </c>
      <c r="AW288" s="3">
        <v>0.33333333333333331</v>
      </c>
      <c r="AX288" s="3">
        <v>1</v>
      </c>
      <c r="AY288" s="4">
        <v>0</v>
      </c>
      <c r="AZ288" s="3">
        <v>0</v>
      </c>
    </row>
    <row r="289" spans="1:52" x14ac:dyDescent="0.35">
      <c r="A289" t="s">
        <v>585</v>
      </c>
      <c r="B289" t="s">
        <v>70</v>
      </c>
      <c r="C289" t="s">
        <v>592</v>
      </c>
      <c r="D289" t="s">
        <v>587</v>
      </c>
      <c r="E289" t="s">
        <v>43</v>
      </c>
      <c r="F289" t="s">
        <v>593</v>
      </c>
      <c r="G289" t="s">
        <v>74</v>
      </c>
      <c r="H289">
        <v>2020</v>
      </c>
      <c r="I289">
        <v>5</v>
      </c>
      <c r="J289" t="s">
        <v>594</v>
      </c>
      <c r="K289" t="s">
        <v>595</v>
      </c>
      <c r="L289" t="s">
        <v>591</v>
      </c>
      <c r="M289" s="2">
        <v>0</v>
      </c>
      <c r="N289" s="3">
        <v>0</v>
      </c>
      <c r="O289" s="2">
        <v>0</v>
      </c>
      <c r="P289" s="2">
        <v>0</v>
      </c>
      <c r="Q289" s="3">
        <v>0</v>
      </c>
      <c r="R289" s="2">
        <v>0</v>
      </c>
      <c r="S289" s="2">
        <v>0</v>
      </c>
      <c r="T289" s="3">
        <v>0</v>
      </c>
      <c r="U289" s="2">
        <v>0</v>
      </c>
      <c r="V289" s="3">
        <v>0</v>
      </c>
      <c r="W289" s="4">
        <v>0</v>
      </c>
      <c r="X289" s="4">
        <v>0</v>
      </c>
      <c r="Y289" s="3">
        <v>0</v>
      </c>
      <c r="Z289" s="4">
        <v>0</v>
      </c>
      <c r="AA289" s="4">
        <v>0</v>
      </c>
      <c r="AB289" s="3">
        <v>0</v>
      </c>
      <c r="AC289" s="4">
        <v>0</v>
      </c>
      <c r="AD289" s="4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14">
        <v>0</v>
      </c>
      <c r="AN289" s="3">
        <v>0</v>
      </c>
      <c r="AO289" s="2">
        <v>0</v>
      </c>
      <c r="AP289" s="2">
        <v>0</v>
      </c>
      <c r="AQ289" s="3">
        <v>0</v>
      </c>
      <c r="AR289" s="3">
        <v>0</v>
      </c>
      <c r="AS289" s="2">
        <v>0</v>
      </c>
      <c r="AT289" s="2">
        <v>0</v>
      </c>
      <c r="AU289" s="3">
        <v>0</v>
      </c>
      <c r="AV289" s="3">
        <v>0</v>
      </c>
      <c r="AW289" s="3">
        <v>0</v>
      </c>
      <c r="AX289" s="3">
        <v>0</v>
      </c>
      <c r="AY289" s="4">
        <v>0</v>
      </c>
      <c r="AZ289" s="3">
        <v>0</v>
      </c>
    </row>
    <row r="290" spans="1:52" x14ac:dyDescent="0.35">
      <c r="A290" t="s">
        <v>585</v>
      </c>
      <c r="B290" t="s">
        <v>70</v>
      </c>
      <c r="C290" t="s">
        <v>592</v>
      </c>
      <c r="D290" t="s">
        <v>587</v>
      </c>
      <c r="E290" t="s">
        <v>44</v>
      </c>
      <c r="F290" t="s">
        <v>593</v>
      </c>
      <c r="G290" t="s">
        <v>74</v>
      </c>
      <c r="H290">
        <v>2020</v>
      </c>
      <c r="I290">
        <v>5</v>
      </c>
      <c r="J290" t="s">
        <v>594</v>
      </c>
      <c r="K290" t="s">
        <v>595</v>
      </c>
      <c r="L290" t="s">
        <v>591</v>
      </c>
      <c r="M290" s="2">
        <v>213782</v>
      </c>
      <c r="N290" s="3">
        <v>8.391682849045029E-2</v>
      </c>
      <c r="O290" s="2">
        <v>59910</v>
      </c>
      <c r="P290" s="2">
        <v>43359</v>
      </c>
      <c r="Q290" s="3">
        <v>0.38172005811942156</v>
      </c>
      <c r="R290" s="2">
        <v>47029</v>
      </c>
      <c r="S290" s="2">
        <v>43359</v>
      </c>
      <c r="T290" s="3">
        <v>8.4642173481860747E-2</v>
      </c>
      <c r="U290" s="2">
        <v>99675</v>
      </c>
      <c r="V290" s="3">
        <v>3.822717566793396E-2</v>
      </c>
      <c r="W290" s="4">
        <v>29</v>
      </c>
      <c r="X290" s="4">
        <v>17</v>
      </c>
      <c r="Y290" s="3">
        <v>0.70588235294117652</v>
      </c>
      <c r="Z290" s="4">
        <v>17</v>
      </c>
      <c r="AA290" s="4">
        <v>16</v>
      </c>
      <c r="AB290" s="3">
        <v>6.25E-2</v>
      </c>
      <c r="AC290" s="4">
        <v>7</v>
      </c>
      <c r="AD290" s="4">
        <v>7</v>
      </c>
      <c r="AE290" s="3">
        <v>0</v>
      </c>
      <c r="AF290" s="3">
        <v>0.58620689655172409</v>
      </c>
      <c r="AG290" s="3">
        <v>0.94117647058823528</v>
      </c>
      <c r="AH290" s="3">
        <v>-0.35496957403651119</v>
      </c>
      <c r="AI290" s="3">
        <v>0.41176470588235292</v>
      </c>
      <c r="AJ290" s="3">
        <v>0.4375</v>
      </c>
      <c r="AK290" s="3">
        <v>-2.5735294117647078E-2</v>
      </c>
      <c r="AL290" s="3">
        <v>0.29707788463756085</v>
      </c>
      <c r="AM290" s="14">
        <v>13</v>
      </c>
      <c r="AN290" s="3">
        <v>0.5</v>
      </c>
      <c r="AO290" s="2">
        <v>49805</v>
      </c>
      <c r="AP290" s="2">
        <v>22274</v>
      </c>
      <c r="AQ290" s="3">
        <v>0.4472241742796908</v>
      </c>
      <c r="AR290" s="3">
        <v>6.128773805410459</v>
      </c>
      <c r="AS290" s="2">
        <v>0</v>
      </c>
      <c r="AT290" s="2">
        <v>0</v>
      </c>
      <c r="AU290" s="3">
        <v>0</v>
      </c>
      <c r="AV290" s="3">
        <v>0</v>
      </c>
      <c r="AW290" s="3">
        <v>0.46666666666666667</v>
      </c>
      <c r="AX290" s="3">
        <v>0.90163934426229508</v>
      </c>
      <c r="AY290" s="4">
        <v>0</v>
      </c>
      <c r="AZ290" s="3">
        <v>0.4472241742796908</v>
      </c>
    </row>
    <row r="291" spans="1:52" x14ac:dyDescent="0.35">
      <c r="A291" t="s">
        <v>585</v>
      </c>
      <c r="B291" t="s">
        <v>70</v>
      </c>
      <c r="C291" t="s">
        <v>596</v>
      </c>
      <c r="D291" t="s">
        <v>597</v>
      </c>
      <c r="E291" t="s">
        <v>43</v>
      </c>
      <c r="F291" t="s">
        <v>598</v>
      </c>
      <c r="G291" t="s">
        <v>74</v>
      </c>
      <c r="H291">
        <v>2020</v>
      </c>
      <c r="I291">
        <v>11</v>
      </c>
      <c r="J291" t="s">
        <v>599</v>
      </c>
      <c r="K291" t="s">
        <v>600</v>
      </c>
      <c r="L291" t="s">
        <v>591</v>
      </c>
      <c r="M291" s="2">
        <v>0</v>
      </c>
      <c r="N291" s="3">
        <v>0</v>
      </c>
      <c r="O291" s="2">
        <v>0</v>
      </c>
      <c r="P291" s="2">
        <v>0</v>
      </c>
      <c r="Q291" s="3">
        <v>0</v>
      </c>
      <c r="R291" s="2">
        <v>0</v>
      </c>
      <c r="S291" s="2">
        <v>0</v>
      </c>
      <c r="T291" s="3">
        <v>0</v>
      </c>
      <c r="U291" s="2">
        <v>0</v>
      </c>
      <c r="V291" s="3">
        <v>0</v>
      </c>
      <c r="W291" s="4">
        <v>0</v>
      </c>
      <c r="X291" s="4">
        <v>0</v>
      </c>
      <c r="Y291" s="3">
        <v>0</v>
      </c>
      <c r="Z291" s="4">
        <v>0</v>
      </c>
      <c r="AA291" s="4">
        <v>0</v>
      </c>
      <c r="AB291" s="3">
        <v>0</v>
      </c>
      <c r="AC291" s="4">
        <v>0</v>
      </c>
      <c r="AD291" s="4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14">
        <v>0</v>
      </c>
      <c r="AN291" s="3">
        <v>0</v>
      </c>
      <c r="AO291" s="2">
        <v>0</v>
      </c>
      <c r="AP291" s="2">
        <v>0</v>
      </c>
      <c r="AQ291" s="3">
        <v>0</v>
      </c>
      <c r="AR291" s="3">
        <v>0</v>
      </c>
      <c r="AS291" s="2">
        <v>0</v>
      </c>
      <c r="AT291" s="2">
        <v>0</v>
      </c>
      <c r="AU291" s="3">
        <v>0</v>
      </c>
      <c r="AV291" s="3">
        <v>0</v>
      </c>
      <c r="AW291" s="3">
        <v>0</v>
      </c>
      <c r="AX291" s="3">
        <v>0</v>
      </c>
      <c r="AY291" s="4">
        <v>0</v>
      </c>
      <c r="AZ291" s="3">
        <v>0</v>
      </c>
    </row>
    <row r="292" spans="1:52" x14ac:dyDescent="0.35">
      <c r="A292" t="s">
        <v>585</v>
      </c>
      <c r="B292" t="s">
        <v>70</v>
      </c>
      <c r="C292" t="s">
        <v>596</v>
      </c>
      <c r="D292" t="s">
        <v>597</v>
      </c>
      <c r="E292" t="s">
        <v>44</v>
      </c>
      <c r="F292" t="s">
        <v>598</v>
      </c>
      <c r="G292" t="s">
        <v>74</v>
      </c>
      <c r="H292">
        <v>2020</v>
      </c>
      <c r="I292">
        <v>11</v>
      </c>
      <c r="J292" t="s">
        <v>599</v>
      </c>
      <c r="K292" t="s">
        <v>600</v>
      </c>
      <c r="L292" t="s">
        <v>591</v>
      </c>
      <c r="M292" s="2">
        <v>37211</v>
      </c>
      <c r="N292" s="3">
        <v>0.11336843994973371</v>
      </c>
      <c r="O292" s="2">
        <v>8252</v>
      </c>
      <c r="P292" s="2">
        <v>4463</v>
      </c>
      <c r="Q292" s="3">
        <v>0.84898050638583911</v>
      </c>
      <c r="R292" s="2">
        <v>3372</v>
      </c>
      <c r="S292" s="2">
        <v>4463</v>
      </c>
      <c r="T292" s="3">
        <v>-0.244454402868026</v>
      </c>
      <c r="U292" s="2">
        <v>32234</v>
      </c>
      <c r="V292" s="3">
        <v>-3.2738184546136535E-2</v>
      </c>
      <c r="W292" s="4">
        <v>20</v>
      </c>
      <c r="X292" s="4">
        <v>24</v>
      </c>
      <c r="Y292" s="3">
        <v>-0.16666666666666666</v>
      </c>
      <c r="Z292" s="4">
        <v>6</v>
      </c>
      <c r="AA292" s="4">
        <v>16</v>
      </c>
      <c r="AB292" s="3">
        <v>-0.625</v>
      </c>
      <c r="AC292" s="4">
        <v>3</v>
      </c>
      <c r="AD292" s="4">
        <v>2</v>
      </c>
      <c r="AE292" s="3">
        <v>0.5</v>
      </c>
      <c r="AF292" s="3">
        <v>0.3</v>
      </c>
      <c r="AG292" s="3">
        <v>0.66666666666666663</v>
      </c>
      <c r="AH292" s="3">
        <v>-0.36666666666666664</v>
      </c>
      <c r="AI292" s="3">
        <v>0.5</v>
      </c>
      <c r="AJ292" s="3">
        <v>0.125</v>
      </c>
      <c r="AK292" s="3">
        <v>0.375</v>
      </c>
      <c r="AL292" s="3">
        <v>1.0934349092538651</v>
      </c>
      <c r="AM292" s="14">
        <v>19</v>
      </c>
      <c r="AN292" s="3">
        <v>1</v>
      </c>
      <c r="AO292" s="2">
        <v>6986</v>
      </c>
      <c r="AP292" s="2">
        <v>0</v>
      </c>
      <c r="AQ292" s="3">
        <v>0</v>
      </c>
      <c r="AR292" s="3">
        <v>0</v>
      </c>
      <c r="AS292" s="2">
        <v>0</v>
      </c>
      <c r="AT292" s="2">
        <v>0</v>
      </c>
      <c r="AU292" s="3">
        <v>0</v>
      </c>
      <c r="AV292" s="3">
        <v>0</v>
      </c>
      <c r="AW292" s="3">
        <v>0.58333333333333337</v>
      </c>
      <c r="AX292" s="3">
        <v>0.97435897435897434</v>
      </c>
      <c r="AY292" s="4">
        <v>0</v>
      </c>
      <c r="AZ292" s="3">
        <v>0</v>
      </c>
    </row>
    <row r="293" spans="1:52" x14ac:dyDescent="0.35">
      <c r="A293" t="s">
        <v>585</v>
      </c>
      <c r="B293" t="s">
        <v>70</v>
      </c>
      <c r="C293" t="s">
        <v>596</v>
      </c>
      <c r="D293" t="s">
        <v>597</v>
      </c>
      <c r="E293" t="s">
        <v>1299</v>
      </c>
      <c r="F293" t="s">
        <v>598</v>
      </c>
      <c r="G293" t="s">
        <v>74</v>
      </c>
      <c r="H293">
        <v>2020</v>
      </c>
      <c r="I293">
        <v>11</v>
      </c>
      <c r="J293" t="s">
        <v>599</v>
      </c>
      <c r="K293" t="s">
        <v>600</v>
      </c>
      <c r="L293" t="s">
        <v>591</v>
      </c>
      <c r="M293" s="2">
        <v>0</v>
      </c>
      <c r="N293" s="3">
        <v>0</v>
      </c>
      <c r="O293" s="2">
        <v>0</v>
      </c>
      <c r="P293" s="2">
        <v>0</v>
      </c>
      <c r="Q293" s="3">
        <v>0</v>
      </c>
      <c r="R293" s="2">
        <v>0</v>
      </c>
      <c r="S293" s="2">
        <v>0</v>
      </c>
      <c r="T293" s="3">
        <v>0</v>
      </c>
      <c r="U293" s="2">
        <v>0</v>
      </c>
      <c r="V293" s="3">
        <v>0</v>
      </c>
      <c r="W293" s="4">
        <v>0</v>
      </c>
      <c r="X293" s="4">
        <v>0</v>
      </c>
      <c r="Y293" s="3">
        <v>0</v>
      </c>
      <c r="Z293" s="4">
        <v>0</v>
      </c>
      <c r="AA293" s="4">
        <v>0</v>
      </c>
      <c r="AB293" s="3">
        <v>0</v>
      </c>
      <c r="AC293" s="4">
        <v>0</v>
      </c>
      <c r="AD293" s="4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14">
        <v>0</v>
      </c>
      <c r="AN293" s="3">
        <v>0</v>
      </c>
      <c r="AO293" s="2">
        <v>0</v>
      </c>
      <c r="AP293" s="2">
        <v>0</v>
      </c>
      <c r="AQ293" s="3">
        <v>0</v>
      </c>
      <c r="AR293" s="3">
        <v>0</v>
      </c>
      <c r="AS293" s="2">
        <v>0</v>
      </c>
      <c r="AT293" s="2">
        <v>0</v>
      </c>
      <c r="AU293" s="3">
        <v>0</v>
      </c>
      <c r="AV293" s="3">
        <v>0</v>
      </c>
      <c r="AW293" s="3">
        <v>0</v>
      </c>
      <c r="AX293" s="3">
        <v>0</v>
      </c>
      <c r="AY293" s="4">
        <v>0</v>
      </c>
      <c r="AZ293" s="3">
        <v>0</v>
      </c>
    </row>
    <row r="294" spans="1:52" x14ac:dyDescent="0.35">
      <c r="A294" t="s">
        <v>601</v>
      </c>
      <c r="B294" t="s">
        <v>70</v>
      </c>
      <c r="C294" t="s">
        <v>602</v>
      </c>
      <c r="D294" t="s">
        <v>603</v>
      </c>
      <c r="E294" t="s">
        <v>43</v>
      </c>
      <c r="F294" t="s">
        <v>604</v>
      </c>
      <c r="G294" t="s">
        <v>74</v>
      </c>
      <c r="H294">
        <v>2020</v>
      </c>
      <c r="I294">
        <v>8</v>
      </c>
      <c r="J294" t="s">
        <v>605</v>
      </c>
      <c r="K294" t="s">
        <v>606</v>
      </c>
      <c r="L294" t="s">
        <v>265</v>
      </c>
      <c r="M294" s="2">
        <v>0</v>
      </c>
      <c r="N294" s="3">
        <v>0</v>
      </c>
      <c r="O294" s="2">
        <v>0</v>
      </c>
      <c r="P294" s="2">
        <v>0</v>
      </c>
      <c r="Q294" s="3">
        <v>0</v>
      </c>
      <c r="R294" s="2">
        <v>0</v>
      </c>
      <c r="S294" s="2">
        <v>0</v>
      </c>
      <c r="T294" s="3">
        <v>0</v>
      </c>
      <c r="U294" s="2">
        <v>0</v>
      </c>
      <c r="V294" s="3">
        <v>0</v>
      </c>
      <c r="W294" s="4">
        <v>0</v>
      </c>
      <c r="X294" s="4">
        <v>0</v>
      </c>
      <c r="Y294" s="3">
        <v>0</v>
      </c>
      <c r="Z294" s="4">
        <v>0</v>
      </c>
      <c r="AA294" s="4">
        <v>0</v>
      </c>
      <c r="AB294" s="3">
        <v>0</v>
      </c>
      <c r="AC294" s="4">
        <v>0</v>
      </c>
      <c r="AD294" s="4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14">
        <v>0</v>
      </c>
      <c r="AN294" s="3">
        <v>0</v>
      </c>
      <c r="AO294" s="2">
        <v>0</v>
      </c>
      <c r="AP294" s="2">
        <v>0</v>
      </c>
      <c r="AQ294" s="3">
        <v>0</v>
      </c>
      <c r="AR294" s="3">
        <v>0</v>
      </c>
      <c r="AS294" s="2">
        <v>0</v>
      </c>
      <c r="AT294" s="2">
        <v>0</v>
      </c>
      <c r="AU294" s="3">
        <v>0</v>
      </c>
      <c r="AV294" s="3">
        <v>0</v>
      </c>
      <c r="AW294" s="3">
        <v>0</v>
      </c>
      <c r="AX294" s="3">
        <v>0</v>
      </c>
      <c r="AY294" s="4">
        <v>0</v>
      </c>
      <c r="AZ294" s="3">
        <v>0</v>
      </c>
    </row>
    <row r="295" spans="1:52" x14ac:dyDescent="0.35">
      <c r="A295" t="s">
        <v>601</v>
      </c>
      <c r="B295" t="s">
        <v>70</v>
      </c>
      <c r="C295" t="s">
        <v>602</v>
      </c>
      <c r="D295" t="s">
        <v>603</v>
      </c>
      <c r="E295" t="s">
        <v>44</v>
      </c>
      <c r="F295" t="s">
        <v>604</v>
      </c>
      <c r="G295" t="s">
        <v>74</v>
      </c>
      <c r="H295">
        <v>2020</v>
      </c>
      <c r="I295">
        <v>8</v>
      </c>
      <c r="J295" t="s">
        <v>605</v>
      </c>
      <c r="K295" t="s">
        <v>606</v>
      </c>
      <c r="L295" t="s">
        <v>265</v>
      </c>
      <c r="M295" s="2">
        <v>10520</v>
      </c>
      <c r="N295" s="3">
        <v>0.76925664312142616</v>
      </c>
      <c r="O295" s="2">
        <v>4574</v>
      </c>
      <c r="P295" s="2">
        <v>0</v>
      </c>
      <c r="Q295" s="3">
        <v>0</v>
      </c>
      <c r="R295" s="2">
        <v>4574</v>
      </c>
      <c r="S295" s="2">
        <v>0</v>
      </c>
      <c r="T295" s="3">
        <v>0</v>
      </c>
      <c r="U295" s="2">
        <v>8974</v>
      </c>
      <c r="V295" s="3">
        <v>1.0395454545454546</v>
      </c>
      <c r="W295" s="4">
        <v>18</v>
      </c>
      <c r="X295" s="4">
        <v>11</v>
      </c>
      <c r="Y295" s="3">
        <v>0.63636363636363635</v>
      </c>
      <c r="Z295" s="4">
        <v>14</v>
      </c>
      <c r="AA295" s="4">
        <v>5</v>
      </c>
      <c r="AB295" s="3">
        <v>1.8</v>
      </c>
      <c r="AC295" s="4">
        <v>1</v>
      </c>
      <c r="AD295" s="4">
        <v>0</v>
      </c>
      <c r="AE295" s="3">
        <v>0</v>
      </c>
      <c r="AF295" s="3">
        <v>0.77777777777777779</v>
      </c>
      <c r="AG295" s="3">
        <v>0.45454545454545453</v>
      </c>
      <c r="AH295" s="3">
        <v>0.32323232323232326</v>
      </c>
      <c r="AI295" s="3">
        <v>7.1428571428571425E-2</v>
      </c>
      <c r="AJ295" s="3">
        <v>0</v>
      </c>
      <c r="AK295" s="3">
        <v>7.1428571428571425E-2</v>
      </c>
      <c r="AL295" s="3">
        <v>0</v>
      </c>
      <c r="AM295" s="14">
        <v>1</v>
      </c>
      <c r="AN295" s="3">
        <v>0</v>
      </c>
      <c r="AO295" s="2">
        <v>2343</v>
      </c>
      <c r="AP295" s="2">
        <v>0</v>
      </c>
      <c r="AQ295" s="3">
        <v>0</v>
      </c>
      <c r="AR295" s="3">
        <v>0</v>
      </c>
      <c r="AS295" s="2">
        <v>0</v>
      </c>
      <c r="AT295" s="2">
        <v>0</v>
      </c>
      <c r="AU295" s="3">
        <v>0</v>
      </c>
      <c r="AV295" s="3">
        <v>0</v>
      </c>
      <c r="AW295" s="3">
        <v>0.33333333333333331</v>
      </c>
      <c r="AX295" s="3">
        <v>1</v>
      </c>
      <c r="AY295" s="4">
        <v>0</v>
      </c>
      <c r="AZ295" s="3">
        <v>0</v>
      </c>
    </row>
    <row r="296" spans="1:52" x14ac:dyDescent="0.35">
      <c r="A296" t="s">
        <v>601</v>
      </c>
      <c r="B296" t="s">
        <v>70</v>
      </c>
      <c r="C296" t="s">
        <v>602</v>
      </c>
      <c r="D296" t="s">
        <v>603</v>
      </c>
      <c r="E296" t="s">
        <v>1299</v>
      </c>
      <c r="F296" t="s">
        <v>604</v>
      </c>
      <c r="G296" t="s">
        <v>74</v>
      </c>
      <c r="H296">
        <v>2020</v>
      </c>
      <c r="I296">
        <v>8</v>
      </c>
      <c r="J296" t="s">
        <v>605</v>
      </c>
      <c r="K296" t="s">
        <v>606</v>
      </c>
      <c r="L296" t="s">
        <v>265</v>
      </c>
      <c r="M296" s="2">
        <v>0</v>
      </c>
      <c r="N296" s="3">
        <v>0</v>
      </c>
      <c r="O296" s="2">
        <v>0</v>
      </c>
      <c r="P296" s="2">
        <v>0</v>
      </c>
      <c r="Q296" s="3">
        <v>0</v>
      </c>
      <c r="R296" s="2">
        <v>0</v>
      </c>
      <c r="S296" s="2">
        <v>0</v>
      </c>
      <c r="T296" s="3">
        <v>0</v>
      </c>
      <c r="U296" s="2">
        <v>0</v>
      </c>
      <c r="V296" s="3">
        <v>0</v>
      </c>
      <c r="W296" s="4">
        <v>0</v>
      </c>
      <c r="X296" s="4">
        <v>0</v>
      </c>
      <c r="Y296" s="3">
        <v>0</v>
      </c>
      <c r="Z296" s="4">
        <v>0</v>
      </c>
      <c r="AA296" s="4">
        <v>0</v>
      </c>
      <c r="AB296" s="3">
        <v>0</v>
      </c>
      <c r="AC296" s="4">
        <v>0</v>
      </c>
      <c r="AD296" s="4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14">
        <v>0</v>
      </c>
      <c r="AN296" s="3">
        <v>0</v>
      </c>
      <c r="AO296" s="2">
        <v>0</v>
      </c>
      <c r="AP296" s="2">
        <v>0</v>
      </c>
      <c r="AQ296" s="3">
        <v>0</v>
      </c>
      <c r="AR296" s="3">
        <v>0</v>
      </c>
      <c r="AS296" s="2">
        <v>0</v>
      </c>
      <c r="AT296" s="2">
        <v>0</v>
      </c>
      <c r="AU296" s="3">
        <v>0</v>
      </c>
      <c r="AV296" s="3">
        <v>0</v>
      </c>
      <c r="AW296" s="3">
        <v>0</v>
      </c>
      <c r="AX296" s="3">
        <v>0</v>
      </c>
      <c r="AY296" s="4">
        <v>0</v>
      </c>
      <c r="AZ296" s="3">
        <v>0</v>
      </c>
    </row>
    <row r="297" spans="1:52" x14ac:dyDescent="0.35">
      <c r="A297" t="s">
        <v>601</v>
      </c>
      <c r="B297" t="s">
        <v>70</v>
      </c>
      <c r="C297" t="s">
        <v>607</v>
      </c>
      <c r="D297" t="s">
        <v>603</v>
      </c>
      <c r="E297" t="s">
        <v>43</v>
      </c>
      <c r="F297" t="s">
        <v>608</v>
      </c>
      <c r="G297" t="s">
        <v>74</v>
      </c>
      <c r="H297">
        <v>2020</v>
      </c>
      <c r="I297">
        <v>7</v>
      </c>
      <c r="J297" t="s">
        <v>609</v>
      </c>
      <c r="K297" t="s">
        <v>610</v>
      </c>
      <c r="L297" t="s">
        <v>265</v>
      </c>
      <c r="M297" s="2">
        <v>0</v>
      </c>
      <c r="N297" s="3">
        <v>0</v>
      </c>
      <c r="O297" s="2">
        <v>0</v>
      </c>
      <c r="P297" s="2">
        <v>0</v>
      </c>
      <c r="Q297" s="3">
        <v>0</v>
      </c>
      <c r="R297" s="2">
        <v>0</v>
      </c>
      <c r="S297" s="2">
        <v>0</v>
      </c>
      <c r="T297" s="3">
        <v>0</v>
      </c>
      <c r="U297" s="2">
        <v>0</v>
      </c>
      <c r="V297" s="3">
        <v>0</v>
      </c>
      <c r="W297" s="4">
        <v>0</v>
      </c>
      <c r="X297" s="4">
        <v>0</v>
      </c>
      <c r="Y297" s="3">
        <v>0</v>
      </c>
      <c r="Z297" s="4">
        <v>0</v>
      </c>
      <c r="AA297" s="4">
        <v>0</v>
      </c>
      <c r="AB297" s="3">
        <v>0</v>
      </c>
      <c r="AC297" s="4">
        <v>0</v>
      </c>
      <c r="AD297" s="4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14">
        <v>0</v>
      </c>
      <c r="AN297" s="3">
        <v>0</v>
      </c>
      <c r="AO297" s="2">
        <v>0</v>
      </c>
      <c r="AP297" s="2">
        <v>0</v>
      </c>
      <c r="AQ297" s="3">
        <v>0</v>
      </c>
      <c r="AR297" s="3">
        <v>0</v>
      </c>
      <c r="AS297" s="2">
        <v>0</v>
      </c>
      <c r="AT297" s="2">
        <v>0</v>
      </c>
      <c r="AU297" s="3">
        <v>0</v>
      </c>
      <c r="AV297" s="3">
        <v>0</v>
      </c>
      <c r="AW297" s="3">
        <v>0</v>
      </c>
      <c r="AX297" s="3">
        <v>0</v>
      </c>
      <c r="AY297" s="4">
        <v>0</v>
      </c>
      <c r="AZ297" s="3">
        <v>0</v>
      </c>
    </row>
    <row r="298" spans="1:52" x14ac:dyDescent="0.35">
      <c r="A298" t="s">
        <v>601</v>
      </c>
      <c r="B298" t="s">
        <v>70</v>
      </c>
      <c r="C298" t="s">
        <v>607</v>
      </c>
      <c r="D298" t="s">
        <v>603</v>
      </c>
      <c r="E298" t="s">
        <v>44</v>
      </c>
      <c r="F298" t="s">
        <v>608</v>
      </c>
      <c r="G298" t="s">
        <v>74</v>
      </c>
      <c r="H298">
        <v>2020</v>
      </c>
      <c r="I298">
        <v>7</v>
      </c>
      <c r="J298" t="s">
        <v>609</v>
      </c>
      <c r="K298" t="s">
        <v>610</v>
      </c>
      <c r="L298" t="s">
        <v>265</v>
      </c>
      <c r="M298" s="2">
        <v>159904</v>
      </c>
      <c r="N298" s="3">
        <v>1.0815902094277243E-2</v>
      </c>
      <c r="O298" s="2">
        <v>6430</v>
      </c>
      <c r="P298" s="2">
        <v>4719</v>
      </c>
      <c r="Q298" s="3">
        <v>0.36257681712227163</v>
      </c>
      <c r="R298" s="2">
        <v>4201</v>
      </c>
      <c r="S298" s="2">
        <v>4719</v>
      </c>
      <c r="T298" s="3">
        <v>-0.10976901885992794</v>
      </c>
      <c r="U298" s="2">
        <v>157675</v>
      </c>
      <c r="V298" s="3">
        <v>-3.2744811717332627E-3</v>
      </c>
      <c r="W298" s="4">
        <v>10</v>
      </c>
      <c r="X298" s="4">
        <v>19</v>
      </c>
      <c r="Y298" s="3">
        <v>-0.47368421052631576</v>
      </c>
      <c r="Z298" s="4">
        <v>7</v>
      </c>
      <c r="AA298" s="4">
        <v>11</v>
      </c>
      <c r="AB298" s="3">
        <v>-0.36363636363636365</v>
      </c>
      <c r="AC298" s="4">
        <v>3</v>
      </c>
      <c r="AD298" s="4">
        <v>6</v>
      </c>
      <c r="AE298" s="3">
        <v>-0.5</v>
      </c>
      <c r="AF298" s="3">
        <v>0.7</v>
      </c>
      <c r="AG298" s="3">
        <v>0.57894736842105265</v>
      </c>
      <c r="AH298" s="3">
        <v>0.1210526315789473</v>
      </c>
      <c r="AI298" s="3">
        <v>0.42857142857142855</v>
      </c>
      <c r="AJ298" s="3">
        <v>0.54545454545454541</v>
      </c>
      <c r="AK298" s="3">
        <v>-0.11688311688311687</v>
      </c>
      <c r="AL298" s="3">
        <v>0.47234583598219959</v>
      </c>
      <c r="AM298" s="14">
        <v>10</v>
      </c>
      <c r="AN298" s="3">
        <v>0.2</v>
      </c>
      <c r="AO298" s="2">
        <v>40991</v>
      </c>
      <c r="AP298" s="2">
        <v>-14892</v>
      </c>
      <c r="AQ298" s="3">
        <v>-0.36329926081334929</v>
      </c>
      <c r="AR298" s="3">
        <v>0.79538391189440971</v>
      </c>
      <c r="AS298" s="2">
        <v>1</v>
      </c>
      <c r="AT298" s="2">
        <v>0</v>
      </c>
      <c r="AU298" s="3">
        <v>2.4395599033934279E-5</v>
      </c>
      <c r="AV298" s="3">
        <v>0</v>
      </c>
      <c r="AW298" s="3">
        <v>0.58333333333333337</v>
      </c>
      <c r="AX298" s="3">
        <v>0.90909090909090906</v>
      </c>
      <c r="AY298" s="4">
        <v>0</v>
      </c>
      <c r="AZ298" s="3">
        <v>-0.36329926081334929</v>
      </c>
    </row>
    <row r="299" spans="1:52" x14ac:dyDescent="0.35">
      <c r="A299" t="s">
        <v>601</v>
      </c>
      <c r="B299" t="s">
        <v>70</v>
      </c>
      <c r="C299" t="s">
        <v>607</v>
      </c>
      <c r="D299" t="s">
        <v>603</v>
      </c>
      <c r="E299" t="s">
        <v>1299</v>
      </c>
      <c r="F299" t="s">
        <v>608</v>
      </c>
      <c r="G299" t="s">
        <v>74</v>
      </c>
      <c r="H299">
        <v>2020</v>
      </c>
      <c r="I299">
        <v>7</v>
      </c>
      <c r="J299" t="s">
        <v>609</v>
      </c>
      <c r="K299" t="s">
        <v>610</v>
      </c>
      <c r="L299" t="s">
        <v>265</v>
      </c>
      <c r="M299" s="2">
        <v>0</v>
      </c>
      <c r="N299" s="3">
        <v>0</v>
      </c>
      <c r="O299" s="2">
        <v>0</v>
      </c>
      <c r="P299" s="2">
        <v>0</v>
      </c>
      <c r="Q299" s="3">
        <v>0</v>
      </c>
      <c r="R299" s="2">
        <v>0</v>
      </c>
      <c r="S299" s="2">
        <v>0</v>
      </c>
      <c r="T299" s="3">
        <v>0</v>
      </c>
      <c r="U299" s="2">
        <v>0</v>
      </c>
      <c r="V299" s="3">
        <v>0</v>
      </c>
      <c r="W299" s="4">
        <v>0</v>
      </c>
      <c r="X299" s="4">
        <v>0</v>
      </c>
      <c r="Y299" s="3">
        <v>0</v>
      </c>
      <c r="Z299" s="4">
        <v>0</v>
      </c>
      <c r="AA299" s="4">
        <v>0</v>
      </c>
      <c r="AB299" s="3">
        <v>0</v>
      </c>
      <c r="AC299" s="4">
        <v>0</v>
      </c>
      <c r="AD299" s="4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14">
        <v>0</v>
      </c>
      <c r="AN299" s="3">
        <v>0</v>
      </c>
      <c r="AO299" s="2">
        <v>0</v>
      </c>
      <c r="AP299" s="2">
        <v>0</v>
      </c>
      <c r="AQ299" s="3">
        <v>0</v>
      </c>
      <c r="AR299" s="3">
        <v>0</v>
      </c>
      <c r="AS299" s="2">
        <v>0</v>
      </c>
      <c r="AT299" s="2">
        <v>0</v>
      </c>
      <c r="AU299" s="3">
        <v>0</v>
      </c>
      <c r="AV299" s="3">
        <v>0</v>
      </c>
      <c r="AW299" s="3">
        <v>0</v>
      </c>
      <c r="AX299" s="3">
        <v>0</v>
      </c>
      <c r="AY299" s="4">
        <v>0</v>
      </c>
      <c r="AZ299" s="3">
        <v>0</v>
      </c>
    </row>
    <row r="300" spans="1:52" x14ac:dyDescent="0.35">
      <c r="A300" t="s">
        <v>601</v>
      </c>
      <c r="B300" t="s">
        <v>70</v>
      </c>
      <c r="C300" t="s">
        <v>601</v>
      </c>
      <c r="D300" t="s">
        <v>135</v>
      </c>
      <c r="E300" t="s">
        <v>44</v>
      </c>
      <c r="F300" t="s">
        <v>242</v>
      </c>
      <c r="G300" t="s">
        <v>74</v>
      </c>
      <c r="H300">
        <v>2020</v>
      </c>
      <c r="I300">
        <v>4</v>
      </c>
      <c r="J300" t="s">
        <v>243</v>
      </c>
      <c r="K300" t="s">
        <v>244</v>
      </c>
      <c r="L300" t="s">
        <v>76</v>
      </c>
      <c r="M300" s="2">
        <v>0</v>
      </c>
      <c r="N300" s="3">
        <v>0</v>
      </c>
      <c r="O300" s="2">
        <v>0</v>
      </c>
      <c r="P300" s="2">
        <v>0</v>
      </c>
      <c r="Q300" s="3">
        <v>0</v>
      </c>
      <c r="R300" s="2">
        <v>0</v>
      </c>
      <c r="S300" s="2">
        <v>0</v>
      </c>
      <c r="T300" s="3">
        <v>0</v>
      </c>
      <c r="U300" s="2">
        <v>0</v>
      </c>
      <c r="V300" s="3">
        <v>0</v>
      </c>
      <c r="W300" s="4">
        <v>0</v>
      </c>
      <c r="X300" s="4">
        <v>0</v>
      </c>
      <c r="Y300" s="3">
        <v>0</v>
      </c>
      <c r="Z300" s="4">
        <v>0</v>
      </c>
      <c r="AA300" s="4">
        <v>0</v>
      </c>
      <c r="AB300" s="3">
        <v>0</v>
      </c>
      <c r="AC300" s="4">
        <v>0</v>
      </c>
      <c r="AD300" s="4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14">
        <v>0</v>
      </c>
      <c r="AN300" s="3">
        <v>0</v>
      </c>
      <c r="AO300" s="2">
        <v>0</v>
      </c>
      <c r="AP300" s="2">
        <v>0</v>
      </c>
      <c r="AQ300" s="3">
        <v>0</v>
      </c>
      <c r="AR300" s="3">
        <v>0</v>
      </c>
      <c r="AS300" s="2">
        <v>0</v>
      </c>
      <c r="AT300" s="2">
        <v>0</v>
      </c>
      <c r="AU300" s="3">
        <v>0</v>
      </c>
      <c r="AV300" s="3">
        <v>0</v>
      </c>
      <c r="AW300" s="3">
        <v>0</v>
      </c>
      <c r="AX300" s="3">
        <v>0</v>
      </c>
      <c r="AY300" s="4">
        <v>0</v>
      </c>
      <c r="AZ300" s="3">
        <v>0</v>
      </c>
    </row>
    <row r="301" spans="1:52" x14ac:dyDescent="0.35">
      <c r="A301" t="s">
        <v>611</v>
      </c>
      <c r="B301" t="s">
        <v>70</v>
      </c>
      <c r="C301" t="s">
        <v>612</v>
      </c>
      <c r="D301" t="s">
        <v>613</v>
      </c>
      <c r="E301" t="s">
        <v>43</v>
      </c>
      <c r="F301" t="s">
        <v>614</v>
      </c>
      <c r="G301" t="s">
        <v>74</v>
      </c>
      <c r="H301">
        <v>2018</v>
      </c>
      <c r="I301">
        <v>7</v>
      </c>
      <c r="J301" t="s">
        <v>615</v>
      </c>
      <c r="K301" t="s">
        <v>616</v>
      </c>
      <c r="L301" t="s">
        <v>217</v>
      </c>
      <c r="M301" s="2">
        <v>0</v>
      </c>
      <c r="N301" s="3">
        <v>0</v>
      </c>
      <c r="O301" s="2">
        <v>0</v>
      </c>
      <c r="P301" s="2">
        <v>0</v>
      </c>
      <c r="Q301" s="3">
        <v>0</v>
      </c>
      <c r="R301" s="2">
        <v>0</v>
      </c>
      <c r="S301" s="2">
        <v>0</v>
      </c>
      <c r="T301" s="3">
        <v>0</v>
      </c>
      <c r="U301" s="2">
        <v>0</v>
      </c>
      <c r="V301" s="3">
        <v>0</v>
      </c>
      <c r="W301" s="4">
        <v>0</v>
      </c>
      <c r="X301" s="4">
        <v>0</v>
      </c>
      <c r="Y301" s="3">
        <v>0</v>
      </c>
      <c r="Z301" s="4">
        <v>0</v>
      </c>
      <c r="AA301" s="4">
        <v>0</v>
      </c>
      <c r="AB301" s="3">
        <v>0</v>
      </c>
      <c r="AC301" s="4">
        <v>0</v>
      </c>
      <c r="AD301" s="4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14">
        <v>0</v>
      </c>
      <c r="AN301" s="3">
        <v>0</v>
      </c>
      <c r="AO301" s="2">
        <v>0</v>
      </c>
      <c r="AP301" s="2">
        <v>0</v>
      </c>
      <c r="AQ301" s="3">
        <v>0</v>
      </c>
      <c r="AR301" s="3">
        <v>0</v>
      </c>
      <c r="AS301" s="2">
        <v>0</v>
      </c>
      <c r="AT301" s="2">
        <v>0</v>
      </c>
      <c r="AU301" s="3">
        <v>0</v>
      </c>
      <c r="AV301" s="3">
        <v>0</v>
      </c>
      <c r="AW301" s="3">
        <v>0</v>
      </c>
      <c r="AX301" s="3">
        <v>0</v>
      </c>
      <c r="AY301" s="4">
        <v>0</v>
      </c>
      <c r="AZ301" s="3">
        <v>0</v>
      </c>
    </row>
    <row r="302" spans="1:52" x14ac:dyDescent="0.35">
      <c r="A302" t="s">
        <v>611</v>
      </c>
      <c r="B302" t="s">
        <v>70</v>
      </c>
      <c r="C302" t="s">
        <v>612</v>
      </c>
      <c r="D302" t="s">
        <v>613</v>
      </c>
      <c r="E302" t="s">
        <v>44</v>
      </c>
      <c r="F302" t="s">
        <v>614</v>
      </c>
      <c r="G302" t="s">
        <v>74</v>
      </c>
      <c r="H302">
        <v>2018</v>
      </c>
      <c r="I302">
        <v>7</v>
      </c>
      <c r="J302" t="s">
        <v>615</v>
      </c>
      <c r="K302" t="s">
        <v>616</v>
      </c>
      <c r="L302" t="s">
        <v>217</v>
      </c>
      <c r="M302" s="2">
        <v>14046</v>
      </c>
      <c r="N302" s="3">
        <v>0.27113122171945703</v>
      </c>
      <c r="O302" s="2">
        <v>932</v>
      </c>
      <c r="P302" s="2">
        <v>-2064</v>
      </c>
      <c r="Q302" s="3">
        <v>-1.4515503875968991</v>
      </c>
      <c r="R302" s="2">
        <v>0</v>
      </c>
      <c r="S302" s="2">
        <v>-3949</v>
      </c>
      <c r="T302" s="3">
        <v>-1</v>
      </c>
      <c r="U302" s="2">
        <v>1658</v>
      </c>
      <c r="V302" s="3">
        <v>-1.723701440419031</v>
      </c>
      <c r="W302" s="4">
        <v>1</v>
      </c>
      <c r="X302" s="4">
        <v>1</v>
      </c>
      <c r="Y302" s="3">
        <v>0</v>
      </c>
      <c r="Z302" s="4">
        <v>0</v>
      </c>
      <c r="AA302" s="4">
        <v>1</v>
      </c>
      <c r="AB302" s="3">
        <v>-1</v>
      </c>
      <c r="AC302" s="4">
        <v>0</v>
      </c>
      <c r="AD302" s="4">
        <v>1</v>
      </c>
      <c r="AE302" s="3">
        <v>-1</v>
      </c>
      <c r="AF302" s="3">
        <v>0</v>
      </c>
      <c r="AG302" s="3">
        <v>1</v>
      </c>
      <c r="AH302" s="3">
        <v>-1</v>
      </c>
      <c r="AI302" s="3">
        <v>0</v>
      </c>
      <c r="AJ302" s="3">
        <v>1</v>
      </c>
      <c r="AK302" s="3">
        <v>-1</v>
      </c>
      <c r="AL302" s="3">
        <v>-0.45155038759689925</v>
      </c>
      <c r="AM302" s="14">
        <v>6</v>
      </c>
      <c r="AN302" s="3">
        <v>0.83333333333333337</v>
      </c>
      <c r="AO302" s="2">
        <v>1090</v>
      </c>
      <c r="AP302" s="2">
        <v>0</v>
      </c>
      <c r="AQ302" s="3">
        <v>0</v>
      </c>
      <c r="AR302" s="3">
        <v>0</v>
      </c>
      <c r="AS302" s="2">
        <v>0</v>
      </c>
      <c r="AT302" s="2">
        <v>0</v>
      </c>
      <c r="AU302" s="3">
        <v>0</v>
      </c>
      <c r="AV302" s="3">
        <v>0</v>
      </c>
      <c r="AW302" s="3">
        <v>1</v>
      </c>
      <c r="AX302" s="3">
        <v>0.9285714285714286</v>
      </c>
      <c r="AY302" s="4">
        <v>0</v>
      </c>
      <c r="AZ302" s="3">
        <v>0</v>
      </c>
    </row>
    <row r="303" spans="1:52" x14ac:dyDescent="0.35">
      <c r="A303" t="s">
        <v>611</v>
      </c>
      <c r="B303" t="s">
        <v>70</v>
      </c>
      <c r="C303" t="s">
        <v>617</v>
      </c>
      <c r="D303" t="s">
        <v>618</v>
      </c>
      <c r="E303" t="s">
        <v>44</v>
      </c>
      <c r="F303" t="s">
        <v>619</v>
      </c>
      <c r="G303" t="s">
        <v>74</v>
      </c>
      <c r="H303">
        <v>2021</v>
      </c>
      <c r="I303">
        <v>9</v>
      </c>
      <c r="J303" t="s">
        <v>620</v>
      </c>
      <c r="K303" t="s">
        <v>621</v>
      </c>
      <c r="L303" t="s">
        <v>217</v>
      </c>
      <c r="M303" s="2">
        <v>3155</v>
      </c>
      <c r="N303" s="3">
        <v>2.0931372549019609</v>
      </c>
      <c r="O303" s="2">
        <v>2135</v>
      </c>
      <c r="P303" s="2">
        <v>0</v>
      </c>
      <c r="Q303" s="3">
        <v>0</v>
      </c>
      <c r="R303" s="2">
        <v>2135</v>
      </c>
      <c r="S303" s="2">
        <v>0</v>
      </c>
      <c r="T303" s="3">
        <v>0</v>
      </c>
      <c r="U303" s="2">
        <v>2135</v>
      </c>
      <c r="V303" s="3">
        <v>0</v>
      </c>
      <c r="W303" s="4">
        <v>1</v>
      </c>
      <c r="X303" s="4">
        <v>0</v>
      </c>
      <c r="Y303" s="3">
        <v>0</v>
      </c>
      <c r="Z303" s="4">
        <v>1</v>
      </c>
      <c r="AA303" s="4">
        <v>0</v>
      </c>
      <c r="AB303" s="3">
        <v>0</v>
      </c>
      <c r="AC303" s="4">
        <v>1</v>
      </c>
      <c r="AD303" s="4">
        <v>0</v>
      </c>
      <c r="AE303" s="3">
        <v>0</v>
      </c>
      <c r="AF303" s="3">
        <v>1</v>
      </c>
      <c r="AG303" s="3">
        <v>0</v>
      </c>
      <c r="AH303" s="3">
        <v>1</v>
      </c>
      <c r="AI303" s="3">
        <v>1</v>
      </c>
      <c r="AJ303" s="3">
        <v>0</v>
      </c>
      <c r="AK303" s="3">
        <v>1</v>
      </c>
      <c r="AL303" s="3">
        <v>0</v>
      </c>
      <c r="AM303" s="14">
        <v>0</v>
      </c>
      <c r="AN303" s="3">
        <v>0</v>
      </c>
      <c r="AO303" s="2">
        <v>544</v>
      </c>
      <c r="AP303" s="2">
        <v>0</v>
      </c>
      <c r="AQ303" s="3">
        <v>0</v>
      </c>
      <c r="AR303" s="3">
        <v>0</v>
      </c>
      <c r="AS303" s="2">
        <v>0</v>
      </c>
      <c r="AT303" s="2">
        <v>0</v>
      </c>
      <c r="AU303" s="3">
        <v>0</v>
      </c>
      <c r="AV303" s="3">
        <v>0</v>
      </c>
      <c r="AW303" s="3">
        <v>0</v>
      </c>
      <c r="AX303" s="3">
        <v>1</v>
      </c>
      <c r="AY303" s="4">
        <v>0</v>
      </c>
      <c r="AZ303" s="3">
        <v>0</v>
      </c>
    </row>
    <row r="304" spans="1:52" x14ac:dyDescent="0.35">
      <c r="A304" t="s">
        <v>611</v>
      </c>
      <c r="B304" t="s">
        <v>70</v>
      </c>
      <c r="C304" t="s">
        <v>622</v>
      </c>
      <c r="D304" t="s">
        <v>618</v>
      </c>
      <c r="E304" t="s">
        <v>43</v>
      </c>
      <c r="F304" t="s">
        <v>623</v>
      </c>
      <c r="G304" t="s">
        <v>74</v>
      </c>
      <c r="H304">
        <v>2019</v>
      </c>
      <c r="I304">
        <v>10</v>
      </c>
      <c r="J304" t="s">
        <v>75</v>
      </c>
      <c r="K304" t="s">
        <v>75</v>
      </c>
      <c r="L304" t="s">
        <v>217</v>
      </c>
      <c r="M304" s="2">
        <v>0</v>
      </c>
      <c r="N304" s="3">
        <v>0</v>
      </c>
      <c r="O304" s="2">
        <v>0</v>
      </c>
      <c r="P304" s="2">
        <v>0</v>
      </c>
      <c r="Q304" s="3">
        <v>0</v>
      </c>
      <c r="R304" s="2">
        <v>0</v>
      </c>
      <c r="S304" s="2">
        <v>0</v>
      </c>
      <c r="T304" s="3">
        <v>0</v>
      </c>
      <c r="U304" s="2">
        <v>0</v>
      </c>
      <c r="V304" s="3">
        <v>0</v>
      </c>
      <c r="W304" s="4">
        <v>0</v>
      </c>
      <c r="X304" s="4">
        <v>0</v>
      </c>
      <c r="Y304" s="3">
        <v>0</v>
      </c>
      <c r="Z304" s="4">
        <v>0</v>
      </c>
      <c r="AA304" s="4">
        <v>0</v>
      </c>
      <c r="AB304" s="3">
        <v>0</v>
      </c>
      <c r="AC304" s="4">
        <v>0</v>
      </c>
      <c r="AD304" s="4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14">
        <v>0</v>
      </c>
      <c r="AN304" s="3">
        <v>0</v>
      </c>
      <c r="AO304" s="2">
        <v>0</v>
      </c>
      <c r="AP304" s="2">
        <v>0</v>
      </c>
      <c r="AQ304" s="3">
        <v>0</v>
      </c>
      <c r="AR304" s="3">
        <v>0</v>
      </c>
      <c r="AS304" s="2">
        <v>0</v>
      </c>
      <c r="AT304" s="2">
        <v>0</v>
      </c>
      <c r="AU304" s="3">
        <v>0</v>
      </c>
      <c r="AV304" s="3">
        <v>0</v>
      </c>
      <c r="AW304" s="3">
        <v>0</v>
      </c>
      <c r="AX304" s="3">
        <v>0</v>
      </c>
      <c r="AY304" s="4">
        <v>0</v>
      </c>
      <c r="AZ304" s="3">
        <v>0</v>
      </c>
    </row>
    <row r="305" spans="1:52" x14ac:dyDescent="0.35">
      <c r="A305" t="s">
        <v>611</v>
      </c>
      <c r="B305" t="s">
        <v>70</v>
      </c>
      <c r="C305" t="s">
        <v>622</v>
      </c>
      <c r="D305" t="s">
        <v>618</v>
      </c>
      <c r="E305" t="s">
        <v>44</v>
      </c>
      <c r="F305" t="s">
        <v>623</v>
      </c>
      <c r="G305" t="s">
        <v>74</v>
      </c>
      <c r="H305">
        <v>2019</v>
      </c>
      <c r="I305">
        <v>10</v>
      </c>
      <c r="J305" t="s">
        <v>75</v>
      </c>
      <c r="K305" t="s">
        <v>75</v>
      </c>
      <c r="L305" t="s">
        <v>217</v>
      </c>
      <c r="M305" s="2">
        <v>77257</v>
      </c>
      <c r="N305" s="3">
        <v>0.10869222048419271</v>
      </c>
      <c r="O305" s="2">
        <v>25360</v>
      </c>
      <c r="P305" s="2">
        <v>17786</v>
      </c>
      <c r="Q305" s="3">
        <v>0.42584054874620492</v>
      </c>
      <c r="R305" s="2">
        <v>10114</v>
      </c>
      <c r="S305" s="2">
        <v>20258</v>
      </c>
      <c r="T305" s="3">
        <v>-0.50074044821798791</v>
      </c>
      <c r="U305" s="2">
        <v>43645</v>
      </c>
      <c r="V305" s="3">
        <v>-0.18858874491066946</v>
      </c>
      <c r="W305" s="4">
        <v>12</v>
      </c>
      <c r="X305" s="4">
        <v>30</v>
      </c>
      <c r="Y305" s="3">
        <v>-0.6</v>
      </c>
      <c r="Z305" s="4">
        <v>8</v>
      </c>
      <c r="AA305" s="4">
        <v>22</v>
      </c>
      <c r="AB305" s="3">
        <v>-0.63636363636363635</v>
      </c>
      <c r="AC305" s="4">
        <v>3</v>
      </c>
      <c r="AD305" s="4">
        <v>10</v>
      </c>
      <c r="AE305" s="3">
        <v>-0.7</v>
      </c>
      <c r="AF305" s="3">
        <v>0.66666666666666663</v>
      </c>
      <c r="AG305" s="3">
        <v>0.73333333333333328</v>
      </c>
      <c r="AH305" s="3">
        <v>-6.6666666666666652E-2</v>
      </c>
      <c r="AI305" s="3">
        <v>0.375</v>
      </c>
      <c r="AJ305" s="3">
        <v>0.45454545454545453</v>
      </c>
      <c r="AK305" s="3">
        <v>-7.954545454545453E-2</v>
      </c>
      <c r="AL305" s="3">
        <v>0.85719104913977284</v>
      </c>
      <c r="AM305" s="14">
        <v>20</v>
      </c>
      <c r="AN305" s="3">
        <v>0.68421052631578949</v>
      </c>
      <c r="AO305" s="2">
        <v>21225</v>
      </c>
      <c r="AP305" s="2">
        <v>312</v>
      </c>
      <c r="AQ305" s="3">
        <v>1.469964664310954E-2</v>
      </c>
      <c r="AR305" s="3">
        <v>0.34412384987215616</v>
      </c>
      <c r="AS305" s="2">
        <v>312</v>
      </c>
      <c r="AT305" s="2">
        <v>0</v>
      </c>
      <c r="AU305" s="3">
        <v>1.469964664310954E-2</v>
      </c>
      <c r="AV305" s="3">
        <v>0</v>
      </c>
      <c r="AW305" s="3">
        <v>0.5</v>
      </c>
      <c r="AX305" s="3">
        <v>1</v>
      </c>
      <c r="AY305" s="4">
        <v>0</v>
      </c>
      <c r="AZ305" s="3">
        <v>1.469964664310954E-2</v>
      </c>
    </row>
    <row r="306" spans="1:52" x14ac:dyDescent="0.35">
      <c r="A306" t="s">
        <v>611</v>
      </c>
      <c r="B306" t="s">
        <v>70</v>
      </c>
      <c r="C306" t="s">
        <v>622</v>
      </c>
      <c r="D306" t="s">
        <v>618</v>
      </c>
      <c r="E306" t="s">
        <v>1299</v>
      </c>
      <c r="F306" t="s">
        <v>623</v>
      </c>
      <c r="G306" t="s">
        <v>74</v>
      </c>
      <c r="H306">
        <v>2019</v>
      </c>
      <c r="I306">
        <v>10</v>
      </c>
      <c r="J306" t="s">
        <v>75</v>
      </c>
      <c r="K306" t="s">
        <v>75</v>
      </c>
      <c r="L306" t="s">
        <v>217</v>
      </c>
      <c r="M306" s="2">
        <v>0</v>
      </c>
      <c r="N306" s="3">
        <v>0</v>
      </c>
      <c r="O306" s="2">
        <v>0</v>
      </c>
      <c r="P306" s="2">
        <v>0</v>
      </c>
      <c r="Q306" s="3">
        <v>0</v>
      </c>
      <c r="R306" s="2">
        <v>0</v>
      </c>
      <c r="S306" s="2">
        <v>0</v>
      </c>
      <c r="T306" s="3">
        <v>0</v>
      </c>
      <c r="U306" s="2">
        <v>0</v>
      </c>
      <c r="V306" s="3">
        <v>0</v>
      </c>
      <c r="W306" s="4">
        <v>0</v>
      </c>
      <c r="X306" s="4">
        <v>0</v>
      </c>
      <c r="Y306" s="3">
        <v>0</v>
      </c>
      <c r="Z306" s="4">
        <v>0</v>
      </c>
      <c r="AA306" s="4">
        <v>0</v>
      </c>
      <c r="AB306" s="3">
        <v>0</v>
      </c>
      <c r="AC306" s="4">
        <v>0</v>
      </c>
      <c r="AD306" s="4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14">
        <v>0</v>
      </c>
      <c r="AN306" s="3">
        <v>0</v>
      </c>
      <c r="AO306" s="2">
        <v>0</v>
      </c>
      <c r="AP306" s="2">
        <v>0</v>
      </c>
      <c r="AQ306" s="3">
        <v>0</v>
      </c>
      <c r="AR306" s="3">
        <v>0</v>
      </c>
      <c r="AS306" s="2">
        <v>0</v>
      </c>
      <c r="AT306" s="2">
        <v>0</v>
      </c>
      <c r="AU306" s="3">
        <v>0</v>
      </c>
      <c r="AV306" s="3">
        <v>0</v>
      </c>
      <c r="AW306" s="3">
        <v>0</v>
      </c>
      <c r="AX306" s="3">
        <v>0</v>
      </c>
      <c r="AY306" s="4">
        <v>0</v>
      </c>
      <c r="AZ306" s="3">
        <v>0</v>
      </c>
    </row>
    <row r="307" spans="1:52" x14ac:dyDescent="0.35">
      <c r="A307" t="s">
        <v>611</v>
      </c>
      <c r="B307" t="s">
        <v>70</v>
      </c>
      <c r="C307" t="s">
        <v>624</v>
      </c>
      <c r="D307" t="s">
        <v>618</v>
      </c>
      <c r="E307" t="s">
        <v>44</v>
      </c>
      <c r="F307" t="s">
        <v>625</v>
      </c>
      <c r="G307" t="s">
        <v>74</v>
      </c>
      <c r="H307">
        <v>2021</v>
      </c>
      <c r="I307">
        <v>7</v>
      </c>
      <c r="J307" t="s">
        <v>75</v>
      </c>
      <c r="K307" t="s">
        <v>75</v>
      </c>
      <c r="L307" t="s">
        <v>217</v>
      </c>
      <c r="M307" s="2">
        <v>0</v>
      </c>
      <c r="N307" s="3">
        <v>0</v>
      </c>
      <c r="O307" s="2">
        <v>0</v>
      </c>
      <c r="P307" s="2">
        <v>0</v>
      </c>
      <c r="Q307" s="3">
        <v>0</v>
      </c>
      <c r="R307" s="2">
        <v>0</v>
      </c>
      <c r="S307" s="2">
        <v>0</v>
      </c>
      <c r="T307" s="3">
        <v>0</v>
      </c>
      <c r="U307" s="2">
        <v>0</v>
      </c>
      <c r="V307" s="3">
        <v>0</v>
      </c>
      <c r="W307" s="4">
        <v>0</v>
      </c>
      <c r="X307" s="4">
        <v>0</v>
      </c>
      <c r="Y307" s="3">
        <v>0</v>
      </c>
      <c r="Z307" s="4">
        <v>0</v>
      </c>
      <c r="AA307" s="4">
        <v>0</v>
      </c>
      <c r="AB307" s="3">
        <v>0</v>
      </c>
      <c r="AC307" s="4">
        <v>0</v>
      </c>
      <c r="AD307" s="4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14">
        <v>0</v>
      </c>
      <c r="AN307" s="3">
        <v>0</v>
      </c>
      <c r="AO307" s="2">
        <v>0</v>
      </c>
      <c r="AP307" s="2">
        <v>0</v>
      </c>
      <c r="AQ307" s="3">
        <v>0</v>
      </c>
      <c r="AR307" s="3">
        <v>0</v>
      </c>
      <c r="AS307" s="2">
        <v>0</v>
      </c>
      <c r="AT307" s="2">
        <v>0</v>
      </c>
      <c r="AU307" s="3">
        <v>0</v>
      </c>
      <c r="AV307" s="3">
        <v>0</v>
      </c>
      <c r="AW307" s="3">
        <v>0</v>
      </c>
      <c r="AX307" s="3">
        <v>0</v>
      </c>
      <c r="AY307" s="4">
        <v>0</v>
      </c>
      <c r="AZ307" s="3">
        <v>0</v>
      </c>
    </row>
    <row r="308" spans="1:52" x14ac:dyDescent="0.35">
      <c r="A308" t="s">
        <v>626</v>
      </c>
      <c r="B308" t="s">
        <v>70</v>
      </c>
      <c r="C308" t="s">
        <v>628</v>
      </c>
      <c r="D308" t="s">
        <v>627</v>
      </c>
      <c r="E308" t="s">
        <v>43</v>
      </c>
      <c r="F308" t="s">
        <v>629</v>
      </c>
      <c r="G308" t="s">
        <v>74</v>
      </c>
      <c r="H308">
        <v>2020</v>
      </c>
      <c r="I308">
        <v>9</v>
      </c>
      <c r="J308" t="s">
        <v>630</v>
      </c>
      <c r="K308" t="s">
        <v>631</v>
      </c>
      <c r="L308" t="s">
        <v>270</v>
      </c>
      <c r="M308" s="2">
        <v>0</v>
      </c>
      <c r="N308" s="3">
        <v>0</v>
      </c>
      <c r="O308" s="2">
        <v>0</v>
      </c>
      <c r="P308" s="2">
        <v>0</v>
      </c>
      <c r="Q308" s="3">
        <v>0</v>
      </c>
      <c r="R308" s="2">
        <v>0</v>
      </c>
      <c r="S308" s="2">
        <v>0</v>
      </c>
      <c r="T308" s="3">
        <v>0</v>
      </c>
      <c r="U308" s="2">
        <v>0</v>
      </c>
      <c r="V308" s="3">
        <v>0</v>
      </c>
      <c r="W308" s="4">
        <v>0</v>
      </c>
      <c r="X308" s="4">
        <v>0</v>
      </c>
      <c r="Y308" s="3">
        <v>0</v>
      </c>
      <c r="Z308" s="4">
        <v>0</v>
      </c>
      <c r="AA308" s="4">
        <v>0</v>
      </c>
      <c r="AB308" s="3">
        <v>0</v>
      </c>
      <c r="AC308" s="4">
        <v>0</v>
      </c>
      <c r="AD308" s="4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14">
        <v>0</v>
      </c>
      <c r="AN308" s="3">
        <v>0</v>
      </c>
      <c r="AO308" s="2">
        <v>0</v>
      </c>
      <c r="AP308" s="2">
        <v>0</v>
      </c>
      <c r="AQ308" s="3">
        <v>0</v>
      </c>
      <c r="AR308" s="3">
        <v>0</v>
      </c>
      <c r="AS308" s="2">
        <v>0</v>
      </c>
      <c r="AT308" s="2">
        <v>0</v>
      </c>
      <c r="AU308" s="3">
        <v>0</v>
      </c>
      <c r="AV308" s="3">
        <v>0</v>
      </c>
      <c r="AW308" s="3">
        <v>0</v>
      </c>
      <c r="AX308" s="3">
        <v>0</v>
      </c>
      <c r="AY308" s="4">
        <v>0</v>
      </c>
      <c r="AZ308" s="3">
        <v>0</v>
      </c>
    </row>
    <row r="309" spans="1:52" x14ac:dyDescent="0.35">
      <c r="A309" t="s">
        <v>626</v>
      </c>
      <c r="B309" t="s">
        <v>70</v>
      </c>
      <c r="C309" t="s">
        <v>628</v>
      </c>
      <c r="D309" t="s">
        <v>627</v>
      </c>
      <c r="E309" t="s">
        <v>44</v>
      </c>
      <c r="F309" t="s">
        <v>629</v>
      </c>
      <c r="G309" t="s">
        <v>74</v>
      </c>
      <c r="H309">
        <v>2020</v>
      </c>
      <c r="I309">
        <v>9</v>
      </c>
      <c r="J309" t="s">
        <v>630</v>
      </c>
      <c r="K309" t="s">
        <v>631</v>
      </c>
      <c r="L309" t="s">
        <v>270</v>
      </c>
      <c r="M309" s="2">
        <v>33630</v>
      </c>
      <c r="N309" s="3">
        <v>4.0792931581332121</v>
      </c>
      <c r="O309" s="2">
        <v>27009</v>
      </c>
      <c r="P309" s="2">
        <v>0</v>
      </c>
      <c r="Q309" s="3">
        <v>0</v>
      </c>
      <c r="R309" s="2">
        <v>27009</v>
      </c>
      <c r="S309" s="2">
        <v>0</v>
      </c>
      <c r="T309" s="3">
        <v>0</v>
      </c>
      <c r="U309" s="2">
        <v>33630</v>
      </c>
      <c r="V309" s="3">
        <v>4.0792931581332121</v>
      </c>
      <c r="W309" s="4">
        <v>2</v>
      </c>
      <c r="X309" s="4">
        <v>3</v>
      </c>
      <c r="Y309" s="3">
        <v>-0.33333333333333331</v>
      </c>
      <c r="Z309" s="4">
        <v>2</v>
      </c>
      <c r="AA309" s="4">
        <v>2</v>
      </c>
      <c r="AB309" s="3">
        <v>0</v>
      </c>
      <c r="AC309" s="4">
        <v>2</v>
      </c>
      <c r="AD309" s="4">
        <v>0</v>
      </c>
      <c r="AE309" s="3">
        <v>0</v>
      </c>
      <c r="AF309" s="3">
        <v>1</v>
      </c>
      <c r="AG309" s="3">
        <v>0.66666666666666663</v>
      </c>
      <c r="AH309" s="3">
        <v>0.33333333333333337</v>
      </c>
      <c r="AI309" s="3">
        <v>1</v>
      </c>
      <c r="AJ309" s="3">
        <v>0</v>
      </c>
      <c r="AK309" s="3">
        <v>1</v>
      </c>
      <c r="AL309" s="3">
        <v>0</v>
      </c>
      <c r="AM309" s="14">
        <v>3</v>
      </c>
      <c r="AN309" s="3">
        <v>0</v>
      </c>
      <c r="AO309" s="2">
        <v>3113</v>
      </c>
      <c r="AP309" s="2">
        <v>0</v>
      </c>
      <c r="AQ309" s="3">
        <v>0</v>
      </c>
      <c r="AR309" s="3">
        <v>0</v>
      </c>
      <c r="AS309" s="2">
        <v>0</v>
      </c>
      <c r="AT309" s="2">
        <v>0</v>
      </c>
      <c r="AU309" s="3">
        <v>0</v>
      </c>
      <c r="AV309" s="3">
        <v>0</v>
      </c>
      <c r="AW309" s="3">
        <v>0.33333333333333331</v>
      </c>
      <c r="AX309" s="3">
        <v>0.66666666666666663</v>
      </c>
      <c r="AY309" s="4">
        <v>0</v>
      </c>
      <c r="AZ309" s="3">
        <v>0</v>
      </c>
    </row>
    <row r="310" spans="1:52" x14ac:dyDescent="0.35">
      <c r="A310" t="s">
        <v>626</v>
      </c>
      <c r="B310" t="s">
        <v>70</v>
      </c>
      <c r="C310" t="s">
        <v>632</v>
      </c>
      <c r="D310" t="s">
        <v>627</v>
      </c>
      <c r="E310" t="s">
        <v>43</v>
      </c>
      <c r="F310" t="s">
        <v>633</v>
      </c>
      <c r="G310" t="s">
        <v>74</v>
      </c>
      <c r="H310">
        <v>2020</v>
      </c>
      <c r="I310">
        <v>9</v>
      </c>
      <c r="J310" t="s">
        <v>634</v>
      </c>
      <c r="K310" t="s">
        <v>635</v>
      </c>
      <c r="L310" t="s">
        <v>270</v>
      </c>
      <c r="M310" s="2">
        <v>0</v>
      </c>
      <c r="N310" s="3">
        <v>0</v>
      </c>
      <c r="O310" s="2">
        <v>0</v>
      </c>
      <c r="P310" s="2">
        <v>0</v>
      </c>
      <c r="Q310" s="3">
        <v>0</v>
      </c>
      <c r="R310" s="2">
        <v>0</v>
      </c>
      <c r="S310" s="2">
        <v>0</v>
      </c>
      <c r="T310" s="3">
        <v>0</v>
      </c>
      <c r="U310" s="2">
        <v>0</v>
      </c>
      <c r="V310" s="3">
        <v>0</v>
      </c>
      <c r="W310" s="4">
        <v>0</v>
      </c>
      <c r="X310" s="4">
        <v>0</v>
      </c>
      <c r="Y310" s="3">
        <v>0</v>
      </c>
      <c r="Z310" s="4">
        <v>0</v>
      </c>
      <c r="AA310" s="4">
        <v>0</v>
      </c>
      <c r="AB310" s="3">
        <v>0</v>
      </c>
      <c r="AC310" s="4">
        <v>0</v>
      </c>
      <c r="AD310" s="4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14">
        <v>0</v>
      </c>
      <c r="AN310" s="3">
        <v>0</v>
      </c>
      <c r="AO310" s="2">
        <v>0</v>
      </c>
      <c r="AP310" s="2">
        <v>0</v>
      </c>
      <c r="AQ310" s="3">
        <v>0</v>
      </c>
      <c r="AR310" s="3">
        <v>0</v>
      </c>
      <c r="AS310" s="2">
        <v>0</v>
      </c>
      <c r="AT310" s="2">
        <v>0</v>
      </c>
      <c r="AU310" s="3">
        <v>0</v>
      </c>
      <c r="AV310" s="3">
        <v>0</v>
      </c>
      <c r="AW310" s="3">
        <v>0</v>
      </c>
      <c r="AX310" s="3">
        <v>0</v>
      </c>
      <c r="AY310" s="4">
        <v>0</v>
      </c>
      <c r="AZ310" s="3">
        <v>0</v>
      </c>
    </row>
    <row r="311" spans="1:52" x14ac:dyDescent="0.35">
      <c r="A311" t="s">
        <v>626</v>
      </c>
      <c r="B311" t="s">
        <v>70</v>
      </c>
      <c r="C311" t="s">
        <v>632</v>
      </c>
      <c r="D311" t="s">
        <v>627</v>
      </c>
      <c r="E311" t="s">
        <v>44</v>
      </c>
      <c r="F311" t="s">
        <v>633</v>
      </c>
      <c r="G311" t="s">
        <v>74</v>
      </c>
      <c r="H311">
        <v>2020</v>
      </c>
      <c r="I311">
        <v>9</v>
      </c>
      <c r="J311" t="s">
        <v>634</v>
      </c>
      <c r="K311" t="s">
        <v>635</v>
      </c>
      <c r="L311" t="s">
        <v>270</v>
      </c>
      <c r="M311" s="2">
        <v>40765</v>
      </c>
      <c r="N311" s="3">
        <v>76.647619047619045</v>
      </c>
      <c r="O311" s="2">
        <v>40240</v>
      </c>
      <c r="P311" s="2">
        <v>0</v>
      </c>
      <c r="Q311" s="3">
        <v>0</v>
      </c>
      <c r="R311" s="2">
        <v>40240</v>
      </c>
      <c r="S311" s="2">
        <v>0</v>
      </c>
      <c r="T311" s="3">
        <v>0</v>
      </c>
      <c r="U311" s="2">
        <v>40765</v>
      </c>
      <c r="V311" s="3">
        <v>76.647619047619045</v>
      </c>
      <c r="W311" s="4">
        <v>14</v>
      </c>
      <c r="X311" s="4">
        <v>5</v>
      </c>
      <c r="Y311" s="3">
        <v>1.8</v>
      </c>
      <c r="Z311" s="4">
        <v>7</v>
      </c>
      <c r="AA311" s="4">
        <v>3</v>
      </c>
      <c r="AB311" s="3">
        <v>1.3333333333333333</v>
      </c>
      <c r="AC311" s="4">
        <v>4</v>
      </c>
      <c r="AD311" s="4">
        <v>0</v>
      </c>
      <c r="AE311" s="3">
        <v>0</v>
      </c>
      <c r="AF311" s="3">
        <v>0.5</v>
      </c>
      <c r="AG311" s="3">
        <v>0.6</v>
      </c>
      <c r="AH311" s="3">
        <v>-9.9999999999999978E-2</v>
      </c>
      <c r="AI311" s="3">
        <v>0.5714285714285714</v>
      </c>
      <c r="AJ311" s="3">
        <v>0</v>
      </c>
      <c r="AK311" s="3">
        <v>0.5714285714285714</v>
      </c>
      <c r="AL311" s="3">
        <v>0</v>
      </c>
      <c r="AM311" s="14">
        <v>4</v>
      </c>
      <c r="AN311" s="3">
        <v>0</v>
      </c>
      <c r="AO311" s="2">
        <v>5583</v>
      </c>
      <c r="AP311" s="2">
        <v>0</v>
      </c>
      <c r="AQ311" s="3">
        <v>0</v>
      </c>
      <c r="AR311" s="3">
        <v>0</v>
      </c>
      <c r="AS311" s="2">
        <v>0</v>
      </c>
      <c r="AT311" s="2">
        <v>0</v>
      </c>
      <c r="AU311" s="3">
        <v>0</v>
      </c>
      <c r="AV311" s="3">
        <v>0</v>
      </c>
      <c r="AW311" s="3">
        <v>0</v>
      </c>
      <c r="AX311" s="3">
        <v>0.9375</v>
      </c>
      <c r="AY311" s="4">
        <v>0</v>
      </c>
      <c r="AZ311" s="3">
        <v>0</v>
      </c>
    </row>
    <row r="312" spans="1:52" x14ac:dyDescent="0.35">
      <c r="A312" t="s">
        <v>626</v>
      </c>
      <c r="B312" t="s">
        <v>70</v>
      </c>
      <c r="C312" t="s">
        <v>636</v>
      </c>
      <c r="D312" t="s">
        <v>637</v>
      </c>
      <c r="E312" t="s">
        <v>44</v>
      </c>
      <c r="F312" t="s">
        <v>638</v>
      </c>
      <c r="G312" t="s">
        <v>74</v>
      </c>
      <c r="H312">
        <v>2020</v>
      </c>
      <c r="I312">
        <v>5</v>
      </c>
      <c r="J312" t="s">
        <v>639</v>
      </c>
      <c r="K312" t="s">
        <v>640</v>
      </c>
      <c r="L312" t="s">
        <v>270</v>
      </c>
      <c r="M312" s="2">
        <v>15116</v>
      </c>
      <c r="N312" s="3">
        <v>0</v>
      </c>
      <c r="O312" s="2">
        <v>15116</v>
      </c>
      <c r="P312" s="2">
        <v>0</v>
      </c>
      <c r="Q312" s="3">
        <v>0</v>
      </c>
      <c r="R312" s="2">
        <v>15116</v>
      </c>
      <c r="S312" s="2">
        <v>0</v>
      </c>
      <c r="T312" s="3">
        <v>0</v>
      </c>
      <c r="U312" s="2">
        <v>15116</v>
      </c>
      <c r="V312" s="3">
        <v>0</v>
      </c>
      <c r="W312" s="4">
        <v>6</v>
      </c>
      <c r="X312" s="4">
        <v>8</v>
      </c>
      <c r="Y312" s="3">
        <v>-0.25</v>
      </c>
      <c r="Z312" s="4">
        <v>4</v>
      </c>
      <c r="AA312" s="4">
        <v>2</v>
      </c>
      <c r="AB312" s="3">
        <v>1</v>
      </c>
      <c r="AC312" s="4">
        <v>1</v>
      </c>
      <c r="AD312" s="4">
        <v>0</v>
      </c>
      <c r="AE312" s="3">
        <v>0</v>
      </c>
      <c r="AF312" s="3">
        <v>0.66666666666666663</v>
      </c>
      <c r="AG312" s="3">
        <v>0.25</v>
      </c>
      <c r="AH312" s="3">
        <v>0.41666666666666663</v>
      </c>
      <c r="AI312" s="3">
        <v>0.25</v>
      </c>
      <c r="AJ312" s="3">
        <v>0</v>
      </c>
      <c r="AK312" s="3">
        <v>0.25</v>
      </c>
      <c r="AL312" s="3">
        <v>0</v>
      </c>
      <c r="AM312" s="14">
        <v>1</v>
      </c>
      <c r="AN312" s="3">
        <v>0</v>
      </c>
      <c r="AO312" s="2">
        <v>456</v>
      </c>
      <c r="AP312" s="2">
        <v>0</v>
      </c>
      <c r="AQ312" s="3">
        <v>0</v>
      </c>
      <c r="AR312" s="3">
        <v>0</v>
      </c>
      <c r="AS312" s="2">
        <v>0</v>
      </c>
      <c r="AT312" s="2">
        <v>0</v>
      </c>
      <c r="AU312" s="3">
        <v>0</v>
      </c>
      <c r="AV312" s="3">
        <v>0</v>
      </c>
      <c r="AW312" s="3">
        <v>0</v>
      </c>
      <c r="AX312" s="3">
        <v>1</v>
      </c>
      <c r="AY312" s="4">
        <v>0</v>
      </c>
      <c r="AZ312" s="3">
        <v>0</v>
      </c>
    </row>
    <row r="313" spans="1:52" x14ac:dyDescent="0.35">
      <c r="A313" t="s">
        <v>641</v>
      </c>
      <c r="B313" t="s">
        <v>70</v>
      </c>
      <c r="C313" t="s">
        <v>642</v>
      </c>
      <c r="D313" t="s">
        <v>213</v>
      </c>
      <c r="E313" t="s">
        <v>43</v>
      </c>
      <c r="F313" t="s">
        <v>643</v>
      </c>
      <c r="G313" t="s">
        <v>74</v>
      </c>
      <c r="H313">
        <v>2020</v>
      </c>
      <c r="I313">
        <v>11</v>
      </c>
      <c r="J313" t="s">
        <v>644</v>
      </c>
      <c r="K313" t="s">
        <v>645</v>
      </c>
      <c r="L313" t="s">
        <v>373</v>
      </c>
      <c r="M313" s="2">
        <v>0</v>
      </c>
      <c r="N313" s="3">
        <v>0</v>
      </c>
      <c r="O313" s="2">
        <v>0</v>
      </c>
      <c r="P313" s="2">
        <v>0</v>
      </c>
      <c r="Q313" s="3">
        <v>0</v>
      </c>
      <c r="R313" s="2">
        <v>0</v>
      </c>
      <c r="S313" s="2">
        <v>0</v>
      </c>
      <c r="T313" s="3">
        <v>0</v>
      </c>
      <c r="U313" s="2">
        <v>0</v>
      </c>
      <c r="V313" s="3">
        <v>0</v>
      </c>
      <c r="W313" s="4">
        <v>0</v>
      </c>
      <c r="X313" s="4">
        <v>0</v>
      </c>
      <c r="Y313" s="3">
        <v>0</v>
      </c>
      <c r="Z313" s="4">
        <v>0</v>
      </c>
      <c r="AA313" s="4">
        <v>0</v>
      </c>
      <c r="AB313" s="3">
        <v>0</v>
      </c>
      <c r="AC313" s="4">
        <v>0</v>
      </c>
      <c r="AD313" s="4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14">
        <v>0</v>
      </c>
      <c r="AN313" s="3">
        <v>0</v>
      </c>
      <c r="AO313" s="2">
        <v>0</v>
      </c>
      <c r="AP313" s="2">
        <v>0</v>
      </c>
      <c r="AQ313" s="3">
        <v>0</v>
      </c>
      <c r="AR313" s="3">
        <v>0</v>
      </c>
      <c r="AS313" s="2">
        <v>0</v>
      </c>
      <c r="AT313" s="2">
        <v>0</v>
      </c>
      <c r="AU313" s="3">
        <v>0</v>
      </c>
      <c r="AV313" s="3">
        <v>0</v>
      </c>
      <c r="AW313" s="3">
        <v>0</v>
      </c>
      <c r="AX313" s="3">
        <v>0</v>
      </c>
      <c r="AY313" s="4">
        <v>0</v>
      </c>
      <c r="AZ313" s="3">
        <v>0</v>
      </c>
    </row>
    <row r="314" spans="1:52" x14ac:dyDescent="0.35">
      <c r="A314" t="s">
        <v>641</v>
      </c>
      <c r="B314" t="s">
        <v>70</v>
      </c>
      <c r="C314" t="s">
        <v>642</v>
      </c>
      <c r="D314" t="s">
        <v>213</v>
      </c>
      <c r="E314" t="s">
        <v>44</v>
      </c>
      <c r="F314" t="s">
        <v>643</v>
      </c>
      <c r="G314" t="s">
        <v>74</v>
      </c>
      <c r="H314">
        <v>2020</v>
      </c>
      <c r="I314">
        <v>11</v>
      </c>
      <c r="J314" t="s">
        <v>644</v>
      </c>
      <c r="K314" t="s">
        <v>645</v>
      </c>
      <c r="L314" t="s">
        <v>373</v>
      </c>
      <c r="M314" s="2">
        <v>94418</v>
      </c>
      <c r="N314" s="3">
        <v>0.12702922077922077</v>
      </c>
      <c r="O314" s="2">
        <v>42561</v>
      </c>
      <c r="P314" s="2">
        <v>31919</v>
      </c>
      <c r="Q314" s="3">
        <v>0.33340643503869161</v>
      </c>
      <c r="R314" s="2">
        <v>9286</v>
      </c>
      <c r="S314" s="2">
        <v>1834</v>
      </c>
      <c r="T314" s="3">
        <v>4.0632497273718649</v>
      </c>
      <c r="U314" s="2">
        <v>20459</v>
      </c>
      <c r="V314" s="3">
        <v>0.57292227262243411</v>
      </c>
      <c r="W314" s="4">
        <v>26</v>
      </c>
      <c r="X314" s="4">
        <v>25</v>
      </c>
      <c r="Y314" s="3">
        <v>0.04</v>
      </c>
      <c r="Z314" s="4">
        <v>17</v>
      </c>
      <c r="AA314" s="4">
        <v>22</v>
      </c>
      <c r="AB314" s="3">
        <v>-0.22727272727272727</v>
      </c>
      <c r="AC314" s="4">
        <v>5</v>
      </c>
      <c r="AD314" s="4">
        <v>3</v>
      </c>
      <c r="AE314" s="3">
        <v>0.66666666666666663</v>
      </c>
      <c r="AF314" s="3">
        <v>0.65384615384615385</v>
      </c>
      <c r="AG314" s="3">
        <v>0.88</v>
      </c>
      <c r="AH314" s="3">
        <v>-0.22615384615384615</v>
      </c>
      <c r="AI314" s="3">
        <v>0.29411764705882354</v>
      </c>
      <c r="AJ314" s="3">
        <v>0.13636363636363635</v>
      </c>
      <c r="AK314" s="3">
        <v>0.15775401069518719</v>
      </c>
      <c r="AL314" s="3">
        <v>1.0424825339139698</v>
      </c>
      <c r="AM314" s="14">
        <v>25</v>
      </c>
      <c r="AN314" s="3">
        <v>1.5714285714285714</v>
      </c>
      <c r="AO314" s="2">
        <v>10990</v>
      </c>
      <c r="AP314" s="2">
        <v>830</v>
      </c>
      <c r="AQ314" s="3">
        <v>7.5523202911737947E-2</v>
      </c>
      <c r="AR314" s="3">
        <v>1.1893552208495515</v>
      </c>
      <c r="AS314" s="2">
        <v>0</v>
      </c>
      <c r="AT314" s="2">
        <v>0</v>
      </c>
      <c r="AU314" s="3">
        <v>0</v>
      </c>
      <c r="AV314" s="3">
        <v>0</v>
      </c>
      <c r="AW314" s="3">
        <v>0.61111111111111116</v>
      </c>
      <c r="AX314" s="3">
        <v>0.967741935483871</v>
      </c>
      <c r="AY314" s="4">
        <v>0</v>
      </c>
      <c r="AZ314" s="3">
        <v>7.5523202911737947E-2</v>
      </c>
    </row>
    <row r="315" spans="1:52" x14ac:dyDescent="0.35">
      <c r="A315" t="s">
        <v>641</v>
      </c>
      <c r="B315" t="s">
        <v>70</v>
      </c>
      <c r="C315" t="s">
        <v>642</v>
      </c>
      <c r="D315" t="s">
        <v>213</v>
      </c>
      <c r="E315" t="s">
        <v>1299</v>
      </c>
      <c r="F315" t="s">
        <v>643</v>
      </c>
      <c r="G315" t="s">
        <v>74</v>
      </c>
      <c r="H315">
        <v>2020</v>
      </c>
      <c r="I315">
        <v>11</v>
      </c>
      <c r="J315" t="s">
        <v>644</v>
      </c>
      <c r="K315" t="s">
        <v>645</v>
      </c>
      <c r="L315" t="s">
        <v>373</v>
      </c>
      <c r="M315" s="2">
        <v>0</v>
      </c>
      <c r="N315" s="3">
        <v>0</v>
      </c>
      <c r="O315" s="2">
        <v>0</v>
      </c>
      <c r="P315" s="2">
        <v>0</v>
      </c>
      <c r="Q315" s="3">
        <v>0</v>
      </c>
      <c r="R315" s="2">
        <v>0</v>
      </c>
      <c r="S315" s="2">
        <v>0</v>
      </c>
      <c r="T315" s="3">
        <v>0</v>
      </c>
      <c r="U315" s="2">
        <v>0</v>
      </c>
      <c r="V315" s="3">
        <v>0</v>
      </c>
      <c r="W315" s="4">
        <v>0</v>
      </c>
      <c r="X315" s="4">
        <v>0</v>
      </c>
      <c r="Y315" s="3">
        <v>0</v>
      </c>
      <c r="Z315" s="4">
        <v>0</v>
      </c>
      <c r="AA315" s="4">
        <v>0</v>
      </c>
      <c r="AB315" s="3">
        <v>0</v>
      </c>
      <c r="AC315" s="4">
        <v>0</v>
      </c>
      <c r="AD315" s="4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14">
        <v>0</v>
      </c>
      <c r="AN315" s="3">
        <v>0</v>
      </c>
      <c r="AO315" s="2">
        <v>0</v>
      </c>
      <c r="AP315" s="2">
        <v>0</v>
      </c>
      <c r="AQ315" s="3">
        <v>0</v>
      </c>
      <c r="AR315" s="3">
        <v>0</v>
      </c>
      <c r="AS315" s="2">
        <v>0</v>
      </c>
      <c r="AT315" s="2">
        <v>0</v>
      </c>
      <c r="AU315" s="3">
        <v>0</v>
      </c>
      <c r="AV315" s="3">
        <v>0</v>
      </c>
      <c r="AW315" s="3">
        <v>0</v>
      </c>
      <c r="AX315" s="3">
        <v>0</v>
      </c>
      <c r="AY315" s="4">
        <v>0</v>
      </c>
      <c r="AZ315" s="3">
        <v>0</v>
      </c>
    </row>
    <row r="316" spans="1:52" x14ac:dyDescent="0.35">
      <c r="A316" t="s">
        <v>641</v>
      </c>
      <c r="B316" t="s">
        <v>70</v>
      </c>
      <c r="C316" t="s">
        <v>646</v>
      </c>
      <c r="D316" t="s">
        <v>213</v>
      </c>
      <c r="E316" t="s">
        <v>43</v>
      </c>
      <c r="F316" t="s">
        <v>647</v>
      </c>
      <c r="G316" t="s">
        <v>74</v>
      </c>
      <c r="H316">
        <v>2021</v>
      </c>
      <c r="I316">
        <v>5</v>
      </c>
      <c r="J316" t="s">
        <v>648</v>
      </c>
      <c r="K316" t="s">
        <v>649</v>
      </c>
      <c r="L316" t="s">
        <v>373</v>
      </c>
      <c r="M316" s="2">
        <v>0</v>
      </c>
      <c r="N316" s="3">
        <v>0</v>
      </c>
      <c r="O316" s="2">
        <v>0</v>
      </c>
      <c r="P316" s="2">
        <v>0</v>
      </c>
      <c r="Q316" s="3">
        <v>0</v>
      </c>
      <c r="R316" s="2">
        <v>0</v>
      </c>
      <c r="S316" s="2">
        <v>0</v>
      </c>
      <c r="T316" s="3">
        <v>0</v>
      </c>
      <c r="U316" s="2">
        <v>0</v>
      </c>
      <c r="V316" s="3">
        <v>0</v>
      </c>
      <c r="W316" s="4">
        <v>0</v>
      </c>
      <c r="X316" s="4">
        <v>0</v>
      </c>
      <c r="Y316" s="3">
        <v>0</v>
      </c>
      <c r="Z316" s="4">
        <v>0</v>
      </c>
      <c r="AA316" s="4">
        <v>0</v>
      </c>
      <c r="AB316" s="3">
        <v>0</v>
      </c>
      <c r="AC316" s="4">
        <v>0</v>
      </c>
      <c r="AD316" s="4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14">
        <v>0</v>
      </c>
      <c r="AN316" s="3">
        <v>0</v>
      </c>
      <c r="AO316" s="2">
        <v>0</v>
      </c>
      <c r="AP316" s="2">
        <v>0</v>
      </c>
      <c r="AQ316" s="3">
        <v>0</v>
      </c>
      <c r="AR316" s="3">
        <v>0</v>
      </c>
      <c r="AS316" s="2">
        <v>0</v>
      </c>
      <c r="AT316" s="2">
        <v>0</v>
      </c>
      <c r="AU316" s="3">
        <v>0</v>
      </c>
      <c r="AV316" s="3">
        <v>0</v>
      </c>
      <c r="AW316" s="3">
        <v>0</v>
      </c>
      <c r="AX316" s="3">
        <v>0</v>
      </c>
      <c r="AY316" s="4">
        <v>0</v>
      </c>
      <c r="AZ316" s="3">
        <v>0</v>
      </c>
    </row>
    <row r="317" spans="1:52" x14ac:dyDescent="0.35">
      <c r="A317" t="s">
        <v>641</v>
      </c>
      <c r="B317" t="s">
        <v>70</v>
      </c>
      <c r="C317" t="s">
        <v>646</v>
      </c>
      <c r="D317" t="s">
        <v>213</v>
      </c>
      <c r="E317" t="s">
        <v>44</v>
      </c>
      <c r="F317" t="s">
        <v>647</v>
      </c>
      <c r="G317" t="s">
        <v>74</v>
      </c>
      <c r="H317">
        <v>2021</v>
      </c>
      <c r="I317">
        <v>5</v>
      </c>
      <c r="J317" t="s">
        <v>648</v>
      </c>
      <c r="K317" t="s">
        <v>649</v>
      </c>
      <c r="L317" t="s">
        <v>373</v>
      </c>
      <c r="M317" s="2">
        <v>16584</v>
      </c>
      <c r="N317" s="3">
        <v>-0.17623683687661434</v>
      </c>
      <c r="O317" s="2">
        <v>-3548</v>
      </c>
      <c r="P317" s="2">
        <v>0</v>
      </c>
      <c r="Q317" s="3">
        <v>0</v>
      </c>
      <c r="R317" s="2">
        <v>-3548</v>
      </c>
      <c r="S317" s="2">
        <v>0</v>
      </c>
      <c r="T317" s="3">
        <v>0</v>
      </c>
      <c r="U317" s="2">
        <v>16584</v>
      </c>
      <c r="V317" s="3">
        <v>-0.17623683687661434</v>
      </c>
      <c r="W317" s="4">
        <v>2</v>
      </c>
      <c r="X317" s="4">
        <v>0</v>
      </c>
      <c r="Y317" s="3">
        <v>0</v>
      </c>
      <c r="Z317" s="4">
        <v>0</v>
      </c>
      <c r="AA317" s="4">
        <v>0</v>
      </c>
      <c r="AB317" s="3">
        <v>0</v>
      </c>
      <c r="AC317" s="4">
        <v>0</v>
      </c>
      <c r="AD317" s="4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14">
        <v>4</v>
      </c>
      <c r="AN317" s="3">
        <v>0</v>
      </c>
      <c r="AO317" s="2">
        <v>3519</v>
      </c>
      <c r="AP317" s="2">
        <v>0</v>
      </c>
      <c r="AQ317" s="3">
        <v>0</v>
      </c>
      <c r="AR317" s="3">
        <v>0</v>
      </c>
      <c r="AS317" s="2">
        <v>0</v>
      </c>
      <c r="AT317" s="2">
        <v>0</v>
      </c>
      <c r="AU317" s="3">
        <v>0</v>
      </c>
      <c r="AV317" s="3">
        <v>0</v>
      </c>
      <c r="AW317" s="3">
        <v>0.625</v>
      </c>
      <c r="AX317" s="3">
        <v>1</v>
      </c>
      <c r="AY317" s="4">
        <v>0</v>
      </c>
      <c r="AZ317" s="3">
        <v>0</v>
      </c>
    </row>
    <row r="318" spans="1:52" x14ac:dyDescent="0.35">
      <c r="A318" t="s">
        <v>641</v>
      </c>
      <c r="B318" t="s">
        <v>70</v>
      </c>
      <c r="C318" t="s">
        <v>650</v>
      </c>
      <c r="D318" t="s">
        <v>213</v>
      </c>
      <c r="E318" t="s">
        <v>44</v>
      </c>
      <c r="F318" t="s">
        <v>651</v>
      </c>
      <c r="G318" t="s">
        <v>74</v>
      </c>
      <c r="H318">
        <v>2021</v>
      </c>
      <c r="I318">
        <v>6</v>
      </c>
      <c r="J318" t="s">
        <v>648</v>
      </c>
      <c r="K318" t="s">
        <v>649</v>
      </c>
      <c r="L318" t="s">
        <v>373</v>
      </c>
      <c r="M318" s="2">
        <v>0</v>
      </c>
      <c r="N318" s="3">
        <v>0</v>
      </c>
      <c r="O318" s="2">
        <v>0</v>
      </c>
      <c r="P318" s="2">
        <v>0</v>
      </c>
      <c r="Q318" s="3">
        <v>0</v>
      </c>
      <c r="R318" s="2">
        <v>0</v>
      </c>
      <c r="S318" s="2">
        <v>0</v>
      </c>
      <c r="T318" s="3">
        <v>0</v>
      </c>
      <c r="U318" s="2">
        <v>0</v>
      </c>
      <c r="V318" s="3">
        <v>0</v>
      </c>
      <c r="W318" s="4">
        <v>0</v>
      </c>
      <c r="X318" s="4">
        <v>0</v>
      </c>
      <c r="Y318" s="3">
        <v>0</v>
      </c>
      <c r="Z318" s="4">
        <v>0</v>
      </c>
      <c r="AA318" s="4">
        <v>0</v>
      </c>
      <c r="AB318" s="3">
        <v>0</v>
      </c>
      <c r="AC318" s="4">
        <v>0</v>
      </c>
      <c r="AD318" s="4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14">
        <v>0</v>
      </c>
      <c r="AN318" s="3">
        <v>0</v>
      </c>
      <c r="AO318" s="2">
        <v>0</v>
      </c>
      <c r="AP318" s="2">
        <v>0</v>
      </c>
      <c r="AQ318" s="3">
        <v>0</v>
      </c>
      <c r="AR318" s="3">
        <v>0</v>
      </c>
      <c r="AS318" s="2">
        <v>0</v>
      </c>
      <c r="AT318" s="2">
        <v>0</v>
      </c>
      <c r="AU318" s="3">
        <v>0</v>
      </c>
      <c r="AV318" s="3">
        <v>0</v>
      </c>
      <c r="AW318" s="3">
        <v>0</v>
      </c>
      <c r="AX318" s="3">
        <v>0</v>
      </c>
      <c r="AY318" s="4">
        <v>0</v>
      </c>
      <c r="AZ318" s="3">
        <v>0</v>
      </c>
    </row>
    <row r="319" spans="1:52" x14ac:dyDescent="0.35">
      <c r="A319" t="s">
        <v>652</v>
      </c>
      <c r="B319" t="s">
        <v>70</v>
      </c>
      <c r="C319" t="s">
        <v>653</v>
      </c>
      <c r="D319" t="s">
        <v>654</v>
      </c>
      <c r="E319" t="s">
        <v>43</v>
      </c>
      <c r="F319" t="s">
        <v>655</v>
      </c>
      <c r="G319" t="s">
        <v>74</v>
      </c>
      <c r="H319">
        <v>2019</v>
      </c>
      <c r="I319">
        <v>11</v>
      </c>
      <c r="J319" t="s">
        <v>656</v>
      </c>
      <c r="K319" t="s">
        <v>657</v>
      </c>
      <c r="L319" t="s">
        <v>266</v>
      </c>
      <c r="M319" s="2">
        <v>0</v>
      </c>
      <c r="N319" s="3">
        <v>0</v>
      </c>
      <c r="O319" s="2">
        <v>0</v>
      </c>
      <c r="P319" s="2">
        <v>0</v>
      </c>
      <c r="Q319" s="3">
        <v>0</v>
      </c>
      <c r="R319" s="2">
        <v>0</v>
      </c>
      <c r="S319" s="2">
        <v>0</v>
      </c>
      <c r="T319" s="3">
        <v>0</v>
      </c>
      <c r="U319" s="2">
        <v>0</v>
      </c>
      <c r="V319" s="3">
        <v>0</v>
      </c>
      <c r="W319" s="4">
        <v>0</v>
      </c>
      <c r="X319" s="4">
        <v>0</v>
      </c>
      <c r="Y319" s="3">
        <v>0</v>
      </c>
      <c r="Z319" s="4">
        <v>0</v>
      </c>
      <c r="AA319" s="4">
        <v>0</v>
      </c>
      <c r="AB319" s="3">
        <v>0</v>
      </c>
      <c r="AC319" s="4">
        <v>0</v>
      </c>
      <c r="AD319" s="4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14">
        <v>0</v>
      </c>
      <c r="AN319" s="3">
        <v>0</v>
      </c>
      <c r="AO319" s="2">
        <v>0</v>
      </c>
      <c r="AP319" s="2">
        <v>0</v>
      </c>
      <c r="AQ319" s="3">
        <v>0</v>
      </c>
      <c r="AR319" s="3">
        <v>0</v>
      </c>
      <c r="AS319" s="2">
        <v>0</v>
      </c>
      <c r="AT319" s="2">
        <v>0</v>
      </c>
      <c r="AU319" s="3">
        <v>0</v>
      </c>
      <c r="AV319" s="3">
        <v>0</v>
      </c>
      <c r="AW319" s="3">
        <v>0</v>
      </c>
      <c r="AX319" s="3">
        <v>0</v>
      </c>
      <c r="AY319" s="4">
        <v>0</v>
      </c>
      <c r="AZ319" s="3">
        <v>0</v>
      </c>
    </row>
    <row r="320" spans="1:52" x14ac:dyDescent="0.35">
      <c r="A320" t="s">
        <v>652</v>
      </c>
      <c r="B320" t="s">
        <v>70</v>
      </c>
      <c r="C320" t="s">
        <v>653</v>
      </c>
      <c r="D320" t="s">
        <v>654</v>
      </c>
      <c r="E320" t="s">
        <v>44</v>
      </c>
      <c r="F320" t="s">
        <v>655</v>
      </c>
      <c r="G320" t="s">
        <v>74</v>
      </c>
      <c r="H320">
        <v>2019</v>
      </c>
      <c r="I320">
        <v>11</v>
      </c>
      <c r="J320" t="s">
        <v>656</v>
      </c>
      <c r="K320" t="s">
        <v>657</v>
      </c>
      <c r="L320" t="s">
        <v>266</v>
      </c>
      <c r="M320" s="2">
        <v>22008</v>
      </c>
      <c r="N320" s="3">
        <v>-2.1866666666666666E-2</v>
      </c>
      <c r="O320" s="2">
        <v>5324</v>
      </c>
      <c r="P320" s="2">
        <v>5816</v>
      </c>
      <c r="Q320" s="3">
        <v>-8.4594222833562549E-2</v>
      </c>
      <c r="R320" s="2">
        <v>0</v>
      </c>
      <c r="S320" s="2">
        <v>3602</v>
      </c>
      <c r="T320" s="3">
        <v>-1</v>
      </c>
      <c r="U320" s="2">
        <v>10033</v>
      </c>
      <c r="V320" s="3">
        <v>-0.26417308397506417</v>
      </c>
      <c r="W320" s="4">
        <v>10</v>
      </c>
      <c r="X320" s="4">
        <v>12</v>
      </c>
      <c r="Y320" s="3">
        <v>-0.16666666666666666</v>
      </c>
      <c r="Z320" s="4">
        <v>8</v>
      </c>
      <c r="AA320" s="4">
        <v>8</v>
      </c>
      <c r="AB320" s="3">
        <v>0</v>
      </c>
      <c r="AC320" s="4">
        <v>0</v>
      </c>
      <c r="AD320" s="4">
        <v>3</v>
      </c>
      <c r="AE320" s="3">
        <v>-1</v>
      </c>
      <c r="AF320" s="3">
        <v>0.8</v>
      </c>
      <c r="AG320" s="3">
        <v>0.66666666666666663</v>
      </c>
      <c r="AH320" s="3">
        <v>0.13333333333333341</v>
      </c>
      <c r="AI320" s="3">
        <v>0</v>
      </c>
      <c r="AJ320" s="3">
        <v>0.375</v>
      </c>
      <c r="AK320" s="3">
        <v>-0.375</v>
      </c>
      <c r="AL320" s="3">
        <v>0.91540577716643745</v>
      </c>
      <c r="AM320" s="14">
        <v>6</v>
      </c>
      <c r="AN320" s="3">
        <v>0.83333333333333337</v>
      </c>
      <c r="AO320" s="2">
        <v>6609</v>
      </c>
      <c r="AP320" s="2">
        <v>0</v>
      </c>
      <c r="AQ320" s="3">
        <v>0</v>
      </c>
      <c r="AR320" s="3">
        <v>0</v>
      </c>
      <c r="AS320" s="2">
        <v>0</v>
      </c>
      <c r="AT320" s="2">
        <v>0</v>
      </c>
      <c r="AU320" s="3">
        <v>0</v>
      </c>
      <c r="AV320" s="3">
        <v>0</v>
      </c>
      <c r="AW320" s="3">
        <v>0</v>
      </c>
      <c r="AX320" s="3">
        <v>0.95238095238095233</v>
      </c>
      <c r="AY320" s="4">
        <v>0</v>
      </c>
      <c r="AZ320" s="3">
        <v>0</v>
      </c>
    </row>
    <row r="321" spans="1:52" x14ac:dyDescent="0.35">
      <c r="A321" t="s">
        <v>652</v>
      </c>
      <c r="B321" t="s">
        <v>70</v>
      </c>
      <c r="C321" t="s">
        <v>652</v>
      </c>
      <c r="D321" t="s">
        <v>135</v>
      </c>
      <c r="E321" t="s">
        <v>44</v>
      </c>
      <c r="F321" t="s">
        <v>242</v>
      </c>
      <c r="G321" t="s">
        <v>74</v>
      </c>
      <c r="H321">
        <v>2020</v>
      </c>
      <c r="I321">
        <v>4</v>
      </c>
      <c r="J321" t="s">
        <v>243</v>
      </c>
      <c r="K321" t="s">
        <v>244</v>
      </c>
      <c r="L321" t="s">
        <v>76</v>
      </c>
      <c r="M321" s="2">
        <v>0</v>
      </c>
      <c r="N321" s="3">
        <v>0</v>
      </c>
      <c r="O321" s="2">
        <v>0</v>
      </c>
      <c r="P321" s="2">
        <v>0</v>
      </c>
      <c r="Q321" s="3">
        <v>0</v>
      </c>
      <c r="R321" s="2">
        <v>0</v>
      </c>
      <c r="S321" s="2">
        <v>0</v>
      </c>
      <c r="T321" s="3">
        <v>0</v>
      </c>
      <c r="U321" s="2">
        <v>0</v>
      </c>
      <c r="V321" s="3">
        <v>0</v>
      </c>
      <c r="W321" s="4">
        <v>0</v>
      </c>
      <c r="X321" s="4">
        <v>0</v>
      </c>
      <c r="Y321" s="3">
        <v>0</v>
      </c>
      <c r="Z321" s="4">
        <v>0</v>
      </c>
      <c r="AA321" s="4">
        <v>0</v>
      </c>
      <c r="AB321" s="3">
        <v>0</v>
      </c>
      <c r="AC321" s="4">
        <v>0</v>
      </c>
      <c r="AD321" s="4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14">
        <v>0</v>
      </c>
      <c r="AN321" s="3">
        <v>0</v>
      </c>
      <c r="AO321" s="2">
        <v>0</v>
      </c>
      <c r="AP321" s="2">
        <v>0</v>
      </c>
      <c r="AQ321" s="3">
        <v>0</v>
      </c>
      <c r="AR321" s="3">
        <v>0</v>
      </c>
      <c r="AS321" s="2">
        <v>0</v>
      </c>
      <c r="AT321" s="2">
        <v>0</v>
      </c>
      <c r="AU321" s="3">
        <v>0</v>
      </c>
      <c r="AV321" s="3">
        <v>0</v>
      </c>
      <c r="AW321" s="3">
        <v>0</v>
      </c>
      <c r="AX321" s="3">
        <v>0</v>
      </c>
      <c r="AY321" s="4">
        <v>0</v>
      </c>
      <c r="AZ321" s="3">
        <v>0</v>
      </c>
    </row>
    <row r="322" spans="1:52" x14ac:dyDescent="0.35">
      <c r="A322" t="s">
        <v>658</v>
      </c>
      <c r="B322" t="s">
        <v>70</v>
      </c>
      <c r="C322" t="s">
        <v>659</v>
      </c>
      <c r="D322" t="s">
        <v>402</v>
      </c>
      <c r="E322" t="s">
        <v>43</v>
      </c>
      <c r="F322" t="s">
        <v>660</v>
      </c>
      <c r="G322" t="s">
        <v>74</v>
      </c>
      <c r="H322">
        <v>2020</v>
      </c>
      <c r="I322">
        <v>6</v>
      </c>
      <c r="J322" t="s">
        <v>661</v>
      </c>
      <c r="K322" t="s">
        <v>662</v>
      </c>
      <c r="L322" t="s">
        <v>228</v>
      </c>
      <c r="M322" s="2">
        <v>0</v>
      </c>
      <c r="N322" s="3">
        <v>0</v>
      </c>
      <c r="O322" s="2">
        <v>0</v>
      </c>
      <c r="P322" s="2">
        <v>0</v>
      </c>
      <c r="Q322" s="3">
        <v>0</v>
      </c>
      <c r="R322" s="2">
        <v>0</v>
      </c>
      <c r="S322" s="2">
        <v>0</v>
      </c>
      <c r="T322" s="3">
        <v>0</v>
      </c>
      <c r="U322" s="2">
        <v>0</v>
      </c>
      <c r="V322" s="3">
        <v>0</v>
      </c>
      <c r="W322" s="4">
        <v>0</v>
      </c>
      <c r="X322" s="4">
        <v>0</v>
      </c>
      <c r="Y322" s="3">
        <v>0</v>
      </c>
      <c r="Z322" s="4">
        <v>0</v>
      </c>
      <c r="AA322" s="4">
        <v>0</v>
      </c>
      <c r="AB322" s="3">
        <v>0</v>
      </c>
      <c r="AC322" s="4">
        <v>0</v>
      </c>
      <c r="AD322" s="4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14">
        <v>0</v>
      </c>
      <c r="AN322" s="3">
        <v>0</v>
      </c>
      <c r="AO322" s="2">
        <v>0</v>
      </c>
      <c r="AP322" s="2">
        <v>0</v>
      </c>
      <c r="AQ322" s="3">
        <v>0</v>
      </c>
      <c r="AR322" s="3">
        <v>0</v>
      </c>
      <c r="AS322" s="2">
        <v>0</v>
      </c>
      <c r="AT322" s="2">
        <v>0</v>
      </c>
      <c r="AU322" s="3">
        <v>0</v>
      </c>
      <c r="AV322" s="3">
        <v>0</v>
      </c>
      <c r="AW322" s="3">
        <v>0</v>
      </c>
      <c r="AX322" s="3">
        <v>0</v>
      </c>
      <c r="AY322" s="4">
        <v>0</v>
      </c>
      <c r="AZ322" s="3">
        <v>0</v>
      </c>
    </row>
    <row r="323" spans="1:52" x14ac:dyDescent="0.35">
      <c r="A323" t="s">
        <v>658</v>
      </c>
      <c r="B323" t="s">
        <v>70</v>
      </c>
      <c r="C323" t="s">
        <v>659</v>
      </c>
      <c r="D323" t="s">
        <v>402</v>
      </c>
      <c r="E323" t="s">
        <v>44</v>
      </c>
      <c r="F323" t="s">
        <v>660</v>
      </c>
      <c r="G323" t="s">
        <v>74</v>
      </c>
      <c r="H323">
        <v>2020</v>
      </c>
      <c r="I323">
        <v>6</v>
      </c>
      <c r="J323" t="s">
        <v>661</v>
      </c>
      <c r="K323" t="s">
        <v>662</v>
      </c>
      <c r="L323" t="s">
        <v>228</v>
      </c>
      <c r="M323" s="2">
        <v>34675</v>
      </c>
      <c r="N323" s="3">
        <v>-9.2467546063651596E-2</v>
      </c>
      <c r="O323" s="2">
        <v>-2115</v>
      </c>
      <c r="P323" s="2">
        <v>1418</v>
      </c>
      <c r="Q323" s="3">
        <v>-2.4915373765867419</v>
      </c>
      <c r="R323" s="2">
        <v>-3344</v>
      </c>
      <c r="S323" s="2">
        <v>1418</v>
      </c>
      <c r="T323" s="3">
        <v>-3.3582510578279265</v>
      </c>
      <c r="U323" s="2">
        <v>14908</v>
      </c>
      <c r="V323" s="3">
        <v>-0.24209456024402642</v>
      </c>
      <c r="W323" s="4">
        <v>5</v>
      </c>
      <c r="X323" s="4">
        <v>7</v>
      </c>
      <c r="Y323" s="3">
        <v>-0.2857142857142857</v>
      </c>
      <c r="Z323" s="4">
        <v>3</v>
      </c>
      <c r="AA323" s="4">
        <v>5</v>
      </c>
      <c r="AB323" s="3">
        <v>-0.4</v>
      </c>
      <c r="AC323" s="4">
        <v>1</v>
      </c>
      <c r="AD323" s="4">
        <v>2</v>
      </c>
      <c r="AE323" s="3">
        <v>-0.5</v>
      </c>
      <c r="AF323" s="3">
        <v>0.6</v>
      </c>
      <c r="AG323" s="3">
        <v>0.7142857142857143</v>
      </c>
      <c r="AH323" s="3">
        <v>-0.11428571428571432</v>
      </c>
      <c r="AI323" s="3">
        <v>0.33333333333333331</v>
      </c>
      <c r="AJ323" s="3">
        <v>0.4</v>
      </c>
      <c r="AK323" s="3">
        <v>-6.6666666666666707E-2</v>
      </c>
      <c r="AL323" s="3">
        <v>0.86671368124118475</v>
      </c>
      <c r="AM323" s="14">
        <v>19</v>
      </c>
      <c r="AN323" s="3">
        <v>0.92307692307692313</v>
      </c>
      <c r="AO323" s="2">
        <v>7922</v>
      </c>
      <c r="AP323" s="2">
        <v>0</v>
      </c>
      <c r="AQ323" s="3">
        <v>0</v>
      </c>
      <c r="AR323" s="3">
        <v>0</v>
      </c>
      <c r="AS323" s="2">
        <v>0</v>
      </c>
      <c r="AT323" s="2">
        <v>0</v>
      </c>
      <c r="AU323" s="3">
        <v>0</v>
      </c>
      <c r="AV323" s="3">
        <v>0</v>
      </c>
      <c r="AW323" s="3">
        <v>0.375</v>
      </c>
      <c r="AX323" s="3">
        <v>1</v>
      </c>
      <c r="AY323" s="4">
        <v>0</v>
      </c>
      <c r="AZ323" s="3">
        <v>0</v>
      </c>
    </row>
    <row r="324" spans="1:52" x14ac:dyDescent="0.35">
      <c r="A324" t="s">
        <v>658</v>
      </c>
      <c r="B324" t="s">
        <v>70</v>
      </c>
      <c r="C324" t="s">
        <v>663</v>
      </c>
      <c r="D324" t="s">
        <v>664</v>
      </c>
      <c r="E324" t="s">
        <v>43</v>
      </c>
      <c r="F324" t="s">
        <v>665</v>
      </c>
      <c r="G324" t="s">
        <v>74</v>
      </c>
      <c r="H324">
        <v>2020</v>
      </c>
      <c r="I324">
        <v>7</v>
      </c>
      <c r="J324" t="s">
        <v>666</v>
      </c>
      <c r="K324" t="s">
        <v>667</v>
      </c>
      <c r="L324" t="s">
        <v>228</v>
      </c>
      <c r="M324" s="2">
        <v>0</v>
      </c>
      <c r="N324" s="3">
        <v>0</v>
      </c>
      <c r="O324" s="2">
        <v>0</v>
      </c>
      <c r="P324" s="2">
        <v>0</v>
      </c>
      <c r="Q324" s="3">
        <v>0</v>
      </c>
      <c r="R324" s="2">
        <v>0</v>
      </c>
      <c r="S324" s="2">
        <v>0</v>
      </c>
      <c r="T324" s="3">
        <v>0</v>
      </c>
      <c r="U324" s="2">
        <v>0</v>
      </c>
      <c r="V324" s="3">
        <v>0</v>
      </c>
      <c r="W324" s="4">
        <v>0</v>
      </c>
      <c r="X324" s="4">
        <v>0</v>
      </c>
      <c r="Y324" s="3">
        <v>0</v>
      </c>
      <c r="Z324" s="4">
        <v>0</v>
      </c>
      <c r="AA324" s="4">
        <v>0</v>
      </c>
      <c r="AB324" s="3">
        <v>0</v>
      </c>
      <c r="AC324" s="4">
        <v>0</v>
      </c>
      <c r="AD324" s="4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14">
        <v>0</v>
      </c>
      <c r="AN324" s="3">
        <v>0</v>
      </c>
      <c r="AO324" s="2">
        <v>0</v>
      </c>
      <c r="AP324" s="2">
        <v>0</v>
      </c>
      <c r="AQ324" s="3">
        <v>0</v>
      </c>
      <c r="AR324" s="3">
        <v>0</v>
      </c>
      <c r="AS324" s="2">
        <v>0</v>
      </c>
      <c r="AT324" s="2">
        <v>0</v>
      </c>
      <c r="AU324" s="3">
        <v>0</v>
      </c>
      <c r="AV324" s="3">
        <v>0</v>
      </c>
      <c r="AW324" s="3">
        <v>0</v>
      </c>
      <c r="AX324" s="3">
        <v>0</v>
      </c>
      <c r="AY324" s="4">
        <v>0</v>
      </c>
      <c r="AZ324" s="3">
        <v>0</v>
      </c>
    </row>
    <row r="325" spans="1:52" x14ac:dyDescent="0.35">
      <c r="A325" t="s">
        <v>658</v>
      </c>
      <c r="B325" t="s">
        <v>70</v>
      </c>
      <c r="C325" t="s">
        <v>663</v>
      </c>
      <c r="D325" t="s">
        <v>664</v>
      </c>
      <c r="E325" t="s">
        <v>44</v>
      </c>
      <c r="F325" t="s">
        <v>665</v>
      </c>
      <c r="G325" t="s">
        <v>74</v>
      </c>
      <c r="H325">
        <v>2020</v>
      </c>
      <c r="I325">
        <v>7</v>
      </c>
      <c r="J325" t="s">
        <v>666</v>
      </c>
      <c r="K325" t="s">
        <v>667</v>
      </c>
      <c r="L325" t="s">
        <v>228</v>
      </c>
      <c r="M325" s="2">
        <v>41377</v>
      </c>
      <c r="N325" s="3">
        <v>8.5725531356599313E-2</v>
      </c>
      <c r="O325" s="2">
        <v>21563</v>
      </c>
      <c r="P325" s="2">
        <v>18296</v>
      </c>
      <c r="Q325" s="3">
        <v>0.17856362046348928</v>
      </c>
      <c r="R325" s="2">
        <v>1909</v>
      </c>
      <c r="S325" s="2">
        <v>1277</v>
      </c>
      <c r="T325" s="3">
        <v>0.49490994518402504</v>
      </c>
      <c r="U325" s="2">
        <v>4127</v>
      </c>
      <c r="V325" s="3">
        <v>0.18082975679542204</v>
      </c>
      <c r="W325" s="4">
        <v>33</v>
      </c>
      <c r="X325" s="4">
        <v>30</v>
      </c>
      <c r="Y325" s="3">
        <v>0.1</v>
      </c>
      <c r="Z325" s="4">
        <v>22</v>
      </c>
      <c r="AA325" s="4">
        <v>17</v>
      </c>
      <c r="AB325" s="3">
        <v>0.29411764705882354</v>
      </c>
      <c r="AC325" s="4">
        <v>3</v>
      </c>
      <c r="AD325" s="4">
        <v>4</v>
      </c>
      <c r="AE325" s="3">
        <v>-0.25</v>
      </c>
      <c r="AF325" s="3">
        <v>0.66666666666666663</v>
      </c>
      <c r="AG325" s="3">
        <v>0.56666666666666665</v>
      </c>
      <c r="AH325" s="3">
        <v>9.9999999999999978E-2</v>
      </c>
      <c r="AI325" s="3">
        <v>0.13636363636363635</v>
      </c>
      <c r="AJ325" s="3">
        <v>0.23529411764705882</v>
      </c>
      <c r="AK325" s="3">
        <v>-9.8930481283422467E-2</v>
      </c>
      <c r="AL325" s="3">
        <v>1.0742238740708352</v>
      </c>
      <c r="AM325" s="14">
        <v>21</v>
      </c>
      <c r="AN325" s="3">
        <v>1.4</v>
      </c>
      <c r="AO325" s="2">
        <v>10625</v>
      </c>
      <c r="AP325" s="2">
        <v>0</v>
      </c>
      <c r="AQ325" s="3">
        <v>0</v>
      </c>
      <c r="AR325" s="3">
        <v>6.6209990005119332E-2</v>
      </c>
      <c r="AS325" s="2">
        <v>0</v>
      </c>
      <c r="AT325" s="2">
        <v>0</v>
      </c>
      <c r="AU325" s="3">
        <v>0</v>
      </c>
      <c r="AV325" s="3">
        <v>0</v>
      </c>
      <c r="AW325" s="3">
        <v>0.8571428571428571</v>
      </c>
      <c r="AX325" s="3">
        <v>0.96551724137931039</v>
      </c>
      <c r="AY325" s="4">
        <v>0</v>
      </c>
      <c r="AZ325" s="3">
        <v>0</v>
      </c>
    </row>
    <row r="326" spans="1:52" x14ac:dyDescent="0.35">
      <c r="A326" t="s">
        <v>658</v>
      </c>
      <c r="B326" t="s">
        <v>70</v>
      </c>
      <c r="C326" t="s">
        <v>668</v>
      </c>
      <c r="D326" t="s">
        <v>664</v>
      </c>
      <c r="E326" t="s">
        <v>43</v>
      </c>
      <c r="F326" t="s">
        <v>669</v>
      </c>
      <c r="G326" t="s">
        <v>74</v>
      </c>
      <c r="H326">
        <v>2020</v>
      </c>
      <c r="I326">
        <v>7</v>
      </c>
      <c r="J326" t="s">
        <v>670</v>
      </c>
      <c r="K326" t="s">
        <v>227</v>
      </c>
      <c r="L326" t="s">
        <v>228</v>
      </c>
      <c r="M326" s="2">
        <v>0</v>
      </c>
      <c r="N326" s="3">
        <v>0</v>
      </c>
      <c r="O326" s="2">
        <v>0</v>
      </c>
      <c r="P326" s="2">
        <v>0</v>
      </c>
      <c r="Q326" s="3">
        <v>0</v>
      </c>
      <c r="R326" s="2">
        <v>0</v>
      </c>
      <c r="S326" s="2">
        <v>0</v>
      </c>
      <c r="T326" s="3">
        <v>0</v>
      </c>
      <c r="U326" s="2">
        <v>0</v>
      </c>
      <c r="V326" s="3">
        <v>0</v>
      </c>
      <c r="W326" s="4">
        <v>0</v>
      </c>
      <c r="X326" s="4">
        <v>0</v>
      </c>
      <c r="Y326" s="3">
        <v>0</v>
      </c>
      <c r="Z326" s="4">
        <v>0</v>
      </c>
      <c r="AA326" s="4">
        <v>0</v>
      </c>
      <c r="AB326" s="3">
        <v>0</v>
      </c>
      <c r="AC326" s="4">
        <v>0</v>
      </c>
      <c r="AD326" s="4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14">
        <v>0</v>
      </c>
      <c r="AN326" s="3">
        <v>0</v>
      </c>
      <c r="AO326" s="2">
        <v>0</v>
      </c>
      <c r="AP326" s="2">
        <v>0</v>
      </c>
      <c r="AQ326" s="3">
        <v>0</v>
      </c>
      <c r="AR326" s="3">
        <v>0</v>
      </c>
      <c r="AS326" s="2">
        <v>0</v>
      </c>
      <c r="AT326" s="2">
        <v>0</v>
      </c>
      <c r="AU326" s="3">
        <v>0</v>
      </c>
      <c r="AV326" s="3">
        <v>0</v>
      </c>
      <c r="AW326" s="3">
        <v>0</v>
      </c>
      <c r="AX326" s="3">
        <v>0</v>
      </c>
      <c r="AY326" s="4">
        <v>0</v>
      </c>
      <c r="AZ326" s="3">
        <v>0</v>
      </c>
    </row>
    <row r="327" spans="1:52" x14ac:dyDescent="0.35">
      <c r="A327" t="s">
        <v>658</v>
      </c>
      <c r="B327" t="s">
        <v>70</v>
      </c>
      <c r="C327" t="s">
        <v>668</v>
      </c>
      <c r="D327" t="s">
        <v>664</v>
      </c>
      <c r="E327" t="s">
        <v>44</v>
      </c>
      <c r="F327" t="s">
        <v>669</v>
      </c>
      <c r="G327" t="s">
        <v>74</v>
      </c>
      <c r="H327">
        <v>2020</v>
      </c>
      <c r="I327">
        <v>7</v>
      </c>
      <c r="J327" t="s">
        <v>670</v>
      </c>
      <c r="K327" t="s">
        <v>227</v>
      </c>
      <c r="L327" t="s">
        <v>228</v>
      </c>
      <c r="M327" s="2">
        <v>36996</v>
      </c>
      <c r="N327" s="3">
        <v>1.1814899901542501E-2</v>
      </c>
      <c r="O327" s="2">
        <v>432</v>
      </c>
      <c r="P327" s="2">
        <v>0</v>
      </c>
      <c r="Q327" s="3">
        <v>0</v>
      </c>
      <c r="R327" s="2">
        <v>432</v>
      </c>
      <c r="S327" s="2">
        <v>0</v>
      </c>
      <c r="T327" s="3">
        <v>0</v>
      </c>
      <c r="U327" s="2">
        <v>35341</v>
      </c>
      <c r="V327" s="3">
        <v>1.2375032226646423E-2</v>
      </c>
      <c r="W327" s="4">
        <v>4</v>
      </c>
      <c r="X327" s="4">
        <v>6</v>
      </c>
      <c r="Y327" s="3">
        <v>-0.33333333333333331</v>
      </c>
      <c r="Z327" s="4">
        <v>3</v>
      </c>
      <c r="AA327" s="4">
        <v>3</v>
      </c>
      <c r="AB327" s="3">
        <v>0</v>
      </c>
      <c r="AC327" s="4">
        <v>1</v>
      </c>
      <c r="AD327" s="4">
        <v>0</v>
      </c>
      <c r="AE327" s="3">
        <v>0</v>
      </c>
      <c r="AF327" s="3">
        <v>0.75</v>
      </c>
      <c r="AG327" s="3">
        <v>0.5</v>
      </c>
      <c r="AH327" s="3">
        <v>0.25</v>
      </c>
      <c r="AI327" s="3">
        <v>0.33333333333333331</v>
      </c>
      <c r="AJ327" s="3">
        <v>0</v>
      </c>
      <c r="AK327" s="3">
        <v>0.33333333333333331</v>
      </c>
      <c r="AL327" s="3">
        <v>0</v>
      </c>
      <c r="AM327" s="14">
        <v>4</v>
      </c>
      <c r="AN327" s="3">
        <v>1</v>
      </c>
      <c r="AO327" s="2">
        <v>8801</v>
      </c>
      <c r="AP327" s="2">
        <v>0</v>
      </c>
      <c r="AQ327" s="3">
        <v>0</v>
      </c>
      <c r="AR327" s="3">
        <v>0</v>
      </c>
      <c r="AS327" s="2">
        <v>0</v>
      </c>
      <c r="AT327" s="2">
        <v>0</v>
      </c>
      <c r="AU327" s="3">
        <v>0</v>
      </c>
      <c r="AV327" s="3">
        <v>0</v>
      </c>
      <c r="AW327" s="3">
        <v>0.66666666666666663</v>
      </c>
      <c r="AX327" s="3">
        <v>0.9</v>
      </c>
      <c r="AY327" s="4">
        <v>0</v>
      </c>
      <c r="AZ327" s="3">
        <v>0</v>
      </c>
    </row>
    <row r="328" spans="1:52" x14ac:dyDescent="0.35">
      <c r="A328" t="s">
        <v>658</v>
      </c>
      <c r="B328" t="s">
        <v>70</v>
      </c>
      <c r="C328" t="s">
        <v>671</v>
      </c>
      <c r="D328" t="s">
        <v>664</v>
      </c>
      <c r="E328" t="s">
        <v>43</v>
      </c>
      <c r="F328" t="s">
        <v>672</v>
      </c>
      <c r="G328" t="s">
        <v>74</v>
      </c>
      <c r="H328">
        <v>2020</v>
      </c>
      <c r="I328">
        <v>9</v>
      </c>
      <c r="J328" t="s">
        <v>673</v>
      </c>
      <c r="K328" t="s">
        <v>674</v>
      </c>
      <c r="L328" t="s">
        <v>228</v>
      </c>
      <c r="M328" s="2">
        <v>0</v>
      </c>
      <c r="N328" s="3">
        <v>0</v>
      </c>
      <c r="O328" s="2">
        <v>0</v>
      </c>
      <c r="P328" s="2">
        <v>0</v>
      </c>
      <c r="Q328" s="3">
        <v>0</v>
      </c>
      <c r="R328" s="2">
        <v>0</v>
      </c>
      <c r="S328" s="2">
        <v>0</v>
      </c>
      <c r="T328" s="3">
        <v>0</v>
      </c>
      <c r="U328" s="2">
        <v>0</v>
      </c>
      <c r="V328" s="3">
        <v>0</v>
      </c>
      <c r="W328" s="4">
        <v>0</v>
      </c>
      <c r="X328" s="4">
        <v>0</v>
      </c>
      <c r="Y328" s="3">
        <v>0</v>
      </c>
      <c r="Z328" s="4">
        <v>0</v>
      </c>
      <c r="AA328" s="4">
        <v>0</v>
      </c>
      <c r="AB328" s="3">
        <v>0</v>
      </c>
      <c r="AC328" s="4">
        <v>0</v>
      </c>
      <c r="AD328" s="4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14">
        <v>0</v>
      </c>
      <c r="AN328" s="3">
        <v>0</v>
      </c>
      <c r="AO328" s="2">
        <v>0</v>
      </c>
      <c r="AP328" s="2">
        <v>0</v>
      </c>
      <c r="AQ328" s="3">
        <v>0</v>
      </c>
      <c r="AR328" s="3">
        <v>0</v>
      </c>
      <c r="AS328" s="2">
        <v>0</v>
      </c>
      <c r="AT328" s="2">
        <v>0</v>
      </c>
      <c r="AU328" s="3">
        <v>0</v>
      </c>
      <c r="AV328" s="3">
        <v>0</v>
      </c>
      <c r="AW328" s="3">
        <v>0</v>
      </c>
      <c r="AX328" s="3">
        <v>0</v>
      </c>
      <c r="AY328" s="4">
        <v>0</v>
      </c>
      <c r="AZ328" s="3">
        <v>0</v>
      </c>
    </row>
    <row r="329" spans="1:52" x14ac:dyDescent="0.35">
      <c r="A329" t="s">
        <v>658</v>
      </c>
      <c r="B329" t="s">
        <v>70</v>
      </c>
      <c r="C329" t="s">
        <v>671</v>
      </c>
      <c r="D329" t="s">
        <v>664</v>
      </c>
      <c r="E329" t="s">
        <v>44</v>
      </c>
      <c r="F329" t="s">
        <v>672</v>
      </c>
      <c r="G329" t="s">
        <v>74</v>
      </c>
      <c r="H329">
        <v>2020</v>
      </c>
      <c r="I329">
        <v>9</v>
      </c>
      <c r="J329" t="s">
        <v>673</v>
      </c>
      <c r="K329" t="s">
        <v>674</v>
      </c>
      <c r="L329" t="s">
        <v>228</v>
      </c>
      <c r="M329" s="2">
        <v>3</v>
      </c>
      <c r="N329" s="3">
        <v>-0.9992609016999261</v>
      </c>
      <c r="O329" s="2">
        <v>0</v>
      </c>
      <c r="P329" s="2">
        <v>4056</v>
      </c>
      <c r="Q329" s="3">
        <v>-1</v>
      </c>
      <c r="R329" s="2">
        <v>0</v>
      </c>
      <c r="S329" s="2">
        <v>4056</v>
      </c>
      <c r="T329" s="3">
        <v>-1</v>
      </c>
      <c r="U329" s="2">
        <v>3</v>
      </c>
      <c r="V329" s="3">
        <v>-0.9992609016999261</v>
      </c>
      <c r="W329" s="4">
        <v>4</v>
      </c>
      <c r="X329" s="4">
        <v>5</v>
      </c>
      <c r="Y329" s="3">
        <v>-0.2</v>
      </c>
      <c r="Z329" s="4">
        <v>3</v>
      </c>
      <c r="AA329" s="4">
        <v>4</v>
      </c>
      <c r="AB329" s="3">
        <v>-0.25</v>
      </c>
      <c r="AC329" s="4">
        <v>0</v>
      </c>
      <c r="AD329" s="4">
        <v>1</v>
      </c>
      <c r="AE329" s="3">
        <v>-1</v>
      </c>
      <c r="AF329" s="3">
        <v>0.75</v>
      </c>
      <c r="AG329" s="3">
        <v>0.8</v>
      </c>
      <c r="AH329" s="3">
        <v>-5.0000000000000044E-2</v>
      </c>
      <c r="AI329" s="3">
        <v>0</v>
      </c>
      <c r="AJ329" s="3">
        <v>0.25</v>
      </c>
      <c r="AK329" s="3">
        <v>-0.25</v>
      </c>
      <c r="AL329" s="3">
        <v>0</v>
      </c>
      <c r="AM329" s="14">
        <v>1</v>
      </c>
      <c r="AN329" s="3">
        <v>0</v>
      </c>
      <c r="AO329" s="2">
        <v>360</v>
      </c>
      <c r="AP329" s="2">
        <v>0</v>
      </c>
      <c r="AQ329" s="3">
        <v>0</v>
      </c>
      <c r="AR329" s="3">
        <v>0</v>
      </c>
      <c r="AS329" s="2">
        <v>0</v>
      </c>
      <c r="AT329" s="2">
        <v>0</v>
      </c>
      <c r="AU329" s="3">
        <v>0</v>
      </c>
      <c r="AV329" s="3">
        <v>0</v>
      </c>
      <c r="AW329" s="3">
        <v>0.33333333333333331</v>
      </c>
      <c r="AX329" s="3">
        <v>1</v>
      </c>
      <c r="AY329" s="4">
        <v>0</v>
      </c>
      <c r="AZ329" s="3">
        <v>0</v>
      </c>
    </row>
    <row r="330" spans="1:52" x14ac:dyDescent="0.35">
      <c r="A330" t="s">
        <v>658</v>
      </c>
      <c r="B330" t="s">
        <v>70</v>
      </c>
      <c r="C330" t="s">
        <v>675</v>
      </c>
      <c r="D330" t="s">
        <v>664</v>
      </c>
      <c r="E330" t="s">
        <v>44</v>
      </c>
      <c r="F330" t="s">
        <v>676</v>
      </c>
      <c r="G330" t="s">
        <v>74</v>
      </c>
      <c r="H330">
        <v>2022</v>
      </c>
      <c r="I330">
        <v>1</v>
      </c>
      <c r="J330" t="s">
        <v>666</v>
      </c>
      <c r="K330" t="s">
        <v>667</v>
      </c>
      <c r="L330" t="s">
        <v>228</v>
      </c>
      <c r="M330" s="2">
        <v>0</v>
      </c>
      <c r="N330" s="3">
        <v>0</v>
      </c>
      <c r="O330" s="2">
        <v>0</v>
      </c>
      <c r="P330" s="2">
        <v>0</v>
      </c>
      <c r="Q330" s="3">
        <v>0</v>
      </c>
      <c r="R330" s="2">
        <v>0</v>
      </c>
      <c r="S330" s="2">
        <v>0</v>
      </c>
      <c r="T330" s="3">
        <v>0</v>
      </c>
      <c r="U330" s="2">
        <v>0</v>
      </c>
      <c r="V330" s="3">
        <v>0</v>
      </c>
      <c r="W330" s="4">
        <v>2</v>
      </c>
      <c r="X330" s="4">
        <v>0</v>
      </c>
      <c r="Y330" s="3">
        <v>0</v>
      </c>
      <c r="Z330" s="4">
        <v>2</v>
      </c>
      <c r="AA330" s="4">
        <v>0</v>
      </c>
      <c r="AB330" s="3">
        <v>0</v>
      </c>
      <c r="AC330" s="4">
        <v>0</v>
      </c>
      <c r="AD330" s="4">
        <v>0</v>
      </c>
      <c r="AE330" s="3">
        <v>0</v>
      </c>
      <c r="AF330" s="3">
        <v>1</v>
      </c>
      <c r="AG330" s="3">
        <v>0</v>
      </c>
      <c r="AH330" s="3">
        <v>1</v>
      </c>
      <c r="AI330" s="3">
        <v>0</v>
      </c>
      <c r="AJ330" s="3">
        <v>0</v>
      </c>
      <c r="AK330" s="3">
        <v>0</v>
      </c>
      <c r="AL330" s="3">
        <v>0</v>
      </c>
      <c r="AM330" s="14">
        <v>0</v>
      </c>
      <c r="AN330" s="3">
        <v>0</v>
      </c>
      <c r="AO330" s="2">
        <v>0</v>
      </c>
      <c r="AP330" s="2">
        <v>0</v>
      </c>
      <c r="AQ330" s="3">
        <v>0</v>
      </c>
      <c r="AR330" s="3">
        <v>0</v>
      </c>
      <c r="AS330" s="2">
        <v>0</v>
      </c>
      <c r="AT330" s="2">
        <v>0</v>
      </c>
      <c r="AU330" s="3">
        <v>0</v>
      </c>
      <c r="AV330" s="3">
        <v>0</v>
      </c>
      <c r="AW330" s="3">
        <v>0</v>
      </c>
      <c r="AX330" s="3">
        <v>1</v>
      </c>
      <c r="AY330" s="4">
        <v>0</v>
      </c>
      <c r="AZ330" s="3">
        <v>0</v>
      </c>
    </row>
    <row r="331" spans="1:52" x14ac:dyDescent="0.35">
      <c r="A331" t="s">
        <v>658</v>
      </c>
      <c r="B331" t="s">
        <v>70</v>
      </c>
      <c r="C331" t="s">
        <v>658</v>
      </c>
      <c r="D331" t="s">
        <v>135</v>
      </c>
      <c r="E331" t="s">
        <v>44</v>
      </c>
      <c r="F331" t="s">
        <v>242</v>
      </c>
      <c r="G331" t="s">
        <v>74</v>
      </c>
      <c r="H331">
        <v>2020</v>
      </c>
      <c r="I331">
        <v>4</v>
      </c>
      <c r="J331" t="s">
        <v>243</v>
      </c>
      <c r="K331" t="s">
        <v>244</v>
      </c>
      <c r="L331" t="s">
        <v>76</v>
      </c>
      <c r="M331" s="2">
        <v>0</v>
      </c>
      <c r="N331" s="3">
        <v>0</v>
      </c>
      <c r="O331" s="2">
        <v>0</v>
      </c>
      <c r="P331" s="2">
        <v>0</v>
      </c>
      <c r="Q331" s="3">
        <v>0</v>
      </c>
      <c r="R331" s="2">
        <v>0</v>
      </c>
      <c r="S331" s="2">
        <v>0</v>
      </c>
      <c r="T331" s="3">
        <v>0</v>
      </c>
      <c r="U331" s="2">
        <v>0</v>
      </c>
      <c r="V331" s="3">
        <v>0</v>
      </c>
      <c r="W331" s="4">
        <v>0</v>
      </c>
      <c r="X331" s="4">
        <v>0</v>
      </c>
      <c r="Y331" s="3">
        <v>0</v>
      </c>
      <c r="Z331" s="4">
        <v>0</v>
      </c>
      <c r="AA331" s="4">
        <v>0</v>
      </c>
      <c r="AB331" s="3">
        <v>0</v>
      </c>
      <c r="AC331" s="4">
        <v>0</v>
      </c>
      <c r="AD331" s="4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14">
        <v>0</v>
      </c>
      <c r="AN331" s="3">
        <v>0</v>
      </c>
      <c r="AO331" s="2">
        <v>0</v>
      </c>
      <c r="AP331" s="2">
        <v>0</v>
      </c>
      <c r="AQ331" s="3">
        <v>0</v>
      </c>
      <c r="AR331" s="3">
        <v>0</v>
      </c>
      <c r="AS331" s="2">
        <v>0</v>
      </c>
      <c r="AT331" s="2">
        <v>0</v>
      </c>
      <c r="AU331" s="3">
        <v>0</v>
      </c>
      <c r="AV331" s="3">
        <v>0</v>
      </c>
      <c r="AW331" s="3">
        <v>0</v>
      </c>
      <c r="AX331" s="3">
        <v>0</v>
      </c>
      <c r="AY331" s="4">
        <v>0</v>
      </c>
      <c r="AZ331" s="3">
        <v>0</v>
      </c>
    </row>
    <row r="332" spans="1:52" x14ac:dyDescent="0.35">
      <c r="A332" t="s">
        <v>677</v>
      </c>
      <c r="B332" t="s">
        <v>70</v>
      </c>
      <c r="C332" t="s">
        <v>678</v>
      </c>
      <c r="D332" t="s">
        <v>679</v>
      </c>
      <c r="E332" t="s">
        <v>43</v>
      </c>
      <c r="F332" t="s">
        <v>680</v>
      </c>
      <c r="G332" t="s">
        <v>74</v>
      </c>
      <c r="H332">
        <v>2020</v>
      </c>
      <c r="I332">
        <v>6</v>
      </c>
      <c r="J332" t="s">
        <v>681</v>
      </c>
      <c r="K332" t="s">
        <v>682</v>
      </c>
      <c r="L332" t="s">
        <v>275</v>
      </c>
      <c r="M332" s="2">
        <v>0</v>
      </c>
      <c r="N332" s="3">
        <v>0</v>
      </c>
      <c r="O332" s="2">
        <v>0</v>
      </c>
      <c r="P332" s="2">
        <v>0</v>
      </c>
      <c r="Q332" s="3">
        <v>0</v>
      </c>
      <c r="R332" s="2">
        <v>0</v>
      </c>
      <c r="S332" s="2">
        <v>0</v>
      </c>
      <c r="T332" s="3">
        <v>0</v>
      </c>
      <c r="U332" s="2">
        <v>0</v>
      </c>
      <c r="V332" s="3">
        <v>0</v>
      </c>
      <c r="W332" s="4">
        <v>0</v>
      </c>
      <c r="X332" s="4">
        <v>0</v>
      </c>
      <c r="Y332" s="3">
        <v>0</v>
      </c>
      <c r="Z332" s="4">
        <v>0</v>
      </c>
      <c r="AA332" s="4">
        <v>0</v>
      </c>
      <c r="AB332" s="3">
        <v>0</v>
      </c>
      <c r="AC332" s="4">
        <v>0</v>
      </c>
      <c r="AD332" s="4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14">
        <v>0</v>
      </c>
      <c r="AN332" s="3">
        <v>0</v>
      </c>
      <c r="AO332" s="2">
        <v>0</v>
      </c>
      <c r="AP332" s="2">
        <v>0</v>
      </c>
      <c r="AQ332" s="3">
        <v>0</v>
      </c>
      <c r="AR332" s="3">
        <v>0</v>
      </c>
      <c r="AS332" s="2">
        <v>0</v>
      </c>
      <c r="AT332" s="2">
        <v>0</v>
      </c>
      <c r="AU332" s="3">
        <v>0</v>
      </c>
      <c r="AV332" s="3">
        <v>0</v>
      </c>
      <c r="AW332" s="3">
        <v>0</v>
      </c>
      <c r="AX332" s="3">
        <v>0</v>
      </c>
      <c r="AY332" s="4">
        <v>0</v>
      </c>
      <c r="AZ332" s="3">
        <v>0</v>
      </c>
    </row>
    <row r="333" spans="1:52" x14ac:dyDescent="0.35">
      <c r="A333" t="s">
        <v>677</v>
      </c>
      <c r="B333" t="s">
        <v>70</v>
      </c>
      <c r="C333" t="s">
        <v>678</v>
      </c>
      <c r="D333" t="s">
        <v>679</v>
      </c>
      <c r="E333" t="s">
        <v>44</v>
      </c>
      <c r="F333" t="s">
        <v>680</v>
      </c>
      <c r="G333" t="s">
        <v>74</v>
      </c>
      <c r="H333">
        <v>2020</v>
      </c>
      <c r="I333">
        <v>6</v>
      </c>
      <c r="J333" t="s">
        <v>681</v>
      </c>
      <c r="K333" t="s">
        <v>682</v>
      </c>
      <c r="L333" t="s">
        <v>275</v>
      </c>
      <c r="M333" s="2">
        <v>7317</v>
      </c>
      <c r="N333" s="3">
        <v>0</v>
      </c>
      <c r="O333" s="2">
        <v>0</v>
      </c>
      <c r="P333" s="2">
        <v>0</v>
      </c>
      <c r="Q333" s="3">
        <v>0</v>
      </c>
      <c r="R333" s="2">
        <v>0</v>
      </c>
      <c r="S333" s="2">
        <v>0</v>
      </c>
      <c r="T333" s="3">
        <v>0</v>
      </c>
      <c r="U333" s="2">
        <v>3530</v>
      </c>
      <c r="V333" s="3">
        <v>0</v>
      </c>
      <c r="W333" s="4">
        <v>1</v>
      </c>
      <c r="X333" s="4">
        <v>1</v>
      </c>
      <c r="Y333" s="3">
        <v>0</v>
      </c>
      <c r="Z333" s="4">
        <v>1</v>
      </c>
      <c r="AA333" s="4">
        <v>1</v>
      </c>
      <c r="AB333" s="3">
        <v>0</v>
      </c>
      <c r="AC333" s="4">
        <v>0</v>
      </c>
      <c r="AD333" s="4">
        <v>0</v>
      </c>
      <c r="AE333" s="3">
        <v>0</v>
      </c>
      <c r="AF333" s="3">
        <v>1</v>
      </c>
      <c r="AG333" s="3">
        <v>1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14">
        <v>2</v>
      </c>
      <c r="AN333" s="3">
        <v>1</v>
      </c>
      <c r="AO333" s="2">
        <v>1804</v>
      </c>
      <c r="AP333" s="2">
        <v>0</v>
      </c>
      <c r="AQ333" s="3">
        <v>0</v>
      </c>
      <c r="AR333" s="3">
        <v>0</v>
      </c>
      <c r="AS333" s="2">
        <v>0</v>
      </c>
      <c r="AT333" s="2">
        <v>0</v>
      </c>
      <c r="AU333" s="3">
        <v>0</v>
      </c>
      <c r="AV333" s="3">
        <v>0</v>
      </c>
      <c r="AW333" s="3">
        <v>0</v>
      </c>
      <c r="AX333" s="3">
        <v>1</v>
      </c>
      <c r="AY333" s="4">
        <v>0</v>
      </c>
      <c r="AZ333" s="3">
        <v>0</v>
      </c>
    </row>
    <row r="334" spans="1:52" x14ac:dyDescent="0.35">
      <c r="A334" t="s">
        <v>677</v>
      </c>
      <c r="B334" t="s">
        <v>70</v>
      </c>
      <c r="C334" t="s">
        <v>683</v>
      </c>
      <c r="D334" t="s">
        <v>679</v>
      </c>
      <c r="E334" t="s">
        <v>43</v>
      </c>
      <c r="F334" t="s">
        <v>684</v>
      </c>
      <c r="G334" t="s">
        <v>74</v>
      </c>
      <c r="H334">
        <v>2021</v>
      </c>
      <c r="I334">
        <v>2</v>
      </c>
      <c r="J334" t="s">
        <v>685</v>
      </c>
      <c r="K334" t="s">
        <v>686</v>
      </c>
      <c r="L334" t="s">
        <v>275</v>
      </c>
      <c r="M334" s="2">
        <v>0</v>
      </c>
      <c r="N334" s="3">
        <v>0</v>
      </c>
      <c r="O334" s="2">
        <v>0</v>
      </c>
      <c r="P334" s="2">
        <v>0</v>
      </c>
      <c r="Q334" s="3">
        <v>0</v>
      </c>
      <c r="R334" s="2">
        <v>0</v>
      </c>
      <c r="S334" s="2">
        <v>0</v>
      </c>
      <c r="T334" s="3">
        <v>0</v>
      </c>
      <c r="U334" s="2">
        <v>0</v>
      </c>
      <c r="V334" s="3">
        <v>0</v>
      </c>
      <c r="W334" s="4">
        <v>0</v>
      </c>
      <c r="X334" s="4">
        <v>0</v>
      </c>
      <c r="Y334" s="3">
        <v>0</v>
      </c>
      <c r="Z334" s="4">
        <v>0</v>
      </c>
      <c r="AA334" s="4">
        <v>0</v>
      </c>
      <c r="AB334" s="3">
        <v>0</v>
      </c>
      <c r="AC334" s="4">
        <v>0</v>
      </c>
      <c r="AD334" s="4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14">
        <v>0</v>
      </c>
      <c r="AN334" s="3">
        <v>0</v>
      </c>
      <c r="AO334" s="2">
        <v>0</v>
      </c>
      <c r="AP334" s="2">
        <v>0</v>
      </c>
      <c r="AQ334" s="3">
        <v>0</v>
      </c>
      <c r="AR334" s="3">
        <v>0</v>
      </c>
      <c r="AS334" s="2">
        <v>0</v>
      </c>
      <c r="AT334" s="2">
        <v>0</v>
      </c>
      <c r="AU334" s="3">
        <v>0</v>
      </c>
      <c r="AV334" s="3">
        <v>0</v>
      </c>
      <c r="AW334" s="3">
        <v>0</v>
      </c>
      <c r="AX334" s="3">
        <v>0</v>
      </c>
      <c r="AY334" s="4">
        <v>0</v>
      </c>
      <c r="AZ334" s="3">
        <v>0</v>
      </c>
    </row>
    <row r="335" spans="1:52" x14ac:dyDescent="0.35">
      <c r="A335" t="s">
        <v>677</v>
      </c>
      <c r="B335" t="s">
        <v>70</v>
      </c>
      <c r="C335" t="s">
        <v>683</v>
      </c>
      <c r="D335" t="s">
        <v>679</v>
      </c>
      <c r="E335" t="s">
        <v>44</v>
      </c>
      <c r="F335" t="s">
        <v>684</v>
      </c>
      <c r="G335" t="s">
        <v>74</v>
      </c>
      <c r="H335">
        <v>2021</v>
      </c>
      <c r="I335">
        <v>2</v>
      </c>
      <c r="J335" t="s">
        <v>685</v>
      </c>
      <c r="K335" t="s">
        <v>686</v>
      </c>
      <c r="L335" t="s">
        <v>275</v>
      </c>
      <c r="M335" s="2">
        <v>32282</v>
      </c>
      <c r="N335" s="3">
        <v>0.53373242113264918</v>
      </c>
      <c r="O335" s="2">
        <v>13259</v>
      </c>
      <c r="P335" s="2">
        <v>2025</v>
      </c>
      <c r="Q335" s="3">
        <v>5.5476543209876548</v>
      </c>
      <c r="R335" s="2">
        <v>11057</v>
      </c>
      <c r="S335" s="2">
        <v>2025</v>
      </c>
      <c r="T335" s="3">
        <v>4.4602469135802467</v>
      </c>
      <c r="U335" s="2">
        <v>30080</v>
      </c>
      <c r="V335" s="3">
        <v>0.42911440516913724</v>
      </c>
      <c r="W335" s="4">
        <v>14</v>
      </c>
      <c r="X335" s="4">
        <v>8</v>
      </c>
      <c r="Y335" s="3">
        <v>0.75</v>
      </c>
      <c r="Z335" s="4">
        <v>10</v>
      </c>
      <c r="AA335" s="4">
        <v>8</v>
      </c>
      <c r="AB335" s="3">
        <v>0.25</v>
      </c>
      <c r="AC335" s="4">
        <v>2</v>
      </c>
      <c r="AD335" s="4">
        <v>1</v>
      </c>
      <c r="AE335" s="3">
        <v>1</v>
      </c>
      <c r="AF335" s="3">
        <v>0.7142857142857143</v>
      </c>
      <c r="AG335" s="3">
        <v>1</v>
      </c>
      <c r="AH335" s="3">
        <v>-0.2857142857142857</v>
      </c>
      <c r="AI335" s="3">
        <v>0.2</v>
      </c>
      <c r="AJ335" s="3">
        <v>0.125</v>
      </c>
      <c r="AK335" s="3">
        <v>7.5000000000000011E-2</v>
      </c>
      <c r="AL335" s="3">
        <v>1.0874074074074074</v>
      </c>
      <c r="AM335" s="14">
        <v>7</v>
      </c>
      <c r="AN335" s="3">
        <v>1</v>
      </c>
      <c r="AO335" s="2">
        <v>6501</v>
      </c>
      <c r="AP335" s="2">
        <v>0</v>
      </c>
      <c r="AQ335" s="3">
        <v>0</v>
      </c>
      <c r="AR335" s="3">
        <v>0</v>
      </c>
      <c r="AS335" s="2">
        <v>0</v>
      </c>
      <c r="AT335" s="2">
        <v>0</v>
      </c>
      <c r="AU335" s="3">
        <v>0</v>
      </c>
      <c r="AV335" s="3">
        <v>0</v>
      </c>
      <c r="AW335" s="3">
        <v>0.44444444444444442</v>
      </c>
      <c r="AX335" s="3">
        <v>0.967741935483871</v>
      </c>
      <c r="AY335" s="4">
        <v>0</v>
      </c>
      <c r="AZ335" s="3">
        <v>0</v>
      </c>
    </row>
    <row r="336" spans="1:52" x14ac:dyDescent="0.35">
      <c r="A336" t="s">
        <v>687</v>
      </c>
      <c r="B336" t="s">
        <v>70</v>
      </c>
      <c r="C336" t="s">
        <v>688</v>
      </c>
      <c r="D336" t="s">
        <v>689</v>
      </c>
      <c r="E336" t="s">
        <v>43</v>
      </c>
      <c r="F336" t="s">
        <v>690</v>
      </c>
      <c r="G336" t="s">
        <v>74</v>
      </c>
      <c r="H336">
        <v>2020</v>
      </c>
      <c r="I336">
        <v>7</v>
      </c>
      <c r="J336" t="s">
        <v>75</v>
      </c>
      <c r="K336" t="s">
        <v>75</v>
      </c>
      <c r="L336" t="s">
        <v>691</v>
      </c>
      <c r="M336" s="2">
        <v>0</v>
      </c>
      <c r="N336" s="3">
        <v>0</v>
      </c>
      <c r="O336" s="2">
        <v>0</v>
      </c>
      <c r="P336" s="2">
        <v>0</v>
      </c>
      <c r="Q336" s="3">
        <v>0</v>
      </c>
      <c r="R336" s="2">
        <v>0</v>
      </c>
      <c r="S336" s="2">
        <v>0</v>
      </c>
      <c r="T336" s="3">
        <v>0</v>
      </c>
      <c r="U336" s="2">
        <v>0</v>
      </c>
      <c r="V336" s="3">
        <v>0</v>
      </c>
      <c r="W336" s="4">
        <v>0</v>
      </c>
      <c r="X336" s="4">
        <v>0</v>
      </c>
      <c r="Y336" s="3">
        <v>0</v>
      </c>
      <c r="Z336" s="4">
        <v>0</v>
      </c>
      <c r="AA336" s="4">
        <v>0</v>
      </c>
      <c r="AB336" s="3">
        <v>0</v>
      </c>
      <c r="AC336" s="4">
        <v>0</v>
      </c>
      <c r="AD336" s="4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14">
        <v>0</v>
      </c>
      <c r="AN336" s="3">
        <v>0</v>
      </c>
      <c r="AO336" s="2">
        <v>0</v>
      </c>
      <c r="AP336" s="2">
        <v>0</v>
      </c>
      <c r="AQ336" s="3">
        <v>0</v>
      </c>
      <c r="AR336" s="3">
        <v>0</v>
      </c>
      <c r="AS336" s="2">
        <v>0</v>
      </c>
      <c r="AT336" s="2">
        <v>0</v>
      </c>
      <c r="AU336" s="3">
        <v>0</v>
      </c>
      <c r="AV336" s="3">
        <v>0</v>
      </c>
      <c r="AW336" s="3">
        <v>0</v>
      </c>
      <c r="AX336" s="3">
        <v>0</v>
      </c>
      <c r="AY336" s="4">
        <v>0</v>
      </c>
      <c r="AZ336" s="3">
        <v>0</v>
      </c>
    </row>
    <row r="337" spans="1:52" x14ac:dyDescent="0.35">
      <c r="A337" t="s">
        <v>687</v>
      </c>
      <c r="B337" t="s">
        <v>70</v>
      </c>
      <c r="C337" t="s">
        <v>688</v>
      </c>
      <c r="D337" t="s">
        <v>689</v>
      </c>
      <c r="E337" t="s">
        <v>44</v>
      </c>
      <c r="F337" t="s">
        <v>690</v>
      </c>
      <c r="G337" t="s">
        <v>74</v>
      </c>
      <c r="H337">
        <v>2020</v>
      </c>
      <c r="I337">
        <v>7</v>
      </c>
      <c r="J337" t="s">
        <v>75</v>
      </c>
      <c r="K337" t="s">
        <v>75</v>
      </c>
      <c r="L337" t="s">
        <v>691</v>
      </c>
      <c r="M337" s="2">
        <v>4944</v>
      </c>
      <c r="N337" s="3">
        <v>-0.4566435872073854</v>
      </c>
      <c r="O337" s="2">
        <v>1861</v>
      </c>
      <c r="P337" s="2">
        <v>6016</v>
      </c>
      <c r="Q337" s="3">
        <v>-0.69065824468085113</v>
      </c>
      <c r="R337" s="2">
        <v>0</v>
      </c>
      <c r="S337" s="2">
        <v>6016</v>
      </c>
      <c r="T337" s="3">
        <v>-1</v>
      </c>
      <c r="U337" s="2">
        <v>1254</v>
      </c>
      <c r="V337" s="3">
        <v>-0.82751031636863825</v>
      </c>
      <c r="W337" s="4">
        <v>3</v>
      </c>
      <c r="X337" s="4">
        <v>10</v>
      </c>
      <c r="Y337" s="3">
        <v>-0.7</v>
      </c>
      <c r="Z337" s="4">
        <v>2</v>
      </c>
      <c r="AA337" s="4">
        <v>10</v>
      </c>
      <c r="AB337" s="3">
        <v>-0.8</v>
      </c>
      <c r="AC337" s="4">
        <v>0</v>
      </c>
      <c r="AD337" s="4">
        <v>8</v>
      </c>
      <c r="AE337" s="3">
        <v>-1</v>
      </c>
      <c r="AF337" s="3">
        <v>0.66666666666666663</v>
      </c>
      <c r="AG337" s="3">
        <v>1</v>
      </c>
      <c r="AH337" s="3">
        <v>-0.33333333333333337</v>
      </c>
      <c r="AI337" s="3">
        <v>0</v>
      </c>
      <c r="AJ337" s="3">
        <v>0.8</v>
      </c>
      <c r="AK337" s="3">
        <v>-0.8</v>
      </c>
      <c r="AL337" s="3">
        <v>0.30934175531914893</v>
      </c>
      <c r="AM337" s="14">
        <v>1</v>
      </c>
      <c r="AN337" s="3">
        <v>0</v>
      </c>
      <c r="AO337" s="2">
        <v>1427</v>
      </c>
      <c r="AP337" s="2">
        <v>0</v>
      </c>
      <c r="AQ337" s="3">
        <v>0</v>
      </c>
      <c r="AR337" s="3">
        <v>0</v>
      </c>
      <c r="AS337" s="2">
        <v>0</v>
      </c>
      <c r="AT337" s="2">
        <v>0</v>
      </c>
      <c r="AU337" s="3">
        <v>0</v>
      </c>
      <c r="AV337" s="3">
        <v>0</v>
      </c>
      <c r="AW337" s="3">
        <v>0.25</v>
      </c>
      <c r="AX337" s="3">
        <v>1</v>
      </c>
      <c r="AY337" s="4">
        <v>0</v>
      </c>
      <c r="AZ337" s="3">
        <v>0</v>
      </c>
    </row>
    <row r="338" spans="1:52" x14ac:dyDescent="0.35">
      <c r="A338" t="s">
        <v>692</v>
      </c>
      <c r="B338" t="s">
        <v>70</v>
      </c>
      <c r="C338" t="s">
        <v>692</v>
      </c>
      <c r="D338" t="s">
        <v>693</v>
      </c>
      <c r="E338" t="s">
        <v>43</v>
      </c>
      <c r="F338" t="s">
        <v>694</v>
      </c>
      <c r="G338" t="s">
        <v>74</v>
      </c>
      <c r="H338">
        <v>2021</v>
      </c>
      <c r="I338">
        <v>9</v>
      </c>
      <c r="J338" t="s">
        <v>695</v>
      </c>
      <c r="K338" t="s">
        <v>696</v>
      </c>
      <c r="L338" t="s">
        <v>697</v>
      </c>
      <c r="M338" s="2">
        <v>0</v>
      </c>
      <c r="N338" s="3">
        <v>0</v>
      </c>
      <c r="O338" s="2">
        <v>0</v>
      </c>
      <c r="P338" s="2">
        <v>0</v>
      </c>
      <c r="Q338" s="3">
        <v>0</v>
      </c>
      <c r="R338" s="2">
        <v>0</v>
      </c>
      <c r="S338" s="2">
        <v>0</v>
      </c>
      <c r="T338" s="3">
        <v>0</v>
      </c>
      <c r="U338" s="2">
        <v>0</v>
      </c>
      <c r="V338" s="3">
        <v>0</v>
      </c>
      <c r="W338" s="4">
        <v>0</v>
      </c>
      <c r="X338" s="4">
        <v>0</v>
      </c>
      <c r="Y338" s="3">
        <v>0</v>
      </c>
      <c r="Z338" s="4">
        <v>0</v>
      </c>
      <c r="AA338" s="4">
        <v>0</v>
      </c>
      <c r="AB338" s="3">
        <v>0</v>
      </c>
      <c r="AC338" s="4">
        <v>0</v>
      </c>
      <c r="AD338" s="4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14">
        <v>0</v>
      </c>
      <c r="AN338" s="3">
        <v>0</v>
      </c>
      <c r="AO338" s="2">
        <v>0</v>
      </c>
      <c r="AP338" s="2">
        <v>0</v>
      </c>
      <c r="AQ338" s="3">
        <v>0</v>
      </c>
      <c r="AR338" s="3">
        <v>0</v>
      </c>
      <c r="AS338" s="2">
        <v>0</v>
      </c>
      <c r="AT338" s="2">
        <v>0</v>
      </c>
      <c r="AU338" s="3">
        <v>0</v>
      </c>
      <c r="AV338" s="3">
        <v>0</v>
      </c>
      <c r="AW338" s="3">
        <v>0</v>
      </c>
      <c r="AX338" s="3">
        <v>0</v>
      </c>
      <c r="AY338" s="4">
        <v>0</v>
      </c>
      <c r="AZ338" s="3">
        <v>0</v>
      </c>
    </row>
    <row r="339" spans="1:52" x14ac:dyDescent="0.35">
      <c r="A339" t="s">
        <v>692</v>
      </c>
      <c r="B339" t="s">
        <v>70</v>
      </c>
      <c r="C339" t="s">
        <v>692</v>
      </c>
      <c r="D339" t="s">
        <v>693</v>
      </c>
      <c r="E339" t="s">
        <v>44</v>
      </c>
      <c r="F339" t="s">
        <v>694</v>
      </c>
      <c r="G339" t="s">
        <v>74</v>
      </c>
      <c r="H339">
        <v>2021</v>
      </c>
      <c r="I339">
        <v>9</v>
      </c>
      <c r="J339" t="s">
        <v>695</v>
      </c>
      <c r="K339" t="s">
        <v>696</v>
      </c>
      <c r="L339" t="s">
        <v>697</v>
      </c>
      <c r="M339" s="2">
        <v>36959</v>
      </c>
      <c r="N339" s="3">
        <v>0.10331960117021911</v>
      </c>
      <c r="O339" s="2">
        <v>3461</v>
      </c>
      <c r="P339" s="2">
        <v>0</v>
      </c>
      <c r="Q339" s="3">
        <v>0</v>
      </c>
      <c r="R339" s="2">
        <v>3461</v>
      </c>
      <c r="S339" s="2">
        <v>0</v>
      </c>
      <c r="T339" s="3">
        <v>0</v>
      </c>
      <c r="U339" s="2">
        <v>36959</v>
      </c>
      <c r="V339" s="3">
        <v>0.10331960117021911</v>
      </c>
      <c r="W339" s="4">
        <v>8</v>
      </c>
      <c r="X339" s="4">
        <v>0</v>
      </c>
      <c r="Y339" s="3">
        <v>0</v>
      </c>
      <c r="Z339" s="4">
        <v>4</v>
      </c>
      <c r="AA339" s="4">
        <v>0</v>
      </c>
      <c r="AB339" s="3">
        <v>0</v>
      </c>
      <c r="AC339" s="4">
        <v>2</v>
      </c>
      <c r="AD339" s="4">
        <v>0</v>
      </c>
      <c r="AE339" s="3">
        <v>0</v>
      </c>
      <c r="AF339" s="3">
        <v>0.5</v>
      </c>
      <c r="AG339" s="3">
        <v>0</v>
      </c>
      <c r="AH339" s="3">
        <v>0.5</v>
      </c>
      <c r="AI339" s="3">
        <v>0.5</v>
      </c>
      <c r="AJ339" s="3">
        <v>0</v>
      </c>
      <c r="AK339" s="3">
        <v>0.5</v>
      </c>
      <c r="AL339" s="3">
        <v>0</v>
      </c>
      <c r="AM339" s="14">
        <v>7</v>
      </c>
      <c r="AN339" s="3">
        <v>0</v>
      </c>
      <c r="AO339" s="2">
        <v>8499</v>
      </c>
      <c r="AP339" s="2">
        <v>0</v>
      </c>
      <c r="AQ339" s="3">
        <v>0</v>
      </c>
      <c r="AR339" s="3">
        <v>0</v>
      </c>
      <c r="AS339" s="2">
        <v>0</v>
      </c>
      <c r="AT339" s="2">
        <v>0</v>
      </c>
      <c r="AU339" s="3">
        <v>0</v>
      </c>
      <c r="AV339" s="3">
        <v>0</v>
      </c>
      <c r="AW339" s="3">
        <v>0.5</v>
      </c>
      <c r="AX339" s="3">
        <v>0.88888888888888884</v>
      </c>
      <c r="AY339" s="4">
        <v>0</v>
      </c>
      <c r="AZ339" s="3">
        <v>0</v>
      </c>
    </row>
    <row r="340" spans="1:52" x14ac:dyDescent="0.35">
      <c r="A340" t="s">
        <v>692</v>
      </c>
      <c r="B340" t="s">
        <v>70</v>
      </c>
      <c r="C340" t="s">
        <v>692</v>
      </c>
      <c r="D340" t="s">
        <v>693</v>
      </c>
      <c r="E340" t="s">
        <v>1299</v>
      </c>
      <c r="F340" t="s">
        <v>694</v>
      </c>
      <c r="G340" t="s">
        <v>74</v>
      </c>
      <c r="H340">
        <v>2021</v>
      </c>
      <c r="I340">
        <v>9</v>
      </c>
      <c r="J340" t="s">
        <v>695</v>
      </c>
      <c r="K340" t="s">
        <v>696</v>
      </c>
      <c r="L340" t="s">
        <v>697</v>
      </c>
      <c r="M340" s="2">
        <v>0</v>
      </c>
      <c r="N340" s="3">
        <v>0</v>
      </c>
      <c r="O340" s="2">
        <v>0</v>
      </c>
      <c r="P340" s="2">
        <v>0</v>
      </c>
      <c r="Q340" s="3">
        <v>0</v>
      </c>
      <c r="R340" s="2">
        <v>0</v>
      </c>
      <c r="S340" s="2">
        <v>0</v>
      </c>
      <c r="T340" s="3">
        <v>0</v>
      </c>
      <c r="U340" s="2">
        <v>0</v>
      </c>
      <c r="V340" s="3">
        <v>0</v>
      </c>
      <c r="W340" s="4">
        <v>0</v>
      </c>
      <c r="X340" s="4">
        <v>0</v>
      </c>
      <c r="Y340" s="3">
        <v>0</v>
      </c>
      <c r="Z340" s="4">
        <v>0</v>
      </c>
      <c r="AA340" s="4">
        <v>0</v>
      </c>
      <c r="AB340" s="3">
        <v>0</v>
      </c>
      <c r="AC340" s="4">
        <v>0</v>
      </c>
      <c r="AD340" s="4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14">
        <v>0</v>
      </c>
      <c r="AN340" s="3">
        <v>0</v>
      </c>
      <c r="AO340" s="2">
        <v>0</v>
      </c>
      <c r="AP340" s="2">
        <v>0</v>
      </c>
      <c r="AQ340" s="3">
        <v>0</v>
      </c>
      <c r="AR340" s="3">
        <v>0</v>
      </c>
      <c r="AS340" s="2">
        <v>0</v>
      </c>
      <c r="AT340" s="2">
        <v>0</v>
      </c>
      <c r="AU340" s="3">
        <v>0</v>
      </c>
      <c r="AV340" s="3">
        <v>0</v>
      </c>
      <c r="AW340" s="3">
        <v>0</v>
      </c>
      <c r="AX340" s="3">
        <v>0</v>
      </c>
      <c r="AY340" s="4">
        <v>0</v>
      </c>
      <c r="AZ340" s="3">
        <v>0</v>
      </c>
    </row>
    <row r="341" spans="1:52" x14ac:dyDescent="0.35">
      <c r="A341" t="s">
        <v>698</v>
      </c>
      <c r="B341" t="s">
        <v>70</v>
      </c>
      <c r="C341" t="s">
        <v>698</v>
      </c>
      <c r="D341" t="s">
        <v>699</v>
      </c>
      <c r="E341" t="s">
        <v>43</v>
      </c>
      <c r="F341" t="s">
        <v>700</v>
      </c>
      <c r="G341" t="s">
        <v>74</v>
      </c>
      <c r="H341">
        <v>2012</v>
      </c>
      <c r="I341">
        <v>7</v>
      </c>
      <c r="J341" t="s">
        <v>701</v>
      </c>
      <c r="K341" t="s">
        <v>702</v>
      </c>
      <c r="L341" t="s">
        <v>703</v>
      </c>
      <c r="M341" s="2">
        <v>0</v>
      </c>
      <c r="N341" s="3">
        <v>0</v>
      </c>
      <c r="O341" s="2">
        <v>0</v>
      </c>
      <c r="P341" s="2">
        <v>0</v>
      </c>
      <c r="Q341" s="3">
        <v>0</v>
      </c>
      <c r="R341" s="2">
        <v>0</v>
      </c>
      <c r="S341" s="2">
        <v>0</v>
      </c>
      <c r="T341" s="3">
        <v>0</v>
      </c>
      <c r="U341" s="2">
        <v>0</v>
      </c>
      <c r="V341" s="3">
        <v>0</v>
      </c>
      <c r="W341" s="4">
        <v>0</v>
      </c>
      <c r="X341" s="4">
        <v>0</v>
      </c>
      <c r="Y341" s="3">
        <v>0</v>
      </c>
      <c r="Z341" s="4">
        <v>0</v>
      </c>
      <c r="AA341" s="4">
        <v>0</v>
      </c>
      <c r="AB341" s="3">
        <v>0</v>
      </c>
      <c r="AC341" s="4">
        <v>0</v>
      </c>
      <c r="AD341" s="4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14">
        <v>0</v>
      </c>
      <c r="AN341" s="3">
        <v>0</v>
      </c>
      <c r="AO341" s="2">
        <v>0</v>
      </c>
      <c r="AP341" s="2">
        <v>0</v>
      </c>
      <c r="AQ341" s="3">
        <v>0</v>
      </c>
      <c r="AR341" s="3">
        <v>0</v>
      </c>
      <c r="AS341" s="2">
        <v>0</v>
      </c>
      <c r="AT341" s="2">
        <v>0</v>
      </c>
      <c r="AU341" s="3">
        <v>0</v>
      </c>
      <c r="AV341" s="3">
        <v>0</v>
      </c>
      <c r="AW341" s="3">
        <v>0</v>
      </c>
      <c r="AX341" s="3">
        <v>0</v>
      </c>
      <c r="AY341" s="4">
        <v>0</v>
      </c>
      <c r="AZ341" s="3">
        <v>0</v>
      </c>
    </row>
    <row r="342" spans="1:52" x14ac:dyDescent="0.35">
      <c r="A342" t="s">
        <v>698</v>
      </c>
      <c r="B342" t="s">
        <v>70</v>
      </c>
      <c r="C342" t="s">
        <v>698</v>
      </c>
      <c r="D342" t="s">
        <v>699</v>
      </c>
      <c r="E342" t="s">
        <v>44</v>
      </c>
      <c r="F342" t="s">
        <v>700</v>
      </c>
      <c r="G342" t="s">
        <v>74</v>
      </c>
      <c r="H342">
        <v>2012</v>
      </c>
      <c r="I342">
        <v>7</v>
      </c>
      <c r="J342" t="s">
        <v>701</v>
      </c>
      <c r="K342" t="s">
        <v>702</v>
      </c>
      <c r="L342" t="s">
        <v>703</v>
      </c>
      <c r="M342" s="2">
        <v>200353</v>
      </c>
      <c r="N342" s="3">
        <v>0.29424494357344494</v>
      </c>
      <c r="O342" s="2">
        <v>75291</v>
      </c>
      <c r="P342" s="2">
        <v>29741</v>
      </c>
      <c r="Q342" s="3">
        <v>1.5315557647691738</v>
      </c>
      <c r="R342" s="2">
        <v>18314</v>
      </c>
      <c r="S342" s="2">
        <v>-3510</v>
      </c>
      <c r="T342" s="3">
        <v>-6.2176638176638175</v>
      </c>
      <c r="U342" s="2">
        <v>25900</v>
      </c>
      <c r="V342" s="3">
        <v>5.3542688910696761</v>
      </c>
      <c r="W342" s="4">
        <v>16</v>
      </c>
      <c r="X342" s="4">
        <v>8</v>
      </c>
      <c r="Y342" s="3">
        <v>1</v>
      </c>
      <c r="Z342" s="4">
        <v>13</v>
      </c>
      <c r="AA342" s="4">
        <v>5</v>
      </c>
      <c r="AB342" s="3">
        <v>1.6</v>
      </c>
      <c r="AC342" s="4">
        <v>5</v>
      </c>
      <c r="AD342" s="4">
        <v>2</v>
      </c>
      <c r="AE342" s="3">
        <v>1.5</v>
      </c>
      <c r="AF342" s="3">
        <v>0.8125</v>
      </c>
      <c r="AG342" s="3">
        <v>0.625</v>
      </c>
      <c r="AH342" s="3">
        <v>0.1875</v>
      </c>
      <c r="AI342" s="3">
        <v>0.38461538461538464</v>
      </c>
      <c r="AJ342" s="3">
        <v>0.4</v>
      </c>
      <c r="AK342" s="3">
        <v>-1.5384615384615385E-2</v>
      </c>
      <c r="AL342" s="3">
        <v>1.9157728388420026</v>
      </c>
      <c r="AM342" s="14">
        <v>42</v>
      </c>
      <c r="AN342" s="3">
        <v>0.82499999999999996</v>
      </c>
      <c r="AO342" s="2">
        <v>52283</v>
      </c>
      <c r="AP342" s="2">
        <v>195325</v>
      </c>
      <c r="AQ342" s="3">
        <v>3.7359179848134194</v>
      </c>
      <c r="AR342" s="3">
        <v>1.2060719860642943</v>
      </c>
      <c r="AS342" s="2">
        <v>0</v>
      </c>
      <c r="AT342" s="2">
        <v>132254</v>
      </c>
      <c r="AU342" s="3">
        <v>0</v>
      </c>
      <c r="AV342" s="3">
        <v>4.5975804769519568</v>
      </c>
      <c r="AW342" s="3">
        <v>0.23076923076923078</v>
      </c>
      <c r="AX342" s="3">
        <v>0.96969696969696972</v>
      </c>
      <c r="AY342" s="4">
        <v>0</v>
      </c>
      <c r="AZ342" s="3">
        <v>3.7359179848134194</v>
      </c>
    </row>
    <row r="343" spans="1:52" x14ac:dyDescent="0.35">
      <c r="A343" t="s">
        <v>698</v>
      </c>
      <c r="B343" t="s">
        <v>70</v>
      </c>
      <c r="C343" t="s">
        <v>698</v>
      </c>
      <c r="D343" t="s">
        <v>699</v>
      </c>
      <c r="E343" t="s">
        <v>1299</v>
      </c>
      <c r="F343" t="s">
        <v>700</v>
      </c>
      <c r="G343" t="s">
        <v>74</v>
      </c>
      <c r="H343">
        <v>2012</v>
      </c>
      <c r="I343">
        <v>7</v>
      </c>
      <c r="J343" t="s">
        <v>701</v>
      </c>
      <c r="K343" t="s">
        <v>702</v>
      </c>
      <c r="L343" t="s">
        <v>703</v>
      </c>
      <c r="M343" s="2">
        <v>0</v>
      </c>
      <c r="N343" s="3">
        <v>0</v>
      </c>
      <c r="O343" s="2">
        <v>0</v>
      </c>
      <c r="P343" s="2">
        <v>0</v>
      </c>
      <c r="Q343" s="3">
        <v>0</v>
      </c>
      <c r="R343" s="2">
        <v>0</v>
      </c>
      <c r="S343" s="2">
        <v>0</v>
      </c>
      <c r="T343" s="3">
        <v>0</v>
      </c>
      <c r="U343" s="2">
        <v>0</v>
      </c>
      <c r="V343" s="3">
        <v>0</v>
      </c>
      <c r="W343" s="4">
        <v>0</v>
      </c>
      <c r="X343" s="4">
        <v>0</v>
      </c>
      <c r="Y343" s="3">
        <v>0</v>
      </c>
      <c r="Z343" s="4">
        <v>0</v>
      </c>
      <c r="AA343" s="4">
        <v>0</v>
      </c>
      <c r="AB343" s="3">
        <v>0</v>
      </c>
      <c r="AC343" s="4">
        <v>0</v>
      </c>
      <c r="AD343" s="4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14">
        <v>0</v>
      </c>
      <c r="AN343" s="3">
        <v>0</v>
      </c>
      <c r="AO343" s="2">
        <v>0</v>
      </c>
      <c r="AP343" s="2">
        <v>0</v>
      </c>
      <c r="AQ343" s="3">
        <v>0</v>
      </c>
      <c r="AR343" s="3">
        <v>0</v>
      </c>
      <c r="AS343" s="2">
        <v>0</v>
      </c>
      <c r="AT343" s="2">
        <v>0</v>
      </c>
      <c r="AU343" s="3">
        <v>0</v>
      </c>
      <c r="AV343" s="3">
        <v>0</v>
      </c>
      <c r="AW343" s="3">
        <v>0</v>
      </c>
      <c r="AX343" s="3">
        <v>0</v>
      </c>
      <c r="AY343" s="4">
        <v>0</v>
      </c>
      <c r="AZ343" s="3">
        <v>0</v>
      </c>
    </row>
    <row r="344" spans="1:52" x14ac:dyDescent="0.35">
      <c r="A344" t="s">
        <v>704</v>
      </c>
      <c r="B344" t="s">
        <v>70</v>
      </c>
      <c r="C344" t="s">
        <v>705</v>
      </c>
      <c r="D344" t="s">
        <v>706</v>
      </c>
      <c r="E344" t="s">
        <v>43</v>
      </c>
      <c r="F344" t="s">
        <v>707</v>
      </c>
      <c r="G344" t="s">
        <v>74</v>
      </c>
      <c r="H344">
        <v>2019</v>
      </c>
      <c r="I344">
        <v>1</v>
      </c>
      <c r="J344" t="s">
        <v>75</v>
      </c>
      <c r="K344" t="s">
        <v>75</v>
      </c>
      <c r="L344" t="s">
        <v>703</v>
      </c>
      <c r="M344" s="2">
        <v>0</v>
      </c>
      <c r="N344" s="3">
        <v>0</v>
      </c>
      <c r="O344" s="2">
        <v>0</v>
      </c>
      <c r="P344" s="2">
        <v>0</v>
      </c>
      <c r="Q344" s="3">
        <v>0</v>
      </c>
      <c r="R344" s="2">
        <v>0</v>
      </c>
      <c r="S344" s="2">
        <v>0</v>
      </c>
      <c r="T344" s="3">
        <v>0</v>
      </c>
      <c r="U344" s="2">
        <v>0</v>
      </c>
      <c r="V344" s="3">
        <v>0</v>
      </c>
      <c r="W344" s="4">
        <v>0</v>
      </c>
      <c r="X344" s="4">
        <v>0</v>
      </c>
      <c r="Y344" s="3">
        <v>0</v>
      </c>
      <c r="Z344" s="4">
        <v>0</v>
      </c>
      <c r="AA344" s="4">
        <v>0</v>
      </c>
      <c r="AB344" s="3">
        <v>0</v>
      </c>
      <c r="AC344" s="4">
        <v>0</v>
      </c>
      <c r="AD344" s="4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14">
        <v>0</v>
      </c>
      <c r="AN344" s="3">
        <v>0</v>
      </c>
      <c r="AO344" s="2">
        <v>0</v>
      </c>
      <c r="AP344" s="2">
        <v>0</v>
      </c>
      <c r="AQ344" s="3">
        <v>0</v>
      </c>
      <c r="AR344" s="3">
        <v>0</v>
      </c>
      <c r="AS344" s="2">
        <v>0</v>
      </c>
      <c r="AT344" s="2">
        <v>0</v>
      </c>
      <c r="AU344" s="3">
        <v>0</v>
      </c>
      <c r="AV344" s="3">
        <v>0</v>
      </c>
      <c r="AW344" s="3">
        <v>0</v>
      </c>
      <c r="AX344" s="3">
        <v>0</v>
      </c>
      <c r="AY344" s="4">
        <v>0</v>
      </c>
      <c r="AZ344" s="3">
        <v>0</v>
      </c>
    </row>
    <row r="345" spans="1:52" x14ac:dyDescent="0.35">
      <c r="A345" t="s">
        <v>704</v>
      </c>
      <c r="B345" t="s">
        <v>70</v>
      </c>
      <c r="C345" t="s">
        <v>705</v>
      </c>
      <c r="D345" t="s">
        <v>706</v>
      </c>
      <c r="E345" t="s">
        <v>44</v>
      </c>
      <c r="F345" t="s">
        <v>707</v>
      </c>
      <c r="G345" t="s">
        <v>74</v>
      </c>
      <c r="H345">
        <v>2019</v>
      </c>
      <c r="I345">
        <v>1</v>
      </c>
      <c r="J345" t="s">
        <v>75</v>
      </c>
      <c r="K345" t="s">
        <v>75</v>
      </c>
      <c r="L345" t="s">
        <v>703</v>
      </c>
      <c r="M345" s="2">
        <v>117805</v>
      </c>
      <c r="N345" s="3">
        <v>-0.17257243195785776</v>
      </c>
      <c r="O345" s="2">
        <v>74780</v>
      </c>
      <c r="P345" s="2">
        <v>99350</v>
      </c>
      <c r="Q345" s="3">
        <v>-0.2473074987418219</v>
      </c>
      <c r="R345" s="2">
        <v>-185</v>
      </c>
      <c r="S345" s="2">
        <v>438</v>
      </c>
      <c r="T345" s="3">
        <v>-1.4223744292237444</v>
      </c>
      <c r="U345" s="2">
        <v>12014</v>
      </c>
      <c r="V345" s="3">
        <v>-4.9299675555907259E-2</v>
      </c>
      <c r="W345" s="4">
        <v>25</v>
      </c>
      <c r="X345" s="4">
        <v>17</v>
      </c>
      <c r="Y345" s="3">
        <v>0.47058823529411764</v>
      </c>
      <c r="Z345" s="4">
        <v>17</v>
      </c>
      <c r="AA345" s="4">
        <v>15</v>
      </c>
      <c r="AB345" s="3">
        <v>0.13333333333333333</v>
      </c>
      <c r="AC345" s="4">
        <v>3</v>
      </c>
      <c r="AD345" s="4">
        <v>2</v>
      </c>
      <c r="AE345" s="3">
        <v>0.5</v>
      </c>
      <c r="AF345" s="3">
        <v>0.68</v>
      </c>
      <c r="AG345" s="3">
        <v>0.88235294117647056</v>
      </c>
      <c r="AH345" s="3">
        <v>-0.20235294117647051</v>
      </c>
      <c r="AI345" s="3">
        <v>0.17647058823529413</v>
      </c>
      <c r="AJ345" s="3">
        <v>0.13333333333333333</v>
      </c>
      <c r="AK345" s="3">
        <v>4.3137254901960798E-2</v>
      </c>
      <c r="AL345" s="3">
        <v>0.75455460493205839</v>
      </c>
      <c r="AM345" s="14">
        <v>16</v>
      </c>
      <c r="AN345" s="3">
        <v>1</v>
      </c>
      <c r="AO345" s="2">
        <v>31920</v>
      </c>
      <c r="AP345" s="2">
        <v>186655</v>
      </c>
      <c r="AQ345" s="3">
        <v>5.8475877192982457</v>
      </c>
      <c r="AR345" s="3">
        <v>0.77034527078343162</v>
      </c>
      <c r="AS345" s="2">
        <v>143232</v>
      </c>
      <c r="AT345" s="2">
        <v>0</v>
      </c>
      <c r="AU345" s="3">
        <v>4.4872180451127823</v>
      </c>
      <c r="AV345" s="3">
        <v>0</v>
      </c>
      <c r="AW345" s="3">
        <v>0</v>
      </c>
      <c r="AX345" s="3">
        <v>0.79487179487179482</v>
      </c>
      <c r="AY345" s="4">
        <v>0</v>
      </c>
      <c r="AZ345" s="3">
        <v>5.8475877192982457</v>
      </c>
    </row>
    <row r="346" spans="1:52" x14ac:dyDescent="0.35">
      <c r="A346" t="s">
        <v>704</v>
      </c>
      <c r="B346" t="s">
        <v>70</v>
      </c>
      <c r="C346" t="s">
        <v>708</v>
      </c>
      <c r="D346" t="s">
        <v>699</v>
      </c>
      <c r="E346" t="s">
        <v>43</v>
      </c>
      <c r="F346" t="s">
        <v>709</v>
      </c>
      <c r="G346" t="s">
        <v>74</v>
      </c>
      <c r="H346">
        <v>2020</v>
      </c>
      <c r="I346">
        <v>2</v>
      </c>
      <c r="J346" t="s">
        <v>710</v>
      </c>
      <c r="K346" t="s">
        <v>711</v>
      </c>
      <c r="L346" t="s">
        <v>703</v>
      </c>
      <c r="M346" s="2">
        <v>0</v>
      </c>
      <c r="N346" s="3">
        <v>0</v>
      </c>
      <c r="O346" s="2">
        <v>0</v>
      </c>
      <c r="P346" s="2">
        <v>0</v>
      </c>
      <c r="Q346" s="3">
        <v>0</v>
      </c>
      <c r="R346" s="2">
        <v>0</v>
      </c>
      <c r="S346" s="2">
        <v>0</v>
      </c>
      <c r="T346" s="3">
        <v>0</v>
      </c>
      <c r="U346" s="2">
        <v>0</v>
      </c>
      <c r="V346" s="3">
        <v>0</v>
      </c>
      <c r="W346" s="4">
        <v>0</v>
      </c>
      <c r="X346" s="4">
        <v>0</v>
      </c>
      <c r="Y346" s="3">
        <v>0</v>
      </c>
      <c r="Z346" s="4">
        <v>0</v>
      </c>
      <c r="AA346" s="4">
        <v>0</v>
      </c>
      <c r="AB346" s="3">
        <v>0</v>
      </c>
      <c r="AC346" s="4">
        <v>0</v>
      </c>
      <c r="AD346" s="4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14">
        <v>0</v>
      </c>
      <c r="AN346" s="3">
        <v>0</v>
      </c>
      <c r="AO346" s="2">
        <v>0</v>
      </c>
      <c r="AP346" s="2">
        <v>0</v>
      </c>
      <c r="AQ346" s="3">
        <v>0</v>
      </c>
      <c r="AR346" s="3">
        <v>0</v>
      </c>
      <c r="AS346" s="2">
        <v>0</v>
      </c>
      <c r="AT346" s="2">
        <v>0</v>
      </c>
      <c r="AU346" s="3">
        <v>0</v>
      </c>
      <c r="AV346" s="3">
        <v>0</v>
      </c>
      <c r="AW346" s="3">
        <v>0</v>
      </c>
      <c r="AX346" s="3">
        <v>0</v>
      </c>
      <c r="AY346" s="4">
        <v>0</v>
      </c>
      <c r="AZ346" s="3">
        <v>0</v>
      </c>
    </row>
    <row r="347" spans="1:52" x14ac:dyDescent="0.35">
      <c r="A347" t="s">
        <v>704</v>
      </c>
      <c r="B347" t="s">
        <v>70</v>
      </c>
      <c r="C347" t="s">
        <v>708</v>
      </c>
      <c r="D347" t="s">
        <v>699</v>
      </c>
      <c r="E347" t="s">
        <v>44</v>
      </c>
      <c r="F347" t="s">
        <v>709</v>
      </c>
      <c r="G347" t="s">
        <v>74</v>
      </c>
      <c r="H347">
        <v>2020</v>
      </c>
      <c r="I347">
        <v>2</v>
      </c>
      <c r="J347" t="s">
        <v>710</v>
      </c>
      <c r="K347" t="s">
        <v>711</v>
      </c>
      <c r="L347" t="s">
        <v>703</v>
      </c>
      <c r="M347" s="2">
        <v>163378</v>
      </c>
      <c r="N347" s="3">
        <v>0.18714168416616409</v>
      </c>
      <c r="O347" s="2">
        <v>78784</v>
      </c>
      <c r="P347" s="2">
        <v>53029</v>
      </c>
      <c r="Q347" s="3">
        <v>0.48567764807935276</v>
      </c>
      <c r="R347" s="2">
        <v>6124</v>
      </c>
      <c r="S347" s="2">
        <v>46520</v>
      </c>
      <c r="T347" s="3">
        <v>-0.86835769561478937</v>
      </c>
      <c r="U347" s="2">
        <v>43715</v>
      </c>
      <c r="V347" s="3">
        <v>-0.48027011924718527</v>
      </c>
      <c r="W347" s="4">
        <v>10</v>
      </c>
      <c r="X347" s="4">
        <v>34</v>
      </c>
      <c r="Y347" s="3">
        <v>-0.70588235294117652</v>
      </c>
      <c r="Z347" s="4">
        <v>5</v>
      </c>
      <c r="AA347" s="4">
        <v>28</v>
      </c>
      <c r="AB347" s="3">
        <v>-0.8214285714285714</v>
      </c>
      <c r="AC347" s="4">
        <v>3</v>
      </c>
      <c r="AD347" s="4">
        <v>14</v>
      </c>
      <c r="AE347" s="3">
        <v>-0.7857142857142857</v>
      </c>
      <c r="AF347" s="3">
        <v>0.5</v>
      </c>
      <c r="AG347" s="3">
        <v>0.82352941176470584</v>
      </c>
      <c r="AH347" s="3">
        <v>-0.32352941176470584</v>
      </c>
      <c r="AI347" s="3">
        <v>0.6</v>
      </c>
      <c r="AJ347" s="3">
        <v>0.5</v>
      </c>
      <c r="AK347" s="3">
        <v>9.9999999999999978E-2</v>
      </c>
      <c r="AL347" s="3">
        <v>1.3701936676158328</v>
      </c>
      <c r="AM347" s="14">
        <v>36</v>
      </c>
      <c r="AN347" s="3">
        <v>1.1200000000000001</v>
      </c>
      <c r="AO347" s="2">
        <v>33860</v>
      </c>
      <c r="AP347" s="2">
        <v>10175</v>
      </c>
      <c r="AQ347" s="3">
        <v>0.30050206733608981</v>
      </c>
      <c r="AR347" s="3">
        <v>0.18938813338799079</v>
      </c>
      <c r="AS347" s="2">
        <v>3407</v>
      </c>
      <c r="AT347" s="2">
        <v>0</v>
      </c>
      <c r="AU347" s="3">
        <v>0.10062020082693443</v>
      </c>
      <c r="AV347" s="3">
        <v>0</v>
      </c>
      <c r="AW347" s="3">
        <v>0.24242424242424243</v>
      </c>
      <c r="AX347" s="3">
        <v>0.90666666666666662</v>
      </c>
      <c r="AY347" s="4">
        <v>0</v>
      </c>
      <c r="AZ347" s="3">
        <v>0.30050206733608981</v>
      </c>
    </row>
    <row r="348" spans="1:52" x14ac:dyDescent="0.35">
      <c r="A348" t="s">
        <v>704</v>
      </c>
      <c r="B348" t="s">
        <v>70</v>
      </c>
      <c r="C348" t="s">
        <v>712</v>
      </c>
      <c r="D348" t="s">
        <v>706</v>
      </c>
      <c r="E348" t="s">
        <v>43</v>
      </c>
      <c r="F348" t="s">
        <v>713</v>
      </c>
      <c r="G348" t="s">
        <v>74</v>
      </c>
      <c r="H348">
        <v>2020</v>
      </c>
      <c r="I348">
        <v>6</v>
      </c>
      <c r="J348" t="s">
        <v>75</v>
      </c>
      <c r="K348" t="s">
        <v>75</v>
      </c>
      <c r="L348" t="s">
        <v>703</v>
      </c>
      <c r="M348" s="2">
        <v>0</v>
      </c>
      <c r="N348" s="3">
        <v>0</v>
      </c>
      <c r="O348" s="2">
        <v>0</v>
      </c>
      <c r="P348" s="2">
        <v>0</v>
      </c>
      <c r="Q348" s="3">
        <v>0</v>
      </c>
      <c r="R348" s="2">
        <v>0</v>
      </c>
      <c r="S348" s="2">
        <v>0</v>
      </c>
      <c r="T348" s="3">
        <v>0</v>
      </c>
      <c r="U348" s="2">
        <v>0</v>
      </c>
      <c r="V348" s="3">
        <v>0</v>
      </c>
      <c r="W348" s="4">
        <v>0</v>
      </c>
      <c r="X348" s="4">
        <v>0</v>
      </c>
      <c r="Y348" s="3">
        <v>0</v>
      </c>
      <c r="Z348" s="4">
        <v>0</v>
      </c>
      <c r="AA348" s="4">
        <v>0</v>
      </c>
      <c r="AB348" s="3">
        <v>0</v>
      </c>
      <c r="AC348" s="4">
        <v>0</v>
      </c>
      <c r="AD348" s="4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14">
        <v>0</v>
      </c>
      <c r="AN348" s="3">
        <v>0</v>
      </c>
      <c r="AO348" s="2">
        <v>0</v>
      </c>
      <c r="AP348" s="2">
        <v>0</v>
      </c>
      <c r="AQ348" s="3">
        <v>0</v>
      </c>
      <c r="AR348" s="3">
        <v>0</v>
      </c>
      <c r="AS348" s="2">
        <v>0</v>
      </c>
      <c r="AT348" s="2">
        <v>0</v>
      </c>
      <c r="AU348" s="3">
        <v>0</v>
      </c>
      <c r="AV348" s="3">
        <v>0</v>
      </c>
      <c r="AW348" s="3">
        <v>0</v>
      </c>
      <c r="AX348" s="3">
        <v>0</v>
      </c>
      <c r="AY348" s="4">
        <v>0</v>
      </c>
      <c r="AZ348" s="3">
        <v>0</v>
      </c>
    </row>
    <row r="349" spans="1:52" x14ac:dyDescent="0.35">
      <c r="A349" t="s">
        <v>704</v>
      </c>
      <c r="B349" t="s">
        <v>70</v>
      </c>
      <c r="C349" t="s">
        <v>712</v>
      </c>
      <c r="D349" t="s">
        <v>706</v>
      </c>
      <c r="E349" t="s">
        <v>44</v>
      </c>
      <c r="F349" t="s">
        <v>713</v>
      </c>
      <c r="G349" t="s">
        <v>74</v>
      </c>
      <c r="H349">
        <v>2020</v>
      </c>
      <c r="I349">
        <v>6</v>
      </c>
      <c r="J349" t="s">
        <v>75</v>
      </c>
      <c r="K349" t="s">
        <v>75</v>
      </c>
      <c r="L349" t="s">
        <v>703</v>
      </c>
      <c r="M349" s="2">
        <v>3689</v>
      </c>
      <c r="N349" s="3">
        <v>0.24544226873733963</v>
      </c>
      <c r="O349" s="2">
        <v>1771</v>
      </c>
      <c r="P349" s="2">
        <v>1044</v>
      </c>
      <c r="Q349" s="3">
        <v>0.69636015325670497</v>
      </c>
      <c r="R349" s="2">
        <v>1407</v>
      </c>
      <c r="S349" s="2">
        <v>1044</v>
      </c>
      <c r="T349" s="3">
        <v>0.34770114942528735</v>
      </c>
      <c r="U349" s="2">
        <v>-177</v>
      </c>
      <c r="V349" s="3">
        <v>-0.67222222222222228</v>
      </c>
      <c r="W349" s="4">
        <v>15</v>
      </c>
      <c r="X349" s="4">
        <v>13</v>
      </c>
      <c r="Y349" s="3">
        <v>0.15384615384615385</v>
      </c>
      <c r="Z349" s="4">
        <v>10</v>
      </c>
      <c r="AA349" s="4">
        <v>9</v>
      </c>
      <c r="AB349" s="3">
        <v>0.1111111111111111</v>
      </c>
      <c r="AC349" s="4">
        <v>1</v>
      </c>
      <c r="AD349" s="4">
        <v>1</v>
      </c>
      <c r="AE349" s="3">
        <v>0</v>
      </c>
      <c r="AF349" s="3">
        <v>0.66666666666666663</v>
      </c>
      <c r="AG349" s="3">
        <v>0.69230769230769229</v>
      </c>
      <c r="AH349" s="3">
        <v>-2.5641025641025661E-2</v>
      </c>
      <c r="AI349" s="3">
        <v>0.1</v>
      </c>
      <c r="AJ349" s="3">
        <v>0.1111111111111111</v>
      </c>
      <c r="AK349" s="3">
        <v>-1.1111111111111099E-2</v>
      </c>
      <c r="AL349" s="3">
        <v>0.34865900383141762</v>
      </c>
      <c r="AM349" s="14">
        <v>3</v>
      </c>
      <c r="AN349" s="3">
        <v>1</v>
      </c>
      <c r="AO349" s="2">
        <v>1270</v>
      </c>
      <c r="AP349" s="2">
        <v>0</v>
      </c>
      <c r="AQ349" s="3">
        <v>0</v>
      </c>
      <c r="AR349" s="3">
        <v>0</v>
      </c>
      <c r="AS349" s="2">
        <v>0</v>
      </c>
      <c r="AT349" s="2">
        <v>0</v>
      </c>
      <c r="AU349" s="3">
        <v>0</v>
      </c>
      <c r="AV349" s="3">
        <v>0</v>
      </c>
      <c r="AW349" s="3">
        <v>0.75</v>
      </c>
      <c r="AX349" s="3">
        <v>0.91891891891891897</v>
      </c>
      <c r="AY349" s="4">
        <v>0</v>
      </c>
      <c r="AZ349" s="3">
        <v>0</v>
      </c>
    </row>
    <row r="350" spans="1:52" x14ac:dyDescent="0.35">
      <c r="A350" t="s">
        <v>714</v>
      </c>
      <c r="B350" t="s">
        <v>70</v>
      </c>
      <c r="C350" t="s">
        <v>714</v>
      </c>
      <c r="D350" t="s">
        <v>156</v>
      </c>
      <c r="E350" t="s">
        <v>43</v>
      </c>
      <c r="F350" t="s">
        <v>715</v>
      </c>
      <c r="G350" t="s">
        <v>74</v>
      </c>
      <c r="H350">
        <v>2020</v>
      </c>
      <c r="I350">
        <v>2</v>
      </c>
      <c r="J350" t="s">
        <v>716</v>
      </c>
      <c r="K350" t="s">
        <v>717</v>
      </c>
      <c r="L350" t="s">
        <v>76</v>
      </c>
      <c r="M350" s="2">
        <v>0</v>
      </c>
      <c r="N350" s="3">
        <v>0</v>
      </c>
      <c r="O350" s="2">
        <v>0</v>
      </c>
      <c r="P350" s="2">
        <v>0</v>
      </c>
      <c r="Q350" s="3">
        <v>0</v>
      </c>
      <c r="R350" s="2">
        <v>0</v>
      </c>
      <c r="S350" s="2">
        <v>0</v>
      </c>
      <c r="T350" s="3">
        <v>0</v>
      </c>
      <c r="U350" s="2">
        <v>0</v>
      </c>
      <c r="V350" s="3">
        <v>0</v>
      </c>
      <c r="W350" s="4">
        <v>0</v>
      </c>
      <c r="X350" s="4">
        <v>0</v>
      </c>
      <c r="Y350" s="3">
        <v>0</v>
      </c>
      <c r="Z350" s="4">
        <v>0</v>
      </c>
      <c r="AA350" s="4">
        <v>0</v>
      </c>
      <c r="AB350" s="3">
        <v>0</v>
      </c>
      <c r="AC350" s="4">
        <v>0</v>
      </c>
      <c r="AD350" s="4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14">
        <v>0</v>
      </c>
      <c r="AN350" s="3">
        <v>0</v>
      </c>
      <c r="AO350" s="2">
        <v>0</v>
      </c>
      <c r="AP350" s="2">
        <v>0</v>
      </c>
      <c r="AQ350" s="3">
        <v>0</v>
      </c>
      <c r="AR350" s="3">
        <v>0</v>
      </c>
      <c r="AS350" s="2">
        <v>0</v>
      </c>
      <c r="AT350" s="2">
        <v>0</v>
      </c>
      <c r="AU350" s="3">
        <v>0</v>
      </c>
      <c r="AV350" s="3">
        <v>0</v>
      </c>
      <c r="AW350" s="3">
        <v>0</v>
      </c>
      <c r="AX350" s="3">
        <v>0</v>
      </c>
      <c r="AY350" s="4">
        <v>0</v>
      </c>
      <c r="AZ350" s="3">
        <v>0</v>
      </c>
    </row>
    <row r="351" spans="1:52" x14ac:dyDescent="0.35">
      <c r="A351" t="s">
        <v>714</v>
      </c>
      <c r="B351" t="s">
        <v>70</v>
      </c>
      <c r="C351" t="s">
        <v>714</v>
      </c>
      <c r="D351" t="s">
        <v>156</v>
      </c>
      <c r="E351" t="s">
        <v>44</v>
      </c>
      <c r="F351" t="s">
        <v>715</v>
      </c>
      <c r="G351" t="s">
        <v>74</v>
      </c>
      <c r="H351">
        <v>2020</v>
      </c>
      <c r="I351">
        <v>2</v>
      </c>
      <c r="J351" t="s">
        <v>716</v>
      </c>
      <c r="K351" t="s">
        <v>717</v>
      </c>
      <c r="L351" t="s">
        <v>76</v>
      </c>
      <c r="M351" s="2">
        <v>50483</v>
      </c>
      <c r="N351" s="3">
        <v>2.7894854722782154E-2</v>
      </c>
      <c r="O351" s="2">
        <v>15627</v>
      </c>
      <c r="P351" s="2">
        <v>14257</v>
      </c>
      <c r="Q351" s="3">
        <v>9.6093147225924103E-2</v>
      </c>
      <c r="R351" s="2">
        <v>3413</v>
      </c>
      <c r="S351" s="2">
        <v>13122</v>
      </c>
      <c r="T351" s="3">
        <v>-0.73990245389422349</v>
      </c>
      <c r="U351" s="2">
        <v>35761</v>
      </c>
      <c r="V351" s="3">
        <v>-0.2135254013635364</v>
      </c>
      <c r="W351" s="4">
        <v>9</v>
      </c>
      <c r="X351" s="4">
        <v>36</v>
      </c>
      <c r="Y351" s="3">
        <v>-0.75</v>
      </c>
      <c r="Z351" s="4">
        <v>8</v>
      </c>
      <c r="AA351" s="4">
        <v>26</v>
      </c>
      <c r="AB351" s="3">
        <v>-0.69230769230769229</v>
      </c>
      <c r="AC351" s="4">
        <v>3</v>
      </c>
      <c r="AD351" s="4">
        <v>10</v>
      </c>
      <c r="AE351" s="3">
        <v>-0.7</v>
      </c>
      <c r="AF351" s="3">
        <v>0.88888888888888884</v>
      </c>
      <c r="AG351" s="3">
        <v>0.72222222222222221</v>
      </c>
      <c r="AH351" s="3">
        <v>0.16666666666666663</v>
      </c>
      <c r="AI351" s="3">
        <v>0.375</v>
      </c>
      <c r="AJ351" s="3">
        <v>0.38461538461538464</v>
      </c>
      <c r="AK351" s="3">
        <v>-9.6153846153846367E-3</v>
      </c>
      <c r="AL351" s="3">
        <v>0.85670197096163292</v>
      </c>
      <c r="AM351" s="14">
        <v>16</v>
      </c>
      <c r="AN351" s="3">
        <v>0.66666666666666663</v>
      </c>
      <c r="AO351" s="2">
        <v>9629</v>
      </c>
      <c r="AP351" s="2">
        <v>0</v>
      </c>
      <c r="AQ351" s="3">
        <v>0</v>
      </c>
      <c r="AR351" s="3">
        <v>0.30176742317734484</v>
      </c>
      <c r="AS351" s="2">
        <v>0</v>
      </c>
      <c r="AT351" s="2">
        <v>0</v>
      </c>
      <c r="AU351" s="3">
        <v>0</v>
      </c>
      <c r="AV351" s="3">
        <v>0</v>
      </c>
      <c r="AW351" s="3">
        <v>0.1</v>
      </c>
      <c r="AX351" s="3">
        <v>0.93975903614457834</v>
      </c>
      <c r="AY351" s="4">
        <v>0</v>
      </c>
      <c r="AZ351" s="3">
        <v>0</v>
      </c>
    </row>
    <row r="352" spans="1:52" x14ac:dyDescent="0.35">
      <c r="A352" t="s">
        <v>714</v>
      </c>
      <c r="B352" t="s">
        <v>70</v>
      </c>
      <c r="C352" t="s">
        <v>714</v>
      </c>
      <c r="D352" t="s">
        <v>156</v>
      </c>
      <c r="E352" t="s">
        <v>1299</v>
      </c>
      <c r="F352" t="s">
        <v>715</v>
      </c>
      <c r="G352" t="s">
        <v>74</v>
      </c>
      <c r="H352">
        <v>2020</v>
      </c>
      <c r="I352">
        <v>2</v>
      </c>
      <c r="J352" t="s">
        <v>716</v>
      </c>
      <c r="K352" t="s">
        <v>717</v>
      </c>
      <c r="L352" t="s">
        <v>76</v>
      </c>
      <c r="M352" s="2">
        <v>0</v>
      </c>
      <c r="N352" s="3">
        <v>0</v>
      </c>
      <c r="O352" s="2">
        <v>0</v>
      </c>
      <c r="P352" s="2">
        <v>0</v>
      </c>
      <c r="Q352" s="3">
        <v>0</v>
      </c>
      <c r="R352" s="2">
        <v>0</v>
      </c>
      <c r="S352" s="2">
        <v>0</v>
      </c>
      <c r="T352" s="3">
        <v>0</v>
      </c>
      <c r="U352" s="2">
        <v>0</v>
      </c>
      <c r="V352" s="3">
        <v>0</v>
      </c>
      <c r="W352" s="4">
        <v>0</v>
      </c>
      <c r="X352" s="4">
        <v>0</v>
      </c>
      <c r="Y352" s="3">
        <v>0</v>
      </c>
      <c r="Z352" s="4">
        <v>0</v>
      </c>
      <c r="AA352" s="4">
        <v>0</v>
      </c>
      <c r="AB352" s="3">
        <v>0</v>
      </c>
      <c r="AC352" s="4">
        <v>0</v>
      </c>
      <c r="AD352" s="4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14">
        <v>0</v>
      </c>
      <c r="AN352" s="3">
        <v>0</v>
      </c>
      <c r="AO352" s="2">
        <v>0</v>
      </c>
      <c r="AP352" s="2">
        <v>0</v>
      </c>
      <c r="AQ352" s="3">
        <v>0</v>
      </c>
      <c r="AR352" s="3">
        <v>0</v>
      </c>
      <c r="AS352" s="2">
        <v>0</v>
      </c>
      <c r="AT352" s="2">
        <v>0</v>
      </c>
      <c r="AU352" s="3">
        <v>0</v>
      </c>
      <c r="AV352" s="3">
        <v>0</v>
      </c>
      <c r="AW352" s="3">
        <v>0</v>
      </c>
      <c r="AX352" s="3">
        <v>0</v>
      </c>
      <c r="AY352" s="4">
        <v>0</v>
      </c>
      <c r="AZ352" s="3">
        <v>0</v>
      </c>
    </row>
    <row r="353" spans="1:52" x14ac:dyDescent="0.35">
      <c r="A353" t="s">
        <v>718</v>
      </c>
      <c r="B353" t="s">
        <v>70</v>
      </c>
      <c r="C353" t="s">
        <v>718</v>
      </c>
      <c r="D353" t="s">
        <v>135</v>
      </c>
      <c r="E353" t="s">
        <v>43</v>
      </c>
      <c r="F353" t="s">
        <v>719</v>
      </c>
      <c r="G353" t="s">
        <v>74</v>
      </c>
      <c r="H353">
        <v>2020</v>
      </c>
      <c r="I353">
        <v>4</v>
      </c>
      <c r="J353" t="s">
        <v>720</v>
      </c>
      <c r="K353" t="s">
        <v>721</v>
      </c>
      <c r="L353" t="s">
        <v>76</v>
      </c>
      <c r="M353" s="2">
        <v>0</v>
      </c>
      <c r="N353" s="3">
        <v>0</v>
      </c>
      <c r="O353" s="2">
        <v>0</v>
      </c>
      <c r="P353" s="2">
        <v>0</v>
      </c>
      <c r="Q353" s="3">
        <v>0</v>
      </c>
      <c r="R353" s="2">
        <v>0</v>
      </c>
      <c r="S353" s="2">
        <v>0</v>
      </c>
      <c r="T353" s="3">
        <v>0</v>
      </c>
      <c r="U353" s="2">
        <v>0</v>
      </c>
      <c r="V353" s="3">
        <v>0</v>
      </c>
      <c r="W353" s="4">
        <v>0</v>
      </c>
      <c r="X353" s="4">
        <v>0</v>
      </c>
      <c r="Y353" s="3">
        <v>0</v>
      </c>
      <c r="Z353" s="4">
        <v>0</v>
      </c>
      <c r="AA353" s="4">
        <v>0</v>
      </c>
      <c r="AB353" s="3">
        <v>0</v>
      </c>
      <c r="AC353" s="4">
        <v>0</v>
      </c>
      <c r="AD353" s="4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14">
        <v>0</v>
      </c>
      <c r="AN353" s="3">
        <v>0</v>
      </c>
      <c r="AO353" s="2">
        <v>0</v>
      </c>
      <c r="AP353" s="2">
        <v>0</v>
      </c>
      <c r="AQ353" s="3">
        <v>0</v>
      </c>
      <c r="AR353" s="3">
        <v>0</v>
      </c>
      <c r="AS353" s="2">
        <v>0</v>
      </c>
      <c r="AT353" s="2">
        <v>0</v>
      </c>
      <c r="AU353" s="3">
        <v>0</v>
      </c>
      <c r="AV353" s="3">
        <v>0</v>
      </c>
      <c r="AW353" s="3">
        <v>0</v>
      </c>
      <c r="AX353" s="3">
        <v>0</v>
      </c>
      <c r="AY353" s="4">
        <v>0</v>
      </c>
      <c r="AZ353" s="3">
        <v>0</v>
      </c>
    </row>
    <row r="354" spans="1:52" x14ac:dyDescent="0.35">
      <c r="A354" t="s">
        <v>718</v>
      </c>
      <c r="B354" t="s">
        <v>70</v>
      </c>
      <c r="C354" t="s">
        <v>718</v>
      </c>
      <c r="D354" t="s">
        <v>135</v>
      </c>
      <c r="E354" t="s">
        <v>44</v>
      </c>
      <c r="F354" t="s">
        <v>719</v>
      </c>
      <c r="G354" t="s">
        <v>74</v>
      </c>
      <c r="H354">
        <v>2020</v>
      </c>
      <c r="I354">
        <v>4</v>
      </c>
      <c r="J354" t="s">
        <v>720</v>
      </c>
      <c r="K354" t="s">
        <v>721</v>
      </c>
      <c r="L354" t="s">
        <v>76</v>
      </c>
      <c r="M354" s="2">
        <v>27817</v>
      </c>
      <c r="N354" s="3">
        <v>4.4730714339367539E-2</v>
      </c>
      <c r="O354" s="2">
        <v>8502</v>
      </c>
      <c r="P354" s="2">
        <v>7311</v>
      </c>
      <c r="Q354" s="3">
        <v>0.16290521132540015</v>
      </c>
      <c r="R354" s="2">
        <v>55</v>
      </c>
      <c r="S354" s="2">
        <v>7311</v>
      </c>
      <c r="T354" s="3">
        <v>-0.99247708931746681</v>
      </c>
      <c r="U354" s="2">
        <v>2597</v>
      </c>
      <c r="V354" s="3">
        <v>-0.73642545417639294</v>
      </c>
      <c r="W354" s="4">
        <v>9</v>
      </c>
      <c r="X354" s="4">
        <v>14</v>
      </c>
      <c r="Y354" s="3">
        <v>-0.35714285714285715</v>
      </c>
      <c r="Z354" s="4">
        <v>8</v>
      </c>
      <c r="AA354" s="4">
        <v>11</v>
      </c>
      <c r="AB354" s="3">
        <v>-0.27272727272727271</v>
      </c>
      <c r="AC354" s="4">
        <v>0</v>
      </c>
      <c r="AD354" s="4">
        <v>4</v>
      </c>
      <c r="AE354" s="3">
        <v>-1</v>
      </c>
      <c r="AF354" s="3">
        <v>0.88888888888888884</v>
      </c>
      <c r="AG354" s="3">
        <v>0.7857142857142857</v>
      </c>
      <c r="AH354" s="3">
        <v>0.10317460317460314</v>
      </c>
      <c r="AI354" s="3">
        <v>0</v>
      </c>
      <c r="AJ354" s="3">
        <v>0.36363636363636365</v>
      </c>
      <c r="AK354" s="3">
        <v>-0.36363636363636365</v>
      </c>
      <c r="AL354" s="3">
        <v>1.155382300642867</v>
      </c>
      <c r="AM354" s="14">
        <v>15</v>
      </c>
      <c r="AN354" s="3">
        <v>0.9285714285714286</v>
      </c>
      <c r="AO354" s="2">
        <v>6706</v>
      </c>
      <c r="AP354" s="2">
        <v>48557</v>
      </c>
      <c r="AQ354" s="3">
        <v>7.2408291082612584</v>
      </c>
      <c r="AR354" s="3">
        <v>1.3665606619199056</v>
      </c>
      <c r="AS354" s="2">
        <v>28500</v>
      </c>
      <c r="AT354" s="2">
        <v>0</v>
      </c>
      <c r="AU354" s="3">
        <v>4.2499254399045627</v>
      </c>
      <c r="AV354" s="3">
        <v>0</v>
      </c>
      <c r="AW354" s="3">
        <v>0</v>
      </c>
      <c r="AX354" s="3">
        <v>1</v>
      </c>
      <c r="AY354" s="4">
        <v>0</v>
      </c>
      <c r="AZ354" s="3">
        <v>7.2408291082612584</v>
      </c>
    </row>
    <row r="355" spans="1:52" x14ac:dyDescent="0.35">
      <c r="A355" t="s">
        <v>718</v>
      </c>
      <c r="B355" t="s">
        <v>70</v>
      </c>
      <c r="C355" t="s">
        <v>718</v>
      </c>
      <c r="D355" t="s">
        <v>135</v>
      </c>
      <c r="E355" t="s">
        <v>1299</v>
      </c>
      <c r="F355" t="s">
        <v>719</v>
      </c>
      <c r="G355" t="s">
        <v>74</v>
      </c>
      <c r="H355">
        <v>2020</v>
      </c>
      <c r="I355">
        <v>4</v>
      </c>
      <c r="J355" t="s">
        <v>720</v>
      </c>
      <c r="K355" t="s">
        <v>721</v>
      </c>
      <c r="L355" t="s">
        <v>76</v>
      </c>
      <c r="M355" s="2">
        <v>0</v>
      </c>
      <c r="N355" s="3">
        <v>0</v>
      </c>
      <c r="O355" s="2">
        <v>0</v>
      </c>
      <c r="P355" s="2">
        <v>0</v>
      </c>
      <c r="Q355" s="3">
        <v>0</v>
      </c>
      <c r="R355" s="2">
        <v>0</v>
      </c>
      <c r="S355" s="2">
        <v>0</v>
      </c>
      <c r="T355" s="3">
        <v>0</v>
      </c>
      <c r="U355" s="2">
        <v>0</v>
      </c>
      <c r="V355" s="3">
        <v>0</v>
      </c>
      <c r="W355" s="4">
        <v>0</v>
      </c>
      <c r="X355" s="4">
        <v>0</v>
      </c>
      <c r="Y355" s="3">
        <v>0</v>
      </c>
      <c r="Z355" s="4">
        <v>0</v>
      </c>
      <c r="AA355" s="4">
        <v>0</v>
      </c>
      <c r="AB355" s="3">
        <v>0</v>
      </c>
      <c r="AC355" s="4">
        <v>0</v>
      </c>
      <c r="AD355" s="4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14">
        <v>0</v>
      </c>
      <c r="AN355" s="3">
        <v>0</v>
      </c>
      <c r="AO355" s="2">
        <v>0</v>
      </c>
      <c r="AP355" s="2">
        <v>0</v>
      </c>
      <c r="AQ355" s="3">
        <v>0</v>
      </c>
      <c r="AR355" s="3">
        <v>0</v>
      </c>
      <c r="AS355" s="2">
        <v>0</v>
      </c>
      <c r="AT355" s="2">
        <v>0</v>
      </c>
      <c r="AU355" s="3">
        <v>0</v>
      </c>
      <c r="AV355" s="3">
        <v>0</v>
      </c>
      <c r="AW355" s="3">
        <v>0</v>
      </c>
      <c r="AX355" s="3">
        <v>0</v>
      </c>
      <c r="AY355" s="4">
        <v>0</v>
      </c>
      <c r="AZ355" s="3">
        <v>0</v>
      </c>
    </row>
    <row r="356" spans="1:52" x14ac:dyDescent="0.35">
      <c r="A356" t="s">
        <v>722</v>
      </c>
      <c r="B356" t="s">
        <v>70</v>
      </c>
      <c r="C356" t="s">
        <v>722</v>
      </c>
      <c r="D356" t="s">
        <v>135</v>
      </c>
      <c r="E356" t="s">
        <v>43</v>
      </c>
      <c r="F356" t="s">
        <v>723</v>
      </c>
      <c r="G356" t="s">
        <v>74</v>
      </c>
      <c r="H356">
        <v>2020</v>
      </c>
      <c r="I356">
        <v>5</v>
      </c>
      <c r="J356" t="s">
        <v>724</v>
      </c>
      <c r="K356" t="s">
        <v>244</v>
      </c>
      <c r="L356" t="s">
        <v>76</v>
      </c>
      <c r="M356" s="2">
        <v>0</v>
      </c>
      <c r="N356" s="3">
        <v>0</v>
      </c>
      <c r="O356" s="2">
        <v>0</v>
      </c>
      <c r="P356" s="2">
        <v>0</v>
      </c>
      <c r="Q356" s="3">
        <v>0</v>
      </c>
      <c r="R356" s="2">
        <v>0</v>
      </c>
      <c r="S356" s="2">
        <v>0</v>
      </c>
      <c r="T356" s="3">
        <v>0</v>
      </c>
      <c r="U356" s="2">
        <v>0</v>
      </c>
      <c r="V356" s="3">
        <v>0</v>
      </c>
      <c r="W356" s="4">
        <v>0</v>
      </c>
      <c r="X356" s="4">
        <v>0</v>
      </c>
      <c r="Y356" s="3">
        <v>0</v>
      </c>
      <c r="Z356" s="4">
        <v>0</v>
      </c>
      <c r="AA356" s="4">
        <v>0</v>
      </c>
      <c r="AB356" s="3">
        <v>0</v>
      </c>
      <c r="AC356" s="4">
        <v>0</v>
      </c>
      <c r="AD356" s="4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14">
        <v>0</v>
      </c>
      <c r="AN356" s="3">
        <v>0</v>
      </c>
      <c r="AO356" s="2">
        <v>0</v>
      </c>
      <c r="AP356" s="2">
        <v>0</v>
      </c>
      <c r="AQ356" s="3">
        <v>0</v>
      </c>
      <c r="AR356" s="3">
        <v>0</v>
      </c>
      <c r="AS356" s="2">
        <v>0</v>
      </c>
      <c r="AT356" s="2">
        <v>0</v>
      </c>
      <c r="AU356" s="3">
        <v>0</v>
      </c>
      <c r="AV356" s="3">
        <v>0</v>
      </c>
      <c r="AW356" s="3">
        <v>0</v>
      </c>
      <c r="AX356" s="3">
        <v>0</v>
      </c>
      <c r="AY356" s="4">
        <v>0</v>
      </c>
      <c r="AZ356" s="3">
        <v>0</v>
      </c>
    </row>
    <row r="357" spans="1:52" x14ac:dyDescent="0.35">
      <c r="A357" t="s">
        <v>722</v>
      </c>
      <c r="B357" t="s">
        <v>70</v>
      </c>
      <c r="C357" t="s">
        <v>722</v>
      </c>
      <c r="D357" t="s">
        <v>135</v>
      </c>
      <c r="E357" t="s">
        <v>44</v>
      </c>
      <c r="F357" t="s">
        <v>723</v>
      </c>
      <c r="G357" t="s">
        <v>74</v>
      </c>
      <c r="H357">
        <v>2020</v>
      </c>
      <c r="I357">
        <v>5</v>
      </c>
      <c r="J357" t="s">
        <v>724</v>
      </c>
      <c r="K357" t="s">
        <v>244</v>
      </c>
      <c r="L357" t="s">
        <v>76</v>
      </c>
      <c r="M357" s="2">
        <v>55084</v>
      </c>
      <c r="N357" s="3">
        <v>-0.52677382496713943</v>
      </c>
      <c r="O357" s="2">
        <v>43552</v>
      </c>
      <c r="P357" s="2">
        <v>104869</v>
      </c>
      <c r="Q357" s="3">
        <v>-0.58470091256710754</v>
      </c>
      <c r="R357" s="2">
        <v>-5640</v>
      </c>
      <c r="S357" s="2">
        <v>104869</v>
      </c>
      <c r="T357" s="3">
        <v>-1.0537813843938628</v>
      </c>
      <c r="U357" s="2">
        <v>5892</v>
      </c>
      <c r="V357" s="3">
        <v>-0.9493818781625587</v>
      </c>
      <c r="W357" s="4">
        <v>7</v>
      </c>
      <c r="X357" s="4">
        <v>12</v>
      </c>
      <c r="Y357" s="3">
        <v>-0.41666666666666669</v>
      </c>
      <c r="Z357" s="4">
        <v>6</v>
      </c>
      <c r="AA357" s="4">
        <v>9</v>
      </c>
      <c r="AB357" s="3">
        <v>-0.33333333333333331</v>
      </c>
      <c r="AC357" s="4">
        <v>0</v>
      </c>
      <c r="AD357" s="4">
        <v>7</v>
      </c>
      <c r="AE357" s="3">
        <v>-1</v>
      </c>
      <c r="AF357" s="3">
        <v>0.8571428571428571</v>
      </c>
      <c r="AG357" s="3">
        <v>0.75</v>
      </c>
      <c r="AH357" s="3">
        <v>0.1071428571428571</v>
      </c>
      <c r="AI357" s="3">
        <v>0</v>
      </c>
      <c r="AJ357" s="3">
        <v>0.77777777777777779</v>
      </c>
      <c r="AK357" s="3">
        <v>-0.77777777777777779</v>
      </c>
      <c r="AL357" s="3">
        <v>0.46908047182675527</v>
      </c>
      <c r="AM357" s="14">
        <v>8</v>
      </c>
      <c r="AN357" s="3">
        <v>0.42857142857142855</v>
      </c>
      <c r="AO357" s="2">
        <v>24048</v>
      </c>
      <c r="AP357" s="2">
        <v>847</v>
      </c>
      <c r="AQ357" s="3">
        <v>3.5221224218230207E-2</v>
      </c>
      <c r="AR357" s="3">
        <v>0.10395472725160562</v>
      </c>
      <c r="AS357" s="2">
        <v>847</v>
      </c>
      <c r="AT357" s="2">
        <v>0</v>
      </c>
      <c r="AU357" s="3">
        <v>3.5221224218230207E-2</v>
      </c>
      <c r="AV357" s="3">
        <v>0</v>
      </c>
      <c r="AW357" s="3">
        <v>0.625</v>
      </c>
      <c r="AX357" s="3">
        <v>0.90322580645161288</v>
      </c>
      <c r="AY357" s="4">
        <v>0</v>
      </c>
      <c r="AZ357" s="3">
        <v>3.5221224218230207E-2</v>
      </c>
    </row>
    <row r="358" spans="1:52" x14ac:dyDescent="0.35">
      <c r="A358" t="s">
        <v>725</v>
      </c>
      <c r="B358" t="s">
        <v>70</v>
      </c>
      <c r="C358" t="s">
        <v>725</v>
      </c>
      <c r="D358" t="s">
        <v>156</v>
      </c>
      <c r="E358" t="s">
        <v>43</v>
      </c>
      <c r="F358" t="s">
        <v>726</v>
      </c>
      <c r="G358" t="s">
        <v>74</v>
      </c>
      <c r="H358">
        <v>2020</v>
      </c>
      <c r="I358">
        <v>5</v>
      </c>
      <c r="J358" t="s">
        <v>727</v>
      </c>
      <c r="K358" t="s">
        <v>728</v>
      </c>
      <c r="L358" t="s">
        <v>76</v>
      </c>
      <c r="M358" s="2">
        <v>0</v>
      </c>
      <c r="N358" s="3">
        <v>0</v>
      </c>
      <c r="O358" s="2">
        <v>0</v>
      </c>
      <c r="P358" s="2">
        <v>0</v>
      </c>
      <c r="Q358" s="3">
        <v>0</v>
      </c>
      <c r="R358" s="2">
        <v>0</v>
      </c>
      <c r="S358" s="2">
        <v>0</v>
      </c>
      <c r="T358" s="3">
        <v>0</v>
      </c>
      <c r="U358" s="2">
        <v>0</v>
      </c>
      <c r="V358" s="3">
        <v>0</v>
      </c>
      <c r="W358" s="4">
        <v>0</v>
      </c>
      <c r="X358" s="4">
        <v>0</v>
      </c>
      <c r="Y358" s="3">
        <v>0</v>
      </c>
      <c r="Z358" s="4">
        <v>0</v>
      </c>
      <c r="AA358" s="4">
        <v>0</v>
      </c>
      <c r="AB358" s="3">
        <v>0</v>
      </c>
      <c r="AC358" s="4">
        <v>0</v>
      </c>
      <c r="AD358" s="4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14">
        <v>0</v>
      </c>
      <c r="AN358" s="3">
        <v>0</v>
      </c>
      <c r="AO358" s="2">
        <v>0</v>
      </c>
      <c r="AP358" s="2">
        <v>0</v>
      </c>
      <c r="AQ358" s="3">
        <v>0</v>
      </c>
      <c r="AR358" s="3">
        <v>0</v>
      </c>
      <c r="AS358" s="2">
        <v>0</v>
      </c>
      <c r="AT358" s="2">
        <v>0</v>
      </c>
      <c r="AU358" s="3">
        <v>0</v>
      </c>
      <c r="AV358" s="3">
        <v>0</v>
      </c>
      <c r="AW358" s="3">
        <v>0</v>
      </c>
      <c r="AX358" s="3">
        <v>0</v>
      </c>
      <c r="AY358" s="4">
        <v>0</v>
      </c>
      <c r="AZ358" s="3">
        <v>0</v>
      </c>
    </row>
    <row r="359" spans="1:52" x14ac:dyDescent="0.35">
      <c r="A359" t="s">
        <v>725</v>
      </c>
      <c r="B359" t="s">
        <v>70</v>
      </c>
      <c r="C359" t="s">
        <v>725</v>
      </c>
      <c r="D359" t="s">
        <v>156</v>
      </c>
      <c r="E359" t="s">
        <v>44</v>
      </c>
      <c r="F359" t="s">
        <v>726</v>
      </c>
      <c r="G359" t="s">
        <v>74</v>
      </c>
      <c r="H359">
        <v>2020</v>
      </c>
      <c r="I359">
        <v>5</v>
      </c>
      <c r="J359" t="s">
        <v>727</v>
      </c>
      <c r="K359" t="s">
        <v>728</v>
      </c>
      <c r="L359" t="s">
        <v>76</v>
      </c>
      <c r="M359" s="2">
        <v>120423</v>
      </c>
      <c r="N359" s="3">
        <v>0.10017540974620402</v>
      </c>
      <c r="O359" s="2">
        <v>56519</v>
      </c>
      <c r="P359" s="2">
        <v>45554</v>
      </c>
      <c r="Q359" s="3">
        <v>0.24070334108969571</v>
      </c>
      <c r="R359" s="2">
        <v>6999</v>
      </c>
      <c r="S359" s="2">
        <v>45554</v>
      </c>
      <c r="T359" s="3">
        <v>-0.84635816832769895</v>
      </c>
      <c r="U359" s="2">
        <v>20509</v>
      </c>
      <c r="V359" s="3">
        <v>-0.65276649058648251</v>
      </c>
      <c r="W359" s="4">
        <v>17</v>
      </c>
      <c r="X359" s="4">
        <v>37</v>
      </c>
      <c r="Y359" s="3">
        <v>-0.54054054054054057</v>
      </c>
      <c r="Z359" s="4">
        <v>14</v>
      </c>
      <c r="AA359" s="4">
        <v>29</v>
      </c>
      <c r="AB359" s="3">
        <v>-0.51724137931034486</v>
      </c>
      <c r="AC359" s="4">
        <v>4</v>
      </c>
      <c r="AD359" s="4">
        <v>10</v>
      </c>
      <c r="AE359" s="3">
        <v>-0.6</v>
      </c>
      <c r="AF359" s="3">
        <v>0.82352941176470584</v>
      </c>
      <c r="AG359" s="3">
        <v>0.78378378378378377</v>
      </c>
      <c r="AH359" s="3">
        <v>3.9745627980922071E-2</v>
      </c>
      <c r="AI359" s="3">
        <v>0.2857142857142857</v>
      </c>
      <c r="AJ359" s="3">
        <v>0.34482758620689657</v>
      </c>
      <c r="AK359" s="3">
        <v>-5.9113300492610876E-2</v>
      </c>
      <c r="AL359" s="3">
        <v>1.0870615094173948</v>
      </c>
      <c r="AM359" s="14">
        <v>28</v>
      </c>
      <c r="AN359" s="3">
        <v>0.95238095238095233</v>
      </c>
      <c r="AO359" s="2">
        <v>32539</v>
      </c>
      <c r="AP359" s="2">
        <v>0</v>
      </c>
      <c r="AQ359" s="3">
        <v>0</v>
      </c>
      <c r="AR359" s="3">
        <v>0.23261596984960023</v>
      </c>
      <c r="AS359" s="2">
        <v>0</v>
      </c>
      <c r="AT359" s="2">
        <v>0</v>
      </c>
      <c r="AU359" s="3">
        <v>0</v>
      </c>
      <c r="AV359" s="3">
        <v>0</v>
      </c>
      <c r="AW359" s="3">
        <v>0.2857142857142857</v>
      </c>
      <c r="AX359" s="3">
        <v>0.98245614035087714</v>
      </c>
      <c r="AY359" s="4">
        <v>0</v>
      </c>
      <c r="AZ359" s="3">
        <v>0</v>
      </c>
    </row>
    <row r="360" spans="1:52" x14ac:dyDescent="0.35">
      <c r="A360" t="s">
        <v>725</v>
      </c>
      <c r="B360" t="s">
        <v>70</v>
      </c>
      <c r="C360" t="s">
        <v>725</v>
      </c>
      <c r="D360" t="s">
        <v>156</v>
      </c>
      <c r="E360" t="s">
        <v>1299</v>
      </c>
      <c r="F360" t="s">
        <v>726</v>
      </c>
      <c r="G360" t="s">
        <v>74</v>
      </c>
      <c r="H360">
        <v>2020</v>
      </c>
      <c r="I360">
        <v>5</v>
      </c>
      <c r="J360" t="s">
        <v>727</v>
      </c>
      <c r="K360" t="s">
        <v>728</v>
      </c>
      <c r="L360" t="s">
        <v>76</v>
      </c>
      <c r="M360" s="2">
        <v>0</v>
      </c>
      <c r="N360" s="3">
        <v>0</v>
      </c>
      <c r="O360" s="2">
        <v>0</v>
      </c>
      <c r="P360" s="2">
        <v>0</v>
      </c>
      <c r="Q360" s="3">
        <v>0</v>
      </c>
      <c r="R360" s="2">
        <v>0</v>
      </c>
      <c r="S360" s="2">
        <v>0</v>
      </c>
      <c r="T360" s="3">
        <v>0</v>
      </c>
      <c r="U360" s="2">
        <v>0</v>
      </c>
      <c r="V360" s="3">
        <v>0</v>
      </c>
      <c r="W360" s="4">
        <v>0</v>
      </c>
      <c r="X360" s="4">
        <v>0</v>
      </c>
      <c r="Y360" s="3">
        <v>0</v>
      </c>
      <c r="Z360" s="4">
        <v>0</v>
      </c>
      <c r="AA360" s="4">
        <v>0</v>
      </c>
      <c r="AB360" s="3">
        <v>0</v>
      </c>
      <c r="AC360" s="4">
        <v>0</v>
      </c>
      <c r="AD360" s="4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14">
        <v>0</v>
      </c>
      <c r="AN360" s="3">
        <v>0</v>
      </c>
      <c r="AO360" s="2">
        <v>0</v>
      </c>
      <c r="AP360" s="2">
        <v>0</v>
      </c>
      <c r="AQ360" s="3">
        <v>0</v>
      </c>
      <c r="AR360" s="3">
        <v>0</v>
      </c>
      <c r="AS360" s="2">
        <v>0</v>
      </c>
      <c r="AT360" s="2">
        <v>0</v>
      </c>
      <c r="AU360" s="3">
        <v>0</v>
      </c>
      <c r="AV360" s="3">
        <v>0</v>
      </c>
      <c r="AW360" s="3">
        <v>0</v>
      </c>
      <c r="AX360" s="3">
        <v>0</v>
      </c>
      <c r="AY360" s="4">
        <v>0</v>
      </c>
      <c r="AZ360" s="3">
        <v>0</v>
      </c>
    </row>
    <row r="361" spans="1:52" x14ac:dyDescent="0.35">
      <c r="A361" t="s">
        <v>729</v>
      </c>
      <c r="B361" t="s">
        <v>70</v>
      </c>
      <c r="C361" t="s">
        <v>729</v>
      </c>
      <c r="D361" t="s">
        <v>156</v>
      </c>
      <c r="E361" t="s">
        <v>43</v>
      </c>
      <c r="F361" t="s">
        <v>730</v>
      </c>
      <c r="G361" t="s">
        <v>74</v>
      </c>
      <c r="H361">
        <v>2020</v>
      </c>
      <c r="I361">
        <v>6</v>
      </c>
      <c r="J361" t="s">
        <v>75</v>
      </c>
      <c r="K361" t="s">
        <v>75</v>
      </c>
      <c r="L361" t="s">
        <v>76</v>
      </c>
      <c r="M361" s="2">
        <v>0</v>
      </c>
      <c r="N361" s="3">
        <v>0</v>
      </c>
      <c r="O361" s="2">
        <v>0</v>
      </c>
      <c r="P361" s="2">
        <v>0</v>
      </c>
      <c r="Q361" s="3">
        <v>0</v>
      </c>
      <c r="R361" s="2">
        <v>0</v>
      </c>
      <c r="S361" s="2">
        <v>0</v>
      </c>
      <c r="T361" s="3">
        <v>0</v>
      </c>
      <c r="U361" s="2">
        <v>0</v>
      </c>
      <c r="V361" s="3">
        <v>0</v>
      </c>
      <c r="W361" s="4">
        <v>0</v>
      </c>
      <c r="X361" s="4">
        <v>0</v>
      </c>
      <c r="Y361" s="3">
        <v>0</v>
      </c>
      <c r="Z361" s="4">
        <v>0</v>
      </c>
      <c r="AA361" s="4">
        <v>0</v>
      </c>
      <c r="AB361" s="3">
        <v>0</v>
      </c>
      <c r="AC361" s="4">
        <v>0</v>
      </c>
      <c r="AD361" s="4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14">
        <v>0</v>
      </c>
      <c r="AN361" s="3">
        <v>0</v>
      </c>
      <c r="AO361" s="2">
        <v>0</v>
      </c>
      <c r="AP361" s="2">
        <v>0</v>
      </c>
      <c r="AQ361" s="3">
        <v>0</v>
      </c>
      <c r="AR361" s="3">
        <v>0</v>
      </c>
      <c r="AS361" s="2">
        <v>0</v>
      </c>
      <c r="AT361" s="2">
        <v>0</v>
      </c>
      <c r="AU361" s="3">
        <v>0</v>
      </c>
      <c r="AV361" s="3">
        <v>0</v>
      </c>
      <c r="AW361" s="3">
        <v>0</v>
      </c>
      <c r="AX361" s="3">
        <v>0</v>
      </c>
      <c r="AY361" s="4">
        <v>0</v>
      </c>
      <c r="AZ361" s="3">
        <v>0</v>
      </c>
    </row>
    <row r="362" spans="1:52" x14ac:dyDescent="0.35">
      <c r="A362" t="s">
        <v>729</v>
      </c>
      <c r="B362" t="s">
        <v>70</v>
      </c>
      <c r="C362" t="s">
        <v>729</v>
      </c>
      <c r="D362" t="s">
        <v>156</v>
      </c>
      <c r="E362" t="s">
        <v>44</v>
      </c>
      <c r="F362" t="s">
        <v>730</v>
      </c>
      <c r="G362" t="s">
        <v>74</v>
      </c>
      <c r="H362">
        <v>2020</v>
      </c>
      <c r="I362">
        <v>6</v>
      </c>
      <c r="J362" t="s">
        <v>75</v>
      </c>
      <c r="K362" t="s">
        <v>75</v>
      </c>
      <c r="L362" t="s">
        <v>76</v>
      </c>
      <c r="M362" s="2">
        <v>15801</v>
      </c>
      <c r="N362" s="3">
        <v>-5.1218926384051879E-2</v>
      </c>
      <c r="O362" s="2">
        <v>-853</v>
      </c>
      <c r="P362" s="2">
        <v>0</v>
      </c>
      <c r="Q362" s="3">
        <v>0</v>
      </c>
      <c r="R362" s="2">
        <v>0</v>
      </c>
      <c r="S362" s="2">
        <v>0</v>
      </c>
      <c r="T362" s="3">
        <v>0</v>
      </c>
      <c r="U362" s="2">
        <v>9102</v>
      </c>
      <c r="V362" s="3">
        <v>0</v>
      </c>
      <c r="W362" s="4">
        <v>0</v>
      </c>
      <c r="X362" s="4">
        <v>4</v>
      </c>
      <c r="Y362" s="3">
        <v>-1</v>
      </c>
      <c r="Z362" s="4">
        <v>0</v>
      </c>
      <c r="AA362" s="4">
        <v>3</v>
      </c>
      <c r="AB362" s="3">
        <v>-1</v>
      </c>
      <c r="AC362" s="4">
        <v>0</v>
      </c>
      <c r="AD362" s="4">
        <v>0</v>
      </c>
      <c r="AE362" s="3">
        <v>0</v>
      </c>
      <c r="AF362" s="3">
        <v>0</v>
      </c>
      <c r="AG362" s="3">
        <v>0.75</v>
      </c>
      <c r="AH362" s="3">
        <v>-0.75</v>
      </c>
      <c r="AI362" s="3">
        <v>0</v>
      </c>
      <c r="AJ362" s="3">
        <v>0</v>
      </c>
      <c r="AK362" s="3">
        <v>0</v>
      </c>
      <c r="AL362" s="3">
        <v>0</v>
      </c>
      <c r="AM362" s="14">
        <v>2</v>
      </c>
      <c r="AN362" s="3">
        <v>1</v>
      </c>
      <c r="AO362" s="2">
        <v>3221</v>
      </c>
      <c r="AP362" s="2">
        <v>0</v>
      </c>
      <c r="AQ362" s="3">
        <v>0</v>
      </c>
      <c r="AR362" s="3">
        <v>0</v>
      </c>
      <c r="AS362" s="2">
        <v>0</v>
      </c>
      <c r="AT362" s="2">
        <v>0</v>
      </c>
      <c r="AU362" s="3">
        <v>0</v>
      </c>
      <c r="AV362" s="3">
        <v>0</v>
      </c>
      <c r="AW362" s="3">
        <v>0.5</v>
      </c>
      <c r="AX362" s="3">
        <v>1</v>
      </c>
      <c r="AY362" s="4">
        <v>0</v>
      </c>
      <c r="AZ362" s="3">
        <v>0</v>
      </c>
    </row>
    <row r="363" spans="1:52" x14ac:dyDescent="0.35">
      <c r="A363" t="s">
        <v>731</v>
      </c>
      <c r="B363" t="s">
        <v>70</v>
      </c>
      <c r="C363" t="s">
        <v>731</v>
      </c>
      <c r="D363" t="s">
        <v>156</v>
      </c>
      <c r="E363" t="s">
        <v>43</v>
      </c>
      <c r="F363" t="s">
        <v>732</v>
      </c>
      <c r="G363" t="s">
        <v>74</v>
      </c>
      <c r="H363">
        <v>2020</v>
      </c>
      <c r="I363">
        <v>5</v>
      </c>
      <c r="J363" t="s">
        <v>733</v>
      </c>
      <c r="K363" t="s">
        <v>734</v>
      </c>
      <c r="L363" t="s">
        <v>76</v>
      </c>
      <c r="M363" s="2">
        <v>0</v>
      </c>
      <c r="N363" s="3">
        <v>0</v>
      </c>
      <c r="O363" s="2">
        <v>0</v>
      </c>
      <c r="P363" s="2">
        <v>0</v>
      </c>
      <c r="Q363" s="3">
        <v>0</v>
      </c>
      <c r="R363" s="2">
        <v>0</v>
      </c>
      <c r="S363" s="2">
        <v>0</v>
      </c>
      <c r="T363" s="3">
        <v>0</v>
      </c>
      <c r="U363" s="2">
        <v>0</v>
      </c>
      <c r="V363" s="3">
        <v>0</v>
      </c>
      <c r="W363" s="4">
        <v>0</v>
      </c>
      <c r="X363" s="4">
        <v>0</v>
      </c>
      <c r="Y363" s="3">
        <v>0</v>
      </c>
      <c r="Z363" s="4">
        <v>0</v>
      </c>
      <c r="AA363" s="4">
        <v>0</v>
      </c>
      <c r="AB363" s="3">
        <v>0</v>
      </c>
      <c r="AC363" s="4">
        <v>0</v>
      </c>
      <c r="AD363" s="4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14">
        <v>0</v>
      </c>
      <c r="AN363" s="3">
        <v>0</v>
      </c>
      <c r="AO363" s="2">
        <v>0</v>
      </c>
      <c r="AP363" s="2">
        <v>0</v>
      </c>
      <c r="AQ363" s="3">
        <v>0</v>
      </c>
      <c r="AR363" s="3">
        <v>0</v>
      </c>
      <c r="AS363" s="2">
        <v>0</v>
      </c>
      <c r="AT363" s="2">
        <v>0</v>
      </c>
      <c r="AU363" s="3">
        <v>0</v>
      </c>
      <c r="AV363" s="3">
        <v>0</v>
      </c>
      <c r="AW363" s="3">
        <v>0</v>
      </c>
      <c r="AX363" s="3">
        <v>0</v>
      </c>
      <c r="AY363" s="4">
        <v>0</v>
      </c>
      <c r="AZ363" s="3">
        <v>0</v>
      </c>
    </row>
    <row r="364" spans="1:52" x14ac:dyDescent="0.35">
      <c r="A364" t="s">
        <v>731</v>
      </c>
      <c r="B364" t="s">
        <v>70</v>
      </c>
      <c r="C364" t="s">
        <v>731</v>
      </c>
      <c r="D364" t="s">
        <v>156</v>
      </c>
      <c r="E364" t="s">
        <v>44</v>
      </c>
      <c r="F364" t="s">
        <v>732</v>
      </c>
      <c r="G364" t="s">
        <v>74</v>
      </c>
      <c r="H364">
        <v>2020</v>
      </c>
      <c r="I364">
        <v>5</v>
      </c>
      <c r="J364" t="s">
        <v>733</v>
      </c>
      <c r="K364" t="s">
        <v>734</v>
      </c>
      <c r="L364" t="s">
        <v>76</v>
      </c>
      <c r="M364" s="2">
        <v>6237</v>
      </c>
      <c r="N364" s="3">
        <v>2.2459016393442624E-2</v>
      </c>
      <c r="O364" s="2">
        <v>1444</v>
      </c>
      <c r="P364" s="2">
        <v>1307</v>
      </c>
      <c r="Q364" s="3">
        <v>0.10482019892884464</v>
      </c>
      <c r="R364" s="2">
        <v>0</v>
      </c>
      <c r="S364" s="2">
        <v>1307</v>
      </c>
      <c r="T364" s="3">
        <v>-1</v>
      </c>
      <c r="U364" s="2">
        <v>1644</v>
      </c>
      <c r="V364" s="3">
        <v>-0.44290071162317857</v>
      </c>
      <c r="W364" s="4">
        <v>1</v>
      </c>
      <c r="X364" s="4">
        <v>11</v>
      </c>
      <c r="Y364" s="3">
        <v>-0.90909090909090906</v>
      </c>
      <c r="Z364" s="4">
        <v>0</v>
      </c>
      <c r="AA364" s="4">
        <v>9</v>
      </c>
      <c r="AB364" s="3">
        <v>-1</v>
      </c>
      <c r="AC364" s="4">
        <v>0</v>
      </c>
      <c r="AD364" s="4">
        <v>2</v>
      </c>
      <c r="AE364" s="3">
        <v>-1</v>
      </c>
      <c r="AF364" s="3">
        <v>0</v>
      </c>
      <c r="AG364" s="3">
        <v>0.81818181818181823</v>
      </c>
      <c r="AH364" s="3">
        <v>-0.81818181818181823</v>
      </c>
      <c r="AI364" s="3">
        <v>0</v>
      </c>
      <c r="AJ364" s="3">
        <v>0.22222222222222221</v>
      </c>
      <c r="AK364" s="3">
        <v>-0.22222222222222221</v>
      </c>
      <c r="AL364" s="3">
        <v>1.1048201989288446</v>
      </c>
      <c r="AM364" s="14">
        <v>4</v>
      </c>
      <c r="AN364" s="3">
        <v>0.5</v>
      </c>
      <c r="AO364" s="2">
        <v>1569</v>
      </c>
      <c r="AP364" s="2">
        <v>0</v>
      </c>
      <c r="AQ364" s="3">
        <v>0</v>
      </c>
      <c r="AR364" s="3">
        <v>0</v>
      </c>
      <c r="AS364" s="2">
        <v>0</v>
      </c>
      <c r="AT364" s="2">
        <v>0</v>
      </c>
      <c r="AU364" s="3">
        <v>0</v>
      </c>
      <c r="AV364" s="3">
        <v>0</v>
      </c>
      <c r="AW364" s="3">
        <v>0.66666666666666663</v>
      </c>
      <c r="AX364" s="3">
        <v>1</v>
      </c>
      <c r="AY364" s="4">
        <v>0</v>
      </c>
      <c r="AZ364" s="3">
        <v>0</v>
      </c>
    </row>
    <row r="365" spans="1:52" x14ac:dyDescent="0.35">
      <c r="A365" t="s">
        <v>735</v>
      </c>
      <c r="B365" t="s">
        <v>70</v>
      </c>
      <c r="C365" t="s">
        <v>735</v>
      </c>
      <c r="D365" t="s">
        <v>156</v>
      </c>
      <c r="E365" t="s">
        <v>43</v>
      </c>
      <c r="F365" t="s">
        <v>736</v>
      </c>
      <c r="G365" t="s">
        <v>74</v>
      </c>
      <c r="H365">
        <v>2020</v>
      </c>
      <c r="I365">
        <v>6</v>
      </c>
      <c r="J365" t="s">
        <v>737</v>
      </c>
      <c r="K365" t="s">
        <v>738</v>
      </c>
      <c r="L365" t="s">
        <v>76</v>
      </c>
      <c r="M365" s="2">
        <v>0</v>
      </c>
      <c r="N365" s="3">
        <v>0</v>
      </c>
      <c r="O365" s="2">
        <v>0</v>
      </c>
      <c r="P365" s="2">
        <v>0</v>
      </c>
      <c r="Q365" s="3">
        <v>0</v>
      </c>
      <c r="R365" s="2">
        <v>0</v>
      </c>
      <c r="S365" s="2">
        <v>0</v>
      </c>
      <c r="T365" s="3">
        <v>0</v>
      </c>
      <c r="U365" s="2">
        <v>0</v>
      </c>
      <c r="V365" s="3">
        <v>0</v>
      </c>
      <c r="W365" s="4">
        <v>0</v>
      </c>
      <c r="X365" s="4">
        <v>0</v>
      </c>
      <c r="Y365" s="3">
        <v>0</v>
      </c>
      <c r="Z365" s="4">
        <v>0</v>
      </c>
      <c r="AA365" s="4">
        <v>0</v>
      </c>
      <c r="AB365" s="3">
        <v>0</v>
      </c>
      <c r="AC365" s="4">
        <v>0</v>
      </c>
      <c r="AD365" s="4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14">
        <v>0</v>
      </c>
      <c r="AN365" s="3">
        <v>0</v>
      </c>
      <c r="AO365" s="2">
        <v>0</v>
      </c>
      <c r="AP365" s="2">
        <v>0</v>
      </c>
      <c r="AQ365" s="3">
        <v>0</v>
      </c>
      <c r="AR365" s="3">
        <v>0</v>
      </c>
      <c r="AS365" s="2">
        <v>0</v>
      </c>
      <c r="AT365" s="2">
        <v>0</v>
      </c>
      <c r="AU365" s="3">
        <v>0</v>
      </c>
      <c r="AV365" s="3">
        <v>0</v>
      </c>
      <c r="AW365" s="3">
        <v>0</v>
      </c>
      <c r="AX365" s="3">
        <v>0</v>
      </c>
      <c r="AY365" s="4">
        <v>0</v>
      </c>
      <c r="AZ365" s="3">
        <v>0</v>
      </c>
    </row>
    <row r="366" spans="1:52" x14ac:dyDescent="0.35">
      <c r="A366" t="s">
        <v>735</v>
      </c>
      <c r="B366" t="s">
        <v>70</v>
      </c>
      <c r="C366" t="s">
        <v>735</v>
      </c>
      <c r="D366" t="s">
        <v>156</v>
      </c>
      <c r="E366" t="s">
        <v>44</v>
      </c>
      <c r="F366" t="s">
        <v>736</v>
      </c>
      <c r="G366" t="s">
        <v>74</v>
      </c>
      <c r="H366">
        <v>2020</v>
      </c>
      <c r="I366">
        <v>6</v>
      </c>
      <c r="J366" t="s">
        <v>737</v>
      </c>
      <c r="K366" t="s">
        <v>738</v>
      </c>
      <c r="L366" t="s">
        <v>76</v>
      </c>
      <c r="M366" s="2">
        <v>12101</v>
      </c>
      <c r="N366" s="3">
        <v>-6.6928830287608918E-2</v>
      </c>
      <c r="O366" s="2">
        <v>1267</v>
      </c>
      <c r="P366" s="2">
        <v>2135</v>
      </c>
      <c r="Q366" s="3">
        <v>-0.40655737704918038</v>
      </c>
      <c r="R366" s="2">
        <v>326</v>
      </c>
      <c r="S366" s="2">
        <v>2135</v>
      </c>
      <c r="T366" s="3">
        <v>-0.84730679156908661</v>
      </c>
      <c r="U366" s="2">
        <v>1708</v>
      </c>
      <c r="V366" s="3">
        <v>-0.51435882854705717</v>
      </c>
      <c r="W366" s="4">
        <v>5</v>
      </c>
      <c r="X366" s="4">
        <v>13</v>
      </c>
      <c r="Y366" s="3">
        <v>-0.61538461538461542</v>
      </c>
      <c r="Z366" s="4">
        <v>4</v>
      </c>
      <c r="AA366" s="4">
        <v>6</v>
      </c>
      <c r="AB366" s="3">
        <v>-0.33333333333333331</v>
      </c>
      <c r="AC366" s="4">
        <v>1</v>
      </c>
      <c r="AD366" s="4">
        <v>3</v>
      </c>
      <c r="AE366" s="3">
        <v>-0.66666666666666663</v>
      </c>
      <c r="AF366" s="3">
        <v>0.8</v>
      </c>
      <c r="AG366" s="3">
        <v>0.46153846153846156</v>
      </c>
      <c r="AH366" s="3">
        <v>0.33846153846153848</v>
      </c>
      <c r="AI366" s="3">
        <v>0.25</v>
      </c>
      <c r="AJ366" s="3">
        <v>0.5</v>
      </c>
      <c r="AK366" s="3">
        <v>-0.25</v>
      </c>
      <c r="AL366" s="3">
        <v>0.44074941451990635</v>
      </c>
      <c r="AM366" s="14">
        <v>7</v>
      </c>
      <c r="AN366" s="3">
        <v>1</v>
      </c>
      <c r="AO366" s="2">
        <v>2842</v>
      </c>
      <c r="AP366" s="2">
        <v>0</v>
      </c>
      <c r="AQ366" s="3">
        <v>0</v>
      </c>
      <c r="AR366" s="3">
        <v>0.44037508846426043</v>
      </c>
      <c r="AS366" s="2">
        <v>0</v>
      </c>
      <c r="AT366" s="2">
        <v>0</v>
      </c>
      <c r="AU366" s="3">
        <v>0</v>
      </c>
      <c r="AV366" s="3">
        <v>0</v>
      </c>
      <c r="AW366" s="3">
        <v>0.66666666666666663</v>
      </c>
      <c r="AX366" s="3">
        <v>0.88888888888888884</v>
      </c>
      <c r="AY366" s="4">
        <v>0</v>
      </c>
      <c r="AZ366" s="3">
        <v>0</v>
      </c>
    </row>
    <row r="367" spans="1:52" x14ac:dyDescent="0.35">
      <c r="A367" t="s">
        <v>739</v>
      </c>
      <c r="B367" t="s">
        <v>70</v>
      </c>
      <c r="C367" t="s">
        <v>739</v>
      </c>
      <c r="D367" t="s">
        <v>92</v>
      </c>
      <c r="E367" t="s">
        <v>43</v>
      </c>
      <c r="F367" t="s">
        <v>740</v>
      </c>
      <c r="G367" t="s">
        <v>74</v>
      </c>
      <c r="H367">
        <v>2020</v>
      </c>
      <c r="I367">
        <v>6</v>
      </c>
      <c r="J367" t="s">
        <v>741</v>
      </c>
      <c r="K367" t="s">
        <v>154</v>
      </c>
      <c r="L367" t="s">
        <v>76</v>
      </c>
      <c r="M367" s="2">
        <v>0</v>
      </c>
      <c r="N367" s="3">
        <v>0</v>
      </c>
      <c r="O367" s="2">
        <v>0</v>
      </c>
      <c r="P367" s="2">
        <v>0</v>
      </c>
      <c r="Q367" s="3">
        <v>0</v>
      </c>
      <c r="R367" s="2">
        <v>0</v>
      </c>
      <c r="S367" s="2">
        <v>0</v>
      </c>
      <c r="T367" s="3">
        <v>0</v>
      </c>
      <c r="U367" s="2">
        <v>0</v>
      </c>
      <c r="V367" s="3">
        <v>0</v>
      </c>
      <c r="W367" s="4">
        <v>0</v>
      </c>
      <c r="X367" s="4">
        <v>0</v>
      </c>
      <c r="Y367" s="3">
        <v>0</v>
      </c>
      <c r="Z367" s="4">
        <v>0</v>
      </c>
      <c r="AA367" s="4">
        <v>0</v>
      </c>
      <c r="AB367" s="3">
        <v>0</v>
      </c>
      <c r="AC367" s="4">
        <v>0</v>
      </c>
      <c r="AD367" s="4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14">
        <v>0</v>
      </c>
      <c r="AN367" s="3">
        <v>0</v>
      </c>
      <c r="AO367" s="2">
        <v>0</v>
      </c>
      <c r="AP367" s="2">
        <v>0</v>
      </c>
      <c r="AQ367" s="3">
        <v>0</v>
      </c>
      <c r="AR367" s="3">
        <v>0</v>
      </c>
      <c r="AS367" s="2">
        <v>0</v>
      </c>
      <c r="AT367" s="2">
        <v>0</v>
      </c>
      <c r="AU367" s="3">
        <v>0</v>
      </c>
      <c r="AV367" s="3">
        <v>0</v>
      </c>
      <c r="AW367" s="3">
        <v>0</v>
      </c>
      <c r="AX367" s="3">
        <v>0</v>
      </c>
      <c r="AY367" s="4">
        <v>0</v>
      </c>
      <c r="AZ367" s="3">
        <v>0</v>
      </c>
    </row>
    <row r="368" spans="1:52" x14ac:dyDescent="0.35">
      <c r="A368" t="s">
        <v>739</v>
      </c>
      <c r="B368" t="s">
        <v>70</v>
      </c>
      <c r="C368" t="s">
        <v>739</v>
      </c>
      <c r="D368" t="s">
        <v>92</v>
      </c>
      <c r="E368" t="s">
        <v>44</v>
      </c>
      <c r="F368" t="s">
        <v>740</v>
      </c>
      <c r="G368" t="s">
        <v>74</v>
      </c>
      <c r="H368">
        <v>2020</v>
      </c>
      <c r="I368">
        <v>6</v>
      </c>
      <c r="J368" t="s">
        <v>741</v>
      </c>
      <c r="K368" t="s">
        <v>154</v>
      </c>
      <c r="L368" t="s">
        <v>76</v>
      </c>
      <c r="M368" s="2">
        <v>15416</v>
      </c>
      <c r="N368" s="3">
        <v>0.14642671227783149</v>
      </c>
      <c r="O368" s="2">
        <v>1969</v>
      </c>
      <c r="P368" s="2">
        <v>0</v>
      </c>
      <c r="Q368" s="3">
        <v>0</v>
      </c>
      <c r="R368" s="2">
        <v>1950</v>
      </c>
      <c r="S368" s="2">
        <v>0</v>
      </c>
      <c r="T368" s="3">
        <v>0</v>
      </c>
      <c r="U368" s="2">
        <v>14560</v>
      </c>
      <c r="V368" s="3">
        <v>0.15463917525773196</v>
      </c>
      <c r="W368" s="4">
        <v>9</v>
      </c>
      <c r="X368" s="4">
        <v>2</v>
      </c>
      <c r="Y368" s="3">
        <v>3.5</v>
      </c>
      <c r="Z368" s="4">
        <v>7</v>
      </c>
      <c r="AA368" s="4">
        <v>1</v>
      </c>
      <c r="AB368" s="3">
        <v>6</v>
      </c>
      <c r="AC368" s="4">
        <v>2</v>
      </c>
      <c r="AD368" s="4">
        <v>0</v>
      </c>
      <c r="AE368" s="3">
        <v>0</v>
      </c>
      <c r="AF368" s="3">
        <v>0.77777777777777779</v>
      </c>
      <c r="AG368" s="3">
        <v>0.5</v>
      </c>
      <c r="AH368" s="3">
        <v>0.27777777777777779</v>
      </c>
      <c r="AI368" s="3">
        <v>0.2857142857142857</v>
      </c>
      <c r="AJ368" s="3">
        <v>0</v>
      </c>
      <c r="AK368" s="3">
        <v>0.2857142857142857</v>
      </c>
      <c r="AL368" s="3">
        <v>0</v>
      </c>
      <c r="AM368" s="14">
        <v>8</v>
      </c>
      <c r="AN368" s="3">
        <v>1</v>
      </c>
      <c r="AO368" s="2">
        <v>3542</v>
      </c>
      <c r="AP368" s="2">
        <v>0</v>
      </c>
      <c r="AQ368" s="3">
        <v>0</v>
      </c>
      <c r="AR368" s="3">
        <v>0</v>
      </c>
      <c r="AS368" s="2">
        <v>0</v>
      </c>
      <c r="AT368" s="2">
        <v>0</v>
      </c>
      <c r="AU368" s="3">
        <v>0</v>
      </c>
      <c r="AV368" s="3">
        <v>0</v>
      </c>
      <c r="AW368" s="3">
        <v>0.2857142857142857</v>
      </c>
      <c r="AX368" s="3">
        <v>0.8666666666666667</v>
      </c>
      <c r="AY368" s="4">
        <v>0</v>
      </c>
      <c r="AZ368" s="3">
        <v>0</v>
      </c>
    </row>
    <row r="369" spans="1:52" x14ac:dyDescent="0.35">
      <c r="A369" t="s">
        <v>742</v>
      </c>
      <c r="B369" t="s">
        <v>70</v>
      </c>
      <c r="C369" t="s">
        <v>742</v>
      </c>
      <c r="D369" t="s">
        <v>135</v>
      </c>
      <c r="E369" t="s">
        <v>43</v>
      </c>
      <c r="F369" t="s">
        <v>743</v>
      </c>
      <c r="G369" t="s">
        <v>74</v>
      </c>
      <c r="H369">
        <v>2020</v>
      </c>
      <c r="I369">
        <v>6</v>
      </c>
      <c r="J369" t="s">
        <v>744</v>
      </c>
      <c r="K369" t="s">
        <v>745</v>
      </c>
      <c r="L369" t="s">
        <v>76</v>
      </c>
      <c r="M369" s="2">
        <v>0</v>
      </c>
      <c r="N369" s="3">
        <v>0</v>
      </c>
      <c r="O369" s="2">
        <v>0</v>
      </c>
      <c r="P369" s="2">
        <v>0</v>
      </c>
      <c r="Q369" s="3">
        <v>0</v>
      </c>
      <c r="R369" s="2">
        <v>0</v>
      </c>
      <c r="S369" s="2">
        <v>0</v>
      </c>
      <c r="T369" s="3">
        <v>0</v>
      </c>
      <c r="U369" s="2">
        <v>0</v>
      </c>
      <c r="V369" s="3">
        <v>0</v>
      </c>
      <c r="W369" s="4">
        <v>0</v>
      </c>
      <c r="X369" s="4">
        <v>0</v>
      </c>
      <c r="Y369" s="3">
        <v>0</v>
      </c>
      <c r="Z369" s="4">
        <v>0</v>
      </c>
      <c r="AA369" s="4">
        <v>0</v>
      </c>
      <c r="AB369" s="3">
        <v>0</v>
      </c>
      <c r="AC369" s="4">
        <v>0</v>
      </c>
      <c r="AD369" s="4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14">
        <v>0</v>
      </c>
      <c r="AN369" s="3">
        <v>0</v>
      </c>
      <c r="AO369" s="2">
        <v>0</v>
      </c>
      <c r="AP369" s="2">
        <v>0</v>
      </c>
      <c r="AQ369" s="3">
        <v>0</v>
      </c>
      <c r="AR369" s="3">
        <v>0</v>
      </c>
      <c r="AS369" s="2">
        <v>0</v>
      </c>
      <c r="AT369" s="2">
        <v>0</v>
      </c>
      <c r="AU369" s="3">
        <v>0</v>
      </c>
      <c r="AV369" s="3">
        <v>0</v>
      </c>
      <c r="AW369" s="3">
        <v>0</v>
      </c>
      <c r="AX369" s="3">
        <v>0</v>
      </c>
      <c r="AY369" s="4">
        <v>0</v>
      </c>
      <c r="AZ369" s="3">
        <v>0</v>
      </c>
    </row>
    <row r="370" spans="1:52" x14ac:dyDescent="0.35">
      <c r="A370" t="s">
        <v>742</v>
      </c>
      <c r="B370" t="s">
        <v>70</v>
      </c>
      <c r="C370" t="s">
        <v>742</v>
      </c>
      <c r="D370" t="s">
        <v>135</v>
      </c>
      <c r="E370" t="s">
        <v>44</v>
      </c>
      <c r="F370" t="s">
        <v>743</v>
      </c>
      <c r="G370" t="s">
        <v>74</v>
      </c>
      <c r="H370">
        <v>2020</v>
      </c>
      <c r="I370">
        <v>6</v>
      </c>
      <c r="J370" t="s">
        <v>744</v>
      </c>
      <c r="K370" t="s">
        <v>745</v>
      </c>
      <c r="L370" t="s">
        <v>76</v>
      </c>
      <c r="M370" s="2">
        <v>15794</v>
      </c>
      <c r="N370" s="3">
        <v>1.5169044864378456E-2</v>
      </c>
      <c r="O370" s="2">
        <v>2894</v>
      </c>
      <c r="P370" s="2">
        <v>2658</v>
      </c>
      <c r="Q370" s="3">
        <v>8.8788562829194895E-2</v>
      </c>
      <c r="R370" s="2">
        <v>0</v>
      </c>
      <c r="S370" s="2">
        <v>2658</v>
      </c>
      <c r="T370" s="3">
        <v>-1</v>
      </c>
      <c r="U370" s="2">
        <v>11483</v>
      </c>
      <c r="V370" s="3">
        <v>-0.18796407609079979</v>
      </c>
      <c r="W370" s="4">
        <v>11</v>
      </c>
      <c r="X370" s="4">
        <v>11</v>
      </c>
      <c r="Y370" s="3">
        <v>0</v>
      </c>
      <c r="Z370" s="4">
        <v>9</v>
      </c>
      <c r="AA370" s="4">
        <v>6</v>
      </c>
      <c r="AB370" s="3">
        <v>0.5</v>
      </c>
      <c r="AC370" s="4">
        <v>0</v>
      </c>
      <c r="AD370" s="4">
        <v>2</v>
      </c>
      <c r="AE370" s="3">
        <v>-1</v>
      </c>
      <c r="AF370" s="3">
        <v>0.81818181818181823</v>
      </c>
      <c r="AG370" s="3">
        <v>0.54545454545454541</v>
      </c>
      <c r="AH370" s="3">
        <v>0.27272727272727282</v>
      </c>
      <c r="AI370" s="3">
        <v>0</v>
      </c>
      <c r="AJ370" s="3">
        <v>0.33333333333333331</v>
      </c>
      <c r="AK370" s="3">
        <v>-0.33333333333333331</v>
      </c>
      <c r="AL370" s="3">
        <v>1.0887885628291949</v>
      </c>
      <c r="AM370" s="14">
        <v>4</v>
      </c>
      <c r="AN370" s="3">
        <v>1</v>
      </c>
      <c r="AO370" s="2">
        <v>3727</v>
      </c>
      <c r="AP370" s="2">
        <v>0</v>
      </c>
      <c r="AQ370" s="3">
        <v>0</v>
      </c>
      <c r="AR370" s="3">
        <v>0</v>
      </c>
      <c r="AS370" s="2">
        <v>0</v>
      </c>
      <c r="AT370" s="2">
        <v>0</v>
      </c>
      <c r="AU370" s="3">
        <v>0</v>
      </c>
      <c r="AV370" s="3">
        <v>0</v>
      </c>
      <c r="AW370" s="3">
        <v>0</v>
      </c>
      <c r="AX370" s="3">
        <v>1</v>
      </c>
      <c r="AY370" s="4">
        <v>0</v>
      </c>
      <c r="AZ370" s="3">
        <v>0</v>
      </c>
    </row>
    <row r="371" spans="1:52" x14ac:dyDescent="0.35">
      <c r="A371" t="s">
        <v>746</v>
      </c>
      <c r="B371" t="s">
        <v>70</v>
      </c>
      <c r="C371" t="s">
        <v>746</v>
      </c>
      <c r="D371" t="s">
        <v>156</v>
      </c>
      <c r="E371" t="s">
        <v>43</v>
      </c>
      <c r="F371" t="s">
        <v>747</v>
      </c>
      <c r="G371" t="s">
        <v>74</v>
      </c>
      <c r="H371">
        <v>2021</v>
      </c>
      <c r="I371">
        <v>9</v>
      </c>
      <c r="J371" t="s">
        <v>748</v>
      </c>
      <c r="K371" t="s">
        <v>728</v>
      </c>
      <c r="L371" t="s">
        <v>76</v>
      </c>
      <c r="M371" s="2">
        <v>0</v>
      </c>
      <c r="N371" s="3">
        <v>0</v>
      </c>
      <c r="O371" s="2">
        <v>0</v>
      </c>
      <c r="P371" s="2">
        <v>0</v>
      </c>
      <c r="Q371" s="3">
        <v>0</v>
      </c>
      <c r="R371" s="2">
        <v>0</v>
      </c>
      <c r="S371" s="2">
        <v>0</v>
      </c>
      <c r="T371" s="3">
        <v>0</v>
      </c>
      <c r="U371" s="2">
        <v>0</v>
      </c>
      <c r="V371" s="3">
        <v>0</v>
      </c>
      <c r="W371" s="4">
        <v>0</v>
      </c>
      <c r="X371" s="4">
        <v>0</v>
      </c>
      <c r="Y371" s="3">
        <v>0</v>
      </c>
      <c r="Z371" s="4">
        <v>0</v>
      </c>
      <c r="AA371" s="4">
        <v>0</v>
      </c>
      <c r="AB371" s="3">
        <v>0</v>
      </c>
      <c r="AC371" s="4">
        <v>0</v>
      </c>
      <c r="AD371" s="4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14">
        <v>0</v>
      </c>
      <c r="AN371" s="3">
        <v>0</v>
      </c>
      <c r="AO371" s="2">
        <v>0</v>
      </c>
      <c r="AP371" s="2">
        <v>0</v>
      </c>
      <c r="AQ371" s="3">
        <v>0</v>
      </c>
      <c r="AR371" s="3">
        <v>0</v>
      </c>
      <c r="AS371" s="2">
        <v>0</v>
      </c>
      <c r="AT371" s="2">
        <v>0</v>
      </c>
      <c r="AU371" s="3">
        <v>0</v>
      </c>
      <c r="AV371" s="3">
        <v>0</v>
      </c>
      <c r="AW371" s="3">
        <v>0</v>
      </c>
      <c r="AX371" s="3">
        <v>0</v>
      </c>
      <c r="AY371" s="4">
        <v>0</v>
      </c>
      <c r="AZ371" s="3">
        <v>0</v>
      </c>
    </row>
    <row r="372" spans="1:52" x14ac:dyDescent="0.35">
      <c r="A372" t="s">
        <v>746</v>
      </c>
      <c r="B372" t="s">
        <v>70</v>
      </c>
      <c r="C372" t="s">
        <v>746</v>
      </c>
      <c r="D372" t="s">
        <v>156</v>
      </c>
      <c r="E372" t="s">
        <v>44</v>
      </c>
      <c r="F372" t="s">
        <v>747</v>
      </c>
      <c r="G372" t="s">
        <v>74</v>
      </c>
      <c r="H372">
        <v>2021</v>
      </c>
      <c r="I372">
        <v>9</v>
      </c>
      <c r="J372" t="s">
        <v>748</v>
      </c>
      <c r="K372" t="s">
        <v>728</v>
      </c>
      <c r="L372" t="s">
        <v>76</v>
      </c>
      <c r="M372" s="2">
        <v>5708</v>
      </c>
      <c r="N372" s="3">
        <v>0.33770799156315912</v>
      </c>
      <c r="O372" s="2">
        <v>1441</v>
      </c>
      <c r="P372" s="2">
        <v>0</v>
      </c>
      <c r="Q372" s="3">
        <v>0</v>
      </c>
      <c r="R372" s="2">
        <v>1441</v>
      </c>
      <c r="S372" s="2">
        <v>0</v>
      </c>
      <c r="T372" s="3">
        <v>0</v>
      </c>
      <c r="U372" s="2">
        <v>5708</v>
      </c>
      <c r="V372" s="3">
        <v>0.33770799156315912</v>
      </c>
      <c r="W372" s="4">
        <v>4</v>
      </c>
      <c r="X372" s="4">
        <v>0</v>
      </c>
      <c r="Y372" s="3">
        <v>0</v>
      </c>
      <c r="Z372" s="4">
        <v>3</v>
      </c>
      <c r="AA372" s="4">
        <v>0</v>
      </c>
      <c r="AB372" s="3">
        <v>0</v>
      </c>
      <c r="AC372" s="4">
        <v>1</v>
      </c>
      <c r="AD372" s="4">
        <v>0</v>
      </c>
      <c r="AE372" s="3">
        <v>0</v>
      </c>
      <c r="AF372" s="3">
        <v>0.75</v>
      </c>
      <c r="AG372" s="3">
        <v>0</v>
      </c>
      <c r="AH372" s="3">
        <v>0.75</v>
      </c>
      <c r="AI372" s="3">
        <v>0.33333333333333331</v>
      </c>
      <c r="AJ372" s="3">
        <v>0</v>
      </c>
      <c r="AK372" s="3">
        <v>0.33333333333333331</v>
      </c>
      <c r="AL372" s="3">
        <v>0</v>
      </c>
      <c r="AM372" s="14">
        <v>4</v>
      </c>
      <c r="AN372" s="3">
        <v>0</v>
      </c>
      <c r="AO372" s="2">
        <v>1246</v>
      </c>
      <c r="AP372" s="2">
        <v>0</v>
      </c>
      <c r="AQ372" s="3">
        <v>0</v>
      </c>
      <c r="AR372" s="3">
        <v>0</v>
      </c>
      <c r="AS372" s="2">
        <v>0</v>
      </c>
      <c r="AT372" s="2">
        <v>0</v>
      </c>
      <c r="AU372" s="3">
        <v>0</v>
      </c>
      <c r="AV372" s="3">
        <v>0</v>
      </c>
      <c r="AW372" s="3">
        <v>0.75</v>
      </c>
      <c r="AX372" s="3">
        <v>0.91666666666666663</v>
      </c>
      <c r="AY372" s="4">
        <v>0</v>
      </c>
      <c r="AZ372" s="3">
        <v>0</v>
      </c>
    </row>
    <row r="373" spans="1:52" x14ac:dyDescent="0.35">
      <c r="A373" t="s">
        <v>749</v>
      </c>
      <c r="B373" t="s">
        <v>70</v>
      </c>
      <c r="C373" t="s">
        <v>750</v>
      </c>
      <c r="D373" t="s">
        <v>751</v>
      </c>
      <c r="E373" t="s">
        <v>43</v>
      </c>
      <c r="F373" t="s">
        <v>752</v>
      </c>
      <c r="G373" t="s">
        <v>74</v>
      </c>
      <c r="H373">
        <v>2021</v>
      </c>
      <c r="I373">
        <v>6</v>
      </c>
      <c r="J373" t="s">
        <v>753</v>
      </c>
      <c r="K373" t="s">
        <v>754</v>
      </c>
      <c r="L373" t="s">
        <v>755</v>
      </c>
      <c r="M373" s="2">
        <v>0</v>
      </c>
      <c r="N373" s="3">
        <v>0</v>
      </c>
      <c r="O373" s="2">
        <v>0</v>
      </c>
      <c r="P373" s="2">
        <v>0</v>
      </c>
      <c r="Q373" s="3">
        <v>0</v>
      </c>
      <c r="R373" s="2">
        <v>0</v>
      </c>
      <c r="S373" s="2">
        <v>0</v>
      </c>
      <c r="T373" s="3">
        <v>0</v>
      </c>
      <c r="U373" s="2">
        <v>0</v>
      </c>
      <c r="V373" s="3">
        <v>0</v>
      </c>
      <c r="W373" s="4">
        <v>0</v>
      </c>
      <c r="X373" s="4">
        <v>0</v>
      </c>
      <c r="Y373" s="3">
        <v>0</v>
      </c>
      <c r="Z373" s="4">
        <v>0</v>
      </c>
      <c r="AA373" s="4">
        <v>0</v>
      </c>
      <c r="AB373" s="3">
        <v>0</v>
      </c>
      <c r="AC373" s="4">
        <v>0</v>
      </c>
      <c r="AD373" s="4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14">
        <v>0</v>
      </c>
      <c r="AN373" s="3">
        <v>0</v>
      </c>
      <c r="AO373" s="2">
        <v>0</v>
      </c>
      <c r="AP373" s="2">
        <v>0</v>
      </c>
      <c r="AQ373" s="3">
        <v>0</v>
      </c>
      <c r="AR373" s="3">
        <v>0</v>
      </c>
      <c r="AS373" s="2">
        <v>0</v>
      </c>
      <c r="AT373" s="2">
        <v>0</v>
      </c>
      <c r="AU373" s="3">
        <v>0</v>
      </c>
      <c r="AV373" s="3">
        <v>0</v>
      </c>
      <c r="AW373" s="3">
        <v>0</v>
      </c>
      <c r="AX373" s="3">
        <v>0</v>
      </c>
      <c r="AY373" s="4">
        <v>0</v>
      </c>
      <c r="AZ373" s="3">
        <v>0</v>
      </c>
    </row>
    <row r="374" spans="1:52" x14ac:dyDescent="0.35">
      <c r="A374" t="s">
        <v>749</v>
      </c>
      <c r="B374" t="s">
        <v>70</v>
      </c>
      <c r="C374" t="s">
        <v>750</v>
      </c>
      <c r="D374" t="s">
        <v>751</v>
      </c>
      <c r="E374" t="s">
        <v>44</v>
      </c>
      <c r="F374" t="s">
        <v>752</v>
      </c>
      <c r="G374" t="s">
        <v>74</v>
      </c>
      <c r="H374">
        <v>2021</v>
      </c>
      <c r="I374">
        <v>6</v>
      </c>
      <c r="J374" t="s">
        <v>753</v>
      </c>
      <c r="K374" t="s">
        <v>754</v>
      </c>
      <c r="L374" t="s">
        <v>755</v>
      </c>
      <c r="M374" s="2">
        <v>85776</v>
      </c>
      <c r="N374" s="3">
        <v>0.37976740071098813</v>
      </c>
      <c r="O374" s="2">
        <v>23609</v>
      </c>
      <c r="P374" s="2">
        <v>0</v>
      </c>
      <c r="Q374" s="3">
        <v>0</v>
      </c>
      <c r="R374" s="2">
        <v>23609</v>
      </c>
      <c r="S374" s="2">
        <v>0</v>
      </c>
      <c r="T374" s="3">
        <v>0</v>
      </c>
      <c r="U374" s="2">
        <v>85776</v>
      </c>
      <c r="V374" s="3">
        <v>0.37976740071098813</v>
      </c>
      <c r="W374" s="4">
        <v>25</v>
      </c>
      <c r="X374" s="4">
        <v>0</v>
      </c>
      <c r="Y374" s="3">
        <v>0</v>
      </c>
      <c r="Z374" s="4">
        <v>16</v>
      </c>
      <c r="AA374" s="4">
        <v>0</v>
      </c>
      <c r="AB374" s="3">
        <v>0</v>
      </c>
      <c r="AC374" s="4">
        <v>8</v>
      </c>
      <c r="AD374" s="4">
        <v>0</v>
      </c>
      <c r="AE374" s="3">
        <v>0</v>
      </c>
      <c r="AF374" s="3">
        <v>0.64</v>
      </c>
      <c r="AG374" s="3">
        <v>0</v>
      </c>
      <c r="AH374" s="3">
        <v>0.64</v>
      </c>
      <c r="AI374" s="3">
        <v>0.5</v>
      </c>
      <c r="AJ374" s="3">
        <v>0</v>
      </c>
      <c r="AK374" s="3">
        <v>0.5</v>
      </c>
      <c r="AL374" s="3">
        <v>0</v>
      </c>
      <c r="AM374" s="14">
        <v>22</v>
      </c>
      <c r="AN374" s="3">
        <v>0</v>
      </c>
      <c r="AO374" s="2">
        <v>18511</v>
      </c>
      <c r="AP374" s="2">
        <v>0</v>
      </c>
      <c r="AQ374" s="3">
        <v>0</v>
      </c>
      <c r="AR374" s="3">
        <v>0</v>
      </c>
      <c r="AS374" s="2">
        <v>0</v>
      </c>
      <c r="AT374" s="2">
        <v>0</v>
      </c>
      <c r="AU374" s="3">
        <v>0</v>
      </c>
      <c r="AV374" s="3">
        <v>0</v>
      </c>
      <c r="AW374" s="3">
        <v>0.54166666666666663</v>
      </c>
      <c r="AX374" s="3">
        <v>0.91111111111111109</v>
      </c>
      <c r="AY374" s="4">
        <v>0</v>
      </c>
      <c r="AZ374" s="3">
        <v>0</v>
      </c>
    </row>
    <row r="375" spans="1:52" x14ac:dyDescent="0.35">
      <c r="A375" t="s">
        <v>756</v>
      </c>
      <c r="B375" t="s">
        <v>70</v>
      </c>
      <c r="C375" t="s">
        <v>757</v>
      </c>
      <c r="D375" t="s">
        <v>219</v>
      </c>
      <c r="E375" t="s">
        <v>43</v>
      </c>
      <c r="F375" t="s">
        <v>758</v>
      </c>
      <c r="G375" t="s">
        <v>74</v>
      </c>
      <c r="H375">
        <v>2020</v>
      </c>
      <c r="I375">
        <v>6</v>
      </c>
      <c r="J375" t="s">
        <v>759</v>
      </c>
      <c r="K375" t="s">
        <v>760</v>
      </c>
      <c r="L375" t="s">
        <v>223</v>
      </c>
      <c r="M375" s="2">
        <v>0</v>
      </c>
      <c r="N375" s="3">
        <v>0</v>
      </c>
      <c r="O375" s="2">
        <v>0</v>
      </c>
      <c r="P375" s="2">
        <v>0</v>
      </c>
      <c r="Q375" s="3">
        <v>0</v>
      </c>
      <c r="R375" s="2">
        <v>0</v>
      </c>
      <c r="S375" s="2">
        <v>0</v>
      </c>
      <c r="T375" s="3">
        <v>0</v>
      </c>
      <c r="U375" s="2">
        <v>0</v>
      </c>
      <c r="V375" s="3">
        <v>0</v>
      </c>
      <c r="W375" s="4">
        <v>0</v>
      </c>
      <c r="X375" s="4">
        <v>0</v>
      </c>
      <c r="Y375" s="3">
        <v>0</v>
      </c>
      <c r="Z375" s="4">
        <v>0</v>
      </c>
      <c r="AA375" s="4">
        <v>0</v>
      </c>
      <c r="AB375" s="3">
        <v>0</v>
      </c>
      <c r="AC375" s="4">
        <v>0</v>
      </c>
      <c r="AD375" s="4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14">
        <v>0</v>
      </c>
      <c r="AN375" s="3">
        <v>0</v>
      </c>
      <c r="AO375" s="2">
        <v>0</v>
      </c>
      <c r="AP375" s="2">
        <v>0</v>
      </c>
      <c r="AQ375" s="3">
        <v>0</v>
      </c>
      <c r="AR375" s="3">
        <v>0</v>
      </c>
      <c r="AS375" s="2">
        <v>0</v>
      </c>
      <c r="AT375" s="2">
        <v>0</v>
      </c>
      <c r="AU375" s="3">
        <v>0</v>
      </c>
      <c r="AV375" s="3">
        <v>0</v>
      </c>
      <c r="AW375" s="3">
        <v>0</v>
      </c>
      <c r="AX375" s="3">
        <v>0</v>
      </c>
      <c r="AY375" s="4">
        <v>0</v>
      </c>
      <c r="AZ375" s="3">
        <v>0</v>
      </c>
    </row>
    <row r="376" spans="1:52" x14ac:dyDescent="0.35">
      <c r="A376" t="s">
        <v>756</v>
      </c>
      <c r="B376" t="s">
        <v>70</v>
      </c>
      <c r="C376" t="s">
        <v>757</v>
      </c>
      <c r="D376" t="s">
        <v>219</v>
      </c>
      <c r="E376" t="s">
        <v>44</v>
      </c>
      <c r="F376" t="s">
        <v>758</v>
      </c>
      <c r="G376" t="s">
        <v>74</v>
      </c>
      <c r="H376">
        <v>2020</v>
      </c>
      <c r="I376">
        <v>6</v>
      </c>
      <c r="J376" t="s">
        <v>759</v>
      </c>
      <c r="K376" t="s">
        <v>760</v>
      </c>
      <c r="L376" t="s">
        <v>223</v>
      </c>
      <c r="M376" s="2">
        <v>37236</v>
      </c>
      <c r="N376" s="3">
        <v>0.51532169454279086</v>
      </c>
      <c r="O376" s="2">
        <v>29256</v>
      </c>
      <c r="P376" s="2">
        <v>16593</v>
      </c>
      <c r="Q376" s="3">
        <v>0.76315313686494313</v>
      </c>
      <c r="R376" s="2">
        <v>11763</v>
      </c>
      <c r="S376" s="2">
        <v>16593</v>
      </c>
      <c r="T376" s="3">
        <v>-0.29108660278430665</v>
      </c>
      <c r="U376" s="2">
        <v>19743</v>
      </c>
      <c r="V376" s="3">
        <v>-0.19655719692345258</v>
      </c>
      <c r="W376" s="4">
        <v>10</v>
      </c>
      <c r="X376" s="4">
        <v>26</v>
      </c>
      <c r="Y376" s="3">
        <v>-0.61538461538461542</v>
      </c>
      <c r="Z376" s="4">
        <v>5</v>
      </c>
      <c r="AA376" s="4">
        <v>19</v>
      </c>
      <c r="AB376" s="3">
        <v>-0.73684210526315785</v>
      </c>
      <c r="AC376" s="4">
        <v>1</v>
      </c>
      <c r="AD376" s="4">
        <v>3</v>
      </c>
      <c r="AE376" s="3">
        <v>-0.66666666666666663</v>
      </c>
      <c r="AF376" s="3">
        <v>0.5</v>
      </c>
      <c r="AG376" s="3">
        <v>0.73076923076923073</v>
      </c>
      <c r="AH376" s="3">
        <v>-0.23076923076923073</v>
      </c>
      <c r="AI376" s="3">
        <v>0.2</v>
      </c>
      <c r="AJ376" s="3">
        <v>0.15789473684210525</v>
      </c>
      <c r="AK376" s="3">
        <v>4.2105263157894757E-2</v>
      </c>
      <c r="AL376" s="3">
        <v>1.0542397396492498</v>
      </c>
      <c r="AM376" s="14">
        <v>5</v>
      </c>
      <c r="AN376" s="3">
        <v>0.66666666666666663</v>
      </c>
      <c r="AO376" s="2">
        <v>8345</v>
      </c>
      <c r="AP376" s="2">
        <v>0</v>
      </c>
      <c r="AQ376" s="3">
        <v>0</v>
      </c>
      <c r="AR376" s="3">
        <v>0</v>
      </c>
      <c r="AS376" s="2">
        <v>0</v>
      </c>
      <c r="AT376" s="2">
        <v>0</v>
      </c>
      <c r="AU376" s="3">
        <v>0</v>
      </c>
      <c r="AV376" s="3">
        <v>0</v>
      </c>
      <c r="AW376" s="3">
        <v>0.33333333333333331</v>
      </c>
      <c r="AX376" s="3">
        <v>0.97368421052631582</v>
      </c>
      <c r="AY376" s="4">
        <v>0</v>
      </c>
      <c r="AZ376" s="3">
        <v>0</v>
      </c>
    </row>
    <row r="377" spans="1:52" x14ac:dyDescent="0.35">
      <c r="A377" t="s">
        <v>756</v>
      </c>
      <c r="B377" t="s">
        <v>70</v>
      </c>
      <c r="C377" t="s">
        <v>761</v>
      </c>
      <c r="D377" t="s">
        <v>219</v>
      </c>
      <c r="E377" t="s">
        <v>43</v>
      </c>
      <c r="F377" t="s">
        <v>762</v>
      </c>
      <c r="G377" t="s">
        <v>74</v>
      </c>
      <c r="H377">
        <v>2021</v>
      </c>
      <c r="I377">
        <v>9</v>
      </c>
      <c r="J377" t="s">
        <v>759</v>
      </c>
      <c r="K377" t="s">
        <v>760</v>
      </c>
      <c r="L377" t="s">
        <v>223</v>
      </c>
      <c r="M377" s="2">
        <v>0</v>
      </c>
      <c r="N377" s="3">
        <v>0</v>
      </c>
      <c r="O377" s="2">
        <v>0</v>
      </c>
      <c r="P377" s="2">
        <v>0</v>
      </c>
      <c r="Q377" s="3">
        <v>0</v>
      </c>
      <c r="R377" s="2">
        <v>0</v>
      </c>
      <c r="S377" s="2">
        <v>0</v>
      </c>
      <c r="T377" s="3">
        <v>0</v>
      </c>
      <c r="U377" s="2">
        <v>0</v>
      </c>
      <c r="V377" s="3">
        <v>0</v>
      </c>
      <c r="W377" s="4">
        <v>0</v>
      </c>
      <c r="X377" s="4">
        <v>0</v>
      </c>
      <c r="Y377" s="3">
        <v>0</v>
      </c>
      <c r="Z377" s="4">
        <v>0</v>
      </c>
      <c r="AA377" s="4">
        <v>0</v>
      </c>
      <c r="AB377" s="3">
        <v>0</v>
      </c>
      <c r="AC377" s="4">
        <v>0</v>
      </c>
      <c r="AD377" s="4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14">
        <v>0</v>
      </c>
      <c r="AN377" s="3">
        <v>0</v>
      </c>
      <c r="AO377" s="2">
        <v>0</v>
      </c>
      <c r="AP377" s="2">
        <v>0</v>
      </c>
      <c r="AQ377" s="3">
        <v>0</v>
      </c>
      <c r="AR377" s="3">
        <v>0</v>
      </c>
      <c r="AS377" s="2">
        <v>0</v>
      </c>
      <c r="AT377" s="2">
        <v>0</v>
      </c>
      <c r="AU377" s="3">
        <v>0</v>
      </c>
      <c r="AV377" s="3">
        <v>0</v>
      </c>
      <c r="AW377" s="3">
        <v>0</v>
      </c>
      <c r="AX377" s="3">
        <v>0</v>
      </c>
      <c r="AY377" s="4">
        <v>0</v>
      </c>
      <c r="AZ377" s="3">
        <v>0</v>
      </c>
    </row>
    <row r="378" spans="1:52" x14ac:dyDescent="0.35">
      <c r="A378" t="s">
        <v>756</v>
      </c>
      <c r="B378" t="s">
        <v>70</v>
      </c>
      <c r="C378" t="s">
        <v>761</v>
      </c>
      <c r="D378" t="s">
        <v>219</v>
      </c>
      <c r="E378" t="s">
        <v>44</v>
      </c>
      <c r="F378" t="s">
        <v>762</v>
      </c>
      <c r="G378" t="s">
        <v>74</v>
      </c>
      <c r="H378">
        <v>2021</v>
      </c>
      <c r="I378">
        <v>9</v>
      </c>
      <c r="J378" t="s">
        <v>759</v>
      </c>
      <c r="K378" t="s">
        <v>760</v>
      </c>
      <c r="L378" t="s">
        <v>223</v>
      </c>
      <c r="M378" s="2">
        <v>3822</v>
      </c>
      <c r="N378" s="3">
        <v>0</v>
      </c>
      <c r="O378" s="2">
        <v>0</v>
      </c>
      <c r="P378" s="2">
        <v>0</v>
      </c>
      <c r="Q378" s="3">
        <v>0</v>
      </c>
      <c r="R378" s="2">
        <v>0</v>
      </c>
      <c r="S378" s="2">
        <v>0</v>
      </c>
      <c r="T378" s="3">
        <v>0</v>
      </c>
      <c r="U378" s="2">
        <v>3822</v>
      </c>
      <c r="V378" s="3">
        <v>0</v>
      </c>
      <c r="W378" s="4">
        <v>0</v>
      </c>
      <c r="X378" s="4">
        <v>0</v>
      </c>
      <c r="Y378" s="3">
        <v>0</v>
      </c>
      <c r="Z378" s="4">
        <v>0</v>
      </c>
      <c r="AA378" s="4">
        <v>0</v>
      </c>
      <c r="AB378" s="3">
        <v>0</v>
      </c>
      <c r="AC378" s="4">
        <v>0</v>
      </c>
      <c r="AD378" s="4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14">
        <v>2</v>
      </c>
      <c r="AN378" s="3">
        <v>0</v>
      </c>
      <c r="AO378" s="2">
        <v>942</v>
      </c>
      <c r="AP378" s="2">
        <v>0</v>
      </c>
      <c r="AQ378" s="3">
        <v>0</v>
      </c>
      <c r="AR378" s="3">
        <v>0</v>
      </c>
      <c r="AS378" s="2">
        <v>0</v>
      </c>
      <c r="AT378" s="2">
        <v>0</v>
      </c>
      <c r="AU378" s="3">
        <v>0</v>
      </c>
      <c r="AV378" s="3">
        <v>0</v>
      </c>
      <c r="AW378" s="3">
        <v>0</v>
      </c>
      <c r="AX378" s="3">
        <v>0.66666666666666663</v>
      </c>
      <c r="AY378" s="4">
        <v>0</v>
      </c>
      <c r="AZ378" s="3">
        <v>0</v>
      </c>
    </row>
    <row r="379" spans="1:52" x14ac:dyDescent="0.35">
      <c r="A379" t="s">
        <v>763</v>
      </c>
      <c r="B379" t="s">
        <v>70</v>
      </c>
      <c r="C379" t="s">
        <v>763</v>
      </c>
      <c r="D379" t="s">
        <v>764</v>
      </c>
      <c r="E379" t="s">
        <v>43</v>
      </c>
      <c r="F379" t="s">
        <v>765</v>
      </c>
      <c r="G379" t="s">
        <v>74</v>
      </c>
      <c r="H379">
        <v>2020</v>
      </c>
      <c r="I379">
        <v>7</v>
      </c>
      <c r="J379" t="s">
        <v>766</v>
      </c>
      <c r="K379" t="s">
        <v>767</v>
      </c>
      <c r="L379" t="s">
        <v>768</v>
      </c>
      <c r="M379" s="2">
        <v>0</v>
      </c>
      <c r="N379" s="3">
        <v>0</v>
      </c>
      <c r="O379" s="2">
        <v>0</v>
      </c>
      <c r="P379" s="2">
        <v>0</v>
      </c>
      <c r="Q379" s="3">
        <v>0</v>
      </c>
      <c r="R379" s="2">
        <v>0</v>
      </c>
      <c r="S379" s="2">
        <v>0</v>
      </c>
      <c r="T379" s="3">
        <v>0</v>
      </c>
      <c r="U379" s="2">
        <v>0</v>
      </c>
      <c r="V379" s="3">
        <v>0</v>
      </c>
      <c r="W379" s="4">
        <v>0</v>
      </c>
      <c r="X379" s="4">
        <v>0</v>
      </c>
      <c r="Y379" s="3">
        <v>0</v>
      </c>
      <c r="Z379" s="4">
        <v>0</v>
      </c>
      <c r="AA379" s="4">
        <v>0</v>
      </c>
      <c r="AB379" s="3">
        <v>0</v>
      </c>
      <c r="AC379" s="4">
        <v>0</v>
      </c>
      <c r="AD379" s="4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14">
        <v>0</v>
      </c>
      <c r="AN379" s="3">
        <v>0</v>
      </c>
      <c r="AO379" s="2">
        <v>0</v>
      </c>
      <c r="AP379" s="2">
        <v>0</v>
      </c>
      <c r="AQ379" s="3">
        <v>0</v>
      </c>
      <c r="AR379" s="3">
        <v>0</v>
      </c>
      <c r="AS379" s="2">
        <v>0</v>
      </c>
      <c r="AT379" s="2">
        <v>0</v>
      </c>
      <c r="AU379" s="3">
        <v>0</v>
      </c>
      <c r="AV379" s="3">
        <v>0</v>
      </c>
      <c r="AW379" s="3">
        <v>0</v>
      </c>
      <c r="AX379" s="3">
        <v>0</v>
      </c>
      <c r="AY379" s="4">
        <v>0</v>
      </c>
      <c r="AZ379" s="3">
        <v>0</v>
      </c>
    </row>
    <row r="380" spans="1:52" x14ac:dyDescent="0.35">
      <c r="A380" t="s">
        <v>763</v>
      </c>
      <c r="B380" t="s">
        <v>70</v>
      </c>
      <c r="C380" t="s">
        <v>763</v>
      </c>
      <c r="D380" t="s">
        <v>764</v>
      </c>
      <c r="E380" t="s">
        <v>44</v>
      </c>
      <c r="F380" t="s">
        <v>765</v>
      </c>
      <c r="G380" t="s">
        <v>74</v>
      </c>
      <c r="H380">
        <v>2020</v>
      </c>
      <c r="I380">
        <v>7</v>
      </c>
      <c r="J380" t="s">
        <v>766</v>
      </c>
      <c r="K380" t="s">
        <v>767</v>
      </c>
      <c r="L380" t="s">
        <v>768</v>
      </c>
      <c r="M380" s="2">
        <v>13271</v>
      </c>
      <c r="N380" s="3">
        <v>-5.5451479955039339E-3</v>
      </c>
      <c r="O380" s="2">
        <v>1996</v>
      </c>
      <c r="P380" s="2">
        <v>2070</v>
      </c>
      <c r="Q380" s="3">
        <v>-3.5748792270531404E-2</v>
      </c>
      <c r="R380" s="2">
        <v>-72</v>
      </c>
      <c r="S380" s="2">
        <v>2070</v>
      </c>
      <c r="T380" s="3">
        <v>-1.0347826086956522</v>
      </c>
      <c r="U380" s="2">
        <v>10149</v>
      </c>
      <c r="V380" s="3">
        <v>-0.17427385892116182</v>
      </c>
      <c r="W380" s="4">
        <v>6</v>
      </c>
      <c r="X380" s="4">
        <v>12</v>
      </c>
      <c r="Y380" s="3">
        <v>-0.5</v>
      </c>
      <c r="Z380" s="4">
        <v>4</v>
      </c>
      <c r="AA380" s="4">
        <v>9</v>
      </c>
      <c r="AB380" s="3">
        <v>-0.55555555555555558</v>
      </c>
      <c r="AC380" s="4">
        <v>1</v>
      </c>
      <c r="AD380" s="4">
        <v>3</v>
      </c>
      <c r="AE380" s="3">
        <v>-0.66666666666666663</v>
      </c>
      <c r="AF380" s="3">
        <v>0.66666666666666663</v>
      </c>
      <c r="AG380" s="3">
        <v>0.75</v>
      </c>
      <c r="AH380" s="3">
        <v>-8.333333333333337E-2</v>
      </c>
      <c r="AI380" s="3">
        <v>0.25</v>
      </c>
      <c r="AJ380" s="3">
        <v>0.33333333333333331</v>
      </c>
      <c r="AK380" s="3">
        <v>-8.3333333333333315E-2</v>
      </c>
      <c r="AL380" s="3">
        <v>0.99903381642512079</v>
      </c>
      <c r="AM380" s="14">
        <v>12</v>
      </c>
      <c r="AN380" s="3">
        <v>1</v>
      </c>
      <c r="AO380" s="2">
        <v>3064</v>
      </c>
      <c r="AP380" s="2">
        <v>0</v>
      </c>
      <c r="AQ380" s="3">
        <v>0</v>
      </c>
      <c r="AR380" s="3">
        <v>0</v>
      </c>
      <c r="AS380" s="2">
        <v>0</v>
      </c>
      <c r="AT380" s="2">
        <v>0</v>
      </c>
      <c r="AU380" s="3">
        <v>0</v>
      </c>
      <c r="AV380" s="3">
        <v>0</v>
      </c>
      <c r="AW380" s="3">
        <v>0.25</v>
      </c>
      <c r="AX380" s="3">
        <v>1</v>
      </c>
      <c r="AY380" s="4">
        <v>0</v>
      </c>
      <c r="AZ380" s="3">
        <v>0</v>
      </c>
    </row>
    <row r="381" spans="1:52" x14ac:dyDescent="0.35">
      <c r="A381" t="s">
        <v>769</v>
      </c>
      <c r="B381" t="s">
        <v>70</v>
      </c>
      <c r="C381" t="s">
        <v>770</v>
      </c>
      <c r="D381" t="s">
        <v>771</v>
      </c>
      <c r="E381" t="s">
        <v>43</v>
      </c>
      <c r="F381" t="s">
        <v>772</v>
      </c>
      <c r="G381" t="s">
        <v>74</v>
      </c>
      <c r="H381">
        <v>2018</v>
      </c>
      <c r="I381">
        <v>12</v>
      </c>
      <c r="J381" t="s">
        <v>773</v>
      </c>
      <c r="K381" t="s">
        <v>774</v>
      </c>
      <c r="L381" t="s">
        <v>775</v>
      </c>
      <c r="M381" s="2">
        <v>0</v>
      </c>
      <c r="N381" s="3">
        <v>0</v>
      </c>
      <c r="O381" s="2">
        <v>0</v>
      </c>
      <c r="P381" s="2">
        <v>0</v>
      </c>
      <c r="Q381" s="3">
        <v>0</v>
      </c>
      <c r="R381" s="2">
        <v>0</v>
      </c>
      <c r="S381" s="2">
        <v>0</v>
      </c>
      <c r="T381" s="3">
        <v>0</v>
      </c>
      <c r="U381" s="2">
        <v>0</v>
      </c>
      <c r="V381" s="3">
        <v>0</v>
      </c>
      <c r="W381" s="4">
        <v>0</v>
      </c>
      <c r="X381" s="4">
        <v>0</v>
      </c>
      <c r="Y381" s="3">
        <v>0</v>
      </c>
      <c r="Z381" s="4">
        <v>0</v>
      </c>
      <c r="AA381" s="4">
        <v>0</v>
      </c>
      <c r="AB381" s="3">
        <v>0</v>
      </c>
      <c r="AC381" s="4">
        <v>0</v>
      </c>
      <c r="AD381" s="4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14">
        <v>0</v>
      </c>
      <c r="AN381" s="3">
        <v>0</v>
      </c>
      <c r="AO381" s="2">
        <v>0</v>
      </c>
      <c r="AP381" s="2">
        <v>0</v>
      </c>
      <c r="AQ381" s="3">
        <v>0</v>
      </c>
      <c r="AR381" s="3">
        <v>0</v>
      </c>
      <c r="AS381" s="2">
        <v>0</v>
      </c>
      <c r="AT381" s="2">
        <v>0</v>
      </c>
      <c r="AU381" s="3">
        <v>0</v>
      </c>
      <c r="AV381" s="3">
        <v>0</v>
      </c>
      <c r="AW381" s="3">
        <v>0</v>
      </c>
      <c r="AX381" s="3">
        <v>0</v>
      </c>
      <c r="AY381" s="4">
        <v>0</v>
      </c>
      <c r="AZ381" s="3">
        <v>0</v>
      </c>
    </row>
    <row r="382" spans="1:52" x14ac:dyDescent="0.35">
      <c r="A382" t="s">
        <v>769</v>
      </c>
      <c r="B382" t="s">
        <v>70</v>
      </c>
      <c r="C382" t="s">
        <v>770</v>
      </c>
      <c r="D382" t="s">
        <v>771</v>
      </c>
      <c r="E382" t="s">
        <v>44</v>
      </c>
      <c r="F382" t="s">
        <v>772</v>
      </c>
      <c r="G382" t="s">
        <v>74</v>
      </c>
      <c r="H382">
        <v>2018</v>
      </c>
      <c r="I382">
        <v>12</v>
      </c>
      <c r="J382" t="s">
        <v>773</v>
      </c>
      <c r="K382" t="s">
        <v>774</v>
      </c>
      <c r="L382" t="s">
        <v>775</v>
      </c>
      <c r="M382" s="2">
        <v>416348</v>
      </c>
      <c r="N382" s="3">
        <v>0.10212033777166001</v>
      </c>
      <c r="O382" s="2">
        <v>105549</v>
      </c>
      <c r="P382" s="2">
        <v>66971</v>
      </c>
      <c r="Q382" s="3">
        <v>0.57604037568499789</v>
      </c>
      <c r="R382" s="2">
        <v>21076</v>
      </c>
      <c r="S382" s="2">
        <v>14496</v>
      </c>
      <c r="T382" s="3">
        <v>0.45391832229580575</v>
      </c>
      <c r="U382" s="2">
        <v>64006</v>
      </c>
      <c r="V382" s="3">
        <v>0.11458224497614321</v>
      </c>
      <c r="W382" s="4">
        <v>16</v>
      </c>
      <c r="X382" s="4">
        <v>48</v>
      </c>
      <c r="Y382" s="3">
        <v>-0.66666666666666663</v>
      </c>
      <c r="Z382" s="4">
        <v>13</v>
      </c>
      <c r="AA382" s="4">
        <v>36</v>
      </c>
      <c r="AB382" s="3">
        <v>-0.63888888888888884</v>
      </c>
      <c r="AC382" s="4">
        <v>3</v>
      </c>
      <c r="AD382" s="4">
        <v>9</v>
      </c>
      <c r="AE382" s="3">
        <v>-0.66666666666666663</v>
      </c>
      <c r="AF382" s="3">
        <v>0.8125</v>
      </c>
      <c r="AG382" s="3">
        <v>0.75</v>
      </c>
      <c r="AH382" s="3">
        <v>6.25E-2</v>
      </c>
      <c r="AI382" s="3">
        <v>0.23076923076923078</v>
      </c>
      <c r="AJ382" s="3">
        <v>0.25</v>
      </c>
      <c r="AK382" s="3">
        <v>-1.9230769230769218E-2</v>
      </c>
      <c r="AL382" s="3">
        <v>1.2613369966104733</v>
      </c>
      <c r="AM382" s="14">
        <v>68</v>
      </c>
      <c r="AN382" s="3">
        <v>0.96363636363636362</v>
      </c>
      <c r="AO382" s="2">
        <v>97876</v>
      </c>
      <c r="AP382" s="2">
        <v>11968</v>
      </c>
      <c r="AQ382" s="3">
        <v>0.12227716702766767</v>
      </c>
      <c r="AR382" s="3">
        <v>9.293179149795984E-2</v>
      </c>
      <c r="AS382" s="2">
        <v>0</v>
      </c>
      <c r="AT382" s="2">
        <v>0</v>
      </c>
      <c r="AU382" s="3">
        <v>0</v>
      </c>
      <c r="AV382" s="3">
        <v>0</v>
      </c>
      <c r="AW382" s="3">
        <v>0.4375</v>
      </c>
      <c r="AX382" s="3">
        <v>0.93975903614457834</v>
      </c>
      <c r="AY382" s="4">
        <v>0</v>
      </c>
      <c r="AZ382" s="3">
        <v>0.12227716702766767</v>
      </c>
    </row>
    <row r="383" spans="1:52" x14ac:dyDescent="0.35">
      <c r="A383" t="s">
        <v>769</v>
      </c>
      <c r="B383" t="s">
        <v>70</v>
      </c>
      <c r="C383" t="s">
        <v>776</v>
      </c>
      <c r="D383" t="s">
        <v>771</v>
      </c>
      <c r="E383" t="s">
        <v>43</v>
      </c>
      <c r="F383" t="s">
        <v>777</v>
      </c>
      <c r="G383" t="s">
        <v>74</v>
      </c>
      <c r="H383">
        <v>2021</v>
      </c>
      <c r="I383">
        <v>1</v>
      </c>
      <c r="J383" t="s">
        <v>773</v>
      </c>
      <c r="K383" t="s">
        <v>774</v>
      </c>
      <c r="L383" t="s">
        <v>775</v>
      </c>
      <c r="M383" s="2">
        <v>0</v>
      </c>
      <c r="N383" s="3">
        <v>0</v>
      </c>
      <c r="O383" s="2">
        <v>0</v>
      </c>
      <c r="P383" s="2">
        <v>0</v>
      </c>
      <c r="Q383" s="3">
        <v>0</v>
      </c>
      <c r="R383" s="2">
        <v>0</v>
      </c>
      <c r="S383" s="2">
        <v>0</v>
      </c>
      <c r="T383" s="3">
        <v>0</v>
      </c>
      <c r="U383" s="2">
        <v>0</v>
      </c>
      <c r="V383" s="3">
        <v>0</v>
      </c>
      <c r="W383" s="4">
        <v>0</v>
      </c>
      <c r="X383" s="4">
        <v>0</v>
      </c>
      <c r="Y383" s="3">
        <v>0</v>
      </c>
      <c r="Z383" s="4">
        <v>0</v>
      </c>
      <c r="AA383" s="4">
        <v>0</v>
      </c>
      <c r="AB383" s="3">
        <v>0</v>
      </c>
      <c r="AC383" s="4">
        <v>0</v>
      </c>
      <c r="AD383" s="4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14">
        <v>0</v>
      </c>
      <c r="AN383" s="3">
        <v>0</v>
      </c>
      <c r="AO383" s="2">
        <v>0</v>
      </c>
      <c r="AP383" s="2">
        <v>0</v>
      </c>
      <c r="AQ383" s="3">
        <v>0</v>
      </c>
      <c r="AR383" s="3">
        <v>0</v>
      </c>
      <c r="AS383" s="2">
        <v>0</v>
      </c>
      <c r="AT383" s="2">
        <v>0</v>
      </c>
      <c r="AU383" s="3">
        <v>0</v>
      </c>
      <c r="AV383" s="3">
        <v>0</v>
      </c>
      <c r="AW383" s="3">
        <v>0</v>
      </c>
      <c r="AX383" s="3">
        <v>0</v>
      </c>
      <c r="AY383" s="4">
        <v>0</v>
      </c>
      <c r="AZ383" s="3">
        <v>0</v>
      </c>
    </row>
    <row r="384" spans="1:52" x14ac:dyDescent="0.35">
      <c r="A384" t="s">
        <v>769</v>
      </c>
      <c r="B384" t="s">
        <v>70</v>
      </c>
      <c r="C384" t="s">
        <v>776</v>
      </c>
      <c r="D384" t="s">
        <v>771</v>
      </c>
      <c r="E384" t="s">
        <v>44</v>
      </c>
      <c r="F384" t="s">
        <v>777</v>
      </c>
      <c r="G384" t="s">
        <v>74</v>
      </c>
      <c r="H384">
        <v>2021</v>
      </c>
      <c r="I384">
        <v>1</v>
      </c>
      <c r="J384" t="s">
        <v>773</v>
      </c>
      <c r="K384" t="s">
        <v>774</v>
      </c>
      <c r="L384" t="s">
        <v>775</v>
      </c>
      <c r="M384" s="2">
        <v>161849</v>
      </c>
      <c r="N384" s="3">
        <v>0.3788934705561614</v>
      </c>
      <c r="O384" s="2">
        <v>57553</v>
      </c>
      <c r="P384" s="2">
        <v>13080</v>
      </c>
      <c r="Q384" s="3">
        <v>3.4000764525993885</v>
      </c>
      <c r="R384" s="2">
        <v>44763</v>
      </c>
      <c r="S384" s="2">
        <v>13080</v>
      </c>
      <c r="T384" s="3">
        <v>2.4222477064220183</v>
      </c>
      <c r="U384" s="2">
        <v>149059</v>
      </c>
      <c r="V384" s="3">
        <v>0.26992741275899673</v>
      </c>
      <c r="W384" s="4">
        <v>22</v>
      </c>
      <c r="X384" s="4">
        <v>34</v>
      </c>
      <c r="Y384" s="3">
        <v>-0.35294117647058826</v>
      </c>
      <c r="Z384" s="4">
        <v>18</v>
      </c>
      <c r="AA384" s="4">
        <v>26</v>
      </c>
      <c r="AB384" s="3">
        <v>-0.30769230769230771</v>
      </c>
      <c r="AC384" s="4">
        <v>12</v>
      </c>
      <c r="AD384" s="4">
        <v>7</v>
      </c>
      <c r="AE384" s="3">
        <v>0.7142857142857143</v>
      </c>
      <c r="AF384" s="3">
        <v>0.81818181818181823</v>
      </c>
      <c r="AG384" s="3">
        <v>0.76470588235294112</v>
      </c>
      <c r="AH384" s="3">
        <v>5.3475935828877108E-2</v>
      </c>
      <c r="AI384" s="3">
        <v>0.66666666666666663</v>
      </c>
      <c r="AJ384" s="3">
        <v>0.26923076923076922</v>
      </c>
      <c r="AK384" s="3">
        <v>0.39743589743589741</v>
      </c>
      <c r="AL384" s="3">
        <v>0.97782874617737003</v>
      </c>
      <c r="AM384" s="14">
        <v>34</v>
      </c>
      <c r="AN384" s="3">
        <v>0.83333333333333337</v>
      </c>
      <c r="AO384" s="2">
        <v>32525</v>
      </c>
      <c r="AP384" s="2">
        <v>0</v>
      </c>
      <c r="AQ384" s="3">
        <v>0</v>
      </c>
      <c r="AR384" s="3">
        <v>0.26813285012163035</v>
      </c>
      <c r="AS384" s="2">
        <v>0</v>
      </c>
      <c r="AT384" s="2">
        <v>0</v>
      </c>
      <c r="AU384" s="3">
        <v>0</v>
      </c>
      <c r="AV384" s="3">
        <v>0</v>
      </c>
      <c r="AW384" s="3">
        <v>0.41666666666666669</v>
      </c>
      <c r="AX384" s="3">
        <v>0.99319727891156462</v>
      </c>
      <c r="AY384" s="4">
        <v>0</v>
      </c>
      <c r="AZ384" s="3">
        <v>0</v>
      </c>
    </row>
    <row r="385" spans="1:52" x14ac:dyDescent="0.35">
      <c r="A385" t="s">
        <v>769</v>
      </c>
      <c r="B385" t="s">
        <v>70</v>
      </c>
      <c r="C385" t="s">
        <v>778</v>
      </c>
      <c r="D385" t="s">
        <v>771</v>
      </c>
      <c r="E385" t="s">
        <v>43</v>
      </c>
      <c r="F385" t="s">
        <v>779</v>
      </c>
      <c r="G385" t="s">
        <v>74</v>
      </c>
      <c r="H385">
        <v>2020</v>
      </c>
      <c r="I385">
        <v>5</v>
      </c>
      <c r="J385" t="s">
        <v>780</v>
      </c>
      <c r="K385" t="s">
        <v>781</v>
      </c>
      <c r="L385" t="s">
        <v>775</v>
      </c>
      <c r="M385" s="2">
        <v>0</v>
      </c>
      <c r="N385" s="3">
        <v>0</v>
      </c>
      <c r="O385" s="2">
        <v>0</v>
      </c>
      <c r="P385" s="2">
        <v>0</v>
      </c>
      <c r="Q385" s="3">
        <v>0</v>
      </c>
      <c r="R385" s="2">
        <v>0</v>
      </c>
      <c r="S385" s="2">
        <v>0</v>
      </c>
      <c r="T385" s="3">
        <v>0</v>
      </c>
      <c r="U385" s="2">
        <v>0</v>
      </c>
      <c r="V385" s="3">
        <v>0</v>
      </c>
      <c r="W385" s="4">
        <v>0</v>
      </c>
      <c r="X385" s="4">
        <v>0</v>
      </c>
      <c r="Y385" s="3">
        <v>0</v>
      </c>
      <c r="Z385" s="4">
        <v>0</v>
      </c>
      <c r="AA385" s="4">
        <v>0</v>
      </c>
      <c r="AB385" s="3">
        <v>0</v>
      </c>
      <c r="AC385" s="4">
        <v>0</v>
      </c>
      <c r="AD385" s="4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14">
        <v>0</v>
      </c>
      <c r="AN385" s="3">
        <v>0</v>
      </c>
      <c r="AO385" s="2">
        <v>0</v>
      </c>
      <c r="AP385" s="2">
        <v>0</v>
      </c>
      <c r="AQ385" s="3">
        <v>0</v>
      </c>
      <c r="AR385" s="3">
        <v>0</v>
      </c>
      <c r="AS385" s="2">
        <v>0</v>
      </c>
      <c r="AT385" s="2">
        <v>0</v>
      </c>
      <c r="AU385" s="3">
        <v>0</v>
      </c>
      <c r="AV385" s="3">
        <v>0</v>
      </c>
      <c r="AW385" s="3">
        <v>0</v>
      </c>
      <c r="AX385" s="3">
        <v>0</v>
      </c>
      <c r="AY385" s="4">
        <v>0</v>
      </c>
      <c r="AZ385" s="3">
        <v>0</v>
      </c>
    </row>
    <row r="386" spans="1:52" x14ac:dyDescent="0.35">
      <c r="A386" t="s">
        <v>769</v>
      </c>
      <c r="B386" t="s">
        <v>70</v>
      </c>
      <c r="C386" t="s">
        <v>778</v>
      </c>
      <c r="D386" t="s">
        <v>771</v>
      </c>
      <c r="E386" t="s">
        <v>44</v>
      </c>
      <c r="F386" t="s">
        <v>779</v>
      </c>
      <c r="G386" t="s">
        <v>74</v>
      </c>
      <c r="H386">
        <v>2020</v>
      </c>
      <c r="I386">
        <v>5</v>
      </c>
      <c r="J386" t="s">
        <v>780</v>
      </c>
      <c r="K386" t="s">
        <v>781</v>
      </c>
      <c r="L386" t="s">
        <v>775</v>
      </c>
      <c r="M386" s="2">
        <v>31435</v>
      </c>
      <c r="N386" s="3">
        <v>0.29415397282832439</v>
      </c>
      <c r="O386" s="2">
        <v>20074</v>
      </c>
      <c r="P386" s="2">
        <v>12929</v>
      </c>
      <c r="Q386" s="3">
        <v>0.55263361435532521</v>
      </c>
      <c r="R386" s="2">
        <v>3789</v>
      </c>
      <c r="S386" s="2">
        <v>1004</v>
      </c>
      <c r="T386" s="3">
        <v>2.7739043824701195</v>
      </c>
      <c r="U386" s="2">
        <v>8824</v>
      </c>
      <c r="V386" s="3">
        <v>0.46116906772644478</v>
      </c>
      <c r="W386" s="4">
        <v>7</v>
      </c>
      <c r="X386" s="4">
        <v>6</v>
      </c>
      <c r="Y386" s="3">
        <v>0.16666666666666666</v>
      </c>
      <c r="Z386" s="4">
        <v>6</v>
      </c>
      <c r="AA386" s="4">
        <v>4</v>
      </c>
      <c r="AB386" s="3">
        <v>0.5</v>
      </c>
      <c r="AC386" s="4">
        <v>3</v>
      </c>
      <c r="AD386" s="4">
        <v>2</v>
      </c>
      <c r="AE386" s="3">
        <v>0.5</v>
      </c>
      <c r="AF386" s="3">
        <v>0.8571428571428571</v>
      </c>
      <c r="AG386" s="3">
        <v>0.66666666666666663</v>
      </c>
      <c r="AH386" s="3">
        <v>0.19047619047619047</v>
      </c>
      <c r="AI386" s="3">
        <v>0.5</v>
      </c>
      <c r="AJ386" s="3">
        <v>0.5</v>
      </c>
      <c r="AK386" s="3">
        <v>0</v>
      </c>
      <c r="AL386" s="3">
        <v>1.259571505916931</v>
      </c>
      <c r="AM386" s="14">
        <v>10</v>
      </c>
      <c r="AN386" s="3">
        <v>0.625</v>
      </c>
      <c r="AO386" s="2">
        <v>7699</v>
      </c>
      <c r="AP386" s="2">
        <v>0</v>
      </c>
      <c r="AQ386" s="3">
        <v>0</v>
      </c>
      <c r="AR386" s="3">
        <v>0</v>
      </c>
      <c r="AS386" s="2">
        <v>0</v>
      </c>
      <c r="AT386" s="2">
        <v>0</v>
      </c>
      <c r="AU386" s="3">
        <v>0</v>
      </c>
      <c r="AV386" s="3">
        <v>0</v>
      </c>
      <c r="AW386" s="3">
        <v>0.75</v>
      </c>
      <c r="AX386" s="3">
        <v>0.96296296296296291</v>
      </c>
      <c r="AY386" s="4">
        <v>0</v>
      </c>
      <c r="AZ386" s="3">
        <v>0</v>
      </c>
    </row>
    <row r="387" spans="1:52" x14ac:dyDescent="0.35">
      <c r="A387" t="s">
        <v>782</v>
      </c>
      <c r="B387" t="s">
        <v>70</v>
      </c>
      <c r="C387" t="s">
        <v>783</v>
      </c>
      <c r="D387" t="s">
        <v>784</v>
      </c>
      <c r="E387" t="s">
        <v>43</v>
      </c>
      <c r="F387" t="s">
        <v>785</v>
      </c>
      <c r="G387" t="s">
        <v>74</v>
      </c>
      <c r="H387">
        <v>2018</v>
      </c>
      <c r="I387">
        <v>2</v>
      </c>
      <c r="J387" t="s">
        <v>786</v>
      </c>
      <c r="K387" t="s">
        <v>787</v>
      </c>
      <c r="L387" t="s">
        <v>788</v>
      </c>
      <c r="M387" s="2">
        <v>0</v>
      </c>
      <c r="N387" s="3">
        <v>0</v>
      </c>
      <c r="O387" s="2">
        <v>0</v>
      </c>
      <c r="P387" s="2">
        <v>0</v>
      </c>
      <c r="Q387" s="3">
        <v>0</v>
      </c>
      <c r="R387" s="2">
        <v>0</v>
      </c>
      <c r="S387" s="2">
        <v>0</v>
      </c>
      <c r="T387" s="3">
        <v>0</v>
      </c>
      <c r="U387" s="2">
        <v>0</v>
      </c>
      <c r="V387" s="3">
        <v>0</v>
      </c>
      <c r="W387" s="4">
        <v>0</v>
      </c>
      <c r="X387" s="4">
        <v>0</v>
      </c>
      <c r="Y387" s="3">
        <v>0</v>
      </c>
      <c r="Z387" s="4">
        <v>0</v>
      </c>
      <c r="AA387" s="4">
        <v>0</v>
      </c>
      <c r="AB387" s="3">
        <v>0</v>
      </c>
      <c r="AC387" s="4">
        <v>0</v>
      </c>
      <c r="AD387" s="4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14">
        <v>0</v>
      </c>
      <c r="AN387" s="3">
        <v>0</v>
      </c>
      <c r="AO387" s="2">
        <v>0</v>
      </c>
      <c r="AP387" s="2">
        <v>0</v>
      </c>
      <c r="AQ387" s="3">
        <v>0</v>
      </c>
      <c r="AR387" s="3">
        <v>0</v>
      </c>
      <c r="AS387" s="2">
        <v>0</v>
      </c>
      <c r="AT387" s="2">
        <v>0</v>
      </c>
      <c r="AU387" s="3">
        <v>0</v>
      </c>
      <c r="AV387" s="3">
        <v>0</v>
      </c>
      <c r="AW387" s="3">
        <v>0</v>
      </c>
      <c r="AX387" s="3">
        <v>0</v>
      </c>
      <c r="AY387" s="4">
        <v>0</v>
      </c>
      <c r="AZ387" s="3">
        <v>0</v>
      </c>
    </row>
    <row r="388" spans="1:52" x14ac:dyDescent="0.35">
      <c r="A388" t="s">
        <v>782</v>
      </c>
      <c r="B388" t="s">
        <v>70</v>
      </c>
      <c r="C388" t="s">
        <v>783</v>
      </c>
      <c r="D388" t="s">
        <v>784</v>
      </c>
      <c r="E388" t="s">
        <v>44</v>
      </c>
      <c r="F388" t="s">
        <v>785</v>
      </c>
      <c r="G388" t="s">
        <v>74</v>
      </c>
      <c r="H388">
        <v>2018</v>
      </c>
      <c r="I388">
        <v>2</v>
      </c>
      <c r="J388" t="s">
        <v>786</v>
      </c>
      <c r="K388" t="s">
        <v>787</v>
      </c>
      <c r="L388" t="s">
        <v>788</v>
      </c>
      <c r="M388" s="2">
        <v>179052</v>
      </c>
      <c r="N388" s="3">
        <v>0.13960933571796813</v>
      </c>
      <c r="O388" s="2">
        <v>64691</v>
      </c>
      <c r="P388" s="2">
        <v>42756</v>
      </c>
      <c r="Q388" s="3">
        <v>0.51302741135747021</v>
      </c>
      <c r="R388" s="2">
        <v>6788</v>
      </c>
      <c r="S388" s="2">
        <v>20503</v>
      </c>
      <c r="T388" s="3">
        <v>-0.66892649856118613</v>
      </c>
      <c r="U388" s="2">
        <v>90180</v>
      </c>
      <c r="V388" s="3">
        <v>-0.13200827758794936</v>
      </c>
      <c r="W388" s="4">
        <v>21</v>
      </c>
      <c r="X388" s="4">
        <v>54</v>
      </c>
      <c r="Y388" s="3">
        <v>-0.61111111111111116</v>
      </c>
      <c r="Z388" s="4">
        <v>18</v>
      </c>
      <c r="AA388" s="4">
        <v>43</v>
      </c>
      <c r="AB388" s="3">
        <v>-0.58139534883720934</v>
      </c>
      <c r="AC388" s="4">
        <v>8</v>
      </c>
      <c r="AD388" s="4">
        <v>23</v>
      </c>
      <c r="AE388" s="3">
        <v>-0.65217391304347827</v>
      </c>
      <c r="AF388" s="3">
        <v>0.8571428571428571</v>
      </c>
      <c r="AG388" s="3">
        <v>0.79629629629629628</v>
      </c>
      <c r="AH388" s="3">
        <v>6.0846560846560815E-2</v>
      </c>
      <c r="AI388" s="3">
        <v>0.44444444444444442</v>
      </c>
      <c r="AJ388" s="3">
        <v>0.53488372093023251</v>
      </c>
      <c r="AK388" s="3">
        <v>-9.0439276485788089E-2</v>
      </c>
      <c r="AL388" s="3">
        <v>1.3542660679202918</v>
      </c>
      <c r="AM388" s="14">
        <v>86</v>
      </c>
      <c r="AN388" s="3">
        <v>0.45977011494252873</v>
      </c>
      <c r="AO388" s="2">
        <v>61019</v>
      </c>
      <c r="AP388" s="2">
        <v>35227</v>
      </c>
      <c r="AQ388" s="3">
        <v>0.57731198479162227</v>
      </c>
      <c r="AR388" s="3">
        <v>0.43732003651941848</v>
      </c>
      <c r="AS388" s="2">
        <v>0</v>
      </c>
      <c r="AT388" s="2">
        <v>0</v>
      </c>
      <c r="AU388" s="3">
        <v>0</v>
      </c>
      <c r="AV388" s="3">
        <v>0</v>
      </c>
      <c r="AW388" s="3">
        <v>0.734375</v>
      </c>
      <c r="AX388" s="3">
        <v>0.96153846153846156</v>
      </c>
      <c r="AY388" s="4">
        <v>0</v>
      </c>
      <c r="AZ388" s="3">
        <v>0.57731198479162227</v>
      </c>
    </row>
    <row r="389" spans="1:52" x14ac:dyDescent="0.35">
      <c r="A389" t="s">
        <v>782</v>
      </c>
      <c r="B389" t="s">
        <v>70</v>
      </c>
      <c r="C389" t="s">
        <v>783</v>
      </c>
      <c r="D389" t="s">
        <v>784</v>
      </c>
      <c r="E389" t="s">
        <v>1299</v>
      </c>
      <c r="F389" t="s">
        <v>785</v>
      </c>
      <c r="G389" t="s">
        <v>74</v>
      </c>
      <c r="H389">
        <v>2018</v>
      </c>
      <c r="I389">
        <v>2</v>
      </c>
      <c r="J389" t="s">
        <v>786</v>
      </c>
      <c r="K389" t="s">
        <v>787</v>
      </c>
      <c r="L389" t="s">
        <v>788</v>
      </c>
      <c r="M389" s="2">
        <v>0</v>
      </c>
      <c r="N389" s="3">
        <v>0</v>
      </c>
      <c r="O389" s="2">
        <v>0</v>
      </c>
      <c r="P389" s="2">
        <v>0</v>
      </c>
      <c r="Q389" s="3">
        <v>0</v>
      </c>
      <c r="R389" s="2">
        <v>0</v>
      </c>
      <c r="S389" s="2">
        <v>0</v>
      </c>
      <c r="T389" s="3">
        <v>0</v>
      </c>
      <c r="U389" s="2">
        <v>0</v>
      </c>
      <c r="V389" s="3">
        <v>0</v>
      </c>
      <c r="W389" s="4">
        <v>0</v>
      </c>
      <c r="X389" s="4">
        <v>0</v>
      </c>
      <c r="Y389" s="3">
        <v>0</v>
      </c>
      <c r="Z389" s="4">
        <v>0</v>
      </c>
      <c r="AA389" s="4">
        <v>0</v>
      </c>
      <c r="AB389" s="3">
        <v>0</v>
      </c>
      <c r="AC389" s="4">
        <v>0</v>
      </c>
      <c r="AD389" s="4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14">
        <v>0</v>
      </c>
      <c r="AN389" s="3">
        <v>0</v>
      </c>
      <c r="AO389" s="2">
        <v>0</v>
      </c>
      <c r="AP389" s="2">
        <v>0</v>
      </c>
      <c r="AQ389" s="3">
        <v>0</v>
      </c>
      <c r="AR389" s="3">
        <v>0</v>
      </c>
      <c r="AS389" s="2">
        <v>0</v>
      </c>
      <c r="AT389" s="2">
        <v>0</v>
      </c>
      <c r="AU389" s="3">
        <v>0</v>
      </c>
      <c r="AV389" s="3">
        <v>0</v>
      </c>
      <c r="AW389" s="3">
        <v>0</v>
      </c>
      <c r="AX389" s="3">
        <v>0</v>
      </c>
      <c r="AY389" s="4">
        <v>0</v>
      </c>
      <c r="AZ389" s="3">
        <v>0</v>
      </c>
    </row>
    <row r="390" spans="1:52" x14ac:dyDescent="0.35">
      <c r="A390" t="s">
        <v>782</v>
      </c>
      <c r="B390" t="s">
        <v>70</v>
      </c>
      <c r="C390" t="s">
        <v>789</v>
      </c>
      <c r="D390" t="s">
        <v>784</v>
      </c>
      <c r="E390" t="s">
        <v>43</v>
      </c>
      <c r="F390" t="s">
        <v>790</v>
      </c>
      <c r="G390" t="s">
        <v>74</v>
      </c>
      <c r="H390">
        <v>2021</v>
      </c>
      <c r="I390">
        <v>4</v>
      </c>
      <c r="J390" t="s">
        <v>791</v>
      </c>
      <c r="K390" t="s">
        <v>792</v>
      </c>
      <c r="L390" t="s">
        <v>788</v>
      </c>
      <c r="M390" s="2">
        <v>0</v>
      </c>
      <c r="N390" s="3">
        <v>0</v>
      </c>
      <c r="O390" s="2">
        <v>0</v>
      </c>
      <c r="P390" s="2">
        <v>0</v>
      </c>
      <c r="Q390" s="3">
        <v>0</v>
      </c>
      <c r="R390" s="2">
        <v>0</v>
      </c>
      <c r="S390" s="2">
        <v>0</v>
      </c>
      <c r="T390" s="3">
        <v>0</v>
      </c>
      <c r="U390" s="2">
        <v>0</v>
      </c>
      <c r="V390" s="3">
        <v>0</v>
      </c>
      <c r="W390" s="4">
        <v>0</v>
      </c>
      <c r="X390" s="4">
        <v>0</v>
      </c>
      <c r="Y390" s="3">
        <v>0</v>
      </c>
      <c r="Z390" s="4">
        <v>0</v>
      </c>
      <c r="AA390" s="4">
        <v>0</v>
      </c>
      <c r="AB390" s="3">
        <v>0</v>
      </c>
      <c r="AC390" s="4">
        <v>0</v>
      </c>
      <c r="AD390" s="4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14">
        <v>0</v>
      </c>
      <c r="AN390" s="3">
        <v>0</v>
      </c>
      <c r="AO390" s="2">
        <v>0</v>
      </c>
      <c r="AP390" s="2">
        <v>0</v>
      </c>
      <c r="AQ390" s="3">
        <v>0</v>
      </c>
      <c r="AR390" s="3">
        <v>0</v>
      </c>
      <c r="AS390" s="2">
        <v>0</v>
      </c>
      <c r="AT390" s="2">
        <v>0</v>
      </c>
      <c r="AU390" s="3">
        <v>0</v>
      </c>
      <c r="AV390" s="3">
        <v>0</v>
      </c>
      <c r="AW390" s="3">
        <v>0</v>
      </c>
      <c r="AX390" s="3">
        <v>0</v>
      </c>
      <c r="AY390" s="4">
        <v>0</v>
      </c>
      <c r="AZ390" s="3">
        <v>0</v>
      </c>
    </row>
    <row r="391" spans="1:52" x14ac:dyDescent="0.35">
      <c r="A391" t="s">
        <v>782</v>
      </c>
      <c r="B391" t="s">
        <v>70</v>
      </c>
      <c r="C391" t="s">
        <v>789</v>
      </c>
      <c r="D391" t="s">
        <v>784</v>
      </c>
      <c r="E391" t="s">
        <v>44</v>
      </c>
      <c r="F391" t="s">
        <v>790</v>
      </c>
      <c r="G391" t="s">
        <v>74</v>
      </c>
      <c r="H391">
        <v>2021</v>
      </c>
      <c r="I391">
        <v>4</v>
      </c>
      <c r="J391" t="s">
        <v>791</v>
      </c>
      <c r="K391" t="s">
        <v>792</v>
      </c>
      <c r="L391" t="s">
        <v>788</v>
      </c>
      <c r="M391" s="2">
        <v>76116</v>
      </c>
      <c r="N391" s="3">
        <v>2.4854840186830294</v>
      </c>
      <c r="O391" s="2">
        <v>54278</v>
      </c>
      <c r="P391" s="2">
        <v>0</v>
      </c>
      <c r="Q391" s="3">
        <v>0</v>
      </c>
      <c r="R391" s="2">
        <v>53903</v>
      </c>
      <c r="S391" s="2">
        <v>0</v>
      </c>
      <c r="T391" s="3">
        <v>0</v>
      </c>
      <c r="U391" s="2">
        <v>75741</v>
      </c>
      <c r="V391" s="3">
        <v>2.4683121164941846</v>
      </c>
      <c r="W391" s="4">
        <v>23</v>
      </c>
      <c r="X391" s="4">
        <v>0</v>
      </c>
      <c r="Y391" s="3">
        <v>0</v>
      </c>
      <c r="Z391" s="4">
        <v>18</v>
      </c>
      <c r="AA391" s="4">
        <v>0</v>
      </c>
      <c r="AB391" s="3">
        <v>0</v>
      </c>
      <c r="AC391" s="4">
        <v>7</v>
      </c>
      <c r="AD391" s="4">
        <v>0</v>
      </c>
      <c r="AE391" s="3">
        <v>0</v>
      </c>
      <c r="AF391" s="3">
        <v>0.78260869565217395</v>
      </c>
      <c r="AG391" s="3">
        <v>0</v>
      </c>
      <c r="AH391" s="3">
        <v>0.78260869565217395</v>
      </c>
      <c r="AI391" s="3">
        <v>0.3888888888888889</v>
      </c>
      <c r="AJ391" s="3">
        <v>0</v>
      </c>
      <c r="AK391" s="3">
        <v>0.3888888888888889</v>
      </c>
      <c r="AL391" s="3">
        <v>0</v>
      </c>
      <c r="AM391" s="14">
        <v>19</v>
      </c>
      <c r="AN391" s="3">
        <v>0</v>
      </c>
      <c r="AO391" s="2">
        <v>15158</v>
      </c>
      <c r="AP391" s="2">
        <v>0</v>
      </c>
      <c r="AQ391" s="3">
        <v>0</v>
      </c>
      <c r="AR391" s="3">
        <v>0</v>
      </c>
      <c r="AS391" s="2">
        <v>0</v>
      </c>
      <c r="AT391" s="2">
        <v>0</v>
      </c>
      <c r="AU391" s="3">
        <v>0</v>
      </c>
      <c r="AV391" s="3">
        <v>0</v>
      </c>
      <c r="AW391" s="3">
        <v>0.45833333333333331</v>
      </c>
      <c r="AX391" s="3">
        <v>0.98412698412698407</v>
      </c>
      <c r="AY391" s="4">
        <v>0</v>
      </c>
      <c r="AZ391" s="3">
        <v>0</v>
      </c>
    </row>
    <row r="392" spans="1:52" x14ac:dyDescent="0.35">
      <c r="A392" t="s">
        <v>782</v>
      </c>
      <c r="B392" t="s">
        <v>70</v>
      </c>
      <c r="C392" t="s">
        <v>793</v>
      </c>
      <c r="D392" t="s">
        <v>784</v>
      </c>
      <c r="E392" t="s">
        <v>43</v>
      </c>
      <c r="F392" t="s">
        <v>794</v>
      </c>
      <c r="G392" t="s">
        <v>74</v>
      </c>
      <c r="H392">
        <v>2020</v>
      </c>
      <c r="I392">
        <v>6</v>
      </c>
      <c r="J392" t="s">
        <v>75</v>
      </c>
      <c r="K392" t="s">
        <v>75</v>
      </c>
      <c r="L392" t="s">
        <v>788</v>
      </c>
      <c r="M392" s="2">
        <v>0</v>
      </c>
      <c r="N392" s="3">
        <v>0</v>
      </c>
      <c r="O392" s="2">
        <v>0</v>
      </c>
      <c r="P392" s="2">
        <v>0</v>
      </c>
      <c r="Q392" s="3">
        <v>0</v>
      </c>
      <c r="R392" s="2">
        <v>0</v>
      </c>
      <c r="S392" s="2">
        <v>0</v>
      </c>
      <c r="T392" s="3">
        <v>0</v>
      </c>
      <c r="U392" s="2">
        <v>0</v>
      </c>
      <c r="V392" s="3">
        <v>0</v>
      </c>
      <c r="W392" s="4">
        <v>0</v>
      </c>
      <c r="X392" s="4">
        <v>0</v>
      </c>
      <c r="Y392" s="3">
        <v>0</v>
      </c>
      <c r="Z392" s="4">
        <v>0</v>
      </c>
      <c r="AA392" s="4">
        <v>0</v>
      </c>
      <c r="AB392" s="3">
        <v>0</v>
      </c>
      <c r="AC392" s="4">
        <v>0</v>
      </c>
      <c r="AD392" s="4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14">
        <v>0</v>
      </c>
      <c r="AN392" s="3">
        <v>0</v>
      </c>
      <c r="AO392" s="2">
        <v>0</v>
      </c>
      <c r="AP392" s="2">
        <v>0</v>
      </c>
      <c r="AQ392" s="3">
        <v>0</v>
      </c>
      <c r="AR392" s="3">
        <v>0</v>
      </c>
      <c r="AS392" s="2">
        <v>0</v>
      </c>
      <c r="AT392" s="2">
        <v>0</v>
      </c>
      <c r="AU392" s="3">
        <v>0</v>
      </c>
      <c r="AV392" s="3">
        <v>0</v>
      </c>
      <c r="AW392" s="3">
        <v>0</v>
      </c>
      <c r="AX392" s="3">
        <v>0</v>
      </c>
      <c r="AY392" s="4">
        <v>0</v>
      </c>
      <c r="AZ392" s="3">
        <v>0</v>
      </c>
    </row>
    <row r="393" spans="1:52" x14ac:dyDescent="0.35">
      <c r="A393" t="s">
        <v>782</v>
      </c>
      <c r="B393" t="s">
        <v>70</v>
      </c>
      <c r="C393" t="s">
        <v>793</v>
      </c>
      <c r="D393" t="s">
        <v>784</v>
      </c>
      <c r="E393" t="s">
        <v>44</v>
      </c>
      <c r="F393" t="s">
        <v>794</v>
      </c>
      <c r="G393" t="s">
        <v>74</v>
      </c>
      <c r="H393">
        <v>2020</v>
      </c>
      <c r="I393">
        <v>6</v>
      </c>
      <c r="J393" t="s">
        <v>75</v>
      </c>
      <c r="K393" t="s">
        <v>75</v>
      </c>
      <c r="L393" t="s">
        <v>788</v>
      </c>
      <c r="M393" s="2">
        <v>12410</v>
      </c>
      <c r="N393" s="3">
        <v>0.40241835235619844</v>
      </c>
      <c r="O393" s="2">
        <v>5660</v>
      </c>
      <c r="P393" s="2">
        <v>2099</v>
      </c>
      <c r="Q393" s="3">
        <v>1.6965221534063839</v>
      </c>
      <c r="R393" s="2">
        <v>4122</v>
      </c>
      <c r="S393" s="2">
        <v>2099</v>
      </c>
      <c r="T393" s="3">
        <v>0.96379228203906619</v>
      </c>
      <c r="U393" s="2">
        <v>10872</v>
      </c>
      <c r="V393" s="3">
        <v>0.22861340264436661</v>
      </c>
      <c r="W393" s="4">
        <v>21</v>
      </c>
      <c r="X393" s="4">
        <v>27</v>
      </c>
      <c r="Y393" s="3">
        <v>-0.22222222222222221</v>
      </c>
      <c r="Z393" s="4">
        <v>18</v>
      </c>
      <c r="AA393" s="4">
        <v>19</v>
      </c>
      <c r="AB393" s="3">
        <v>-5.2631578947368418E-2</v>
      </c>
      <c r="AC393" s="4">
        <v>9</v>
      </c>
      <c r="AD393" s="4">
        <v>5</v>
      </c>
      <c r="AE393" s="3">
        <v>0.8</v>
      </c>
      <c r="AF393" s="3">
        <v>0.8571428571428571</v>
      </c>
      <c r="AG393" s="3">
        <v>0.70370370370370372</v>
      </c>
      <c r="AH393" s="3">
        <v>0.15343915343915338</v>
      </c>
      <c r="AI393" s="3">
        <v>0.5</v>
      </c>
      <c r="AJ393" s="3">
        <v>0.26315789473684209</v>
      </c>
      <c r="AK393" s="3">
        <v>0.23684210526315791</v>
      </c>
      <c r="AL393" s="3">
        <v>0.73272987136731782</v>
      </c>
      <c r="AM393" s="14">
        <v>11</v>
      </c>
      <c r="AN393" s="3">
        <v>0.66666666666666663</v>
      </c>
      <c r="AO393" s="2">
        <v>2724</v>
      </c>
      <c r="AP393" s="2">
        <v>0</v>
      </c>
      <c r="AQ393" s="3">
        <v>0</v>
      </c>
      <c r="AR393" s="3">
        <v>0</v>
      </c>
      <c r="AS393" s="2">
        <v>0</v>
      </c>
      <c r="AT393" s="2">
        <v>0</v>
      </c>
      <c r="AU393" s="3">
        <v>0</v>
      </c>
      <c r="AV393" s="3">
        <v>0</v>
      </c>
      <c r="AW393" s="3">
        <v>0.47058823529411764</v>
      </c>
      <c r="AX393" s="3">
        <v>0.98148148148148151</v>
      </c>
      <c r="AY393" s="4">
        <v>0</v>
      </c>
      <c r="AZ393" s="3">
        <v>0</v>
      </c>
    </row>
    <row r="394" spans="1:52" x14ac:dyDescent="0.35">
      <c r="A394" t="s">
        <v>782</v>
      </c>
      <c r="B394" t="s">
        <v>70</v>
      </c>
      <c r="C394" t="s">
        <v>795</v>
      </c>
      <c r="D394" t="s">
        <v>784</v>
      </c>
      <c r="E394" t="s">
        <v>43</v>
      </c>
      <c r="F394" t="s">
        <v>796</v>
      </c>
      <c r="G394" t="s">
        <v>74</v>
      </c>
      <c r="H394">
        <v>2021</v>
      </c>
      <c r="I394">
        <v>7</v>
      </c>
      <c r="J394" t="s">
        <v>786</v>
      </c>
      <c r="K394" t="s">
        <v>787</v>
      </c>
      <c r="L394" t="s">
        <v>788</v>
      </c>
      <c r="M394" s="2">
        <v>0</v>
      </c>
      <c r="N394" s="3">
        <v>0</v>
      </c>
      <c r="O394" s="2">
        <v>0</v>
      </c>
      <c r="P394" s="2">
        <v>0</v>
      </c>
      <c r="Q394" s="3">
        <v>0</v>
      </c>
      <c r="R394" s="2">
        <v>0</v>
      </c>
      <c r="S394" s="2">
        <v>0</v>
      </c>
      <c r="T394" s="3">
        <v>0</v>
      </c>
      <c r="U394" s="2">
        <v>0</v>
      </c>
      <c r="V394" s="3">
        <v>0</v>
      </c>
      <c r="W394" s="4">
        <v>0</v>
      </c>
      <c r="X394" s="4">
        <v>0</v>
      </c>
      <c r="Y394" s="3">
        <v>0</v>
      </c>
      <c r="Z394" s="4">
        <v>0</v>
      </c>
      <c r="AA394" s="4">
        <v>0</v>
      </c>
      <c r="AB394" s="3">
        <v>0</v>
      </c>
      <c r="AC394" s="4">
        <v>0</v>
      </c>
      <c r="AD394" s="4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14">
        <v>0</v>
      </c>
      <c r="AN394" s="3">
        <v>0</v>
      </c>
      <c r="AO394" s="2">
        <v>0</v>
      </c>
      <c r="AP394" s="2">
        <v>0</v>
      </c>
      <c r="AQ394" s="3">
        <v>0</v>
      </c>
      <c r="AR394" s="3">
        <v>0</v>
      </c>
      <c r="AS394" s="2">
        <v>0</v>
      </c>
      <c r="AT394" s="2">
        <v>0</v>
      </c>
      <c r="AU394" s="3">
        <v>0</v>
      </c>
      <c r="AV394" s="3">
        <v>0</v>
      </c>
      <c r="AW394" s="3">
        <v>0</v>
      </c>
      <c r="AX394" s="3">
        <v>0</v>
      </c>
      <c r="AY394" s="4">
        <v>0</v>
      </c>
      <c r="AZ394" s="3">
        <v>0</v>
      </c>
    </row>
    <row r="395" spans="1:52" x14ac:dyDescent="0.35">
      <c r="A395" t="s">
        <v>782</v>
      </c>
      <c r="B395" t="s">
        <v>70</v>
      </c>
      <c r="C395" t="s">
        <v>795</v>
      </c>
      <c r="D395" t="s">
        <v>784</v>
      </c>
      <c r="E395" t="s">
        <v>44</v>
      </c>
      <c r="F395" t="s">
        <v>796</v>
      </c>
      <c r="G395" t="s">
        <v>74</v>
      </c>
      <c r="H395">
        <v>2021</v>
      </c>
      <c r="I395">
        <v>7</v>
      </c>
      <c r="J395" t="s">
        <v>786</v>
      </c>
      <c r="K395" t="s">
        <v>787</v>
      </c>
      <c r="L395" t="s">
        <v>788</v>
      </c>
      <c r="M395" s="2">
        <v>21456</v>
      </c>
      <c r="N395" s="3">
        <v>1.4540775477524877</v>
      </c>
      <c r="O395" s="2">
        <v>12713</v>
      </c>
      <c r="P395" s="2">
        <v>0</v>
      </c>
      <c r="Q395" s="3">
        <v>0</v>
      </c>
      <c r="R395" s="2">
        <v>12713</v>
      </c>
      <c r="S395" s="2">
        <v>0</v>
      </c>
      <c r="T395" s="3">
        <v>0</v>
      </c>
      <c r="U395" s="2">
        <v>21456</v>
      </c>
      <c r="V395" s="3">
        <v>1.4540775477524877</v>
      </c>
      <c r="W395" s="4">
        <v>12</v>
      </c>
      <c r="X395" s="4">
        <v>0</v>
      </c>
      <c r="Y395" s="3">
        <v>0</v>
      </c>
      <c r="Z395" s="4">
        <v>12</v>
      </c>
      <c r="AA395" s="4">
        <v>0</v>
      </c>
      <c r="AB395" s="3">
        <v>0</v>
      </c>
      <c r="AC395" s="4">
        <v>9</v>
      </c>
      <c r="AD395" s="4">
        <v>0</v>
      </c>
      <c r="AE395" s="3">
        <v>0</v>
      </c>
      <c r="AF395" s="3">
        <v>1</v>
      </c>
      <c r="AG395" s="3">
        <v>0</v>
      </c>
      <c r="AH395" s="3">
        <v>1</v>
      </c>
      <c r="AI395" s="3">
        <v>0.75</v>
      </c>
      <c r="AJ395" s="3">
        <v>0</v>
      </c>
      <c r="AK395" s="3">
        <v>0.75</v>
      </c>
      <c r="AL395" s="3">
        <v>0</v>
      </c>
      <c r="AM395" s="14">
        <v>16</v>
      </c>
      <c r="AN395" s="3">
        <v>0</v>
      </c>
      <c r="AO395" s="2">
        <v>3521</v>
      </c>
      <c r="AP395" s="2">
        <v>14826</v>
      </c>
      <c r="AQ395" s="3">
        <v>4.2107355864811131</v>
      </c>
      <c r="AR395" s="3">
        <v>9.8083567697870624</v>
      </c>
      <c r="AS395" s="2">
        <v>0</v>
      </c>
      <c r="AT395" s="2">
        <v>0</v>
      </c>
      <c r="AU395" s="3">
        <v>0</v>
      </c>
      <c r="AV395" s="3">
        <v>0</v>
      </c>
      <c r="AW395" s="3">
        <v>0.94736842105263153</v>
      </c>
      <c r="AX395" s="3">
        <v>1</v>
      </c>
      <c r="AY395" s="4">
        <v>0</v>
      </c>
      <c r="AZ395" s="3">
        <v>4.2107355864811131</v>
      </c>
    </row>
    <row r="396" spans="1:52" x14ac:dyDescent="0.35">
      <c r="A396" t="s">
        <v>782</v>
      </c>
      <c r="B396" t="s">
        <v>70</v>
      </c>
      <c r="C396" t="s">
        <v>797</v>
      </c>
      <c r="D396" t="s">
        <v>784</v>
      </c>
      <c r="E396" t="s">
        <v>43</v>
      </c>
      <c r="F396" t="s">
        <v>798</v>
      </c>
      <c r="G396" t="s">
        <v>74</v>
      </c>
      <c r="H396">
        <v>2019</v>
      </c>
      <c r="I396">
        <v>10</v>
      </c>
      <c r="J396" t="s">
        <v>75</v>
      </c>
      <c r="K396" t="s">
        <v>75</v>
      </c>
      <c r="L396" t="s">
        <v>788</v>
      </c>
      <c r="M396" s="2">
        <v>0</v>
      </c>
      <c r="N396" s="3">
        <v>0</v>
      </c>
      <c r="O396" s="2">
        <v>0</v>
      </c>
      <c r="P396" s="2">
        <v>0</v>
      </c>
      <c r="Q396" s="3">
        <v>0</v>
      </c>
      <c r="R396" s="2">
        <v>0</v>
      </c>
      <c r="S396" s="2">
        <v>0</v>
      </c>
      <c r="T396" s="3">
        <v>0</v>
      </c>
      <c r="U396" s="2">
        <v>0</v>
      </c>
      <c r="V396" s="3">
        <v>0</v>
      </c>
      <c r="W396" s="4">
        <v>0</v>
      </c>
      <c r="X396" s="4">
        <v>0</v>
      </c>
      <c r="Y396" s="3">
        <v>0</v>
      </c>
      <c r="Z396" s="4">
        <v>0</v>
      </c>
      <c r="AA396" s="4">
        <v>0</v>
      </c>
      <c r="AB396" s="3">
        <v>0</v>
      </c>
      <c r="AC396" s="4">
        <v>0</v>
      </c>
      <c r="AD396" s="4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14">
        <v>0</v>
      </c>
      <c r="AN396" s="3">
        <v>0</v>
      </c>
      <c r="AO396" s="2">
        <v>0</v>
      </c>
      <c r="AP396" s="2">
        <v>0</v>
      </c>
      <c r="AQ396" s="3">
        <v>0</v>
      </c>
      <c r="AR396" s="3">
        <v>0</v>
      </c>
      <c r="AS396" s="2">
        <v>0</v>
      </c>
      <c r="AT396" s="2">
        <v>0</v>
      </c>
      <c r="AU396" s="3">
        <v>0</v>
      </c>
      <c r="AV396" s="3">
        <v>0</v>
      </c>
      <c r="AW396" s="3">
        <v>0</v>
      </c>
      <c r="AX396" s="3">
        <v>0</v>
      </c>
      <c r="AY396" s="4">
        <v>0</v>
      </c>
      <c r="AZ396" s="3">
        <v>0</v>
      </c>
    </row>
    <row r="397" spans="1:52" x14ac:dyDescent="0.35">
      <c r="A397" t="s">
        <v>782</v>
      </c>
      <c r="B397" t="s">
        <v>70</v>
      </c>
      <c r="C397" t="s">
        <v>797</v>
      </c>
      <c r="D397" t="s">
        <v>784</v>
      </c>
      <c r="E397" t="s">
        <v>44</v>
      </c>
      <c r="F397" t="s">
        <v>798</v>
      </c>
      <c r="G397" t="s">
        <v>74</v>
      </c>
      <c r="H397">
        <v>2019</v>
      </c>
      <c r="I397">
        <v>10</v>
      </c>
      <c r="J397" t="s">
        <v>75</v>
      </c>
      <c r="K397" t="s">
        <v>75</v>
      </c>
      <c r="L397" t="s">
        <v>788</v>
      </c>
      <c r="M397" s="2">
        <v>40554</v>
      </c>
      <c r="N397" s="3">
        <v>0.49983357372683901</v>
      </c>
      <c r="O397" s="2">
        <v>13515</v>
      </c>
      <c r="P397" s="2">
        <v>0</v>
      </c>
      <c r="Q397" s="3">
        <v>0</v>
      </c>
      <c r="R397" s="2">
        <v>6180</v>
      </c>
      <c r="S397" s="2">
        <v>0</v>
      </c>
      <c r="T397" s="3">
        <v>0</v>
      </c>
      <c r="U397" s="2">
        <v>33219</v>
      </c>
      <c r="V397" s="3">
        <v>0.22855874847442584</v>
      </c>
      <c r="W397" s="4">
        <v>36</v>
      </c>
      <c r="X397" s="4">
        <v>4</v>
      </c>
      <c r="Y397" s="3">
        <v>8</v>
      </c>
      <c r="Z397" s="4">
        <v>23</v>
      </c>
      <c r="AA397" s="4">
        <v>0</v>
      </c>
      <c r="AB397" s="3">
        <v>0</v>
      </c>
      <c r="AC397" s="4">
        <v>4</v>
      </c>
      <c r="AD397" s="4">
        <v>0</v>
      </c>
      <c r="AE397" s="3">
        <v>0</v>
      </c>
      <c r="AF397" s="3">
        <v>0.63888888888888884</v>
      </c>
      <c r="AG397" s="3">
        <v>0</v>
      </c>
      <c r="AH397" s="3">
        <v>0.63888888888888884</v>
      </c>
      <c r="AI397" s="3">
        <v>0.17391304347826086</v>
      </c>
      <c r="AJ397" s="3">
        <v>0</v>
      </c>
      <c r="AK397" s="3">
        <v>0.17391304347826086</v>
      </c>
      <c r="AL397" s="3">
        <v>0</v>
      </c>
      <c r="AM397" s="14">
        <v>10</v>
      </c>
      <c r="AN397" s="3">
        <v>0</v>
      </c>
      <c r="AO397" s="2">
        <v>7834</v>
      </c>
      <c r="AP397" s="2">
        <v>5000</v>
      </c>
      <c r="AQ397" s="3">
        <v>0.63824355374010722</v>
      </c>
      <c r="AR397" s="3">
        <v>0.25596396027439339</v>
      </c>
      <c r="AS397" s="2">
        <v>5000</v>
      </c>
      <c r="AT397" s="2">
        <v>0</v>
      </c>
      <c r="AU397" s="3">
        <v>0.63824355374010722</v>
      </c>
      <c r="AV397" s="3">
        <v>0</v>
      </c>
      <c r="AW397" s="3">
        <v>0.63636363636363635</v>
      </c>
      <c r="AX397" s="3">
        <v>0.98461538461538467</v>
      </c>
      <c r="AY397" s="4">
        <v>0</v>
      </c>
      <c r="AZ397" s="3">
        <v>0.63824355374010722</v>
      </c>
    </row>
    <row r="398" spans="1:52" x14ac:dyDescent="0.35">
      <c r="A398" t="s">
        <v>782</v>
      </c>
      <c r="B398" t="s">
        <v>70</v>
      </c>
      <c r="C398" t="s">
        <v>782</v>
      </c>
      <c r="D398" t="s">
        <v>784</v>
      </c>
      <c r="E398" t="s">
        <v>44</v>
      </c>
      <c r="F398" t="s">
        <v>242</v>
      </c>
      <c r="G398" t="s">
        <v>74</v>
      </c>
      <c r="H398">
        <v>2020</v>
      </c>
      <c r="I398">
        <v>4</v>
      </c>
      <c r="J398" t="s">
        <v>243</v>
      </c>
      <c r="K398" t="s">
        <v>244</v>
      </c>
      <c r="L398" t="s">
        <v>76</v>
      </c>
      <c r="M398" s="2">
        <v>0</v>
      </c>
      <c r="N398" s="3">
        <v>0</v>
      </c>
      <c r="O398" s="2">
        <v>0</v>
      </c>
      <c r="P398" s="2">
        <v>0</v>
      </c>
      <c r="Q398" s="3">
        <v>0</v>
      </c>
      <c r="R398" s="2">
        <v>0</v>
      </c>
      <c r="S398" s="2">
        <v>0</v>
      </c>
      <c r="T398" s="3">
        <v>0</v>
      </c>
      <c r="U398" s="2">
        <v>0</v>
      </c>
      <c r="V398" s="3">
        <v>0</v>
      </c>
      <c r="W398" s="4">
        <v>0</v>
      </c>
      <c r="X398" s="4">
        <v>0</v>
      </c>
      <c r="Y398" s="3">
        <v>0</v>
      </c>
      <c r="Z398" s="4">
        <v>0</v>
      </c>
      <c r="AA398" s="4">
        <v>0</v>
      </c>
      <c r="AB398" s="3">
        <v>0</v>
      </c>
      <c r="AC398" s="4">
        <v>0</v>
      </c>
      <c r="AD398" s="4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14">
        <v>0</v>
      </c>
      <c r="AN398" s="3">
        <v>0</v>
      </c>
      <c r="AO398" s="2">
        <v>0</v>
      </c>
      <c r="AP398" s="2">
        <v>0</v>
      </c>
      <c r="AQ398" s="3">
        <v>0</v>
      </c>
      <c r="AR398" s="3">
        <v>0</v>
      </c>
      <c r="AS398" s="2">
        <v>0</v>
      </c>
      <c r="AT398" s="2">
        <v>0</v>
      </c>
      <c r="AU398" s="3">
        <v>0</v>
      </c>
      <c r="AV398" s="3">
        <v>0</v>
      </c>
      <c r="AW398" s="3">
        <v>0</v>
      </c>
      <c r="AX398" s="3">
        <v>0</v>
      </c>
      <c r="AY398" s="4">
        <v>0</v>
      </c>
      <c r="AZ398" s="3">
        <v>0</v>
      </c>
    </row>
    <row r="399" spans="1:52" x14ac:dyDescent="0.35">
      <c r="A399" t="s">
        <v>782</v>
      </c>
      <c r="B399" t="s">
        <v>70</v>
      </c>
      <c r="C399" t="s">
        <v>799</v>
      </c>
      <c r="D399" t="s">
        <v>784</v>
      </c>
      <c r="E399" t="s">
        <v>43</v>
      </c>
      <c r="F399" t="s">
        <v>798</v>
      </c>
      <c r="G399" t="s">
        <v>80</v>
      </c>
      <c r="H399">
        <v>2019</v>
      </c>
      <c r="I399">
        <v>6</v>
      </c>
      <c r="J399" t="s">
        <v>75</v>
      </c>
      <c r="K399" t="s">
        <v>75</v>
      </c>
      <c r="L399" t="s">
        <v>788</v>
      </c>
      <c r="M399" s="2">
        <v>0</v>
      </c>
      <c r="N399" s="3">
        <v>0</v>
      </c>
      <c r="O399" s="2">
        <v>0</v>
      </c>
      <c r="P399" s="2">
        <v>0</v>
      </c>
      <c r="Q399" s="3">
        <v>0</v>
      </c>
      <c r="R399" s="2">
        <v>0</v>
      </c>
      <c r="S399" s="2">
        <v>0</v>
      </c>
      <c r="T399" s="3">
        <v>0</v>
      </c>
      <c r="U399" s="2">
        <v>0</v>
      </c>
      <c r="V399" s="3">
        <v>0</v>
      </c>
      <c r="W399" s="4">
        <v>0</v>
      </c>
      <c r="X399" s="4">
        <v>0</v>
      </c>
      <c r="Y399" s="3">
        <v>0</v>
      </c>
      <c r="Z399" s="4">
        <v>0</v>
      </c>
      <c r="AA399" s="4">
        <v>0</v>
      </c>
      <c r="AB399" s="3">
        <v>0</v>
      </c>
      <c r="AC399" s="4">
        <v>0</v>
      </c>
      <c r="AD399" s="4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14">
        <v>0</v>
      </c>
      <c r="AN399" s="3">
        <v>0</v>
      </c>
      <c r="AO399" s="2">
        <v>0</v>
      </c>
      <c r="AP399" s="2">
        <v>0</v>
      </c>
      <c r="AQ399" s="3">
        <v>0</v>
      </c>
      <c r="AR399" s="3">
        <v>0</v>
      </c>
      <c r="AS399" s="2">
        <v>0</v>
      </c>
      <c r="AT399" s="2">
        <v>0</v>
      </c>
      <c r="AU399" s="3">
        <v>0</v>
      </c>
      <c r="AV399" s="3">
        <v>0</v>
      </c>
      <c r="AW399" s="3">
        <v>0</v>
      </c>
      <c r="AX399" s="3">
        <v>0</v>
      </c>
      <c r="AY399" s="4">
        <v>0</v>
      </c>
      <c r="AZ399" s="3">
        <v>0</v>
      </c>
    </row>
    <row r="400" spans="1:52" x14ac:dyDescent="0.35">
      <c r="A400" t="s">
        <v>782</v>
      </c>
      <c r="B400" t="s">
        <v>70</v>
      </c>
      <c r="C400" t="s">
        <v>799</v>
      </c>
      <c r="D400" t="s">
        <v>784</v>
      </c>
      <c r="E400" t="s">
        <v>44</v>
      </c>
      <c r="F400" t="s">
        <v>798</v>
      </c>
      <c r="G400" t="s">
        <v>80</v>
      </c>
      <c r="H400">
        <v>2019</v>
      </c>
      <c r="I400">
        <v>6</v>
      </c>
      <c r="J400" t="s">
        <v>75</v>
      </c>
      <c r="K400" t="s">
        <v>75</v>
      </c>
      <c r="L400" t="s">
        <v>788</v>
      </c>
      <c r="M400" s="2">
        <v>13642</v>
      </c>
      <c r="N400" s="3">
        <v>-0.53707285622179235</v>
      </c>
      <c r="O400" s="2">
        <v>-1077</v>
      </c>
      <c r="P400" s="2">
        <v>14750</v>
      </c>
      <c r="Q400" s="3">
        <v>-1.0730169491525423</v>
      </c>
      <c r="R400" s="2">
        <v>0</v>
      </c>
      <c r="S400" s="2">
        <v>0</v>
      </c>
      <c r="T400" s="3">
        <v>0</v>
      </c>
      <c r="U400" s="2">
        <v>-330</v>
      </c>
      <c r="V400" s="3">
        <v>0</v>
      </c>
      <c r="W400" s="4">
        <v>0</v>
      </c>
      <c r="X400" s="4">
        <v>3</v>
      </c>
      <c r="Y400" s="3">
        <v>-1</v>
      </c>
      <c r="Z400" s="4">
        <v>0</v>
      </c>
      <c r="AA400" s="4">
        <v>0</v>
      </c>
      <c r="AB400" s="3">
        <v>0</v>
      </c>
      <c r="AC400" s="4">
        <v>0</v>
      </c>
      <c r="AD400" s="4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-7.3016949152542379E-2</v>
      </c>
      <c r="AM400" s="14">
        <v>1</v>
      </c>
      <c r="AN400" s="3">
        <v>0.125</v>
      </c>
      <c r="AO400" s="2">
        <v>3758</v>
      </c>
      <c r="AP400" s="2">
        <v>0</v>
      </c>
      <c r="AQ400" s="3">
        <v>0</v>
      </c>
      <c r="AR400" s="3">
        <v>0.44050727340544571</v>
      </c>
      <c r="AS400" s="2">
        <v>0</v>
      </c>
      <c r="AT400" s="2">
        <v>0</v>
      </c>
      <c r="AU400" s="3">
        <v>0</v>
      </c>
      <c r="AV400" s="3">
        <v>0</v>
      </c>
      <c r="AW400" s="3">
        <v>0</v>
      </c>
      <c r="AX400" s="3">
        <v>1</v>
      </c>
      <c r="AY400" s="4">
        <v>0</v>
      </c>
      <c r="AZ400" s="3">
        <v>0</v>
      </c>
    </row>
    <row r="401" spans="1:52" x14ac:dyDescent="0.35">
      <c r="A401" t="s">
        <v>800</v>
      </c>
      <c r="B401" t="s">
        <v>70</v>
      </c>
      <c r="C401" t="s">
        <v>801</v>
      </c>
      <c r="D401" t="s">
        <v>802</v>
      </c>
      <c r="E401" t="s">
        <v>43</v>
      </c>
      <c r="F401" t="s">
        <v>803</v>
      </c>
      <c r="G401" t="s">
        <v>74</v>
      </c>
      <c r="H401">
        <v>2019</v>
      </c>
      <c r="I401">
        <v>1</v>
      </c>
      <c r="J401" t="s">
        <v>804</v>
      </c>
      <c r="K401" t="s">
        <v>805</v>
      </c>
      <c r="L401" t="s">
        <v>806</v>
      </c>
      <c r="M401" s="2">
        <v>0</v>
      </c>
      <c r="N401" s="3">
        <v>0</v>
      </c>
      <c r="O401" s="2">
        <v>0</v>
      </c>
      <c r="P401" s="2">
        <v>0</v>
      </c>
      <c r="Q401" s="3">
        <v>0</v>
      </c>
      <c r="R401" s="2">
        <v>0</v>
      </c>
      <c r="S401" s="2">
        <v>0</v>
      </c>
      <c r="T401" s="3">
        <v>0</v>
      </c>
      <c r="U401" s="2">
        <v>0</v>
      </c>
      <c r="V401" s="3">
        <v>0</v>
      </c>
      <c r="W401" s="4">
        <v>0</v>
      </c>
      <c r="X401" s="4">
        <v>0</v>
      </c>
      <c r="Y401" s="3">
        <v>0</v>
      </c>
      <c r="Z401" s="4">
        <v>0</v>
      </c>
      <c r="AA401" s="4">
        <v>0</v>
      </c>
      <c r="AB401" s="3">
        <v>0</v>
      </c>
      <c r="AC401" s="4">
        <v>0</v>
      </c>
      <c r="AD401" s="4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14">
        <v>0</v>
      </c>
      <c r="AN401" s="3">
        <v>0</v>
      </c>
      <c r="AO401" s="2">
        <v>0</v>
      </c>
      <c r="AP401" s="2">
        <v>0</v>
      </c>
      <c r="AQ401" s="3">
        <v>0</v>
      </c>
      <c r="AR401" s="3">
        <v>0</v>
      </c>
      <c r="AS401" s="2">
        <v>0</v>
      </c>
      <c r="AT401" s="2">
        <v>0</v>
      </c>
      <c r="AU401" s="3">
        <v>0</v>
      </c>
      <c r="AV401" s="3">
        <v>0</v>
      </c>
      <c r="AW401" s="3">
        <v>0</v>
      </c>
      <c r="AX401" s="3">
        <v>0</v>
      </c>
      <c r="AY401" s="4">
        <v>0</v>
      </c>
      <c r="AZ401" s="3">
        <v>0</v>
      </c>
    </row>
    <row r="402" spans="1:52" x14ac:dyDescent="0.35">
      <c r="A402" t="s">
        <v>800</v>
      </c>
      <c r="B402" t="s">
        <v>70</v>
      </c>
      <c r="C402" t="s">
        <v>801</v>
      </c>
      <c r="D402" t="s">
        <v>802</v>
      </c>
      <c r="E402" t="s">
        <v>44</v>
      </c>
      <c r="F402" t="s">
        <v>803</v>
      </c>
      <c r="G402" t="s">
        <v>74</v>
      </c>
      <c r="H402">
        <v>2019</v>
      </c>
      <c r="I402">
        <v>1</v>
      </c>
      <c r="J402" t="s">
        <v>804</v>
      </c>
      <c r="K402" t="s">
        <v>805</v>
      </c>
      <c r="L402" t="s">
        <v>806</v>
      </c>
      <c r="M402" s="2">
        <v>70785</v>
      </c>
      <c r="N402" s="3">
        <v>4.4319204496835393E-2</v>
      </c>
      <c r="O402" s="2">
        <v>25028</v>
      </c>
      <c r="P402" s="2">
        <v>22024</v>
      </c>
      <c r="Q402" s="3">
        <v>0.13639665819106428</v>
      </c>
      <c r="R402" s="2">
        <v>9514</v>
      </c>
      <c r="S402" s="2">
        <v>13812</v>
      </c>
      <c r="T402" s="3">
        <v>-0.31117868520127423</v>
      </c>
      <c r="U402" s="2">
        <v>38707</v>
      </c>
      <c r="V402" s="3">
        <v>-9.9941867224741313E-2</v>
      </c>
      <c r="W402" s="4">
        <v>34</v>
      </c>
      <c r="X402" s="4">
        <v>34</v>
      </c>
      <c r="Y402" s="3">
        <v>0</v>
      </c>
      <c r="Z402" s="4">
        <v>29</v>
      </c>
      <c r="AA402" s="4">
        <v>26</v>
      </c>
      <c r="AB402" s="3">
        <v>0.11538461538461539</v>
      </c>
      <c r="AC402" s="4">
        <v>8</v>
      </c>
      <c r="AD402" s="4">
        <v>7</v>
      </c>
      <c r="AE402" s="3">
        <v>0.14285714285714285</v>
      </c>
      <c r="AF402" s="3">
        <v>0.8529411764705882</v>
      </c>
      <c r="AG402" s="3">
        <v>0.76470588235294112</v>
      </c>
      <c r="AH402" s="3">
        <v>8.8235294117647078E-2</v>
      </c>
      <c r="AI402" s="3">
        <v>0.27586206896551724</v>
      </c>
      <c r="AJ402" s="3">
        <v>0.26923076923076922</v>
      </c>
      <c r="AK402" s="3">
        <v>6.6312997347480196E-3</v>
      </c>
      <c r="AL402" s="3">
        <v>0.70441336723574277</v>
      </c>
      <c r="AM402" s="14">
        <v>36</v>
      </c>
      <c r="AN402" s="3">
        <v>0.58333333333333337</v>
      </c>
      <c r="AO402" s="2">
        <v>16766</v>
      </c>
      <c r="AP402" s="2">
        <v>0</v>
      </c>
      <c r="AQ402" s="3">
        <v>0</v>
      </c>
      <c r="AR402" s="3">
        <v>3.901052527057889E-2</v>
      </c>
      <c r="AS402" s="2">
        <v>0</v>
      </c>
      <c r="AT402" s="2">
        <v>0</v>
      </c>
      <c r="AU402" s="3">
        <v>0</v>
      </c>
      <c r="AV402" s="3">
        <v>0</v>
      </c>
      <c r="AW402" s="3">
        <v>0.48484848484848486</v>
      </c>
      <c r="AX402" s="3">
        <v>0.97297297297297303</v>
      </c>
      <c r="AY402" s="4">
        <v>0</v>
      </c>
      <c r="AZ402" s="3">
        <v>0</v>
      </c>
    </row>
    <row r="403" spans="1:52" x14ac:dyDescent="0.35">
      <c r="A403" t="s">
        <v>800</v>
      </c>
      <c r="B403" t="s">
        <v>70</v>
      </c>
      <c r="C403" t="s">
        <v>801</v>
      </c>
      <c r="D403" t="s">
        <v>802</v>
      </c>
      <c r="E403" t="s">
        <v>1299</v>
      </c>
      <c r="F403" t="s">
        <v>803</v>
      </c>
      <c r="G403" t="s">
        <v>74</v>
      </c>
      <c r="H403">
        <v>2019</v>
      </c>
      <c r="I403">
        <v>1</v>
      </c>
      <c r="J403" t="s">
        <v>804</v>
      </c>
      <c r="K403" t="s">
        <v>805</v>
      </c>
      <c r="L403" t="s">
        <v>806</v>
      </c>
      <c r="M403" s="2">
        <v>0</v>
      </c>
      <c r="N403" s="3">
        <v>0</v>
      </c>
      <c r="O403" s="2">
        <v>0</v>
      </c>
      <c r="P403" s="2">
        <v>0</v>
      </c>
      <c r="Q403" s="3">
        <v>0</v>
      </c>
      <c r="R403" s="2">
        <v>0</v>
      </c>
      <c r="S403" s="2">
        <v>0</v>
      </c>
      <c r="T403" s="3">
        <v>0</v>
      </c>
      <c r="U403" s="2">
        <v>0</v>
      </c>
      <c r="V403" s="3">
        <v>0</v>
      </c>
      <c r="W403" s="4">
        <v>0</v>
      </c>
      <c r="X403" s="4">
        <v>0</v>
      </c>
      <c r="Y403" s="3">
        <v>0</v>
      </c>
      <c r="Z403" s="4">
        <v>0</v>
      </c>
      <c r="AA403" s="4">
        <v>0</v>
      </c>
      <c r="AB403" s="3">
        <v>0</v>
      </c>
      <c r="AC403" s="4">
        <v>0</v>
      </c>
      <c r="AD403" s="4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14">
        <v>0</v>
      </c>
      <c r="AN403" s="3">
        <v>0</v>
      </c>
      <c r="AO403" s="2">
        <v>0</v>
      </c>
      <c r="AP403" s="2">
        <v>0</v>
      </c>
      <c r="AQ403" s="3">
        <v>0</v>
      </c>
      <c r="AR403" s="3">
        <v>0</v>
      </c>
      <c r="AS403" s="2">
        <v>0</v>
      </c>
      <c r="AT403" s="2">
        <v>0</v>
      </c>
      <c r="AU403" s="3">
        <v>0</v>
      </c>
      <c r="AV403" s="3">
        <v>0</v>
      </c>
      <c r="AW403" s="3">
        <v>0</v>
      </c>
      <c r="AX403" s="3">
        <v>0</v>
      </c>
      <c r="AY403" s="4">
        <v>0</v>
      </c>
      <c r="AZ403" s="3">
        <v>0</v>
      </c>
    </row>
    <row r="404" spans="1:52" x14ac:dyDescent="0.35">
      <c r="A404" t="s">
        <v>807</v>
      </c>
      <c r="B404" t="s">
        <v>70</v>
      </c>
      <c r="C404" t="s">
        <v>808</v>
      </c>
      <c r="D404" t="s">
        <v>809</v>
      </c>
      <c r="E404" t="s">
        <v>43</v>
      </c>
      <c r="F404" t="s">
        <v>810</v>
      </c>
      <c r="G404" t="s">
        <v>74</v>
      </c>
      <c r="H404">
        <v>2018</v>
      </c>
      <c r="I404">
        <v>9</v>
      </c>
      <c r="J404" t="s">
        <v>811</v>
      </c>
      <c r="K404" t="s">
        <v>812</v>
      </c>
      <c r="L404" t="s">
        <v>234</v>
      </c>
      <c r="M404" s="2">
        <v>0</v>
      </c>
      <c r="N404" s="3">
        <v>0</v>
      </c>
      <c r="O404" s="2">
        <v>0</v>
      </c>
      <c r="P404" s="2">
        <v>0</v>
      </c>
      <c r="Q404" s="3">
        <v>0</v>
      </c>
      <c r="R404" s="2">
        <v>0</v>
      </c>
      <c r="S404" s="2">
        <v>0</v>
      </c>
      <c r="T404" s="3">
        <v>0</v>
      </c>
      <c r="U404" s="2">
        <v>0</v>
      </c>
      <c r="V404" s="3">
        <v>0</v>
      </c>
      <c r="W404" s="4">
        <v>0</v>
      </c>
      <c r="X404" s="4">
        <v>0</v>
      </c>
      <c r="Y404" s="3">
        <v>0</v>
      </c>
      <c r="Z404" s="4">
        <v>0</v>
      </c>
      <c r="AA404" s="4">
        <v>0</v>
      </c>
      <c r="AB404" s="3">
        <v>0</v>
      </c>
      <c r="AC404" s="4">
        <v>0</v>
      </c>
      <c r="AD404" s="4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14">
        <v>0</v>
      </c>
      <c r="AN404" s="3">
        <v>0</v>
      </c>
      <c r="AO404" s="2">
        <v>0</v>
      </c>
      <c r="AP404" s="2">
        <v>0</v>
      </c>
      <c r="AQ404" s="3">
        <v>0</v>
      </c>
      <c r="AR404" s="3">
        <v>0</v>
      </c>
      <c r="AS404" s="2">
        <v>0</v>
      </c>
      <c r="AT404" s="2">
        <v>0</v>
      </c>
      <c r="AU404" s="3">
        <v>0</v>
      </c>
      <c r="AV404" s="3">
        <v>0</v>
      </c>
      <c r="AW404" s="3">
        <v>0</v>
      </c>
      <c r="AX404" s="3">
        <v>0</v>
      </c>
      <c r="AY404" s="4">
        <v>0</v>
      </c>
      <c r="AZ404" s="3">
        <v>0</v>
      </c>
    </row>
    <row r="405" spans="1:52" x14ac:dyDescent="0.35">
      <c r="A405" t="s">
        <v>807</v>
      </c>
      <c r="B405" t="s">
        <v>70</v>
      </c>
      <c r="C405" t="s">
        <v>808</v>
      </c>
      <c r="D405" t="s">
        <v>809</v>
      </c>
      <c r="E405" t="s">
        <v>44</v>
      </c>
      <c r="F405" t="s">
        <v>810</v>
      </c>
      <c r="G405" t="s">
        <v>74</v>
      </c>
      <c r="H405">
        <v>2018</v>
      </c>
      <c r="I405">
        <v>9</v>
      </c>
      <c r="J405" t="s">
        <v>811</v>
      </c>
      <c r="K405" t="s">
        <v>812</v>
      </c>
      <c r="L405" t="s">
        <v>234</v>
      </c>
      <c r="M405" s="2">
        <v>77644</v>
      </c>
      <c r="N405" s="3">
        <v>2.1035254616675991</v>
      </c>
      <c r="O405" s="2">
        <v>55295</v>
      </c>
      <c r="P405" s="2">
        <v>2669</v>
      </c>
      <c r="Q405" s="3">
        <v>19.717497189958785</v>
      </c>
      <c r="R405" s="2">
        <v>50840</v>
      </c>
      <c r="S405" s="2">
        <v>3018</v>
      </c>
      <c r="T405" s="3">
        <v>15.845593108018555</v>
      </c>
      <c r="U405" s="2">
        <v>62603</v>
      </c>
      <c r="V405" s="3">
        <v>3.2353697314119478</v>
      </c>
      <c r="W405" s="4">
        <v>12</v>
      </c>
      <c r="X405" s="4">
        <v>7</v>
      </c>
      <c r="Y405" s="3">
        <v>0.7142857142857143</v>
      </c>
      <c r="Z405" s="4">
        <v>9</v>
      </c>
      <c r="AA405" s="4">
        <v>6</v>
      </c>
      <c r="AB405" s="3">
        <v>0.5</v>
      </c>
      <c r="AC405" s="4">
        <v>3</v>
      </c>
      <c r="AD405" s="4">
        <v>1</v>
      </c>
      <c r="AE405" s="3">
        <v>2</v>
      </c>
      <c r="AF405" s="3">
        <v>0.75</v>
      </c>
      <c r="AG405" s="3">
        <v>0.8571428571428571</v>
      </c>
      <c r="AH405" s="3">
        <v>-0.1071428571428571</v>
      </c>
      <c r="AI405" s="3">
        <v>0.33333333333333331</v>
      </c>
      <c r="AJ405" s="3">
        <v>0.16666666666666666</v>
      </c>
      <c r="AK405" s="3">
        <v>0.16666666666666666</v>
      </c>
      <c r="AL405" s="3">
        <v>1.6691644810790558</v>
      </c>
      <c r="AM405" s="14">
        <v>10</v>
      </c>
      <c r="AN405" s="3">
        <v>1</v>
      </c>
      <c r="AO405" s="2">
        <v>17528</v>
      </c>
      <c r="AP405" s="2">
        <v>0</v>
      </c>
      <c r="AQ405" s="3">
        <v>0</v>
      </c>
      <c r="AR405" s="3">
        <v>0</v>
      </c>
      <c r="AS405" s="2">
        <v>0</v>
      </c>
      <c r="AT405" s="2">
        <v>0</v>
      </c>
      <c r="AU405" s="3">
        <v>0</v>
      </c>
      <c r="AV405" s="3">
        <v>0</v>
      </c>
      <c r="AW405" s="3">
        <v>0.375</v>
      </c>
      <c r="AX405" s="3">
        <v>0.85185185185185186</v>
      </c>
      <c r="AY405" s="4">
        <v>0</v>
      </c>
      <c r="AZ405" s="3">
        <v>0</v>
      </c>
    </row>
    <row r="406" spans="1:52" x14ac:dyDescent="0.35">
      <c r="A406" t="s">
        <v>807</v>
      </c>
      <c r="B406" t="s">
        <v>70</v>
      </c>
      <c r="C406" t="s">
        <v>813</v>
      </c>
      <c r="D406" t="s">
        <v>809</v>
      </c>
      <c r="E406" t="s">
        <v>43</v>
      </c>
      <c r="F406" t="s">
        <v>814</v>
      </c>
      <c r="G406" t="s">
        <v>74</v>
      </c>
      <c r="H406">
        <v>2019</v>
      </c>
      <c r="I406">
        <v>3</v>
      </c>
      <c r="J406" t="s">
        <v>815</v>
      </c>
      <c r="K406" t="s">
        <v>816</v>
      </c>
      <c r="L406" t="s">
        <v>234</v>
      </c>
      <c r="M406" s="2">
        <v>0</v>
      </c>
      <c r="N406" s="3">
        <v>0</v>
      </c>
      <c r="O406" s="2">
        <v>0</v>
      </c>
      <c r="P406" s="2">
        <v>0</v>
      </c>
      <c r="Q406" s="3">
        <v>0</v>
      </c>
      <c r="R406" s="2">
        <v>0</v>
      </c>
      <c r="S406" s="2">
        <v>0</v>
      </c>
      <c r="T406" s="3">
        <v>0</v>
      </c>
      <c r="U406" s="2">
        <v>0</v>
      </c>
      <c r="V406" s="3">
        <v>0</v>
      </c>
      <c r="W406" s="4">
        <v>0</v>
      </c>
      <c r="X406" s="4">
        <v>0</v>
      </c>
      <c r="Y406" s="3">
        <v>0</v>
      </c>
      <c r="Z406" s="4">
        <v>0</v>
      </c>
      <c r="AA406" s="4">
        <v>0</v>
      </c>
      <c r="AB406" s="3">
        <v>0</v>
      </c>
      <c r="AC406" s="4">
        <v>0</v>
      </c>
      <c r="AD406" s="4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14">
        <v>0</v>
      </c>
      <c r="AN406" s="3">
        <v>0</v>
      </c>
      <c r="AO406" s="2">
        <v>0</v>
      </c>
      <c r="AP406" s="2">
        <v>0</v>
      </c>
      <c r="AQ406" s="3">
        <v>0</v>
      </c>
      <c r="AR406" s="3">
        <v>0</v>
      </c>
      <c r="AS406" s="2">
        <v>0</v>
      </c>
      <c r="AT406" s="2">
        <v>0</v>
      </c>
      <c r="AU406" s="3">
        <v>0</v>
      </c>
      <c r="AV406" s="3">
        <v>0</v>
      </c>
      <c r="AW406" s="3">
        <v>0</v>
      </c>
      <c r="AX406" s="3">
        <v>0</v>
      </c>
      <c r="AY406" s="4">
        <v>0</v>
      </c>
      <c r="AZ406" s="3">
        <v>0</v>
      </c>
    </row>
    <row r="407" spans="1:52" x14ac:dyDescent="0.35">
      <c r="A407" t="s">
        <v>807</v>
      </c>
      <c r="B407" t="s">
        <v>70</v>
      </c>
      <c r="C407" t="s">
        <v>813</v>
      </c>
      <c r="D407" t="s">
        <v>809</v>
      </c>
      <c r="E407" t="s">
        <v>44</v>
      </c>
      <c r="F407" t="s">
        <v>814</v>
      </c>
      <c r="G407" t="s">
        <v>74</v>
      </c>
      <c r="H407">
        <v>2019</v>
      </c>
      <c r="I407">
        <v>3</v>
      </c>
      <c r="J407" t="s">
        <v>815</v>
      </c>
      <c r="K407" t="s">
        <v>816</v>
      </c>
      <c r="L407" t="s">
        <v>234</v>
      </c>
      <c r="M407" s="2">
        <v>24735</v>
      </c>
      <c r="N407" s="3">
        <v>0.21733353019341503</v>
      </c>
      <c r="O407" s="2">
        <v>10831</v>
      </c>
      <c r="P407" s="2">
        <v>6415</v>
      </c>
      <c r="Q407" s="3">
        <v>0.68838659392049872</v>
      </c>
      <c r="R407" s="2">
        <v>3531</v>
      </c>
      <c r="S407" s="2">
        <v>1172</v>
      </c>
      <c r="T407" s="3">
        <v>2.0127986348122868</v>
      </c>
      <c r="U407" s="2">
        <v>12952</v>
      </c>
      <c r="V407" s="3">
        <v>0.22269423204002645</v>
      </c>
      <c r="W407" s="4">
        <v>13</v>
      </c>
      <c r="X407" s="4">
        <v>10</v>
      </c>
      <c r="Y407" s="3">
        <v>0.3</v>
      </c>
      <c r="Z407" s="4">
        <v>11</v>
      </c>
      <c r="AA407" s="4">
        <v>8</v>
      </c>
      <c r="AB407" s="3">
        <v>0.375</v>
      </c>
      <c r="AC407" s="4">
        <v>2</v>
      </c>
      <c r="AD407" s="4">
        <v>3</v>
      </c>
      <c r="AE407" s="3">
        <v>-0.33333333333333331</v>
      </c>
      <c r="AF407" s="3">
        <v>0.84615384615384615</v>
      </c>
      <c r="AG407" s="3">
        <v>0.8</v>
      </c>
      <c r="AH407" s="3">
        <v>4.6153846153846101E-2</v>
      </c>
      <c r="AI407" s="3">
        <v>0.18181818181818182</v>
      </c>
      <c r="AJ407" s="3">
        <v>0.375</v>
      </c>
      <c r="AK407" s="3">
        <v>-0.19318181818181818</v>
      </c>
      <c r="AL407" s="3">
        <v>1.1379579111457521</v>
      </c>
      <c r="AM407" s="14">
        <v>12</v>
      </c>
      <c r="AN407" s="3">
        <v>0.875</v>
      </c>
      <c r="AO407" s="2">
        <v>4719</v>
      </c>
      <c r="AP407" s="2">
        <v>0</v>
      </c>
      <c r="AQ407" s="3">
        <v>0</v>
      </c>
      <c r="AR407" s="3">
        <v>0</v>
      </c>
      <c r="AS407" s="2">
        <v>0</v>
      </c>
      <c r="AT407" s="2">
        <v>0</v>
      </c>
      <c r="AU407" s="3">
        <v>0</v>
      </c>
      <c r="AV407" s="3">
        <v>0</v>
      </c>
      <c r="AW407" s="3">
        <v>0.5714285714285714</v>
      </c>
      <c r="AX407" s="3">
        <v>0.96666666666666667</v>
      </c>
      <c r="AY407" s="4">
        <v>0</v>
      </c>
      <c r="AZ407" s="3">
        <v>0</v>
      </c>
    </row>
    <row r="408" spans="1:52" x14ac:dyDescent="0.35">
      <c r="A408" t="s">
        <v>807</v>
      </c>
      <c r="B408" t="s">
        <v>70</v>
      </c>
      <c r="C408" t="s">
        <v>817</v>
      </c>
      <c r="D408" t="s">
        <v>818</v>
      </c>
      <c r="E408" t="s">
        <v>43</v>
      </c>
      <c r="F408" t="s">
        <v>819</v>
      </c>
      <c r="G408" t="s">
        <v>74</v>
      </c>
      <c r="H408">
        <v>2019</v>
      </c>
      <c r="I408">
        <v>6</v>
      </c>
      <c r="J408" t="s">
        <v>1298</v>
      </c>
      <c r="K408" t="s">
        <v>820</v>
      </c>
      <c r="L408" t="s">
        <v>234</v>
      </c>
      <c r="M408" s="2">
        <v>0</v>
      </c>
      <c r="N408" s="3">
        <v>0</v>
      </c>
      <c r="O408" s="2">
        <v>0</v>
      </c>
      <c r="P408" s="2">
        <v>0</v>
      </c>
      <c r="Q408" s="3">
        <v>0</v>
      </c>
      <c r="R408" s="2">
        <v>0</v>
      </c>
      <c r="S408" s="2">
        <v>0</v>
      </c>
      <c r="T408" s="3">
        <v>0</v>
      </c>
      <c r="U408" s="2">
        <v>0</v>
      </c>
      <c r="V408" s="3">
        <v>0</v>
      </c>
      <c r="W408" s="4">
        <v>0</v>
      </c>
      <c r="X408" s="4">
        <v>0</v>
      </c>
      <c r="Y408" s="3">
        <v>0</v>
      </c>
      <c r="Z408" s="4">
        <v>0</v>
      </c>
      <c r="AA408" s="4">
        <v>0</v>
      </c>
      <c r="AB408" s="3">
        <v>0</v>
      </c>
      <c r="AC408" s="4">
        <v>0</v>
      </c>
      <c r="AD408" s="4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14">
        <v>0</v>
      </c>
      <c r="AN408" s="3">
        <v>0</v>
      </c>
      <c r="AO408" s="2">
        <v>0</v>
      </c>
      <c r="AP408" s="2">
        <v>0</v>
      </c>
      <c r="AQ408" s="3">
        <v>0</v>
      </c>
      <c r="AR408" s="3">
        <v>0</v>
      </c>
      <c r="AS408" s="2">
        <v>0</v>
      </c>
      <c r="AT408" s="2">
        <v>0</v>
      </c>
      <c r="AU408" s="3">
        <v>0</v>
      </c>
      <c r="AV408" s="3">
        <v>0</v>
      </c>
      <c r="AW408" s="3">
        <v>0</v>
      </c>
      <c r="AX408" s="3">
        <v>0</v>
      </c>
      <c r="AY408" s="4">
        <v>0</v>
      </c>
      <c r="AZ408" s="3">
        <v>0</v>
      </c>
    </row>
    <row r="409" spans="1:52" x14ac:dyDescent="0.35">
      <c r="A409" t="s">
        <v>807</v>
      </c>
      <c r="B409" t="s">
        <v>70</v>
      </c>
      <c r="C409" t="s">
        <v>817</v>
      </c>
      <c r="D409" t="s">
        <v>818</v>
      </c>
      <c r="E409" t="s">
        <v>44</v>
      </c>
      <c r="F409" t="s">
        <v>819</v>
      </c>
      <c r="G409" t="s">
        <v>74</v>
      </c>
      <c r="H409">
        <v>2019</v>
      </c>
      <c r="I409">
        <v>6</v>
      </c>
      <c r="J409" t="s">
        <v>1298</v>
      </c>
      <c r="K409" t="s">
        <v>820</v>
      </c>
      <c r="L409" t="s">
        <v>234</v>
      </c>
      <c r="M409" s="2">
        <v>65121</v>
      </c>
      <c r="N409" s="3">
        <v>-1.8182640553620698E-2</v>
      </c>
      <c r="O409" s="2">
        <v>8736</v>
      </c>
      <c r="P409" s="2">
        <v>9942</v>
      </c>
      <c r="Q409" s="3">
        <v>-0.12130356065178027</v>
      </c>
      <c r="R409" s="2">
        <v>479</v>
      </c>
      <c r="S409" s="2">
        <v>9942</v>
      </c>
      <c r="T409" s="3">
        <v>-0.95182055924361297</v>
      </c>
      <c r="U409" s="2">
        <v>38836</v>
      </c>
      <c r="V409" s="3">
        <v>-0.19592538147787739</v>
      </c>
      <c r="W409" s="4">
        <v>5</v>
      </c>
      <c r="X409" s="4">
        <v>13</v>
      </c>
      <c r="Y409" s="3">
        <v>-0.61538461538461542</v>
      </c>
      <c r="Z409" s="4">
        <v>1</v>
      </c>
      <c r="AA409" s="4">
        <v>11</v>
      </c>
      <c r="AB409" s="3">
        <v>-0.90909090909090906</v>
      </c>
      <c r="AC409" s="4">
        <v>0</v>
      </c>
      <c r="AD409" s="4">
        <v>3</v>
      </c>
      <c r="AE409" s="3">
        <v>-1</v>
      </c>
      <c r="AF409" s="3">
        <v>0.2</v>
      </c>
      <c r="AG409" s="3">
        <v>0.84615384615384615</v>
      </c>
      <c r="AH409" s="3">
        <v>-0.64615384615384608</v>
      </c>
      <c r="AI409" s="3">
        <v>0</v>
      </c>
      <c r="AJ409" s="3">
        <v>0.27272727272727271</v>
      </c>
      <c r="AK409" s="3">
        <v>-0.27272727272727271</v>
      </c>
      <c r="AL409" s="3">
        <v>0.83051699859183259</v>
      </c>
      <c r="AM409" s="14">
        <v>14</v>
      </c>
      <c r="AN409" s="3">
        <v>0.84615384615384615</v>
      </c>
      <c r="AO409" s="2">
        <v>16636</v>
      </c>
      <c r="AP409" s="2">
        <v>0</v>
      </c>
      <c r="AQ409" s="3">
        <v>0</v>
      </c>
      <c r="AR409" s="3">
        <v>3.6430757274007866E-2</v>
      </c>
      <c r="AS409" s="2">
        <v>0</v>
      </c>
      <c r="AT409" s="2">
        <v>0</v>
      </c>
      <c r="AU409" s="3">
        <v>0</v>
      </c>
      <c r="AV409" s="3">
        <v>0</v>
      </c>
      <c r="AW409" s="3">
        <v>0.25</v>
      </c>
      <c r="AX409" s="3">
        <v>0.95</v>
      </c>
      <c r="AY409" s="4">
        <v>0</v>
      </c>
      <c r="AZ409" s="3">
        <v>0</v>
      </c>
    </row>
    <row r="410" spans="1:52" x14ac:dyDescent="0.35">
      <c r="A410" t="s">
        <v>807</v>
      </c>
      <c r="B410" t="s">
        <v>70</v>
      </c>
      <c r="C410" t="s">
        <v>821</v>
      </c>
      <c r="D410" t="s">
        <v>822</v>
      </c>
      <c r="E410" t="s">
        <v>43</v>
      </c>
      <c r="F410" t="s">
        <v>823</v>
      </c>
      <c r="G410" t="s">
        <v>74</v>
      </c>
      <c r="H410">
        <v>2020</v>
      </c>
      <c r="I410">
        <v>5</v>
      </c>
      <c r="J410" t="s">
        <v>824</v>
      </c>
      <c r="K410" t="s">
        <v>825</v>
      </c>
      <c r="L410" t="s">
        <v>234</v>
      </c>
      <c r="M410" s="2">
        <v>0</v>
      </c>
      <c r="N410" s="3">
        <v>0</v>
      </c>
      <c r="O410" s="2">
        <v>0</v>
      </c>
      <c r="P410" s="2">
        <v>0</v>
      </c>
      <c r="Q410" s="3">
        <v>0</v>
      </c>
      <c r="R410" s="2">
        <v>0</v>
      </c>
      <c r="S410" s="2">
        <v>0</v>
      </c>
      <c r="T410" s="3">
        <v>0</v>
      </c>
      <c r="U410" s="2">
        <v>0</v>
      </c>
      <c r="V410" s="3">
        <v>0</v>
      </c>
      <c r="W410" s="4">
        <v>0</v>
      </c>
      <c r="X410" s="4">
        <v>0</v>
      </c>
      <c r="Y410" s="3">
        <v>0</v>
      </c>
      <c r="Z410" s="4">
        <v>0</v>
      </c>
      <c r="AA410" s="4">
        <v>0</v>
      </c>
      <c r="AB410" s="3">
        <v>0</v>
      </c>
      <c r="AC410" s="4">
        <v>0</v>
      </c>
      <c r="AD410" s="4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14">
        <v>0</v>
      </c>
      <c r="AN410" s="3">
        <v>0</v>
      </c>
      <c r="AO410" s="2">
        <v>0</v>
      </c>
      <c r="AP410" s="2">
        <v>0</v>
      </c>
      <c r="AQ410" s="3">
        <v>0</v>
      </c>
      <c r="AR410" s="3">
        <v>0</v>
      </c>
      <c r="AS410" s="2">
        <v>0</v>
      </c>
      <c r="AT410" s="2">
        <v>0</v>
      </c>
      <c r="AU410" s="3">
        <v>0</v>
      </c>
      <c r="AV410" s="3">
        <v>0</v>
      </c>
      <c r="AW410" s="3">
        <v>0</v>
      </c>
      <c r="AX410" s="3">
        <v>0</v>
      </c>
      <c r="AY410" s="4">
        <v>0</v>
      </c>
      <c r="AZ410" s="3">
        <v>0</v>
      </c>
    </row>
    <row r="411" spans="1:52" x14ac:dyDescent="0.35">
      <c r="A411" t="s">
        <v>807</v>
      </c>
      <c r="B411" t="s">
        <v>70</v>
      </c>
      <c r="C411" t="s">
        <v>821</v>
      </c>
      <c r="D411" t="s">
        <v>822</v>
      </c>
      <c r="E411" t="s">
        <v>44</v>
      </c>
      <c r="F411" t="s">
        <v>823</v>
      </c>
      <c r="G411" t="s">
        <v>74</v>
      </c>
      <c r="H411">
        <v>2020</v>
      </c>
      <c r="I411">
        <v>5</v>
      </c>
      <c r="J411" t="s">
        <v>824</v>
      </c>
      <c r="K411" t="s">
        <v>825</v>
      </c>
      <c r="L411" t="s">
        <v>234</v>
      </c>
      <c r="M411" s="2">
        <v>2522</v>
      </c>
      <c r="N411" s="3">
        <v>0</v>
      </c>
      <c r="O411" s="2">
        <v>0</v>
      </c>
      <c r="P411" s="2">
        <v>0</v>
      </c>
      <c r="Q411" s="3">
        <v>0</v>
      </c>
      <c r="R411" s="2">
        <v>0</v>
      </c>
      <c r="S411" s="2">
        <v>0</v>
      </c>
      <c r="T411" s="3">
        <v>0</v>
      </c>
      <c r="U411" s="2">
        <v>0</v>
      </c>
      <c r="V411" s="3">
        <v>0</v>
      </c>
      <c r="W411" s="4">
        <v>0</v>
      </c>
      <c r="X411" s="4">
        <v>0</v>
      </c>
      <c r="Y411" s="3">
        <v>0</v>
      </c>
      <c r="Z411" s="4">
        <v>0</v>
      </c>
      <c r="AA411" s="4">
        <v>0</v>
      </c>
      <c r="AB411" s="3">
        <v>0</v>
      </c>
      <c r="AC411" s="4">
        <v>0</v>
      </c>
      <c r="AD411" s="4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14">
        <v>1</v>
      </c>
      <c r="AN411" s="3">
        <v>1</v>
      </c>
      <c r="AO411" s="2">
        <v>622</v>
      </c>
      <c r="AP411" s="2">
        <v>0</v>
      </c>
      <c r="AQ411" s="3">
        <v>0</v>
      </c>
      <c r="AR411" s="3">
        <v>0</v>
      </c>
      <c r="AS411" s="2">
        <v>0</v>
      </c>
      <c r="AT411" s="2">
        <v>0</v>
      </c>
      <c r="AU411" s="3">
        <v>0</v>
      </c>
      <c r="AV411" s="3">
        <v>0</v>
      </c>
      <c r="AW411" s="3">
        <v>0</v>
      </c>
      <c r="AX411" s="3">
        <v>0</v>
      </c>
      <c r="AY411" s="4">
        <v>0</v>
      </c>
      <c r="AZ411" s="3">
        <v>0</v>
      </c>
    </row>
    <row r="412" spans="1:52" x14ac:dyDescent="0.35">
      <c r="A412" t="s">
        <v>807</v>
      </c>
      <c r="B412" t="s">
        <v>70</v>
      </c>
      <c r="C412" t="s">
        <v>826</v>
      </c>
      <c r="D412" t="s">
        <v>230</v>
      </c>
      <c r="E412" t="s">
        <v>43</v>
      </c>
      <c r="F412" t="s">
        <v>827</v>
      </c>
      <c r="G412" t="s">
        <v>74</v>
      </c>
      <c r="H412">
        <v>2020</v>
      </c>
      <c r="I412">
        <v>7</v>
      </c>
      <c r="J412" t="s">
        <v>828</v>
      </c>
      <c r="K412" t="s">
        <v>829</v>
      </c>
      <c r="L412" t="s">
        <v>234</v>
      </c>
      <c r="M412" s="2">
        <v>0</v>
      </c>
      <c r="N412" s="3">
        <v>0</v>
      </c>
      <c r="O412" s="2">
        <v>0</v>
      </c>
      <c r="P412" s="2">
        <v>0</v>
      </c>
      <c r="Q412" s="3">
        <v>0</v>
      </c>
      <c r="R412" s="2">
        <v>0</v>
      </c>
      <c r="S412" s="2">
        <v>0</v>
      </c>
      <c r="T412" s="3">
        <v>0</v>
      </c>
      <c r="U412" s="2">
        <v>0</v>
      </c>
      <c r="V412" s="3">
        <v>0</v>
      </c>
      <c r="W412" s="4">
        <v>0</v>
      </c>
      <c r="X412" s="4">
        <v>0</v>
      </c>
      <c r="Y412" s="3">
        <v>0</v>
      </c>
      <c r="Z412" s="4">
        <v>0</v>
      </c>
      <c r="AA412" s="4">
        <v>0</v>
      </c>
      <c r="AB412" s="3">
        <v>0</v>
      </c>
      <c r="AC412" s="4">
        <v>0</v>
      </c>
      <c r="AD412" s="4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14">
        <v>0</v>
      </c>
      <c r="AN412" s="3">
        <v>0</v>
      </c>
      <c r="AO412" s="2">
        <v>0</v>
      </c>
      <c r="AP412" s="2">
        <v>0</v>
      </c>
      <c r="AQ412" s="3">
        <v>0</v>
      </c>
      <c r="AR412" s="3">
        <v>0</v>
      </c>
      <c r="AS412" s="2">
        <v>0</v>
      </c>
      <c r="AT412" s="2">
        <v>0</v>
      </c>
      <c r="AU412" s="3">
        <v>0</v>
      </c>
      <c r="AV412" s="3">
        <v>0</v>
      </c>
      <c r="AW412" s="3">
        <v>0</v>
      </c>
      <c r="AX412" s="3">
        <v>0</v>
      </c>
      <c r="AY412" s="4">
        <v>0</v>
      </c>
      <c r="AZ412" s="3">
        <v>0</v>
      </c>
    </row>
    <row r="413" spans="1:52" x14ac:dyDescent="0.35">
      <c r="A413" t="s">
        <v>807</v>
      </c>
      <c r="B413" t="s">
        <v>70</v>
      </c>
      <c r="C413" t="s">
        <v>826</v>
      </c>
      <c r="D413" t="s">
        <v>230</v>
      </c>
      <c r="E413" t="s">
        <v>44</v>
      </c>
      <c r="F413" t="s">
        <v>827</v>
      </c>
      <c r="G413" t="s">
        <v>74</v>
      </c>
      <c r="H413">
        <v>2020</v>
      </c>
      <c r="I413">
        <v>7</v>
      </c>
      <c r="J413" t="s">
        <v>828</v>
      </c>
      <c r="K413" t="s">
        <v>829</v>
      </c>
      <c r="L413" t="s">
        <v>234</v>
      </c>
      <c r="M413" s="2">
        <v>69912</v>
      </c>
      <c r="N413" s="3">
        <v>0.39759710533154746</v>
      </c>
      <c r="O413" s="2">
        <v>5055</v>
      </c>
      <c r="P413" s="2">
        <v>-14834</v>
      </c>
      <c r="Q413" s="3">
        <v>-1.3407712012943238</v>
      </c>
      <c r="R413" s="2">
        <v>5055</v>
      </c>
      <c r="S413" s="2">
        <v>-14834</v>
      </c>
      <c r="T413" s="3">
        <v>-1.3407712012943238</v>
      </c>
      <c r="U413" s="2">
        <v>34026</v>
      </c>
      <c r="V413" s="3">
        <v>1.4068755747329702</v>
      </c>
      <c r="W413" s="4">
        <v>5</v>
      </c>
      <c r="X413" s="4">
        <v>1</v>
      </c>
      <c r="Y413" s="3">
        <v>4</v>
      </c>
      <c r="Z413" s="4">
        <v>3</v>
      </c>
      <c r="AA413" s="4">
        <v>0</v>
      </c>
      <c r="AB413" s="3">
        <v>0</v>
      </c>
      <c r="AC413" s="4">
        <v>2</v>
      </c>
      <c r="AD413" s="4">
        <v>0</v>
      </c>
      <c r="AE413" s="3">
        <v>0</v>
      </c>
      <c r="AF413" s="3">
        <v>0.6</v>
      </c>
      <c r="AG413" s="3">
        <v>0</v>
      </c>
      <c r="AH413" s="3">
        <v>0.6</v>
      </c>
      <c r="AI413" s="3">
        <v>0.66666666666666663</v>
      </c>
      <c r="AJ413" s="3">
        <v>0</v>
      </c>
      <c r="AK413" s="3">
        <v>0.66666666666666663</v>
      </c>
      <c r="AL413" s="3">
        <v>0</v>
      </c>
      <c r="AM413" s="14">
        <v>7</v>
      </c>
      <c r="AN413" s="3">
        <v>1</v>
      </c>
      <c r="AO413" s="2">
        <v>16360</v>
      </c>
      <c r="AP413" s="2">
        <v>5000</v>
      </c>
      <c r="AQ413" s="3">
        <v>0.30562347188264061</v>
      </c>
      <c r="AR413" s="3">
        <v>0.7359184777707638</v>
      </c>
      <c r="AS413" s="2">
        <v>5000</v>
      </c>
      <c r="AT413" s="2">
        <v>0</v>
      </c>
      <c r="AU413" s="3">
        <v>0.30562347188264061</v>
      </c>
      <c r="AV413" s="3">
        <v>0</v>
      </c>
      <c r="AW413" s="3">
        <v>0.25</v>
      </c>
      <c r="AX413" s="3">
        <v>0.33333333333333331</v>
      </c>
      <c r="AY413" s="4">
        <v>0</v>
      </c>
      <c r="AZ413" s="3">
        <v>0.30562347188264061</v>
      </c>
    </row>
    <row r="414" spans="1:52" x14ac:dyDescent="0.35">
      <c r="A414" t="s">
        <v>807</v>
      </c>
      <c r="B414" t="s">
        <v>70</v>
      </c>
      <c r="C414" t="s">
        <v>830</v>
      </c>
      <c r="D414" t="s">
        <v>230</v>
      </c>
      <c r="E414" t="s">
        <v>43</v>
      </c>
      <c r="F414" t="s">
        <v>831</v>
      </c>
      <c r="G414" t="s">
        <v>74</v>
      </c>
      <c r="H414">
        <v>2021</v>
      </c>
      <c r="I414">
        <v>4</v>
      </c>
      <c r="J414" t="s">
        <v>832</v>
      </c>
      <c r="K414" t="s">
        <v>833</v>
      </c>
      <c r="L414" t="s">
        <v>234</v>
      </c>
      <c r="M414" s="2">
        <v>0</v>
      </c>
      <c r="N414" s="3">
        <v>0</v>
      </c>
      <c r="O414" s="2">
        <v>0</v>
      </c>
      <c r="P414" s="2">
        <v>0</v>
      </c>
      <c r="Q414" s="3">
        <v>0</v>
      </c>
      <c r="R414" s="2">
        <v>0</v>
      </c>
      <c r="S414" s="2">
        <v>0</v>
      </c>
      <c r="T414" s="3">
        <v>0</v>
      </c>
      <c r="U414" s="2">
        <v>0</v>
      </c>
      <c r="V414" s="3">
        <v>0</v>
      </c>
      <c r="W414" s="4">
        <v>0</v>
      </c>
      <c r="X414" s="4">
        <v>0</v>
      </c>
      <c r="Y414" s="3">
        <v>0</v>
      </c>
      <c r="Z414" s="4">
        <v>0</v>
      </c>
      <c r="AA414" s="4">
        <v>0</v>
      </c>
      <c r="AB414" s="3">
        <v>0</v>
      </c>
      <c r="AC414" s="4">
        <v>0</v>
      </c>
      <c r="AD414" s="4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14">
        <v>0</v>
      </c>
      <c r="AN414" s="3">
        <v>0</v>
      </c>
      <c r="AO414" s="2">
        <v>0</v>
      </c>
      <c r="AP414" s="2">
        <v>0</v>
      </c>
      <c r="AQ414" s="3">
        <v>0</v>
      </c>
      <c r="AR414" s="3">
        <v>0</v>
      </c>
      <c r="AS414" s="2">
        <v>0</v>
      </c>
      <c r="AT414" s="2">
        <v>0</v>
      </c>
      <c r="AU414" s="3">
        <v>0</v>
      </c>
      <c r="AV414" s="3">
        <v>0</v>
      </c>
      <c r="AW414" s="3">
        <v>0</v>
      </c>
      <c r="AX414" s="3">
        <v>0</v>
      </c>
      <c r="AY414" s="4">
        <v>0</v>
      </c>
      <c r="AZ414" s="3">
        <v>0</v>
      </c>
    </row>
    <row r="415" spans="1:52" x14ac:dyDescent="0.35">
      <c r="A415" t="s">
        <v>807</v>
      </c>
      <c r="B415" t="s">
        <v>70</v>
      </c>
      <c r="C415" t="s">
        <v>830</v>
      </c>
      <c r="D415" t="s">
        <v>230</v>
      </c>
      <c r="E415" t="s">
        <v>44</v>
      </c>
      <c r="F415" t="s">
        <v>831</v>
      </c>
      <c r="G415" t="s">
        <v>74</v>
      </c>
      <c r="H415">
        <v>2021</v>
      </c>
      <c r="I415">
        <v>4</v>
      </c>
      <c r="J415" t="s">
        <v>832</v>
      </c>
      <c r="K415" t="s">
        <v>833</v>
      </c>
      <c r="L415" t="s">
        <v>234</v>
      </c>
      <c r="M415" s="2">
        <v>25434</v>
      </c>
      <c r="N415" s="3">
        <v>-0.15013198783707021</v>
      </c>
      <c r="O415" s="2">
        <v>-4493</v>
      </c>
      <c r="P415" s="2">
        <v>0</v>
      </c>
      <c r="Q415" s="3">
        <v>0</v>
      </c>
      <c r="R415" s="2">
        <v>-4493</v>
      </c>
      <c r="S415" s="2">
        <v>0</v>
      </c>
      <c r="T415" s="3">
        <v>0</v>
      </c>
      <c r="U415" s="2">
        <v>21159</v>
      </c>
      <c r="V415" s="3">
        <v>-0.17515203492905038</v>
      </c>
      <c r="W415" s="4">
        <v>0</v>
      </c>
      <c r="X415" s="4">
        <v>0</v>
      </c>
      <c r="Y415" s="3">
        <v>0</v>
      </c>
      <c r="Z415" s="4">
        <v>0</v>
      </c>
      <c r="AA415" s="4">
        <v>0</v>
      </c>
      <c r="AB415" s="3">
        <v>0</v>
      </c>
      <c r="AC415" s="4">
        <v>0</v>
      </c>
      <c r="AD415" s="4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14">
        <v>8</v>
      </c>
      <c r="AN415" s="3">
        <v>0</v>
      </c>
      <c r="AO415" s="2">
        <v>7447</v>
      </c>
      <c r="AP415" s="2">
        <v>0</v>
      </c>
      <c r="AQ415" s="3">
        <v>0</v>
      </c>
      <c r="AR415" s="3">
        <v>0</v>
      </c>
      <c r="AS415" s="2">
        <v>0</v>
      </c>
      <c r="AT415" s="2">
        <v>0</v>
      </c>
      <c r="AU415" s="3">
        <v>0</v>
      </c>
      <c r="AV415" s="3">
        <v>0</v>
      </c>
      <c r="AW415" s="3">
        <v>0.18181818181818182</v>
      </c>
      <c r="AX415" s="3">
        <v>1</v>
      </c>
      <c r="AY415" s="4">
        <v>0</v>
      </c>
      <c r="AZ415" s="3">
        <v>0</v>
      </c>
    </row>
    <row r="416" spans="1:52" x14ac:dyDescent="0.35">
      <c r="A416" t="s">
        <v>807</v>
      </c>
      <c r="B416" t="s">
        <v>70</v>
      </c>
      <c r="C416" t="s">
        <v>834</v>
      </c>
      <c r="D416" t="s">
        <v>230</v>
      </c>
      <c r="E416" t="s">
        <v>44</v>
      </c>
      <c r="F416" t="s">
        <v>835</v>
      </c>
      <c r="G416" t="s">
        <v>74</v>
      </c>
      <c r="H416">
        <v>2021</v>
      </c>
      <c r="I416">
        <v>3</v>
      </c>
      <c r="J416" t="s">
        <v>836</v>
      </c>
      <c r="K416" t="s">
        <v>233</v>
      </c>
      <c r="L416" t="s">
        <v>234</v>
      </c>
      <c r="M416" s="2">
        <v>0</v>
      </c>
      <c r="N416" s="3">
        <v>0</v>
      </c>
      <c r="O416" s="2">
        <v>0</v>
      </c>
      <c r="P416" s="2">
        <v>0</v>
      </c>
      <c r="Q416" s="3">
        <v>0</v>
      </c>
      <c r="R416" s="2">
        <v>0</v>
      </c>
      <c r="S416" s="2">
        <v>0</v>
      </c>
      <c r="T416" s="3">
        <v>0</v>
      </c>
      <c r="U416" s="2">
        <v>0</v>
      </c>
      <c r="V416" s="3">
        <v>0</v>
      </c>
      <c r="W416" s="4">
        <v>7</v>
      </c>
      <c r="X416" s="4">
        <v>4</v>
      </c>
      <c r="Y416" s="3">
        <v>0.75</v>
      </c>
      <c r="Z416" s="4">
        <v>5</v>
      </c>
      <c r="AA416" s="4">
        <v>3</v>
      </c>
      <c r="AB416" s="3">
        <v>0.66666666666666663</v>
      </c>
      <c r="AC416" s="4">
        <v>0</v>
      </c>
      <c r="AD416" s="4">
        <v>0</v>
      </c>
      <c r="AE416" s="3">
        <v>0</v>
      </c>
      <c r="AF416" s="3">
        <v>0.7142857142857143</v>
      </c>
      <c r="AG416" s="3">
        <v>0.75</v>
      </c>
      <c r="AH416" s="3">
        <v>-3.5714285714285698E-2</v>
      </c>
      <c r="AI416" s="3">
        <v>0</v>
      </c>
      <c r="AJ416" s="3">
        <v>0</v>
      </c>
      <c r="AK416" s="3">
        <v>0</v>
      </c>
      <c r="AL416" s="3">
        <v>0</v>
      </c>
      <c r="AM416" s="14">
        <v>0</v>
      </c>
      <c r="AN416" s="3">
        <v>0</v>
      </c>
      <c r="AO416" s="2">
        <v>0</v>
      </c>
      <c r="AP416" s="2">
        <v>0</v>
      </c>
      <c r="AQ416" s="3">
        <v>0</v>
      </c>
      <c r="AR416" s="3">
        <v>0</v>
      </c>
      <c r="AS416" s="2">
        <v>0</v>
      </c>
      <c r="AT416" s="2">
        <v>0</v>
      </c>
      <c r="AU416" s="3">
        <v>0</v>
      </c>
      <c r="AV416" s="3">
        <v>0</v>
      </c>
      <c r="AW416" s="3">
        <v>0</v>
      </c>
      <c r="AX416" s="3">
        <v>0.91666666666666663</v>
      </c>
      <c r="AY416" s="4">
        <v>0</v>
      </c>
      <c r="AZ416" s="3">
        <v>0</v>
      </c>
    </row>
    <row r="417" spans="1:52" x14ac:dyDescent="0.35">
      <c r="A417" t="s">
        <v>837</v>
      </c>
      <c r="B417" t="s">
        <v>70</v>
      </c>
      <c r="C417" t="s">
        <v>837</v>
      </c>
      <c r="D417" t="s">
        <v>838</v>
      </c>
      <c r="E417" t="s">
        <v>43</v>
      </c>
      <c r="F417" t="s">
        <v>1288</v>
      </c>
      <c r="G417" t="s">
        <v>74</v>
      </c>
      <c r="H417">
        <v>2019</v>
      </c>
      <c r="I417">
        <v>9</v>
      </c>
      <c r="J417" t="s">
        <v>839</v>
      </c>
      <c r="K417" t="s">
        <v>840</v>
      </c>
      <c r="L417" t="s">
        <v>234</v>
      </c>
      <c r="M417" s="2">
        <v>0</v>
      </c>
      <c r="N417" s="3">
        <v>0</v>
      </c>
      <c r="O417" s="2">
        <v>0</v>
      </c>
      <c r="P417" s="2">
        <v>0</v>
      </c>
      <c r="Q417" s="3">
        <v>0</v>
      </c>
      <c r="R417" s="2">
        <v>0</v>
      </c>
      <c r="S417" s="2">
        <v>0</v>
      </c>
      <c r="T417" s="3">
        <v>0</v>
      </c>
      <c r="U417" s="2">
        <v>0</v>
      </c>
      <c r="V417" s="3">
        <v>0</v>
      </c>
      <c r="W417" s="4">
        <v>0</v>
      </c>
      <c r="X417" s="4">
        <v>0</v>
      </c>
      <c r="Y417" s="3">
        <v>0</v>
      </c>
      <c r="Z417" s="4">
        <v>0</v>
      </c>
      <c r="AA417" s="4">
        <v>0</v>
      </c>
      <c r="AB417" s="3">
        <v>0</v>
      </c>
      <c r="AC417" s="4">
        <v>0</v>
      </c>
      <c r="AD417" s="4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14">
        <v>0</v>
      </c>
      <c r="AN417" s="3">
        <v>0</v>
      </c>
      <c r="AO417" s="2">
        <v>0</v>
      </c>
      <c r="AP417" s="2">
        <v>0</v>
      </c>
      <c r="AQ417" s="3">
        <v>0</v>
      </c>
      <c r="AR417" s="3">
        <v>0</v>
      </c>
      <c r="AS417" s="2">
        <v>0</v>
      </c>
      <c r="AT417" s="2">
        <v>0</v>
      </c>
      <c r="AU417" s="3">
        <v>0</v>
      </c>
      <c r="AV417" s="3">
        <v>0</v>
      </c>
      <c r="AW417" s="3">
        <v>0</v>
      </c>
      <c r="AX417" s="3">
        <v>0</v>
      </c>
      <c r="AY417" s="4">
        <v>0</v>
      </c>
      <c r="AZ417" s="3">
        <v>0</v>
      </c>
    </row>
    <row r="418" spans="1:52" x14ac:dyDescent="0.35">
      <c r="A418" t="s">
        <v>837</v>
      </c>
      <c r="B418" t="s">
        <v>70</v>
      </c>
      <c r="C418" t="s">
        <v>837</v>
      </c>
      <c r="D418" t="s">
        <v>838</v>
      </c>
      <c r="E418" t="s">
        <v>44</v>
      </c>
      <c r="F418" t="s">
        <v>1288</v>
      </c>
      <c r="G418" t="s">
        <v>74</v>
      </c>
      <c r="H418">
        <v>2019</v>
      </c>
      <c r="I418">
        <v>9</v>
      </c>
      <c r="J418" t="s">
        <v>839</v>
      </c>
      <c r="K418" t="s">
        <v>840</v>
      </c>
      <c r="L418" t="s">
        <v>234</v>
      </c>
      <c r="M418" s="2">
        <v>254998</v>
      </c>
      <c r="N418" s="3">
        <v>-1.5063847538412811E-2</v>
      </c>
      <c r="O418" s="2">
        <v>43072</v>
      </c>
      <c r="P418" s="2">
        <v>46972</v>
      </c>
      <c r="Q418" s="3">
        <v>-8.3028187005024234E-2</v>
      </c>
      <c r="R418" s="2">
        <v>16907</v>
      </c>
      <c r="S418" s="2">
        <v>39808</v>
      </c>
      <c r="T418" s="3">
        <v>-0.57528637459807075</v>
      </c>
      <c r="U418" s="2">
        <v>185196</v>
      </c>
      <c r="V418" s="3">
        <v>-0.1100496403119699</v>
      </c>
      <c r="W418" s="4">
        <v>62</v>
      </c>
      <c r="X418" s="4">
        <v>56</v>
      </c>
      <c r="Y418" s="3">
        <v>0.10714285714285714</v>
      </c>
      <c r="Z418" s="4">
        <v>47</v>
      </c>
      <c r="AA418" s="4">
        <v>37</v>
      </c>
      <c r="AB418" s="3">
        <v>0.27027027027027029</v>
      </c>
      <c r="AC418" s="4">
        <v>5</v>
      </c>
      <c r="AD418" s="4">
        <v>13</v>
      </c>
      <c r="AE418" s="3">
        <v>-0.61538461538461542</v>
      </c>
      <c r="AF418" s="3">
        <v>0.75806451612903225</v>
      </c>
      <c r="AG418" s="3">
        <v>0.6607142857142857</v>
      </c>
      <c r="AH418" s="3">
        <v>9.7350230414746552E-2</v>
      </c>
      <c r="AI418" s="3">
        <v>0.10638297872340426</v>
      </c>
      <c r="AJ418" s="3">
        <v>0.35135135135135137</v>
      </c>
      <c r="AK418" s="3">
        <v>-0.24496837262794713</v>
      </c>
      <c r="AL418" s="3">
        <v>0.55703397768883589</v>
      </c>
      <c r="AM418" s="14">
        <v>46</v>
      </c>
      <c r="AN418" s="3">
        <v>0.78947368421052633</v>
      </c>
      <c r="AO418" s="2">
        <v>69883</v>
      </c>
      <c r="AP418" s="2">
        <v>60035</v>
      </c>
      <c r="AQ418" s="3">
        <v>0.8590787459038679</v>
      </c>
      <c r="AR418" s="3">
        <v>0.2709517881055365</v>
      </c>
      <c r="AS418" s="2">
        <v>0</v>
      </c>
      <c r="AT418" s="2">
        <v>0</v>
      </c>
      <c r="AU418" s="3">
        <v>0</v>
      </c>
      <c r="AV418" s="3">
        <v>0</v>
      </c>
      <c r="AW418" s="3">
        <v>0.27272727272727271</v>
      </c>
      <c r="AX418" s="3">
        <v>0.99300699300699302</v>
      </c>
      <c r="AY418" s="4">
        <v>0</v>
      </c>
      <c r="AZ418" s="3">
        <v>0.8590787459038679</v>
      </c>
    </row>
    <row r="419" spans="1:52" x14ac:dyDescent="0.35">
      <c r="A419" t="s">
        <v>837</v>
      </c>
      <c r="B419" t="s">
        <v>70</v>
      </c>
      <c r="C419" t="s">
        <v>837</v>
      </c>
      <c r="D419" t="s">
        <v>838</v>
      </c>
      <c r="E419" t="s">
        <v>1299</v>
      </c>
      <c r="F419" t="s">
        <v>1288</v>
      </c>
      <c r="G419" t="s">
        <v>74</v>
      </c>
      <c r="H419">
        <v>2019</v>
      </c>
      <c r="I419">
        <v>9</v>
      </c>
      <c r="J419" t="s">
        <v>839</v>
      </c>
      <c r="K419" t="s">
        <v>840</v>
      </c>
      <c r="L419" t="s">
        <v>234</v>
      </c>
      <c r="M419" s="2">
        <v>0</v>
      </c>
      <c r="N419" s="3">
        <v>0</v>
      </c>
      <c r="O419" s="2">
        <v>0</v>
      </c>
      <c r="P419" s="2">
        <v>0</v>
      </c>
      <c r="Q419" s="3">
        <v>0</v>
      </c>
      <c r="R419" s="2">
        <v>0</v>
      </c>
      <c r="S419" s="2">
        <v>0</v>
      </c>
      <c r="T419" s="3">
        <v>0</v>
      </c>
      <c r="U419" s="2">
        <v>0</v>
      </c>
      <c r="V419" s="3">
        <v>0</v>
      </c>
      <c r="W419" s="4">
        <v>0</v>
      </c>
      <c r="X419" s="4">
        <v>0</v>
      </c>
      <c r="Y419" s="3">
        <v>0</v>
      </c>
      <c r="Z419" s="4">
        <v>0</v>
      </c>
      <c r="AA419" s="4">
        <v>0</v>
      </c>
      <c r="AB419" s="3">
        <v>0</v>
      </c>
      <c r="AC419" s="4">
        <v>0</v>
      </c>
      <c r="AD419" s="4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14">
        <v>0</v>
      </c>
      <c r="AN419" s="3">
        <v>0</v>
      </c>
      <c r="AO419" s="2">
        <v>0</v>
      </c>
      <c r="AP419" s="2">
        <v>0</v>
      </c>
      <c r="AQ419" s="3">
        <v>0</v>
      </c>
      <c r="AR419" s="3">
        <v>0</v>
      </c>
      <c r="AS419" s="2">
        <v>0</v>
      </c>
      <c r="AT419" s="2">
        <v>0</v>
      </c>
      <c r="AU419" s="3">
        <v>0</v>
      </c>
      <c r="AV419" s="3">
        <v>0</v>
      </c>
      <c r="AW419" s="3">
        <v>0</v>
      </c>
      <c r="AX419" s="3">
        <v>0</v>
      </c>
      <c r="AY419" s="4">
        <v>0</v>
      </c>
      <c r="AZ419" s="3">
        <v>0</v>
      </c>
    </row>
    <row r="420" spans="1:52" x14ac:dyDescent="0.35">
      <c r="A420" t="s">
        <v>841</v>
      </c>
      <c r="B420" t="s">
        <v>70</v>
      </c>
      <c r="C420" t="s">
        <v>841</v>
      </c>
      <c r="D420" t="s">
        <v>842</v>
      </c>
      <c r="E420" t="s">
        <v>44</v>
      </c>
      <c r="F420" t="s">
        <v>242</v>
      </c>
      <c r="G420" t="s">
        <v>74</v>
      </c>
      <c r="H420">
        <v>2020</v>
      </c>
      <c r="I420">
        <v>4</v>
      </c>
      <c r="J420" t="s">
        <v>243</v>
      </c>
      <c r="K420" t="s">
        <v>244</v>
      </c>
      <c r="L420" t="s">
        <v>76</v>
      </c>
      <c r="M420" s="2">
        <v>0</v>
      </c>
      <c r="N420" s="3">
        <v>0</v>
      </c>
      <c r="O420" s="2">
        <v>0</v>
      </c>
      <c r="P420" s="2">
        <v>0</v>
      </c>
      <c r="Q420" s="3">
        <v>0</v>
      </c>
      <c r="R420" s="2">
        <v>0</v>
      </c>
      <c r="S420" s="2">
        <v>0</v>
      </c>
      <c r="T420" s="3">
        <v>0</v>
      </c>
      <c r="U420" s="2">
        <v>0</v>
      </c>
      <c r="V420" s="3">
        <v>0</v>
      </c>
      <c r="W420" s="4">
        <v>0</v>
      </c>
      <c r="X420" s="4">
        <v>0</v>
      </c>
      <c r="Y420" s="3">
        <v>0</v>
      </c>
      <c r="Z420" s="4">
        <v>0</v>
      </c>
      <c r="AA420" s="4">
        <v>0</v>
      </c>
      <c r="AB420" s="3">
        <v>0</v>
      </c>
      <c r="AC420" s="4">
        <v>0</v>
      </c>
      <c r="AD420" s="4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14">
        <v>0</v>
      </c>
      <c r="AN420" s="3">
        <v>0</v>
      </c>
      <c r="AO420" s="2">
        <v>0</v>
      </c>
      <c r="AP420" s="2">
        <v>0</v>
      </c>
      <c r="AQ420" s="3">
        <v>0</v>
      </c>
      <c r="AR420" s="3">
        <v>0</v>
      </c>
      <c r="AS420" s="2">
        <v>0</v>
      </c>
      <c r="AT420" s="2">
        <v>0</v>
      </c>
      <c r="AU420" s="3">
        <v>0</v>
      </c>
      <c r="AV420" s="3">
        <v>0</v>
      </c>
      <c r="AW420" s="3">
        <v>0</v>
      </c>
      <c r="AX420" s="3">
        <v>0</v>
      </c>
      <c r="AY420" s="4">
        <v>0</v>
      </c>
      <c r="AZ420" s="3">
        <v>0</v>
      </c>
    </row>
    <row r="421" spans="1:52" x14ac:dyDescent="0.35">
      <c r="A421" t="s">
        <v>843</v>
      </c>
      <c r="B421" t="s">
        <v>70</v>
      </c>
      <c r="C421" t="s">
        <v>843</v>
      </c>
      <c r="D421" t="s">
        <v>387</v>
      </c>
      <c r="E421" t="s">
        <v>44</v>
      </c>
      <c r="F421" t="s">
        <v>844</v>
      </c>
      <c r="G421" t="s">
        <v>74</v>
      </c>
      <c r="H421">
        <v>2021</v>
      </c>
      <c r="I421">
        <v>8</v>
      </c>
      <c r="J421" t="s">
        <v>845</v>
      </c>
      <c r="K421" t="s">
        <v>846</v>
      </c>
      <c r="L421" t="s">
        <v>388</v>
      </c>
      <c r="M421" s="2">
        <v>0</v>
      </c>
      <c r="N421" s="3">
        <v>0</v>
      </c>
      <c r="O421" s="2">
        <v>0</v>
      </c>
      <c r="P421" s="2">
        <v>0</v>
      </c>
      <c r="Q421" s="3">
        <v>0</v>
      </c>
      <c r="R421" s="2">
        <v>0</v>
      </c>
      <c r="S421" s="2">
        <v>0</v>
      </c>
      <c r="T421" s="3">
        <v>0</v>
      </c>
      <c r="U421" s="2">
        <v>0</v>
      </c>
      <c r="V421" s="3">
        <v>0</v>
      </c>
      <c r="W421" s="4">
        <v>7</v>
      </c>
      <c r="X421" s="4">
        <v>0</v>
      </c>
      <c r="Y421" s="3">
        <v>0</v>
      </c>
      <c r="Z421" s="4">
        <v>3</v>
      </c>
      <c r="AA421" s="4">
        <v>0</v>
      </c>
      <c r="AB421" s="3">
        <v>0</v>
      </c>
      <c r="AC421" s="4">
        <v>0</v>
      </c>
      <c r="AD421" s="4">
        <v>0</v>
      </c>
      <c r="AE421" s="3">
        <v>0</v>
      </c>
      <c r="AF421" s="3">
        <v>0.42857142857142855</v>
      </c>
      <c r="AG421" s="3">
        <v>0</v>
      </c>
      <c r="AH421" s="3">
        <v>0.42857142857142855</v>
      </c>
      <c r="AI421" s="3">
        <v>0</v>
      </c>
      <c r="AJ421" s="3">
        <v>0</v>
      </c>
      <c r="AK421" s="3">
        <v>0</v>
      </c>
      <c r="AL421" s="3">
        <v>0</v>
      </c>
      <c r="AM421" s="14">
        <v>0</v>
      </c>
      <c r="AN421" s="3">
        <v>0</v>
      </c>
      <c r="AO421" s="2">
        <v>0</v>
      </c>
      <c r="AP421" s="2">
        <v>0</v>
      </c>
      <c r="AQ421" s="3">
        <v>0</v>
      </c>
      <c r="AR421" s="3">
        <v>0</v>
      </c>
      <c r="AS421" s="2">
        <v>0</v>
      </c>
      <c r="AT421" s="2">
        <v>0</v>
      </c>
      <c r="AU421" s="3">
        <v>0</v>
      </c>
      <c r="AV421" s="3">
        <v>0</v>
      </c>
      <c r="AW421" s="3">
        <v>0</v>
      </c>
      <c r="AX421" s="3">
        <v>1</v>
      </c>
      <c r="AY421" s="4">
        <v>0</v>
      </c>
      <c r="AZ421" s="3">
        <v>0</v>
      </c>
    </row>
    <row r="422" spans="1:52" x14ac:dyDescent="0.35">
      <c r="A422" s="7" t="s">
        <v>45</v>
      </c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2">
        <v>10218360</v>
      </c>
      <c r="N422" s="3">
        <v>9.4277615882465568E-2</v>
      </c>
      <c r="O422" s="2">
        <v>2961124</v>
      </c>
      <c r="P422" s="2">
        <v>2080760</v>
      </c>
      <c r="Q422" s="3">
        <v>0.42309732982179593</v>
      </c>
      <c r="R422" s="2">
        <v>1065000</v>
      </c>
      <c r="S422" s="2">
        <v>964409</v>
      </c>
      <c r="T422" s="3">
        <v>0.10430325722800181</v>
      </c>
      <c r="U422" s="2">
        <v>4058421</v>
      </c>
      <c r="V422" s="3">
        <v>2.5415694964159654E-2</v>
      </c>
      <c r="W422" s="4">
        <v>2136</v>
      </c>
      <c r="X422" s="4">
        <v>2179</v>
      </c>
      <c r="Y422" s="3">
        <v>-1.9733822854520421E-2</v>
      </c>
      <c r="Z422" s="4">
        <v>1535</v>
      </c>
      <c r="AA422" s="4">
        <v>1649</v>
      </c>
      <c r="AB422" s="3">
        <v>-6.9132807762280174E-2</v>
      </c>
      <c r="AC422" s="4">
        <v>427</v>
      </c>
      <c r="AD422" s="4">
        <v>523</v>
      </c>
      <c r="AE422" s="3">
        <v>-0.1835564053537285</v>
      </c>
      <c r="AF422" s="3">
        <v>0.71863295880149813</v>
      </c>
      <c r="AG422" s="3">
        <v>0.75676916016521345</v>
      </c>
      <c r="AH422" s="3">
        <v>-3.8136201363715316E-2</v>
      </c>
      <c r="AI422" s="3">
        <v>0.2781758957654723</v>
      </c>
      <c r="AJ422" s="3">
        <v>0.3171619163129169</v>
      </c>
      <c r="AK422" s="3">
        <v>-3.89860205474446E-2</v>
      </c>
      <c r="AL422" s="3">
        <v>0.91126511466963989</v>
      </c>
      <c r="AM422" s="14">
        <v>2592</v>
      </c>
      <c r="AN422" s="3">
        <v>0.76256410256410256</v>
      </c>
      <c r="AO422" s="2">
        <v>2323665</v>
      </c>
      <c r="AP422" s="2">
        <v>865606</v>
      </c>
      <c r="AQ422" s="3">
        <v>0.37251755308962348</v>
      </c>
      <c r="AR422" s="3">
        <v>0.45566800702909238</v>
      </c>
      <c r="AS422" s="2">
        <v>322791</v>
      </c>
      <c r="AT422" s="2">
        <v>398688</v>
      </c>
      <c r="AU422" s="3">
        <v>0.13891460257825461</v>
      </c>
      <c r="AV422" s="3">
        <v>0.25282478531124319</v>
      </c>
      <c r="AW422" s="3">
        <v>0.41257934218118869</v>
      </c>
      <c r="AX422" s="3">
        <v>0.95856777493606138</v>
      </c>
      <c r="AY422" s="4">
        <v>38977</v>
      </c>
      <c r="AZ422" s="3">
        <v>0.37251755308962348</v>
      </c>
    </row>
    <row r="423" spans="1:52" x14ac:dyDescent="0.35">
      <c r="A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T423"/>
      <c r="AU423"/>
      <c r="AV423"/>
      <c r="AW423"/>
    </row>
    <row r="424" spans="1:52" x14ac:dyDescent="0.35">
      <c r="A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T424"/>
      <c r="AU424"/>
      <c r="AV424"/>
      <c r="AW424"/>
    </row>
    <row r="425" spans="1:52" x14ac:dyDescent="0.35">
      <c r="A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T425"/>
      <c r="AU425"/>
      <c r="AV425"/>
      <c r="AW425"/>
    </row>
    <row r="426" spans="1:52" x14ac:dyDescent="0.35">
      <c r="A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T426"/>
      <c r="AU426"/>
      <c r="AV426"/>
      <c r="AW426"/>
    </row>
    <row r="427" spans="1:52" x14ac:dyDescent="0.35">
      <c r="A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T427"/>
      <c r="AU427"/>
      <c r="AV427"/>
      <c r="AW427"/>
    </row>
    <row r="428" spans="1:52" x14ac:dyDescent="0.35">
      <c r="A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T428"/>
      <c r="AU428"/>
      <c r="AV428"/>
      <c r="AW428"/>
    </row>
    <row r="429" spans="1:52" x14ac:dyDescent="0.35">
      <c r="A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T429"/>
      <c r="AU429"/>
      <c r="AV429"/>
      <c r="AW429"/>
    </row>
    <row r="430" spans="1:52" x14ac:dyDescent="0.35">
      <c r="A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T430"/>
      <c r="AU430"/>
      <c r="AV430"/>
      <c r="AW430"/>
    </row>
    <row r="431" spans="1:52" x14ac:dyDescent="0.35">
      <c r="A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T431"/>
      <c r="AU431"/>
      <c r="AV431"/>
      <c r="AW431"/>
    </row>
    <row r="432" spans="1:52" x14ac:dyDescent="0.35">
      <c r="A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T432"/>
      <c r="AU432"/>
      <c r="AV432"/>
      <c r="AW432"/>
    </row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2037-7F77-434E-A814-D49AC9505EF7}">
  <sheetPr>
    <tabColor theme="7" tint="0.79998168889431442"/>
  </sheetPr>
  <dimension ref="A1:BD21203"/>
  <sheetViews>
    <sheetView workbookViewId="0"/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5" width="15.54296875" customWidth="1"/>
    <col min="46" max="48" width="15.54296875" style="5" customWidth="1"/>
    <col min="49" max="49" width="11.1796875" style="5" bestFit="1" customWidth="1"/>
    <col min="50" max="50" width="13.1796875" bestFit="1" customWidth="1"/>
    <col min="51" max="51" width="14.81640625" bestFit="1" customWidth="1"/>
    <col min="52" max="52" width="14.7265625" bestFit="1" customWidth="1"/>
    <col min="53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47</v>
      </c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3</v>
      </c>
      <c r="B6" t="s">
        <v>4</v>
      </c>
    </row>
    <row r="7" spans="1:56" x14ac:dyDescent="0.35">
      <c r="A7" s="1" t="s">
        <v>5</v>
      </c>
      <c r="B7" t="s">
        <v>4</v>
      </c>
    </row>
    <row r="8" spans="1:56" x14ac:dyDescent="0.35">
      <c r="A8" s="1" t="s">
        <v>6</v>
      </c>
      <c r="B8" t="s">
        <v>4</v>
      </c>
    </row>
    <row r="9" spans="1:56" x14ac:dyDescent="0.35">
      <c r="A9" s="1" t="s">
        <v>7</v>
      </c>
      <c r="B9" t="s">
        <v>4</v>
      </c>
    </row>
    <row r="10" spans="1:56" x14ac:dyDescent="0.35">
      <c r="A10" s="1" t="s">
        <v>8</v>
      </c>
      <c r="B10" t="s">
        <v>4</v>
      </c>
    </row>
    <row r="11" spans="1:56" x14ac:dyDescent="0.35">
      <c r="A11" s="1" t="s">
        <v>9</v>
      </c>
      <c r="B11" t="s">
        <v>4</v>
      </c>
    </row>
    <row r="12" spans="1:56" x14ac:dyDescent="0.35">
      <c r="A12" s="1" t="s">
        <v>10</v>
      </c>
      <c r="B12" t="s">
        <v>4</v>
      </c>
    </row>
    <row r="13" spans="1:56" x14ac:dyDescent="0.35">
      <c r="A13" s="1" t="s">
        <v>11</v>
      </c>
      <c r="B13" t="s">
        <v>4</v>
      </c>
    </row>
    <row r="14" spans="1:56" x14ac:dyDescent="0.35">
      <c r="A14" s="1" t="s">
        <v>12</v>
      </c>
      <c r="B14" t="s">
        <v>4</v>
      </c>
    </row>
    <row r="15" spans="1:56" x14ac:dyDescent="0.35">
      <c r="A15" s="10"/>
      <c r="B15" s="10"/>
      <c r="C15" s="8" t="s">
        <v>13</v>
      </c>
      <c r="D15" s="8">
        <f>GETPIVOTDATA("CY R12 DWP",$A$16)</f>
        <v>10218360</v>
      </c>
      <c r="E15" s="9">
        <f>GETPIVOTDATA("DWP R12 Growth %",$A$16)</f>
        <v>9.4277615882465568E-2</v>
      </c>
      <c r="F15" s="8">
        <f>GETPIVOTDATA("CY YTD DWP",$A$16)</f>
        <v>2961124</v>
      </c>
      <c r="G15" s="8">
        <f>GETPIVOTDATA("PY YTD DWP",$A$16)</f>
        <v>2080760</v>
      </c>
      <c r="H15" s="9">
        <f>GETPIVOTDATA("YTD DWP Growth",$A$16)</f>
        <v>0.42309732982179593</v>
      </c>
      <c r="I15" s="8">
        <f>GETPIVOTDATA("CY YTD NB",$A$16)</f>
        <v>1065000</v>
      </c>
      <c r="J15" s="8">
        <f>GETPIVOTDATA("PY YTD NB",$A$16)</f>
        <v>964409</v>
      </c>
      <c r="K15" s="9">
        <f>GETPIVOTDATA("YTD NB Growth %",$A$16)</f>
        <v>0.10430325722800181</v>
      </c>
      <c r="L15" s="8">
        <f>GETPIVOTDATA("CY R12 NB",$A$16)</f>
        <v>4058421</v>
      </c>
      <c r="M15" s="9">
        <f>GETPIVOTDATA("NB R12 Growth %",$A$16)</f>
        <v>2.5415694964159654E-2</v>
      </c>
      <c r="N15" s="11">
        <f>GETPIVOTDATA("CY YTD Opps",$A$16)</f>
        <v>2136</v>
      </c>
      <c r="O15" s="11">
        <f>GETPIVOTDATA("PY YTD Opps",$A$16)</f>
        <v>2179</v>
      </c>
      <c r="P15" s="9">
        <f>GETPIVOTDATA("YTD Opps Growth %",$A$16)</f>
        <v>-1.9733822854520421E-2</v>
      </c>
      <c r="Q15" s="11">
        <f>GETPIVOTDATA("CY YTD Quotes",$A$16)</f>
        <v>1535</v>
      </c>
      <c r="R15" s="11">
        <f>GETPIVOTDATA("PY YTD Quotes",$A$16)</f>
        <v>1649</v>
      </c>
      <c r="S15" s="9">
        <f>GETPIVOTDATA("YTD Quote Growth %",$A$16)</f>
        <v>-6.9132807762280174E-2</v>
      </c>
      <c r="T15" s="11">
        <f>GETPIVOTDATA("CY YTD NB Sold",$A$16)</f>
        <v>427</v>
      </c>
      <c r="U15" s="11">
        <f>GETPIVOTDATA("PY YTD NB Sold",$A$16)</f>
        <v>523</v>
      </c>
      <c r="V15" s="9">
        <f>GETPIVOTDATA("% Growth Sold",$A$16)</f>
        <v>-0.1835564053537285</v>
      </c>
      <c r="W15" s="9">
        <f>GETPIVOTDATA("CY Quote Ratio %",$A$16)</f>
        <v>0.71863295880149813</v>
      </c>
      <c r="X15" s="9">
        <f>GETPIVOTDATA("PY Quote Ratio %",$A$16)</f>
        <v>0.75676916016521345</v>
      </c>
      <c r="Y15" s="9">
        <f>GETPIVOTDATA("% Quote Ratio Change",$A$16)</f>
        <v>-3.8136201363715316E-2</v>
      </c>
      <c r="Z15" s="9">
        <f>GETPIVOTDATA("CY Hit Ratio %",$A$16)</f>
        <v>0.2781758957654723</v>
      </c>
      <c r="AA15" s="9">
        <f>GETPIVOTDATA("PY Hit Ratio %",$A$16)</f>
        <v>0.3171619163129169</v>
      </c>
      <c r="AB15" s="9">
        <f>GETPIVOTDATA("% Hit Ratio Change",$A$16)</f>
        <v>-3.89860205474446E-2</v>
      </c>
      <c r="AC15" s="9">
        <f>GETPIVOTDATA("ADP Retention Metric",$A$16)</f>
        <v>0.91126511466963989</v>
      </c>
      <c r="AD15" s="11">
        <f>GETPIVOTDATA("PLIF YTD",$A$16)</f>
        <v>2592</v>
      </c>
      <c r="AE15" s="9">
        <f>GETPIVOTDATA("PLIF Retention",$A$16)</f>
        <v>0.76256410256410256</v>
      </c>
      <c r="AF15" s="8">
        <f>GETPIVOTDATA("CY YTD EP",$A$16)</f>
        <v>2323665</v>
      </c>
      <c r="AG15" s="8">
        <f>GETPIVOTDATA("CAL Year IL ALAE YTD",$A$16)</f>
        <v>865606</v>
      </c>
      <c r="AH15" s="9">
        <f>GETPIVOTDATA("CAL Year Loss Ratio YTD %",$A$16)</f>
        <v>0.37251755308962348</v>
      </c>
      <c r="AI15" s="9">
        <f>GETPIVOTDATA("2 Year Plus YTD Loss Ratio %",$A$16)</f>
        <v>0.45566800702909238</v>
      </c>
      <c r="AJ15" s="8">
        <f>GETPIVOTDATA("ACC YEAR IL ALAE YTD",$A$16)</f>
        <v>322791</v>
      </c>
      <c r="AK15" s="8">
        <f>GETPIVOTDATA("ACC YEAR IL ALAE PYTD",$A$16)</f>
        <v>398688</v>
      </c>
      <c r="AL15" s="9">
        <f>GETPIVOTDATA("AY YTD LOSS RATIO %",$A$16)</f>
        <v>0.13891460257825461</v>
      </c>
      <c r="AM15" s="9">
        <f>GETPIVOTDATA("AY LOSS RATIO PYTD %",$A$16)</f>
        <v>0.25282478531124319</v>
      </c>
      <c r="AN15" s="9">
        <f>GETPIVOTDATA("eCLIQ Passthrough R12",$A$16)</f>
        <v>0.41257934218118869</v>
      </c>
      <c r="AO15" s="9">
        <f>GETPIVOTDATA("eCLIQ Utilization R12",$A$16)</f>
        <v>0.95856777493606138</v>
      </c>
      <c r="AP15" s="8">
        <f>GETPIVOTDATA("SVC Premium",$A$16)</f>
        <v>38977</v>
      </c>
    </row>
    <row r="16" spans="1:56" s="7" customFormat="1" ht="29" x14ac:dyDescent="0.35">
      <c r="A16" s="1" t="s">
        <v>47</v>
      </c>
      <c r="B16" s="1" t="s">
        <v>847</v>
      </c>
      <c r="C16" s="1" t="s">
        <v>52</v>
      </c>
      <c r="D16" s="2" t="s">
        <v>15</v>
      </c>
      <c r="E16" s="3" t="s">
        <v>58</v>
      </c>
      <c r="F16" s="2" t="s">
        <v>16</v>
      </c>
      <c r="G16" s="2" t="s">
        <v>17</v>
      </c>
      <c r="H16" s="3" t="s">
        <v>18</v>
      </c>
      <c r="I16" s="2" t="s">
        <v>19</v>
      </c>
      <c r="J16" s="2" t="s">
        <v>20</v>
      </c>
      <c r="K16" s="3" t="s">
        <v>21</v>
      </c>
      <c r="L16" s="2" t="s">
        <v>59</v>
      </c>
      <c r="M16" s="3" t="s">
        <v>60</v>
      </c>
      <c r="N16" s="4" t="s">
        <v>22</v>
      </c>
      <c r="O16" s="4" t="s">
        <v>23</v>
      </c>
      <c r="P16" s="3" t="s">
        <v>24</v>
      </c>
      <c r="Q16" s="4" t="s">
        <v>25</v>
      </c>
      <c r="R16" s="4" t="s">
        <v>26</v>
      </c>
      <c r="S16" s="3" t="s">
        <v>27</v>
      </c>
      <c r="T16" s="4" t="s">
        <v>28</v>
      </c>
      <c r="U16" s="4" t="s">
        <v>29</v>
      </c>
      <c r="V16" s="3" t="s">
        <v>30</v>
      </c>
      <c r="W16" s="3" t="s">
        <v>31</v>
      </c>
      <c r="X16" s="3" t="s">
        <v>32</v>
      </c>
      <c r="Y16" t="s">
        <v>33</v>
      </c>
      <c r="Z16" s="3" t="s">
        <v>34</v>
      </c>
      <c r="AA16" s="3" t="s">
        <v>35</v>
      </c>
      <c r="AB16" t="s">
        <v>36</v>
      </c>
      <c r="AC16" s="5" t="s">
        <v>37</v>
      </c>
      <c r="AD16" t="s">
        <v>38</v>
      </c>
      <c r="AE16" s="3" t="s">
        <v>39</v>
      </c>
      <c r="AF16" s="2" t="s">
        <v>40</v>
      </c>
      <c r="AG16" s="2" t="s">
        <v>41</v>
      </c>
      <c r="AH16" s="3" t="s">
        <v>42</v>
      </c>
      <c r="AI16" s="3" t="s">
        <v>61</v>
      </c>
      <c r="AJ16" s="2" t="s">
        <v>62</v>
      </c>
      <c r="AK16" s="2" t="s">
        <v>63</v>
      </c>
      <c r="AL16" s="3" t="s">
        <v>64</v>
      </c>
      <c r="AM16" s="3" t="s">
        <v>65</v>
      </c>
      <c r="AN16" s="3" t="s">
        <v>66</v>
      </c>
      <c r="AO16" s="3" t="s">
        <v>67</v>
      </c>
      <c r="AP16" s="4" t="s">
        <v>68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 spans="1:49" x14ac:dyDescent="0.35">
      <c r="A17" t="s">
        <v>70</v>
      </c>
      <c r="B17" t="s">
        <v>242</v>
      </c>
      <c r="C17" t="s">
        <v>74</v>
      </c>
      <c r="D17" s="2">
        <v>1776820</v>
      </c>
      <c r="E17" s="3">
        <v>9.4910706748032259E-2</v>
      </c>
      <c r="F17" s="2">
        <v>412069</v>
      </c>
      <c r="G17" s="2">
        <v>258048</v>
      </c>
      <c r="H17" s="3">
        <v>0.59686957465277768</v>
      </c>
      <c r="I17" s="2">
        <v>196144</v>
      </c>
      <c r="J17" s="2">
        <v>188642</v>
      </c>
      <c r="K17" s="3">
        <v>3.9768450292087656E-2</v>
      </c>
      <c r="L17" s="2">
        <v>702691</v>
      </c>
      <c r="M17" s="3">
        <v>1.0791309989082105E-2</v>
      </c>
      <c r="N17" s="4">
        <v>412</v>
      </c>
      <c r="O17" s="4">
        <v>466</v>
      </c>
      <c r="P17" s="3">
        <v>-0.11587982832618025</v>
      </c>
      <c r="Q17" s="4">
        <v>314</v>
      </c>
      <c r="R17" s="4">
        <v>341</v>
      </c>
      <c r="S17" s="3">
        <v>-7.9178885630498533E-2</v>
      </c>
      <c r="T17" s="4">
        <v>73</v>
      </c>
      <c r="U17" s="4">
        <v>98</v>
      </c>
      <c r="V17" s="3">
        <v>-0.25510204081632654</v>
      </c>
      <c r="W17" s="3">
        <v>0.76213592233009708</v>
      </c>
      <c r="X17" s="3">
        <v>0.73175965665236054</v>
      </c>
      <c r="Y17" s="3">
        <v>3.0376265677736547E-2</v>
      </c>
      <c r="Z17" s="3">
        <v>0.23248407643312102</v>
      </c>
      <c r="AA17" s="3">
        <v>0.28739002932551322</v>
      </c>
      <c r="AB17" s="3">
        <v>-5.4905952892392196E-2</v>
      </c>
      <c r="AC17" s="3">
        <v>0.83676292782738093</v>
      </c>
      <c r="AD17" s="14">
        <v>484</v>
      </c>
      <c r="AE17" s="3">
        <v>0.94314381270903014</v>
      </c>
      <c r="AF17" s="2">
        <v>394215</v>
      </c>
      <c r="AG17" s="2">
        <v>29691</v>
      </c>
      <c r="AH17" s="3">
        <v>7.5316768768311712E-2</v>
      </c>
      <c r="AI17" s="3">
        <v>0.63731828224007525</v>
      </c>
      <c r="AJ17" s="2">
        <v>8137</v>
      </c>
      <c r="AK17" s="2">
        <v>20332</v>
      </c>
      <c r="AL17" s="3">
        <v>2.064102076278173E-2</v>
      </c>
      <c r="AM17" s="3">
        <v>8.8525860680184434E-2</v>
      </c>
      <c r="AN17" s="3">
        <v>0.33333333333333331</v>
      </c>
      <c r="AO17" s="3">
        <v>0.95008319467554081</v>
      </c>
      <c r="AP17" s="4">
        <v>0</v>
      </c>
      <c r="AQ17"/>
      <c r="AT17"/>
      <c r="AU17"/>
      <c r="AV17"/>
      <c r="AW17"/>
    </row>
    <row r="18" spans="1:49" x14ac:dyDescent="0.35">
      <c r="A18" t="s">
        <v>70</v>
      </c>
      <c r="C18" t="s">
        <v>80</v>
      </c>
      <c r="D18" s="2">
        <v>-4102</v>
      </c>
      <c r="E18" s="3">
        <v>-1.3936282506477304</v>
      </c>
      <c r="F18" s="2">
        <v>-6894</v>
      </c>
      <c r="G18" s="2">
        <v>7629</v>
      </c>
      <c r="H18" s="3">
        <v>-1.9036570979158474</v>
      </c>
      <c r="I18" s="2">
        <v>-6523</v>
      </c>
      <c r="J18" s="2">
        <v>-2091</v>
      </c>
      <c r="K18" s="3">
        <v>2.1195600191296031</v>
      </c>
      <c r="L18" s="2">
        <v>-7003</v>
      </c>
      <c r="M18" s="3">
        <v>1.7238428626993387</v>
      </c>
      <c r="N18" s="4">
        <v>0</v>
      </c>
      <c r="O18" s="4">
        <v>0</v>
      </c>
      <c r="P18" s="3">
        <v>0</v>
      </c>
      <c r="Q18" s="4">
        <v>0</v>
      </c>
      <c r="R18" s="4">
        <v>0</v>
      </c>
      <c r="S18" s="3">
        <v>0</v>
      </c>
      <c r="T18" s="4">
        <v>0</v>
      </c>
      <c r="U18" s="4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-4.863022676628654E-2</v>
      </c>
      <c r="AD18" s="14">
        <v>0</v>
      </c>
      <c r="AE18" s="3">
        <v>0</v>
      </c>
      <c r="AF18" s="2">
        <v>-4618</v>
      </c>
      <c r="AG18" s="2">
        <v>0</v>
      </c>
      <c r="AH18" s="3">
        <v>0</v>
      </c>
      <c r="AI18" s="3">
        <v>7.2546104360257324E-2</v>
      </c>
      <c r="AJ18" s="2">
        <v>0</v>
      </c>
      <c r="AK18" s="2">
        <v>0</v>
      </c>
      <c r="AL18" s="3">
        <v>0</v>
      </c>
      <c r="AM18" s="3">
        <v>0</v>
      </c>
      <c r="AN18" s="3">
        <v>0</v>
      </c>
      <c r="AO18" s="3">
        <v>0</v>
      </c>
      <c r="AP18" s="4">
        <v>0</v>
      </c>
      <c r="AQ18"/>
      <c r="AT18"/>
      <c r="AU18"/>
      <c r="AV18"/>
      <c r="AW18"/>
    </row>
    <row r="19" spans="1:49" x14ac:dyDescent="0.35">
      <c r="A19" t="s">
        <v>245</v>
      </c>
      <c r="B19" t="s">
        <v>246</v>
      </c>
      <c r="C19" t="s">
        <v>74</v>
      </c>
      <c r="D19" s="2">
        <v>23586</v>
      </c>
      <c r="E19" s="3">
        <v>-2.2260912821788336E-2</v>
      </c>
      <c r="F19" s="2">
        <v>-537</v>
      </c>
      <c r="G19" s="2">
        <v>0</v>
      </c>
      <c r="H19" s="3">
        <v>0</v>
      </c>
      <c r="I19" s="2">
        <v>0</v>
      </c>
      <c r="J19" s="2">
        <v>0</v>
      </c>
      <c r="K19" s="3">
        <v>0</v>
      </c>
      <c r="L19" s="2">
        <v>9282</v>
      </c>
      <c r="M19" s="3">
        <v>0</v>
      </c>
      <c r="N19" s="4">
        <v>3</v>
      </c>
      <c r="O19" s="4">
        <v>1</v>
      </c>
      <c r="P19" s="3">
        <v>2</v>
      </c>
      <c r="Q19" s="4">
        <v>3</v>
      </c>
      <c r="R19" s="4">
        <v>1</v>
      </c>
      <c r="S19" s="3">
        <v>2</v>
      </c>
      <c r="T19" s="4">
        <v>0</v>
      </c>
      <c r="U19" s="4">
        <v>0</v>
      </c>
      <c r="V19" s="3">
        <v>0</v>
      </c>
      <c r="W19" s="3">
        <v>1</v>
      </c>
      <c r="X19" s="3">
        <v>1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14">
        <v>0</v>
      </c>
      <c r="AE19" s="3">
        <v>0</v>
      </c>
      <c r="AF19" s="2">
        <v>7114</v>
      </c>
      <c r="AG19" s="2">
        <v>0</v>
      </c>
      <c r="AH19" s="3">
        <v>0</v>
      </c>
      <c r="AI19" s="3">
        <v>1.5808122104115564E-2</v>
      </c>
      <c r="AJ19" s="2">
        <v>0</v>
      </c>
      <c r="AK19" s="2">
        <v>0</v>
      </c>
      <c r="AL19" s="3">
        <v>0</v>
      </c>
      <c r="AM19" s="3">
        <v>0</v>
      </c>
      <c r="AN19" s="3">
        <v>0</v>
      </c>
      <c r="AO19" s="3">
        <v>0.92307692307692313</v>
      </c>
      <c r="AP19" s="4">
        <v>0</v>
      </c>
      <c r="AQ19"/>
      <c r="AT19"/>
      <c r="AU19"/>
      <c r="AV19"/>
      <c r="AW19"/>
    </row>
    <row r="20" spans="1:49" x14ac:dyDescent="0.35">
      <c r="A20" t="s">
        <v>249</v>
      </c>
      <c r="B20" t="s">
        <v>242</v>
      </c>
      <c r="C20" t="s">
        <v>74</v>
      </c>
      <c r="D20" s="2">
        <v>69101</v>
      </c>
      <c r="E20" s="3">
        <v>0.18891622649300596</v>
      </c>
      <c r="F20" s="2">
        <v>27673</v>
      </c>
      <c r="G20" s="2">
        <v>16693</v>
      </c>
      <c r="H20" s="3">
        <v>0.65776073803390633</v>
      </c>
      <c r="I20" s="2">
        <v>10126</v>
      </c>
      <c r="J20" s="2">
        <v>16693</v>
      </c>
      <c r="K20" s="3">
        <v>-0.39339843047984185</v>
      </c>
      <c r="L20" s="2">
        <v>32228</v>
      </c>
      <c r="M20" s="3">
        <v>-0.16927439102977188</v>
      </c>
      <c r="N20" s="4">
        <v>10</v>
      </c>
      <c r="O20" s="4">
        <v>19</v>
      </c>
      <c r="P20" s="3">
        <v>-0.47368421052631576</v>
      </c>
      <c r="Q20" s="4">
        <v>3</v>
      </c>
      <c r="R20" s="4">
        <v>12</v>
      </c>
      <c r="S20" s="3">
        <v>-0.75</v>
      </c>
      <c r="T20" s="4">
        <v>2</v>
      </c>
      <c r="U20" s="4">
        <v>3</v>
      </c>
      <c r="V20" s="3">
        <v>-0.33333333333333331</v>
      </c>
      <c r="W20" s="3">
        <v>0.3</v>
      </c>
      <c r="X20" s="3">
        <v>0.63157894736842102</v>
      </c>
      <c r="Y20" s="3">
        <v>-0.33157894736842103</v>
      </c>
      <c r="Z20" s="3">
        <v>0.66666666666666663</v>
      </c>
      <c r="AA20" s="3">
        <v>0.25</v>
      </c>
      <c r="AB20" s="3">
        <v>0.41666666666666663</v>
      </c>
      <c r="AC20" s="3">
        <v>1.0511591685137482</v>
      </c>
      <c r="AD20" s="14">
        <v>14</v>
      </c>
      <c r="AE20" s="3">
        <v>1</v>
      </c>
      <c r="AF20" s="2">
        <v>12958</v>
      </c>
      <c r="AG20" s="2">
        <v>0</v>
      </c>
      <c r="AH20" s="3">
        <v>0</v>
      </c>
      <c r="AI20" s="3">
        <v>3.1379514505624631E-3</v>
      </c>
      <c r="AJ20" s="2">
        <v>0</v>
      </c>
      <c r="AK20" s="2">
        <v>0</v>
      </c>
      <c r="AL20" s="3">
        <v>0</v>
      </c>
      <c r="AM20" s="3">
        <v>0</v>
      </c>
      <c r="AN20" s="3">
        <v>0.42857142857142855</v>
      </c>
      <c r="AO20" s="3">
        <v>0.8</v>
      </c>
      <c r="AP20" s="4">
        <v>0</v>
      </c>
      <c r="AQ20"/>
      <c r="AT20"/>
      <c r="AU20"/>
      <c r="AV20"/>
      <c r="AW20"/>
    </row>
    <row r="21" spans="1:49" x14ac:dyDescent="0.35">
      <c r="A21" t="s">
        <v>261</v>
      </c>
      <c r="B21" t="s">
        <v>264</v>
      </c>
      <c r="C21" t="s">
        <v>74</v>
      </c>
      <c r="D21" s="2">
        <v>66383</v>
      </c>
      <c r="E21" s="3">
        <v>2.6326474772901389</v>
      </c>
      <c r="F21" s="2">
        <v>48109</v>
      </c>
      <c r="G21" s="2">
        <v>0</v>
      </c>
      <c r="H21" s="3">
        <v>0</v>
      </c>
      <c r="I21" s="2">
        <v>48109</v>
      </c>
      <c r="J21" s="2">
        <v>0</v>
      </c>
      <c r="K21" s="3">
        <v>0</v>
      </c>
      <c r="L21" s="2">
        <v>66383</v>
      </c>
      <c r="M21" s="3">
        <v>2.6326474772901389</v>
      </c>
      <c r="N21" s="4">
        <v>163</v>
      </c>
      <c r="O21" s="4">
        <v>0</v>
      </c>
      <c r="P21" s="3">
        <v>0</v>
      </c>
      <c r="Q21" s="4">
        <v>100</v>
      </c>
      <c r="R21" s="4">
        <v>0</v>
      </c>
      <c r="S21" s="3">
        <v>0</v>
      </c>
      <c r="T21" s="4">
        <v>21</v>
      </c>
      <c r="U21" s="4">
        <v>0</v>
      </c>
      <c r="V21" s="3">
        <v>0</v>
      </c>
      <c r="W21" s="3">
        <v>0.61349693251533743</v>
      </c>
      <c r="X21" s="3">
        <v>0</v>
      </c>
      <c r="Y21" s="3">
        <v>0.61349693251533743</v>
      </c>
      <c r="Z21" s="3">
        <v>0.21</v>
      </c>
      <c r="AA21" s="3">
        <v>0</v>
      </c>
      <c r="AB21" s="3">
        <v>0.21</v>
      </c>
      <c r="AC21" s="3">
        <v>0</v>
      </c>
      <c r="AD21" s="14">
        <v>20</v>
      </c>
      <c r="AE21" s="3">
        <v>0</v>
      </c>
      <c r="AF21" s="2">
        <v>11227</v>
      </c>
      <c r="AG21" s="2">
        <v>0</v>
      </c>
      <c r="AH21" s="3">
        <v>0</v>
      </c>
      <c r="AI21" s="3">
        <v>0</v>
      </c>
      <c r="AJ21" s="2">
        <v>0</v>
      </c>
      <c r="AK21" s="2">
        <v>0</v>
      </c>
      <c r="AL21" s="3">
        <v>0</v>
      </c>
      <c r="AM21" s="3">
        <v>0</v>
      </c>
      <c r="AN21" s="3">
        <v>0.48275862068965519</v>
      </c>
      <c r="AO21" s="3">
        <v>0.98830409356725146</v>
      </c>
      <c r="AP21" s="4">
        <v>0</v>
      </c>
      <c r="AQ21"/>
      <c r="AT21"/>
      <c r="AU21"/>
      <c r="AV21"/>
      <c r="AW21"/>
    </row>
    <row r="22" spans="1:49" x14ac:dyDescent="0.35">
      <c r="A22" t="s">
        <v>283</v>
      </c>
      <c r="B22" t="s">
        <v>304</v>
      </c>
      <c r="C22" t="s">
        <v>74</v>
      </c>
      <c r="D22" s="2">
        <v>2564816</v>
      </c>
      <c r="E22" s="3">
        <v>6.1757311644608265E-2</v>
      </c>
      <c r="F22" s="2">
        <v>765869</v>
      </c>
      <c r="G22" s="2">
        <v>616686</v>
      </c>
      <c r="H22" s="3">
        <v>0.24191079414807537</v>
      </c>
      <c r="I22" s="2">
        <v>247018</v>
      </c>
      <c r="J22" s="2">
        <v>142729</v>
      </c>
      <c r="K22" s="3">
        <v>0.73067841854143167</v>
      </c>
      <c r="L22" s="2">
        <v>867536</v>
      </c>
      <c r="M22" s="3">
        <v>0.13663859798990366</v>
      </c>
      <c r="N22" s="4">
        <v>467</v>
      </c>
      <c r="O22" s="4">
        <v>455</v>
      </c>
      <c r="P22" s="3">
        <v>2.6373626373626374E-2</v>
      </c>
      <c r="Q22" s="4">
        <v>357</v>
      </c>
      <c r="R22" s="4">
        <v>373</v>
      </c>
      <c r="S22" s="3">
        <v>-4.2895442359249331E-2</v>
      </c>
      <c r="T22" s="4">
        <v>139</v>
      </c>
      <c r="U22" s="4">
        <v>134</v>
      </c>
      <c r="V22" s="3">
        <v>3.7313432835820892E-2</v>
      </c>
      <c r="W22" s="3">
        <v>0.76445396145610278</v>
      </c>
      <c r="X22" s="3">
        <v>0.81978021978021975</v>
      </c>
      <c r="Y22" s="3">
        <v>-5.5326258324116973E-2</v>
      </c>
      <c r="Z22" s="3">
        <v>0.38935574229691877</v>
      </c>
      <c r="AA22" s="3">
        <v>0.35924932975871315</v>
      </c>
      <c r="AB22" s="3">
        <v>3.0106412538205618E-2</v>
      </c>
      <c r="AC22" s="3">
        <v>0.84135362242697254</v>
      </c>
      <c r="AD22" s="14">
        <v>753</v>
      </c>
      <c r="AE22" s="3">
        <v>0.77588871715610508</v>
      </c>
      <c r="AF22" s="2">
        <v>564085</v>
      </c>
      <c r="AG22" s="2">
        <v>91966</v>
      </c>
      <c r="AH22" s="3">
        <v>0.16303571270287279</v>
      </c>
      <c r="AI22" s="3">
        <v>0.18368293697070603</v>
      </c>
      <c r="AJ22" s="2">
        <v>10412</v>
      </c>
      <c r="AK22" s="2">
        <v>16101</v>
      </c>
      <c r="AL22" s="3">
        <v>1.845821108520879E-2</v>
      </c>
      <c r="AM22" s="3">
        <v>2.7523688560600491E-2</v>
      </c>
      <c r="AN22" s="3">
        <v>0.36585365853658536</v>
      </c>
      <c r="AO22" s="3">
        <v>0.96905660377358493</v>
      </c>
      <c r="AP22" s="4">
        <v>38977</v>
      </c>
      <c r="AQ22"/>
      <c r="AT22"/>
      <c r="AU22"/>
      <c r="AV22"/>
      <c r="AW22"/>
    </row>
    <row r="23" spans="1:49" x14ac:dyDescent="0.35">
      <c r="A23" t="s">
        <v>283</v>
      </c>
      <c r="C23" t="s">
        <v>80</v>
      </c>
      <c r="D23" s="2">
        <v>490320</v>
      </c>
      <c r="E23" s="3">
        <v>3.7334478593023086E-2</v>
      </c>
      <c r="F23" s="2">
        <v>91390</v>
      </c>
      <c r="G23" s="2">
        <v>73743</v>
      </c>
      <c r="H23" s="3">
        <v>0.23930406953880379</v>
      </c>
      <c r="I23" s="2">
        <v>970</v>
      </c>
      <c r="J23" s="2">
        <v>13390</v>
      </c>
      <c r="K23" s="3">
        <v>-0.92755787901418973</v>
      </c>
      <c r="L23" s="2">
        <v>47762</v>
      </c>
      <c r="M23" s="3">
        <v>-0.20637399887009406</v>
      </c>
      <c r="N23" s="4">
        <v>5</v>
      </c>
      <c r="O23" s="4">
        <v>55</v>
      </c>
      <c r="P23" s="3">
        <v>-0.90909090909090906</v>
      </c>
      <c r="Q23" s="4">
        <v>0</v>
      </c>
      <c r="R23" s="4">
        <v>40</v>
      </c>
      <c r="S23" s="3">
        <v>-1</v>
      </c>
      <c r="T23" s="4">
        <v>0</v>
      </c>
      <c r="U23" s="4">
        <v>15</v>
      </c>
      <c r="V23" s="3">
        <v>-1</v>
      </c>
      <c r="W23" s="3">
        <v>0</v>
      </c>
      <c r="X23" s="3">
        <v>0.72727272727272729</v>
      </c>
      <c r="Y23" s="3">
        <v>-0.72727272727272729</v>
      </c>
      <c r="Z23" s="3">
        <v>0</v>
      </c>
      <c r="AA23" s="3">
        <v>0.375</v>
      </c>
      <c r="AB23" s="3">
        <v>-0.375</v>
      </c>
      <c r="AC23" s="3">
        <v>1.2261502786705178</v>
      </c>
      <c r="AD23" s="14">
        <v>32</v>
      </c>
      <c r="AE23" s="3">
        <v>0.5</v>
      </c>
      <c r="AF23" s="2">
        <v>74729</v>
      </c>
      <c r="AG23" s="2">
        <v>4176</v>
      </c>
      <c r="AH23" s="3">
        <v>5.5881920004282139E-2</v>
      </c>
      <c r="AI23" s="3">
        <v>0.30438243736546444</v>
      </c>
      <c r="AJ23" s="2">
        <v>0</v>
      </c>
      <c r="AK23" s="2">
        <v>0</v>
      </c>
      <c r="AL23" s="3">
        <v>0</v>
      </c>
      <c r="AM23" s="3">
        <v>0</v>
      </c>
      <c r="AN23" s="3">
        <v>0.66666666666666663</v>
      </c>
      <c r="AO23" s="3">
        <v>0.7142857142857143</v>
      </c>
      <c r="AP23" s="4">
        <v>0</v>
      </c>
      <c r="AQ23"/>
      <c r="AT23"/>
      <c r="AU23"/>
      <c r="AV23"/>
      <c r="AW23"/>
    </row>
    <row r="24" spans="1:49" x14ac:dyDescent="0.35">
      <c r="A24" t="s">
        <v>375</v>
      </c>
      <c r="B24" t="s">
        <v>242</v>
      </c>
      <c r="C24" t="s">
        <v>74</v>
      </c>
      <c r="D24" s="2">
        <v>56374</v>
      </c>
      <c r="E24" s="3">
        <v>0.1724066217452791</v>
      </c>
      <c r="F24" s="2">
        <v>16814</v>
      </c>
      <c r="G24" s="2">
        <v>8524</v>
      </c>
      <c r="H24" s="3">
        <v>0.97254809948381049</v>
      </c>
      <c r="I24" s="2">
        <v>4635</v>
      </c>
      <c r="J24" s="2">
        <v>1110</v>
      </c>
      <c r="K24" s="3">
        <v>3.1756756756756759</v>
      </c>
      <c r="L24" s="2">
        <v>6261</v>
      </c>
      <c r="M24" s="3">
        <v>1.2883771929824561</v>
      </c>
      <c r="N24" s="4">
        <v>1</v>
      </c>
      <c r="O24" s="4">
        <v>6</v>
      </c>
      <c r="P24" s="3">
        <v>-0.83333333333333337</v>
      </c>
      <c r="Q24" s="4">
        <v>1</v>
      </c>
      <c r="R24" s="4">
        <v>6</v>
      </c>
      <c r="S24" s="3">
        <v>-0.83333333333333337</v>
      </c>
      <c r="T24" s="4">
        <v>0</v>
      </c>
      <c r="U24" s="4">
        <v>2</v>
      </c>
      <c r="V24" s="3">
        <v>-1</v>
      </c>
      <c r="W24" s="3">
        <v>1</v>
      </c>
      <c r="X24" s="3">
        <v>1</v>
      </c>
      <c r="Y24" s="3">
        <v>0</v>
      </c>
      <c r="Z24" s="3">
        <v>0</v>
      </c>
      <c r="AA24" s="3">
        <v>0.33333333333333331</v>
      </c>
      <c r="AB24" s="3">
        <v>-0.33333333333333331</v>
      </c>
      <c r="AC24" s="3">
        <v>1.4287893007977475</v>
      </c>
      <c r="AD24" s="14">
        <v>10</v>
      </c>
      <c r="AE24" s="3">
        <v>1</v>
      </c>
      <c r="AF24" s="2">
        <v>19961</v>
      </c>
      <c r="AG24" s="2">
        <v>15306</v>
      </c>
      <c r="AH24" s="3">
        <v>0.76679525073894095</v>
      </c>
      <c r="AI24" s="3">
        <v>0.22208519528756313</v>
      </c>
      <c r="AJ24" s="2">
        <v>7774</v>
      </c>
      <c r="AK24" s="2">
        <v>0</v>
      </c>
      <c r="AL24" s="3">
        <v>0.38945944591954312</v>
      </c>
      <c r="AM24" s="3">
        <v>0</v>
      </c>
      <c r="AN24" s="3">
        <v>1</v>
      </c>
      <c r="AO24" s="3">
        <v>1</v>
      </c>
      <c r="AP24" s="4">
        <v>0</v>
      </c>
      <c r="AQ24"/>
      <c r="AT24"/>
      <c r="AU24"/>
      <c r="AV24"/>
      <c r="AW24"/>
    </row>
    <row r="25" spans="1:49" x14ac:dyDescent="0.35">
      <c r="A25" t="s">
        <v>382</v>
      </c>
      <c r="B25" t="s">
        <v>383</v>
      </c>
      <c r="C25" t="s">
        <v>74</v>
      </c>
      <c r="D25" s="2">
        <v>0</v>
      </c>
      <c r="E25" s="3">
        <v>0</v>
      </c>
      <c r="F25" s="2">
        <v>0</v>
      </c>
      <c r="G25" s="2">
        <v>0</v>
      </c>
      <c r="H25" s="3">
        <v>0</v>
      </c>
      <c r="I25" s="2">
        <v>0</v>
      </c>
      <c r="J25" s="2">
        <v>0</v>
      </c>
      <c r="K25" s="3">
        <v>0</v>
      </c>
      <c r="L25" s="2">
        <v>0</v>
      </c>
      <c r="M25" s="3">
        <v>0</v>
      </c>
      <c r="N25" s="4">
        <v>2</v>
      </c>
      <c r="O25" s="4">
        <v>3</v>
      </c>
      <c r="P25" s="3">
        <v>-0.33333333333333331</v>
      </c>
      <c r="Q25" s="4">
        <v>0</v>
      </c>
      <c r="R25" s="4">
        <v>1</v>
      </c>
      <c r="S25" s="3">
        <v>-1</v>
      </c>
      <c r="T25" s="4">
        <v>0</v>
      </c>
      <c r="U25" s="4">
        <v>0</v>
      </c>
      <c r="V25" s="3">
        <v>0</v>
      </c>
      <c r="W25" s="3">
        <v>0</v>
      </c>
      <c r="X25" s="3">
        <v>0.33333333333333331</v>
      </c>
      <c r="Y25" s="3">
        <v>-0.33333333333333331</v>
      </c>
      <c r="Z25" s="3">
        <v>0</v>
      </c>
      <c r="AA25" s="3">
        <v>0</v>
      </c>
      <c r="AB25" s="3">
        <v>0</v>
      </c>
      <c r="AC25" s="3">
        <v>0</v>
      </c>
      <c r="AD25" s="14">
        <v>0</v>
      </c>
      <c r="AE25" s="3">
        <v>0</v>
      </c>
      <c r="AF25" s="2">
        <v>0</v>
      </c>
      <c r="AG25" s="2">
        <v>0</v>
      </c>
      <c r="AH25" s="3">
        <v>0</v>
      </c>
      <c r="AI25" s="3">
        <v>0</v>
      </c>
      <c r="AJ25" s="2">
        <v>0</v>
      </c>
      <c r="AK25" s="2">
        <v>0</v>
      </c>
      <c r="AL25" s="3">
        <v>0</v>
      </c>
      <c r="AM25" s="3">
        <v>0</v>
      </c>
      <c r="AN25" s="3">
        <v>0</v>
      </c>
      <c r="AO25" s="3">
        <v>1</v>
      </c>
      <c r="AP25" s="4">
        <v>0</v>
      </c>
      <c r="AQ25"/>
      <c r="AT25"/>
      <c r="AU25"/>
      <c r="AV25"/>
      <c r="AW25"/>
    </row>
    <row r="26" spans="1:49" x14ac:dyDescent="0.35">
      <c r="A26" t="s">
        <v>386</v>
      </c>
      <c r="B26" t="s">
        <v>390</v>
      </c>
      <c r="C26" t="s">
        <v>74</v>
      </c>
      <c r="D26" s="2">
        <v>101315</v>
      </c>
      <c r="E26" s="3">
        <v>0.13872903834914355</v>
      </c>
      <c r="F26" s="2">
        <v>24089</v>
      </c>
      <c r="G26" s="2">
        <v>11746</v>
      </c>
      <c r="H26" s="3">
        <v>1.0508258130427381</v>
      </c>
      <c r="I26" s="2">
        <v>4520</v>
      </c>
      <c r="J26" s="2">
        <v>8779</v>
      </c>
      <c r="K26" s="3">
        <v>-0.48513498120514864</v>
      </c>
      <c r="L26" s="2">
        <v>14450</v>
      </c>
      <c r="M26" s="3">
        <v>-0.22764444919557433</v>
      </c>
      <c r="N26" s="4">
        <v>13</v>
      </c>
      <c r="O26" s="4">
        <v>24</v>
      </c>
      <c r="P26" s="3">
        <v>-0.45833333333333331</v>
      </c>
      <c r="Q26" s="4">
        <v>11</v>
      </c>
      <c r="R26" s="4">
        <v>21</v>
      </c>
      <c r="S26" s="3">
        <v>-0.47619047619047616</v>
      </c>
      <c r="T26" s="4">
        <v>1</v>
      </c>
      <c r="U26" s="4">
        <v>4</v>
      </c>
      <c r="V26" s="3">
        <v>-0.75</v>
      </c>
      <c r="W26" s="3">
        <v>0.84615384615384615</v>
      </c>
      <c r="X26" s="3">
        <v>0.875</v>
      </c>
      <c r="Y26" s="3">
        <v>-2.8846153846153855E-2</v>
      </c>
      <c r="Z26" s="3">
        <v>9.0909090909090912E-2</v>
      </c>
      <c r="AA26" s="3">
        <v>0.19047619047619047</v>
      </c>
      <c r="AB26" s="3">
        <v>-9.9567099567099554E-2</v>
      </c>
      <c r="AC26" s="3">
        <v>1.6660139621998979</v>
      </c>
      <c r="AD26" s="14">
        <v>44</v>
      </c>
      <c r="AE26" s="3">
        <v>0.85106382978723405</v>
      </c>
      <c r="AF26" s="2">
        <v>21573</v>
      </c>
      <c r="AG26" s="2">
        <v>-2322</v>
      </c>
      <c r="AH26" s="3">
        <v>-0.10763454317897372</v>
      </c>
      <c r="AI26" s="3">
        <v>0.10632166775969316</v>
      </c>
      <c r="AJ26" s="2">
        <v>1500</v>
      </c>
      <c r="AK26" s="2">
        <v>0</v>
      </c>
      <c r="AL26" s="3">
        <v>6.9531358642747884E-2</v>
      </c>
      <c r="AM26" s="3">
        <v>0</v>
      </c>
      <c r="AN26" s="3">
        <v>0.2</v>
      </c>
      <c r="AO26" s="3">
        <v>0.87234042553191493</v>
      </c>
      <c r="AP26" s="4">
        <v>0</v>
      </c>
      <c r="AQ26"/>
      <c r="AT26"/>
      <c r="AU26"/>
      <c r="AV26"/>
      <c r="AW26"/>
    </row>
    <row r="27" spans="1:49" x14ac:dyDescent="0.35">
      <c r="A27" t="s">
        <v>386</v>
      </c>
      <c r="C27" t="s">
        <v>80</v>
      </c>
      <c r="D27" s="2">
        <v>0</v>
      </c>
      <c r="E27" s="3">
        <v>0</v>
      </c>
      <c r="F27" s="2">
        <v>0</v>
      </c>
      <c r="G27" s="2">
        <v>0</v>
      </c>
      <c r="H27" s="3">
        <v>0</v>
      </c>
      <c r="I27" s="2">
        <v>0</v>
      </c>
      <c r="J27" s="2">
        <v>0</v>
      </c>
      <c r="K27" s="3">
        <v>0</v>
      </c>
      <c r="L27" s="2">
        <v>0</v>
      </c>
      <c r="M27" s="3">
        <v>0</v>
      </c>
      <c r="N27" s="4">
        <v>0</v>
      </c>
      <c r="O27" s="4">
        <v>0</v>
      </c>
      <c r="P27" s="3">
        <v>0</v>
      </c>
      <c r="Q27" s="4">
        <v>0</v>
      </c>
      <c r="R27" s="4">
        <v>0</v>
      </c>
      <c r="S27" s="3">
        <v>0</v>
      </c>
      <c r="T27" s="4">
        <v>0</v>
      </c>
      <c r="U27" s="4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14">
        <v>0</v>
      </c>
      <c r="AE27" s="3">
        <v>0</v>
      </c>
      <c r="AF27" s="2">
        <v>0</v>
      </c>
      <c r="AG27" s="2">
        <v>0</v>
      </c>
      <c r="AH27" s="3">
        <v>0</v>
      </c>
      <c r="AI27" s="3">
        <v>0</v>
      </c>
      <c r="AJ27" s="2">
        <v>0</v>
      </c>
      <c r="AK27" s="2">
        <v>0</v>
      </c>
      <c r="AL27" s="3">
        <v>0</v>
      </c>
      <c r="AM27" s="3">
        <v>0</v>
      </c>
      <c r="AN27" s="3">
        <v>0</v>
      </c>
      <c r="AO27" s="3">
        <v>0</v>
      </c>
      <c r="AP27" s="4">
        <v>0</v>
      </c>
      <c r="AQ27"/>
      <c r="AT27"/>
      <c r="AU27"/>
      <c r="AV27"/>
      <c r="AW27"/>
    </row>
    <row r="28" spans="1:49" x14ac:dyDescent="0.35">
      <c r="A28" t="s">
        <v>393</v>
      </c>
      <c r="B28" t="s">
        <v>242</v>
      </c>
      <c r="C28" t="s">
        <v>74</v>
      </c>
      <c r="D28" s="2">
        <v>353055</v>
      </c>
      <c r="E28" s="3">
        <v>-4.3252867084354066E-2</v>
      </c>
      <c r="F28" s="2">
        <v>23567</v>
      </c>
      <c r="G28" s="2">
        <v>39528</v>
      </c>
      <c r="H28" s="3">
        <v>-0.40378971868042901</v>
      </c>
      <c r="I28" s="2">
        <v>13354</v>
      </c>
      <c r="J28" s="2">
        <v>38540</v>
      </c>
      <c r="K28" s="3">
        <v>-0.653502854177478</v>
      </c>
      <c r="L28" s="2">
        <v>264266</v>
      </c>
      <c r="M28" s="3">
        <v>-8.701269986042591E-2</v>
      </c>
      <c r="N28" s="4">
        <v>74</v>
      </c>
      <c r="O28" s="4">
        <v>90</v>
      </c>
      <c r="P28" s="3">
        <v>-0.17777777777777778</v>
      </c>
      <c r="Q28" s="4">
        <v>58</v>
      </c>
      <c r="R28" s="4">
        <v>72</v>
      </c>
      <c r="S28" s="3">
        <v>-0.19444444444444445</v>
      </c>
      <c r="T28" s="4">
        <v>10</v>
      </c>
      <c r="U28" s="4">
        <v>25</v>
      </c>
      <c r="V28" s="3">
        <v>-0.6</v>
      </c>
      <c r="W28" s="3">
        <v>0.78378378378378377</v>
      </c>
      <c r="X28" s="3">
        <v>0.8</v>
      </c>
      <c r="Y28" s="3">
        <v>-1.6216216216216273E-2</v>
      </c>
      <c r="Z28" s="3">
        <v>0.17241379310344829</v>
      </c>
      <c r="AA28" s="3">
        <v>0.34722222222222221</v>
      </c>
      <c r="AB28" s="3">
        <v>-0.17480842911877392</v>
      </c>
      <c r="AC28" s="3">
        <v>0.2583738109694394</v>
      </c>
      <c r="AD28" s="14">
        <v>96</v>
      </c>
      <c r="AE28" s="3">
        <v>0.64912280701754388</v>
      </c>
      <c r="AF28" s="2">
        <v>83111</v>
      </c>
      <c r="AG28" s="2">
        <v>7</v>
      </c>
      <c r="AH28" s="3">
        <v>8.4224711530363002E-5</v>
      </c>
      <c r="AI28" s="3">
        <v>0.12824205183008283</v>
      </c>
      <c r="AJ28" s="2">
        <v>0</v>
      </c>
      <c r="AK28" s="2">
        <v>0</v>
      </c>
      <c r="AL28" s="3">
        <v>0</v>
      </c>
      <c r="AM28" s="3">
        <v>0</v>
      </c>
      <c r="AN28" s="3">
        <v>0.4358974358974359</v>
      </c>
      <c r="AO28" s="3">
        <v>0.96654275092936803</v>
      </c>
      <c r="AP28" s="4">
        <v>0</v>
      </c>
      <c r="AQ28"/>
      <c r="AT28"/>
      <c r="AU28"/>
      <c r="AV28"/>
      <c r="AW28"/>
    </row>
    <row r="29" spans="1:49" x14ac:dyDescent="0.35">
      <c r="A29" t="s">
        <v>450</v>
      </c>
      <c r="B29" t="s">
        <v>242</v>
      </c>
      <c r="C29" t="s">
        <v>74</v>
      </c>
      <c r="D29" s="2">
        <v>330817</v>
      </c>
      <c r="E29" s="3">
        <v>-2.5176729205772023E-2</v>
      </c>
      <c r="F29" s="2">
        <v>60228</v>
      </c>
      <c r="G29" s="2">
        <v>68772</v>
      </c>
      <c r="H29" s="3">
        <v>-0.12423660792182867</v>
      </c>
      <c r="I29" s="2">
        <v>6921</v>
      </c>
      <c r="J29" s="2">
        <v>18884</v>
      </c>
      <c r="K29" s="3">
        <v>-0.6334992586316458</v>
      </c>
      <c r="L29" s="2">
        <v>82427</v>
      </c>
      <c r="M29" s="3">
        <v>-0.12674012077550589</v>
      </c>
      <c r="N29" s="4">
        <v>33</v>
      </c>
      <c r="O29" s="4">
        <v>51</v>
      </c>
      <c r="P29" s="3">
        <v>-0.35294117647058826</v>
      </c>
      <c r="Q29" s="4">
        <v>24</v>
      </c>
      <c r="R29" s="4">
        <v>37</v>
      </c>
      <c r="S29" s="3">
        <v>-0.35135135135135137</v>
      </c>
      <c r="T29" s="4">
        <v>7</v>
      </c>
      <c r="U29" s="4">
        <v>8</v>
      </c>
      <c r="V29" s="3">
        <v>-0.125</v>
      </c>
      <c r="W29" s="3">
        <v>0.72727272727272729</v>
      </c>
      <c r="X29" s="3">
        <v>0.72549019607843135</v>
      </c>
      <c r="Y29" s="3">
        <v>1.7825311942959443E-3</v>
      </c>
      <c r="Z29" s="3">
        <v>0.29166666666666669</v>
      </c>
      <c r="AA29" s="3">
        <v>0.21621621621621623</v>
      </c>
      <c r="AB29" s="3">
        <v>7.5450450450450457E-2</v>
      </c>
      <c r="AC29" s="3">
        <v>0.7751265049729541</v>
      </c>
      <c r="AD29" s="14">
        <v>81</v>
      </c>
      <c r="AE29" s="3">
        <v>0.79032258064516125</v>
      </c>
      <c r="AF29" s="2">
        <v>80359</v>
      </c>
      <c r="AG29" s="2">
        <v>145175</v>
      </c>
      <c r="AH29" s="3">
        <v>1.8065804701402457</v>
      </c>
      <c r="AI29" s="3">
        <v>0.43963442684958953</v>
      </c>
      <c r="AJ29" s="2">
        <v>88934</v>
      </c>
      <c r="AK29" s="2">
        <v>1</v>
      </c>
      <c r="AL29" s="3">
        <v>1.106708644955761</v>
      </c>
      <c r="AM29" s="3">
        <v>1.8809367064798271E-5</v>
      </c>
      <c r="AN29" s="3">
        <v>0.58823529411764708</v>
      </c>
      <c r="AO29" s="3">
        <v>0.93069306930693074</v>
      </c>
      <c r="AP29" s="4">
        <v>0</v>
      </c>
      <c r="AQ29"/>
      <c r="AT29"/>
      <c r="AU29"/>
      <c r="AV29"/>
      <c r="AW29"/>
    </row>
    <row r="30" spans="1:49" x14ac:dyDescent="0.35">
      <c r="A30" t="s">
        <v>484</v>
      </c>
      <c r="B30" t="s">
        <v>242</v>
      </c>
      <c r="C30" t="s">
        <v>74</v>
      </c>
      <c r="D30" s="2">
        <v>368632</v>
      </c>
      <c r="E30" s="3">
        <v>1.9838931447652721E-2</v>
      </c>
      <c r="F30" s="2">
        <v>121177</v>
      </c>
      <c r="G30" s="2">
        <v>114006</v>
      </c>
      <c r="H30" s="3">
        <v>6.2900198235180671E-2</v>
      </c>
      <c r="I30" s="2">
        <v>24165</v>
      </c>
      <c r="J30" s="2">
        <v>46497</v>
      </c>
      <c r="K30" s="3">
        <v>-0.48028905090651008</v>
      </c>
      <c r="L30" s="2">
        <v>102144</v>
      </c>
      <c r="M30" s="3">
        <v>-0.17940807866576688</v>
      </c>
      <c r="N30" s="4">
        <v>87</v>
      </c>
      <c r="O30" s="4">
        <v>70</v>
      </c>
      <c r="P30" s="3">
        <v>0.24285714285714285</v>
      </c>
      <c r="Q30" s="4">
        <v>57</v>
      </c>
      <c r="R30" s="4">
        <v>51</v>
      </c>
      <c r="S30" s="3">
        <v>0.11764705882352941</v>
      </c>
      <c r="T30" s="4">
        <v>14</v>
      </c>
      <c r="U30" s="4">
        <v>11</v>
      </c>
      <c r="V30" s="3">
        <v>0.27272727272727271</v>
      </c>
      <c r="W30" s="3">
        <v>0.65517241379310343</v>
      </c>
      <c r="X30" s="3">
        <v>0.72857142857142854</v>
      </c>
      <c r="Y30" s="3">
        <v>-7.3399014778325111E-2</v>
      </c>
      <c r="Z30" s="3">
        <v>0.24561403508771928</v>
      </c>
      <c r="AA30" s="3">
        <v>0.21568627450980393</v>
      </c>
      <c r="AB30" s="3">
        <v>2.9927760577915352E-2</v>
      </c>
      <c r="AC30" s="3">
        <v>0.85093766994719577</v>
      </c>
      <c r="AD30" s="14">
        <v>123</v>
      </c>
      <c r="AE30" s="3">
        <v>0.63478260869565217</v>
      </c>
      <c r="AF30" s="2">
        <v>86748</v>
      </c>
      <c r="AG30" s="2">
        <v>5567</v>
      </c>
      <c r="AH30" s="3">
        <v>6.417439018767003E-2</v>
      </c>
      <c r="AI30" s="3">
        <v>0.37149469534196072</v>
      </c>
      <c r="AJ30" s="2">
        <v>5375</v>
      </c>
      <c r="AK30" s="2">
        <v>0</v>
      </c>
      <c r="AL30" s="3">
        <v>6.1961082676257669E-2</v>
      </c>
      <c r="AM30" s="3">
        <v>0</v>
      </c>
      <c r="AN30" s="3">
        <v>0.52307692307692311</v>
      </c>
      <c r="AO30" s="3">
        <v>0.97115384615384615</v>
      </c>
      <c r="AP30" s="4">
        <v>0</v>
      </c>
      <c r="AQ30"/>
      <c r="AT30"/>
      <c r="AU30"/>
      <c r="AV30"/>
      <c r="AW30"/>
    </row>
    <row r="31" spans="1:49" x14ac:dyDescent="0.35">
      <c r="A31" t="s">
        <v>527</v>
      </c>
      <c r="B31" t="s">
        <v>242</v>
      </c>
      <c r="C31" t="s">
        <v>74</v>
      </c>
      <c r="D31" s="2">
        <v>19447</v>
      </c>
      <c r="E31" s="3">
        <v>1.4714322984607358E-2</v>
      </c>
      <c r="F31" s="2">
        <v>6806</v>
      </c>
      <c r="G31" s="2">
        <v>6524</v>
      </c>
      <c r="H31" s="3">
        <v>4.3225015328019589E-2</v>
      </c>
      <c r="I31" s="2">
        <v>3294</v>
      </c>
      <c r="J31" s="2">
        <v>6524</v>
      </c>
      <c r="K31" s="3">
        <v>-0.49509503372164315</v>
      </c>
      <c r="L31" s="2">
        <v>8512</v>
      </c>
      <c r="M31" s="3">
        <v>-0.27508090614886732</v>
      </c>
      <c r="N31" s="4">
        <v>12</v>
      </c>
      <c r="O31" s="4">
        <v>40</v>
      </c>
      <c r="P31" s="3">
        <v>-0.7</v>
      </c>
      <c r="Q31" s="4">
        <v>8</v>
      </c>
      <c r="R31" s="4">
        <v>34</v>
      </c>
      <c r="S31" s="3">
        <v>-0.76470588235294112</v>
      </c>
      <c r="T31" s="4">
        <v>2</v>
      </c>
      <c r="U31" s="4">
        <v>7</v>
      </c>
      <c r="V31" s="3">
        <v>-0.7142857142857143</v>
      </c>
      <c r="W31" s="3">
        <v>0.66666666666666663</v>
      </c>
      <c r="X31" s="3">
        <v>0.85</v>
      </c>
      <c r="Y31" s="3">
        <v>-0.18333333333333335</v>
      </c>
      <c r="Z31" s="3">
        <v>0.25</v>
      </c>
      <c r="AA31" s="3">
        <v>0.20588235294117646</v>
      </c>
      <c r="AB31" s="3">
        <v>4.4117647058823539E-2</v>
      </c>
      <c r="AC31" s="3">
        <v>0.5383200490496628</v>
      </c>
      <c r="AD31" s="14">
        <v>7</v>
      </c>
      <c r="AE31" s="3">
        <v>0.375</v>
      </c>
      <c r="AF31" s="2">
        <v>6935</v>
      </c>
      <c r="AG31" s="2">
        <v>0</v>
      </c>
      <c r="AH31" s="3">
        <v>0</v>
      </c>
      <c r="AI31" s="3">
        <v>1.3190977146060745</v>
      </c>
      <c r="AJ31" s="2">
        <v>0</v>
      </c>
      <c r="AK31" s="2">
        <v>0</v>
      </c>
      <c r="AL31" s="3">
        <v>0</v>
      </c>
      <c r="AM31" s="3">
        <v>0</v>
      </c>
      <c r="AN31" s="3">
        <v>0.5714285714285714</v>
      </c>
      <c r="AO31" s="3">
        <v>1</v>
      </c>
      <c r="AP31" s="4">
        <v>0</v>
      </c>
      <c r="AQ31"/>
      <c r="AT31"/>
      <c r="AU31"/>
      <c r="AV31"/>
      <c r="AW31"/>
    </row>
    <row r="32" spans="1:49" x14ac:dyDescent="0.35">
      <c r="A32" t="s">
        <v>527</v>
      </c>
      <c r="C32" t="s">
        <v>80</v>
      </c>
      <c r="D32" s="2">
        <v>1772</v>
      </c>
      <c r="E32" s="3">
        <v>0</v>
      </c>
      <c r="F32" s="2">
        <v>0</v>
      </c>
      <c r="G32" s="2">
        <v>0</v>
      </c>
      <c r="H32" s="3">
        <v>0</v>
      </c>
      <c r="I32" s="2">
        <v>0</v>
      </c>
      <c r="J32" s="2">
        <v>0</v>
      </c>
      <c r="K32" s="3">
        <v>0</v>
      </c>
      <c r="L32" s="2">
        <v>0</v>
      </c>
      <c r="M32" s="3">
        <v>0</v>
      </c>
      <c r="N32" s="4">
        <v>0</v>
      </c>
      <c r="O32" s="4">
        <v>0</v>
      </c>
      <c r="P32" s="3">
        <v>0</v>
      </c>
      <c r="Q32" s="4">
        <v>0</v>
      </c>
      <c r="R32" s="4">
        <v>0</v>
      </c>
      <c r="S32" s="3">
        <v>0</v>
      </c>
      <c r="T32" s="4">
        <v>0</v>
      </c>
      <c r="U32" s="4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14">
        <v>0</v>
      </c>
      <c r="AE32" s="3">
        <v>0</v>
      </c>
      <c r="AF32" s="2">
        <v>437</v>
      </c>
      <c r="AG32" s="2">
        <v>0</v>
      </c>
      <c r="AH32" s="3">
        <v>0</v>
      </c>
      <c r="AI32" s="3">
        <v>0</v>
      </c>
      <c r="AJ32" s="2">
        <v>0</v>
      </c>
      <c r="AK32" s="2">
        <v>0</v>
      </c>
      <c r="AL32" s="3">
        <v>0</v>
      </c>
      <c r="AM32" s="3">
        <v>0</v>
      </c>
      <c r="AN32" s="3">
        <v>0</v>
      </c>
      <c r="AO32" s="3">
        <v>0</v>
      </c>
      <c r="AP32" s="4">
        <v>0</v>
      </c>
      <c r="AQ32"/>
      <c r="AT32"/>
      <c r="AU32"/>
      <c r="AV32"/>
      <c r="AW32"/>
    </row>
    <row r="33" spans="1:49" x14ac:dyDescent="0.35">
      <c r="A33" t="s">
        <v>538</v>
      </c>
      <c r="B33" t="s">
        <v>242</v>
      </c>
      <c r="C33" t="s">
        <v>74</v>
      </c>
      <c r="D33" s="2">
        <v>6030</v>
      </c>
      <c r="E33" s="3">
        <v>0</v>
      </c>
      <c r="F33" s="2">
        <v>0</v>
      </c>
      <c r="G33" s="2">
        <v>0</v>
      </c>
      <c r="H33" s="3">
        <v>0</v>
      </c>
      <c r="I33" s="2">
        <v>0</v>
      </c>
      <c r="J33" s="2">
        <v>0</v>
      </c>
      <c r="K33" s="3">
        <v>0</v>
      </c>
      <c r="L33" s="2">
        <v>6030</v>
      </c>
      <c r="M33" s="3">
        <v>0</v>
      </c>
      <c r="N33" s="4">
        <v>10</v>
      </c>
      <c r="O33" s="4">
        <v>0</v>
      </c>
      <c r="P33" s="3">
        <v>0</v>
      </c>
      <c r="Q33" s="4">
        <v>3</v>
      </c>
      <c r="R33" s="4">
        <v>0</v>
      </c>
      <c r="S33" s="3">
        <v>0</v>
      </c>
      <c r="T33" s="4">
        <v>0</v>
      </c>
      <c r="U33" s="4">
        <v>0</v>
      </c>
      <c r="V33" s="3">
        <v>0</v>
      </c>
      <c r="W33" s="3">
        <v>0.3</v>
      </c>
      <c r="X33" s="3">
        <v>0</v>
      </c>
      <c r="Y33" s="3">
        <v>0.3</v>
      </c>
      <c r="Z33" s="3">
        <v>0</v>
      </c>
      <c r="AA33" s="3">
        <v>0</v>
      </c>
      <c r="AB33" s="3">
        <v>0</v>
      </c>
      <c r="AC33" s="3">
        <v>0</v>
      </c>
      <c r="AD33" s="14">
        <v>2</v>
      </c>
      <c r="AE33" s="3">
        <v>0</v>
      </c>
      <c r="AF33" s="2">
        <v>1487</v>
      </c>
      <c r="AG33" s="2">
        <v>0</v>
      </c>
      <c r="AH33" s="3">
        <v>0</v>
      </c>
      <c r="AI33" s="3">
        <v>0</v>
      </c>
      <c r="AJ33" s="2">
        <v>0</v>
      </c>
      <c r="AK33" s="2">
        <v>0</v>
      </c>
      <c r="AL33" s="3">
        <v>0</v>
      </c>
      <c r="AM33" s="3">
        <v>0</v>
      </c>
      <c r="AN33" s="3">
        <v>0</v>
      </c>
      <c r="AO33" s="3">
        <v>0.88888888888888884</v>
      </c>
      <c r="AP33" s="4">
        <v>0</v>
      </c>
      <c r="AQ33"/>
      <c r="AT33"/>
      <c r="AU33"/>
      <c r="AV33"/>
      <c r="AW33"/>
    </row>
    <row r="34" spans="1:49" x14ac:dyDescent="0.35">
      <c r="A34" t="s">
        <v>545</v>
      </c>
      <c r="B34" t="s">
        <v>546</v>
      </c>
      <c r="C34" t="s">
        <v>74</v>
      </c>
      <c r="D34" s="2">
        <v>39704</v>
      </c>
      <c r="E34" s="3">
        <v>9.6018691588785039</v>
      </c>
      <c r="F34" s="2">
        <v>35959</v>
      </c>
      <c r="G34" s="2">
        <v>0</v>
      </c>
      <c r="H34" s="3">
        <v>0</v>
      </c>
      <c r="I34" s="2">
        <v>1212</v>
      </c>
      <c r="J34" s="2">
        <v>0</v>
      </c>
      <c r="K34" s="3">
        <v>0</v>
      </c>
      <c r="L34" s="2">
        <v>4957</v>
      </c>
      <c r="M34" s="3">
        <v>0.32363150867823764</v>
      </c>
      <c r="N34" s="4">
        <v>5</v>
      </c>
      <c r="O34" s="4">
        <v>0</v>
      </c>
      <c r="P34" s="3">
        <v>0</v>
      </c>
      <c r="Q34" s="4">
        <v>3</v>
      </c>
      <c r="R34" s="4">
        <v>0</v>
      </c>
      <c r="S34" s="3">
        <v>0</v>
      </c>
      <c r="T34" s="4">
        <v>1</v>
      </c>
      <c r="U34" s="4">
        <v>0</v>
      </c>
      <c r="V34" s="3">
        <v>0</v>
      </c>
      <c r="W34" s="3">
        <v>0.6</v>
      </c>
      <c r="X34" s="3">
        <v>0</v>
      </c>
      <c r="Y34" s="3">
        <v>0.6</v>
      </c>
      <c r="Z34" s="3">
        <v>0.33333333333333331</v>
      </c>
      <c r="AA34" s="3">
        <v>0</v>
      </c>
      <c r="AB34" s="3">
        <v>0.33333333333333331</v>
      </c>
      <c r="AC34" s="3">
        <v>0</v>
      </c>
      <c r="AD34" s="14">
        <v>4</v>
      </c>
      <c r="AE34" s="3">
        <v>0</v>
      </c>
      <c r="AF34" s="2">
        <v>15348</v>
      </c>
      <c r="AG34" s="2">
        <v>0</v>
      </c>
      <c r="AH34" s="3">
        <v>0</v>
      </c>
      <c r="AI34" s="3">
        <v>0</v>
      </c>
      <c r="AJ34" s="2">
        <v>0</v>
      </c>
      <c r="AK34" s="2">
        <v>0</v>
      </c>
      <c r="AL34" s="3">
        <v>0</v>
      </c>
      <c r="AM34" s="3">
        <v>0</v>
      </c>
      <c r="AN34" s="3">
        <v>0</v>
      </c>
      <c r="AO34" s="3">
        <v>0.83333333333333337</v>
      </c>
      <c r="AP34" s="4">
        <v>0</v>
      </c>
      <c r="AQ34"/>
      <c r="AT34"/>
      <c r="AU34"/>
      <c r="AV34"/>
      <c r="AW34"/>
    </row>
    <row r="35" spans="1:49" x14ac:dyDescent="0.35">
      <c r="A35" t="s">
        <v>549</v>
      </c>
      <c r="B35" t="s">
        <v>550</v>
      </c>
      <c r="C35" t="s">
        <v>74</v>
      </c>
      <c r="D35" s="2">
        <v>5461</v>
      </c>
      <c r="E35" s="3">
        <v>0</v>
      </c>
      <c r="F35" s="2">
        <v>0</v>
      </c>
      <c r="G35" s="2">
        <v>0</v>
      </c>
      <c r="H35" s="3">
        <v>0</v>
      </c>
      <c r="I35" s="2">
        <v>0</v>
      </c>
      <c r="J35" s="2">
        <v>0</v>
      </c>
      <c r="K35" s="3">
        <v>0</v>
      </c>
      <c r="L35" s="2">
        <v>5461</v>
      </c>
      <c r="M35" s="3">
        <v>0</v>
      </c>
      <c r="N35" s="4">
        <v>8</v>
      </c>
      <c r="O35" s="4">
        <v>0</v>
      </c>
      <c r="P35" s="3">
        <v>0</v>
      </c>
      <c r="Q35" s="4">
        <v>7</v>
      </c>
      <c r="R35" s="4">
        <v>0</v>
      </c>
      <c r="S35" s="3">
        <v>0</v>
      </c>
      <c r="T35" s="4">
        <v>0</v>
      </c>
      <c r="U35" s="4">
        <v>0</v>
      </c>
      <c r="V35" s="3">
        <v>0</v>
      </c>
      <c r="W35" s="3">
        <v>0.875</v>
      </c>
      <c r="X35" s="3">
        <v>0</v>
      </c>
      <c r="Y35" s="3">
        <v>0.875</v>
      </c>
      <c r="Z35" s="3">
        <v>0</v>
      </c>
      <c r="AA35" s="3">
        <v>0</v>
      </c>
      <c r="AB35" s="3">
        <v>0</v>
      </c>
      <c r="AC35" s="3">
        <v>0</v>
      </c>
      <c r="AD35" s="14">
        <v>3</v>
      </c>
      <c r="AE35" s="3">
        <v>0</v>
      </c>
      <c r="AF35" s="2">
        <v>1347</v>
      </c>
      <c r="AG35" s="2">
        <v>0</v>
      </c>
      <c r="AH35" s="3">
        <v>0</v>
      </c>
      <c r="AI35" s="3">
        <v>0</v>
      </c>
      <c r="AJ35" s="2">
        <v>0</v>
      </c>
      <c r="AK35" s="2">
        <v>0</v>
      </c>
      <c r="AL35" s="3">
        <v>0</v>
      </c>
      <c r="AM35" s="3">
        <v>0</v>
      </c>
      <c r="AN35" s="3">
        <v>0</v>
      </c>
      <c r="AO35" s="3">
        <v>0.8</v>
      </c>
      <c r="AP35" s="4">
        <v>0</v>
      </c>
      <c r="AQ35"/>
      <c r="AT35"/>
      <c r="AU35"/>
      <c r="AV35"/>
      <c r="AW35"/>
    </row>
    <row r="36" spans="1:49" x14ac:dyDescent="0.35">
      <c r="A36" t="s">
        <v>553</v>
      </c>
      <c r="B36" t="s">
        <v>242</v>
      </c>
      <c r="C36" t="s">
        <v>74</v>
      </c>
      <c r="D36" s="2">
        <v>0</v>
      </c>
      <c r="E36" s="3">
        <v>0</v>
      </c>
      <c r="F36" s="2">
        <v>0</v>
      </c>
      <c r="G36" s="2">
        <v>0</v>
      </c>
      <c r="H36" s="3">
        <v>0</v>
      </c>
      <c r="I36" s="2">
        <v>0</v>
      </c>
      <c r="J36" s="2">
        <v>0</v>
      </c>
      <c r="K36" s="3">
        <v>0</v>
      </c>
      <c r="L36" s="2">
        <v>0</v>
      </c>
      <c r="M36" s="3">
        <v>0</v>
      </c>
      <c r="N36" s="4">
        <v>0</v>
      </c>
      <c r="O36" s="4">
        <v>14</v>
      </c>
      <c r="P36" s="3">
        <v>-1</v>
      </c>
      <c r="Q36" s="4">
        <v>0</v>
      </c>
      <c r="R36" s="4">
        <v>11</v>
      </c>
      <c r="S36" s="3">
        <v>-1</v>
      </c>
      <c r="T36" s="4">
        <v>0</v>
      </c>
      <c r="U36" s="4">
        <v>0</v>
      </c>
      <c r="V36" s="3">
        <v>0</v>
      </c>
      <c r="W36" s="3">
        <v>0</v>
      </c>
      <c r="X36" s="3">
        <v>0.7857142857142857</v>
      </c>
      <c r="Y36" s="3">
        <v>-0.7857142857142857</v>
      </c>
      <c r="Z36" s="3">
        <v>0</v>
      </c>
      <c r="AA36" s="3">
        <v>0</v>
      </c>
      <c r="AB36" s="3">
        <v>0</v>
      </c>
      <c r="AC36" s="3">
        <v>0</v>
      </c>
      <c r="AD36" s="14">
        <v>0</v>
      </c>
      <c r="AE36" s="3">
        <v>0</v>
      </c>
      <c r="AF36" s="2">
        <v>0</v>
      </c>
      <c r="AG36" s="2">
        <v>0</v>
      </c>
      <c r="AH36" s="3">
        <v>0</v>
      </c>
      <c r="AI36" s="3">
        <v>0</v>
      </c>
      <c r="AJ36" s="2">
        <v>0</v>
      </c>
      <c r="AK36" s="2">
        <v>0</v>
      </c>
      <c r="AL36" s="3">
        <v>0</v>
      </c>
      <c r="AM36" s="3">
        <v>0</v>
      </c>
      <c r="AN36" s="3">
        <v>0</v>
      </c>
      <c r="AO36" s="3">
        <v>0</v>
      </c>
      <c r="AP36" s="4">
        <v>0</v>
      </c>
      <c r="AQ36"/>
      <c r="AT36"/>
      <c r="AU36"/>
      <c r="AV36"/>
      <c r="AW36"/>
    </row>
    <row r="37" spans="1:49" x14ac:dyDescent="0.35">
      <c r="A37" t="s">
        <v>560</v>
      </c>
      <c r="B37" t="s">
        <v>242</v>
      </c>
      <c r="C37" t="s">
        <v>74</v>
      </c>
      <c r="D37" s="2">
        <v>149423</v>
      </c>
      <c r="E37" s="3">
        <v>3.3168309985756365E-2</v>
      </c>
      <c r="F37" s="2">
        <v>59982</v>
      </c>
      <c r="G37" s="2">
        <v>55185</v>
      </c>
      <c r="H37" s="3">
        <v>8.6925795053003574E-2</v>
      </c>
      <c r="I37" s="2">
        <v>606</v>
      </c>
      <c r="J37" s="2">
        <v>20772</v>
      </c>
      <c r="K37" s="3">
        <v>-0.97082611207394565</v>
      </c>
      <c r="L37" s="2">
        <v>2466</v>
      </c>
      <c r="M37" s="3">
        <v>-0.89103923647932126</v>
      </c>
      <c r="N37" s="4">
        <v>18</v>
      </c>
      <c r="O37" s="4">
        <v>18</v>
      </c>
      <c r="P37" s="3">
        <v>0</v>
      </c>
      <c r="Q37" s="4">
        <v>14</v>
      </c>
      <c r="R37" s="4">
        <v>15</v>
      </c>
      <c r="S37" s="3">
        <v>-6.6666666666666666E-2</v>
      </c>
      <c r="T37" s="4">
        <v>1</v>
      </c>
      <c r="U37" s="4">
        <v>6</v>
      </c>
      <c r="V37" s="3">
        <v>-0.83333333333333337</v>
      </c>
      <c r="W37" s="3">
        <v>0.77777777777777779</v>
      </c>
      <c r="X37" s="3">
        <v>0.83333333333333337</v>
      </c>
      <c r="Y37" s="3">
        <v>-5.555555555555558E-2</v>
      </c>
      <c r="Z37" s="3">
        <v>7.1428571428571425E-2</v>
      </c>
      <c r="AA37" s="3">
        <v>0.4</v>
      </c>
      <c r="AB37" s="3">
        <v>-0.32857142857142863</v>
      </c>
      <c r="AC37" s="3">
        <v>1.0759445501494971</v>
      </c>
      <c r="AD37" s="14">
        <v>37</v>
      </c>
      <c r="AE37" s="3">
        <v>0.86486486486486491</v>
      </c>
      <c r="AF37" s="2">
        <v>31577</v>
      </c>
      <c r="AG37" s="2">
        <v>-2057</v>
      </c>
      <c r="AH37" s="3">
        <v>-6.5142350444944111E-2</v>
      </c>
      <c r="AI37" s="3">
        <v>0.96451243514045448</v>
      </c>
      <c r="AJ37" s="2">
        <v>0</v>
      </c>
      <c r="AK37" s="2">
        <v>0</v>
      </c>
      <c r="AL37" s="3">
        <v>0</v>
      </c>
      <c r="AM37" s="3">
        <v>0</v>
      </c>
      <c r="AN37" s="3">
        <v>0.8</v>
      </c>
      <c r="AO37" s="3">
        <v>1</v>
      </c>
      <c r="AP37" s="4">
        <v>0</v>
      </c>
      <c r="AQ37"/>
      <c r="AT37"/>
      <c r="AU37"/>
      <c r="AV37"/>
      <c r="AW37"/>
    </row>
    <row r="38" spans="1:49" x14ac:dyDescent="0.35">
      <c r="A38" t="s">
        <v>567</v>
      </c>
      <c r="B38" t="s">
        <v>242</v>
      </c>
      <c r="C38" t="s">
        <v>74</v>
      </c>
      <c r="D38" s="2">
        <v>354906</v>
      </c>
      <c r="E38" s="3">
        <v>0.15071930899646913</v>
      </c>
      <c r="F38" s="2">
        <v>99898</v>
      </c>
      <c r="G38" s="2">
        <v>53413</v>
      </c>
      <c r="H38" s="3">
        <v>0.87029374871286014</v>
      </c>
      <c r="I38" s="2">
        <v>28008</v>
      </c>
      <c r="J38" s="2">
        <v>23888</v>
      </c>
      <c r="K38" s="3">
        <v>0.17247153382451441</v>
      </c>
      <c r="L38" s="2">
        <v>68280</v>
      </c>
      <c r="M38" s="3">
        <v>6.4214463840399E-2</v>
      </c>
      <c r="N38" s="4">
        <v>94</v>
      </c>
      <c r="O38" s="4">
        <v>71</v>
      </c>
      <c r="P38" s="3">
        <v>0.323943661971831</v>
      </c>
      <c r="Q38" s="4">
        <v>59</v>
      </c>
      <c r="R38" s="4">
        <v>57</v>
      </c>
      <c r="S38" s="3">
        <v>3.5087719298245612E-2</v>
      </c>
      <c r="T38" s="4">
        <v>8</v>
      </c>
      <c r="U38" s="4">
        <v>21</v>
      </c>
      <c r="V38" s="3">
        <v>-0.61904761904761907</v>
      </c>
      <c r="W38" s="3">
        <v>0.62765957446808507</v>
      </c>
      <c r="X38" s="3">
        <v>0.80281690140845074</v>
      </c>
      <c r="Y38" s="3">
        <v>-0.17515732694036568</v>
      </c>
      <c r="Z38" s="3">
        <v>0.13559322033898305</v>
      </c>
      <c r="AA38" s="3">
        <v>0.36842105263157893</v>
      </c>
      <c r="AB38" s="3">
        <v>-0.23282783229259588</v>
      </c>
      <c r="AC38" s="3">
        <v>1.345927021511617</v>
      </c>
      <c r="AD38" s="14">
        <v>78</v>
      </c>
      <c r="AE38" s="3">
        <v>0.83018867924528306</v>
      </c>
      <c r="AF38" s="2">
        <v>90169</v>
      </c>
      <c r="AG38" s="2">
        <v>-4042</v>
      </c>
      <c r="AH38" s="3">
        <v>-4.4826936086681674E-2</v>
      </c>
      <c r="AI38" s="3">
        <v>0.67455350744893572</v>
      </c>
      <c r="AJ38" s="2">
        <v>14360</v>
      </c>
      <c r="AK38" s="2">
        <v>230000</v>
      </c>
      <c r="AL38" s="3">
        <v>0.15925650722532134</v>
      </c>
      <c r="AM38" s="3">
        <v>3.9625794669469188</v>
      </c>
      <c r="AN38" s="3">
        <v>0.60416666666666663</v>
      </c>
      <c r="AO38" s="3">
        <v>0.97073170731707314</v>
      </c>
      <c r="AP38" s="4">
        <v>0</v>
      </c>
      <c r="AQ38"/>
      <c r="AT38"/>
      <c r="AU38"/>
      <c r="AV38"/>
      <c r="AW38"/>
    </row>
    <row r="39" spans="1:49" x14ac:dyDescent="0.35">
      <c r="A39" t="s">
        <v>585</v>
      </c>
      <c r="B39" t="s">
        <v>242</v>
      </c>
      <c r="C39" t="s">
        <v>74</v>
      </c>
      <c r="D39" s="2">
        <v>268337</v>
      </c>
      <c r="E39" s="3">
        <v>8.6736594848533938E-2</v>
      </c>
      <c r="F39" s="2">
        <v>76002</v>
      </c>
      <c r="G39" s="2">
        <v>54585</v>
      </c>
      <c r="H39" s="3">
        <v>0.39236053860950815</v>
      </c>
      <c r="I39" s="2">
        <v>55128</v>
      </c>
      <c r="J39" s="2">
        <v>54585</v>
      </c>
      <c r="K39" s="3">
        <v>9.9477878538059908E-3</v>
      </c>
      <c r="L39" s="2">
        <v>141000</v>
      </c>
      <c r="M39" s="3">
        <v>3.8659518571520111E-3</v>
      </c>
      <c r="N39" s="4">
        <v>61</v>
      </c>
      <c r="O39" s="4">
        <v>64</v>
      </c>
      <c r="P39" s="3">
        <v>-4.6875E-2</v>
      </c>
      <c r="Q39" s="4">
        <v>32</v>
      </c>
      <c r="R39" s="4">
        <v>49</v>
      </c>
      <c r="S39" s="3">
        <v>-0.34693877551020408</v>
      </c>
      <c r="T39" s="4">
        <v>11</v>
      </c>
      <c r="U39" s="4">
        <v>14</v>
      </c>
      <c r="V39" s="3">
        <v>-0.21428571428571427</v>
      </c>
      <c r="W39" s="3">
        <v>0.52459016393442626</v>
      </c>
      <c r="X39" s="3">
        <v>0.765625</v>
      </c>
      <c r="Y39" s="3">
        <v>-0.24103483606557374</v>
      </c>
      <c r="Z39" s="3">
        <v>0.34375</v>
      </c>
      <c r="AA39" s="3">
        <v>0.2857142857142857</v>
      </c>
      <c r="AB39" s="3">
        <v>5.8035714285714302E-2</v>
      </c>
      <c r="AC39" s="3">
        <v>0.38241275075570214</v>
      </c>
      <c r="AD39" s="14">
        <v>39</v>
      </c>
      <c r="AE39" s="3">
        <v>0.66666666666666663</v>
      </c>
      <c r="AF39" s="2">
        <v>61162</v>
      </c>
      <c r="AG39" s="2">
        <v>22274</v>
      </c>
      <c r="AH39" s="3">
        <v>0.36418037343448545</v>
      </c>
      <c r="AI39" s="3">
        <v>5.2546963328523733</v>
      </c>
      <c r="AJ39" s="2">
        <v>0</v>
      </c>
      <c r="AK39" s="2">
        <v>0</v>
      </c>
      <c r="AL39" s="3">
        <v>0</v>
      </c>
      <c r="AM39" s="3">
        <v>0</v>
      </c>
      <c r="AN39" s="3">
        <v>0.51111111111111107</v>
      </c>
      <c r="AO39" s="3">
        <v>0.9526627218934911</v>
      </c>
      <c r="AP39" s="4">
        <v>0</v>
      </c>
      <c r="AQ39"/>
      <c r="AT39"/>
      <c r="AU39"/>
      <c r="AV39"/>
      <c r="AW39"/>
    </row>
    <row r="40" spans="1:49" x14ac:dyDescent="0.35">
      <c r="A40" t="s">
        <v>601</v>
      </c>
      <c r="B40" t="s">
        <v>242</v>
      </c>
      <c r="C40" t="s">
        <v>74</v>
      </c>
      <c r="D40" s="2">
        <v>170424</v>
      </c>
      <c r="E40" s="3">
        <v>3.8290717014237932E-2</v>
      </c>
      <c r="F40" s="2">
        <v>11004</v>
      </c>
      <c r="G40" s="2">
        <v>4719</v>
      </c>
      <c r="H40" s="3">
        <v>1.3318499682136045</v>
      </c>
      <c r="I40" s="2">
        <v>8775</v>
      </c>
      <c r="J40" s="2">
        <v>4719</v>
      </c>
      <c r="K40" s="3">
        <v>0.85950413223140498</v>
      </c>
      <c r="L40" s="2">
        <v>166649</v>
      </c>
      <c r="M40" s="3">
        <v>2.4945723370624812E-2</v>
      </c>
      <c r="N40" s="4">
        <v>28</v>
      </c>
      <c r="O40" s="4">
        <v>30</v>
      </c>
      <c r="P40" s="3">
        <v>-6.6666666666666666E-2</v>
      </c>
      <c r="Q40" s="4">
        <v>21</v>
      </c>
      <c r="R40" s="4">
        <v>16</v>
      </c>
      <c r="S40" s="3">
        <v>0.3125</v>
      </c>
      <c r="T40" s="4">
        <v>4</v>
      </c>
      <c r="U40" s="4">
        <v>6</v>
      </c>
      <c r="V40" s="3">
        <v>-0.33333333333333331</v>
      </c>
      <c r="W40" s="3">
        <v>0.75</v>
      </c>
      <c r="X40" s="3">
        <v>0.53333333333333333</v>
      </c>
      <c r="Y40" s="3">
        <v>0.21666666666666667</v>
      </c>
      <c r="Z40" s="3">
        <v>0.19047619047619047</v>
      </c>
      <c r="AA40" s="3">
        <v>0.375</v>
      </c>
      <c r="AB40" s="3">
        <v>-0.18452380952380953</v>
      </c>
      <c r="AC40" s="3">
        <v>0.47234583598219959</v>
      </c>
      <c r="AD40" s="14">
        <v>11</v>
      </c>
      <c r="AE40" s="3">
        <v>0.2</v>
      </c>
      <c r="AF40" s="2">
        <v>43334</v>
      </c>
      <c r="AG40" s="2">
        <v>-14892</v>
      </c>
      <c r="AH40" s="3">
        <v>-0.34365625144228551</v>
      </c>
      <c r="AI40" s="3">
        <v>0.76808394392761181</v>
      </c>
      <c r="AJ40" s="2">
        <v>1</v>
      </c>
      <c r="AK40" s="2">
        <v>0</v>
      </c>
      <c r="AL40" s="3">
        <v>2.3076568052799187E-5</v>
      </c>
      <c r="AM40" s="3">
        <v>0</v>
      </c>
      <c r="AN40" s="3">
        <v>0.53333333333333333</v>
      </c>
      <c r="AO40" s="3">
        <v>0.94736842105263153</v>
      </c>
      <c r="AP40" s="4">
        <v>0</v>
      </c>
      <c r="AQ40"/>
      <c r="AT40"/>
      <c r="AU40"/>
      <c r="AV40"/>
      <c r="AW40"/>
    </row>
    <row r="41" spans="1:49" x14ac:dyDescent="0.35">
      <c r="A41" t="s">
        <v>611</v>
      </c>
      <c r="B41" t="s">
        <v>242</v>
      </c>
      <c r="C41" t="s">
        <v>74</v>
      </c>
      <c r="D41" s="2">
        <v>94458</v>
      </c>
      <c r="E41" s="3">
        <v>0.15540714102234782</v>
      </c>
      <c r="F41" s="2">
        <v>28427</v>
      </c>
      <c r="G41" s="2">
        <v>15722</v>
      </c>
      <c r="H41" s="3">
        <v>0.80810329474621545</v>
      </c>
      <c r="I41" s="2">
        <v>12249</v>
      </c>
      <c r="J41" s="2">
        <v>16309</v>
      </c>
      <c r="K41" s="3">
        <v>-0.24894230179655405</v>
      </c>
      <c r="L41" s="2">
        <v>47438</v>
      </c>
      <c r="M41" s="3">
        <v>-7.8838013126723366E-2</v>
      </c>
      <c r="N41" s="4">
        <v>14</v>
      </c>
      <c r="O41" s="4">
        <v>31</v>
      </c>
      <c r="P41" s="3">
        <v>-0.54838709677419351</v>
      </c>
      <c r="Q41" s="4">
        <v>9</v>
      </c>
      <c r="R41" s="4">
        <v>23</v>
      </c>
      <c r="S41" s="3">
        <v>-0.60869565217391308</v>
      </c>
      <c r="T41" s="4">
        <v>4</v>
      </c>
      <c r="U41" s="4">
        <v>11</v>
      </c>
      <c r="V41" s="3">
        <v>-0.63636363636363635</v>
      </c>
      <c r="W41" s="3">
        <v>0.6428571428571429</v>
      </c>
      <c r="X41" s="3">
        <v>0.74193548387096775</v>
      </c>
      <c r="Y41" s="3">
        <v>-9.9078341013824844E-2</v>
      </c>
      <c r="Z41" s="3">
        <v>0.44444444444444442</v>
      </c>
      <c r="AA41" s="3">
        <v>0.47826086956521741</v>
      </c>
      <c r="AB41" s="3">
        <v>-3.3816425120772986E-2</v>
      </c>
      <c r="AC41" s="3">
        <v>1.0290039435186362</v>
      </c>
      <c r="AD41" s="14">
        <v>26</v>
      </c>
      <c r="AE41" s="3">
        <v>0.72</v>
      </c>
      <c r="AF41" s="2">
        <v>22859</v>
      </c>
      <c r="AG41" s="2">
        <v>312</v>
      </c>
      <c r="AH41" s="3">
        <v>1.3648891027604007E-2</v>
      </c>
      <c r="AI41" s="3">
        <v>0.26955886115273564</v>
      </c>
      <c r="AJ41" s="2">
        <v>312</v>
      </c>
      <c r="AK41" s="2">
        <v>0</v>
      </c>
      <c r="AL41" s="3">
        <v>1.3648891027604007E-2</v>
      </c>
      <c r="AM41" s="3">
        <v>0</v>
      </c>
      <c r="AN41" s="3">
        <v>0.5</v>
      </c>
      <c r="AO41" s="3">
        <v>0.97619047619047616</v>
      </c>
      <c r="AP41" s="4">
        <v>0</v>
      </c>
      <c r="AQ41"/>
      <c r="AT41"/>
      <c r="AU41"/>
      <c r="AV41"/>
      <c r="AW41"/>
    </row>
    <row r="42" spans="1:49" x14ac:dyDescent="0.35">
      <c r="A42" t="s">
        <v>626</v>
      </c>
      <c r="B42" t="s">
        <v>242</v>
      </c>
      <c r="C42" t="s">
        <v>74</v>
      </c>
      <c r="D42" s="2">
        <v>89511</v>
      </c>
      <c r="E42" s="3">
        <v>11.526028547439127</v>
      </c>
      <c r="F42" s="2">
        <v>82365</v>
      </c>
      <c r="G42" s="2">
        <v>0</v>
      </c>
      <c r="H42" s="3">
        <v>0</v>
      </c>
      <c r="I42" s="2">
        <v>82365</v>
      </c>
      <c r="J42" s="2">
        <v>0</v>
      </c>
      <c r="K42" s="3">
        <v>0</v>
      </c>
      <c r="L42" s="2">
        <v>89511</v>
      </c>
      <c r="M42" s="3">
        <v>11.526028547439127</v>
      </c>
      <c r="N42" s="4">
        <v>22</v>
      </c>
      <c r="O42" s="4">
        <v>16</v>
      </c>
      <c r="P42" s="3">
        <v>0.375</v>
      </c>
      <c r="Q42" s="4">
        <v>13</v>
      </c>
      <c r="R42" s="4">
        <v>7</v>
      </c>
      <c r="S42" s="3">
        <v>0.8571428571428571</v>
      </c>
      <c r="T42" s="4">
        <v>7</v>
      </c>
      <c r="U42" s="4">
        <v>0</v>
      </c>
      <c r="V42" s="3">
        <v>0</v>
      </c>
      <c r="W42" s="3">
        <v>0.59090909090909094</v>
      </c>
      <c r="X42" s="3">
        <v>0.4375</v>
      </c>
      <c r="Y42" s="3">
        <v>0.15340909090909094</v>
      </c>
      <c r="Z42" s="3">
        <v>0.53846153846153844</v>
      </c>
      <c r="AA42" s="3">
        <v>0</v>
      </c>
      <c r="AB42" s="3">
        <v>0.53846153846153844</v>
      </c>
      <c r="AC42" s="3">
        <v>0</v>
      </c>
      <c r="AD42" s="14">
        <v>8</v>
      </c>
      <c r="AE42" s="3">
        <v>0</v>
      </c>
      <c r="AF42" s="2">
        <v>9152</v>
      </c>
      <c r="AG42" s="2">
        <v>0</v>
      </c>
      <c r="AH42" s="3">
        <v>0</v>
      </c>
      <c r="AI42" s="3">
        <v>0</v>
      </c>
      <c r="AJ42" s="2">
        <v>0</v>
      </c>
      <c r="AK42" s="2">
        <v>0</v>
      </c>
      <c r="AL42" s="3">
        <v>0</v>
      </c>
      <c r="AM42" s="3">
        <v>0</v>
      </c>
      <c r="AN42" s="3">
        <v>0.1111111111111111</v>
      </c>
      <c r="AO42" s="3">
        <v>0.90909090909090906</v>
      </c>
      <c r="AP42" s="4">
        <v>0</v>
      </c>
      <c r="AQ42"/>
      <c r="AT42"/>
      <c r="AU42"/>
      <c r="AV42"/>
      <c r="AW42"/>
    </row>
    <row r="43" spans="1:49" x14ac:dyDescent="0.35">
      <c r="A43" t="s">
        <v>641</v>
      </c>
      <c r="B43" t="s">
        <v>242</v>
      </c>
      <c r="C43" t="s">
        <v>74</v>
      </c>
      <c r="D43" s="2">
        <v>111002</v>
      </c>
      <c r="E43" s="3">
        <v>6.8271932863687101E-2</v>
      </c>
      <c r="F43" s="2">
        <v>39013</v>
      </c>
      <c r="G43" s="2">
        <v>31919</v>
      </c>
      <c r="H43" s="3">
        <v>0.22225007049093026</v>
      </c>
      <c r="I43" s="2">
        <v>5738</v>
      </c>
      <c r="J43" s="2">
        <v>1834</v>
      </c>
      <c r="K43" s="3">
        <v>2.1286804798255181</v>
      </c>
      <c r="L43" s="2">
        <v>37043</v>
      </c>
      <c r="M43" s="3">
        <v>0.11780681372401099</v>
      </c>
      <c r="N43" s="4">
        <v>28</v>
      </c>
      <c r="O43" s="4">
        <v>25</v>
      </c>
      <c r="P43" s="3">
        <v>0.12</v>
      </c>
      <c r="Q43" s="4">
        <v>17</v>
      </c>
      <c r="R43" s="4">
        <v>22</v>
      </c>
      <c r="S43" s="3">
        <v>-0.22727272727272727</v>
      </c>
      <c r="T43" s="4">
        <v>5</v>
      </c>
      <c r="U43" s="4">
        <v>3</v>
      </c>
      <c r="V43" s="3">
        <v>0.66666666666666663</v>
      </c>
      <c r="W43" s="3">
        <v>0.6071428571428571</v>
      </c>
      <c r="X43" s="3">
        <v>0.88</v>
      </c>
      <c r="Y43" s="3">
        <v>-0.27285714285714291</v>
      </c>
      <c r="Z43" s="3">
        <v>0.29411764705882354</v>
      </c>
      <c r="AA43" s="3">
        <v>0.13636363636363635</v>
      </c>
      <c r="AB43" s="3">
        <v>0.15775401069518719</v>
      </c>
      <c r="AC43" s="3">
        <v>1.0424825339139698</v>
      </c>
      <c r="AD43" s="14">
        <v>29</v>
      </c>
      <c r="AE43" s="3">
        <v>1.5714285714285714</v>
      </c>
      <c r="AF43" s="2">
        <v>14509</v>
      </c>
      <c r="AG43" s="2">
        <v>830</v>
      </c>
      <c r="AH43" s="3">
        <v>5.720587221724447E-2</v>
      </c>
      <c r="AI43" s="3">
        <v>0.97327202980237926</v>
      </c>
      <c r="AJ43" s="2">
        <v>0</v>
      </c>
      <c r="AK43" s="2">
        <v>0</v>
      </c>
      <c r="AL43" s="3">
        <v>0</v>
      </c>
      <c r="AM43" s="3">
        <v>0</v>
      </c>
      <c r="AN43" s="3">
        <v>0.61538461538461542</v>
      </c>
      <c r="AO43" s="3">
        <v>0.97560975609756095</v>
      </c>
      <c r="AP43" s="4">
        <v>0</v>
      </c>
      <c r="AQ43"/>
      <c r="AT43"/>
      <c r="AU43"/>
      <c r="AV43"/>
      <c r="AW43"/>
    </row>
    <row r="44" spans="1:49" x14ac:dyDescent="0.35">
      <c r="A44" t="s">
        <v>652</v>
      </c>
      <c r="B44" t="s">
        <v>242</v>
      </c>
      <c r="C44" t="s">
        <v>74</v>
      </c>
      <c r="D44" s="2">
        <v>22008</v>
      </c>
      <c r="E44" s="3">
        <v>-2.1866666666666666E-2</v>
      </c>
      <c r="F44" s="2">
        <v>5324</v>
      </c>
      <c r="G44" s="2">
        <v>5816</v>
      </c>
      <c r="H44" s="3">
        <v>-8.4594222833562549E-2</v>
      </c>
      <c r="I44" s="2">
        <v>0</v>
      </c>
      <c r="J44" s="2">
        <v>3602</v>
      </c>
      <c r="K44" s="3">
        <v>-1</v>
      </c>
      <c r="L44" s="2">
        <v>10033</v>
      </c>
      <c r="M44" s="3">
        <v>-0.26417308397506417</v>
      </c>
      <c r="N44" s="4">
        <v>10</v>
      </c>
      <c r="O44" s="4">
        <v>12</v>
      </c>
      <c r="P44" s="3">
        <v>-0.16666666666666666</v>
      </c>
      <c r="Q44" s="4">
        <v>8</v>
      </c>
      <c r="R44" s="4">
        <v>8</v>
      </c>
      <c r="S44" s="3">
        <v>0</v>
      </c>
      <c r="T44" s="4">
        <v>0</v>
      </c>
      <c r="U44" s="4">
        <v>3</v>
      </c>
      <c r="V44" s="3">
        <v>-1</v>
      </c>
      <c r="W44" s="3">
        <v>0.8</v>
      </c>
      <c r="X44" s="3">
        <v>0.66666666666666663</v>
      </c>
      <c r="Y44" s="3">
        <v>0.13333333333333341</v>
      </c>
      <c r="Z44" s="3">
        <v>0</v>
      </c>
      <c r="AA44" s="3">
        <v>0.375</v>
      </c>
      <c r="AB44" s="3">
        <v>-0.375</v>
      </c>
      <c r="AC44" s="3">
        <v>0.91540577716643745</v>
      </c>
      <c r="AD44" s="14">
        <v>6</v>
      </c>
      <c r="AE44" s="3">
        <v>0.83333333333333337</v>
      </c>
      <c r="AF44" s="2">
        <v>6609</v>
      </c>
      <c r="AG44" s="2">
        <v>0</v>
      </c>
      <c r="AH44" s="3">
        <v>0</v>
      </c>
      <c r="AI44" s="3">
        <v>0</v>
      </c>
      <c r="AJ44" s="2">
        <v>0</v>
      </c>
      <c r="AK44" s="2">
        <v>0</v>
      </c>
      <c r="AL44" s="3">
        <v>0</v>
      </c>
      <c r="AM44" s="3">
        <v>0</v>
      </c>
      <c r="AN44" s="3">
        <v>0</v>
      </c>
      <c r="AO44" s="3">
        <v>0.95238095238095233</v>
      </c>
      <c r="AP44" s="4">
        <v>0</v>
      </c>
      <c r="AQ44"/>
      <c r="AT44"/>
      <c r="AU44"/>
      <c r="AV44"/>
      <c r="AW44"/>
    </row>
    <row r="45" spans="1:49" x14ac:dyDescent="0.35">
      <c r="A45" t="s">
        <v>658</v>
      </c>
      <c r="B45" t="s">
        <v>242</v>
      </c>
      <c r="C45" t="s">
        <v>74</v>
      </c>
      <c r="D45" s="2">
        <v>113051</v>
      </c>
      <c r="E45" s="3">
        <v>-3.326463772329636E-2</v>
      </c>
      <c r="F45" s="2">
        <v>19880</v>
      </c>
      <c r="G45" s="2">
        <v>23770</v>
      </c>
      <c r="H45" s="3">
        <v>-0.1636516617585192</v>
      </c>
      <c r="I45" s="2">
        <v>-1003</v>
      </c>
      <c r="J45" s="2">
        <v>6751</v>
      </c>
      <c r="K45" s="3">
        <v>-1.14857058213598</v>
      </c>
      <c r="L45" s="2">
        <v>54379</v>
      </c>
      <c r="M45" s="3">
        <v>-0.12479680684982215</v>
      </c>
      <c r="N45" s="4">
        <v>48</v>
      </c>
      <c r="O45" s="4">
        <v>48</v>
      </c>
      <c r="P45" s="3">
        <v>0</v>
      </c>
      <c r="Q45" s="4">
        <v>33</v>
      </c>
      <c r="R45" s="4">
        <v>29</v>
      </c>
      <c r="S45" s="3">
        <v>0.13793103448275862</v>
      </c>
      <c r="T45" s="4">
        <v>5</v>
      </c>
      <c r="U45" s="4">
        <v>7</v>
      </c>
      <c r="V45" s="3">
        <v>-0.2857142857142857</v>
      </c>
      <c r="W45" s="3">
        <v>0.6875</v>
      </c>
      <c r="X45" s="3">
        <v>0.60416666666666663</v>
      </c>
      <c r="Y45" s="3">
        <v>8.333333333333337E-2</v>
      </c>
      <c r="Z45" s="3">
        <v>0.15151515151515152</v>
      </c>
      <c r="AA45" s="3">
        <v>0.2413793103448276</v>
      </c>
      <c r="AB45" s="3">
        <v>-8.9864158829676077E-2</v>
      </c>
      <c r="AC45" s="3">
        <v>0.87854438367690368</v>
      </c>
      <c r="AD45" s="14">
        <v>45</v>
      </c>
      <c r="AE45" s="3">
        <v>1.125</v>
      </c>
      <c r="AF45" s="2">
        <v>27708</v>
      </c>
      <c r="AG45" s="2">
        <v>0</v>
      </c>
      <c r="AH45" s="3">
        <v>0</v>
      </c>
      <c r="AI45" s="3">
        <v>2.4973564433819134E-2</v>
      </c>
      <c r="AJ45" s="2">
        <v>0</v>
      </c>
      <c r="AK45" s="2">
        <v>0</v>
      </c>
      <c r="AL45" s="3">
        <v>0</v>
      </c>
      <c r="AM45" s="3">
        <v>0</v>
      </c>
      <c r="AN45" s="3">
        <v>0.5714285714285714</v>
      </c>
      <c r="AO45" s="3">
        <v>0.97368421052631582</v>
      </c>
      <c r="AP45" s="4">
        <v>0</v>
      </c>
      <c r="AQ45"/>
      <c r="AT45"/>
      <c r="AU45"/>
      <c r="AV45"/>
      <c r="AW45"/>
    </row>
    <row r="46" spans="1:49" x14ac:dyDescent="0.35">
      <c r="A46" t="s">
        <v>677</v>
      </c>
      <c r="B46" t="s">
        <v>242</v>
      </c>
      <c r="C46" t="s">
        <v>74</v>
      </c>
      <c r="D46" s="2">
        <v>39599</v>
      </c>
      <c r="E46" s="3">
        <v>0.39605147188436451</v>
      </c>
      <c r="F46" s="2">
        <v>13259</v>
      </c>
      <c r="G46" s="2">
        <v>2025</v>
      </c>
      <c r="H46" s="3">
        <v>5.5476543209876548</v>
      </c>
      <c r="I46" s="2">
        <v>11057</v>
      </c>
      <c r="J46" s="2">
        <v>2025</v>
      </c>
      <c r="K46" s="3">
        <v>4.4602469135802467</v>
      </c>
      <c r="L46" s="2">
        <v>33610</v>
      </c>
      <c r="M46" s="3">
        <v>0.36748311498087721</v>
      </c>
      <c r="N46" s="4">
        <v>15</v>
      </c>
      <c r="O46" s="4">
        <v>9</v>
      </c>
      <c r="P46" s="3">
        <v>0.66666666666666663</v>
      </c>
      <c r="Q46" s="4">
        <v>11</v>
      </c>
      <c r="R46" s="4">
        <v>9</v>
      </c>
      <c r="S46" s="3">
        <v>0.22222222222222221</v>
      </c>
      <c r="T46" s="4">
        <v>2</v>
      </c>
      <c r="U46" s="4">
        <v>1</v>
      </c>
      <c r="V46" s="3">
        <v>1</v>
      </c>
      <c r="W46" s="3">
        <v>0.73333333333333328</v>
      </c>
      <c r="X46" s="3">
        <v>1</v>
      </c>
      <c r="Y46" s="3">
        <v>-0.26666666666666672</v>
      </c>
      <c r="Z46" s="3">
        <v>0.18181818181818182</v>
      </c>
      <c r="AA46" s="3">
        <v>0.1111111111111111</v>
      </c>
      <c r="AB46" s="3">
        <v>7.0707070707070718E-2</v>
      </c>
      <c r="AC46" s="3">
        <v>1.0874074074074074</v>
      </c>
      <c r="AD46" s="14">
        <v>9</v>
      </c>
      <c r="AE46" s="3">
        <v>1</v>
      </c>
      <c r="AF46" s="2">
        <v>8305</v>
      </c>
      <c r="AG46" s="2">
        <v>0</v>
      </c>
      <c r="AH46" s="3">
        <v>0</v>
      </c>
      <c r="AI46" s="3">
        <v>0</v>
      </c>
      <c r="AJ46" s="2">
        <v>0</v>
      </c>
      <c r="AK46" s="2">
        <v>0</v>
      </c>
      <c r="AL46" s="3">
        <v>0</v>
      </c>
      <c r="AM46" s="3">
        <v>0</v>
      </c>
      <c r="AN46" s="3">
        <v>0.4</v>
      </c>
      <c r="AO46" s="3">
        <v>0.97058823529411764</v>
      </c>
      <c r="AP46" s="4">
        <v>0</v>
      </c>
      <c r="AQ46"/>
      <c r="AT46"/>
      <c r="AU46"/>
      <c r="AV46"/>
      <c r="AW46"/>
    </row>
    <row r="47" spans="1:49" x14ac:dyDescent="0.35">
      <c r="A47" t="s">
        <v>687</v>
      </c>
      <c r="B47" t="s">
        <v>242</v>
      </c>
      <c r="C47" t="s">
        <v>74</v>
      </c>
      <c r="D47" s="2">
        <v>4944</v>
      </c>
      <c r="E47" s="3">
        <v>-0.4566435872073854</v>
      </c>
      <c r="F47" s="2">
        <v>1861</v>
      </c>
      <c r="G47" s="2">
        <v>6016</v>
      </c>
      <c r="H47" s="3">
        <v>-0.69065824468085113</v>
      </c>
      <c r="I47" s="2">
        <v>0</v>
      </c>
      <c r="J47" s="2">
        <v>6016</v>
      </c>
      <c r="K47" s="3">
        <v>-1</v>
      </c>
      <c r="L47" s="2">
        <v>1254</v>
      </c>
      <c r="M47" s="3">
        <v>-0.82751031636863825</v>
      </c>
      <c r="N47" s="4">
        <v>3</v>
      </c>
      <c r="O47" s="4">
        <v>10</v>
      </c>
      <c r="P47" s="3">
        <v>-0.7</v>
      </c>
      <c r="Q47" s="4">
        <v>2</v>
      </c>
      <c r="R47" s="4">
        <v>10</v>
      </c>
      <c r="S47" s="3">
        <v>-0.8</v>
      </c>
      <c r="T47" s="4">
        <v>0</v>
      </c>
      <c r="U47" s="4">
        <v>8</v>
      </c>
      <c r="V47" s="3">
        <v>-1</v>
      </c>
      <c r="W47" s="3">
        <v>0.66666666666666663</v>
      </c>
      <c r="X47" s="3">
        <v>1</v>
      </c>
      <c r="Y47" s="3">
        <v>-0.33333333333333337</v>
      </c>
      <c r="Z47" s="3">
        <v>0</v>
      </c>
      <c r="AA47" s="3">
        <v>0.8</v>
      </c>
      <c r="AB47" s="3">
        <v>-0.8</v>
      </c>
      <c r="AC47" s="3">
        <v>0.30934175531914893</v>
      </c>
      <c r="AD47" s="14">
        <v>1</v>
      </c>
      <c r="AE47" s="3">
        <v>0</v>
      </c>
      <c r="AF47" s="2">
        <v>1427</v>
      </c>
      <c r="AG47" s="2">
        <v>0</v>
      </c>
      <c r="AH47" s="3">
        <v>0</v>
      </c>
      <c r="AI47" s="3">
        <v>0</v>
      </c>
      <c r="AJ47" s="2">
        <v>0</v>
      </c>
      <c r="AK47" s="2">
        <v>0</v>
      </c>
      <c r="AL47" s="3">
        <v>0</v>
      </c>
      <c r="AM47" s="3">
        <v>0</v>
      </c>
      <c r="AN47" s="3">
        <v>0.25</v>
      </c>
      <c r="AO47" s="3">
        <v>1</v>
      </c>
      <c r="AP47" s="4">
        <v>0</v>
      </c>
      <c r="AQ47"/>
      <c r="AT47"/>
      <c r="AU47"/>
      <c r="AV47"/>
      <c r="AW47"/>
    </row>
    <row r="48" spans="1:49" x14ac:dyDescent="0.35">
      <c r="A48" t="s">
        <v>692</v>
      </c>
      <c r="B48" t="s">
        <v>694</v>
      </c>
      <c r="C48" t="s">
        <v>74</v>
      </c>
      <c r="D48" s="2">
        <v>36959</v>
      </c>
      <c r="E48" s="3">
        <v>0.10331960117021911</v>
      </c>
      <c r="F48" s="2">
        <v>3461</v>
      </c>
      <c r="G48" s="2">
        <v>0</v>
      </c>
      <c r="H48" s="3">
        <v>0</v>
      </c>
      <c r="I48" s="2">
        <v>3461</v>
      </c>
      <c r="J48" s="2">
        <v>0</v>
      </c>
      <c r="K48" s="3">
        <v>0</v>
      </c>
      <c r="L48" s="2">
        <v>36959</v>
      </c>
      <c r="M48" s="3">
        <v>0.10331960117021911</v>
      </c>
      <c r="N48" s="4">
        <v>8</v>
      </c>
      <c r="O48" s="4">
        <v>0</v>
      </c>
      <c r="P48" s="3">
        <v>0</v>
      </c>
      <c r="Q48" s="4">
        <v>4</v>
      </c>
      <c r="R48" s="4">
        <v>0</v>
      </c>
      <c r="S48" s="3">
        <v>0</v>
      </c>
      <c r="T48" s="4">
        <v>2</v>
      </c>
      <c r="U48" s="4">
        <v>0</v>
      </c>
      <c r="V48" s="3">
        <v>0</v>
      </c>
      <c r="W48" s="3">
        <v>0.5</v>
      </c>
      <c r="X48" s="3">
        <v>0</v>
      </c>
      <c r="Y48" s="3">
        <v>0.5</v>
      </c>
      <c r="Z48" s="3">
        <v>0.5</v>
      </c>
      <c r="AA48" s="3">
        <v>0</v>
      </c>
      <c r="AB48" s="3">
        <v>0.5</v>
      </c>
      <c r="AC48" s="3">
        <v>0</v>
      </c>
      <c r="AD48" s="14">
        <v>7</v>
      </c>
      <c r="AE48" s="3">
        <v>0</v>
      </c>
      <c r="AF48" s="2">
        <v>8499</v>
      </c>
      <c r="AG48" s="2">
        <v>0</v>
      </c>
      <c r="AH48" s="3">
        <v>0</v>
      </c>
      <c r="AI48" s="3">
        <v>0</v>
      </c>
      <c r="AJ48" s="2">
        <v>0</v>
      </c>
      <c r="AK48" s="2">
        <v>0</v>
      </c>
      <c r="AL48" s="3">
        <v>0</v>
      </c>
      <c r="AM48" s="3">
        <v>0</v>
      </c>
      <c r="AN48" s="3">
        <v>0.5</v>
      </c>
      <c r="AO48" s="3">
        <v>0.88888888888888884</v>
      </c>
      <c r="AP48" s="4">
        <v>0</v>
      </c>
      <c r="AQ48"/>
      <c r="AT48"/>
      <c r="AU48"/>
      <c r="AV48"/>
      <c r="AW48"/>
    </row>
    <row r="49" spans="1:49" x14ac:dyDescent="0.35">
      <c r="A49" t="s">
        <v>698</v>
      </c>
      <c r="B49" t="s">
        <v>700</v>
      </c>
      <c r="C49" t="s">
        <v>74</v>
      </c>
      <c r="D49" s="2">
        <v>200353</v>
      </c>
      <c r="E49" s="3">
        <v>0.29424494357344494</v>
      </c>
      <c r="F49" s="2">
        <v>75291</v>
      </c>
      <c r="G49" s="2">
        <v>29741</v>
      </c>
      <c r="H49" s="3">
        <v>1.5315557647691738</v>
      </c>
      <c r="I49" s="2">
        <v>18314</v>
      </c>
      <c r="J49" s="2">
        <v>-3510</v>
      </c>
      <c r="K49" s="3">
        <v>-6.2176638176638175</v>
      </c>
      <c r="L49" s="2">
        <v>25900</v>
      </c>
      <c r="M49" s="3">
        <v>5.3542688910696761</v>
      </c>
      <c r="N49" s="4">
        <v>16</v>
      </c>
      <c r="O49" s="4">
        <v>8</v>
      </c>
      <c r="P49" s="3">
        <v>1</v>
      </c>
      <c r="Q49" s="4">
        <v>13</v>
      </c>
      <c r="R49" s="4">
        <v>5</v>
      </c>
      <c r="S49" s="3">
        <v>1.6</v>
      </c>
      <c r="T49" s="4">
        <v>5</v>
      </c>
      <c r="U49" s="4">
        <v>2</v>
      </c>
      <c r="V49" s="3">
        <v>1.5</v>
      </c>
      <c r="W49" s="3">
        <v>0.8125</v>
      </c>
      <c r="X49" s="3">
        <v>0.625</v>
      </c>
      <c r="Y49" s="3">
        <v>0.1875</v>
      </c>
      <c r="Z49" s="3">
        <v>0.38461538461538464</v>
      </c>
      <c r="AA49" s="3">
        <v>0.4</v>
      </c>
      <c r="AB49" s="3">
        <v>-1.5384615384615385E-2</v>
      </c>
      <c r="AC49" s="3">
        <v>1.9157728388420026</v>
      </c>
      <c r="AD49" s="14">
        <v>42</v>
      </c>
      <c r="AE49" s="3">
        <v>0.82499999999999996</v>
      </c>
      <c r="AF49" s="2">
        <v>52283</v>
      </c>
      <c r="AG49" s="2">
        <v>195325</v>
      </c>
      <c r="AH49" s="3">
        <v>3.7359179848134194</v>
      </c>
      <c r="AI49" s="3">
        <v>1.2060719860642943</v>
      </c>
      <c r="AJ49" s="2">
        <v>0</v>
      </c>
      <c r="AK49" s="2">
        <v>132254</v>
      </c>
      <c r="AL49" s="3">
        <v>0</v>
      </c>
      <c r="AM49" s="3">
        <v>4.5975804769519568</v>
      </c>
      <c r="AN49" s="3">
        <v>0.23076923076923078</v>
      </c>
      <c r="AO49" s="3">
        <v>0.96969696969696972</v>
      </c>
      <c r="AP49" s="4">
        <v>0</v>
      </c>
      <c r="AQ49"/>
      <c r="AT49"/>
      <c r="AU49"/>
      <c r="AV49"/>
      <c r="AW49"/>
    </row>
    <row r="50" spans="1:49" x14ac:dyDescent="0.35">
      <c r="A50" t="s">
        <v>704</v>
      </c>
      <c r="B50" t="s">
        <v>242</v>
      </c>
      <c r="C50" t="s">
        <v>74</v>
      </c>
      <c r="D50" s="2">
        <v>284872</v>
      </c>
      <c r="E50" s="3">
        <v>6.7571388182075202E-3</v>
      </c>
      <c r="F50" s="2">
        <v>155335</v>
      </c>
      <c r="G50" s="2">
        <v>153423</v>
      </c>
      <c r="H50" s="3">
        <v>1.2462277494247997E-2</v>
      </c>
      <c r="I50" s="2">
        <v>7346</v>
      </c>
      <c r="J50" s="2">
        <v>48002</v>
      </c>
      <c r="K50" s="3">
        <v>-0.84696470980375815</v>
      </c>
      <c r="L50" s="2">
        <v>55552</v>
      </c>
      <c r="M50" s="3">
        <v>-0.42258440046565776</v>
      </c>
      <c r="N50" s="4">
        <v>50</v>
      </c>
      <c r="O50" s="4">
        <v>64</v>
      </c>
      <c r="P50" s="3">
        <v>-0.21875</v>
      </c>
      <c r="Q50" s="4">
        <v>32</v>
      </c>
      <c r="R50" s="4">
        <v>52</v>
      </c>
      <c r="S50" s="3">
        <v>-0.38461538461538464</v>
      </c>
      <c r="T50" s="4">
        <v>7</v>
      </c>
      <c r="U50" s="4">
        <v>17</v>
      </c>
      <c r="V50" s="3">
        <v>-0.58823529411764708</v>
      </c>
      <c r="W50" s="3">
        <v>0.64</v>
      </c>
      <c r="X50" s="3">
        <v>0.8125</v>
      </c>
      <c r="Y50" s="3">
        <v>-0.17249999999999999</v>
      </c>
      <c r="Z50" s="3">
        <v>0.21875</v>
      </c>
      <c r="AA50" s="3">
        <v>0.32692307692307693</v>
      </c>
      <c r="AB50" s="3">
        <v>-0.10817307692307693</v>
      </c>
      <c r="AC50" s="3">
        <v>0.96458158164030161</v>
      </c>
      <c r="AD50" s="14">
        <v>55</v>
      </c>
      <c r="AE50" s="3">
        <v>1.0769230769230769</v>
      </c>
      <c r="AF50" s="2">
        <v>67050</v>
      </c>
      <c r="AG50" s="2">
        <v>196830</v>
      </c>
      <c r="AH50" s="3">
        <v>2.9355704697986575</v>
      </c>
      <c r="AI50" s="3">
        <v>0.54081968965455807</v>
      </c>
      <c r="AJ50" s="2">
        <v>146639</v>
      </c>
      <c r="AK50" s="2">
        <v>0</v>
      </c>
      <c r="AL50" s="3">
        <v>2.1870096942580166</v>
      </c>
      <c r="AM50" s="3">
        <v>0</v>
      </c>
      <c r="AN50" s="3">
        <v>0.24444444444444444</v>
      </c>
      <c r="AO50" s="3">
        <v>0.88079470198675491</v>
      </c>
      <c r="AP50" s="4">
        <v>0</v>
      </c>
      <c r="AQ50"/>
      <c r="AT50"/>
      <c r="AU50"/>
      <c r="AV50"/>
      <c r="AW50"/>
    </row>
    <row r="51" spans="1:49" x14ac:dyDescent="0.35">
      <c r="A51" t="s">
        <v>714</v>
      </c>
      <c r="B51" t="s">
        <v>715</v>
      </c>
      <c r="C51" t="s">
        <v>74</v>
      </c>
      <c r="D51" s="2">
        <v>50483</v>
      </c>
      <c r="E51" s="3">
        <v>2.7894854722782154E-2</v>
      </c>
      <c r="F51" s="2">
        <v>15627</v>
      </c>
      <c r="G51" s="2">
        <v>14257</v>
      </c>
      <c r="H51" s="3">
        <v>9.6093147225924103E-2</v>
      </c>
      <c r="I51" s="2">
        <v>3413</v>
      </c>
      <c r="J51" s="2">
        <v>13122</v>
      </c>
      <c r="K51" s="3">
        <v>-0.73990245389422349</v>
      </c>
      <c r="L51" s="2">
        <v>35761</v>
      </c>
      <c r="M51" s="3">
        <v>-0.2135254013635364</v>
      </c>
      <c r="N51" s="4">
        <v>9</v>
      </c>
      <c r="O51" s="4">
        <v>36</v>
      </c>
      <c r="P51" s="3">
        <v>-0.75</v>
      </c>
      <c r="Q51" s="4">
        <v>8</v>
      </c>
      <c r="R51" s="4">
        <v>26</v>
      </c>
      <c r="S51" s="3">
        <v>-0.69230769230769229</v>
      </c>
      <c r="T51" s="4">
        <v>3</v>
      </c>
      <c r="U51" s="4">
        <v>10</v>
      </c>
      <c r="V51" s="3">
        <v>-0.7</v>
      </c>
      <c r="W51" s="3">
        <v>0.88888888888888884</v>
      </c>
      <c r="X51" s="3">
        <v>0.72222222222222221</v>
      </c>
      <c r="Y51" s="3">
        <v>0.16666666666666663</v>
      </c>
      <c r="Z51" s="3">
        <v>0.375</v>
      </c>
      <c r="AA51" s="3">
        <v>0.38461538461538464</v>
      </c>
      <c r="AB51" s="3">
        <v>-9.6153846153846367E-3</v>
      </c>
      <c r="AC51" s="3">
        <v>0.85670197096163292</v>
      </c>
      <c r="AD51" s="14">
        <v>16</v>
      </c>
      <c r="AE51" s="3">
        <v>0.66666666666666663</v>
      </c>
      <c r="AF51" s="2">
        <v>9629</v>
      </c>
      <c r="AG51" s="2">
        <v>0</v>
      </c>
      <c r="AH51" s="3">
        <v>0</v>
      </c>
      <c r="AI51" s="3">
        <v>0.30176742317734484</v>
      </c>
      <c r="AJ51" s="2">
        <v>0</v>
      </c>
      <c r="AK51" s="2">
        <v>0</v>
      </c>
      <c r="AL51" s="3">
        <v>0</v>
      </c>
      <c r="AM51" s="3">
        <v>0</v>
      </c>
      <c r="AN51" s="3">
        <v>0.1</v>
      </c>
      <c r="AO51" s="3">
        <v>0.93975903614457834</v>
      </c>
      <c r="AP51" s="4">
        <v>0</v>
      </c>
      <c r="AQ51"/>
      <c r="AT51"/>
      <c r="AU51"/>
      <c r="AV51"/>
      <c r="AW51"/>
    </row>
    <row r="52" spans="1:49" x14ac:dyDescent="0.35">
      <c r="A52" t="s">
        <v>718</v>
      </c>
      <c r="B52" t="s">
        <v>719</v>
      </c>
      <c r="C52" t="s">
        <v>74</v>
      </c>
      <c r="D52" s="2">
        <v>27817</v>
      </c>
      <c r="E52" s="3">
        <v>4.4730714339367539E-2</v>
      </c>
      <c r="F52" s="2">
        <v>8502</v>
      </c>
      <c r="G52" s="2">
        <v>7311</v>
      </c>
      <c r="H52" s="3">
        <v>0.16290521132540015</v>
      </c>
      <c r="I52" s="2">
        <v>55</v>
      </c>
      <c r="J52" s="2">
        <v>7311</v>
      </c>
      <c r="K52" s="3">
        <v>-0.99247708931746681</v>
      </c>
      <c r="L52" s="2">
        <v>2597</v>
      </c>
      <c r="M52" s="3">
        <v>-0.73642545417639294</v>
      </c>
      <c r="N52" s="4">
        <v>9</v>
      </c>
      <c r="O52" s="4">
        <v>14</v>
      </c>
      <c r="P52" s="3">
        <v>-0.35714285714285715</v>
      </c>
      <c r="Q52" s="4">
        <v>8</v>
      </c>
      <c r="R52" s="4">
        <v>11</v>
      </c>
      <c r="S52" s="3">
        <v>-0.27272727272727271</v>
      </c>
      <c r="T52" s="4">
        <v>0</v>
      </c>
      <c r="U52" s="4">
        <v>4</v>
      </c>
      <c r="V52" s="3">
        <v>-1</v>
      </c>
      <c r="W52" s="3">
        <v>0.88888888888888884</v>
      </c>
      <c r="X52" s="3">
        <v>0.7857142857142857</v>
      </c>
      <c r="Y52" s="3">
        <v>0.10317460317460314</v>
      </c>
      <c r="Z52" s="3">
        <v>0</v>
      </c>
      <c r="AA52" s="3">
        <v>0.36363636363636365</v>
      </c>
      <c r="AB52" s="3">
        <v>-0.36363636363636365</v>
      </c>
      <c r="AC52" s="3">
        <v>1.155382300642867</v>
      </c>
      <c r="AD52" s="14">
        <v>15</v>
      </c>
      <c r="AE52" s="3">
        <v>0.9285714285714286</v>
      </c>
      <c r="AF52" s="2">
        <v>6706</v>
      </c>
      <c r="AG52" s="2">
        <v>48557</v>
      </c>
      <c r="AH52" s="3">
        <v>7.2408291082612584</v>
      </c>
      <c r="AI52" s="3">
        <v>1.3665606619199056</v>
      </c>
      <c r="AJ52" s="2">
        <v>28500</v>
      </c>
      <c r="AK52" s="2">
        <v>0</v>
      </c>
      <c r="AL52" s="3">
        <v>4.2499254399045627</v>
      </c>
      <c r="AM52" s="3">
        <v>0</v>
      </c>
      <c r="AN52" s="3">
        <v>0</v>
      </c>
      <c r="AO52" s="3">
        <v>1</v>
      </c>
      <c r="AP52" s="4">
        <v>0</v>
      </c>
      <c r="AQ52"/>
      <c r="AT52"/>
      <c r="AU52"/>
      <c r="AV52"/>
      <c r="AW52"/>
    </row>
    <row r="53" spans="1:49" x14ac:dyDescent="0.35">
      <c r="A53" t="s">
        <v>722</v>
      </c>
      <c r="B53" t="s">
        <v>723</v>
      </c>
      <c r="C53" t="s">
        <v>74</v>
      </c>
      <c r="D53" s="2">
        <v>55084</v>
      </c>
      <c r="E53" s="3">
        <v>-0.52677382496713943</v>
      </c>
      <c r="F53" s="2">
        <v>43552</v>
      </c>
      <c r="G53" s="2">
        <v>104869</v>
      </c>
      <c r="H53" s="3">
        <v>-0.58470091256710754</v>
      </c>
      <c r="I53" s="2">
        <v>-5640</v>
      </c>
      <c r="J53" s="2">
        <v>104869</v>
      </c>
      <c r="K53" s="3">
        <v>-1.0537813843938628</v>
      </c>
      <c r="L53" s="2">
        <v>5892</v>
      </c>
      <c r="M53" s="3">
        <v>-0.9493818781625587</v>
      </c>
      <c r="N53" s="4">
        <v>7</v>
      </c>
      <c r="O53" s="4">
        <v>12</v>
      </c>
      <c r="P53" s="3">
        <v>-0.41666666666666669</v>
      </c>
      <c r="Q53" s="4">
        <v>6</v>
      </c>
      <c r="R53" s="4">
        <v>9</v>
      </c>
      <c r="S53" s="3">
        <v>-0.33333333333333331</v>
      </c>
      <c r="T53" s="4">
        <v>0</v>
      </c>
      <c r="U53" s="4">
        <v>7</v>
      </c>
      <c r="V53" s="3">
        <v>-1</v>
      </c>
      <c r="W53" s="3">
        <v>0.8571428571428571</v>
      </c>
      <c r="X53" s="3">
        <v>0.75</v>
      </c>
      <c r="Y53" s="3">
        <v>0.1071428571428571</v>
      </c>
      <c r="Z53" s="3">
        <v>0</v>
      </c>
      <c r="AA53" s="3">
        <v>0.77777777777777779</v>
      </c>
      <c r="AB53" s="3">
        <v>-0.77777777777777779</v>
      </c>
      <c r="AC53" s="3">
        <v>0.46908047182675527</v>
      </c>
      <c r="AD53" s="14">
        <v>8</v>
      </c>
      <c r="AE53" s="3">
        <v>0.42857142857142855</v>
      </c>
      <c r="AF53" s="2">
        <v>24048</v>
      </c>
      <c r="AG53" s="2">
        <v>847</v>
      </c>
      <c r="AH53" s="3">
        <v>3.5221224218230207E-2</v>
      </c>
      <c r="AI53" s="3">
        <v>0.10395472725160562</v>
      </c>
      <c r="AJ53" s="2">
        <v>847</v>
      </c>
      <c r="AK53" s="2">
        <v>0</v>
      </c>
      <c r="AL53" s="3">
        <v>3.5221224218230207E-2</v>
      </c>
      <c r="AM53" s="3">
        <v>0</v>
      </c>
      <c r="AN53" s="3">
        <v>0.625</v>
      </c>
      <c r="AO53" s="3">
        <v>0.90322580645161288</v>
      </c>
      <c r="AP53" s="4">
        <v>0</v>
      </c>
      <c r="AQ53"/>
      <c r="AT53"/>
      <c r="AU53"/>
      <c r="AV53"/>
      <c r="AW53"/>
    </row>
    <row r="54" spans="1:49" x14ac:dyDescent="0.35">
      <c r="A54" t="s">
        <v>725</v>
      </c>
      <c r="B54" t="s">
        <v>726</v>
      </c>
      <c r="C54" t="s">
        <v>74</v>
      </c>
      <c r="D54" s="2">
        <v>120423</v>
      </c>
      <c r="E54" s="3">
        <v>0.10017540974620402</v>
      </c>
      <c r="F54" s="2">
        <v>56519</v>
      </c>
      <c r="G54" s="2">
        <v>45554</v>
      </c>
      <c r="H54" s="3">
        <v>0.24070334108969571</v>
      </c>
      <c r="I54" s="2">
        <v>6999</v>
      </c>
      <c r="J54" s="2">
        <v>45554</v>
      </c>
      <c r="K54" s="3">
        <v>-0.84635816832769895</v>
      </c>
      <c r="L54" s="2">
        <v>20509</v>
      </c>
      <c r="M54" s="3">
        <v>-0.65276649058648251</v>
      </c>
      <c r="N54" s="4">
        <v>17</v>
      </c>
      <c r="O54" s="4">
        <v>37</v>
      </c>
      <c r="P54" s="3">
        <v>-0.54054054054054057</v>
      </c>
      <c r="Q54" s="4">
        <v>14</v>
      </c>
      <c r="R54" s="4">
        <v>29</v>
      </c>
      <c r="S54" s="3">
        <v>-0.51724137931034486</v>
      </c>
      <c r="T54" s="4">
        <v>4</v>
      </c>
      <c r="U54" s="4">
        <v>10</v>
      </c>
      <c r="V54" s="3">
        <v>-0.6</v>
      </c>
      <c r="W54" s="3">
        <v>0.82352941176470584</v>
      </c>
      <c r="X54" s="3">
        <v>0.78378378378378377</v>
      </c>
      <c r="Y54" s="3">
        <v>3.9745627980922071E-2</v>
      </c>
      <c r="Z54" s="3">
        <v>0.2857142857142857</v>
      </c>
      <c r="AA54" s="3">
        <v>0.34482758620689657</v>
      </c>
      <c r="AB54" s="3">
        <v>-5.9113300492610876E-2</v>
      </c>
      <c r="AC54" s="3">
        <v>1.0870615094173948</v>
      </c>
      <c r="AD54" s="14">
        <v>28</v>
      </c>
      <c r="AE54" s="3">
        <v>0.95238095238095233</v>
      </c>
      <c r="AF54" s="2">
        <v>32539</v>
      </c>
      <c r="AG54" s="2">
        <v>0</v>
      </c>
      <c r="AH54" s="3">
        <v>0</v>
      </c>
      <c r="AI54" s="3">
        <v>0.23261596984960023</v>
      </c>
      <c r="AJ54" s="2">
        <v>0</v>
      </c>
      <c r="AK54" s="2">
        <v>0</v>
      </c>
      <c r="AL54" s="3">
        <v>0</v>
      </c>
      <c r="AM54" s="3">
        <v>0</v>
      </c>
      <c r="AN54" s="3">
        <v>0.2857142857142857</v>
      </c>
      <c r="AO54" s="3">
        <v>0.98245614035087714</v>
      </c>
      <c r="AP54" s="4">
        <v>0</v>
      </c>
      <c r="AQ54"/>
      <c r="AT54"/>
      <c r="AU54"/>
      <c r="AV54"/>
      <c r="AW54"/>
    </row>
    <row r="55" spans="1:49" x14ac:dyDescent="0.35">
      <c r="A55" t="s">
        <v>729</v>
      </c>
      <c r="B55" t="s">
        <v>730</v>
      </c>
      <c r="C55" t="s">
        <v>74</v>
      </c>
      <c r="D55" s="2">
        <v>15801</v>
      </c>
      <c r="E55" s="3">
        <v>-5.1218926384051879E-2</v>
      </c>
      <c r="F55" s="2">
        <v>-853</v>
      </c>
      <c r="G55" s="2">
        <v>0</v>
      </c>
      <c r="H55" s="3">
        <v>0</v>
      </c>
      <c r="I55" s="2">
        <v>0</v>
      </c>
      <c r="J55" s="2">
        <v>0</v>
      </c>
      <c r="K55" s="3">
        <v>0</v>
      </c>
      <c r="L55" s="2">
        <v>9102</v>
      </c>
      <c r="M55" s="3">
        <v>0</v>
      </c>
      <c r="N55" s="4">
        <v>0</v>
      </c>
      <c r="O55" s="4">
        <v>4</v>
      </c>
      <c r="P55" s="3">
        <v>-1</v>
      </c>
      <c r="Q55" s="4">
        <v>0</v>
      </c>
      <c r="R55" s="4">
        <v>3</v>
      </c>
      <c r="S55" s="3">
        <v>-1</v>
      </c>
      <c r="T55" s="4">
        <v>0</v>
      </c>
      <c r="U55" s="4">
        <v>0</v>
      </c>
      <c r="V55" s="3">
        <v>0</v>
      </c>
      <c r="W55" s="3">
        <v>0</v>
      </c>
      <c r="X55" s="3">
        <v>0.75</v>
      </c>
      <c r="Y55" s="3">
        <v>-0.75</v>
      </c>
      <c r="Z55" s="3">
        <v>0</v>
      </c>
      <c r="AA55" s="3">
        <v>0</v>
      </c>
      <c r="AB55" s="3">
        <v>0</v>
      </c>
      <c r="AC55" s="3">
        <v>0</v>
      </c>
      <c r="AD55" s="14">
        <v>2</v>
      </c>
      <c r="AE55" s="3">
        <v>1</v>
      </c>
      <c r="AF55" s="2">
        <v>3221</v>
      </c>
      <c r="AG55" s="2">
        <v>0</v>
      </c>
      <c r="AH55" s="3">
        <v>0</v>
      </c>
      <c r="AI55" s="3">
        <v>0</v>
      </c>
      <c r="AJ55" s="2">
        <v>0</v>
      </c>
      <c r="AK55" s="2">
        <v>0</v>
      </c>
      <c r="AL55" s="3">
        <v>0</v>
      </c>
      <c r="AM55" s="3">
        <v>0</v>
      </c>
      <c r="AN55" s="3">
        <v>0.5</v>
      </c>
      <c r="AO55" s="3">
        <v>1</v>
      </c>
      <c r="AP55" s="4">
        <v>0</v>
      </c>
      <c r="AQ55"/>
      <c r="AT55"/>
      <c r="AU55"/>
      <c r="AV55"/>
      <c r="AW55"/>
    </row>
    <row r="56" spans="1:49" x14ac:dyDescent="0.35">
      <c r="A56" t="s">
        <v>731</v>
      </c>
      <c r="B56" t="s">
        <v>732</v>
      </c>
      <c r="C56" t="s">
        <v>74</v>
      </c>
      <c r="D56" s="2">
        <v>6237</v>
      </c>
      <c r="E56" s="3">
        <v>2.2459016393442624E-2</v>
      </c>
      <c r="F56" s="2">
        <v>1444</v>
      </c>
      <c r="G56" s="2">
        <v>1307</v>
      </c>
      <c r="H56" s="3">
        <v>0.10482019892884464</v>
      </c>
      <c r="I56" s="2">
        <v>0</v>
      </c>
      <c r="J56" s="2">
        <v>1307</v>
      </c>
      <c r="K56" s="3">
        <v>-1</v>
      </c>
      <c r="L56" s="2">
        <v>1644</v>
      </c>
      <c r="M56" s="3">
        <v>-0.44290071162317857</v>
      </c>
      <c r="N56" s="4">
        <v>1</v>
      </c>
      <c r="O56" s="4">
        <v>11</v>
      </c>
      <c r="P56" s="3">
        <v>-0.90909090909090906</v>
      </c>
      <c r="Q56" s="4">
        <v>0</v>
      </c>
      <c r="R56" s="4">
        <v>9</v>
      </c>
      <c r="S56" s="3">
        <v>-1</v>
      </c>
      <c r="T56" s="4">
        <v>0</v>
      </c>
      <c r="U56" s="4">
        <v>2</v>
      </c>
      <c r="V56" s="3">
        <v>-1</v>
      </c>
      <c r="W56" s="3">
        <v>0</v>
      </c>
      <c r="X56" s="3">
        <v>0.81818181818181823</v>
      </c>
      <c r="Y56" s="3">
        <v>-0.81818181818181823</v>
      </c>
      <c r="Z56" s="3">
        <v>0</v>
      </c>
      <c r="AA56" s="3">
        <v>0.22222222222222221</v>
      </c>
      <c r="AB56" s="3">
        <v>-0.22222222222222221</v>
      </c>
      <c r="AC56" s="3">
        <v>1.1048201989288446</v>
      </c>
      <c r="AD56" s="14">
        <v>4</v>
      </c>
      <c r="AE56" s="3">
        <v>0.5</v>
      </c>
      <c r="AF56" s="2">
        <v>1569</v>
      </c>
      <c r="AG56" s="2">
        <v>0</v>
      </c>
      <c r="AH56" s="3">
        <v>0</v>
      </c>
      <c r="AI56" s="3">
        <v>0</v>
      </c>
      <c r="AJ56" s="2">
        <v>0</v>
      </c>
      <c r="AK56" s="2">
        <v>0</v>
      </c>
      <c r="AL56" s="3">
        <v>0</v>
      </c>
      <c r="AM56" s="3">
        <v>0</v>
      </c>
      <c r="AN56" s="3">
        <v>0.66666666666666663</v>
      </c>
      <c r="AO56" s="3">
        <v>1</v>
      </c>
      <c r="AP56" s="4">
        <v>0</v>
      </c>
      <c r="AQ56"/>
      <c r="AT56"/>
      <c r="AU56"/>
      <c r="AV56"/>
      <c r="AW56"/>
    </row>
    <row r="57" spans="1:49" x14ac:dyDescent="0.35">
      <c r="A57" t="s">
        <v>735</v>
      </c>
      <c r="B57" t="s">
        <v>736</v>
      </c>
      <c r="C57" t="s">
        <v>74</v>
      </c>
      <c r="D57" s="2">
        <v>12101</v>
      </c>
      <c r="E57" s="3">
        <v>-6.6928830287608918E-2</v>
      </c>
      <c r="F57" s="2">
        <v>1267</v>
      </c>
      <c r="G57" s="2">
        <v>2135</v>
      </c>
      <c r="H57" s="3">
        <v>-0.40655737704918038</v>
      </c>
      <c r="I57" s="2">
        <v>326</v>
      </c>
      <c r="J57" s="2">
        <v>2135</v>
      </c>
      <c r="K57" s="3">
        <v>-0.84730679156908661</v>
      </c>
      <c r="L57" s="2">
        <v>1708</v>
      </c>
      <c r="M57" s="3">
        <v>-0.51435882854705717</v>
      </c>
      <c r="N57" s="4">
        <v>5</v>
      </c>
      <c r="O57" s="4">
        <v>13</v>
      </c>
      <c r="P57" s="3">
        <v>-0.61538461538461542</v>
      </c>
      <c r="Q57" s="4">
        <v>4</v>
      </c>
      <c r="R57" s="4">
        <v>6</v>
      </c>
      <c r="S57" s="3">
        <v>-0.33333333333333331</v>
      </c>
      <c r="T57" s="4">
        <v>1</v>
      </c>
      <c r="U57" s="4">
        <v>3</v>
      </c>
      <c r="V57" s="3">
        <v>-0.66666666666666663</v>
      </c>
      <c r="W57" s="3">
        <v>0.8</v>
      </c>
      <c r="X57" s="3">
        <v>0.46153846153846156</v>
      </c>
      <c r="Y57" s="3">
        <v>0.33846153846153848</v>
      </c>
      <c r="Z57" s="3">
        <v>0.25</v>
      </c>
      <c r="AA57" s="3">
        <v>0.5</v>
      </c>
      <c r="AB57" s="3">
        <v>-0.25</v>
      </c>
      <c r="AC57" s="3">
        <v>0.44074941451990635</v>
      </c>
      <c r="AD57" s="14">
        <v>7</v>
      </c>
      <c r="AE57" s="3">
        <v>1</v>
      </c>
      <c r="AF57" s="2">
        <v>2842</v>
      </c>
      <c r="AG57" s="2">
        <v>0</v>
      </c>
      <c r="AH57" s="3">
        <v>0</v>
      </c>
      <c r="AI57" s="3">
        <v>0.44037508846426043</v>
      </c>
      <c r="AJ57" s="2">
        <v>0</v>
      </c>
      <c r="AK57" s="2">
        <v>0</v>
      </c>
      <c r="AL57" s="3">
        <v>0</v>
      </c>
      <c r="AM57" s="3">
        <v>0</v>
      </c>
      <c r="AN57" s="3">
        <v>0.66666666666666663</v>
      </c>
      <c r="AO57" s="3">
        <v>0.88888888888888884</v>
      </c>
      <c r="AP57" s="4">
        <v>0</v>
      </c>
      <c r="AQ57"/>
      <c r="AT57"/>
      <c r="AU57"/>
      <c r="AV57"/>
      <c r="AW57"/>
    </row>
    <row r="58" spans="1:49" x14ac:dyDescent="0.35">
      <c r="A58" t="s">
        <v>739</v>
      </c>
      <c r="B58" t="s">
        <v>740</v>
      </c>
      <c r="C58" t="s">
        <v>74</v>
      </c>
      <c r="D58" s="2">
        <v>15416</v>
      </c>
      <c r="E58" s="3">
        <v>0.14642671227783149</v>
      </c>
      <c r="F58" s="2">
        <v>1969</v>
      </c>
      <c r="G58" s="2">
        <v>0</v>
      </c>
      <c r="H58" s="3">
        <v>0</v>
      </c>
      <c r="I58" s="2">
        <v>1950</v>
      </c>
      <c r="J58" s="2">
        <v>0</v>
      </c>
      <c r="K58" s="3">
        <v>0</v>
      </c>
      <c r="L58" s="2">
        <v>14560</v>
      </c>
      <c r="M58" s="3">
        <v>0.15463917525773196</v>
      </c>
      <c r="N58" s="4">
        <v>9</v>
      </c>
      <c r="O58" s="4">
        <v>2</v>
      </c>
      <c r="P58" s="3">
        <v>3.5</v>
      </c>
      <c r="Q58" s="4">
        <v>7</v>
      </c>
      <c r="R58" s="4">
        <v>1</v>
      </c>
      <c r="S58" s="3">
        <v>6</v>
      </c>
      <c r="T58" s="4">
        <v>2</v>
      </c>
      <c r="U58" s="4">
        <v>0</v>
      </c>
      <c r="V58" s="3">
        <v>0</v>
      </c>
      <c r="W58" s="3">
        <v>0.77777777777777779</v>
      </c>
      <c r="X58" s="3">
        <v>0.5</v>
      </c>
      <c r="Y58" s="3">
        <v>0.27777777777777779</v>
      </c>
      <c r="Z58" s="3">
        <v>0.2857142857142857</v>
      </c>
      <c r="AA58" s="3">
        <v>0</v>
      </c>
      <c r="AB58" s="3">
        <v>0.2857142857142857</v>
      </c>
      <c r="AC58" s="3">
        <v>0</v>
      </c>
      <c r="AD58" s="14">
        <v>8</v>
      </c>
      <c r="AE58" s="3">
        <v>1</v>
      </c>
      <c r="AF58" s="2">
        <v>3542</v>
      </c>
      <c r="AG58" s="2">
        <v>0</v>
      </c>
      <c r="AH58" s="3">
        <v>0</v>
      </c>
      <c r="AI58" s="3">
        <v>0</v>
      </c>
      <c r="AJ58" s="2">
        <v>0</v>
      </c>
      <c r="AK58" s="2">
        <v>0</v>
      </c>
      <c r="AL58" s="3">
        <v>0</v>
      </c>
      <c r="AM58" s="3">
        <v>0</v>
      </c>
      <c r="AN58" s="3">
        <v>0.2857142857142857</v>
      </c>
      <c r="AO58" s="3">
        <v>0.8666666666666667</v>
      </c>
      <c r="AP58" s="4">
        <v>0</v>
      </c>
      <c r="AQ58"/>
      <c r="AT58"/>
      <c r="AU58"/>
      <c r="AV58"/>
      <c r="AW58"/>
    </row>
    <row r="59" spans="1:49" x14ac:dyDescent="0.35">
      <c r="A59" t="s">
        <v>742</v>
      </c>
      <c r="B59" t="s">
        <v>743</v>
      </c>
      <c r="C59" t="s">
        <v>74</v>
      </c>
      <c r="D59" s="2">
        <v>15794</v>
      </c>
      <c r="E59" s="3">
        <v>1.5169044864378456E-2</v>
      </c>
      <c r="F59" s="2">
        <v>2894</v>
      </c>
      <c r="G59" s="2">
        <v>2658</v>
      </c>
      <c r="H59" s="3">
        <v>8.8788562829194895E-2</v>
      </c>
      <c r="I59" s="2">
        <v>0</v>
      </c>
      <c r="J59" s="2">
        <v>2658</v>
      </c>
      <c r="K59" s="3">
        <v>-1</v>
      </c>
      <c r="L59" s="2">
        <v>11483</v>
      </c>
      <c r="M59" s="3">
        <v>-0.18796407609079979</v>
      </c>
      <c r="N59" s="4">
        <v>11</v>
      </c>
      <c r="O59" s="4">
        <v>11</v>
      </c>
      <c r="P59" s="3">
        <v>0</v>
      </c>
      <c r="Q59" s="4">
        <v>9</v>
      </c>
      <c r="R59" s="4">
        <v>6</v>
      </c>
      <c r="S59" s="3">
        <v>0.5</v>
      </c>
      <c r="T59" s="4">
        <v>0</v>
      </c>
      <c r="U59" s="4">
        <v>2</v>
      </c>
      <c r="V59" s="3">
        <v>-1</v>
      </c>
      <c r="W59" s="3">
        <v>0.81818181818181823</v>
      </c>
      <c r="X59" s="3">
        <v>0.54545454545454541</v>
      </c>
      <c r="Y59" s="3">
        <v>0.27272727272727282</v>
      </c>
      <c r="Z59" s="3">
        <v>0</v>
      </c>
      <c r="AA59" s="3">
        <v>0.33333333333333331</v>
      </c>
      <c r="AB59" s="3">
        <v>-0.33333333333333331</v>
      </c>
      <c r="AC59" s="3">
        <v>1.0887885628291949</v>
      </c>
      <c r="AD59" s="14">
        <v>4</v>
      </c>
      <c r="AE59" s="3">
        <v>1</v>
      </c>
      <c r="AF59" s="2">
        <v>3727</v>
      </c>
      <c r="AG59" s="2">
        <v>0</v>
      </c>
      <c r="AH59" s="3">
        <v>0</v>
      </c>
      <c r="AI59" s="3">
        <v>0</v>
      </c>
      <c r="AJ59" s="2">
        <v>0</v>
      </c>
      <c r="AK59" s="2">
        <v>0</v>
      </c>
      <c r="AL59" s="3">
        <v>0</v>
      </c>
      <c r="AM59" s="3">
        <v>0</v>
      </c>
      <c r="AN59" s="3">
        <v>0</v>
      </c>
      <c r="AO59" s="3">
        <v>1</v>
      </c>
      <c r="AP59" s="4">
        <v>0</v>
      </c>
      <c r="AQ59"/>
      <c r="AT59"/>
      <c r="AU59"/>
      <c r="AV59"/>
      <c r="AW59"/>
    </row>
    <row r="60" spans="1:49" x14ac:dyDescent="0.35">
      <c r="A60" t="s">
        <v>746</v>
      </c>
      <c r="B60" t="s">
        <v>747</v>
      </c>
      <c r="C60" t="s">
        <v>74</v>
      </c>
      <c r="D60" s="2">
        <v>5708</v>
      </c>
      <c r="E60" s="3">
        <v>0.33770799156315912</v>
      </c>
      <c r="F60" s="2">
        <v>1441</v>
      </c>
      <c r="G60" s="2">
        <v>0</v>
      </c>
      <c r="H60" s="3">
        <v>0</v>
      </c>
      <c r="I60" s="2">
        <v>1441</v>
      </c>
      <c r="J60" s="2">
        <v>0</v>
      </c>
      <c r="K60" s="3">
        <v>0</v>
      </c>
      <c r="L60" s="2">
        <v>5708</v>
      </c>
      <c r="M60" s="3">
        <v>0.33770799156315912</v>
      </c>
      <c r="N60" s="4">
        <v>4</v>
      </c>
      <c r="O60" s="4">
        <v>0</v>
      </c>
      <c r="P60" s="3">
        <v>0</v>
      </c>
      <c r="Q60" s="4">
        <v>3</v>
      </c>
      <c r="R60" s="4">
        <v>0</v>
      </c>
      <c r="S60" s="3">
        <v>0</v>
      </c>
      <c r="T60" s="4">
        <v>1</v>
      </c>
      <c r="U60" s="4">
        <v>0</v>
      </c>
      <c r="V60" s="3">
        <v>0</v>
      </c>
      <c r="W60" s="3">
        <v>0.75</v>
      </c>
      <c r="X60" s="3">
        <v>0</v>
      </c>
      <c r="Y60" s="3">
        <v>0.75</v>
      </c>
      <c r="Z60" s="3">
        <v>0.33333333333333331</v>
      </c>
      <c r="AA60" s="3">
        <v>0</v>
      </c>
      <c r="AB60" s="3">
        <v>0.33333333333333331</v>
      </c>
      <c r="AC60" s="3">
        <v>0</v>
      </c>
      <c r="AD60" s="14">
        <v>4</v>
      </c>
      <c r="AE60" s="3">
        <v>0</v>
      </c>
      <c r="AF60" s="2">
        <v>1246</v>
      </c>
      <c r="AG60" s="2">
        <v>0</v>
      </c>
      <c r="AH60" s="3">
        <v>0</v>
      </c>
      <c r="AI60" s="3">
        <v>0</v>
      </c>
      <c r="AJ60" s="2">
        <v>0</v>
      </c>
      <c r="AK60" s="2">
        <v>0</v>
      </c>
      <c r="AL60" s="3">
        <v>0</v>
      </c>
      <c r="AM60" s="3">
        <v>0</v>
      </c>
      <c r="AN60" s="3">
        <v>0.75</v>
      </c>
      <c r="AO60" s="3">
        <v>0.91666666666666663</v>
      </c>
      <c r="AP60" s="4">
        <v>0</v>
      </c>
      <c r="AQ60"/>
      <c r="AT60"/>
      <c r="AU60"/>
      <c r="AV60"/>
      <c r="AW60"/>
    </row>
    <row r="61" spans="1:49" x14ac:dyDescent="0.35">
      <c r="A61" t="s">
        <v>749</v>
      </c>
      <c r="B61" t="s">
        <v>242</v>
      </c>
      <c r="C61" t="s">
        <v>74</v>
      </c>
      <c r="D61" s="2">
        <v>85776</v>
      </c>
      <c r="E61" s="3">
        <v>0.37976740071098813</v>
      </c>
      <c r="F61" s="2">
        <v>23609</v>
      </c>
      <c r="G61" s="2">
        <v>0</v>
      </c>
      <c r="H61" s="3">
        <v>0</v>
      </c>
      <c r="I61" s="2">
        <v>23609</v>
      </c>
      <c r="J61" s="2">
        <v>0</v>
      </c>
      <c r="K61" s="3">
        <v>0</v>
      </c>
      <c r="L61" s="2">
        <v>85776</v>
      </c>
      <c r="M61" s="3">
        <v>0.37976740071098813</v>
      </c>
      <c r="N61" s="4">
        <v>25</v>
      </c>
      <c r="O61" s="4">
        <v>0</v>
      </c>
      <c r="P61" s="3">
        <v>0</v>
      </c>
      <c r="Q61" s="4">
        <v>16</v>
      </c>
      <c r="R61" s="4">
        <v>0</v>
      </c>
      <c r="S61" s="3">
        <v>0</v>
      </c>
      <c r="T61" s="4">
        <v>8</v>
      </c>
      <c r="U61" s="4">
        <v>0</v>
      </c>
      <c r="V61" s="3">
        <v>0</v>
      </c>
      <c r="W61" s="3">
        <v>0.64</v>
      </c>
      <c r="X61" s="3">
        <v>0</v>
      </c>
      <c r="Y61" s="3">
        <v>0.64</v>
      </c>
      <c r="Z61" s="3">
        <v>0.5</v>
      </c>
      <c r="AA61" s="3">
        <v>0</v>
      </c>
      <c r="AB61" s="3">
        <v>0.5</v>
      </c>
      <c r="AC61" s="3">
        <v>0</v>
      </c>
      <c r="AD61" s="14">
        <v>22</v>
      </c>
      <c r="AE61" s="3">
        <v>0</v>
      </c>
      <c r="AF61" s="2">
        <v>18511</v>
      </c>
      <c r="AG61" s="2">
        <v>0</v>
      </c>
      <c r="AH61" s="3">
        <v>0</v>
      </c>
      <c r="AI61" s="3">
        <v>0</v>
      </c>
      <c r="AJ61" s="2">
        <v>0</v>
      </c>
      <c r="AK61" s="2">
        <v>0</v>
      </c>
      <c r="AL61" s="3">
        <v>0</v>
      </c>
      <c r="AM61" s="3">
        <v>0</v>
      </c>
      <c r="AN61" s="3">
        <v>0.54166666666666663</v>
      </c>
      <c r="AO61" s="3">
        <v>0.91111111111111109</v>
      </c>
      <c r="AP61" s="4">
        <v>0</v>
      </c>
      <c r="AQ61"/>
      <c r="AT61"/>
      <c r="AU61"/>
      <c r="AV61"/>
      <c r="AW61"/>
    </row>
    <row r="62" spans="1:49" x14ac:dyDescent="0.35">
      <c r="A62" t="s">
        <v>756</v>
      </c>
      <c r="B62" t="s">
        <v>242</v>
      </c>
      <c r="C62" t="s">
        <v>74</v>
      </c>
      <c r="D62" s="2">
        <v>41058</v>
      </c>
      <c r="E62" s="3">
        <v>0.44595879556259904</v>
      </c>
      <c r="F62" s="2">
        <v>29256</v>
      </c>
      <c r="G62" s="2">
        <v>16593</v>
      </c>
      <c r="H62" s="3">
        <v>0.76315313686494313</v>
      </c>
      <c r="I62" s="2">
        <v>11763</v>
      </c>
      <c r="J62" s="2">
        <v>16593</v>
      </c>
      <c r="K62" s="3">
        <v>-0.29108660278430665</v>
      </c>
      <c r="L62" s="2">
        <v>23565</v>
      </c>
      <c r="M62" s="3">
        <v>-0.17010036978341259</v>
      </c>
      <c r="N62" s="4">
        <v>10</v>
      </c>
      <c r="O62" s="4">
        <v>26</v>
      </c>
      <c r="P62" s="3">
        <v>-0.61538461538461542</v>
      </c>
      <c r="Q62" s="4">
        <v>5</v>
      </c>
      <c r="R62" s="4">
        <v>19</v>
      </c>
      <c r="S62" s="3">
        <v>-0.73684210526315785</v>
      </c>
      <c r="T62" s="4">
        <v>1</v>
      </c>
      <c r="U62" s="4">
        <v>3</v>
      </c>
      <c r="V62" s="3">
        <v>-0.66666666666666663</v>
      </c>
      <c r="W62" s="3">
        <v>0.5</v>
      </c>
      <c r="X62" s="3">
        <v>0.73076923076923073</v>
      </c>
      <c r="Y62" s="3">
        <v>-0.23076923076923073</v>
      </c>
      <c r="Z62" s="3">
        <v>0.2</v>
      </c>
      <c r="AA62" s="3">
        <v>0.15789473684210525</v>
      </c>
      <c r="AB62" s="3">
        <v>4.2105263157894757E-2</v>
      </c>
      <c r="AC62" s="3">
        <v>1.0542397396492498</v>
      </c>
      <c r="AD62" s="14">
        <v>7</v>
      </c>
      <c r="AE62" s="3">
        <v>0.66666666666666663</v>
      </c>
      <c r="AF62" s="2">
        <v>9287</v>
      </c>
      <c r="AG62" s="2">
        <v>0</v>
      </c>
      <c r="AH62" s="3">
        <v>0</v>
      </c>
      <c r="AI62" s="3">
        <v>0</v>
      </c>
      <c r="AJ62" s="2">
        <v>0</v>
      </c>
      <c r="AK62" s="2">
        <v>0</v>
      </c>
      <c r="AL62" s="3">
        <v>0</v>
      </c>
      <c r="AM62" s="3">
        <v>0</v>
      </c>
      <c r="AN62" s="3">
        <v>0.2</v>
      </c>
      <c r="AO62" s="3">
        <v>0.95121951219512191</v>
      </c>
      <c r="AP62" s="4">
        <v>0</v>
      </c>
      <c r="AQ62"/>
      <c r="AT62"/>
      <c r="AU62"/>
      <c r="AV62"/>
      <c r="AW62"/>
    </row>
    <row r="63" spans="1:49" x14ac:dyDescent="0.35">
      <c r="A63" t="s">
        <v>763</v>
      </c>
      <c r="B63" t="s">
        <v>765</v>
      </c>
      <c r="C63" t="s">
        <v>74</v>
      </c>
      <c r="D63" s="2">
        <v>13271</v>
      </c>
      <c r="E63" s="3">
        <v>-5.5451479955039339E-3</v>
      </c>
      <c r="F63" s="2">
        <v>1996</v>
      </c>
      <c r="G63" s="2">
        <v>2070</v>
      </c>
      <c r="H63" s="3">
        <v>-3.5748792270531404E-2</v>
      </c>
      <c r="I63" s="2">
        <v>-72</v>
      </c>
      <c r="J63" s="2">
        <v>2070</v>
      </c>
      <c r="K63" s="3">
        <v>-1.0347826086956522</v>
      </c>
      <c r="L63" s="2">
        <v>10149</v>
      </c>
      <c r="M63" s="3">
        <v>-0.17427385892116182</v>
      </c>
      <c r="N63" s="4">
        <v>6</v>
      </c>
      <c r="O63" s="4">
        <v>12</v>
      </c>
      <c r="P63" s="3">
        <v>-0.5</v>
      </c>
      <c r="Q63" s="4">
        <v>4</v>
      </c>
      <c r="R63" s="4">
        <v>9</v>
      </c>
      <c r="S63" s="3">
        <v>-0.55555555555555558</v>
      </c>
      <c r="T63" s="4">
        <v>1</v>
      </c>
      <c r="U63" s="4">
        <v>3</v>
      </c>
      <c r="V63" s="3">
        <v>-0.66666666666666663</v>
      </c>
      <c r="W63" s="3">
        <v>0.66666666666666663</v>
      </c>
      <c r="X63" s="3">
        <v>0.75</v>
      </c>
      <c r="Y63" s="3">
        <v>-8.333333333333337E-2</v>
      </c>
      <c r="Z63" s="3">
        <v>0.25</v>
      </c>
      <c r="AA63" s="3">
        <v>0.33333333333333331</v>
      </c>
      <c r="AB63" s="3">
        <v>-8.3333333333333315E-2</v>
      </c>
      <c r="AC63" s="3">
        <v>0.99903381642512079</v>
      </c>
      <c r="AD63" s="14">
        <v>12</v>
      </c>
      <c r="AE63" s="3">
        <v>1</v>
      </c>
      <c r="AF63" s="2">
        <v>3064</v>
      </c>
      <c r="AG63" s="2">
        <v>0</v>
      </c>
      <c r="AH63" s="3">
        <v>0</v>
      </c>
      <c r="AI63" s="3">
        <v>0</v>
      </c>
      <c r="AJ63" s="2">
        <v>0</v>
      </c>
      <c r="AK63" s="2">
        <v>0</v>
      </c>
      <c r="AL63" s="3">
        <v>0</v>
      </c>
      <c r="AM63" s="3">
        <v>0</v>
      </c>
      <c r="AN63" s="3">
        <v>0.25</v>
      </c>
      <c r="AO63" s="3">
        <v>1</v>
      </c>
      <c r="AP63" s="4">
        <v>0</v>
      </c>
      <c r="AQ63"/>
      <c r="AT63"/>
      <c r="AU63"/>
      <c r="AV63"/>
      <c r="AW63"/>
    </row>
    <row r="64" spans="1:49" x14ac:dyDescent="0.35">
      <c r="A64" t="s">
        <v>769</v>
      </c>
      <c r="B64" t="s">
        <v>242</v>
      </c>
      <c r="C64" t="s">
        <v>74</v>
      </c>
      <c r="D64" s="2">
        <v>609632</v>
      </c>
      <c r="E64" s="3">
        <v>0.17364218113492327</v>
      </c>
      <c r="F64" s="2">
        <v>183176</v>
      </c>
      <c r="G64" s="2">
        <v>92980</v>
      </c>
      <c r="H64" s="3">
        <v>0.9700580770058076</v>
      </c>
      <c r="I64" s="2">
        <v>69628</v>
      </c>
      <c r="J64" s="2">
        <v>28580</v>
      </c>
      <c r="K64" s="3">
        <v>1.4362491252624212</v>
      </c>
      <c r="L64" s="2">
        <v>221889</v>
      </c>
      <c r="M64" s="3">
        <v>0.22698392510547941</v>
      </c>
      <c r="N64" s="4">
        <v>45</v>
      </c>
      <c r="O64" s="4">
        <v>88</v>
      </c>
      <c r="P64" s="3">
        <v>-0.48863636363636365</v>
      </c>
      <c r="Q64" s="4">
        <v>37</v>
      </c>
      <c r="R64" s="4">
        <v>66</v>
      </c>
      <c r="S64" s="3">
        <v>-0.43939393939393939</v>
      </c>
      <c r="T64" s="4">
        <v>18</v>
      </c>
      <c r="U64" s="4">
        <v>18</v>
      </c>
      <c r="V64" s="3">
        <v>0</v>
      </c>
      <c r="W64" s="3">
        <v>0.82222222222222219</v>
      </c>
      <c r="X64" s="3">
        <v>0.75</v>
      </c>
      <c r="Y64" s="3">
        <v>7.2222222222222188E-2</v>
      </c>
      <c r="Z64" s="3">
        <v>0.48648648648648651</v>
      </c>
      <c r="AA64" s="3">
        <v>0.27272727272727271</v>
      </c>
      <c r="AB64" s="3">
        <v>0.21375921375921381</v>
      </c>
      <c r="AC64" s="3">
        <v>1.2212088621208863</v>
      </c>
      <c r="AD64" s="14">
        <v>112</v>
      </c>
      <c r="AE64" s="3">
        <v>0.91304347826086951</v>
      </c>
      <c r="AF64" s="2">
        <v>138100</v>
      </c>
      <c r="AG64" s="2">
        <v>11968</v>
      </c>
      <c r="AH64" s="3">
        <v>8.6661839246922515E-2</v>
      </c>
      <c r="AI64" s="3">
        <v>0.11108264708570575</v>
      </c>
      <c r="AJ64" s="2">
        <v>0</v>
      </c>
      <c r="AK64" s="2">
        <v>0</v>
      </c>
      <c r="AL64" s="3">
        <v>0</v>
      </c>
      <c r="AM64" s="3">
        <v>0</v>
      </c>
      <c r="AN64" s="3">
        <v>0.46666666666666667</v>
      </c>
      <c r="AO64" s="3">
        <v>0.97276264591439687</v>
      </c>
      <c r="AP64" s="4">
        <v>0</v>
      </c>
      <c r="AQ64"/>
      <c r="AT64"/>
      <c r="AU64"/>
      <c r="AV64"/>
      <c r="AW64"/>
    </row>
    <row r="65" spans="1:49" x14ac:dyDescent="0.35">
      <c r="A65" t="s">
        <v>782</v>
      </c>
      <c r="B65" t="s">
        <v>242</v>
      </c>
      <c r="C65" t="s">
        <v>74</v>
      </c>
      <c r="D65" s="2">
        <v>329588</v>
      </c>
      <c r="E65" s="3">
        <v>0.47409945166513107</v>
      </c>
      <c r="F65" s="2">
        <v>150857</v>
      </c>
      <c r="G65" s="2">
        <v>44855</v>
      </c>
      <c r="H65" s="3">
        <v>2.3632148032549325</v>
      </c>
      <c r="I65" s="2">
        <v>83706</v>
      </c>
      <c r="J65" s="2">
        <v>22602</v>
      </c>
      <c r="K65" s="3">
        <v>2.7034775683567824</v>
      </c>
      <c r="L65" s="2">
        <v>231468</v>
      </c>
      <c r="M65" s="3">
        <v>0.35866732408255264</v>
      </c>
      <c r="N65" s="4">
        <v>113</v>
      </c>
      <c r="O65" s="4">
        <v>85</v>
      </c>
      <c r="P65" s="3">
        <v>0.32941176470588235</v>
      </c>
      <c r="Q65" s="4">
        <v>89</v>
      </c>
      <c r="R65" s="4">
        <v>62</v>
      </c>
      <c r="S65" s="3">
        <v>0.43548387096774194</v>
      </c>
      <c r="T65" s="4">
        <v>37</v>
      </c>
      <c r="U65" s="4">
        <v>28</v>
      </c>
      <c r="V65" s="3">
        <v>0.32142857142857145</v>
      </c>
      <c r="W65" s="3">
        <v>0.78761061946902655</v>
      </c>
      <c r="X65" s="3">
        <v>0.72941176470588232</v>
      </c>
      <c r="Y65" s="3">
        <v>5.8198854763144237E-2</v>
      </c>
      <c r="Z65" s="3">
        <v>0.4157303370786517</v>
      </c>
      <c r="AA65" s="3">
        <v>0.45161290322580644</v>
      </c>
      <c r="AB65" s="3">
        <v>-3.5882566147154737E-2</v>
      </c>
      <c r="AC65" s="3">
        <v>1.4970683312897113</v>
      </c>
      <c r="AD65" s="14">
        <v>142</v>
      </c>
      <c r="AE65" s="3">
        <v>0.5</v>
      </c>
      <c r="AF65" s="2">
        <v>90256</v>
      </c>
      <c r="AG65" s="2">
        <v>55053</v>
      </c>
      <c r="AH65" s="3">
        <v>0.60996498847722036</v>
      </c>
      <c r="AI65" s="3">
        <v>0.52877987344105182</v>
      </c>
      <c r="AJ65" s="2">
        <v>5000</v>
      </c>
      <c r="AK65" s="2">
        <v>0</v>
      </c>
      <c r="AL65" s="3">
        <v>5.53979790817231E-2</v>
      </c>
      <c r="AM65" s="3">
        <v>0</v>
      </c>
      <c r="AN65" s="3">
        <v>0.67407407407407405</v>
      </c>
      <c r="AO65" s="3">
        <v>0.97647058823529409</v>
      </c>
      <c r="AP65" s="4">
        <v>0</v>
      </c>
      <c r="AQ65"/>
      <c r="AT65"/>
      <c r="AU65"/>
      <c r="AV65"/>
      <c r="AW65"/>
    </row>
    <row r="66" spans="1:49" x14ac:dyDescent="0.35">
      <c r="A66" t="s">
        <v>782</v>
      </c>
      <c r="C66" t="s">
        <v>80</v>
      </c>
      <c r="D66" s="2">
        <v>13642</v>
      </c>
      <c r="E66" s="3">
        <v>-0.53707285622179235</v>
      </c>
      <c r="F66" s="2">
        <v>-1077</v>
      </c>
      <c r="G66" s="2">
        <v>14750</v>
      </c>
      <c r="H66" s="3">
        <v>-1.0730169491525423</v>
      </c>
      <c r="I66" s="2">
        <v>0</v>
      </c>
      <c r="J66" s="2">
        <v>0</v>
      </c>
      <c r="K66" s="3">
        <v>0</v>
      </c>
      <c r="L66" s="2">
        <v>-330</v>
      </c>
      <c r="M66" s="3">
        <v>0</v>
      </c>
      <c r="N66" s="4">
        <v>0</v>
      </c>
      <c r="O66" s="4">
        <v>3</v>
      </c>
      <c r="P66" s="3">
        <v>-1</v>
      </c>
      <c r="Q66" s="4">
        <v>0</v>
      </c>
      <c r="R66" s="4">
        <v>0</v>
      </c>
      <c r="S66" s="3">
        <v>0</v>
      </c>
      <c r="T66" s="4">
        <v>0</v>
      </c>
      <c r="U66" s="4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-7.3016949152542379E-2</v>
      </c>
      <c r="AD66" s="14">
        <v>1</v>
      </c>
      <c r="AE66" s="3">
        <v>0.125</v>
      </c>
      <c r="AF66" s="2">
        <v>3758</v>
      </c>
      <c r="AG66" s="2">
        <v>0</v>
      </c>
      <c r="AH66" s="3">
        <v>0</v>
      </c>
      <c r="AI66" s="3">
        <v>0.44050727340544571</v>
      </c>
      <c r="AJ66" s="2">
        <v>0</v>
      </c>
      <c r="AK66" s="2">
        <v>0</v>
      </c>
      <c r="AL66" s="3">
        <v>0</v>
      </c>
      <c r="AM66" s="3">
        <v>0</v>
      </c>
      <c r="AN66" s="3">
        <v>0</v>
      </c>
      <c r="AO66" s="3">
        <v>1</v>
      </c>
      <c r="AP66" s="4">
        <v>0</v>
      </c>
      <c r="AQ66"/>
      <c r="AT66"/>
      <c r="AU66"/>
      <c r="AV66"/>
      <c r="AW66"/>
    </row>
    <row r="67" spans="1:49" x14ac:dyDescent="0.35">
      <c r="A67" t="s">
        <v>800</v>
      </c>
      <c r="B67" t="s">
        <v>242</v>
      </c>
      <c r="C67" t="s">
        <v>74</v>
      </c>
      <c r="D67" s="2">
        <v>70785</v>
      </c>
      <c r="E67" s="3">
        <v>4.4319204496835393E-2</v>
      </c>
      <c r="F67" s="2">
        <v>25028</v>
      </c>
      <c r="G67" s="2">
        <v>22024</v>
      </c>
      <c r="H67" s="3">
        <v>0.13639665819106428</v>
      </c>
      <c r="I67" s="2">
        <v>9514</v>
      </c>
      <c r="J67" s="2">
        <v>13812</v>
      </c>
      <c r="K67" s="3">
        <v>-0.31117868520127423</v>
      </c>
      <c r="L67" s="2">
        <v>38707</v>
      </c>
      <c r="M67" s="3">
        <v>-9.9941867224741313E-2</v>
      </c>
      <c r="N67" s="4">
        <v>34</v>
      </c>
      <c r="O67" s="4">
        <v>34</v>
      </c>
      <c r="P67" s="3">
        <v>0</v>
      </c>
      <c r="Q67" s="4">
        <v>29</v>
      </c>
      <c r="R67" s="4">
        <v>26</v>
      </c>
      <c r="S67" s="3">
        <v>0.11538461538461539</v>
      </c>
      <c r="T67" s="4">
        <v>8</v>
      </c>
      <c r="U67" s="4">
        <v>7</v>
      </c>
      <c r="V67" s="3">
        <v>0.14285714285714285</v>
      </c>
      <c r="W67" s="3">
        <v>0.8529411764705882</v>
      </c>
      <c r="X67" s="3">
        <v>0.76470588235294112</v>
      </c>
      <c r="Y67" s="3">
        <v>8.8235294117647078E-2</v>
      </c>
      <c r="Z67" s="3">
        <v>0.27586206896551724</v>
      </c>
      <c r="AA67" s="3">
        <v>0.26923076923076922</v>
      </c>
      <c r="AB67" s="3">
        <v>6.6312997347480196E-3</v>
      </c>
      <c r="AC67" s="3">
        <v>0.70441336723574277</v>
      </c>
      <c r="AD67" s="14">
        <v>36</v>
      </c>
      <c r="AE67" s="3">
        <v>0.58333333333333337</v>
      </c>
      <c r="AF67" s="2">
        <v>16766</v>
      </c>
      <c r="AG67" s="2">
        <v>0</v>
      </c>
      <c r="AH67" s="3">
        <v>0</v>
      </c>
      <c r="AI67" s="3">
        <v>3.901052527057889E-2</v>
      </c>
      <c r="AJ67" s="2">
        <v>0</v>
      </c>
      <c r="AK67" s="2">
        <v>0</v>
      </c>
      <c r="AL67" s="3">
        <v>0</v>
      </c>
      <c r="AM67" s="3">
        <v>0</v>
      </c>
      <c r="AN67" s="3">
        <v>0.48484848484848486</v>
      </c>
      <c r="AO67" s="3">
        <v>0.97297297297297303</v>
      </c>
      <c r="AP67" s="4">
        <v>0</v>
      </c>
      <c r="AQ67"/>
      <c r="AT67"/>
      <c r="AU67"/>
      <c r="AV67"/>
      <c r="AW67"/>
    </row>
    <row r="68" spans="1:49" x14ac:dyDescent="0.35">
      <c r="A68" t="s">
        <v>807</v>
      </c>
      <c r="B68" t="s">
        <v>242</v>
      </c>
      <c r="C68" t="s">
        <v>74</v>
      </c>
      <c r="D68" s="2">
        <v>265368</v>
      </c>
      <c r="E68" s="3">
        <v>0.36691803684015328</v>
      </c>
      <c r="F68" s="2">
        <v>75424</v>
      </c>
      <c r="G68" s="2">
        <v>4192</v>
      </c>
      <c r="H68" s="3">
        <v>16.992366412213741</v>
      </c>
      <c r="I68" s="2">
        <v>55412</v>
      </c>
      <c r="J68" s="2">
        <v>-702</v>
      </c>
      <c r="K68" s="3">
        <v>-79.934472934472936</v>
      </c>
      <c r="L68" s="2">
        <v>169576</v>
      </c>
      <c r="M68" s="3">
        <v>0.49456205601875519</v>
      </c>
      <c r="N68" s="4">
        <v>42</v>
      </c>
      <c r="O68" s="4">
        <v>35</v>
      </c>
      <c r="P68" s="3">
        <v>0.2</v>
      </c>
      <c r="Q68" s="4">
        <v>29</v>
      </c>
      <c r="R68" s="4">
        <v>28</v>
      </c>
      <c r="S68" s="3">
        <v>3.5714285714285712E-2</v>
      </c>
      <c r="T68" s="4">
        <v>7</v>
      </c>
      <c r="U68" s="4">
        <v>7</v>
      </c>
      <c r="V68" s="3">
        <v>0</v>
      </c>
      <c r="W68" s="3">
        <v>0.69047619047619047</v>
      </c>
      <c r="X68" s="3">
        <v>0.8</v>
      </c>
      <c r="Y68" s="3">
        <v>-0.10952380952380958</v>
      </c>
      <c r="Z68" s="3">
        <v>0.2413793103448276</v>
      </c>
      <c r="AA68" s="3">
        <v>0.25</v>
      </c>
      <c r="AB68" s="3">
        <v>-8.6206896551724033E-3</v>
      </c>
      <c r="AC68" s="3">
        <v>4.7738549618320612</v>
      </c>
      <c r="AD68" s="14">
        <v>52</v>
      </c>
      <c r="AE68" s="3">
        <v>0.93333333333333335</v>
      </c>
      <c r="AF68" s="2">
        <v>63312</v>
      </c>
      <c r="AG68" s="2">
        <v>5000</v>
      </c>
      <c r="AH68" s="3">
        <v>7.8973970179428865E-2</v>
      </c>
      <c r="AI68" s="3">
        <v>0.1931936964949654</v>
      </c>
      <c r="AJ68" s="2">
        <v>5000</v>
      </c>
      <c r="AK68" s="2">
        <v>0</v>
      </c>
      <c r="AL68" s="3">
        <v>7.8973970179428865E-2</v>
      </c>
      <c r="AM68" s="3">
        <v>0</v>
      </c>
      <c r="AN68" s="3">
        <v>0.3235294117647059</v>
      </c>
      <c r="AO68" s="3">
        <v>0.9147286821705426</v>
      </c>
      <c r="AP68" s="4">
        <v>0</v>
      </c>
      <c r="AQ68"/>
      <c r="AT68"/>
      <c r="AU68"/>
      <c r="AV68"/>
      <c r="AW68"/>
    </row>
    <row r="69" spans="1:49" x14ac:dyDescent="0.35">
      <c r="A69" t="s">
        <v>837</v>
      </c>
      <c r="B69" t="s">
        <v>1288</v>
      </c>
      <c r="C69" t="s">
        <v>74</v>
      </c>
      <c r="D69" s="2">
        <v>254998</v>
      </c>
      <c r="E69" s="3">
        <v>-1.5063847538412811E-2</v>
      </c>
      <c r="F69" s="2">
        <v>43072</v>
      </c>
      <c r="G69" s="2">
        <v>46972</v>
      </c>
      <c r="H69" s="3">
        <v>-8.3028187005024234E-2</v>
      </c>
      <c r="I69" s="2">
        <v>16907</v>
      </c>
      <c r="J69" s="2">
        <v>39808</v>
      </c>
      <c r="K69" s="3">
        <v>-0.57528637459807075</v>
      </c>
      <c r="L69" s="2">
        <v>185196</v>
      </c>
      <c r="M69" s="3">
        <v>-0.1100496403119699</v>
      </c>
      <c r="N69" s="4">
        <v>62</v>
      </c>
      <c r="O69" s="4">
        <v>56</v>
      </c>
      <c r="P69" s="3">
        <v>0.10714285714285714</v>
      </c>
      <c r="Q69" s="4">
        <v>47</v>
      </c>
      <c r="R69" s="4">
        <v>37</v>
      </c>
      <c r="S69" s="3">
        <v>0.27027027027027029</v>
      </c>
      <c r="T69" s="4">
        <v>5</v>
      </c>
      <c r="U69" s="4">
        <v>13</v>
      </c>
      <c r="V69" s="3">
        <v>-0.61538461538461542</v>
      </c>
      <c r="W69" s="3">
        <v>0.75806451612903225</v>
      </c>
      <c r="X69" s="3">
        <v>0.6607142857142857</v>
      </c>
      <c r="Y69" s="3">
        <v>9.7350230414746552E-2</v>
      </c>
      <c r="Z69" s="3">
        <v>0.10638297872340426</v>
      </c>
      <c r="AA69" s="3">
        <v>0.35135135135135137</v>
      </c>
      <c r="AB69" s="3">
        <v>-0.24496837262794713</v>
      </c>
      <c r="AC69" s="3">
        <v>0.55703397768883589</v>
      </c>
      <c r="AD69" s="14">
        <v>46</v>
      </c>
      <c r="AE69" s="3">
        <v>0.78947368421052633</v>
      </c>
      <c r="AF69" s="2">
        <v>69883</v>
      </c>
      <c r="AG69" s="2">
        <v>60035</v>
      </c>
      <c r="AH69" s="3">
        <v>0.8590787459038679</v>
      </c>
      <c r="AI69" s="3">
        <v>0.2709517881055365</v>
      </c>
      <c r="AJ69" s="2">
        <v>0</v>
      </c>
      <c r="AK69" s="2">
        <v>0</v>
      </c>
      <c r="AL69" s="3">
        <v>0</v>
      </c>
      <c r="AM69" s="3">
        <v>0</v>
      </c>
      <c r="AN69" s="3">
        <v>0.27272727272727271</v>
      </c>
      <c r="AO69" s="3">
        <v>0.99300699300699302</v>
      </c>
      <c r="AP69" s="4">
        <v>0</v>
      </c>
      <c r="AQ69"/>
      <c r="AT69"/>
      <c r="AU69"/>
      <c r="AV69"/>
      <c r="AW69"/>
    </row>
    <row r="70" spans="1:49" x14ac:dyDescent="0.35">
      <c r="A70" t="s">
        <v>841</v>
      </c>
      <c r="B70" t="s">
        <v>242</v>
      </c>
      <c r="C70" t="s">
        <v>74</v>
      </c>
      <c r="D70" s="2">
        <v>0</v>
      </c>
      <c r="E70" s="3">
        <v>0</v>
      </c>
      <c r="F70" s="2">
        <v>0</v>
      </c>
      <c r="G70" s="2">
        <v>0</v>
      </c>
      <c r="H70" s="3">
        <v>0</v>
      </c>
      <c r="I70" s="2">
        <v>0</v>
      </c>
      <c r="J70" s="2">
        <v>0</v>
      </c>
      <c r="K70" s="3">
        <v>0</v>
      </c>
      <c r="L70" s="2">
        <v>0</v>
      </c>
      <c r="M70" s="3">
        <v>0</v>
      </c>
      <c r="N70" s="4">
        <v>0</v>
      </c>
      <c r="O70" s="4">
        <v>0</v>
      </c>
      <c r="P70" s="3">
        <v>0</v>
      </c>
      <c r="Q70" s="4">
        <v>0</v>
      </c>
      <c r="R70" s="4">
        <v>0</v>
      </c>
      <c r="S70" s="3">
        <v>0</v>
      </c>
      <c r="T70" s="4">
        <v>0</v>
      </c>
      <c r="U70" s="4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14">
        <v>0</v>
      </c>
      <c r="AE70" s="3">
        <v>0</v>
      </c>
      <c r="AF70" s="2">
        <v>0</v>
      </c>
      <c r="AG70" s="2">
        <v>0</v>
      </c>
      <c r="AH70" s="3">
        <v>0</v>
      </c>
      <c r="AI70" s="3">
        <v>0</v>
      </c>
      <c r="AJ70" s="2">
        <v>0</v>
      </c>
      <c r="AK70" s="2">
        <v>0</v>
      </c>
      <c r="AL70" s="3">
        <v>0</v>
      </c>
      <c r="AM70" s="3">
        <v>0</v>
      </c>
      <c r="AN70" s="3">
        <v>0</v>
      </c>
      <c r="AO70" s="3">
        <v>0</v>
      </c>
      <c r="AP70" s="4">
        <v>0</v>
      </c>
      <c r="AQ70"/>
      <c r="AT70"/>
      <c r="AU70"/>
      <c r="AV70"/>
      <c r="AW70"/>
    </row>
    <row r="71" spans="1:49" x14ac:dyDescent="0.35">
      <c r="A71" t="s">
        <v>843</v>
      </c>
      <c r="B71" t="s">
        <v>844</v>
      </c>
      <c r="C71" t="s">
        <v>74</v>
      </c>
      <c r="D71" s="2">
        <v>0</v>
      </c>
      <c r="E71" s="3">
        <v>0</v>
      </c>
      <c r="F71" s="2">
        <v>0</v>
      </c>
      <c r="G71" s="2">
        <v>0</v>
      </c>
      <c r="H71" s="3">
        <v>0</v>
      </c>
      <c r="I71" s="2">
        <v>0</v>
      </c>
      <c r="J71" s="2">
        <v>0</v>
      </c>
      <c r="K71" s="3">
        <v>0</v>
      </c>
      <c r="L71" s="2">
        <v>0</v>
      </c>
      <c r="M71" s="3">
        <v>0</v>
      </c>
      <c r="N71" s="4">
        <v>7</v>
      </c>
      <c r="O71" s="4">
        <v>0</v>
      </c>
      <c r="P71" s="3">
        <v>0</v>
      </c>
      <c r="Q71" s="4">
        <v>3</v>
      </c>
      <c r="R71" s="4">
        <v>0</v>
      </c>
      <c r="S71" s="3">
        <v>0</v>
      </c>
      <c r="T71" s="4">
        <v>0</v>
      </c>
      <c r="U71" s="4">
        <v>0</v>
      </c>
      <c r="V71" s="3">
        <v>0</v>
      </c>
      <c r="W71" s="3">
        <v>0.42857142857142855</v>
      </c>
      <c r="X71" s="3">
        <v>0</v>
      </c>
      <c r="Y71" s="3">
        <v>0.42857142857142855</v>
      </c>
      <c r="Z71" s="3">
        <v>0</v>
      </c>
      <c r="AA71" s="3">
        <v>0</v>
      </c>
      <c r="AB71" s="3">
        <v>0</v>
      </c>
      <c r="AC71" s="3">
        <v>0</v>
      </c>
      <c r="AD71" s="14">
        <v>0</v>
      </c>
      <c r="AE71" s="3">
        <v>0</v>
      </c>
      <c r="AF71" s="2">
        <v>0</v>
      </c>
      <c r="AG71" s="2">
        <v>0</v>
      </c>
      <c r="AH71" s="3">
        <v>0</v>
      </c>
      <c r="AI71" s="3">
        <v>0</v>
      </c>
      <c r="AJ71" s="2">
        <v>0</v>
      </c>
      <c r="AK71" s="2">
        <v>0</v>
      </c>
      <c r="AL71" s="3">
        <v>0</v>
      </c>
      <c r="AM71" s="3">
        <v>0</v>
      </c>
      <c r="AN71" s="3">
        <v>0</v>
      </c>
      <c r="AO71" s="3">
        <v>1</v>
      </c>
      <c r="AP71" s="4">
        <v>0</v>
      </c>
      <c r="AQ71"/>
      <c r="AT71"/>
      <c r="AU71"/>
      <c r="AV71"/>
      <c r="AW71"/>
    </row>
    <row r="72" spans="1:49" x14ac:dyDescent="0.35">
      <c r="A72" s="7" t="s">
        <v>45</v>
      </c>
      <c r="B72" s="7"/>
      <c r="C72" s="7"/>
      <c r="D72" s="2">
        <v>10218360</v>
      </c>
      <c r="E72" s="3">
        <v>9.4277615882465568E-2</v>
      </c>
      <c r="F72" s="2">
        <v>2961124</v>
      </c>
      <c r="G72" s="2">
        <v>2080760</v>
      </c>
      <c r="H72" s="3">
        <v>0.42309732982179593</v>
      </c>
      <c r="I72" s="2">
        <v>1065000</v>
      </c>
      <c r="J72" s="2">
        <v>964409</v>
      </c>
      <c r="K72" s="3">
        <v>0.10430325722800181</v>
      </c>
      <c r="L72" s="2">
        <v>4058421</v>
      </c>
      <c r="M72" s="3">
        <v>2.5415694964159654E-2</v>
      </c>
      <c r="N72" s="4">
        <v>2136</v>
      </c>
      <c r="O72" s="4">
        <v>2179</v>
      </c>
      <c r="P72" s="3">
        <v>-1.9733822854520421E-2</v>
      </c>
      <c r="Q72" s="4">
        <v>1535</v>
      </c>
      <c r="R72" s="4">
        <v>1649</v>
      </c>
      <c r="S72" s="3">
        <v>-6.9132807762280174E-2</v>
      </c>
      <c r="T72" s="4">
        <v>427</v>
      </c>
      <c r="U72" s="4">
        <v>523</v>
      </c>
      <c r="V72" s="3">
        <v>-0.1835564053537285</v>
      </c>
      <c r="W72" s="3">
        <v>0.71863295880149813</v>
      </c>
      <c r="X72" s="3">
        <v>0.75676916016521345</v>
      </c>
      <c r="Y72" s="3">
        <v>-3.8136201363715316E-2</v>
      </c>
      <c r="Z72" s="3">
        <v>0.2781758957654723</v>
      </c>
      <c r="AA72" s="3">
        <v>0.3171619163129169</v>
      </c>
      <c r="AB72" s="3">
        <v>-3.89860205474446E-2</v>
      </c>
      <c r="AC72" s="3">
        <v>0.91126511466963989</v>
      </c>
      <c r="AD72" s="14">
        <v>2592</v>
      </c>
      <c r="AE72" s="3">
        <v>0.76256410256410256</v>
      </c>
      <c r="AF72" s="2">
        <v>2323665</v>
      </c>
      <c r="AG72" s="2">
        <v>865606</v>
      </c>
      <c r="AH72" s="3">
        <v>0.37251755308962348</v>
      </c>
      <c r="AI72" s="3">
        <v>0.45566800702909238</v>
      </c>
      <c r="AJ72" s="2">
        <v>322791</v>
      </c>
      <c r="AK72" s="2">
        <v>398688</v>
      </c>
      <c r="AL72" s="3">
        <v>0.13891460257825461</v>
      </c>
      <c r="AM72" s="3">
        <v>0.25282478531124319</v>
      </c>
      <c r="AN72" s="3">
        <v>0.41257934218118869</v>
      </c>
      <c r="AO72" s="3">
        <v>0.95856777493606138</v>
      </c>
      <c r="AP72" s="4">
        <v>38977</v>
      </c>
      <c r="AQ72"/>
      <c r="AT72"/>
      <c r="AU72"/>
      <c r="AV72"/>
      <c r="AW72"/>
    </row>
    <row r="73" spans="1:49" x14ac:dyDescent="0.35">
      <c r="A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T73"/>
      <c r="AU73"/>
      <c r="AV73"/>
      <c r="AW73"/>
    </row>
    <row r="74" spans="1:49" x14ac:dyDescent="0.35">
      <c r="A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T74"/>
      <c r="AU74"/>
      <c r="AV74"/>
      <c r="AW74"/>
    </row>
    <row r="75" spans="1:49" x14ac:dyDescent="0.35">
      <c r="A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T75"/>
      <c r="AU75"/>
      <c r="AV75"/>
      <c r="AW75"/>
    </row>
    <row r="76" spans="1:49" x14ac:dyDescent="0.35">
      <c r="A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T76"/>
      <c r="AU76"/>
      <c r="AV76"/>
      <c r="AW76"/>
    </row>
    <row r="77" spans="1:49" x14ac:dyDescent="0.35">
      <c r="A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T77"/>
      <c r="AU77"/>
      <c r="AV77"/>
      <c r="AW77"/>
    </row>
    <row r="78" spans="1:49" x14ac:dyDescent="0.35">
      <c r="A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T78"/>
      <c r="AU78"/>
      <c r="AV78"/>
      <c r="AW78"/>
    </row>
    <row r="79" spans="1:49" x14ac:dyDescent="0.35">
      <c r="A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T79"/>
      <c r="AU79"/>
      <c r="AV79"/>
      <c r="AW79"/>
    </row>
    <row r="80" spans="1:49" x14ac:dyDescent="0.35">
      <c r="A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T80"/>
      <c r="AU80"/>
      <c r="AV80"/>
      <c r="AW80"/>
    </row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3EB95-2509-45B3-9A39-A5ED4815F7C1}">
  <sheetPr>
    <tabColor theme="7" tint="0.79998168889431442"/>
  </sheetPr>
  <dimension ref="A1:BD21203"/>
  <sheetViews>
    <sheetView workbookViewId="0">
      <selection activeCell="B5" sqref="B5"/>
    </sheetView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5" width="15.54296875" customWidth="1"/>
    <col min="46" max="49" width="15.54296875" style="5" customWidth="1"/>
    <col min="50" max="53" width="15.54296875" customWidth="1"/>
    <col min="54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848</v>
      </c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3</v>
      </c>
      <c r="B6" t="s">
        <v>4</v>
      </c>
    </row>
    <row r="7" spans="1:56" x14ac:dyDescent="0.35">
      <c r="A7" s="1" t="s">
        <v>5</v>
      </c>
      <c r="B7" t="s">
        <v>4</v>
      </c>
    </row>
    <row r="8" spans="1:56" x14ac:dyDescent="0.35">
      <c r="A8" s="1" t="s">
        <v>6</v>
      </c>
      <c r="B8" t="s">
        <v>4</v>
      </c>
    </row>
    <row r="9" spans="1:56" x14ac:dyDescent="0.35">
      <c r="A9" s="1" t="s">
        <v>7</v>
      </c>
      <c r="B9" t="s">
        <v>4</v>
      </c>
    </row>
    <row r="10" spans="1:56" x14ac:dyDescent="0.35">
      <c r="A10" s="1" t="s">
        <v>8</v>
      </c>
      <c r="B10" t="s">
        <v>4</v>
      </c>
    </row>
    <row r="11" spans="1:56" x14ac:dyDescent="0.35">
      <c r="A11" s="1" t="s">
        <v>9</v>
      </c>
      <c r="B11" t="s">
        <v>4</v>
      </c>
    </row>
    <row r="12" spans="1:56" x14ac:dyDescent="0.35">
      <c r="A12" s="1" t="s">
        <v>10</v>
      </c>
      <c r="B12" t="s">
        <v>4</v>
      </c>
    </row>
    <row r="13" spans="1:56" x14ac:dyDescent="0.35">
      <c r="A13" s="1" t="s">
        <v>11</v>
      </c>
      <c r="B13" t="s">
        <v>4</v>
      </c>
    </row>
    <row r="14" spans="1:56" x14ac:dyDescent="0.35">
      <c r="A14" s="1" t="s">
        <v>12</v>
      </c>
      <c r="B14" t="s">
        <v>4</v>
      </c>
    </row>
    <row r="15" spans="1:56" x14ac:dyDescent="0.35">
      <c r="A15" s="10"/>
      <c r="B15" s="10"/>
      <c r="C15" s="8" t="s">
        <v>13</v>
      </c>
      <c r="D15" s="8">
        <f>GETPIVOTDATA("CY R12 DWP",$A$16)</f>
        <v>10218360</v>
      </c>
      <c r="E15" s="9">
        <f>GETPIVOTDATA("DWP R12 Growth %",$A$16)</f>
        <v>9.4277615882465568E-2</v>
      </c>
      <c r="F15" s="8">
        <f>GETPIVOTDATA("CY YTD DWP",$A$16)</f>
        <v>2961124</v>
      </c>
      <c r="G15" s="8">
        <f>GETPIVOTDATA("PY YTD DWP",$A$16)</f>
        <v>2080760</v>
      </c>
      <c r="H15" s="9">
        <f>GETPIVOTDATA("YTD DWP Growth",$A$16)</f>
        <v>0.42309732982179593</v>
      </c>
      <c r="I15" s="8">
        <f>GETPIVOTDATA("CY YTD NB",$A$16)</f>
        <v>1065000</v>
      </c>
      <c r="J15" s="8">
        <f>GETPIVOTDATA("PY YTD NB",$A$16)</f>
        <v>964409</v>
      </c>
      <c r="K15" s="9">
        <f>GETPIVOTDATA("YTD NB Growth",$A$16)</f>
        <v>0.10430325722800181</v>
      </c>
      <c r="L15" s="8">
        <f>GETPIVOTDATA("CY R12 NB",$A$16)</f>
        <v>4058421</v>
      </c>
      <c r="M15" s="9">
        <f>GETPIVOTDATA("NB R12 Growth %",$A$16)</f>
        <v>2.5415694964159654E-2</v>
      </c>
      <c r="N15" s="11">
        <f>GETPIVOTDATA("CY YTD Opps",$A$16)</f>
        <v>2136</v>
      </c>
      <c r="O15" s="11">
        <f>GETPIVOTDATA("PY YTD Opps",$A$16)</f>
        <v>2179</v>
      </c>
      <c r="P15" s="9">
        <f>GETPIVOTDATA("YTD Opps Growth %",$A$16)</f>
        <v>-1.9733822854520421E-2</v>
      </c>
      <c r="Q15" s="11">
        <f>GETPIVOTDATA("CY YTD Quotes",$A$16)</f>
        <v>1535</v>
      </c>
      <c r="R15" s="11">
        <f>GETPIVOTDATA("PY YTD Quotes",$A$16)</f>
        <v>1649</v>
      </c>
      <c r="S15" s="9">
        <f>GETPIVOTDATA("YTD Quote Growth %",$A$16)</f>
        <v>-6.9132807762280174E-2</v>
      </c>
      <c r="T15" s="11">
        <f>GETPIVOTDATA("CY YTD NB Sold",$A$16)</f>
        <v>427</v>
      </c>
      <c r="U15" s="11">
        <f>GETPIVOTDATA("PY YTD NB Sold",$A$16)</f>
        <v>523</v>
      </c>
      <c r="V15" s="9">
        <f>GETPIVOTDATA("% Growth Sold",$A$16)</f>
        <v>-0.1835564053537285</v>
      </c>
      <c r="W15" s="9">
        <f>GETPIVOTDATA("CY Quote Ratio %",$A$16)</f>
        <v>0.71863295880149813</v>
      </c>
      <c r="X15" s="9">
        <f>GETPIVOTDATA("PY Quote Ratio %",$A$16)</f>
        <v>0.75676916016521345</v>
      </c>
      <c r="Y15" s="9">
        <f>GETPIVOTDATA("% Quote Ratio Change",$A$16)</f>
        <v>-3.8136201363715316E-2</v>
      </c>
      <c r="Z15" s="9">
        <f>GETPIVOTDATA("CY Hit Ratio %",$A$16)</f>
        <v>0.2781758957654723</v>
      </c>
      <c r="AA15" s="9">
        <f>GETPIVOTDATA("PY Hit Ratio %",$A$16)</f>
        <v>0.3171619163129169</v>
      </c>
      <c r="AB15" s="9">
        <f>GETPIVOTDATA("% Hit Ratio Change",$A$16)</f>
        <v>-3.89860205474446E-2</v>
      </c>
      <c r="AC15" s="9">
        <f>GETPIVOTDATA("ADP Retention Metric",$A$16)</f>
        <v>0.91126511466963989</v>
      </c>
      <c r="AD15" s="11">
        <f>GETPIVOTDATA("PLIF YTD",$A$16)</f>
        <v>2592</v>
      </c>
      <c r="AE15" s="9">
        <f>GETPIVOTDATA("PLIF Retention",$A$16)</f>
        <v>0.76256410256410256</v>
      </c>
      <c r="AF15" s="8">
        <f>GETPIVOTDATA("CY YTD EP",$A$16)</f>
        <v>2323665</v>
      </c>
      <c r="AG15" s="8">
        <f>GETPIVOTDATA("CAL Year IL ALAE YTD",$A$16)</f>
        <v>865606</v>
      </c>
      <c r="AH15" s="9">
        <f>GETPIVOTDATA("CAL Year Loss Ratio YTD %",$A$16)</f>
        <v>0.37251755308962348</v>
      </c>
      <c r="AI15" s="9">
        <f>GETPIVOTDATA("2 Year Plus YTD Loss Ratio %",$A$16)</f>
        <v>0.45566800702909238</v>
      </c>
      <c r="AJ15" s="8">
        <f>GETPIVOTDATA("ACC YEAR IL ALAE YTD",$A$16)</f>
        <v>322791</v>
      </c>
      <c r="AK15" s="8">
        <f>GETPIVOTDATA("ACC YEAR IL ALAE PYTD",$A$16)</f>
        <v>398688</v>
      </c>
      <c r="AL15" s="9">
        <f>GETPIVOTDATA("AY YTD LOSS RATIO %",$A$16)</f>
        <v>0.13891460257825461</v>
      </c>
      <c r="AM15" s="9">
        <f>GETPIVOTDATA("AY LOSS RATIO PYTD %",$A$16)</f>
        <v>0.25282478531124319</v>
      </c>
      <c r="AN15" s="9">
        <f>GETPIVOTDATA("eCLIQ Passthrough R12",$A$16)</f>
        <v>0.41257934218118869</v>
      </c>
      <c r="AO15" s="9">
        <f>GETPIVOTDATA("eCLIQ Utilization R12",$A$16)</f>
        <v>0.95856777493606138</v>
      </c>
      <c r="AP15" s="8">
        <f>GETPIVOTDATA("SVC Premium",$A$16)</f>
        <v>38977</v>
      </c>
    </row>
    <row r="16" spans="1:56" s="7" customFormat="1" ht="29" x14ac:dyDescent="0.35">
      <c r="A16" s="1" t="s">
        <v>48</v>
      </c>
      <c r="B16" s="1" t="s">
        <v>849</v>
      </c>
      <c r="C16" s="1" t="s">
        <v>52</v>
      </c>
      <c r="D16" s="2" t="s">
        <v>15</v>
      </c>
      <c r="E16" s="3" t="s">
        <v>58</v>
      </c>
      <c r="F16" s="2" t="s">
        <v>16</v>
      </c>
      <c r="G16" s="2" t="s">
        <v>17</v>
      </c>
      <c r="H16" s="3" t="s">
        <v>18</v>
      </c>
      <c r="I16" s="2" t="s">
        <v>19</v>
      </c>
      <c r="J16" s="2" t="s">
        <v>20</v>
      </c>
      <c r="K16" s="3" t="s">
        <v>21</v>
      </c>
      <c r="L16" s="2" t="s">
        <v>59</v>
      </c>
      <c r="M16" s="3" t="s">
        <v>60</v>
      </c>
      <c r="N16" s="4" t="s">
        <v>22</v>
      </c>
      <c r="O16" s="4" t="s">
        <v>23</v>
      </c>
      <c r="P16" s="3" t="s">
        <v>24</v>
      </c>
      <c r="Q16" s="4" t="s">
        <v>25</v>
      </c>
      <c r="R16" s="4" t="s">
        <v>26</v>
      </c>
      <c r="S16" s="3" t="s">
        <v>27</v>
      </c>
      <c r="T16" s="4" t="s">
        <v>28</v>
      </c>
      <c r="U16" s="4" t="s">
        <v>29</v>
      </c>
      <c r="V16" s="3" t="s">
        <v>30</v>
      </c>
      <c r="W16" s="3" t="s">
        <v>31</v>
      </c>
      <c r="X16" s="3" t="s">
        <v>32</v>
      </c>
      <c r="Y16" t="s">
        <v>33</v>
      </c>
      <c r="Z16" s="3" t="s">
        <v>34</v>
      </c>
      <c r="AA16" s="3" t="s">
        <v>35</v>
      </c>
      <c r="AB16" t="s">
        <v>36</v>
      </c>
      <c r="AC16" s="5" t="s">
        <v>37</v>
      </c>
      <c r="AD16" t="s">
        <v>38</v>
      </c>
      <c r="AE16" s="3" t="s">
        <v>39</v>
      </c>
      <c r="AF16" s="2" t="s">
        <v>40</v>
      </c>
      <c r="AG16" s="2" t="s">
        <v>41</v>
      </c>
      <c r="AH16" s="3" t="s">
        <v>42</v>
      </c>
      <c r="AI16" s="3" t="s">
        <v>61</v>
      </c>
      <c r="AJ16" s="2" t="s">
        <v>62</v>
      </c>
      <c r="AK16" s="2" t="s">
        <v>63</v>
      </c>
      <c r="AL16" s="3" t="s">
        <v>64</v>
      </c>
      <c r="AM16" s="3" t="s">
        <v>65</v>
      </c>
      <c r="AN16" s="3" t="s">
        <v>66</v>
      </c>
      <c r="AO16" s="3" t="s">
        <v>67</v>
      </c>
      <c r="AP16" s="4" t="s">
        <v>68</v>
      </c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 spans="1:49" x14ac:dyDescent="0.35">
      <c r="A17" t="s">
        <v>70</v>
      </c>
      <c r="B17" t="s">
        <v>242</v>
      </c>
      <c r="C17" t="s">
        <v>74</v>
      </c>
      <c r="D17" s="2">
        <v>9716728</v>
      </c>
      <c r="E17" s="3">
        <v>0.101212750580513</v>
      </c>
      <c r="F17" s="2">
        <v>2877705</v>
      </c>
      <c r="G17" s="2">
        <v>1984638</v>
      </c>
      <c r="H17" s="3">
        <v>0.44998987220843301</v>
      </c>
      <c r="I17" s="2">
        <v>1070553</v>
      </c>
      <c r="J17" s="2">
        <v>953110</v>
      </c>
      <c r="K17" s="3">
        <v>0.12322082445887673</v>
      </c>
      <c r="L17" s="2">
        <v>4017992</v>
      </c>
      <c r="M17" s="3">
        <v>3.0109351273372029E-2</v>
      </c>
      <c r="N17" s="4">
        <v>2131</v>
      </c>
      <c r="O17" s="4">
        <v>2121</v>
      </c>
      <c r="P17" s="3">
        <v>4.7147571900047151E-3</v>
      </c>
      <c r="Q17" s="4">
        <v>1535</v>
      </c>
      <c r="R17" s="4">
        <v>1609</v>
      </c>
      <c r="S17" s="3">
        <v>-4.5991298943443129E-2</v>
      </c>
      <c r="T17" s="4">
        <v>427</v>
      </c>
      <c r="U17" s="4">
        <v>508</v>
      </c>
      <c r="V17" s="3">
        <v>-0.15944881889763779</v>
      </c>
      <c r="W17" s="3">
        <v>0.72031909901454716</v>
      </c>
      <c r="X17" s="3">
        <v>0.75860443187175863</v>
      </c>
      <c r="Y17" s="3">
        <v>-3.8285332857211474E-2</v>
      </c>
      <c r="Z17" s="3">
        <v>0.2781758957654723</v>
      </c>
      <c r="AA17" s="3">
        <v>0.31572405220633937</v>
      </c>
      <c r="AB17" s="3">
        <v>-3.7548156440867064E-2</v>
      </c>
      <c r="AC17" s="3">
        <v>0.91057008885247581</v>
      </c>
      <c r="AD17" s="14">
        <v>2559</v>
      </c>
      <c r="AE17" s="3">
        <v>0.80308880308880304</v>
      </c>
      <c r="AF17" s="2">
        <v>2249359</v>
      </c>
      <c r="AG17" s="2">
        <v>861430</v>
      </c>
      <c r="AH17" s="3">
        <v>0.38296688078692642</v>
      </c>
      <c r="AI17" s="3">
        <v>0.47705789477724037</v>
      </c>
      <c r="AJ17" s="2">
        <v>322791</v>
      </c>
      <c r="AK17" s="2">
        <v>398688</v>
      </c>
      <c r="AL17" s="3">
        <v>0.14350354923335937</v>
      </c>
      <c r="AM17" s="3">
        <v>0.27561167655336083</v>
      </c>
      <c r="AN17" s="3">
        <v>0.41237709658762289</v>
      </c>
      <c r="AO17" s="3">
        <v>0.95885265494280347</v>
      </c>
      <c r="AP17" s="4">
        <v>38977</v>
      </c>
      <c r="AQ17"/>
      <c r="AT17"/>
      <c r="AU17"/>
      <c r="AV17"/>
      <c r="AW17"/>
    </row>
    <row r="18" spans="1:49" x14ac:dyDescent="0.35">
      <c r="A18" t="s">
        <v>70</v>
      </c>
      <c r="B18" t="s">
        <v>242</v>
      </c>
      <c r="C18" t="s">
        <v>80</v>
      </c>
      <c r="D18" s="2">
        <v>501632</v>
      </c>
      <c r="E18" s="3">
        <v>-2.4697910894650375E-2</v>
      </c>
      <c r="F18" s="2">
        <v>83419</v>
      </c>
      <c r="G18" s="2">
        <v>96122</v>
      </c>
      <c r="H18" s="3">
        <v>-0.13215496972597329</v>
      </c>
      <c r="I18" s="2">
        <v>-5553</v>
      </c>
      <c r="J18" s="2">
        <v>11299</v>
      </c>
      <c r="K18" s="3">
        <v>-1.4914594211877157</v>
      </c>
      <c r="L18" s="2">
        <v>40429</v>
      </c>
      <c r="M18" s="3">
        <v>-0.29419877446273635</v>
      </c>
      <c r="N18" s="4">
        <v>5</v>
      </c>
      <c r="O18" s="4">
        <v>58</v>
      </c>
      <c r="P18" s="3">
        <v>-0.91379310344827591</v>
      </c>
      <c r="Q18" s="4">
        <v>0</v>
      </c>
      <c r="R18" s="4">
        <v>40</v>
      </c>
      <c r="S18" s="3">
        <v>-1</v>
      </c>
      <c r="T18" s="4">
        <v>0</v>
      </c>
      <c r="U18" s="4">
        <v>15</v>
      </c>
      <c r="V18" s="3">
        <v>-1</v>
      </c>
      <c r="W18" s="3">
        <v>0</v>
      </c>
      <c r="X18" s="3">
        <v>0.68965517241379315</v>
      </c>
      <c r="Y18" s="3">
        <v>-0.68965517241379315</v>
      </c>
      <c r="Z18" s="3">
        <v>0</v>
      </c>
      <c r="AA18" s="3">
        <v>0.375</v>
      </c>
      <c r="AB18" s="3">
        <v>-0.375</v>
      </c>
      <c r="AC18" s="3">
        <v>0.92561536380849341</v>
      </c>
      <c r="AD18" s="14">
        <v>33</v>
      </c>
      <c r="AE18" s="3">
        <v>0.22627737226277372</v>
      </c>
      <c r="AF18" s="2">
        <v>74306</v>
      </c>
      <c r="AG18" s="2">
        <v>4176</v>
      </c>
      <c r="AH18" s="3">
        <v>5.6200037682017603E-2</v>
      </c>
      <c r="AI18" s="3">
        <v>0.25080722059176191</v>
      </c>
      <c r="AJ18" s="2">
        <v>0</v>
      </c>
      <c r="AK18" s="2">
        <v>0</v>
      </c>
      <c r="AL18" s="3">
        <v>0</v>
      </c>
      <c r="AM18" s="3">
        <v>0</v>
      </c>
      <c r="AN18" s="3">
        <v>0.5</v>
      </c>
      <c r="AO18" s="3">
        <v>0.75</v>
      </c>
      <c r="AP18" s="4">
        <v>0</v>
      </c>
      <c r="AQ18"/>
      <c r="AT18"/>
      <c r="AU18"/>
      <c r="AV18"/>
      <c r="AW18"/>
    </row>
    <row r="19" spans="1:49" x14ac:dyDescent="0.35">
      <c r="A19" s="7" t="s">
        <v>45</v>
      </c>
      <c r="B19" s="7"/>
      <c r="C19" s="7"/>
      <c r="D19" s="2">
        <v>10218360</v>
      </c>
      <c r="E19" s="3">
        <v>9.4277615882465568E-2</v>
      </c>
      <c r="F19" s="2">
        <v>2961124</v>
      </c>
      <c r="G19" s="2">
        <v>2080760</v>
      </c>
      <c r="H19" s="3">
        <v>0.42309732982179593</v>
      </c>
      <c r="I19" s="2">
        <v>1065000</v>
      </c>
      <c r="J19" s="2">
        <v>964409</v>
      </c>
      <c r="K19" s="3">
        <v>0.10430325722800181</v>
      </c>
      <c r="L19" s="2">
        <v>4058421</v>
      </c>
      <c r="M19" s="3">
        <v>2.5415694964159654E-2</v>
      </c>
      <c r="N19" s="4">
        <v>2136</v>
      </c>
      <c r="O19" s="4">
        <v>2179</v>
      </c>
      <c r="P19" s="3">
        <v>-1.9733822854520421E-2</v>
      </c>
      <c r="Q19" s="4">
        <v>1535</v>
      </c>
      <c r="R19" s="4">
        <v>1649</v>
      </c>
      <c r="S19" s="3">
        <v>-6.9132807762280174E-2</v>
      </c>
      <c r="T19" s="4">
        <v>427</v>
      </c>
      <c r="U19" s="4">
        <v>523</v>
      </c>
      <c r="V19" s="3">
        <v>-0.1835564053537285</v>
      </c>
      <c r="W19" s="3">
        <v>0.71863295880149813</v>
      </c>
      <c r="X19" s="3">
        <v>0.75676916016521345</v>
      </c>
      <c r="Y19" s="3">
        <v>-3.8136201363715316E-2</v>
      </c>
      <c r="Z19" s="3">
        <v>0.2781758957654723</v>
      </c>
      <c r="AA19" s="3">
        <v>0.3171619163129169</v>
      </c>
      <c r="AB19" s="3">
        <v>-3.89860205474446E-2</v>
      </c>
      <c r="AC19" s="3">
        <v>0.91126511466963989</v>
      </c>
      <c r="AD19" s="14">
        <v>2592</v>
      </c>
      <c r="AE19" s="3">
        <v>0.76256410256410256</v>
      </c>
      <c r="AF19" s="2">
        <v>2323665</v>
      </c>
      <c r="AG19" s="2">
        <v>865606</v>
      </c>
      <c r="AH19" s="3">
        <v>0.37251755308962348</v>
      </c>
      <c r="AI19" s="3">
        <v>0.45566800702909238</v>
      </c>
      <c r="AJ19" s="2">
        <v>322791</v>
      </c>
      <c r="AK19" s="2">
        <v>398688</v>
      </c>
      <c r="AL19" s="3">
        <v>0.13891460257825461</v>
      </c>
      <c r="AM19" s="3">
        <v>0.25282478531124319</v>
      </c>
      <c r="AN19" s="3">
        <v>0.41257934218118869</v>
      </c>
      <c r="AO19" s="3">
        <v>0.95856777493606138</v>
      </c>
      <c r="AP19" s="4">
        <v>38977</v>
      </c>
      <c r="AQ19"/>
      <c r="AT19"/>
      <c r="AU19"/>
      <c r="AV19"/>
      <c r="AW19"/>
    </row>
    <row r="20" spans="1:49" x14ac:dyDescent="0.35">
      <c r="A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T20"/>
      <c r="AU20"/>
      <c r="AV20"/>
      <c r="AW20"/>
    </row>
    <row r="21" spans="1:49" x14ac:dyDescent="0.35">
      <c r="A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T21"/>
      <c r="AU21"/>
      <c r="AV21"/>
      <c r="AW21"/>
    </row>
    <row r="22" spans="1:49" x14ac:dyDescent="0.35">
      <c r="A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T22"/>
      <c r="AU22"/>
      <c r="AV22"/>
      <c r="AW22"/>
    </row>
    <row r="23" spans="1:49" x14ac:dyDescent="0.35">
      <c r="A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T23"/>
      <c r="AU23"/>
      <c r="AV23"/>
      <c r="AW23"/>
    </row>
    <row r="24" spans="1:49" x14ac:dyDescent="0.35">
      <c r="A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T24"/>
      <c r="AU24"/>
      <c r="AV24"/>
      <c r="AW24"/>
    </row>
    <row r="25" spans="1:49" x14ac:dyDescent="0.35">
      <c r="A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T25"/>
      <c r="AU25"/>
      <c r="AV25"/>
      <c r="AW25"/>
    </row>
    <row r="26" spans="1:49" x14ac:dyDescent="0.35">
      <c r="A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T26"/>
      <c r="AU26"/>
      <c r="AV26"/>
      <c r="AW26"/>
    </row>
    <row r="27" spans="1:49" x14ac:dyDescent="0.35">
      <c r="A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T27"/>
      <c r="AU27"/>
      <c r="AV27"/>
      <c r="AW27"/>
    </row>
    <row r="28" spans="1:49" x14ac:dyDescent="0.35">
      <c r="A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T28"/>
      <c r="AU28"/>
      <c r="AV28"/>
      <c r="AW28"/>
    </row>
    <row r="29" spans="1:49" x14ac:dyDescent="0.35">
      <c r="A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T29"/>
      <c r="AU29"/>
      <c r="AV29"/>
      <c r="AW29"/>
    </row>
    <row r="30" spans="1:49" x14ac:dyDescent="0.35">
      <c r="A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T30"/>
      <c r="AU30"/>
      <c r="AV30"/>
      <c r="AW30"/>
    </row>
    <row r="31" spans="1:49" x14ac:dyDescent="0.35">
      <c r="A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T31"/>
      <c r="AU31"/>
      <c r="AV31"/>
      <c r="AW31"/>
    </row>
    <row r="32" spans="1:49" x14ac:dyDescent="0.35">
      <c r="A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T32"/>
      <c r="AU32"/>
      <c r="AV32"/>
      <c r="AW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54E1-B412-4ABC-9D0A-E4056426FB28}">
  <sheetPr>
    <tabColor theme="7" tint="0.79998168889431442"/>
  </sheetPr>
  <dimension ref="A1:BD21203"/>
  <sheetViews>
    <sheetView workbookViewId="0"/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4" width="10.81640625" bestFit="1" customWidth="1"/>
    <col min="45" max="45" width="8.81640625" bestFit="1" customWidth="1"/>
    <col min="46" max="46" width="8.81640625" style="5" bestFit="1" customWidth="1"/>
    <col min="47" max="47" width="9.81640625" style="5" bestFit="1" customWidth="1"/>
    <col min="48" max="48" width="10.81640625" style="5" bestFit="1" customWidth="1"/>
    <col min="49" max="49" width="8.81640625" style="5" bestFit="1" customWidth="1"/>
    <col min="50" max="52" width="12.1796875" bestFit="1" customWidth="1"/>
    <col min="53" max="53" width="15.54296875" customWidth="1"/>
    <col min="54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57</v>
      </c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3</v>
      </c>
      <c r="B6" t="s">
        <v>4</v>
      </c>
    </row>
    <row r="7" spans="1:56" x14ac:dyDescent="0.35">
      <c r="A7" s="1" t="s">
        <v>5</v>
      </c>
      <c r="B7" t="s">
        <v>4</v>
      </c>
    </row>
    <row r="8" spans="1:56" x14ac:dyDescent="0.35">
      <c r="A8" s="1" t="s">
        <v>6</v>
      </c>
      <c r="B8" t="s">
        <v>4</v>
      </c>
    </row>
    <row r="9" spans="1:56" x14ac:dyDescent="0.35">
      <c r="A9" s="1" t="s">
        <v>7</v>
      </c>
      <c r="B9" t="s">
        <v>4</v>
      </c>
    </row>
    <row r="10" spans="1:56" x14ac:dyDescent="0.35">
      <c r="A10" s="1" t="s">
        <v>8</v>
      </c>
      <c r="B10" t="s">
        <v>4</v>
      </c>
    </row>
    <row r="11" spans="1:56" x14ac:dyDescent="0.35">
      <c r="A11" s="1" t="s">
        <v>9</v>
      </c>
      <c r="B11" t="s">
        <v>4</v>
      </c>
      <c r="AI11" s="13"/>
    </row>
    <row r="12" spans="1:56" x14ac:dyDescent="0.35">
      <c r="A12" s="1" t="s">
        <v>10</v>
      </c>
      <c r="B12" t="s">
        <v>4</v>
      </c>
    </row>
    <row r="13" spans="1:56" x14ac:dyDescent="0.35">
      <c r="A13" s="1" t="s">
        <v>11</v>
      </c>
      <c r="B13" t="s">
        <v>4</v>
      </c>
    </row>
    <row r="14" spans="1:56" x14ac:dyDescent="0.35">
      <c r="A14" s="1" t="s">
        <v>12</v>
      </c>
      <c r="B14" t="s">
        <v>4</v>
      </c>
    </row>
    <row r="15" spans="1:56" x14ac:dyDescent="0.35">
      <c r="A15" s="8" t="s">
        <v>13</v>
      </c>
      <c r="B15" s="8">
        <f>GETPIVOTDATA("CY R12 DWP",$A$16)</f>
        <v>10218360</v>
      </c>
      <c r="C15" s="9">
        <f>GETPIVOTDATA("DWP R12 Growth %",$A$16)</f>
        <v>9.4277615882465568E-2</v>
      </c>
      <c r="D15" s="8">
        <f>GETPIVOTDATA("CY YTD DWP",$A$16)</f>
        <v>2961124</v>
      </c>
      <c r="E15" s="8">
        <f>GETPIVOTDATA("PY YTD DWP",$A$16)</f>
        <v>2080760</v>
      </c>
      <c r="F15" s="9">
        <f>GETPIVOTDATA("YTD DWP Growth",$A$16)</f>
        <v>0.42309732982179593</v>
      </c>
      <c r="G15" s="8">
        <f>GETPIVOTDATA("CY YTD NB",$A$16)</f>
        <v>1065000</v>
      </c>
      <c r="H15" s="8">
        <f>GETPIVOTDATA("PY YTD NB",$A$16)</f>
        <v>964409</v>
      </c>
      <c r="I15" s="9">
        <f>GETPIVOTDATA("YTD NB Growth",$A$16)</f>
        <v>0.10430325722800181</v>
      </c>
      <c r="J15" s="8">
        <f>GETPIVOTDATA("CY R12 NB",$A$16)</f>
        <v>4058421</v>
      </c>
      <c r="K15" s="9">
        <f>GETPIVOTDATA("NB R12 Growth %",$A$16)</f>
        <v>2.5415694964159654E-2</v>
      </c>
      <c r="L15" s="11">
        <f>GETPIVOTDATA("CY YTD Opps",$A$16)</f>
        <v>2136</v>
      </c>
      <c r="M15" s="11">
        <f>GETPIVOTDATA("PY YTD Opps",$A$16)</f>
        <v>2179</v>
      </c>
      <c r="N15" s="9">
        <f>GETPIVOTDATA("YTD Opps Growth %",$A$16)</f>
        <v>-1.9733822854520421E-2</v>
      </c>
      <c r="O15" s="11">
        <f>GETPIVOTDATA("CY YTD Quotes",$A$16)</f>
        <v>1535</v>
      </c>
      <c r="P15" s="11">
        <f>GETPIVOTDATA("PY YTD Quotes",$A$16)</f>
        <v>1649</v>
      </c>
      <c r="Q15" s="9">
        <f>GETPIVOTDATA("YTD Quote Growth %",$A$16)</f>
        <v>-6.9132807762280174E-2</v>
      </c>
      <c r="R15" s="11">
        <f>GETPIVOTDATA("CY YTD NB Sold",$A$16)</f>
        <v>427</v>
      </c>
      <c r="S15" s="11">
        <f>GETPIVOTDATA("PY YTD NB Sold",$A$16)</f>
        <v>523</v>
      </c>
      <c r="T15" s="9">
        <f>GETPIVOTDATA("% Growth Sold",$A$16)</f>
        <v>-0.1835564053537285</v>
      </c>
      <c r="U15" s="9">
        <f>GETPIVOTDATA("CY Quote Ratio %",$A$16)</f>
        <v>0.71863295880149813</v>
      </c>
      <c r="V15" s="9">
        <f>GETPIVOTDATA("PY Quote Ratio %",$A$16)</f>
        <v>0.75676916016521345</v>
      </c>
      <c r="W15" s="9">
        <f>GETPIVOTDATA("% Quote Ratio Change",$A$16)</f>
        <v>-3.8136201363715316E-2</v>
      </c>
      <c r="X15" s="9">
        <f>GETPIVOTDATA("CY Hit Ratio %",$A$16)</f>
        <v>0.2781758957654723</v>
      </c>
      <c r="Y15" s="9">
        <f>GETPIVOTDATA("PY Hit Ratio %",$A$16)</f>
        <v>0.3171619163129169</v>
      </c>
      <c r="Z15" s="9">
        <f>GETPIVOTDATA("% Hit Ratio Change",$A$16)</f>
        <v>-3.89860205474446E-2</v>
      </c>
      <c r="AA15" s="9">
        <f>GETPIVOTDATA("ADP Retention Metric",$A$16)</f>
        <v>0.91126511466963989</v>
      </c>
      <c r="AB15" s="11">
        <f>GETPIVOTDATA("PLIF YTD",$A$16)</f>
        <v>2592</v>
      </c>
      <c r="AC15" s="9">
        <f>GETPIVOTDATA("PLIF Retention",$A$16)</f>
        <v>0.76256410256410256</v>
      </c>
      <c r="AD15" s="8">
        <f>GETPIVOTDATA("CY YTD EP",$A$16)</f>
        <v>2323665</v>
      </c>
      <c r="AE15" s="8">
        <f>GETPIVOTDATA("CAL Year IL ALAE YTD",$A$16)</f>
        <v>865606</v>
      </c>
      <c r="AF15" s="9">
        <f>GETPIVOTDATA("CAL Year Loss Ratio YTD %",$A$16)</f>
        <v>0.37251755308962348</v>
      </c>
      <c r="AG15" s="9">
        <f>GETPIVOTDATA("2 Year Plus YTD Loss Ratio %",$A$16)</f>
        <v>0.45566800702909238</v>
      </c>
      <c r="AH15" s="8">
        <f>GETPIVOTDATA("ACC YEAR IL ALAE YTD",$A$16)</f>
        <v>322791</v>
      </c>
      <c r="AI15" s="8">
        <f>GETPIVOTDATA("ACC YEAR IL ALAE PYTD",$A$16)</f>
        <v>398688</v>
      </c>
      <c r="AJ15" s="9">
        <f>GETPIVOTDATA("AY YTD LOSS RATIO %",$A$16)</f>
        <v>0.13891460257825461</v>
      </c>
      <c r="AK15" s="9">
        <f>GETPIVOTDATA("AY LOSS RATIO PYTD %",$A$16)</f>
        <v>0.25282478531124319</v>
      </c>
      <c r="AL15" s="9">
        <f>GETPIVOTDATA("eCLIQ Passthrough R12",$A$16)</f>
        <v>0.41257934218118869</v>
      </c>
      <c r="AM15" s="9">
        <f>GETPIVOTDATA("eCLIQ Utilization R12",$A$16)</f>
        <v>0.95856777493606138</v>
      </c>
      <c r="AN15" s="8">
        <f>GETPIVOTDATA("SVC Premium",$A$16)</f>
        <v>38977</v>
      </c>
    </row>
    <row r="16" spans="1:56" s="7" customFormat="1" ht="29" x14ac:dyDescent="0.35">
      <c r="A16" s="1" t="s">
        <v>57</v>
      </c>
      <c r="B16" s="2" t="s">
        <v>15</v>
      </c>
      <c r="C16" s="3" t="s">
        <v>58</v>
      </c>
      <c r="D16" s="2" t="s">
        <v>16</v>
      </c>
      <c r="E16" s="2" t="s">
        <v>17</v>
      </c>
      <c r="F16" s="3" t="s">
        <v>18</v>
      </c>
      <c r="G16" s="2" t="s">
        <v>19</v>
      </c>
      <c r="H16" s="2" t="s">
        <v>20</v>
      </c>
      <c r="I16" s="3" t="s">
        <v>21</v>
      </c>
      <c r="J16" s="2" t="s">
        <v>59</v>
      </c>
      <c r="K16" s="3" t="s">
        <v>60</v>
      </c>
      <c r="L16" s="4" t="s">
        <v>22</v>
      </c>
      <c r="M16" s="4" t="s">
        <v>23</v>
      </c>
      <c r="N16" s="3" t="s">
        <v>24</v>
      </c>
      <c r="O16" s="4" t="s">
        <v>25</v>
      </c>
      <c r="P16" s="4" t="s">
        <v>26</v>
      </c>
      <c r="Q16" s="3" t="s">
        <v>27</v>
      </c>
      <c r="R16" s="4" t="s">
        <v>28</v>
      </c>
      <c r="S16" s="4" t="s">
        <v>29</v>
      </c>
      <c r="T16" s="3" t="s">
        <v>30</v>
      </c>
      <c r="U16" s="3" t="s">
        <v>31</v>
      </c>
      <c r="V16" s="3" t="s">
        <v>32</v>
      </c>
      <c r="W16" t="s">
        <v>33</v>
      </c>
      <c r="X16" s="3" t="s">
        <v>34</v>
      </c>
      <c r="Y16" s="3" t="s">
        <v>35</v>
      </c>
      <c r="Z16" t="s">
        <v>36</v>
      </c>
      <c r="AA16" s="5" t="s">
        <v>37</v>
      </c>
      <c r="AB16" t="s">
        <v>38</v>
      </c>
      <c r="AC16" s="3" t="s">
        <v>39</v>
      </c>
      <c r="AD16" s="2" t="s">
        <v>40</v>
      </c>
      <c r="AE16" s="2" t="s">
        <v>41</v>
      </c>
      <c r="AF16" s="3" t="s">
        <v>42</v>
      </c>
      <c r="AG16" s="3" t="s">
        <v>61</v>
      </c>
      <c r="AH16" s="2" t="s">
        <v>62</v>
      </c>
      <c r="AI16" s="2" t="s">
        <v>63</v>
      </c>
      <c r="AJ16" s="3" t="s">
        <v>64</v>
      </c>
      <c r="AK16" s="3" t="s">
        <v>65</v>
      </c>
      <c r="AL16" s="3" t="s">
        <v>66</v>
      </c>
      <c r="AM16" s="3" t="s">
        <v>67</v>
      </c>
      <c r="AN16" s="4" t="s">
        <v>68</v>
      </c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</row>
    <row r="17" spans="1:49" x14ac:dyDescent="0.35">
      <c r="A17" t="s">
        <v>76</v>
      </c>
      <c r="B17" s="2">
        <v>1888066</v>
      </c>
      <c r="C17" s="3">
        <v>7.761157570070841E-2</v>
      </c>
      <c r="D17" s="2">
        <v>547057</v>
      </c>
      <c r="E17" s="2">
        <v>411075</v>
      </c>
      <c r="F17" s="3">
        <v>0.33079608343976163</v>
      </c>
      <c r="G17" s="2">
        <v>185747</v>
      </c>
      <c r="H17" s="2">
        <v>343560</v>
      </c>
      <c r="I17" s="3">
        <v>-0.45934625684014435</v>
      </c>
      <c r="J17" s="2">
        <v>686033</v>
      </c>
      <c r="K17" s="3">
        <v>-0.18701635132476779</v>
      </c>
      <c r="L17" s="4">
        <v>393</v>
      </c>
      <c r="M17" s="4">
        <v>549</v>
      </c>
      <c r="N17" s="3">
        <v>-0.28415300546448086</v>
      </c>
      <c r="O17" s="4">
        <v>302</v>
      </c>
      <c r="P17" s="4">
        <v>404</v>
      </c>
      <c r="Q17" s="3">
        <v>-0.25247524752475248</v>
      </c>
      <c r="R17" s="4">
        <v>75</v>
      </c>
      <c r="S17" s="4">
        <v>120</v>
      </c>
      <c r="T17" s="3">
        <v>-0.375</v>
      </c>
      <c r="U17" s="3">
        <v>0.76844783715012721</v>
      </c>
      <c r="V17" s="3">
        <v>0.73588342440801457</v>
      </c>
      <c r="W17" s="3">
        <v>3.2564412742112636E-2</v>
      </c>
      <c r="X17" s="3">
        <v>0.24834437086092714</v>
      </c>
      <c r="Y17" s="3">
        <v>0.29702970297029702</v>
      </c>
      <c r="Z17" s="3">
        <v>-4.8685332109369872E-2</v>
      </c>
      <c r="AA17" s="3">
        <v>0.87893936629568814</v>
      </c>
      <c r="AB17" s="14">
        <v>516</v>
      </c>
      <c r="AC17" s="3">
        <v>0.83240223463687146</v>
      </c>
      <c r="AD17" s="2">
        <v>444277</v>
      </c>
      <c r="AE17" s="2">
        <v>68290</v>
      </c>
      <c r="AF17" s="3">
        <v>0.15371041039711711</v>
      </c>
      <c r="AG17" s="3">
        <v>0.59611667602742868</v>
      </c>
      <c r="AH17" s="2">
        <v>35149</v>
      </c>
      <c r="AI17" s="2">
        <v>20332</v>
      </c>
      <c r="AJ17" s="3">
        <v>7.9115056597573133E-2</v>
      </c>
      <c r="AK17" s="3">
        <v>7.4787943883293725E-2</v>
      </c>
      <c r="AL17" s="3">
        <v>0.29247910863509752</v>
      </c>
      <c r="AM17" s="3">
        <v>0.94154818325434442</v>
      </c>
      <c r="AN17" s="4">
        <v>0</v>
      </c>
      <c r="AO17"/>
      <c r="AP17"/>
      <c r="AQ17"/>
      <c r="AT17"/>
      <c r="AU17"/>
      <c r="AV17"/>
      <c r="AW17"/>
    </row>
    <row r="18" spans="1:49" x14ac:dyDescent="0.35">
      <c r="A18" t="s">
        <v>255</v>
      </c>
      <c r="B18" s="2">
        <v>69101</v>
      </c>
      <c r="C18" s="3">
        <v>0.18891622649300596</v>
      </c>
      <c r="D18" s="2">
        <v>27673</v>
      </c>
      <c r="E18" s="2">
        <v>16693</v>
      </c>
      <c r="F18" s="3">
        <v>0.65776073803390633</v>
      </c>
      <c r="G18" s="2">
        <v>10126</v>
      </c>
      <c r="H18" s="2">
        <v>16693</v>
      </c>
      <c r="I18" s="3">
        <v>-0.39339843047984185</v>
      </c>
      <c r="J18" s="2">
        <v>32228</v>
      </c>
      <c r="K18" s="3">
        <v>-0.16927439102977188</v>
      </c>
      <c r="L18" s="4">
        <v>10</v>
      </c>
      <c r="M18" s="4">
        <v>19</v>
      </c>
      <c r="N18" s="3">
        <v>-0.47368421052631576</v>
      </c>
      <c r="O18" s="4">
        <v>3</v>
      </c>
      <c r="P18" s="4">
        <v>12</v>
      </c>
      <c r="Q18" s="3">
        <v>-0.75</v>
      </c>
      <c r="R18" s="4">
        <v>2</v>
      </c>
      <c r="S18" s="4">
        <v>3</v>
      </c>
      <c r="T18" s="3">
        <v>-0.33333333333333331</v>
      </c>
      <c r="U18" s="3">
        <v>0.3</v>
      </c>
      <c r="V18" s="3">
        <v>0.63157894736842102</v>
      </c>
      <c r="W18" s="3">
        <v>-0.33157894736842103</v>
      </c>
      <c r="X18" s="3">
        <v>0.66666666666666663</v>
      </c>
      <c r="Y18" s="3">
        <v>0.25</v>
      </c>
      <c r="Z18" s="3">
        <v>0.41666666666666663</v>
      </c>
      <c r="AA18" s="3">
        <v>1.0511591685137482</v>
      </c>
      <c r="AB18" s="14">
        <v>14</v>
      </c>
      <c r="AC18" s="3">
        <v>1</v>
      </c>
      <c r="AD18" s="2">
        <v>12958</v>
      </c>
      <c r="AE18" s="2">
        <v>0</v>
      </c>
      <c r="AF18" s="3">
        <v>0</v>
      </c>
      <c r="AG18" s="3">
        <v>3.1379514505624631E-3</v>
      </c>
      <c r="AH18" s="2">
        <v>0</v>
      </c>
      <c r="AI18" s="2">
        <v>0</v>
      </c>
      <c r="AJ18" s="3">
        <v>0</v>
      </c>
      <c r="AK18" s="3">
        <v>0</v>
      </c>
      <c r="AL18" s="3">
        <v>0.42857142857142855</v>
      </c>
      <c r="AM18" s="3">
        <v>0.8</v>
      </c>
      <c r="AN18" s="4">
        <v>0</v>
      </c>
      <c r="AO18"/>
      <c r="AP18"/>
      <c r="AQ18"/>
      <c r="AT18"/>
      <c r="AU18"/>
      <c r="AV18"/>
      <c r="AW18"/>
    </row>
    <row r="19" spans="1:49" x14ac:dyDescent="0.35">
      <c r="A19" t="s">
        <v>265</v>
      </c>
      <c r="B19" s="2">
        <v>171305</v>
      </c>
      <c r="C19" s="3">
        <v>3.8086292570597501E-2</v>
      </c>
      <c r="D19" s="2">
        <v>11004</v>
      </c>
      <c r="E19" s="2">
        <v>4719</v>
      </c>
      <c r="F19" s="3">
        <v>1.3318499682136045</v>
      </c>
      <c r="G19" s="2">
        <v>8775</v>
      </c>
      <c r="H19" s="2">
        <v>4719</v>
      </c>
      <c r="I19" s="3">
        <v>0.85950413223140498</v>
      </c>
      <c r="J19" s="2">
        <v>167530</v>
      </c>
      <c r="K19" s="3">
        <v>2.4811284974980731E-2</v>
      </c>
      <c r="L19" s="4">
        <v>30</v>
      </c>
      <c r="M19" s="4">
        <v>30</v>
      </c>
      <c r="N19" s="3">
        <v>0</v>
      </c>
      <c r="O19" s="4">
        <v>23</v>
      </c>
      <c r="P19" s="4">
        <v>16</v>
      </c>
      <c r="Q19" s="3">
        <v>0.4375</v>
      </c>
      <c r="R19" s="4">
        <v>4</v>
      </c>
      <c r="S19" s="4">
        <v>6</v>
      </c>
      <c r="T19" s="3">
        <v>-0.33333333333333331</v>
      </c>
      <c r="U19" s="3">
        <v>0.76666666666666672</v>
      </c>
      <c r="V19" s="3">
        <v>0.53333333333333333</v>
      </c>
      <c r="W19" s="3">
        <v>0.23333333333333339</v>
      </c>
      <c r="X19" s="3">
        <v>0.17391304347826086</v>
      </c>
      <c r="Y19" s="3">
        <v>0.375</v>
      </c>
      <c r="Z19" s="3">
        <v>-0.20108695652173914</v>
      </c>
      <c r="AA19" s="3">
        <v>0.47234583598219959</v>
      </c>
      <c r="AB19" s="14">
        <v>12</v>
      </c>
      <c r="AC19" s="3">
        <v>0.2</v>
      </c>
      <c r="AD19" s="2">
        <v>43551</v>
      </c>
      <c r="AE19" s="2">
        <v>-14892</v>
      </c>
      <c r="AF19" s="3">
        <v>-0.34194392780877592</v>
      </c>
      <c r="AG19" s="3">
        <v>0.76576280798101748</v>
      </c>
      <c r="AH19" s="2">
        <v>1</v>
      </c>
      <c r="AI19" s="2">
        <v>0</v>
      </c>
      <c r="AJ19" s="3">
        <v>2.2961585267846891E-5</v>
      </c>
      <c r="AK19" s="3">
        <v>0</v>
      </c>
      <c r="AL19" s="3">
        <v>0.5</v>
      </c>
      <c r="AM19" s="3">
        <v>0.94285714285714284</v>
      </c>
      <c r="AN19" s="4">
        <v>0</v>
      </c>
      <c r="AO19"/>
      <c r="AP19"/>
      <c r="AQ19"/>
      <c r="AT19"/>
      <c r="AU19"/>
      <c r="AV19"/>
      <c r="AW19"/>
    </row>
    <row r="20" spans="1:49" x14ac:dyDescent="0.35">
      <c r="A20" t="s">
        <v>217</v>
      </c>
      <c r="B20" s="2">
        <v>3424149</v>
      </c>
      <c r="C20" s="3">
        <v>5.5559991208159763E-2</v>
      </c>
      <c r="D20" s="2">
        <v>909629</v>
      </c>
      <c r="E20" s="2">
        <v>729397</v>
      </c>
      <c r="F20" s="3">
        <v>0.24709725979130703</v>
      </c>
      <c r="G20" s="2">
        <v>272882</v>
      </c>
      <c r="H20" s="2">
        <v>195674</v>
      </c>
      <c r="I20" s="3">
        <v>0.39457464967241435</v>
      </c>
      <c r="J20" s="2">
        <v>1101015</v>
      </c>
      <c r="K20" s="3">
        <v>7.541265101723274E-2</v>
      </c>
      <c r="L20" s="4">
        <v>538</v>
      </c>
      <c r="M20" s="4">
        <v>598</v>
      </c>
      <c r="N20" s="3">
        <v>-0.10033444816053512</v>
      </c>
      <c r="O20" s="4">
        <v>407</v>
      </c>
      <c r="P20" s="4">
        <v>473</v>
      </c>
      <c r="Q20" s="3">
        <v>-0.13953488372093023</v>
      </c>
      <c r="R20" s="4">
        <v>154</v>
      </c>
      <c r="S20" s="4">
        <v>176</v>
      </c>
      <c r="T20" s="3">
        <v>-0.125</v>
      </c>
      <c r="U20" s="3">
        <v>0.75650557620817849</v>
      </c>
      <c r="V20" s="3">
        <v>0.79096989966555187</v>
      </c>
      <c r="W20" s="3">
        <v>-3.446432345737338E-2</v>
      </c>
      <c r="X20" s="3">
        <v>0.3783783783783784</v>
      </c>
      <c r="Y20" s="3">
        <v>0.37209302325581395</v>
      </c>
      <c r="Z20" s="3">
        <v>6.2853551225644511E-3</v>
      </c>
      <c r="AA20" s="3">
        <v>0.87297726752372162</v>
      </c>
      <c r="AB20" s="14">
        <v>867</v>
      </c>
      <c r="AC20" s="3">
        <v>0.75289575289575295</v>
      </c>
      <c r="AD20" s="2">
        <v>715121</v>
      </c>
      <c r="AE20" s="2">
        <v>107259</v>
      </c>
      <c r="AF20" s="3">
        <v>0.14998720496251683</v>
      </c>
      <c r="AG20" s="3">
        <v>0.20002416481403093</v>
      </c>
      <c r="AH20" s="2">
        <v>13059</v>
      </c>
      <c r="AI20" s="2">
        <v>16101</v>
      </c>
      <c r="AJ20" s="3">
        <v>1.8261245299746477E-2</v>
      </c>
      <c r="AK20" s="3">
        <v>2.3100695560350763E-2</v>
      </c>
      <c r="AL20" s="3">
        <v>0.38077634011090572</v>
      </c>
      <c r="AM20" s="3">
        <v>0.97041420118343191</v>
      </c>
      <c r="AN20" s="4">
        <v>38977</v>
      </c>
      <c r="AO20"/>
      <c r="AP20"/>
      <c r="AQ20"/>
      <c r="AT20"/>
      <c r="AU20"/>
      <c r="AV20"/>
      <c r="AW20"/>
    </row>
    <row r="21" spans="1:49" x14ac:dyDescent="0.35">
      <c r="A21" t="s">
        <v>381</v>
      </c>
      <c r="B21" s="2">
        <v>56374</v>
      </c>
      <c r="C21" s="3">
        <v>0.1724066217452791</v>
      </c>
      <c r="D21" s="2">
        <v>16814</v>
      </c>
      <c r="E21" s="2">
        <v>8524</v>
      </c>
      <c r="F21" s="3">
        <v>0.97254809948381049</v>
      </c>
      <c r="G21" s="2">
        <v>4635</v>
      </c>
      <c r="H21" s="2">
        <v>1110</v>
      </c>
      <c r="I21" s="3">
        <v>3.1756756756756759</v>
      </c>
      <c r="J21" s="2">
        <v>6261</v>
      </c>
      <c r="K21" s="3">
        <v>1.2883771929824561</v>
      </c>
      <c r="L21" s="4">
        <v>1</v>
      </c>
      <c r="M21" s="4">
        <v>6</v>
      </c>
      <c r="N21" s="3">
        <v>-0.83333333333333337</v>
      </c>
      <c r="O21" s="4">
        <v>1</v>
      </c>
      <c r="P21" s="4">
        <v>6</v>
      </c>
      <c r="Q21" s="3">
        <v>-0.83333333333333337</v>
      </c>
      <c r="R21" s="4">
        <v>0</v>
      </c>
      <c r="S21" s="4">
        <v>2</v>
      </c>
      <c r="T21" s="3">
        <v>-1</v>
      </c>
      <c r="U21" s="3">
        <v>1</v>
      </c>
      <c r="V21" s="3">
        <v>1</v>
      </c>
      <c r="W21" s="3">
        <v>0</v>
      </c>
      <c r="X21" s="3">
        <v>0</v>
      </c>
      <c r="Y21" s="3">
        <v>0.33333333333333331</v>
      </c>
      <c r="Z21" s="3">
        <v>-0.33333333333333331</v>
      </c>
      <c r="AA21" s="3">
        <v>1.4287893007977475</v>
      </c>
      <c r="AB21" s="14">
        <v>10</v>
      </c>
      <c r="AC21" s="3">
        <v>1</v>
      </c>
      <c r="AD21" s="2">
        <v>19961</v>
      </c>
      <c r="AE21" s="2">
        <v>15306</v>
      </c>
      <c r="AF21" s="3">
        <v>0.76679525073894095</v>
      </c>
      <c r="AG21" s="3">
        <v>0.22208519528756313</v>
      </c>
      <c r="AH21" s="2">
        <v>7774</v>
      </c>
      <c r="AI21" s="2">
        <v>0</v>
      </c>
      <c r="AJ21" s="3">
        <v>0.38945944591954312</v>
      </c>
      <c r="AK21" s="3">
        <v>0</v>
      </c>
      <c r="AL21" s="3">
        <v>1</v>
      </c>
      <c r="AM21" s="3">
        <v>1</v>
      </c>
      <c r="AN21" s="4">
        <v>0</v>
      </c>
      <c r="AO21"/>
      <c r="AP21"/>
      <c r="AQ21"/>
      <c r="AT21"/>
      <c r="AU21"/>
      <c r="AV21"/>
      <c r="AW21"/>
    </row>
    <row r="22" spans="1:49" x14ac:dyDescent="0.35">
      <c r="A22" t="s">
        <v>388</v>
      </c>
      <c r="B22" s="2">
        <v>454370</v>
      </c>
      <c r="C22" s="3">
        <v>-7.8997702996585067E-3</v>
      </c>
      <c r="D22" s="2">
        <v>47656</v>
      </c>
      <c r="E22" s="2">
        <v>51274</v>
      </c>
      <c r="F22" s="3">
        <v>-7.0562078246284687E-2</v>
      </c>
      <c r="G22" s="2">
        <v>17874</v>
      </c>
      <c r="H22" s="2">
        <v>47319</v>
      </c>
      <c r="I22" s="3">
        <v>-0.62226589741964111</v>
      </c>
      <c r="J22" s="2">
        <v>278716</v>
      </c>
      <c r="K22" s="3">
        <v>-9.5550702392580497E-2</v>
      </c>
      <c r="L22" s="4">
        <v>94</v>
      </c>
      <c r="M22" s="4">
        <v>114</v>
      </c>
      <c r="N22" s="3">
        <v>-0.17543859649122806</v>
      </c>
      <c r="O22" s="4">
        <v>72</v>
      </c>
      <c r="P22" s="4">
        <v>93</v>
      </c>
      <c r="Q22" s="3">
        <v>-0.22580645161290322</v>
      </c>
      <c r="R22" s="4">
        <v>11</v>
      </c>
      <c r="S22" s="4">
        <v>29</v>
      </c>
      <c r="T22" s="3">
        <v>-0.62068965517241381</v>
      </c>
      <c r="U22" s="3">
        <v>0.76595744680851063</v>
      </c>
      <c r="V22" s="3">
        <v>0.81578947368421051</v>
      </c>
      <c r="W22" s="3">
        <v>-4.9832026875699875E-2</v>
      </c>
      <c r="X22" s="3">
        <v>0.15277777777777779</v>
      </c>
      <c r="Y22" s="3">
        <v>0.31182795698924731</v>
      </c>
      <c r="Z22" s="3">
        <v>-0.15905017921146952</v>
      </c>
      <c r="AA22" s="3">
        <v>0.58084019191012992</v>
      </c>
      <c r="AB22" s="14">
        <v>140</v>
      </c>
      <c r="AC22" s="3">
        <v>0.74038461538461542</v>
      </c>
      <c r="AD22" s="2">
        <v>104684</v>
      </c>
      <c r="AE22" s="2">
        <v>-2315</v>
      </c>
      <c r="AF22" s="3">
        <v>-2.2114172175308547E-2</v>
      </c>
      <c r="AG22" s="3">
        <v>0.12056298978008863</v>
      </c>
      <c r="AH22" s="2">
        <v>1500</v>
      </c>
      <c r="AI22" s="2">
        <v>0</v>
      </c>
      <c r="AJ22" s="3">
        <v>1.4328837262618929E-2</v>
      </c>
      <c r="AK22" s="3">
        <v>0</v>
      </c>
      <c r="AL22" s="3">
        <v>0.42168674698795183</v>
      </c>
      <c r="AM22" s="3">
        <v>0.95356037151702788</v>
      </c>
      <c r="AN22" s="4">
        <v>0</v>
      </c>
      <c r="AO22"/>
      <c r="AP22"/>
      <c r="AQ22"/>
      <c r="AT22"/>
      <c r="AU22"/>
      <c r="AV22"/>
      <c r="AW22"/>
    </row>
    <row r="23" spans="1:49" x14ac:dyDescent="0.35">
      <c r="A23" t="s">
        <v>83</v>
      </c>
      <c r="B23" s="2">
        <v>255934</v>
      </c>
      <c r="C23" s="3">
        <v>-4.5876826722338206E-2</v>
      </c>
      <c r="D23" s="2">
        <v>92304</v>
      </c>
      <c r="E23" s="2">
        <v>104610</v>
      </c>
      <c r="F23" s="3">
        <v>-0.11763693719529678</v>
      </c>
      <c r="G23" s="2">
        <v>16175</v>
      </c>
      <c r="H23" s="2">
        <v>47307</v>
      </c>
      <c r="I23" s="3">
        <v>-0.65808442725178096</v>
      </c>
      <c r="J23" s="2">
        <v>51194</v>
      </c>
      <c r="K23" s="3">
        <v>-0.37815513932415035</v>
      </c>
      <c r="L23" s="4">
        <v>67</v>
      </c>
      <c r="M23" s="4">
        <v>58</v>
      </c>
      <c r="N23" s="3">
        <v>0.15517241379310345</v>
      </c>
      <c r="O23" s="4">
        <v>41</v>
      </c>
      <c r="P23" s="4">
        <v>41</v>
      </c>
      <c r="Q23" s="3">
        <v>0</v>
      </c>
      <c r="R23" s="4">
        <v>7</v>
      </c>
      <c r="S23" s="4">
        <v>10</v>
      </c>
      <c r="T23" s="3">
        <v>-0.3</v>
      </c>
      <c r="U23" s="3">
        <v>0.61194029850746268</v>
      </c>
      <c r="V23" s="3">
        <v>0.7068965517241379</v>
      </c>
      <c r="W23" s="3">
        <v>-9.4956253216675224E-2</v>
      </c>
      <c r="X23" s="3">
        <v>0.17073170731707318</v>
      </c>
      <c r="Y23" s="3">
        <v>0.24390243902439024</v>
      </c>
      <c r="Z23" s="3">
        <v>-7.3170731707317055E-2</v>
      </c>
      <c r="AA23" s="3">
        <v>0.72774113373482463</v>
      </c>
      <c r="AB23" s="14">
        <v>76</v>
      </c>
      <c r="AC23" s="3">
        <v>0.46666666666666667</v>
      </c>
      <c r="AD23" s="2">
        <v>65177</v>
      </c>
      <c r="AE23" s="2">
        <v>3641</v>
      </c>
      <c r="AF23" s="3">
        <v>5.5863264648572351E-2</v>
      </c>
      <c r="AG23" s="3">
        <v>0.3628938810317589</v>
      </c>
      <c r="AH23" s="2">
        <v>3697</v>
      </c>
      <c r="AI23" s="2">
        <v>0</v>
      </c>
      <c r="AJ23" s="3">
        <v>5.6722463445694031E-2</v>
      </c>
      <c r="AK23" s="3">
        <v>0</v>
      </c>
      <c r="AL23" s="3">
        <v>0.44444444444444442</v>
      </c>
      <c r="AM23" s="3">
        <v>0.97902097902097907</v>
      </c>
      <c r="AN23" s="4">
        <v>0</v>
      </c>
      <c r="AO23"/>
      <c r="AP23"/>
      <c r="AQ23"/>
      <c r="AT23"/>
      <c r="AU23"/>
      <c r="AV23"/>
      <c r="AW23"/>
    </row>
    <row r="24" spans="1:49" x14ac:dyDescent="0.35">
      <c r="A24" t="s">
        <v>451</v>
      </c>
      <c r="B24" s="2">
        <v>330817</v>
      </c>
      <c r="C24" s="3">
        <v>-2.5176729205772023E-2</v>
      </c>
      <c r="D24" s="2">
        <v>60228</v>
      </c>
      <c r="E24" s="2">
        <v>68772</v>
      </c>
      <c r="F24" s="3">
        <v>-0.12423660792182867</v>
      </c>
      <c r="G24" s="2">
        <v>6921</v>
      </c>
      <c r="H24" s="2">
        <v>18884</v>
      </c>
      <c r="I24" s="3">
        <v>-0.6334992586316458</v>
      </c>
      <c r="J24" s="2">
        <v>82427</v>
      </c>
      <c r="K24" s="3">
        <v>-0.12674012077550589</v>
      </c>
      <c r="L24" s="4">
        <v>33</v>
      </c>
      <c r="M24" s="4">
        <v>51</v>
      </c>
      <c r="N24" s="3">
        <v>-0.35294117647058826</v>
      </c>
      <c r="O24" s="4">
        <v>24</v>
      </c>
      <c r="P24" s="4">
        <v>37</v>
      </c>
      <c r="Q24" s="3">
        <v>-0.35135135135135137</v>
      </c>
      <c r="R24" s="4">
        <v>7</v>
      </c>
      <c r="S24" s="4">
        <v>8</v>
      </c>
      <c r="T24" s="3">
        <v>-0.125</v>
      </c>
      <c r="U24" s="3">
        <v>0.72727272727272729</v>
      </c>
      <c r="V24" s="3">
        <v>0.72549019607843135</v>
      </c>
      <c r="W24" s="3">
        <v>1.7825311942959443E-3</v>
      </c>
      <c r="X24" s="3">
        <v>0.29166666666666669</v>
      </c>
      <c r="Y24" s="3">
        <v>0.21621621621621623</v>
      </c>
      <c r="Z24" s="3">
        <v>7.5450450450450457E-2</v>
      </c>
      <c r="AA24" s="3">
        <v>0.7751265049729541</v>
      </c>
      <c r="AB24" s="14">
        <v>81</v>
      </c>
      <c r="AC24" s="3">
        <v>0.79032258064516125</v>
      </c>
      <c r="AD24" s="2">
        <v>80359</v>
      </c>
      <c r="AE24" s="2">
        <v>145175</v>
      </c>
      <c r="AF24" s="3">
        <v>1.8065804701402457</v>
      </c>
      <c r="AG24" s="3">
        <v>0.43963442684958953</v>
      </c>
      <c r="AH24" s="2">
        <v>88934</v>
      </c>
      <c r="AI24" s="2">
        <v>1</v>
      </c>
      <c r="AJ24" s="3">
        <v>1.106708644955761</v>
      </c>
      <c r="AK24" s="3">
        <v>1.8809367064798271E-5</v>
      </c>
      <c r="AL24" s="3">
        <v>0.58823529411764708</v>
      </c>
      <c r="AM24" s="3">
        <v>0.93069306930693074</v>
      </c>
      <c r="AN24" s="4">
        <v>0</v>
      </c>
      <c r="AO24"/>
      <c r="AP24"/>
      <c r="AQ24"/>
      <c r="AT24"/>
      <c r="AU24"/>
      <c r="AV24"/>
      <c r="AW24"/>
    </row>
    <row r="25" spans="1:49" x14ac:dyDescent="0.35">
      <c r="A25" t="s">
        <v>266</v>
      </c>
      <c r="B25" s="2">
        <v>22008</v>
      </c>
      <c r="C25" s="3">
        <v>-2.1866666666666666E-2</v>
      </c>
      <c r="D25" s="2">
        <v>5324</v>
      </c>
      <c r="E25" s="2">
        <v>5816</v>
      </c>
      <c r="F25" s="3">
        <v>-8.4594222833562549E-2</v>
      </c>
      <c r="G25" s="2">
        <v>0</v>
      </c>
      <c r="H25" s="2">
        <v>3602</v>
      </c>
      <c r="I25" s="3">
        <v>-1</v>
      </c>
      <c r="J25" s="2">
        <v>10033</v>
      </c>
      <c r="K25" s="3">
        <v>-0.26417308397506417</v>
      </c>
      <c r="L25" s="4">
        <v>10</v>
      </c>
      <c r="M25" s="4">
        <v>12</v>
      </c>
      <c r="N25" s="3">
        <v>-0.16666666666666666</v>
      </c>
      <c r="O25" s="4">
        <v>8</v>
      </c>
      <c r="P25" s="4">
        <v>8</v>
      </c>
      <c r="Q25" s="3">
        <v>0</v>
      </c>
      <c r="R25" s="4">
        <v>0</v>
      </c>
      <c r="S25" s="4">
        <v>3</v>
      </c>
      <c r="T25" s="3">
        <v>-1</v>
      </c>
      <c r="U25" s="3">
        <v>0.8</v>
      </c>
      <c r="V25" s="3">
        <v>0.66666666666666663</v>
      </c>
      <c r="W25" s="3">
        <v>0.13333333333333341</v>
      </c>
      <c r="X25" s="3">
        <v>0</v>
      </c>
      <c r="Y25" s="3">
        <v>0.375</v>
      </c>
      <c r="Z25" s="3">
        <v>-0.375</v>
      </c>
      <c r="AA25" s="3">
        <v>0.91540577716643745</v>
      </c>
      <c r="AB25" s="14">
        <v>6</v>
      </c>
      <c r="AC25" s="3">
        <v>0.83333333333333337</v>
      </c>
      <c r="AD25" s="2">
        <v>6609</v>
      </c>
      <c r="AE25" s="2">
        <v>0</v>
      </c>
      <c r="AF25" s="3">
        <v>0</v>
      </c>
      <c r="AG25" s="3">
        <v>0</v>
      </c>
      <c r="AH25" s="2">
        <v>0</v>
      </c>
      <c r="AI25" s="2">
        <v>0</v>
      </c>
      <c r="AJ25" s="3">
        <v>0</v>
      </c>
      <c r="AK25" s="3">
        <v>0</v>
      </c>
      <c r="AL25" s="3">
        <v>0</v>
      </c>
      <c r="AM25" s="3">
        <v>0.95238095238095233</v>
      </c>
      <c r="AN25" s="4">
        <v>0</v>
      </c>
      <c r="AO25"/>
      <c r="AP25"/>
      <c r="AQ25"/>
      <c r="AT25"/>
      <c r="AU25"/>
      <c r="AV25"/>
      <c r="AW25"/>
    </row>
    <row r="26" spans="1:49" x14ac:dyDescent="0.35">
      <c r="A26" t="s">
        <v>495</v>
      </c>
      <c r="B26" s="2">
        <v>120456</v>
      </c>
      <c r="C26" s="3">
        <v>8.5404314368613593E-2</v>
      </c>
      <c r="D26" s="2">
        <v>35679</v>
      </c>
      <c r="E26" s="2">
        <v>26201</v>
      </c>
      <c r="F26" s="3">
        <v>0.3617419182473951</v>
      </c>
      <c r="G26" s="2">
        <v>11284</v>
      </c>
      <c r="H26" s="2">
        <v>4226</v>
      </c>
      <c r="I26" s="3">
        <v>1.670137245622338</v>
      </c>
      <c r="J26" s="2">
        <v>45961</v>
      </c>
      <c r="K26" s="3">
        <v>0.18142559699766084</v>
      </c>
      <c r="L26" s="4">
        <v>32</v>
      </c>
      <c r="M26" s="4">
        <v>52</v>
      </c>
      <c r="N26" s="3">
        <v>-0.38461538461538464</v>
      </c>
      <c r="O26" s="4">
        <v>24</v>
      </c>
      <c r="P26" s="4">
        <v>44</v>
      </c>
      <c r="Q26" s="3">
        <v>-0.45454545454545453</v>
      </c>
      <c r="R26" s="4">
        <v>9</v>
      </c>
      <c r="S26" s="4">
        <v>8</v>
      </c>
      <c r="T26" s="3">
        <v>0.125</v>
      </c>
      <c r="U26" s="3">
        <v>0.75</v>
      </c>
      <c r="V26" s="3">
        <v>0.84615384615384615</v>
      </c>
      <c r="W26" s="3">
        <v>-9.6153846153846145E-2</v>
      </c>
      <c r="X26" s="3">
        <v>0.375</v>
      </c>
      <c r="Y26" s="3">
        <v>0.18181818181818182</v>
      </c>
      <c r="Z26" s="3">
        <v>0.19318181818181818</v>
      </c>
      <c r="AA26" s="3">
        <v>0.93107133315522306</v>
      </c>
      <c r="AB26" s="14">
        <v>54</v>
      </c>
      <c r="AC26" s="3">
        <v>0.65853658536585369</v>
      </c>
      <c r="AD26" s="2">
        <v>29723</v>
      </c>
      <c r="AE26" s="2">
        <v>1926</v>
      </c>
      <c r="AF26" s="3">
        <v>6.4798304343437738E-2</v>
      </c>
      <c r="AG26" s="3">
        <v>0.3031361715957101</v>
      </c>
      <c r="AH26" s="2">
        <v>1678</v>
      </c>
      <c r="AI26" s="2">
        <v>0</v>
      </c>
      <c r="AJ26" s="3">
        <v>5.6454597449786363E-2</v>
      </c>
      <c r="AK26" s="3">
        <v>0</v>
      </c>
      <c r="AL26" s="3">
        <v>0.61111111111111116</v>
      </c>
      <c r="AM26" s="3">
        <v>0.970873786407767</v>
      </c>
      <c r="AN26" s="4">
        <v>0</v>
      </c>
      <c r="AO26"/>
      <c r="AP26"/>
      <c r="AQ26"/>
      <c r="AT26"/>
      <c r="AU26"/>
      <c r="AV26"/>
      <c r="AW26"/>
    </row>
    <row r="27" spans="1:49" x14ac:dyDescent="0.35">
      <c r="A27" t="s">
        <v>544</v>
      </c>
      <c r="B27" s="2">
        <v>6030</v>
      </c>
      <c r="C27" s="3">
        <v>0</v>
      </c>
      <c r="D27" s="2">
        <v>0</v>
      </c>
      <c r="E27" s="2">
        <v>0</v>
      </c>
      <c r="F27" s="3">
        <v>0</v>
      </c>
      <c r="G27" s="2">
        <v>0</v>
      </c>
      <c r="H27" s="2">
        <v>0</v>
      </c>
      <c r="I27" s="3">
        <v>0</v>
      </c>
      <c r="J27" s="2">
        <v>6030</v>
      </c>
      <c r="K27" s="3">
        <v>0</v>
      </c>
      <c r="L27" s="4">
        <v>10</v>
      </c>
      <c r="M27" s="4">
        <v>0</v>
      </c>
      <c r="N27" s="3">
        <v>0</v>
      </c>
      <c r="O27" s="4">
        <v>3</v>
      </c>
      <c r="P27" s="4">
        <v>0</v>
      </c>
      <c r="Q27" s="3">
        <v>0</v>
      </c>
      <c r="R27" s="4">
        <v>0</v>
      </c>
      <c r="S27" s="4">
        <v>0</v>
      </c>
      <c r="T27" s="3">
        <v>0</v>
      </c>
      <c r="U27" s="3">
        <v>0.3</v>
      </c>
      <c r="V27" s="3">
        <v>0</v>
      </c>
      <c r="W27" s="3">
        <v>0.3</v>
      </c>
      <c r="X27" s="3">
        <v>0</v>
      </c>
      <c r="Y27" s="3">
        <v>0</v>
      </c>
      <c r="Z27" s="3">
        <v>0</v>
      </c>
      <c r="AA27" s="3">
        <v>0</v>
      </c>
      <c r="AB27" s="14">
        <v>2</v>
      </c>
      <c r="AC27" s="3">
        <v>0</v>
      </c>
      <c r="AD27" s="2">
        <v>1487</v>
      </c>
      <c r="AE27" s="2">
        <v>0</v>
      </c>
      <c r="AF27" s="3">
        <v>0</v>
      </c>
      <c r="AG27" s="3">
        <v>0</v>
      </c>
      <c r="AH27" s="2">
        <v>0</v>
      </c>
      <c r="AI27" s="2">
        <v>0</v>
      </c>
      <c r="AJ27" s="3">
        <v>0</v>
      </c>
      <c r="AK27" s="3">
        <v>0</v>
      </c>
      <c r="AL27" s="3">
        <v>0</v>
      </c>
      <c r="AM27" s="3">
        <v>0.88888888888888884</v>
      </c>
      <c r="AN27" s="4">
        <v>0</v>
      </c>
      <c r="AO27"/>
      <c r="AP27"/>
      <c r="AQ27"/>
      <c r="AT27"/>
      <c r="AU27"/>
      <c r="AV27"/>
      <c r="AW27"/>
    </row>
    <row r="28" spans="1:49" x14ac:dyDescent="0.35">
      <c r="A28" t="s">
        <v>559</v>
      </c>
      <c r="B28" s="2">
        <v>0</v>
      </c>
      <c r="C28" s="3">
        <v>0</v>
      </c>
      <c r="D28" s="2">
        <v>0</v>
      </c>
      <c r="E28" s="2">
        <v>0</v>
      </c>
      <c r="F28" s="3">
        <v>0</v>
      </c>
      <c r="G28" s="2">
        <v>0</v>
      </c>
      <c r="H28" s="2">
        <v>0</v>
      </c>
      <c r="I28" s="3">
        <v>0</v>
      </c>
      <c r="J28" s="2">
        <v>0</v>
      </c>
      <c r="K28" s="3">
        <v>0</v>
      </c>
      <c r="L28" s="4">
        <v>0</v>
      </c>
      <c r="M28" s="4">
        <v>14</v>
      </c>
      <c r="N28" s="3">
        <v>-1</v>
      </c>
      <c r="O28" s="4">
        <v>0</v>
      </c>
      <c r="P28" s="4">
        <v>11</v>
      </c>
      <c r="Q28" s="3">
        <v>-1</v>
      </c>
      <c r="R28" s="4">
        <v>0</v>
      </c>
      <c r="S28" s="4">
        <v>0</v>
      </c>
      <c r="T28" s="3">
        <v>0</v>
      </c>
      <c r="U28" s="3">
        <v>0</v>
      </c>
      <c r="V28" s="3">
        <v>0.7857142857142857</v>
      </c>
      <c r="W28" s="3">
        <v>-0.7857142857142857</v>
      </c>
      <c r="X28" s="3">
        <v>0</v>
      </c>
      <c r="Y28" s="3">
        <v>0</v>
      </c>
      <c r="Z28" s="3">
        <v>0</v>
      </c>
      <c r="AA28" s="3">
        <v>0</v>
      </c>
      <c r="AB28" s="14">
        <v>0</v>
      </c>
      <c r="AC28" s="3">
        <v>0</v>
      </c>
      <c r="AD28" s="2">
        <v>0</v>
      </c>
      <c r="AE28" s="2">
        <v>0</v>
      </c>
      <c r="AF28" s="3">
        <v>0</v>
      </c>
      <c r="AG28" s="3">
        <v>0</v>
      </c>
      <c r="AH28" s="2">
        <v>0</v>
      </c>
      <c r="AI28" s="2">
        <v>0</v>
      </c>
      <c r="AJ28" s="3">
        <v>0</v>
      </c>
      <c r="AK28" s="3">
        <v>0</v>
      </c>
      <c r="AL28" s="3">
        <v>0</v>
      </c>
      <c r="AM28" s="3">
        <v>0</v>
      </c>
      <c r="AN28" s="4">
        <v>0</v>
      </c>
      <c r="AO28"/>
      <c r="AP28"/>
      <c r="AQ28"/>
      <c r="AT28"/>
      <c r="AU28"/>
      <c r="AV28"/>
      <c r="AW28"/>
    </row>
    <row r="29" spans="1:49" x14ac:dyDescent="0.35">
      <c r="A29" t="s">
        <v>566</v>
      </c>
      <c r="B29" s="2">
        <v>149423</v>
      </c>
      <c r="C29" s="3">
        <v>3.3168309985756365E-2</v>
      </c>
      <c r="D29" s="2">
        <v>59982</v>
      </c>
      <c r="E29" s="2">
        <v>55185</v>
      </c>
      <c r="F29" s="3">
        <v>8.6925795053003574E-2</v>
      </c>
      <c r="G29" s="2">
        <v>606</v>
      </c>
      <c r="H29" s="2">
        <v>20772</v>
      </c>
      <c r="I29" s="3">
        <v>-0.97082611207394565</v>
      </c>
      <c r="J29" s="2">
        <v>2466</v>
      </c>
      <c r="K29" s="3">
        <v>-0.89103923647932126</v>
      </c>
      <c r="L29" s="4">
        <v>18</v>
      </c>
      <c r="M29" s="4">
        <v>18</v>
      </c>
      <c r="N29" s="3">
        <v>0</v>
      </c>
      <c r="O29" s="4">
        <v>14</v>
      </c>
      <c r="P29" s="4">
        <v>15</v>
      </c>
      <c r="Q29" s="3">
        <v>-6.6666666666666666E-2</v>
      </c>
      <c r="R29" s="4">
        <v>1</v>
      </c>
      <c r="S29" s="4">
        <v>6</v>
      </c>
      <c r="T29" s="3">
        <v>-0.83333333333333337</v>
      </c>
      <c r="U29" s="3">
        <v>0.77777777777777779</v>
      </c>
      <c r="V29" s="3">
        <v>0.83333333333333337</v>
      </c>
      <c r="W29" s="3">
        <v>-5.555555555555558E-2</v>
      </c>
      <c r="X29" s="3">
        <v>7.1428571428571425E-2</v>
      </c>
      <c r="Y29" s="3">
        <v>0.4</v>
      </c>
      <c r="Z29" s="3">
        <v>-0.32857142857142863</v>
      </c>
      <c r="AA29" s="3">
        <v>1.0759445501494971</v>
      </c>
      <c r="AB29" s="14">
        <v>37</v>
      </c>
      <c r="AC29" s="3">
        <v>0.86486486486486491</v>
      </c>
      <c r="AD29" s="2">
        <v>31577</v>
      </c>
      <c r="AE29" s="2">
        <v>-2057</v>
      </c>
      <c r="AF29" s="3">
        <v>-6.5142350444944111E-2</v>
      </c>
      <c r="AG29" s="3">
        <v>0.96451243514045448</v>
      </c>
      <c r="AH29" s="2">
        <v>0</v>
      </c>
      <c r="AI29" s="2">
        <v>0</v>
      </c>
      <c r="AJ29" s="3">
        <v>0</v>
      </c>
      <c r="AK29" s="3">
        <v>0</v>
      </c>
      <c r="AL29" s="3">
        <v>0.8</v>
      </c>
      <c r="AM29" s="3">
        <v>1</v>
      </c>
      <c r="AN29" s="4">
        <v>0</v>
      </c>
      <c r="AO29"/>
      <c r="AP29"/>
      <c r="AQ29"/>
      <c r="AT29"/>
      <c r="AU29"/>
      <c r="AV29"/>
      <c r="AW29"/>
    </row>
    <row r="30" spans="1:49" x14ac:dyDescent="0.35">
      <c r="A30" t="s">
        <v>571</v>
      </c>
      <c r="B30" s="2">
        <v>354906</v>
      </c>
      <c r="C30" s="3">
        <v>0.15071930899646913</v>
      </c>
      <c r="D30" s="2">
        <v>99898</v>
      </c>
      <c r="E30" s="2">
        <v>53413</v>
      </c>
      <c r="F30" s="3">
        <v>0.87029374871286014</v>
      </c>
      <c r="G30" s="2">
        <v>28008</v>
      </c>
      <c r="H30" s="2">
        <v>23888</v>
      </c>
      <c r="I30" s="3">
        <v>0.17247153382451441</v>
      </c>
      <c r="J30" s="2">
        <v>68280</v>
      </c>
      <c r="K30" s="3">
        <v>6.4214463840399E-2</v>
      </c>
      <c r="L30" s="4">
        <v>94</v>
      </c>
      <c r="M30" s="4">
        <v>71</v>
      </c>
      <c r="N30" s="3">
        <v>0.323943661971831</v>
      </c>
      <c r="O30" s="4">
        <v>59</v>
      </c>
      <c r="P30" s="4">
        <v>57</v>
      </c>
      <c r="Q30" s="3">
        <v>3.5087719298245612E-2</v>
      </c>
      <c r="R30" s="4">
        <v>8</v>
      </c>
      <c r="S30" s="4">
        <v>21</v>
      </c>
      <c r="T30" s="3">
        <v>-0.61904761904761907</v>
      </c>
      <c r="U30" s="3">
        <v>0.62765957446808507</v>
      </c>
      <c r="V30" s="3">
        <v>0.80281690140845074</v>
      </c>
      <c r="W30" s="3">
        <v>-0.17515732694036568</v>
      </c>
      <c r="X30" s="3">
        <v>0.13559322033898305</v>
      </c>
      <c r="Y30" s="3">
        <v>0.36842105263157893</v>
      </c>
      <c r="Z30" s="3">
        <v>-0.23282783229259588</v>
      </c>
      <c r="AA30" s="3">
        <v>1.345927021511617</v>
      </c>
      <c r="AB30" s="14">
        <v>78</v>
      </c>
      <c r="AC30" s="3">
        <v>0.83018867924528306</v>
      </c>
      <c r="AD30" s="2">
        <v>90169</v>
      </c>
      <c r="AE30" s="2">
        <v>-4042</v>
      </c>
      <c r="AF30" s="3">
        <v>-4.4826936086681674E-2</v>
      </c>
      <c r="AG30" s="3">
        <v>0.67455350744893572</v>
      </c>
      <c r="AH30" s="2">
        <v>14360</v>
      </c>
      <c r="AI30" s="2">
        <v>230000</v>
      </c>
      <c r="AJ30" s="3">
        <v>0.15925650722532134</v>
      </c>
      <c r="AK30" s="3">
        <v>3.9625794669469188</v>
      </c>
      <c r="AL30" s="3">
        <v>0.60416666666666663</v>
      </c>
      <c r="AM30" s="3">
        <v>0.97073170731707314</v>
      </c>
      <c r="AN30" s="4">
        <v>0</v>
      </c>
      <c r="AO30"/>
      <c r="AP30"/>
      <c r="AQ30"/>
      <c r="AT30"/>
      <c r="AU30"/>
      <c r="AV30"/>
      <c r="AW30"/>
    </row>
    <row r="31" spans="1:49" x14ac:dyDescent="0.35">
      <c r="A31" t="s">
        <v>591</v>
      </c>
      <c r="B31" s="2">
        <v>268337</v>
      </c>
      <c r="C31" s="3">
        <v>8.6736594848533938E-2</v>
      </c>
      <c r="D31" s="2">
        <v>76002</v>
      </c>
      <c r="E31" s="2">
        <v>54585</v>
      </c>
      <c r="F31" s="3">
        <v>0.39236053860950815</v>
      </c>
      <c r="G31" s="2">
        <v>55128</v>
      </c>
      <c r="H31" s="2">
        <v>54585</v>
      </c>
      <c r="I31" s="3">
        <v>9.9477878538059908E-3</v>
      </c>
      <c r="J31" s="2">
        <v>141000</v>
      </c>
      <c r="K31" s="3">
        <v>3.8659518571520111E-3</v>
      </c>
      <c r="L31" s="4">
        <v>61</v>
      </c>
      <c r="M31" s="4">
        <v>64</v>
      </c>
      <c r="N31" s="3">
        <v>-4.6875E-2</v>
      </c>
      <c r="O31" s="4">
        <v>32</v>
      </c>
      <c r="P31" s="4">
        <v>49</v>
      </c>
      <c r="Q31" s="3">
        <v>-0.34693877551020408</v>
      </c>
      <c r="R31" s="4">
        <v>11</v>
      </c>
      <c r="S31" s="4">
        <v>14</v>
      </c>
      <c r="T31" s="3">
        <v>-0.21428571428571427</v>
      </c>
      <c r="U31" s="3">
        <v>0.52459016393442626</v>
      </c>
      <c r="V31" s="3">
        <v>0.765625</v>
      </c>
      <c r="W31" s="3">
        <v>-0.24103483606557374</v>
      </c>
      <c r="X31" s="3">
        <v>0.34375</v>
      </c>
      <c r="Y31" s="3">
        <v>0.2857142857142857</v>
      </c>
      <c r="Z31" s="3">
        <v>5.8035714285714302E-2</v>
      </c>
      <c r="AA31" s="3">
        <v>0.38241275075570214</v>
      </c>
      <c r="AB31" s="14">
        <v>39</v>
      </c>
      <c r="AC31" s="3">
        <v>0.66666666666666663</v>
      </c>
      <c r="AD31" s="2">
        <v>61162</v>
      </c>
      <c r="AE31" s="2">
        <v>22274</v>
      </c>
      <c r="AF31" s="3">
        <v>0.36418037343448545</v>
      </c>
      <c r="AG31" s="3">
        <v>5.2546963328523733</v>
      </c>
      <c r="AH31" s="2">
        <v>0</v>
      </c>
      <c r="AI31" s="2">
        <v>0</v>
      </c>
      <c r="AJ31" s="3">
        <v>0</v>
      </c>
      <c r="AK31" s="3">
        <v>0</v>
      </c>
      <c r="AL31" s="3">
        <v>0.51111111111111107</v>
      </c>
      <c r="AM31" s="3">
        <v>0.9526627218934911</v>
      </c>
      <c r="AN31" s="4">
        <v>0</v>
      </c>
      <c r="AO31"/>
      <c r="AP31"/>
      <c r="AQ31"/>
      <c r="AT31"/>
      <c r="AU31"/>
      <c r="AV31"/>
      <c r="AW31"/>
    </row>
    <row r="32" spans="1:49" x14ac:dyDescent="0.35">
      <c r="A32" t="s">
        <v>223</v>
      </c>
      <c r="B32" s="2">
        <v>41511</v>
      </c>
      <c r="C32" s="3">
        <v>0.43895590682196339</v>
      </c>
      <c r="D32" s="2">
        <v>29256</v>
      </c>
      <c r="E32" s="2">
        <v>16593</v>
      </c>
      <c r="F32" s="3">
        <v>0.76315313686494313</v>
      </c>
      <c r="G32" s="2">
        <v>11763</v>
      </c>
      <c r="H32" s="2">
        <v>16593</v>
      </c>
      <c r="I32" s="3">
        <v>-0.29108660278430665</v>
      </c>
      <c r="J32" s="2">
        <v>24018</v>
      </c>
      <c r="K32" s="3">
        <v>-0.16742928452579034</v>
      </c>
      <c r="L32" s="4">
        <v>20</v>
      </c>
      <c r="M32" s="4">
        <v>26</v>
      </c>
      <c r="N32" s="3">
        <v>-0.23076923076923078</v>
      </c>
      <c r="O32" s="4">
        <v>10</v>
      </c>
      <c r="P32" s="4">
        <v>19</v>
      </c>
      <c r="Q32" s="3">
        <v>-0.47368421052631576</v>
      </c>
      <c r="R32" s="4">
        <v>1</v>
      </c>
      <c r="S32" s="4">
        <v>3</v>
      </c>
      <c r="T32" s="3">
        <v>-0.66666666666666663</v>
      </c>
      <c r="U32" s="3">
        <v>0.5</v>
      </c>
      <c r="V32" s="3">
        <v>0.73076923076923073</v>
      </c>
      <c r="W32" s="3">
        <v>-0.23076923076923073</v>
      </c>
      <c r="X32" s="3">
        <v>0.1</v>
      </c>
      <c r="Y32" s="3">
        <v>0.15789473684210525</v>
      </c>
      <c r="Z32" s="3">
        <v>-5.7894736842105249E-2</v>
      </c>
      <c r="AA32" s="3">
        <v>1.0542397396492498</v>
      </c>
      <c r="AB32" s="14">
        <v>8</v>
      </c>
      <c r="AC32" s="3">
        <v>0.66666666666666663</v>
      </c>
      <c r="AD32" s="2">
        <v>9399</v>
      </c>
      <c r="AE32" s="2">
        <v>0</v>
      </c>
      <c r="AF32" s="3">
        <v>0</v>
      </c>
      <c r="AG32" s="3">
        <v>0</v>
      </c>
      <c r="AH32" s="2">
        <v>0</v>
      </c>
      <c r="AI32" s="2">
        <v>0</v>
      </c>
      <c r="AJ32" s="3">
        <v>0</v>
      </c>
      <c r="AK32" s="3">
        <v>0</v>
      </c>
      <c r="AL32" s="3">
        <v>0.33333333333333331</v>
      </c>
      <c r="AM32" s="3">
        <v>0.96078431372549022</v>
      </c>
      <c r="AN32" s="4">
        <v>0</v>
      </c>
      <c r="AO32"/>
      <c r="AP32"/>
      <c r="AQ32"/>
      <c r="AT32"/>
      <c r="AU32"/>
      <c r="AV32"/>
      <c r="AW32"/>
    </row>
    <row r="33" spans="1:49" x14ac:dyDescent="0.35">
      <c r="A33" t="s">
        <v>270</v>
      </c>
      <c r="B33" s="2">
        <v>89511</v>
      </c>
      <c r="C33" s="3">
        <v>11.526028547439127</v>
      </c>
      <c r="D33" s="2">
        <v>82365</v>
      </c>
      <c r="E33" s="2">
        <v>0</v>
      </c>
      <c r="F33" s="3">
        <v>0</v>
      </c>
      <c r="G33" s="2">
        <v>82365</v>
      </c>
      <c r="H33" s="2">
        <v>0</v>
      </c>
      <c r="I33" s="3">
        <v>0</v>
      </c>
      <c r="J33" s="2">
        <v>89511</v>
      </c>
      <c r="K33" s="3">
        <v>11.526028547439127</v>
      </c>
      <c r="L33" s="4">
        <v>22</v>
      </c>
      <c r="M33" s="4">
        <v>16</v>
      </c>
      <c r="N33" s="3">
        <v>0.375</v>
      </c>
      <c r="O33" s="4">
        <v>13</v>
      </c>
      <c r="P33" s="4">
        <v>7</v>
      </c>
      <c r="Q33" s="3">
        <v>0.8571428571428571</v>
      </c>
      <c r="R33" s="4">
        <v>7</v>
      </c>
      <c r="S33" s="4">
        <v>0</v>
      </c>
      <c r="T33" s="3">
        <v>0</v>
      </c>
      <c r="U33" s="3">
        <v>0.59090909090909094</v>
      </c>
      <c r="V33" s="3">
        <v>0.4375</v>
      </c>
      <c r="W33" s="3">
        <v>0.15340909090909094</v>
      </c>
      <c r="X33" s="3">
        <v>0.53846153846153844</v>
      </c>
      <c r="Y33" s="3">
        <v>0</v>
      </c>
      <c r="Z33" s="3">
        <v>0.53846153846153844</v>
      </c>
      <c r="AA33" s="3">
        <v>0</v>
      </c>
      <c r="AB33" s="14">
        <v>8</v>
      </c>
      <c r="AC33" s="3">
        <v>0</v>
      </c>
      <c r="AD33" s="2">
        <v>9152</v>
      </c>
      <c r="AE33" s="2">
        <v>0</v>
      </c>
      <c r="AF33" s="3">
        <v>0</v>
      </c>
      <c r="AG33" s="3">
        <v>0</v>
      </c>
      <c r="AH33" s="2">
        <v>0</v>
      </c>
      <c r="AI33" s="2">
        <v>0</v>
      </c>
      <c r="AJ33" s="3">
        <v>0</v>
      </c>
      <c r="AK33" s="3">
        <v>0</v>
      </c>
      <c r="AL33" s="3">
        <v>0.1111111111111111</v>
      </c>
      <c r="AM33" s="3">
        <v>0.90909090909090906</v>
      </c>
      <c r="AN33" s="4">
        <v>0</v>
      </c>
      <c r="AO33"/>
      <c r="AP33"/>
      <c r="AQ33"/>
      <c r="AT33"/>
      <c r="AU33"/>
      <c r="AV33"/>
      <c r="AW33"/>
    </row>
    <row r="34" spans="1:49" x14ac:dyDescent="0.35">
      <c r="A34" t="s">
        <v>373</v>
      </c>
      <c r="B34" s="2">
        <v>111002</v>
      </c>
      <c r="C34" s="3">
        <v>6.8271932863687101E-2</v>
      </c>
      <c r="D34" s="2">
        <v>39013</v>
      </c>
      <c r="E34" s="2">
        <v>31919</v>
      </c>
      <c r="F34" s="3">
        <v>0.22225007049093026</v>
      </c>
      <c r="G34" s="2">
        <v>5738</v>
      </c>
      <c r="H34" s="2">
        <v>1834</v>
      </c>
      <c r="I34" s="3">
        <v>2.1286804798255181</v>
      </c>
      <c r="J34" s="2">
        <v>37043</v>
      </c>
      <c r="K34" s="3">
        <v>0.11780681372401099</v>
      </c>
      <c r="L34" s="4">
        <v>28</v>
      </c>
      <c r="M34" s="4">
        <v>26</v>
      </c>
      <c r="N34" s="3">
        <v>7.6923076923076927E-2</v>
      </c>
      <c r="O34" s="4">
        <v>17</v>
      </c>
      <c r="P34" s="4">
        <v>22</v>
      </c>
      <c r="Q34" s="3">
        <v>-0.22727272727272727</v>
      </c>
      <c r="R34" s="4">
        <v>5</v>
      </c>
      <c r="S34" s="4">
        <v>3</v>
      </c>
      <c r="T34" s="3">
        <v>0.66666666666666663</v>
      </c>
      <c r="U34" s="3">
        <v>0.6071428571428571</v>
      </c>
      <c r="V34" s="3">
        <v>0.84615384615384615</v>
      </c>
      <c r="W34" s="3">
        <v>-0.23901098901098905</v>
      </c>
      <c r="X34" s="3">
        <v>0.29411764705882354</v>
      </c>
      <c r="Y34" s="3">
        <v>0.13636363636363635</v>
      </c>
      <c r="Z34" s="3">
        <v>0.15775401069518719</v>
      </c>
      <c r="AA34" s="3">
        <v>1.0424825339139698</v>
      </c>
      <c r="AB34" s="14">
        <v>29</v>
      </c>
      <c r="AC34" s="3">
        <v>1.5714285714285714</v>
      </c>
      <c r="AD34" s="2">
        <v>14509</v>
      </c>
      <c r="AE34" s="2">
        <v>830</v>
      </c>
      <c r="AF34" s="3">
        <v>5.720587221724447E-2</v>
      </c>
      <c r="AG34" s="3">
        <v>0.97327202980237926</v>
      </c>
      <c r="AH34" s="2">
        <v>0</v>
      </c>
      <c r="AI34" s="2">
        <v>0</v>
      </c>
      <c r="AJ34" s="3">
        <v>0</v>
      </c>
      <c r="AK34" s="3">
        <v>0</v>
      </c>
      <c r="AL34" s="3">
        <v>0.61538461538461542</v>
      </c>
      <c r="AM34" s="3">
        <v>0.97560975609756095</v>
      </c>
      <c r="AN34" s="4">
        <v>0</v>
      </c>
      <c r="AO34"/>
      <c r="AP34"/>
      <c r="AQ34"/>
      <c r="AT34"/>
      <c r="AU34"/>
      <c r="AV34"/>
      <c r="AW34"/>
    </row>
    <row r="35" spans="1:49" x14ac:dyDescent="0.35">
      <c r="A35" t="s">
        <v>228</v>
      </c>
      <c r="B35" s="2">
        <v>134083</v>
      </c>
      <c r="C35" s="3">
        <v>-1.5290272830756802E-2</v>
      </c>
      <c r="D35" s="2">
        <v>20854</v>
      </c>
      <c r="E35" s="2">
        <v>22936</v>
      </c>
      <c r="F35" s="3">
        <v>-9.0774328566445739E-2</v>
      </c>
      <c r="G35" s="2">
        <v>-1003</v>
      </c>
      <c r="H35" s="2">
        <v>4940</v>
      </c>
      <c r="I35" s="3">
        <v>-1.2030364372469635</v>
      </c>
      <c r="J35" s="2">
        <v>71779</v>
      </c>
      <c r="K35" s="3">
        <v>-7.64648362111114E-2</v>
      </c>
      <c r="L35" s="4">
        <v>52</v>
      </c>
      <c r="M35" s="4">
        <v>50</v>
      </c>
      <c r="N35" s="3">
        <v>0.04</v>
      </c>
      <c r="O35" s="4">
        <v>35</v>
      </c>
      <c r="P35" s="4">
        <v>31</v>
      </c>
      <c r="Q35" s="3">
        <v>0.12903225806451613</v>
      </c>
      <c r="R35" s="4">
        <v>5</v>
      </c>
      <c r="S35" s="4">
        <v>7</v>
      </c>
      <c r="T35" s="3">
        <v>-0.2857142857142857</v>
      </c>
      <c r="U35" s="3">
        <v>0.67307692307692313</v>
      </c>
      <c r="V35" s="3">
        <v>0.62</v>
      </c>
      <c r="W35" s="3">
        <v>5.3076923076923133E-2</v>
      </c>
      <c r="X35" s="3">
        <v>0.14285714285714285</v>
      </c>
      <c r="Y35" s="3">
        <v>0.22580645161290322</v>
      </c>
      <c r="Z35" s="3">
        <v>-8.294930875576037E-2</v>
      </c>
      <c r="AA35" s="3">
        <v>0.95295605162190444</v>
      </c>
      <c r="AB35" s="14">
        <v>57</v>
      </c>
      <c r="AC35" s="3">
        <v>1</v>
      </c>
      <c r="AD35" s="2">
        <v>32839</v>
      </c>
      <c r="AE35" s="2">
        <v>0</v>
      </c>
      <c r="AF35" s="3">
        <v>0</v>
      </c>
      <c r="AG35" s="3">
        <v>2.1115482095377294E-2</v>
      </c>
      <c r="AH35" s="2">
        <v>0</v>
      </c>
      <c r="AI35" s="2">
        <v>0</v>
      </c>
      <c r="AJ35" s="3">
        <v>0</v>
      </c>
      <c r="AK35" s="3">
        <v>0</v>
      </c>
      <c r="AL35" s="3">
        <v>0.5357142857142857</v>
      </c>
      <c r="AM35" s="3">
        <v>0.96240601503759393</v>
      </c>
      <c r="AN35" s="4">
        <v>0</v>
      </c>
      <c r="AO35"/>
      <c r="AP35"/>
      <c r="AQ35"/>
      <c r="AT35"/>
      <c r="AU35"/>
      <c r="AV35"/>
      <c r="AW35"/>
    </row>
    <row r="36" spans="1:49" x14ac:dyDescent="0.35">
      <c r="A36" t="s">
        <v>275</v>
      </c>
      <c r="B36" s="2">
        <v>91226</v>
      </c>
      <c r="C36" s="3">
        <v>1.425965322837996</v>
      </c>
      <c r="D36" s="2">
        <v>55647</v>
      </c>
      <c r="E36" s="2">
        <v>2025</v>
      </c>
      <c r="F36" s="3">
        <v>26.48</v>
      </c>
      <c r="G36" s="2">
        <v>53445</v>
      </c>
      <c r="H36" s="2">
        <v>2025</v>
      </c>
      <c r="I36" s="3">
        <v>25.392592592592592</v>
      </c>
      <c r="J36" s="2">
        <v>85237</v>
      </c>
      <c r="K36" s="3">
        <v>1.5205370080137208</v>
      </c>
      <c r="L36" s="4">
        <v>169</v>
      </c>
      <c r="M36" s="4">
        <v>9</v>
      </c>
      <c r="N36" s="3">
        <v>17.777777777777779</v>
      </c>
      <c r="O36" s="4">
        <v>105</v>
      </c>
      <c r="P36" s="4">
        <v>9</v>
      </c>
      <c r="Q36" s="3">
        <v>10.666666666666666</v>
      </c>
      <c r="R36" s="4">
        <v>19</v>
      </c>
      <c r="S36" s="4">
        <v>1</v>
      </c>
      <c r="T36" s="3">
        <v>18</v>
      </c>
      <c r="U36" s="3">
        <v>0.62130177514792895</v>
      </c>
      <c r="V36" s="3">
        <v>1</v>
      </c>
      <c r="W36" s="3">
        <v>-0.37869822485207105</v>
      </c>
      <c r="X36" s="3">
        <v>0.18095238095238095</v>
      </c>
      <c r="Y36" s="3">
        <v>0.1111111111111111</v>
      </c>
      <c r="Z36" s="3">
        <v>6.9841269841269843E-2</v>
      </c>
      <c r="AA36" s="3">
        <v>1.0874074074074074</v>
      </c>
      <c r="AB36" s="14">
        <v>26</v>
      </c>
      <c r="AC36" s="3">
        <v>1</v>
      </c>
      <c r="AD36" s="2">
        <v>16507</v>
      </c>
      <c r="AE36" s="2">
        <v>0</v>
      </c>
      <c r="AF36" s="3">
        <v>0</v>
      </c>
      <c r="AG36" s="3">
        <v>0</v>
      </c>
      <c r="AH36" s="2">
        <v>0</v>
      </c>
      <c r="AI36" s="2">
        <v>0</v>
      </c>
      <c r="AJ36" s="3">
        <v>0</v>
      </c>
      <c r="AK36" s="3">
        <v>0</v>
      </c>
      <c r="AL36" s="3">
        <v>0.46875</v>
      </c>
      <c r="AM36" s="3">
        <v>0.9880239520958084</v>
      </c>
      <c r="AN36" s="4">
        <v>0</v>
      </c>
      <c r="AO36"/>
      <c r="AP36"/>
      <c r="AQ36"/>
      <c r="AT36"/>
      <c r="AU36"/>
      <c r="AV36"/>
      <c r="AW36"/>
    </row>
    <row r="37" spans="1:49" x14ac:dyDescent="0.35">
      <c r="A37" t="s">
        <v>691</v>
      </c>
      <c r="B37" s="2">
        <v>4944</v>
      </c>
      <c r="C37" s="3">
        <v>-0.4566435872073854</v>
      </c>
      <c r="D37" s="2">
        <v>1861</v>
      </c>
      <c r="E37" s="2">
        <v>6016</v>
      </c>
      <c r="F37" s="3">
        <v>-0.69065824468085113</v>
      </c>
      <c r="G37" s="2">
        <v>0</v>
      </c>
      <c r="H37" s="2">
        <v>6016</v>
      </c>
      <c r="I37" s="3">
        <v>-1</v>
      </c>
      <c r="J37" s="2">
        <v>1254</v>
      </c>
      <c r="K37" s="3">
        <v>-0.82751031636863825</v>
      </c>
      <c r="L37" s="4">
        <v>3</v>
      </c>
      <c r="M37" s="4">
        <v>10</v>
      </c>
      <c r="N37" s="3">
        <v>-0.7</v>
      </c>
      <c r="O37" s="4">
        <v>2</v>
      </c>
      <c r="P37" s="4">
        <v>10</v>
      </c>
      <c r="Q37" s="3">
        <v>-0.8</v>
      </c>
      <c r="R37" s="4">
        <v>0</v>
      </c>
      <c r="S37" s="4">
        <v>8</v>
      </c>
      <c r="T37" s="3">
        <v>-1</v>
      </c>
      <c r="U37" s="3">
        <v>0.66666666666666663</v>
      </c>
      <c r="V37" s="3">
        <v>1</v>
      </c>
      <c r="W37" s="3">
        <v>-0.33333333333333337</v>
      </c>
      <c r="X37" s="3">
        <v>0</v>
      </c>
      <c r="Y37" s="3">
        <v>0.8</v>
      </c>
      <c r="Z37" s="3">
        <v>-0.8</v>
      </c>
      <c r="AA37" s="3">
        <v>0.30934175531914893</v>
      </c>
      <c r="AB37" s="14">
        <v>1</v>
      </c>
      <c r="AC37" s="3">
        <v>0</v>
      </c>
      <c r="AD37" s="2">
        <v>1427</v>
      </c>
      <c r="AE37" s="2">
        <v>0</v>
      </c>
      <c r="AF37" s="3">
        <v>0</v>
      </c>
      <c r="AG37" s="3">
        <v>0</v>
      </c>
      <c r="AH37" s="2">
        <v>0</v>
      </c>
      <c r="AI37" s="2">
        <v>0</v>
      </c>
      <c r="AJ37" s="3">
        <v>0</v>
      </c>
      <c r="AK37" s="3">
        <v>0</v>
      </c>
      <c r="AL37" s="3">
        <v>0.25</v>
      </c>
      <c r="AM37" s="3">
        <v>1</v>
      </c>
      <c r="AN37" s="4">
        <v>0</v>
      </c>
      <c r="AO37"/>
      <c r="AP37"/>
      <c r="AQ37"/>
      <c r="AT37"/>
      <c r="AU37"/>
      <c r="AV37"/>
      <c r="AW37"/>
    </row>
    <row r="38" spans="1:49" x14ac:dyDescent="0.35">
      <c r="A38" t="s">
        <v>697</v>
      </c>
      <c r="B38" s="2">
        <v>36959</v>
      </c>
      <c r="C38" s="3">
        <v>0.10331960117021911</v>
      </c>
      <c r="D38" s="2">
        <v>3461</v>
      </c>
      <c r="E38" s="2">
        <v>0</v>
      </c>
      <c r="F38" s="3">
        <v>0</v>
      </c>
      <c r="G38" s="2">
        <v>3461</v>
      </c>
      <c r="H38" s="2">
        <v>0</v>
      </c>
      <c r="I38" s="3">
        <v>0</v>
      </c>
      <c r="J38" s="2">
        <v>36959</v>
      </c>
      <c r="K38" s="3">
        <v>0.10331960117021911</v>
      </c>
      <c r="L38" s="4">
        <v>8</v>
      </c>
      <c r="M38" s="4">
        <v>0</v>
      </c>
      <c r="N38" s="3">
        <v>0</v>
      </c>
      <c r="O38" s="4">
        <v>4</v>
      </c>
      <c r="P38" s="4">
        <v>0</v>
      </c>
      <c r="Q38" s="3">
        <v>0</v>
      </c>
      <c r="R38" s="4">
        <v>2</v>
      </c>
      <c r="S38" s="4">
        <v>0</v>
      </c>
      <c r="T38" s="3">
        <v>0</v>
      </c>
      <c r="U38" s="3">
        <v>0.5</v>
      </c>
      <c r="V38" s="3">
        <v>0</v>
      </c>
      <c r="W38" s="3">
        <v>0.5</v>
      </c>
      <c r="X38" s="3">
        <v>0.5</v>
      </c>
      <c r="Y38" s="3">
        <v>0</v>
      </c>
      <c r="Z38" s="3">
        <v>0.5</v>
      </c>
      <c r="AA38" s="3">
        <v>0</v>
      </c>
      <c r="AB38" s="14">
        <v>7</v>
      </c>
      <c r="AC38" s="3">
        <v>0</v>
      </c>
      <c r="AD38" s="2">
        <v>8499</v>
      </c>
      <c r="AE38" s="2">
        <v>0</v>
      </c>
      <c r="AF38" s="3">
        <v>0</v>
      </c>
      <c r="AG38" s="3">
        <v>0</v>
      </c>
      <c r="AH38" s="2">
        <v>0</v>
      </c>
      <c r="AI38" s="2">
        <v>0</v>
      </c>
      <c r="AJ38" s="3">
        <v>0</v>
      </c>
      <c r="AK38" s="3">
        <v>0</v>
      </c>
      <c r="AL38" s="3">
        <v>0.5</v>
      </c>
      <c r="AM38" s="3">
        <v>0.88888888888888884</v>
      </c>
      <c r="AN38" s="4">
        <v>0</v>
      </c>
      <c r="AO38"/>
      <c r="AP38"/>
      <c r="AQ38"/>
      <c r="AT38"/>
      <c r="AU38"/>
      <c r="AV38"/>
      <c r="AW38"/>
    </row>
    <row r="39" spans="1:49" x14ac:dyDescent="0.35">
      <c r="A39" t="s">
        <v>234</v>
      </c>
      <c r="B39" s="2">
        <v>525252</v>
      </c>
      <c r="C39" s="3">
        <v>0.15214382385263145</v>
      </c>
      <c r="D39" s="2">
        <v>120525</v>
      </c>
      <c r="E39" s="2">
        <v>51164</v>
      </c>
      <c r="F39" s="3">
        <v>1.3556602298491125</v>
      </c>
      <c r="G39" s="2">
        <v>74348</v>
      </c>
      <c r="H39" s="2">
        <v>39106</v>
      </c>
      <c r="I39" s="3">
        <v>0.90119163299749394</v>
      </c>
      <c r="J39" s="2">
        <v>359658</v>
      </c>
      <c r="K39" s="3">
        <v>0.10863212665219965</v>
      </c>
      <c r="L39" s="4">
        <v>152</v>
      </c>
      <c r="M39" s="4">
        <v>92</v>
      </c>
      <c r="N39" s="3">
        <v>0.65217391304347827</v>
      </c>
      <c r="O39" s="4">
        <v>115</v>
      </c>
      <c r="P39" s="4">
        <v>65</v>
      </c>
      <c r="Q39" s="3">
        <v>0.76923076923076927</v>
      </c>
      <c r="R39" s="4">
        <v>14</v>
      </c>
      <c r="S39" s="4">
        <v>20</v>
      </c>
      <c r="T39" s="3">
        <v>-0.3</v>
      </c>
      <c r="U39" s="3">
        <v>0.75657894736842102</v>
      </c>
      <c r="V39" s="3">
        <v>0.70652173913043481</v>
      </c>
      <c r="W39" s="3">
        <v>5.0057208237986206E-2</v>
      </c>
      <c r="X39" s="3">
        <v>0.12173913043478261</v>
      </c>
      <c r="Y39" s="3">
        <v>0.30769230769230771</v>
      </c>
      <c r="Z39" s="3">
        <v>-0.18595317725752508</v>
      </c>
      <c r="AA39" s="3">
        <v>0.90252912203893365</v>
      </c>
      <c r="AB39" s="14">
        <v>101</v>
      </c>
      <c r="AC39" s="3">
        <v>0.87755102040816324</v>
      </c>
      <c r="AD39" s="2">
        <v>134179</v>
      </c>
      <c r="AE39" s="2">
        <v>65035</v>
      </c>
      <c r="AF39" s="3">
        <v>0.48468836405100651</v>
      </c>
      <c r="AG39" s="3">
        <v>0.23176050152942246</v>
      </c>
      <c r="AH39" s="2">
        <v>5000</v>
      </c>
      <c r="AI39" s="2">
        <v>0</v>
      </c>
      <c r="AJ39" s="3">
        <v>3.7263655266472399E-2</v>
      </c>
      <c r="AK39" s="3">
        <v>0</v>
      </c>
      <c r="AL39" s="3">
        <v>0.27380952380952384</v>
      </c>
      <c r="AM39" s="3">
        <v>0.96739130434782605</v>
      </c>
      <c r="AN39" s="4">
        <v>0</v>
      </c>
      <c r="AO39"/>
      <c r="AP39"/>
      <c r="AQ39"/>
      <c r="AT39"/>
      <c r="AU39"/>
      <c r="AV39"/>
      <c r="AW39"/>
    </row>
    <row r="40" spans="1:49" x14ac:dyDescent="0.35">
      <c r="A40" t="s">
        <v>703</v>
      </c>
      <c r="B40" s="2">
        <v>485225</v>
      </c>
      <c r="C40" s="3">
        <v>0.10841939588316052</v>
      </c>
      <c r="D40" s="2">
        <v>230626</v>
      </c>
      <c r="E40" s="2">
        <v>183164</v>
      </c>
      <c r="F40" s="3">
        <v>0.25912297176301013</v>
      </c>
      <c r="G40" s="2">
        <v>25660</v>
      </c>
      <c r="H40" s="2">
        <v>44492</v>
      </c>
      <c r="I40" s="3">
        <v>-0.4232671041985076</v>
      </c>
      <c r="J40" s="2">
        <v>81452</v>
      </c>
      <c r="K40" s="3">
        <v>-0.18778668581229307</v>
      </c>
      <c r="L40" s="4">
        <v>66</v>
      </c>
      <c r="M40" s="4">
        <v>72</v>
      </c>
      <c r="N40" s="3">
        <v>-8.3333333333333329E-2</v>
      </c>
      <c r="O40" s="4">
        <v>45</v>
      </c>
      <c r="P40" s="4">
        <v>57</v>
      </c>
      <c r="Q40" s="3">
        <v>-0.21052631578947367</v>
      </c>
      <c r="R40" s="4">
        <v>12</v>
      </c>
      <c r="S40" s="4">
        <v>19</v>
      </c>
      <c r="T40" s="3">
        <v>-0.36842105263157893</v>
      </c>
      <c r="U40" s="3">
        <v>0.68181818181818177</v>
      </c>
      <c r="V40" s="3">
        <v>0.79166666666666663</v>
      </c>
      <c r="W40" s="3">
        <v>-0.10984848484848486</v>
      </c>
      <c r="X40" s="3">
        <v>0.26666666666666666</v>
      </c>
      <c r="Y40" s="3">
        <v>0.33333333333333331</v>
      </c>
      <c r="Z40" s="3">
        <v>-6.6666666666666652E-2</v>
      </c>
      <c r="AA40" s="3">
        <v>1.1190299403812975</v>
      </c>
      <c r="AB40" s="14">
        <v>97</v>
      </c>
      <c r="AC40" s="3">
        <v>0.94936708860759489</v>
      </c>
      <c r="AD40" s="2">
        <v>119333</v>
      </c>
      <c r="AE40" s="2">
        <v>392155</v>
      </c>
      <c r="AF40" s="3">
        <v>3.2862242631962659</v>
      </c>
      <c r="AG40" s="3">
        <v>0.83390226643012344</v>
      </c>
      <c r="AH40" s="2">
        <v>146639</v>
      </c>
      <c r="AI40" s="2">
        <v>132254</v>
      </c>
      <c r="AJ40" s="3">
        <v>1.2288218682175089</v>
      </c>
      <c r="AK40" s="3">
        <v>1.9042778361722654</v>
      </c>
      <c r="AL40" s="3">
        <v>0.2413793103448276</v>
      </c>
      <c r="AM40" s="3">
        <v>0.89673913043478259</v>
      </c>
      <c r="AN40" s="4">
        <v>0</v>
      </c>
      <c r="AO40"/>
      <c r="AP40"/>
      <c r="AQ40"/>
      <c r="AT40"/>
      <c r="AU40"/>
      <c r="AV40"/>
      <c r="AW40"/>
    </row>
    <row r="41" spans="1:49" x14ac:dyDescent="0.35">
      <c r="A41" t="s">
        <v>755</v>
      </c>
      <c r="B41" s="2">
        <v>85776</v>
      </c>
      <c r="C41" s="3">
        <v>0.37976740071098813</v>
      </c>
      <c r="D41" s="2">
        <v>23609</v>
      </c>
      <c r="E41" s="2">
        <v>0</v>
      </c>
      <c r="F41" s="3">
        <v>0</v>
      </c>
      <c r="G41" s="2">
        <v>23609</v>
      </c>
      <c r="H41" s="2">
        <v>0</v>
      </c>
      <c r="I41" s="3">
        <v>0</v>
      </c>
      <c r="J41" s="2">
        <v>85776</v>
      </c>
      <c r="K41" s="3">
        <v>0.37976740071098813</v>
      </c>
      <c r="L41" s="4">
        <v>25</v>
      </c>
      <c r="M41" s="4">
        <v>0</v>
      </c>
      <c r="N41" s="3">
        <v>0</v>
      </c>
      <c r="O41" s="4">
        <v>16</v>
      </c>
      <c r="P41" s="4">
        <v>0</v>
      </c>
      <c r="Q41" s="3">
        <v>0</v>
      </c>
      <c r="R41" s="4">
        <v>8</v>
      </c>
      <c r="S41" s="4">
        <v>0</v>
      </c>
      <c r="T41" s="3">
        <v>0</v>
      </c>
      <c r="U41" s="3">
        <v>0.64</v>
      </c>
      <c r="V41" s="3">
        <v>0</v>
      </c>
      <c r="W41" s="3">
        <v>0.64</v>
      </c>
      <c r="X41" s="3">
        <v>0.5</v>
      </c>
      <c r="Y41" s="3">
        <v>0</v>
      </c>
      <c r="Z41" s="3">
        <v>0.5</v>
      </c>
      <c r="AA41" s="3">
        <v>0</v>
      </c>
      <c r="AB41" s="14">
        <v>22</v>
      </c>
      <c r="AC41" s="3">
        <v>0</v>
      </c>
      <c r="AD41" s="2">
        <v>18511</v>
      </c>
      <c r="AE41" s="2">
        <v>0</v>
      </c>
      <c r="AF41" s="3">
        <v>0</v>
      </c>
      <c r="AG41" s="3">
        <v>0</v>
      </c>
      <c r="AH41" s="2">
        <v>0</v>
      </c>
      <c r="AI41" s="2">
        <v>0</v>
      </c>
      <c r="AJ41" s="3">
        <v>0</v>
      </c>
      <c r="AK41" s="3">
        <v>0</v>
      </c>
      <c r="AL41" s="3">
        <v>0.54166666666666663</v>
      </c>
      <c r="AM41" s="3">
        <v>0.91111111111111109</v>
      </c>
      <c r="AN41" s="4">
        <v>0</v>
      </c>
      <c r="AO41"/>
      <c r="AP41"/>
      <c r="AQ41"/>
      <c r="AT41"/>
      <c r="AU41"/>
      <c r="AV41"/>
      <c r="AW41"/>
    </row>
    <row r="42" spans="1:49" x14ac:dyDescent="0.35">
      <c r="A42" t="s">
        <v>768</v>
      </c>
      <c r="B42" s="2">
        <v>13271</v>
      </c>
      <c r="C42" s="3">
        <v>-5.5451479955039339E-3</v>
      </c>
      <c r="D42" s="2">
        <v>1996</v>
      </c>
      <c r="E42" s="2">
        <v>2070</v>
      </c>
      <c r="F42" s="3">
        <v>-3.5748792270531404E-2</v>
      </c>
      <c r="G42" s="2">
        <v>-72</v>
      </c>
      <c r="H42" s="2">
        <v>2070</v>
      </c>
      <c r="I42" s="3">
        <v>-1.0347826086956522</v>
      </c>
      <c r="J42" s="2">
        <v>10149</v>
      </c>
      <c r="K42" s="3">
        <v>-0.17427385892116182</v>
      </c>
      <c r="L42" s="4">
        <v>6</v>
      </c>
      <c r="M42" s="4">
        <v>12</v>
      </c>
      <c r="N42" s="3">
        <v>-0.5</v>
      </c>
      <c r="O42" s="4">
        <v>4</v>
      </c>
      <c r="P42" s="4">
        <v>9</v>
      </c>
      <c r="Q42" s="3">
        <v>-0.55555555555555558</v>
      </c>
      <c r="R42" s="4">
        <v>1</v>
      </c>
      <c r="S42" s="4">
        <v>3</v>
      </c>
      <c r="T42" s="3">
        <v>-0.66666666666666663</v>
      </c>
      <c r="U42" s="3">
        <v>0.66666666666666663</v>
      </c>
      <c r="V42" s="3">
        <v>0.75</v>
      </c>
      <c r="W42" s="3">
        <v>-8.333333333333337E-2</v>
      </c>
      <c r="X42" s="3">
        <v>0.25</v>
      </c>
      <c r="Y42" s="3">
        <v>0.33333333333333331</v>
      </c>
      <c r="Z42" s="3">
        <v>-8.3333333333333315E-2</v>
      </c>
      <c r="AA42" s="3">
        <v>0.99903381642512079</v>
      </c>
      <c r="AB42" s="14">
        <v>12</v>
      </c>
      <c r="AC42" s="3">
        <v>1</v>
      </c>
      <c r="AD42" s="2">
        <v>3064</v>
      </c>
      <c r="AE42" s="2">
        <v>0</v>
      </c>
      <c r="AF42" s="3">
        <v>0</v>
      </c>
      <c r="AG42" s="3">
        <v>0</v>
      </c>
      <c r="AH42" s="2">
        <v>0</v>
      </c>
      <c r="AI42" s="2">
        <v>0</v>
      </c>
      <c r="AJ42" s="3">
        <v>0</v>
      </c>
      <c r="AK42" s="3">
        <v>0</v>
      </c>
      <c r="AL42" s="3">
        <v>0.25</v>
      </c>
      <c r="AM42" s="3">
        <v>1</v>
      </c>
      <c r="AN42" s="4">
        <v>0</v>
      </c>
      <c r="AO42"/>
      <c r="AP42"/>
      <c r="AQ42"/>
      <c r="AT42"/>
      <c r="AU42"/>
      <c r="AV42"/>
      <c r="AW42"/>
    </row>
    <row r="43" spans="1:49" x14ac:dyDescent="0.35">
      <c r="A43" t="s">
        <v>775</v>
      </c>
      <c r="B43" s="2">
        <v>609632</v>
      </c>
      <c r="C43" s="3">
        <v>0.17364218113492327</v>
      </c>
      <c r="D43" s="2">
        <v>183176</v>
      </c>
      <c r="E43" s="2">
        <v>92980</v>
      </c>
      <c r="F43" s="3">
        <v>0.9700580770058076</v>
      </c>
      <c r="G43" s="2">
        <v>69628</v>
      </c>
      <c r="H43" s="2">
        <v>28580</v>
      </c>
      <c r="I43" s="3">
        <v>1.4362491252624212</v>
      </c>
      <c r="J43" s="2">
        <v>221889</v>
      </c>
      <c r="K43" s="3">
        <v>0.22698392510547941</v>
      </c>
      <c r="L43" s="4">
        <v>45</v>
      </c>
      <c r="M43" s="4">
        <v>88</v>
      </c>
      <c r="N43" s="3">
        <v>-0.48863636363636365</v>
      </c>
      <c r="O43" s="4">
        <v>37</v>
      </c>
      <c r="P43" s="4">
        <v>66</v>
      </c>
      <c r="Q43" s="3">
        <v>-0.43939393939393939</v>
      </c>
      <c r="R43" s="4">
        <v>18</v>
      </c>
      <c r="S43" s="4">
        <v>18</v>
      </c>
      <c r="T43" s="3">
        <v>0</v>
      </c>
      <c r="U43" s="3">
        <v>0.82222222222222219</v>
      </c>
      <c r="V43" s="3">
        <v>0.75</v>
      </c>
      <c r="W43" s="3">
        <v>7.2222222222222188E-2</v>
      </c>
      <c r="X43" s="3">
        <v>0.48648648648648651</v>
      </c>
      <c r="Y43" s="3">
        <v>0.27272727272727271</v>
      </c>
      <c r="Z43" s="3">
        <v>0.21375921375921381</v>
      </c>
      <c r="AA43" s="3">
        <v>1.2212088621208863</v>
      </c>
      <c r="AB43" s="14">
        <v>112</v>
      </c>
      <c r="AC43" s="3">
        <v>0.91304347826086951</v>
      </c>
      <c r="AD43" s="2">
        <v>138100</v>
      </c>
      <c r="AE43" s="2">
        <v>11968</v>
      </c>
      <c r="AF43" s="3">
        <v>8.6661839246922515E-2</v>
      </c>
      <c r="AG43" s="3">
        <v>0.11108264708570575</v>
      </c>
      <c r="AH43" s="2">
        <v>0</v>
      </c>
      <c r="AI43" s="2">
        <v>0</v>
      </c>
      <c r="AJ43" s="3">
        <v>0</v>
      </c>
      <c r="AK43" s="3">
        <v>0</v>
      </c>
      <c r="AL43" s="3">
        <v>0.46666666666666667</v>
      </c>
      <c r="AM43" s="3">
        <v>0.97276264591439687</v>
      </c>
      <c r="AN43" s="4">
        <v>0</v>
      </c>
      <c r="AO43"/>
      <c r="AP43"/>
      <c r="AQ43"/>
      <c r="AT43"/>
      <c r="AU43"/>
      <c r="AV43"/>
      <c r="AW43"/>
    </row>
    <row r="44" spans="1:49" x14ac:dyDescent="0.35">
      <c r="A44" t="s">
        <v>788</v>
      </c>
      <c r="B44" s="2">
        <v>343230</v>
      </c>
      <c r="C44" s="3">
        <v>0.35634545849716465</v>
      </c>
      <c r="D44" s="2">
        <v>149780</v>
      </c>
      <c r="E44" s="2">
        <v>59605</v>
      </c>
      <c r="F44" s="3">
        <v>1.5128764365405587</v>
      </c>
      <c r="G44" s="2">
        <v>83706</v>
      </c>
      <c r="H44" s="2">
        <v>22602</v>
      </c>
      <c r="I44" s="3">
        <v>2.7034775683567824</v>
      </c>
      <c r="J44" s="2">
        <v>231138</v>
      </c>
      <c r="K44" s="3">
        <v>0.35936342143336036</v>
      </c>
      <c r="L44" s="4">
        <v>113</v>
      </c>
      <c r="M44" s="4">
        <v>88</v>
      </c>
      <c r="N44" s="3">
        <v>0.28409090909090912</v>
      </c>
      <c r="O44" s="4">
        <v>89</v>
      </c>
      <c r="P44" s="4">
        <v>62</v>
      </c>
      <c r="Q44" s="3">
        <v>0.43548387096774194</v>
      </c>
      <c r="R44" s="4">
        <v>37</v>
      </c>
      <c r="S44" s="4">
        <v>28</v>
      </c>
      <c r="T44" s="3">
        <v>0.32142857142857145</v>
      </c>
      <c r="U44" s="3">
        <v>0.78761061946902655</v>
      </c>
      <c r="V44" s="3">
        <v>0.70454545454545459</v>
      </c>
      <c r="W44" s="3">
        <v>8.3065164923571966E-2</v>
      </c>
      <c r="X44" s="3">
        <v>0.4157303370786517</v>
      </c>
      <c r="Y44" s="3">
        <v>0.45161290322580644</v>
      </c>
      <c r="Z44" s="3">
        <v>-3.5882566147154737E-2</v>
      </c>
      <c r="AA44" s="3">
        <v>1.1085311634929955</v>
      </c>
      <c r="AB44" s="14">
        <v>143</v>
      </c>
      <c r="AC44" s="3">
        <v>0.46938775510204084</v>
      </c>
      <c r="AD44" s="2">
        <v>94014</v>
      </c>
      <c r="AE44" s="2">
        <v>55053</v>
      </c>
      <c r="AF44" s="3">
        <v>0.58558299827685234</v>
      </c>
      <c r="AG44" s="3">
        <v>0.51683626443971642</v>
      </c>
      <c r="AH44" s="2">
        <v>5000</v>
      </c>
      <c r="AI44" s="2">
        <v>0</v>
      </c>
      <c r="AJ44" s="3">
        <v>5.3183568404705679E-2</v>
      </c>
      <c r="AK44" s="3">
        <v>0</v>
      </c>
      <c r="AL44" s="3">
        <v>0.66911764705882348</v>
      </c>
      <c r="AM44" s="3">
        <v>0.97653958944281527</v>
      </c>
      <c r="AN44" s="4">
        <v>0</v>
      </c>
      <c r="AO44"/>
      <c r="AP44"/>
      <c r="AQ44"/>
      <c r="AT44"/>
      <c r="AU44"/>
      <c r="AV44"/>
      <c r="AW44"/>
    </row>
    <row r="45" spans="1:49" x14ac:dyDescent="0.35">
      <c r="A45" t="s">
        <v>806</v>
      </c>
      <c r="B45" s="2">
        <v>70785</v>
      </c>
      <c r="C45" s="3">
        <v>4.4319204496835393E-2</v>
      </c>
      <c r="D45" s="2">
        <v>25028</v>
      </c>
      <c r="E45" s="2">
        <v>22024</v>
      </c>
      <c r="F45" s="3">
        <v>0.13639665819106428</v>
      </c>
      <c r="G45" s="2">
        <v>9514</v>
      </c>
      <c r="H45" s="2">
        <v>13812</v>
      </c>
      <c r="I45" s="3">
        <v>-0.31117868520127423</v>
      </c>
      <c r="J45" s="2">
        <v>38707</v>
      </c>
      <c r="K45" s="3">
        <v>-9.9941867224741313E-2</v>
      </c>
      <c r="L45" s="4">
        <v>34</v>
      </c>
      <c r="M45" s="4">
        <v>34</v>
      </c>
      <c r="N45" s="3">
        <v>0</v>
      </c>
      <c r="O45" s="4">
        <v>29</v>
      </c>
      <c r="P45" s="4">
        <v>26</v>
      </c>
      <c r="Q45" s="3">
        <v>0.11538461538461539</v>
      </c>
      <c r="R45" s="4">
        <v>8</v>
      </c>
      <c r="S45" s="4">
        <v>7</v>
      </c>
      <c r="T45" s="3">
        <v>0.14285714285714285</v>
      </c>
      <c r="U45" s="3">
        <v>0.8529411764705882</v>
      </c>
      <c r="V45" s="3">
        <v>0.76470588235294112</v>
      </c>
      <c r="W45" s="3">
        <v>8.8235294117647078E-2</v>
      </c>
      <c r="X45" s="3">
        <v>0.27586206896551724</v>
      </c>
      <c r="Y45" s="3">
        <v>0.26923076923076922</v>
      </c>
      <c r="Z45" s="3">
        <v>6.6312997347480196E-3</v>
      </c>
      <c r="AA45" s="3">
        <v>0.70441336723574277</v>
      </c>
      <c r="AB45" s="14">
        <v>36</v>
      </c>
      <c r="AC45" s="3">
        <v>0.58333333333333337</v>
      </c>
      <c r="AD45" s="2">
        <v>16766</v>
      </c>
      <c r="AE45" s="2">
        <v>0</v>
      </c>
      <c r="AF45" s="3">
        <v>0</v>
      </c>
      <c r="AG45" s="3">
        <v>3.901052527057889E-2</v>
      </c>
      <c r="AH45" s="2">
        <v>0</v>
      </c>
      <c r="AI45" s="2">
        <v>0</v>
      </c>
      <c r="AJ45" s="3">
        <v>0</v>
      </c>
      <c r="AK45" s="3">
        <v>0</v>
      </c>
      <c r="AL45" s="3">
        <v>0.48484848484848486</v>
      </c>
      <c r="AM45" s="3">
        <v>0.97297297297297303</v>
      </c>
      <c r="AN45" s="4">
        <v>0</v>
      </c>
      <c r="AO45"/>
      <c r="AP45"/>
      <c r="AQ45"/>
      <c r="AT45"/>
      <c r="AU45"/>
      <c r="AV45"/>
      <c r="AW45"/>
    </row>
    <row r="46" spans="1:49" x14ac:dyDescent="0.35">
      <c r="A46" t="s">
        <v>279</v>
      </c>
      <c r="B46" s="2">
        <v>4677</v>
      </c>
      <c r="C46" s="3">
        <v>0</v>
      </c>
      <c r="D46" s="2">
        <v>4677</v>
      </c>
      <c r="E46" s="2">
        <v>0</v>
      </c>
      <c r="F46" s="3">
        <v>0</v>
      </c>
      <c r="G46" s="2">
        <v>4677</v>
      </c>
      <c r="H46" s="2">
        <v>0</v>
      </c>
      <c r="I46" s="3">
        <v>0</v>
      </c>
      <c r="J46" s="2">
        <v>4677</v>
      </c>
      <c r="K46" s="3">
        <v>0</v>
      </c>
      <c r="L46" s="4">
        <v>2</v>
      </c>
      <c r="M46" s="4">
        <v>0</v>
      </c>
      <c r="N46" s="3">
        <v>0</v>
      </c>
      <c r="O46" s="4">
        <v>1</v>
      </c>
      <c r="P46" s="4">
        <v>0</v>
      </c>
      <c r="Q46" s="3">
        <v>0</v>
      </c>
      <c r="R46" s="4">
        <v>1</v>
      </c>
      <c r="S46" s="4">
        <v>0</v>
      </c>
      <c r="T46" s="3">
        <v>0</v>
      </c>
      <c r="U46" s="3">
        <v>0.5</v>
      </c>
      <c r="V46" s="3">
        <v>0</v>
      </c>
      <c r="W46" s="3">
        <v>0.5</v>
      </c>
      <c r="X46" s="3">
        <v>1</v>
      </c>
      <c r="Y46" s="3">
        <v>0</v>
      </c>
      <c r="Z46" s="3">
        <v>1</v>
      </c>
      <c r="AA46" s="3">
        <v>0</v>
      </c>
      <c r="AB46" s="14">
        <v>1</v>
      </c>
      <c r="AC46" s="3">
        <v>0</v>
      </c>
      <c r="AD46" s="2">
        <v>551</v>
      </c>
      <c r="AE46" s="2">
        <v>0</v>
      </c>
      <c r="AF46" s="3">
        <v>0</v>
      </c>
      <c r="AG46" s="3">
        <v>0</v>
      </c>
      <c r="AH46" s="2">
        <v>0</v>
      </c>
      <c r="AI46" s="2">
        <v>0</v>
      </c>
      <c r="AJ46" s="3">
        <v>0</v>
      </c>
      <c r="AK46" s="3">
        <v>0</v>
      </c>
      <c r="AL46" s="3">
        <v>1</v>
      </c>
      <c r="AM46" s="3">
        <v>1</v>
      </c>
      <c r="AN46" s="4">
        <v>0</v>
      </c>
      <c r="AO46"/>
      <c r="AP46"/>
      <c r="AQ46"/>
      <c r="AT46"/>
      <c r="AU46"/>
      <c r="AV46"/>
      <c r="AW46"/>
    </row>
    <row r="47" spans="1:49" x14ac:dyDescent="0.35">
      <c r="A47" s="7" t="s">
        <v>45</v>
      </c>
      <c r="B47" s="2">
        <v>10218360</v>
      </c>
      <c r="C47" s="3">
        <v>9.4277615882465568E-2</v>
      </c>
      <c r="D47" s="2">
        <v>2961124</v>
      </c>
      <c r="E47" s="2">
        <v>2080760</v>
      </c>
      <c r="F47" s="3">
        <v>0.42309732982179593</v>
      </c>
      <c r="G47" s="2">
        <v>1065000</v>
      </c>
      <c r="H47" s="2">
        <v>964409</v>
      </c>
      <c r="I47" s="3">
        <v>0.10430325722800181</v>
      </c>
      <c r="J47" s="2">
        <v>4058421</v>
      </c>
      <c r="K47" s="3">
        <v>2.5415694964159654E-2</v>
      </c>
      <c r="L47" s="4">
        <v>2136</v>
      </c>
      <c r="M47" s="4">
        <v>2179</v>
      </c>
      <c r="N47" s="3">
        <v>-1.9733822854520421E-2</v>
      </c>
      <c r="O47" s="4">
        <v>1535</v>
      </c>
      <c r="P47" s="4">
        <v>1649</v>
      </c>
      <c r="Q47" s="3">
        <v>-6.9132807762280174E-2</v>
      </c>
      <c r="R47" s="4">
        <v>427</v>
      </c>
      <c r="S47" s="4">
        <v>523</v>
      </c>
      <c r="T47" s="3">
        <v>-0.1835564053537285</v>
      </c>
      <c r="U47" s="3">
        <v>0.71863295880149813</v>
      </c>
      <c r="V47" s="3">
        <v>0.75676916016521345</v>
      </c>
      <c r="W47" s="3">
        <v>-3.8136201363715316E-2</v>
      </c>
      <c r="X47" s="3">
        <v>0.2781758957654723</v>
      </c>
      <c r="Y47" s="3">
        <v>0.3171619163129169</v>
      </c>
      <c r="Z47" s="3">
        <v>-3.89860205474446E-2</v>
      </c>
      <c r="AA47" s="3">
        <v>0.91126511466963989</v>
      </c>
      <c r="AB47" s="4">
        <v>2592</v>
      </c>
      <c r="AC47" s="3">
        <v>0.76256410256410256</v>
      </c>
      <c r="AD47" s="2">
        <v>2323665</v>
      </c>
      <c r="AE47" s="2">
        <v>865606</v>
      </c>
      <c r="AF47" s="3">
        <v>0.37251755308962348</v>
      </c>
      <c r="AG47" s="3">
        <v>0.45566800702909238</v>
      </c>
      <c r="AH47" s="2">
        <v>322791</v>
      </c>
      <c r="AI47" s="2">
        <v>398688</v>
      </c>
      <c r="AJ47" s="3">
        <v>0.13891460257825461</v>
      </c>
      <c r="AK47" s="3">
        <v>0.25282478531124319</v>
      </c>
      <c r="AL47" s="3">
        <v>0.41257934218118869</v>
      </c>
      <c r="AM47" s="3">
        <v>0.95856777493606138</v>
      </c>
      <c r="AN47" s="4">
        <v>38977</v>
      </c>
      <c r="AO47"/>
      <c r="AP47"/>
      <c r="AQ47"/>
      <c r="AT47"/>
      <c r="AU47"/>
      <c r="AV47"/>
      <c r="AW47"/>
    </row>
    <row r="48" spans="1:49" x14ac:dyDescent="0.35">
      <c r="A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T48"/>
      <c r="AU48"/>
      <c r="AV48"/>
      <c r="AW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  <row r="21203" customFormat="1" x14ac:dyDescent="0.35"/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1509-64F4-47EE-95E8-C242769F1036}">
  <sheetPr>
    <tabColor theme="7" tint="0.79998168889431442"/>
  </sheetPr>
  <dimension ref="A1:BD21202"/>
  <sheetViews>
    <sheetView workbookViewId="0"/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4" width="10.81640625" bestFit="1" customWidth="1"/>
    <col min="45" max="45" width="8.81640625" bestFit="1" customWidth="1"/>
    <col min="46" max="46" width="8.81640625" style="5" bestFit="1" customWidth="1"/>
    <col min="47" max="47" width="9.81640625" style="5" bestFit="1" customWidth="1"/>
    <col min="48" max="48" width="10.81640625" style="5" bestFit="1" customWidth="1"/>
    <col min="49" max="49" width="8.81640625" style="5" bestFit="1" customWidth="1"/>
    <col min="50" max="51" width="8.81640625" bestFit="1" customWidth="1"/>
    <col min="52" max="52" width="12.1796875" bestFit="1" customWidth="1"/>
    <col min="53" max="53" width="15.54296875" customWidth="1"/>
    <col min="54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850</v>
      </c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3</v>
      </c>
      <c r="B6" t="s">
        <v>4</v>
      </c>
    </row>
    <row r="7" spans="1:56" x14ac:dyDescent="0.35">
      <c r="A7" s="1" t="s">
        <v>5</v>
      </c>
      <c r="B7" t="s">
        <v>4</v>
      </c>
    </row>
    <row r="8" spans="1:56" x14ac:dyDescent="0.35">
      <c r="A8" s="1" t="s">
        <v>6</v>
      </c>
      <c r="B8" t="s">
        <v>4</v>
      </c>
      <c r="AH8" s="13"/>
    </row>
    <row r="9" spans="1:56" x14ac:dyDescent="0.35">
      <c r="A9" s="1" t="s">
        <v>7</v>
      </c>
      <c r="B9" t="s">
        <v>4</v>
      </c>
    </row>
    <row r="10" spans="1:56" x14ac:dyDescent="0.35">
      <c r="A10" s="1" t="s">
        <v>8</v>
      </c>
      <c r="B10" t="s">
        <v>4</v>
      </c>
    </row>
    <row r="11" spans="1:56" x14ac:dyDescent="0.35">
      <c r="A11" s="1" t="s">
        <v>9</v>
      </c>
      <c r="B11" t="s">
        <v>4</v>
      </c>
    </row>
    <row r="12" spans="1:56" x14ac:dyDescent="0.35">
      <c r="A12" s="1" t="s">
        <v>10</v>
      </c>
      <c r="B12" t="s">
        <v>4</v>
      </c>
    </row>
    <row r="13" spans="1:56" x14ac:dyDescent="0.35">
      <c r="A13" s="1" t="s">
        <v>12</v>
      </c>
      <c r="B13" t="s">
        <v>4</v>
      </c>
    </row>
    <row r="14" spans="1:56" x14ac:dyDescent="0.35">
      <c r="A14" s="8" t="s">
        <v>13</v>
      </c>
      <c r="B14" s="8">
        <f>GETPIVOTDATA("CY R12 DWP",$A$15)</f>
        <v>10218360</v>
      </c>
      <c r="C14" s="9">
        <f>GETPIVOTDATA("DWP R12 Growth %",$A$15)</f>
        <v>9.4277615882465568E-2</v>
      </c>
      <c r="D14" s="8">
        <f>GETPIVOTDATA("CY YTD DWP",$A$15)</f>
        <v>2961124</v>
      </c>
      <c r="E14" s="8">
        <f>GETPIVOTDATA("PY YTD DWP",$A$15)</f>
        <v>2080760</v>
      </c>
      <c r="F14" s="9">
        <f>GETPIVOTDATA("YTD DWP Growth",$A$15)</f>
        <v>0.42309732982179593</v>
      </c>
      <c r="G14" s="8">
        <f>GETPIVOTDATA("CY YTD NB",$A$15)</f>
        <v>1065000</v>
      </c>
      <c r="H14" s="8">
        <f>GETPIVOTDATA("PY YTD NB",$A$15)</f>
        <v>964409</v>
      </c>
      <c r="I14" s="9">
        <f>GETPIVOTDATA("YTD NB Growth",$A$15)</f>
        <v>0.10430325722800181</v>
      </c>
      <c r="J14" s="8">
        <f>GETPIVOTDATA("CY R12 NB",$A$15)</f>
        <v>4058421</v>
      </c>
      <c r="K14" s="9">
        <f>GETPIVOTDATA("NB R12 Growth %",$A$15)</f>
        <v>2.5415694964159654E-2</v>
      </c>
      <c r="L14" s="11">
        <f>GETPIVOTDATA("CY YTD Opps",$A$15)</f>
        <v>2136</v>
      </c>
      <c r="M14" s="11">
        <f>GETPIVOTDATA("PY YTD Opps",$A$15)</f>
        <v>2179</v>
      </c>
      <c r="N14" s="9">
        <f>GETPIVOTDATA("YTD Opps Growth %",$A$15)</f>
        <v>-1.9733822854520421E-2</v>
      </c>
      <c r="O14" s="11">
        <f>GETPIVOTDATA("CY YTD Quotes",$A$15)</f>
        <v>1535</v>
      </c>
      <c r="P14" s="11">
        <f>GETPIVOTDATA("PY YTD Quotes",$A$15)</f>
        <v>1649</v>
      </c>
      <c r="Q14" s="9">
        <f>GETPIVOTDATA("YTD Quote Growth %",$A$15)</f>
        <v>-6.9132807762280174E-2</v>
      </c>
      <c r="R14" s="11">
        <f>GETPIVOTDATA("CY YTD NB Sold",$A$15)</f>
        <v>427</v>
      </c>
      <c r="S14" s="11">
        <f>GETPIVOTDATA("PY YTD NB Sold",$A$15)</f>
        <v>523</v>
      </c>
      <c r="T14" s="9">
        <f>GETPIVOTDATA("% Growth Sold",$A$15)</f>
        <v>-0.1835564053537285</v>
      </c>
      <c r="U14" s="9">
        <f>GETPIVOTDATA("CY Quote Ratio %",$A$15)</f>
        <v>0.71863295880149813</v>
      </c>
      <c r="V14" s="9">
        <f>GETPIVOTDATA("PY Quote Ratio %",$A$15)</f>
        <v>0.75676916016521345</v>
      </c>
      <c r="W14" s="9">
        <f>GETPIVOTDATA("% Quote Ratio Change",$A$15)</f>
        <v>-3.8136201363715316E-2</v>
      </c>
      <c r="X14" s="9">
        <f>GETPIVOTDATA("CY Hit Ratio %",$A$15)</f>
        <v>0.2781758957654723</v>
      </c>
      <c r="Y14" s="9">
        <f>GETPIVOTDATA("PY Hit Ratio %",$A$15)</f>
        <v>0.3171619163129169</v>
      </c>
      <c r="Z14" s="9">
        <f>GETPIVOTDATA("% Hit Ratio Change",$A$15)</f>
        <v>-3.89860205474446E-2</v>
      </c>
      <c r="AA14" s="9">
        <f>GETPIVOTDATA("ADP Retention Metric",$A$15)</f>
        <v>0.91126511466963989</v>
      </c>
      <c r="AB14" s="11">
        <f>GETPIVOTDATA("PLIF YTD",$A$15)</f>
        <v>2592</v>
      </c>
      <c r="AC14" s="9">
        <f>GETPIVOTDATA("PLIF Retention",$A$15)</f>
        <v>0.76256410256410256</v>
      </c>
      <c r="AD14" s="8">
        <f>GETPIVOTDATA("CY YTD EP",$A$15)</f>
        <v>2323665</v>
      </c>
      <c r="AE14" s="8">
        <f>GETPIVOTDATA("CAL Year IL ALAE YTD",$A$15)</f>
        <v>865606</v>
      </c>
      <c r="AF14" s="9">
        <f>GETPIVOTDATA("CAL Year Loss Ratio YTD %",$A$15)</f>
        <v>0.37251755308962348</v>
      </c>
      <c r="AG14" s="9">
        <f>GETPIVOTDATA("2 Year Plus YTD Loss Ratio %",$A$15)</f>
        <v>0.45566800702909238</v>
      </c>
      <c r="AH14" s="8">
        <f>GETPIVOTDATA("ACC YEAR IL ALAE YTD",$A$15)</f>
        <v>322791</v>
      </c>
      <c r="AI14" s="8">
        <f>GETPIVOTDATA("ACC YEAR IL ALAE PYTD",$A$15)</f>
        <v>398688</v>
      </c>
      <c r="AJ14" s="9">
        <f>GETPIVOTDATA("AY YTD LOSS RATIO %",$A$15)</f>
        <v>0.13891460257825461</v>
      </c>
      <c r="AK14" s="9">
        <f>GETPIVOTDATA("AY LOSS RATIO PYTD %",$A$15)</f>
        <v>0.25282478531124319</v>
      </c>
      <c r="AL14" s="9">
        <f>GETPIVOTDATA("eCLIQ Passthrough R12",$A$15)</f>
        <v>0.41257934218118869</v>
      </c>
      <c r="AM14" s="9">
        <f>GETPIVOTDATA("eCLIQ Utilization R12",$A$15)</f>
        <v>0.95856777493606138</v>
      </c>
      <c r="AN14" s="8">
        <f>GETPIVOTDATA("SVC Premium",$A$15)</f>
        <v>38977</v>
      </c>
    </row>
    <row r="15" spans="1:56" s="7" customFormat="1" ht="29" x14ac:dyDescent="0.35">
      <c r="A15" s="1" t="s">
        <v>850</v>
      </c>
      <c r="B15" s="2" t="s">
        <v>15</v>
      </c>
      <c r="C15" s="3" t="s">
        <v>58</v>
      </c>
      <c r="D15" s="2" t="s">
        <v>16</v>
      </c>
      <c r="E15" s="2" t="s">
        <v>17</v>
      </c>
      <c r="F15" s="3" t="s">
        <v>18</v>
      </c>
      <c r="G15" s="2" t="s">
        <v>19</v>
      </c>
      <c r="H15" s="2" t="s">
        <v>20</v>
      </c>
      <c r="I15" s="3" t="s">
        <v>21</v>
      </c>
      <c r="J15" s="2" t="s">
        <v>59</v>
      </c>
      <c r="K15" s="3" t="s">
        <v>60</v>
      </c>
      <c r="L15" s="4" t="s">
        <v>22</v>
      </c>
      <c r="M15" s="4" t="s">
        <v>23</v>
      </c>
      <c r="N15" s="3" t="s">
        <v>24</v>
      </c>
      <c r="O15" s="4" t="s">
        <v>25</v>
      </c>
      <c r="P15" s="4" t="s">
        <v>26</v>
      </c>
      <c r="Q15" s="3" t="s">
        <v>27</v>
      </c>
      <c r="R15" s="4" t="s">
        <v>28</v>
      </c>
      <c r="S15" s="4" t="s">
        <v>29</v>
      </c>
      <c r="T15" s="3" t="s">
        <v>30</v>
      </c>
      <c r="U15" s="3" t="s">
        <v>31</v>
      </c>
      <c r="V15" s="3" t="s">
        <v>32</v>
      </c>
      <c r="W15" t="s">
        <v>33</v>
      </c>
      <c r="X15" s="3" t="s">
        <v>34</v>
      </c>
      <c r="Y15" s="3" t="s">
        <v>35</v>
      </c>
      <c r="Z15" t="s">
        <v>36</v>
      </c>
      <c r="AA15" s="5" t="s">
        <v>37</v>
      </c>
      <c r="AB15" t="s">
        <v>38</v>
      </c>
      <c r="AC15" s="3" t="s">
        <v>39</v>
      </c>
      <c r="AD15" s="2" t="s">
        <v>40</v>
      </c>
      <c r="AE15" s="2" t="s">
        <v>41</v>
      </c>
      <c r="AF15" s="3" t="s">
        <v>42</v>
      </c>
      <c r="AG15" s="3" t="s">
        <v>61</v>
      </c>
      <c r="AH15" s="2" t="s">
        <v>62</v>
      </c>
      <c r="AI15" s="2" t="s">
        <v>63</v>
      </c>
      <c r="AJ15" s="3" t="s">
        <v>64</v>
      </c>
      <c r="AK15" s="3" t="s">
        <v>65</v>
      </c>
      <c r="AL15" s="3" t="s">
        <v>66</v>
      </c>
      <c r="AM15" s="3" t="s">
        <v>67</v>
      </c>
      <c r="AN15" s="4" t="s">
        <v>68</v>
      </c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</row>
    <row r="16" spans="1:56" x14ac:dyDescent="0.35">
      <c r="A16" t="s">
        <v>851</v>
      </c>
      <c r="B16" s="2">
        <v>3024340</v>
      </c>
      <c r="C16" s="3">
        <v>4.5550669108315379E-2</v>
      </c>
      <c r="D16" s="2">
        <v>808856</v>
      </c>
      <c r="E16" s="2">
        <v>677097</v>
      </c>
      <c r="F16" s="3">
        <v>0.19459397988766747</v>
      </c>
      <c r="G16" s="2">
        <v>230683</v>
      </c>
      <c r="H16" s="2">
        <v>471726</v>
      </c>
      <c r="I16" s="3">
        <v>-0.51098095080618833</v>
      </c>
      <c r="J16" s="2">
        <v>1146182</v>
      </c>
      <c r="K16" s="3">
        <v>-0.17375912342986899</v>
      </c>
      <c r="L16" s="4">
        <v>666</v>
      </c>
      <c r="M16" s="4">
        <v>853</v>
      </c>
      <c r="N16" s="3">
        <v>-0.21922626025791325</v>
      </c>
      <c r="O16" s="4">
        <v>496</v>
      </c>
      <c r="P16" s="4">
        <v>636</v>
      </c>
      <c r="Q16" s="3">
        <v>-0.22012578616352202</v>
      </c>
      <c r="R16" s="4">
        <v>108</v>
      </c>
      <c r="S16" s="4">
        <v>183</v>
      </c>
      <c r="T16" s="3">
        <v>-0.4098360655737705</v>
      </c>
      <c r="U16" s="3">
        <v>0.74474474474474472</v>
      </c>
      <c r="V16" s="3">
        <v>0.74560375146541613</v>
      </c>
      <c r="W16" s="3">
        <v>-8.5900672067140693E-4</v>
      </c>
      <c r="X16" s="3">
        <v>0.21774193548387097</v>
      </c>
      <c r="Y16" s="3">
        <v>0.28773584905660377</v>
      </c>
      <c r="Z16" s="3">
        <v>-6.9993913572732797E-2</v>
      </c>
      <c r="AA16" s="3">
        <v>0.85389981051459396</v>
      </c>
      <c r="AB16" s="14">
        <v>886</v>
      </c>
      <c r="AC16" s="3">
        <v>0.76134699853587118</v>
      </c>
      <c r="AD16" s="2">
        <v>714886</v>
      </c>
      <c r="AE16" s="2">
        <v>69485</v>
      </c>
      <c r="AF16" s="3">
        <v>9.7197315376157875E-2</v>
      </c>
      <c r="AG16" s="3">
        <v>0.49153497170752858</v>
      </c>
      <c r="AH16" s="2">
        <v>42024</v>
      </c>
      <c r="AI16" s="2">
        <v>20332</v>
      </c>
      <c r="AJ16" s="3">
        <v>5.8784197760202328E-2</v>
      </c>
      <c r="AK16" s="3">
        <v>4.3507940006462423E-2</v>
      </c>
      <c r="AL16" s="3">
        <v>0.35948905109489049</v>
      </c>
      <c r="AM16" s="3">
        <v>0.95027080256031515</v>
      </c>
      <c r="AN16" s="4">
        <v>0</v>
      </c>
      <c r="AO16"/>
      <c r="AP16"/>
      <c r="AQ16"/>
      <c r="AT16"/>
      <c r="AU16"/>
      <c r="AV16"/>
      <c r="AW16"/>
    </row>
    <row r="17" spans="1:49" x14ac:dyDescent="0.35">
      <c r="A17" t="s">
        <v>852</v>
      </c>
      <c r="B17" s="2">
        <v>4474497</v>
      </c>
      <c r="C17" s="3">
        <v>7.0597513206916054E-2</v>
      </c>
      <c r="D17" s="2">
        <v>1185784</v>
      </c>
      <c r="E17" s="2">
        <v>890726</v>
      </c>
      <c r="F17" s="3">
        <v>0.33125562743200487</v>
      </c>
      <c r="G17" s="2">
        <v>403222</v>
      </c>
      <c r="H17" s="2">
        <v>297393</v>
      </c>
      <c r="I17" s="3">
        <v>0.35585571953610207</v>
      </c>
      <c r="J17" s="2">
        <v>1622793</v>
      </c>
      <c r="K17" s="3">
        <v>6.9763685888392865E-2</v>
      </c>
      <c r="L17" s="4">
        <v>779</v>
      </c>
      <c r="M17" s="4">
        <v>808</v>
      </c>
      <c r="N17" s="3">
        <v>-3.5891089108910888E-2</v>
      </c>
      <c r="O17" s="4">
        <v>552</v>
      </c>
      <c r="P17" s="4">
        <v>629</v>
      </c>
      <c r="Q17" s="3">
        <v>-0.12241653418124006</v>
      </c>
      <c r="R17" s="4">
        <v>189</v>
      </c>
      <c r="S17" s="4">
        <v>223</v>
      </c>
      <c r="T17" s="3">
        <v>-0.15246636771300448</v>
      </c>
      <c r="U17" s="3">
        <v>0.70860077021822854</v>
      </c>
      <c r="V17" s="3">
        <v>0.77846534653465349</v>
      </c>
      <c r="W17" s="3">
        <v>-6.9864576316424953E-2</v>
      </c>
      <c r="X17" s="3">
        <v>0.34239130434782611</v>
      </c>
      <c r="Y17" s="3">
        <v>0.35453100158982515</v>
      </c>
      <c r="Z17" s="3">
        <v>-1.2139697241999037E-2</v>
      </c>
      <c r="AA17" s="3">
        <v>0.87856647274245947</v>
      </c>
      <c r="AB17" s="14">
        <v>1059</v>
      </c>
      <c r="AC17" s="3">
        <v>0.76157407407407407</v>
      </c>
      <c r="AD17" s="2">
        <v>953507</v>
      </c>
      <c r="AE17" s="2">
        <v>111429</v>
      </c>
      <c r="AF17" s="3">
        <v>0.1168622778857418</v>
      </c>
      <c r="AG17" s="3">
        <v>0.45525500139710234</v>
      </c>
      <c r="AH17" s="2">
        <v>27420</v>
      </c>
      <c r="AI17" s="2">
        <v>246101</v>
      </c>
      <c r="AJ17" s="3">
        <v>2.8756999162040761E-2</v>
      </c>
      <c r="AK17" s="3">
        <v>0.30400704611598917</v>
      </c>
      <c r="AL17" s="3">
        <v>0.42225392296718972</v>
      </c>
      <c r="AM17" s="3">
        <v>0.96461023433763748</v>
      </c>
      <c r="AN17" s="4">
        <v>38977</v>
      </c>
      <c r="AO17"/>
      <c r="AP17"/>
      <c r="AQ17"/>
      <c r="AT17"/>
      <c r="AU17"/>
      <c r="AV17"/>
      <c r="AW17"/>
    </row>
    <row r="18" spans="1:49" x14ac:dyDescent="0.35">
      <c r="A18" t="s">
        <v>853</v>
      </c>
      <c r="B18" s="2">
        <v>105982</v>
      </c>
      <c r="C18" s="3">
        <v>1.2723900598211797</v>
      </c>
      <c r="D18" s="2">
        <v>61368</v>
      </c>
      <c r="E18" s="2">
        <v>2025</v>
      </c>
      <c r="F18" s="3">
        <v>29.305185185185184</v>
      </c>
      <c r="G18" s="2">
        <v>59166</v>
      </c>
      <c r="H18" s="2">
        <v>2025</v>
      </c>
      <c r="I18" s="3">
        <v>28.217777777777776</v>
      </c>
      <c r="J18" s="2">
        <v>99993</v>
      </c>
      <c r="K18" s="3">
        <v>1.3334500140016803</v>
      </c>
      <c r="L18" s="4">
        <v>178</v>
      </c>
      <c r="M18" s="4">
        <v>9</v>
      </c>
      <c r="N18" s="3">
        <v>18.777777777777779</v>
      </c>
      <c r="O18" s="4">
        <v>111</v>
      </c>
      <c r="P18" s="4">
        <v>9</v>
      </c>
      <c r="Q18" s="3">
        <v>11.333333333333334</v>
      </c>
      <c r="R18" s="4">
        <v>23</v>
      </c>
      <c r="S18" s="4">
        <v>1</v>
      </c>
      <c r="T18" s="3">
        <v>22</v>
      </c>
      <c r="U18" s="3">
        <v>0.6235955056179775</v>
      </c>
      <c r="V18" s="3">
        <v>1</v>
      </c>
      <c r="W18" s="3">
        <v>-0.3764044943820225</v>
      </c>
      <c r="X18" s="3">
        <v>0.2072072072072072</v>
      </c>
      <c r="Y18" s="3">
        <v>0.1111111111111111</v>
      </c>
      <c r="Z18" s="3">
        <v>9.6096096096096095E-2</v>
      </c>
      <c r="AA18" s="3">
        <v>1.0874074074074074</v>
      </c>
      <c r="AB18" s="14">
        <v>29</v>
      </c>
      <c r="AC18" s="3">
        <v>1</v>
      </c>
      <c r="AD18" s="2">
        <v>19532</v>
      </c>
      <c r="AE18" s="2">
        <v>0</v>
      </c>
      <c r="AF18" s="3">
        <v>0</v>
      </c>
      <c r="AG18" s="3">
        <v>0</v>
      </c>
      <c r="AH18" s="2">
        <v>0</v>
      </c>
      <c r="AI18" s="2">
        <v>0</v>
      </c>
      <c r="AJ18" s="3">
        <v>0</v>
      </c>
      <c r="AK18" s="3">
        <v>0</v>
      </c>
      <c r="AL18" s="3">
        <v>0.46153846153846156</v>
      </c>
      <c r="AM18" s="3">
        <v>0.98536585365853657</v>
      </c>
      <c r="AN18" s="4">
        <v>0</v>
      </c>
      <c r="AO18"/>
      <c r="AP18"/>
      <c r="AQ18"/>
      <c r="AT18"/>
      <c r="AU18"/>
      <c r="AV18"/>
      <c r="AW18"/>
    </row>
    <row r="19" spans="1:49" x14ac:dyDescent="0.35">
      <c r="A19" t="s">
        <v>854</v>
      </c>
      <c r="B19" s="2">
        <v>995641</v>
      </c>
      <c r="C19" s="3">
        <v>0.20711411462747223</v>
      </c>
      <c r="D19" s="2">
        <v>312147</v>
      </c>
      <c r="E19" s="2">
        <v>141317</v>
      </c>
      <c r="F19" s="3">
        <v>1.2088425313302715</v>
      </c>
      <c r="G19" s="2">
        <v>172203</v>
      </c>
      <c r="H19" s="2">
        <v>76630</v>
      </c>
      <c r="I19" s="3">
        <v>1.2472008351820436</v>
      </c>
      <c r="J19" s="2">
        <v>635764</v>
      </c>
      <c r="K19" s="3">
        <v>0.17692445820089561</v>
      </c>
      <c r="L19" s="4">
        <v>300</v>
      </c>
      <c r="M19" s="4">
        <v>220</v>
      </c>
      <c r="N19" s="3">
        <v>0.36363636363636365</v>
      </c>
      <c r="O19" s="4">
        <v>234</v>
      </c>
      <c r="P19" s="4">
        <v>159</v>
      </c>
      <c r="Q19" s="3">
        <v>0.47169811320754718</v>
      </c>
      <c r="R19" s="4">
        <v>59</v>
      </c>
      <c r="S19" s="4">
        <v>57</v>
      </c>
      <c r="T19" s="3">
        <v>3.5087719298245612E-2</v>
      </c>
      <c r="U19" s="3">
        <v>0.78</v>
      </c>
      <c r="V19" s="3">
        <v>0.72272727272727277</v>
      </c>
      <c r="W19" s="3">
        <v>5.7272727272727253E-2</v>
      </c>
      <c r="X19" s="3">
        <v>0.25213675213675213</v>
      </c>
      <c r="Y19" s="3">
        <v>0.35849056603773582</v>
      </c>
      <c r="Z19" s="3">
        <v>-0.1063538139009837</v>
      </c>
      <c r="AA19" s="3">
        <v>0.99028425454828506</v>
      </c>
      <c r="AB19" s="14">
        <v>290</v>
      </c>
      <c r="AC19" s="3">
        <v>0.62222222222222223</v>
      </c>
      <c r="AD19" s="2">
        <v>264920</v>
      </c>
      <c r="AE19" s="2">
        <v>135394</v>
      </c>
      <c r="AF19" s="3">
        <v>0.51107504152196892</v>
      </c>
      <c r="AG19" s="3">
        <v>0.32397390504504486</v>
      </c>
      <c r="AH19" s="2">
        <v>17774</v>
      </c>
      <c r="AI19" s="2">
        <v>0</v>
      </c>
      <c r="AJ19" s="3">
        <v>6.709195228748302E-2</v>
      </c>
      <c r="AK19" s="3">
        <v>0</v>
      </c>
      <c r="AL19" s="3">
        <v>0.51574803149606296</v>
      </c>
      <c r="AM19" s="3">
        <v>0.97212121212121216</v>
      </c>
      <c r="AN19" s="4">
        <v>0</v>
      </c>
      <c r="AO19"/>
      <c r="AP19"/>
      <c r="AQ19"/>
      <c r="AT19"/>
      <c r="AU19"/>
      <c r="AV19"/>
      <c r="AW19"/>
    </row>
    <row r="20" spans="1:49" x14ac:dyDescent="0.35">
      <c r="A20" t="s">
        <v>855</v>
      </c>
      <c r="B20" s="2">
        <v>330817</v>
      </c>
      <c r="C20" s="3">
        <v>-2.5176729205772023E-2</v>
      </c>
      <c r="D20" s="2">
        <v>60228</v>
      </c>
      <c r="E20" s="2">
        <v>68772</v>
      </c>
      <c r="F20" s="3">
        <v>-0.12423660792182867</v>
      </c>
      <c r="G20" s="2">
        <v>6921</v>
      </c>
      <c r="H20" s="2">
        <v>18884</v>
      </c>
      <c r="I20" s="3">
        <v>-0.6334992586316458</v>
      </c>
      <c r="J20" s="2">
        <v>82427</v>
      </c>
      <c r="K20" s="3">
        <v>-0.12674012077550589</v>
      </c>
      <c r="L20" s="4">
        <v>33</v>
      </c>
      <c r="M20" s="4">
        <v>51</v>
      </c>
      <c r="N20" s="3">
        <v>-0.35294117647058826</v>
      </c>
      <c r="O20" s="4">
        <v>24</v>
      </c>
      <c r="P20" s="4">
        <v>37</v>
      </c>
      <c r="Q20" s="3">
        <v>-0.35135135135135137</v>
      </c>
      <c r="R20" s="4">
        <v>7</v>
      </c>
      <c r="S20" s="4">
        <v>8</v>
      </c>
      <c r="T20" s="3">
        <v>-0.125</v>
      </c>
      <c r="U20" s="3">
        <v>0.72727272727272729</v>
      </c>
      <c r="V20" s="3">
        <v>0.72549019607843135</v>
      </c>
      <c r="W20" s="3">
        <v>1.7825311942959443E-3</v>
      </c>
      <c r="X20" s="3">
        <v>0.29166666666666669</v>
      </c>
      <c r="Y20" s="3">
        <v>0.21621621621621623</v>
      </c>
      <c r="Z20" s="3">
        <v>7.5450450450450457E-2</v>
      </c>
      <c r="AA20" s="3">
        <v>0.7751265049729541</v>
      </c>
      <c r="AB20" s="14">
        <v>81</v>
      </c>
      <c r="AC20" s="3">
        <v>0.79032258064516125</v>
      </c>
      <c r="AD20" s="2">
        <v>80359</v>
      </c>
      <c r="AE20" s="2">
        <v>145175</v>
      </c>
      <c r="AF20" s="3">
        <v>1.8065804701402457</v>
      </c>
      <c r="AG20" s="3">
        <v>0.43963442684958953</v>
      </c>
      <c r="AH20" s="2">
        <v>88934</v>
      </c>
      <c r="AI20" s="2">
        <v>1</v>
      </c>
      <c r="AJ20" s="3">
        <v>1.106708644955761</v>
      </c>
      <c r="AK20" s="3">
        <v>1.8809367064798271E-5</v>
      </c>
      <c r="AL20" s="3">
        <v>0.58823529411764708</v>
      </c>
      <c r="AM20" s="3">
        <v>0.93069306930693074</v>
      </c>
      <c r="AN20" s="4">
        <v>0</v>
      </c>
      <c r="AO20"/>
      <c r="AP20"/>
      <c r="AQ20"/>
      <c r="AT20"/>
      <c r="AU20"/>
      <c r="AV20"/>
      <c r="AW20"/>
    </row>
    <row r="21" spans="1:49" x14ac:dyDescent="0.35">
      <c r="A21" t="s">
        <v>856</v>
      </c>
      <c r="B21" s="2">
        <v>491255</v>
      </c>
      <c r="C21" s="3">
        <v>0.10694625647542887</v>
      </c>
      <c r="D21" s="2">
        <v>230626</v>
      </c>
      <c r="E21" s="2">
        <v>183164</v>
      </c>
      <c r="F21" s="3">
        <v>0.25912297176301013</v>
      </c>
      <c r="G21" s="2">
        <v>25660</v>
      </c>
      <c r="H21" s="2">
        <v>44492</v>
      </c>
      <c r="I21" s="3">
        <v>-0.4232671041985076</v>
      </c>
      <c r="J21" s="2">
        <v>87482</v>
      </c>
      <c r="K21" s="3">
        <v>-0.17713565475854545</v>
      </c>
      <c r="L21" s="4">
        <v>76</v>
      </c>
      <c r="M21" s="4">
        <v>86</v>
      </c>
      <c r="N21" s="3">
        <v>-0.11627906976744186</v>
      </c>
      <c r="O21" s="4">
        <v>48</v>
      </c>
      <c r="P21" s="4">
        <v>68</v>
      </c>
      <c r="Q21" s="3">
        <v>-0.29411764705882354</v>
      </c>
      <c r="R21" s="4">
        <v>12</v>
      </c>
      <c r="S21" s="4">
        <v>19</v>
      </c>
      <c r="T21" s="3">
        <v>-0.36842105263157893</v>
      </c>
      <c r="U21" s="3">
        <v>0.63157894736842102</v>
      </c>
      <c r="V21" s="3">
        <v>0.79069767441860461</v>
      </c>
      <c r="W21" s="3">
        <v>-0.15911872705018359</v>
      </c>
      <c r="X21" s="3">
        <v>0.25</v>
      </c>
      <c r="Y21" s="3">
        <v>0.27941176470588236</v>
      </c>
      <c r="Z21" s="3">
        <v>-2.9411764705882359E-2</v>
      </c>
      <c r="AA21" s="3">
        <v>1.1190299403812975</v>
      </c>
      <c r="AB21" s="14">
        <v>99</v>
      </c>
      <c r="AC21" s="3">
        <v>0.94936708860759489</v>
      </c>
      <c r="AD21" s="2">
        <v>120820</v>
      </c>
      <c r="AE21" s="2">
        <v>392155</v>
      </c>
      <c r="AF21" s="3">
        <v>3.2457788445621585</v>
      </c>
      <c r="AG21" s="3">
        <v>0.83134919895620252</v>
      </c>
      <c r="AH21" s="2">
        <v>146639</v>
      </c>
      <c r="AI21" s="2">
        <v>132254</v>
      </c>
      <c r="AJ21" s="3">
        <v>1.2136980632345638</v>
      </c>
      <c r="AK21" s="3">
        <v>1.9042778361722654</v>
      </c>
      <c r="AL21" s="3">
        <v>0.23333333333333334</v>
      </c>
      <c r="AM21" s="3">
        <v>0.89603960396039606</v>
      </c>
      <c r="AN21" s="4">
        <v>0</v>
      </c>
      <c r="AO21"/>
      <c r="AP21"/>
      <c r="AQ21"/>
      <c r="AT21"/>
      <c r="AU21"/>
      <c r="AV21"/>
      <c r="AW21"/>
    </row>
    <row r="22" spans="1:49" x14ac:dyDescent="0.35">
      <c r="A22" t="s">
        <v>857</v>
      </c>
      <c r="B22" s="2">
        <v>753925</v>
      </c>
      <c r="C22" s="3">
        <v>0.32552415278449298</v>
      </c>
      <c r="D22" s="2">
        <v>296793</v>
      </c>
      <c r="E22" s="2">
        <v>111643</v>
      </c>
      <c r="F22" s="3">
        <v>1.6584111856542729</v>
      </c>
      <c r="G22" s="2">
        <v>163684</v>
      </c>
      <c r="H22" s="2">
        <v>47243</v>
      </c>
      <c r="I22" s="3">
        <v>2.4647249327942764</v>
      </c>
      <c r="J22" s="2">
        <v>345567</v>
      </c>
      <c r="K22" s="3">
        <v>0.50819636357288134</v>
      </c>
      <c r="L22" s="4">
        <v>93</v>
      </c>
      <c r="M22" s="4">
        <v>142</v>
      </c>
      <c r="N22" s="3">
        <v>-0.34507042253521125</v>
      </c>
      <c r="O22" s="4">
        <v>64</v>
      </c>
      <c r="P22" s="4">
        <v>101</v>
      </c>
      <c r="Q22" s="3">
        <v>-0.36633663366336633</v>
      </c>
      <c r="R22" s="4">
        <v>27</v>
      </c>
      <c r="S22" s="4">
        <v>24</v>
      </c>
      <c r="T22" s="3">
        <v>0.125</v>
      </c>
      <c r="U22" s="3">
        <v>0.68817204301075274</v>
      </c>
      <c r="V22" s="3">
        <v>0.71126760563380287</v>
      </c>
      <c r="W22" s="3">
        <v>-2.3095562623050125E-2</v>
      </c>
      <c r="X22" s="3">
        <v>0.421875</v>
      </c>
      <c r="Y22" s="3">
        <v>0.23762376237623761</v>
      </c>
      <c r="Z22" s="3">
        <v>0.18425123762376239</v>
      </c>
      <c r="AA22" s="3">
        <v>1.1922735863421801</v>
      </c>
      <c r="AB22" s="14">
        <v>140</v>
      </c>
      <c r="AC22" s="3">
        <v>0.90909090909090906</v>
      </c>
      <c r="AD22" s="2">
        <v>159715</v>
      </c>
      <c r="AE22" s="2">
        <v>11968</v>
      </c>
      <c r="AF22" s="3">
        <v>7.4933475252794035E-2</v>
      </c>
      <c r="AG22" s="3">
        <v>0.10432370937341698</v>
      </c>
      <c r="AH22" s="2">
        <v>0</v>
      </c>
      <c r="AI22" s="2">
        <v>0</v>
      </c>
      <c r="AJ22" s="3">
        <v>0</v>
      </c>
      <c r="AK22" s="3">
        <v>0</v>
      </c>
      <c r="AL22" s="3">
        <v>0.39759036144578314</v>
      </c>
      <c r="AM22" s="3">
        <v>0.96791443850267378</v>
      </c>
      <c r="AN22" s="4">
        <v>0</v>
      </c>
      <c r="AO22"/>
      <c r="AP22"/>
      <c r="AQ22"/>
      <c r="AT22"/>
      <c r="AU22"/>
      <c r="AV22"/>
      <c r="AW22"/>
    </row>
    <row r="23" spans="1:49" x14ac:dyDescent="0.35">
      <c r="A23" t="s">
        <v>858</v>
      </c>
      <c r="B23" s="2">
        <v>41903</v>
      </c>
      <c r="C23" s="3">
        <v>-1.6292227152146864E-2</v>
      </c>
      <c r="D23" s="2">
        <v>5322</v>
      </c>
      <c r="E23" s="2">
        <v>6016</v>
      </c>
      <c r="F23" s="3">
        <v>-0.11535904255319152</v>
      </c>
      <c r="G23" s="2">
        <v>3461</v>
      </c>
      <c r="H23" s="2">
        <v>6016</v>
      </c>
      <c r="I23" s="3">
        <v>-0.42470079787234044</v>
      </c>
      <c r="J23" s="2">
        <v>38213</v>
      </c>
      <c r="K23" s="3">
        <v>-6.2671703296703296E-2</v>
      </c>
      <c r="L23" s="4">
        <v>11</v>
      </c>
      <c r="M23" s="4">
        <v>10</v>
      </c>
      <c r="N23" s="3">
        <v>0.1</v>
      </c>
      <c r="O23" s="4">
        <v>6</v>
      </c>
      <c r="P23" s="4">
        <v>10</v>
      </c>
      <c r="Q23" s="3">
        <v>-0.4</v>
      </c>
      <c r="R23" s="4">
        <v>2</v>
      </c>
      <c r="S23" s="4">
        <v>8</v>
      </c>
      <c r="T23" s="3">
        <v>-0.75</v>
      </c>
      <c r="U23" s="3">
        <v>0.54545454545454541</v>
      </c>
      <c r="V23" s="3">
        <v>1</v>
      </c>
      <c r="W23" s="3">
        <v>-0.45454545454545459</v>
      </c>
      <c r="X23" s="3">
        <v>0.33333333333333331</v>
      </c>
      <c r="Y23" s="3">
        <v>0.8</v>
      </c>
      <c r="Z23" s="3">
        <v>-0.46666666666666673</v>
      </c>
      <c r="AA23" s="3">
        <v>0.30934175531914893</v>
      </c>
      <c r="AB23" s="14">
        <v>8</v>
      </c>
      <c r="AC23" s="3">
        <v>0</v>
      </c>
      <c r="AD23" s="2">
        <v>9926</v>
      </c>
      <c r="AE23" s="2">
        <v>0</v>
      </c>
      <c r="AF23" s="3">
        <v>0</v>
      </c>
      <c r="AG23" s="3">
        <v>0</v>
      </c>
      <c r="AH23" s="2">
        <v>0</v>
      </c>
      <c r="AI23" s="2">
        <v>0</v>
      </c>
      <c r="AJ23" s="3">
        <v>0</v>
      </c>
      <c r="AK23" s="3">
        <v>0</v>
      </c>
      <c r="AL23" s="3">
        <v>0.42857142857142855</v>
      </c>
      <c r="AM23" s="3">
        <v>0.94444444444444442</v>
      </c>
      <c r="AN23" s="4">
        <v>0</v>
      </c>
      <c r="AO23"/>
      <c r="AP23"/>
      <c r="AQ23"/>
      <c r="AT23"/>
      <c r="AU23"/>
      <c r="AV23"/>
      <c r="AW23"/>
    </row>
    <row r="24" spans="1:49" x14ac:dyDescent="0.35">
      <c r="A24" s="7" t="s">
        <v>45</v>
      </c>
      <c r="B24" s="2">
        <v>10218360</v>
      </c>
      <c r="C24" s="3">
        <v>9.4277615882465568E-2</v>
      </c>
      <c r="D24" s="2">
        <v>2961124</v>
      </c>
      <c r="E24" s="2">
        <v>2080760</v>
      </c>
      <c r="F24" s="3">
        <v>0.42309732982179593</v>
      </c>
      <c r="G24" s="2">
        <v>1065000</v>
      </c>
      <c r="H24" s="2">
        <v>964409</v>
      </c>
      <c r="I24" s="3">
        <v>0.10430325722800181</v>
      </c>
      <c r="J24" s="2">
        <v>4058421</v>
      </c>
      <c r="K24" s="3">
        <v>2.5415694964159654E-2</v>
      </c>
      <c r="L24" s="4">
        <v>2136</v>
      </c>
      <c r="M24" s="4">
        <v>2179</v>
      </c>
      <c r="N24" s="3">
        <v>-1.9733822854520421E-2</v>
      </c>
      <c r="O24" s="4">
        <v>1535</v>
      </c>
      <c r="P24" s="4">
        <v>1649</v>
      </c>
      <c r="Q24" s="3">
        <v>-6.9132807762280174E-2</v>
      </c>
      <c r="R24" s="4">
        <v>427</v>
      </c>
      <c r="S24" s="4">
        <v>523</v>
      </c>
      <c r="T24" s="3">
        <v>-0.1835564053537285</v>
      </c>
      <c r="U24" s="3">
        <v>0.71863295880149813</v>
      </c>
      <c r="V24" s="3">
        <v>0.75676916016521345</v>
      </c>
      <c r="W24" s="3">
        <v>-3.8136201363715316E-2</v>
      </c>
      <c r="X24" s="3">
        <v>0.2781758957654723</v>
      </c>
      <c r="Y24" s="3">
        <v>0.3171619163129169</v>
      </c>
      <c r="Z24" s="3">
        <v>-3.89860205474446E-2</v>
      </c>
      <c r="AA24" s="3">
        <v>0.91126511466963989</v>
      </c>
      <c r="AB24" s="14">
        <v>2592</v>
      </c>
      <c r="AC24" s="3">
        <v>0.76256410256410256</v>
      </c>
      <c r="AD24" s="2">
        <v>2323665</v>
      </c>
      <c r="AE24" s="2">
        <v>865606</v>
      </c>
      <c r="AF24" s="3">
        <v>0.37251755308962348</v>
      </c>
      <c r="AG24" s="3">
        <v>0.45566800702909238</v>
      </c>
      <c r="AH24" s="2">
        <v>322791</v>
      </c>
      <c r="AI24" s="2">
        <v>398688</v>
      </c>
      <c r="AJ24" s="3">
        <v>0.13891460257825461</v>
      </c>
      <c r="AK24" s="3">
        <v>0.25282478531124319</v>
      </c>
      <c r="AL24" s="3">
        <v>0.41257934218118869</v>
      </c>
      <c r="AM24" s="3">
        <v>0.95856777493606138</v>
      </c>
      <c r="AN24" s="4">
        <v>38977</v>
      </c>
      <c r="AO24"/>
      <c r="AP24"/>
      <c r="AQ24"/>
      <c r="AT24"/>
      <c r="AU24"/>
      <c r="AV24"/>
      <c r="AW24"/>
    </row>
    <row r="25" spans="1:49" x14ac:dyDescent="0.35">
      <c r="A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T25"/>
      <c r="AU25"/>
      <c r="AV25"/>
      <c r="AW25"/>
    </row>
    <row r="26" spans="1:49" x14ac:dyDescent="0.35">
      <c r="A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T26"/>
      <c r="AU26"/>
      <c r="AV26"/>
      <c r="AW26"/>
    </row>
    <row r="27" spans="1:49" x14ac:dyDescent="0.35">
      <c r="A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T27"/>
      <c r="AU27"/>
      <c r="AV27"/>
      <c r="AW27"/>
    </row>
    <row r="28" spans="1:49" x14ac:dyDescent="0.35">
      <c r="A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T28"/>
      <c r="AU28"/>
      <c r="AV28"/>
      <c r="AW28"/>
    </row>
    <row r="29" spans="1:49" x14ac:dyDescent="0.35">
      <c r="A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T29"/>
      <c r="AU29"/>
      <c r="AV29"/>
      <c r="AW29"/>
    </row>
    <row r="30" spans="1:49" x14ac:dyDescent="0.35">
      <c r="A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T30"/>
      <c r="AU30"/>
      <c r="AV30"/>
      <c r="AW30"/>
    </row>
    <row r="31" spans="1:49" x14ac:dyDescent="0.35">
      <c r="A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T31"/>
      <c r="AU31"/>
      <c r="AV31"/>
      <c r="AW31"/>
    </row>
    <row r="32" spans="1:49" x14ac:dyDescent="0.35">
      <c r="A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T32"/>
      <c r="AU32"/>
      <c r="AV32"/>
      <c r="AW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  <row r="21200" customFormat="1" x14ac:dyDescent="0.35"/>
    <row r="21201" customFormat="1" x14ac:dyDescent="0.35"/>
    <row r="21202" customFormat="1" x14ac:dyDescent="0.35"/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636A7-271B-4D9B-BC48-923CC475FCDF}">
  <sheetPr>
    <tabColor theme="7" tint="0.79998168889431442"/>
  </sheetPr>
  <dimension ref="A1:BD21199"/>
  <sheetViews>
    <sheetView workbookViewId="0">
      <selection activeCell="A26" sqref="A26"/>
    </sheetView>
  </sheetViews>
  <sheetFormatPr defaultRowHeight="14.5" x14ac:dyDescent="0.35"/>
  <cols>
    <col min="1" max="1" width="28.81640625" style="7" bestFit="1" customWidth="1"/>
    <col min="2" max="9" width="15.54296875" customWidth="1"/>
    <col min="10" max="11" width="15.54296875" style="2" customWidth="1"/>
    <col min="12" max="15" width="15.54296875" style="3" customWidth="1"/>
    <col min="16" max="17" width="15.54296875" style="2" customWidth="1"/>
    <col min="18" max="18" width="15.54296875" style="3" customWidth="1"/>
    <col min="19" max="19" width="15.54296875" style="2" customWidth="1"/>
    <col min="20" max="20" width="15.54296875" style="4" customWidth="1"/>
    <col min="21" max="21" width="15.54296875" style="3" customWidth="1"/>
    <col min="22" max="23" width="15.54296875" style="4" customWidth="1"/>
    <col min="24" max="25" width="15.54296875" style="3" customWidth="1"/>
    <col min="26" max="27" width="15.54296875" style="2" customWidth="1"/>
    <col min="28" max="28" width="15.54296875" style="3" customWidth="1"/>
    <col min="29" max="30" width="15.54296875" style="4" customWidth="1"/>
    <col min="31" max="33" width="15.54296875" style="3" customWidth="1"/>
    <col min="34" max="35" width="15.54296875" style="7" customWidth="1"/>
    <col min="36" max="38" width="15.54296875" style="3" customWidth="1"/>
    <col min="39" max="41" width="15.54296875" style="7" customWidth="1"/>
    <col min="42" max="43" width="15.54296875" style="5" customWidth="1"/>
    <col min="44" max="45" width="15.54296875" customWidth="1"/>
    <col min="46" max="46" width="8.81640625" style="5" bestFit="1" customWidth="1"/>
    <col min="47" max="47" width="9.81640625" style="5" bestFit="1" customWidth="1"/>
    <col min="48" max="48" width="10.81640625" style="5" bestFit="1" customWidth="1"/>
    <col min="49" max="49" width="8.81640625" style="5" bestFit="1" customWidth="1"/>
    <col min="50" max="51" width="8.81640625" bestFit="1" customWidth="1"/>
    <col min="52" max="52" width="12.1796875" bestFit="1" customWidth="1"/>
    <col min="53" max="53" width="15.54296875" customWidth="1"/>
    <col min="54" max="54" width="12.1796875" bestFit="1" customWidth="1"/>
    <col min="55" max="55" width="9.81640625" bestFit="1" customWidth="1"/>
    <col min="56" max="56" width="8.81640625" bestFit="1" customWidth="1"/>
  </cols>
  <sheetData>
    <row r="1" spans="1:56" ht="36" x14ac:dyDescent="0.35">
      <c r="A1" s="6" t="str">
        <f>B5</f>
        <v>AGENCY COLLECTIVE</v>
      </c>
    </row>
    <row r="2" spans="1:56" ht="18" x14ac:dyDescent="0.35">
      <c r="A2" s="6" t="s">
        <v>859</v>
      </c>
    </row>
    <row r="3" spans="1:56" x14ac:dyDescent="0.35">
      <c r="A3"/>
    </row>
    <row r="4" spans="1:56" x14ac:dyDescent="0.35">
      <c r="A4"/>
    </row>
    <row r="5" spans="1:56" x14ac:dyDescent="0.35">
      <c r="A5" s="1" t="s">
        <v>1</v>
      </c>
      <c r="B5" t="s">
        <v>2</v>
      </c>
    </row>
    <row r="6" spans="1:56" x14ac:dyDescent="0.35">
      <c r="A6" s="1" t="s">
        <v>7</v>
      </c>
      <c r="B6" t="s">
        <v>4</v>
      </c>
    </row>
    <row r="7" spans="1:56" x14ac:dyDescent="0.35">
      <c r="A7" s="1" t="s">
        <v>8</v>
      </c>
      <c r="B7" t="s">
        <v>4</v>
      </c>
    </row>
    <row r="8" spans="1:56" x14ac:dyDescent="0.35">
      <c r="A8" s="1" t="s">
        <v>9</v>
      </c>
      <c r="B8" t="s">
        <v>4</v>
      </c>
    </row>
    <row r="9" spans="1:56" x14ac:dyDescent="0.35">
      <c r="A9" s="1" t="s">
        <v>10</v>
      </c>
      <c r="B9" t="s">
        <v>4</v>
      </c>
    </row>
    <row r="10" spans="1:56" x14ac:dyDescent="0.35">
      <c r="A10" s="1" t="s">
        <v>12</v>
      </c>
      <c r="B10" t="s">
        <v>4</v>
      </c>
    </row>
    <row r="11" spans="1:56" x14ac:dyDescent="0.35">
      <c r="C11" s="8" t="s">
        <v>13</v>
      </c>
      <c r="D11" s="8">
        <f>GETPIVOTDATA("CY R12 DWP",$A$12)</f>
        <v>10218360</v>
      </c>
      <c r="E11" s="9">
        <f>GETPIVOTDATA("DWP R12 Growth %",$A$12)</f>
        <v>9.4277615882465568E-2</v>
      </c>
      <c r="F11" s="8">
        <f>GETPIVOTDATA("CY YTD DWP",$A$12)</f>
        <v>2961124</v>
      </c>
      <c r="G11" s="8">
        <f>GETPIVOTDATA("PY YTD DWP",$A$12)</f>
        <v>2080760</v>
      </c>
      <c r="H11" s="9">
        <f>GETPIVOTDATA("YTD DWP Growth",$A$12)</f>
        <v>0.42309732982179593</v>
      </c>
      <c r="I11" s="8">
        <f>GETPIVOTDATA("CY YTD NB",$A$12)</f>
        <v>1065000</v>
      </c>
      <c r="J11" s="8">
        <f>GETPIVOTDATA("PY YTD NB",$A$12)</f>
        <v>964409</v>
      </c>
      <c r="K11" s="9">
        <f>GETPIVOTDATA("YTD NB Growth",$A$12)</f>
        <v>0.10430325722800181</v>
      </c>
      <c r="L11" s="8">
        <f>GETPIVOTDATA("CY R12 NB",$A$12)</f>
        <v>4058421</v>
      </c>
      <c r="M11" s="9">
        <f>GETPIVOTDATA("NB R12 Growth %",$A$12)</f>
        <v>2.5415694964159654E-2</v>
      </c>
      <c r="N11" s="11">
        <f>GETPIVOTDATA("CY YTD Opps",$A$12)</f>
        <v>2136</v>
      </c>
      <c r="O11" s="11">
        <f>GETPIVOTDATA("PY YTD Opps",$A$12)</f>
        <v>2179</v>
      </c>
      <c r="P11" s="9">
        <f>GETPIVOTDATA("YTD Opps Growth %",$A$12)</f>
        <v>-1.9733822854520421E-2</v>
      </c>
      <c r="Q11" s="11">
        <f>GETPIVOTDATA("CY YTD Quotes",$A$12)</f>
        <v>1535</v>
      </c>
      <c r="R11" s="11">
        <f>GETPIVOTDATA("PY YTD Quotes",$A$12)</f>
        <v>1649</v>
      </c>
      <c r="S11" s="9">
        <f>GETPIVOTDATA("YTD Quote Growth %",$A$12)</f>
        <v>-6.9132807762280174E-2</v>
      </c>
      <c r="T11" s="11">
        <f>GETPIVOTDATA("CY YTD NB Sold",$A$12)</f>
        <v>427</v>
      </c>
      <c r="U11" s="11">
        <f>GETPIVOTDATA("PY YTD NB Sold",$A$12)</f>
        <v>523</v>
      </c>
      <c r="V11" s="9">
        <f>GETPIVOTDATA("% Growth Sold",$A$12)</f>
        <v>-0.1835564053537285</v>
      </c>
      <c r="W11" s="9">
        <f>GETPIVOTDATA("CY Quote Ratio %",$A$12)</f>
        <v>0.71863295880149813</v>
      </c>
      <c r="X11" s="9">
        <f>GETPIVOTDATA("PY Quote Ratio %",$A$12)</f>
        <v>0.75676916016521345</v>
      </c>
      <c r="Y11" s="9">
        <f>GETPIVOTDATA("% Quote Ratio Change",$A$12)</f>
        <v>-3.8136201363715316E-2</v>
      </c>
      <c r="Z11" s="9">
        <f>GETPIVOTDATA("CY Hit Ratio %",$A$12)</f>
        <v>0.2781758957654723</v>
      </c>
      <c r="AA11" s="9">
        <f>GETPIVOTDATA("PY Hit Ratio %",$A$12)</f>
        <v>0.3171619163129169</v>
      </c>
      <c r="AB11" s="9">
        <f>GETPIVOTDATA("% Hit Ratio Change",$A$12)</f>
        <v>-3.89860205474446E-2</v>
      </c>
      <c r="AC11" s="9">
        <f>GETPIVOTDATA("ADP Retention Metric",$A$12)</f>
        <v>0.91126511466963989</v>
      </c>
      <c r="AD11" s="11">
        <f>GETPIVOTDATA("PLIF YTD",$A$12)</f>
        <v>2592</v>
      </c>
      <c r="AE11" s="9">
        <f>GETPIVOTDATA("PLIF Retention",$A$12)</f>
        <v>0.76256410256410256</v>
      </c>
      <c r="AF11" s="8">
        <f>GETPIVOTDATA("CY YTD EP",$A$12)</f>
        <v>2323665</v>
      </c>
      <c r="AG11" s="8">
        <f>GETPIVOTDATA("CAL Year IL ALAE YTD",$A$12)</f>
        <v>865606</v>
      </c>
      <c r="AH11" s="9">
        <f>GETPIVOTDATA("CAL Year Loss Ratio YTD %",$A$12)</f>
        <v>0.37251755308962348</v>
      </c>
      <c r="AI11" s="9">
        <f>GETPIVOTDATA("2 Year Plus YTD Loss Ratio %",$A$12)</f>
        <v>0.45566800702909238</v>
      </c>
      <c r="AJ11" s="8">
        <f>GETPIVOTDATA("ACC YEAR IL ALAE YTD",$A$12)</f>
        <v>322791</v>
      </c>
      <c r="AK11" s="8">
        <f>GETPIVOTDATA("ACC YEAR IL ALAE PYTD",$A$12)</f>
        <v>398688</v>
      </c>
      <c r="AL11" s="9">
        <f>GETPIVOTDATA("AY YTD LOSS RATIO %",$A$12)</f>
        <v>0.13891460257825461</v>
      </c>
      <c r="AM11" s="9">
        <f>GETPIVOTDATA("AY LOSS RATIO PYTD %",$A$12)</f>
        <v>0.25282478531124319</v>
      </c>
      <c r="AN11" s="9">
        <f>GETPIVOTDATA("eCLIQ Passthrough R12",$A$12)</f>
        <v>0.41257934218118869</v>
      </c>
      <c r="AO11" s="9">
        <f>GETPIVOTDATA("eCLIQ Utilization R12",$A$12)</f>
        <v>0.95856777493606138</v>
      </c>
      <c r="AP11" s="8">
        <f>GETPIVOTDATA("SVC Premium",$A$12)</f>
        <v>38977</v>
      </c>
    </row>
    <row r="12" spans="1:56" s="7" customFormat="1" ht="29" x14ac:dyDescent="0.35">
      <c r="A12" s="1" t="s">
        <v>6</v>
      </c>
      <c r="B12" s="1" t="s">
        <v>3</v>
      </c>
      <c r="C12" s="1" t="s">
        <v>5</v>
      </c>
      <c r="D12" s="2" t="s">
        <v>15</v>
      </c>
      <c r="E12" s="3" t="s">
        <v>58</v>
      </c>
      <c r="F12" s="2" t="s">
        <v>16</v>
      </c>
      <c r="G12" s="2" t="s">
        <v>17</v>
      </c>
      <c r="H12" s="3" t="s">
        <v>18</v>
      </c>
      <c r="I12" s="2" t="s">
        <v>19</v>
      </c>
      <c r="J12" s="2" t="s">
        <v>20</v>
      </c>
      <c r="K12" s="3" t="s">
        <v>21</v>
      </c>
      <c r="L12" s="2" t="s">
        <v>59</v>
      </c>
      <c r="M12" s="3" t="s">
        <v>60</v>
      </c>
      <c r="N12" s="4" t="s">
        <v>22</v>
      </c>
      <c r="O12" s="4" t="s">
        <v>23</v>
      </c>
      <c r="P12" s="3" t="s">
        <v>24</v>
      </c>
      <c r="Q12" s="4" t="s">
        <v>25</v>
      </c>
      <c r="R12" s="4" t="s">
        <v>26</v>
      </c>
      <c r="S12" s="3" t="s">
        <v>27</v>
      </c>
      <c r="T12" s="4" t="s">
        <v>28</v>
      </c>
      <c r="U12" s="4" t="s">
        <v>29</v>
      </c>
      <c r="V12" s="3" t="s">
        <v>30</v>
      </c>
      <c r="W12" s="3" t="s">
        <v>31</v>
      </c>
      <c r="X12" s="3" t="s">
        <v>32</v>
      </c>
      <c r="Y12" t="s">
        <v>33</v>
      </c>
      <c r="Z12" s="3" t="s">
        <v>34</v>
      </c>
      <c r="AA12" s="3" t="s">
        <v>35</v>
      </c>
      <c r="AB12" t="s">
        <v>36</v>
      </c>
      <c r="AC12" s="5" t="s">
        <v>37</v>
      </c>
      <c r="AD12" t="s">
        <v>38</v>
      </c>
      <c r="AE12" s="3" t="s">
        <v>39</v>
      </c>
      <c r="AF12" s="2" t="s">
        <v>40</v>
      </c>
      <c r="AG12" s="2" t="s">
        <v>41</v>
      </c>
      <c r="AH12" s="3" t="s">
        <v>42</v>
      </c>
      <c r="AI12" s="3" t="s">
        <v>61</v>
      </c>
      <c r="AJ12" s="2" t="s">
        <v>62</v>
      </c>
      <c r="AK12" s="2" t="s">
        <v>63</v>
      </c>
      <c r="AL12" s="3" t="s">
        <v>64</v>
      </c>
      <c r="AM12" s="3" t="s">
        <v>65</v>
      </c>
      <c r="AN12" s="3" t="s">
        <v>66</v>
      </c>
      <c r="AO12" s="3" t="s">
        <v>67</v>
      </c>
      <c r="AP12" s="4" t="s">
        <v>68</v>
      </c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</row>
    <row r="13" spans="1:56" x14ac:dyDescent="0.35">
      <c r="A13" t="s">
        <v>75</v>
      </c>
      <c r="B13" t="s">
        <v>43</v>
      </c>
      <c r="C13" t="s">
        <v>43</v>
      </c>
      <c r="D13" s="2">
        <v>0</v>
      </c>
      <c r="E13" s="3">
        <v>0</v>
      </c>
      <c r="F13" s="2">
        <v>0</v>
      </c>
      <c r="G13" s="2">
        <v>0</v>
      </c>
      <c r="H13" s="3">
        <v>0</v>
      </c>
      <c r="I13" s="2">
        <v>0</v>
      </c>
      <c r="J13" s="2">
        <v>0</v>
      </c>
      <c r="K13" s="3">
        <v>0</v>
      </c>
      <c r="L13" s="2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4">
        <v>0</v>
      </c>
      <c r="S13" s="3">
        <v>0</v>
      </c>
      <c r="T13" s="4">
        <v>0</v>
      </c>
      <c r="U13" s="4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14">
        <v>0</v>
      </c>
      <c r="AE13" s="3">
        <v>0</v>
      </c>
      <c r="AF13" s="2">
        <v>0</v>
      </c>
      <c r="AG13" s="2">
        <v>0</v>
      </c>
      <c r="AH13" s="3">
        <v>0</v>
      </c>
      <c r="AI13" s="3">
        <v>0</v>
      </c>
      <c r="AJ13" s="2">
        <v>0</v>
      </c>
      <c r="AK13" s="2">
        <v>0</v>
      </c>
      <c r="AL13" s="3">
        <v>0</v>
      </c>
      <c r="AM13" s="3">
        <v>0</v>
      </c>
      <c r="AN13" s="3">
        <v>0</v>
      </c>
      <c r="AO13" s="3">
        <v>0</v>
      </c>
      <c r="AP13" s="4">
        <v>38977</v>
      </c>
      <c r="AQ13"/>
      <c r="AT13"/>
      <c r="AU13"/>
      <c r="AV13"/>
      <c r="AW13"/>
    </row>
    <row r="14" spans="1:56" x14ac:dyDescent="0.35">
      <c r="A14" t="s">
        <v>860</v>
      </c>
      <c r="B14" t="s">
        <v>861</v>
      </c>
      <c r="C14" t="s">
        <v>861</v>
      </c>
      <c r="D14" s="2">
        <v>0</v>
      </c>
      <c r="E14" s="3">
        <v>0</v>
      </c>
      <c r="F14" s="2">
        <v>0</v>
      </c>
      <c r="G14" s="2">
        <v>0</v>
      </c>
      <c r="H14" s="3">
        <v>0</v>
      </c>
      <c r="I14" s="2">
        <v>0</v>
      </c>
      <c r="J14" s="2">
        <v>0</v>
      </c>
      <c r="K14" s="3">
        <v>0</v>
      </c>
      <c r="L14" s="2">
        <v>0</v>
      </c>
      <c r="M14" s="3">
        <v>0</v>
      </c>
      <c r="N14" s="4">
        <v>0</v>
      </c>
      <c r="O14" s="4">
        <v>0</v>
      </c>
      <c r="P14" s="3">
        <v>0</v>
      </c>
      <c r="Q14" s="4">
        <v>0</v>
      </c>
      <c r="R14" s="4">
        <v>0</v>
      </c>
      <c r="S14" s="3">
        <v>0</v>
      </c>
      <c r="T14" s="4">
        <v>0</v>
      </c>
      <c r="U14" s="4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14">
        <v>0</v>
      </c>
      <c r="AE14" s="3">
        <v>0</v>
      </c>
      <c r="AF14" s="2">
        <v>0</v>
      </c>
      <c r="AG14" s="2">
        <v>0</v>
      </c>
      <c r="AH14" s="3">
        <v>0</v>
      </c>
      <c r="AI14" s="3">
        <v>0</v>
      </c>
      <c r="AJ14" s="2">
        <v>0</v>
      </c>
      <c r="AK14" s="2">
        <v>0</v>
      </c>
      <c r="AL14" s="3">
        <v>0</v>
      </c>
      <c r="AM14" s="3">
        <v>0</v>
      </c>
      <c r="AN14" s="3">
        <v>0</v>
      </c>
      <c r="AO14" s="3">
        <v>0</v>
      </c>
      <c r="AP14" s="4">
        <v>0</v>
      </c>
      <c r="AQ14"/>
      <c r="AT14"/>
      <c r="AU14"/>
      <c r="AV14"/>
      <c r="AW14"/>
    </row>
    <row r="15" spans="1:56" x14ac:dyDescent="0.35">
      <c r="A15" t="s">
        <v>860</v>
      </c>
      <c r="B15" t="s">
        <v>862</v>
      </c>
      <c r="C15" t="s">
        <v>863</v>
      </c>
      <c r="D15" s="2">
        <v>2001789</v>
      </c>
      <c r="E15" s="3">
        <v>5.1373573707637968E-2</v>
      </c>
      <c r="F15" s="2">
        <v>564051</v>
      </c>
      <c r="G15" s="2">
        <v>466237</v>
      </c>
      <c r="H15" s="3">
        <v>0.20979458944699791</v>
      </c>
      <c r="I15" s="2">
        <v>165027</v>
      </c>
      <c r="J15" s="2">
        <v>206779</v>
      </c>
      <c r="K15" s="3">
        <v>-0.2019160553054227</v>
      </c>
      <c r="L15" s="2">
        <v>755419</v>
      </c>
      <c r="M15" s="3">
        <v>-5.2375211842879382E-2</v>
      </c>
      <c r="N15" s="4">
        <v>142</v>
      </c>
      <c r="O15" s="4">
        <v>120</v>
      </c>
      <c r="P15" s="3">
        <v>0.18333333333333332</v>
      </c>
      <c r="Q15" s="4">
        <v>101</v>
      </c>
      <c r="R15" s="4">
        <v>86</v>
      </c>
      <c r="S15" s="3">
        <v>0.1744186046511628</v>
      </c>
      <c r="T15" s="4">
        <v>17</v>
      </c>
      <c r="U15" s="4">
        <v>17</v>
      </c>
      <c r="V15" s="3">
        <v>0</v>
      </c>
      <c r="W15" s="3">
        <v>0.71126760563380287</v>
      </c>
      <c r="X15" s="3">
        <v>0.71666666666666667</v>
      </c>
      <c r="Y15" s="3">
        <v>-5.3990610328638056E-3</v>
      </c>
      <c r="Z15" s="3">
        <v>0.16831683168316833</v>
      </c>
      <c r="AA15" s="3">
        <v>0.19767441860465115</v>
      </c>
      <c r="AB15" s="3">
        <v>-2.9357586921482826E-2</v>
      </c>
      <c r="AC15" s="3">
        <v>0.85583941214446735</v>
      </c>
      <c r="AD15" s="14">
        <v>113</v>
      </c>
      <c r="AE15" s="3">
        <v>1.1142857142857143</v>
      </c>
      <c r="AF15" s="2">
        <v>468796</v>
      </c>
      <c r="AG15" s="2">
        <v>263554</v>
      </c>
      <c r="AH15" s="3">
        <v>0.56219336342460258</v>
      </c>
      <c r="AI15" s="3">
        <v>0.26687450112518368</v>
      </c>
      <c r="AJ15" s="2">
        <v>152308</v>
      </c>
      <c r="AK15" s="2">
        <v>12331</v>
      </c>
      <c r="AL15" s="3">
        <v>0.32489185061305986</v>
      </c>
      <c r="AM15" s="3">
        <v>3.2601338846646011E-2</v>
      </c>
      <c r="AN15" s="3">
        <v>6.8181818181818177E-2</v>
      </c>
      <c r="AO15" s="3">
        <v>0.8571428571428571</v>
      </c>
      <c r="AP15" s="4">
        <v>0</v>
      </c>
      <c r="AQ15"/>
      <c r="AT15"/>
      <c r="AU15"/>
      <c r="AV15"/>
      <c r="AW15"/>
    </row>
    <row r="16" spans="1:56" x14ac:dyDescent="0.35">
      <c r="A16" t="s">
        <v>860</v>
      </c>
      <c r="B16" t="s">
        <v>864</v>
      </c>
      <c r="C16" t="s">
        <v>865</v>
      </c>
      <c r="D16" s="2">
        <v>6244019</v>
      </c>
      <c r="E16" s="3">
        <v>0.10433785561021025</v>
      </c>
      <c r="F16" s="2">
        <v>1924326</v>
      </c>
      <c r="G16" s="2">
        <v>1334391</v>
      </c>
      <c r="H16" s="3">
        <v>0.44210055373574919</v>
      </c>
      <c r="I16" s="2">
        <v>632702</v>
      </c>
      <c r="J16" s="2">
        <v>608162</v>
      </c>
      <c r="K16" s="3">
        <v>4.0351090663342991E-2</v>
      </c>
      <c r="L16" s="2">
        <v>2416234</v>
      </c>
      <c r="M16" s="3">
        <v>1.0260509914729894E-2</v>
      </c>
      <c r="N16" s="4">
        <v>1715</v>
      </c>
      <c r="O16" s="4">
        <v>1770</v>
      </c>
      <c r="P16" s="3">
        <v>-3.1073446327683617E-2</v>
      </c>
      <c r="Q16" s="4">
        <v>1189</v>
      </c>
      <c r="R16" s="4">
        <v>1295</v>
      </c>
      <c r="S16" s="3">
        <v>-8.1853281853281848E-2</v>
      </c>
      <c r="T16" s="4">
        <v>315</v>
      </c>
      <c r="U16" s="4">
        <v>396</v>
      </c>
      <c r="V16" s="3">
        <v>-0.20454545454545456</v>
      </c>
      <c r="W16" s="3">
        <v>0.69329446064139943</v>
      </c>
      <c r="X16" s="3">
        <v>0.73163841807909602</v>
      </c>
      <c r="Y16" s="3">
        <v>-3.8343957437696585E-2</v>
      </c>
      <c r="Z16" s="3">
        <v>0.26492851135407908</v>
      </c>
      <c r="AA16" s="3">
        <v>0.30579150579150577</v>
      </c>
      <c r="AB16" s="3">
        <v>-4.0862994437426692E-2</v>
      </c>
      <c r="AC16" s="3">
        <v>0.96795017352485146</v>
      </c>
      <c r="AD16" s="14">
        <v>1823</v>
      </c>
      <c r="AE16" s="3">
        <v>0.80873925501432664</v>
      </c>
      <c r="AF16" s="2">
        <v>1445143</v>
      </c>
      <c r="AG16" s="2">
        <v>460525</v>
      </c>
      <c r="AH16" s="3">
        <v>0.31867088585697056</v>
      </c>
      <c r="AI16" s="3">
        <v>0.41016513424535356</v>
      </c>
      <c r="AJ16" s="2">
        <v>166648</v>
      </c>
      <c r="AK16" s="2">
        <v>377662</v>
      </c>
      <c r="AL16" s="3">
        <v>0.11531592375287428</v>
      </c>
      <c r="AM16" s="3">
        <v>0.4034841805893577</v>
      </c>
      <c r="AN16" s="3">
        <v>0.34960000000000002</v>
      </c>
      <c r="AO16" s="3">
        <v>0.96550966608084354</v>
      </c>
      <c r="AP16" s="4">
        <v>0</v>
      </c>
      <c r="AQ16"/>
      <c r="AT16"/>
      <c r="AU16"/>
      <c r="AV16"/>
      <c r="AW16"/>
    </row>
    <row r="17" spans="1:49" x14ac:dyDescent="0.35">
      <c r="A17" t="s">
        <v>860</v>
      </c>
      <c r="B17" t="s">
        <v>866</v>
      </c>
      <c r="C17" t="s">
        <v>867</v>
      </c>
      <c r="D17" s="2">
        <v>503934</v>
      </c>
      <c r="E17" s="3">
        <v>0.12114140023093198</v>
      </c>
      <c r="F17" s="2">
        <v>97244</v>
      </c>
      <c r="G17" s="2">
        <v>42793</v>
      </c>
      <c r="H17" s="3">
        <v>1.2724277335078167</v>
      </c>
      <c r="I17" s="2">
        <v>51433</v>
      </c>
      <c r="J17" s="2">
        <v>24823</v>
      </c>
      <c r="K17" s="3">
        <v>1.0719896869838457</v>
      </c>
      <c r="L17" s="2">
        <v>170761</v>
      </c>
      <c r="M17" s="3">
        <v>0.18459809505310404</v>
      </c>
      <c r="N17" s="4">
        <v>48</v>
      </c>
      <c r="O17" s="4">
        <v>75</v>
      </c>
      <c r="P17" s="3">
        <v>-0.36</v>
      </c>
      <c r="Q17" s="4">
        <v>47</v>
      </c>
      <c r="R17" s="4">
        <v>68</v>
      </c>
      <c r="S17" s="3">
        <v>-0.30882352941176472</v>
      </c>
      <c r="T17" s="4">
        <v>8</v>
      </c>
      <c r="U17" s="4">
        <v>14</v>
      </c>
      <c r="V17" s="3">
        <v>-0.42857142857142855</v>
      </c>
      <c r="W17" s="3">
        <v>0.97916666666666663</v>
      </c>
      <c r="X17" s="3">
        <v>0.90666666666666662</v>
      </c>
      <c r="Y17" s="3">
        <v>7.2500000000000009E-2</v>
      </c>
      <c r="Z17" s="3">
        <v>0.1702127659574468</v>
      </c>
      <c r="AA17" s="3">
        <v>0.20588235294117646</v>
      </c>
      <c r="AB17" s="3">
        <v>-3.5669586983729656E-2</v>
      </c>
      <c r="AC17" s="3">
        <v>1.0705255532446896</v>
      </c>
      <c r="AD17" s="14">
        <v>143</v>
      </c>
      <c r="AE17" s="3">
        <v>0.89215686274509809</v>
      </c>
      <c r="AF17" s="2">
        <v>121571</v>
      </c>
      <c r="AG17" s="2">
        <v>18275</v>
      </c>
      <c r="AH17" s="3">
        <v>0.15032367916690659</v>
      </c>
      <c r="AI17" s="3">
        <v>5.1675299002771916E-2</v>
      </c>
      <c r="AJ17" s="2">
        <v>3835</v>
      </c>
      <c r="AK17" s="2">
        <v>8695</v>
      </c>
      <c r="AL17" s="3">
        <v>3.1545352098773558E-2</v>
      </c>
      <c r="AM17" s="3">
        <v>0.11074599110975253</v>
      </c>
      <c r="AN17" s="3">
        <v>0.41818181818181815</v>
      </c>
      <c r="AO17" s="3">
        <v>0.9360730593607306</v>
      </c>
      <c r="AP17" s="4">
        <v>0</v>
      </c>
      <c r="AQ17"/>
      <c r="AT17"/>
      <c r="AU17"/>
      <c r="AV17"/>
      <c r="AW17"/>
    </row>
    <row r="18" spans="1:49" x14ac:dyDescent="0.35">
      <c r="A18" t="s">
        <v>860</v>
      </c>
      <c r="B18" t="s">
        <v>868</v>
      </c>
      <c r="C18" t="s">
        <v>869</v>
      </c>
      <c r="D18" s="2">
        <v>1468618</v>
      </c>
      <c r="E18" s="3">
        <v>0.10384725815398353</v>
      </c>
      <c r="F18" s="2">
        <v>375503</v>
      </c>
      <c r="G18" s="2">
        <v>237339</v>
      </c>
      <c r="H18" s="3">
        <v>0.58213778603600752</v>
      </c>
      <c r="I18" s="2">
        <v>215838</v>
      </c>
      <c r="J18" s="2">
        <v>124645</v>
      </c>
      <c r="K18" s="3">
        <v>0.73162180592883785</v>
      </c>
      <c r="L18" s="2">
        <v>716007</v>
      </c>
      <c r="M18" s="3">
        <v>0.14595223538525065</v>
      </c>
      <c r="N18" s="4">
        <v>230</v>
      </c>
      <c r="O18" s="4">
        <v>214</v>
      </c>
      <c r="P18" s="3">
        <v>7.476635514018691E-2</v>
      </c>
      <c r="Q18" s="4">
        <v>197</v>
      </c>
      <c r="R18" s="4">
        <v>200</v>
      </c>
      <c r="S18" s="3">
        <v>-1.4999999999999999E-2</v>
      </c>
      <c r="T18" s="4">
        <v>87</v>
      </c>
      <c r="U18" s="4">
        <v>96</v>
      </c>
      <c r="V18" s="3">
        <v>-9.375E-2</v>
      </c>
      <c r="W18" s="3">
        <v>0.85652173913043483</v>
      </c>
      <c r="X18" s="3">
        <v>0.93457943925233644</v>
      </c>
      <c r="Y18" s="3">
        <v>-7.8057700121901608E-2</v>
      </c>
      <c r="Z18" s="3">
        <v>0.44162436548223349</v>
      </c>
      <c r="AA18" s="3">
        <v>0.48</v>
      </c>
      <c r="AB18" s="3">
        <v>-3.8375634517766488E-2</v>
      </c>
      <c r="AC18" s="3">
        <v>0.67272972414984478</v>
      </c>
      <c r="AD18" s="14">
        <v>513</v>
      </c>
      <c r="AE18" s="3">
        <v>0.49476439790575916</v>
      </c>
      <c r="AF18" s="2">
        <v>288155</v>
      </c>
      <c r="AG18" s="2">
        <v>123252</v>
      </c>
      <c r="AH18" s="3">
        <v>0.42772813242872759</v>
      </c>
      <c r="AI18" s="3">
        <v>1.0476568641149426</v>
      </c>
      <c r="AJ18" s="2">
        <v>0</v>
      </c>
      <c r="AK18" s="2">
        <v>0</v>
      </c>
      <c r="AL18" s="3">
        <v>0</v>
      </c>
      <c r="AM18" s="3">
        <v>0</v>
      </c>
      <c r="AN18" s="3">
        <v>0.65625</v>
      </c>
      <c r="AO18" s="3">
        <v>0.96437659033078882</v>
      </c>
      <c r="AP18" s="4">
        <v>0</v>
      </c>
      <c r="AQ18"/>
      <c r="AT18"/>
      <c r="AU18"/>
      <c r="AV18"/>
      <c r="AW18"/>
    </row>
    <row r="19" spans="1:49" x14ac:dyDescent="0.35">
      <c r="A19" t="s">
        <v>1303</v>
      </c>
      <c r="B19" t="s">
        <v>1300</v>
      </c>
      <c r="C19" t="s">
        <v>1301</v>
      </c>
      <c r="D19" s="2">
        <v>0</v>
      </c>
      <c r="E19" s="3">
        <v>0</v>
      </c>
      <c r="F19" s="2">
        <v>0</v>
      </c>
      <c r="G19" s="2">
        <v>0</v>
      </c>
      <c r="H19" s="3">
        <v>0</v>
      </c>
      <c r="I19" s="2">
        <v>0</v>
      </c>
      <c r="J19" s="2">
        <v>0</v>
      </c>
      <c r="K19" s="3">
        <v>0</v>
      </c>
      <c r="L19" s="2">
        <v>0</v>
      </c>
      <c r="M19" s="3">
        <v>0</v>
      </c>
      <c r="N19" s="4">
        <v>1</v>
      </c>
      <c r="O19" s="4">
        <v>0</v>
      </c>
      <c r="P19" s="3">
        <v>0</v>
      </c>
      <c r="Q19" s="4">
        <v>1</v>
      </c>
      <c r="R19" s="4">
        <v>0</v>
      </c>
      <c r="S19" s="3">
        <v>0</v>
      </c>
      <c r="T19" s="4">
        <v>0</v>
      </c>
      <c r="U19" s="4">
        <v>0</v>
      </c>
      <c r="V19" s="3">
        <v>0</v>
      </c>
      <c r="W19" s="3">
        <v>1</v>
      </c>
      <c r="X19" s="3">
        <v>0</v>
      </c>
      <c r="Y19" s="3">
        <v>1</v>
      </c>
      <c r="Z19" s="3">
        <v>0</v>
      </c>
      <c r="AA19" s="3">
        <v>0</v>
      </c>
      <c r="AB19" s="3">
        <v>0</v>
      </c>
      <c r="AC19" s="3">
        <v>0</v>
      </c>
      <c r="AD19" s="14">
        <v>0</v>
      </c>
      <c r="AE19" s="3">
        <v>0</v>
      </c>
      <c r="AF19" s="2">
        <v>0</v>
      </c>
      <c r="AG19" s="2">
        <v>0</v>
      </c>
      <c r="AH19" s="3">
        <v>0</v>
      </c>
      <c r="AI19" s="3">
        <v>0</v>
      </c>
      <c r="AJ19" s="2">
        <v>0</v>
      </c>
      <c r="AK19" s="2">
        <v>0</v>
      </c>
      <c r="AL19" s="3">
        <v>0</v>
      </c>
      <c r="AM19" s="3">
        <v>0</v>
      </c>
      <c r="AN19" s="3">
        <v>0</v>
      </c>
      <c r="AO19" s="3">
        <v>0</v>
      </c>
      <c r="AP19" s="4">
        <v>0</v>
      </c>
      <c r="AQ19"/>
      <c r="AT19"/>
      <c r="AU19"/>
      <c r="AV19"/>
      <c r="AW19"/>
    </row>
    <row r="20" spans="1:49" x14ac:dyDescent="0.35">
      <c r="A20" t="s">
        <v>1305</v>
      </c>
      <c r="B20" t="s">
        <v>1300</v>
      </c>
      <c r="C20" t="s">
        <v>1304</v>
      </c>
      <c r="D20" s="2">
        <v>0</v>
      </c>
      <c r="E20" s="3">
        <v>0</v>
      </c>
      <c r="F20" s="2">
        <v>0</v>
      </c>
      <c r="G20" s="2">
        <v>0</v>
      </c>
      <c r="H20" s="3">
        <v>0</v>
      </c>
      <c r="I20" s="2">
        <v>0</v>
      </c>
      <c r="J20" s="2">
        <v>0</v>
      </c>
      <c r="K20" s="3">
        <v>0</v>
      </c>
      <c r="L20" s="2">
        <v>0</v>
      </c>
      <c r="M20" s="3">
        <v>0</v>
      </c>
      <c r="N20" s="4">
        <v>0</v>
      </c>
      <c r="O20" s="4">
        <v>0</v>
      </c>
      <c r="P20" s="3">
        <v>0</v>
      </c>
      <c r="Q20" s="4">
        <v>0</v>
      </c>
      <c r="R20" s="4">
        <v>0</v>
      </c>
      <c r="S20" s="3">
        <v>0</v>
      </c>
      <c r="T20" s="4">
        <v>0</v>
      </c>
      <c r="U20" s="4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14">
        <v>0</v>
      </c>
      <c r="AE20" s="3">
        <v>0</v>
      </c>
      <c r="AF20" s="2">
        <v>0</v>
      </c>
      <c r="AG20" s="2">
        <v>0</v>
      </c>
      <c r="AH20" s="3">
        <v>0</v>
      </c>
      <c r="AI20" s="3">
        <v>0</v>
      </c>
      <c r="AJ20" s="2">
        <v>0</v>
      </c>
      <c r="AK20" s="2">
        <v>0</v>
      </c>
      <c r="AL20" s="3">
        <v>0</v>
      </c>
      <c r="AM20" s="3">
        <v>0</v>
      </c>
      <c r="AN20" s="3">
        <v>0</v>
      </c>
      <c r="AO20" s="3">
        <v>0</v>
      </c>
      <c r="AP20" s="4">
        <v>0</v>
      </c>
      <c r="AQ20"/>
      <c r="AT20"/>
      <c r="AU20"/>
      <c r="AV20"/>
      <c r="AW20"/>
    </row>
    <row r="21" spans="1:49" x14ac:dyDescent="0.35">
      <c r="A21" s="7" t="s">
        <v>45</v>
      </c>
      <c r="B21" s="7"/>
      <c r="C21" s="7"/>
      <c r="D21" s="2">
        <v>10218360</v>
      </c>
      <c r="E21" s="3">
        <v>9.4277615882465568E-2</v>
      </c>
      <c r="F21" s="2">
        <v>2961124</v>
      </c>
      <c r="G21" s="2">
        <v>2080760</v>
      </c>
      <c r="H21" s="3">
        <v>0.42309732982179593</v>
      </c>
      <c r="I21" s="2">
        <v>1065000</v>
      </c>
      <c r="J21" s="2">
        <v>964409</v>
      </c>
      <c r="K21" s="3">
        <v>0.10430325722800181</v>
      </c>
      <c r="L21" s="2">
        <v>4058421</v>
      </c>
      <c r="M21" s="3">
        <v>2.5415694964159654E-2</v>
      </c>
      <c r="N21" s="4">
        <v>2136</v>
      </c>
      <c r="O21" s="4">
        <v>2179</v>
      </c>
      <c r="P21" s="3">
        <v>-1.9733822854520421E-2</v>
      </c>
      <c r="Q21" s="4">
        <v>1535</v>
      </c>
      <c r="R21" s="4">
        <v>1649</v>
      </c>
      <c r="S21" s="3">
        <v>-6.9132807762280174E-2</v>
      </c>
      <c r="T21" s="4">
        <v>427</v>
      </c>
      <c r="U21" s="4">
        <v>523</v>
      </c>
      <c r="V21" s="3">
        <v>-0.1835564053537285</v>
      </c>
      <c r="W21" s="3">
        <v>0.71863295880149813</v>
      </c>
      <c r="X21" s="3">
        <v>0.75676916016521345</v>
      </c>
      <c r="Y21" s="3">
        <v>-3.8136201363715316E-2</v>
      </c>
      <c r="Z21" s="3">
        <v>0.2781758957654723</v>
      </c>
      <c r="AA21" s="3">
        <v>0.3171619163129169</v>
      </c>
      <c r="AB21" s="3">
        <v>-3.89860205474446E-2</v>
      </c>
      <c r="AC21" s="3">
        <v>0.91126511466963989</v>
      </c>
      <c r="AD21" s="14">
        <v>2592</v>
      </c>
      <c r="AE21" s="3">
        <v>0.76256410256410256</v>
      </c>
      <c r="AF21" s="2">
        <v>2323665</v>
      </c>
      <c r="AG21" s="2">
        <v>865606</v>
      </c>
      <c r="AH21" s="3">
        <v>0.37251755308962348</v>
      </c>
      <c r="AI21" s="3">
        <v>0.45566800702909238</v>
      </c>
      <c r="AJ21" s="2">
        <v>322791</v>
      </c>
      <c r="AK21" s="2">
        <v>398688</v>
      </c>
      <c r="AL21" s="3">
        <v>0.13891460257825461</v>
      </c>
      <c r="AM21" s="3">
        <v>0.25282478531124319</v>
      </c>
      <c r="AN21" s="3">
        <v>0.41257934218118869</v>
      </c>
      <c r="AO21" s="3">
        <v>0.95856777493606138</v>
      </c>
      <c r="AP21" s="4">
        <v>38977</v>
      </c>
      <c r="AQ21"/>
      <c r="AT21"/>
      <c r="AU21"/>
      <c r="AV21"/>
      <c r="AW21"/>
    </row>
    <row r="22" spans="1:49" x14ac:dyDescent="0.35">
      <c r="A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T22"/>
      <c r="AU22"/>
      <c r="AV22"/>
      <c r="AW22"/>
    </row>
    <row r="23" spans="1:49" x14ac:dyDescent="0.35">
      <c r="A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T23"/>
      <c r="AU23"/>
      <c r="AV23"/>
      <c r="AW23"/>
    </row>
    <row r="24" spans="1:49" x14ac:dyDescent="0.35">
      <c r="A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T24"/>
      <c r="AU24"/>
      <c r="AV24"/>
      <c r="AW24"/>
    </row>
    <row r="25" spans="1:49" x14ac:dyDescent="0.35">
      <c r="A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T25"/>
      <c r="AU25"/>
      <c r="AV25"/>
      <c r="AW25"/>
    </row>
    <row r="26" spans="1:49" x14ac:dyDescent="0.35">
      <c r="A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T26"/>
      <c r="AU26"/>
      <c r="AV26"/>
      <c r="AW26"/>
    </row>
    <row r="27" spans="1:49" x14ac:dyDescent="0.35">
      <c r="A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T27"/>
      <c r="AU27"/>
      <c r="AV27"/>
      <c r="AW27"/>
    </row>
    <row r="28" spans="1:49" x14ac:dyDescent="0.35">
      <c r="A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T28"/>
      <c r="AU28"/>
      <c r="AV28"/>
      <c r="AW28"/>
    </row>
    <row r="29" spans="1:49" x14ac:dyDescent="0.35">
      <c r="A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T29"/>
      <c r="AU29"/>
      <c r="AV29"/>
      <c r="AW29"/>
    </row>
    <row r="30" spans="1:49" x14ac:dyDescent="0.35">
      <c r="A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T30"/>
      <c r="AU30"/>
      <c r="AV30"/>
      <c r="AW30"/>
    </row>
    <row r="31" spans="1:49" x14ac:dyDescent="0.35">
      <c r="A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T31"/>
      <c r="AU31"/>
      <c r="AV31"/>
      <c r="AW31"/>
    </row>
    <row r="32" spans="1:49" x14ac:dyDescent="0.35">
      <c r="A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T32"/>
      <c r="AU32"/>
      <c r="AV32"/>
      <c r="AW32"/>
    </row>
    <row r="33" customFormat="1" x14ac:dyDescent="0.35"/>
    <row r="34" customFormat="1" x14ac:dyDescent="0.35"/>
    <row r="35" customFormat="1" x14ac:dyDescent="0.35"/>
    <row r="36" customFormat="1" x14ac:dyDescent="0.35"/>
    <row r="37" customFormat="1" x14ac:dyDescent="0.35"/>
    <row r="38" customFormat="1" x14ac:dyDescent="0.35"/>
    <row r="39" customFormat="1" x14ac:dyDescent="0.35"/>
    <row r="40" customFormat="1" x14ac:dyDescent="0.35"/>
    <row r="41" customFormat="1" x14ac:dyDescent="0.35"/>
    <row r="42" customFormat="1" x14ac:dyDescent="0.35"/>
    <row r="43" customFormat="1" x14ac:dyDescent="0.35"/>
    <row r="44" customFormat="1" x14ac:dyDescent="0.35"/>
    <row r="45" customFormat="1" x14ac:dyDescent="0.35"/>
    <row r="46" customFormat="1" x14ac:dyDescent="0.35"/>
    <row r="47" customFormat="1" x14ac:dyDescent="0.35"/>
    <row r="48" customFormat="1" x14ac:dyDescent="0.35"/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  <row r="162" customFormat="1" x14ac:dyDescent="0.35"/>
    <row r="163" customFormat="1" x14ac:dyDescent="0.35"/>
    <row r="164" customFormat="1" x14ac:dyDescent="0.35"/>
    <row r="165" customFormat="1" x14ac:dyDescent="0.35"/>
    <row r="166" customFormat="1" x14ac:dyDescent="0.35"/>
    <row r="167" customFormat="1" x14ac:dyDescent="0.35"/>
    <row r="168" customFormat="1" x14ac:dyDescent="0.35"/>
    <row r="169" customFormat="1" x14ac:dyDescent="0.35"/>
    <row r="170" customFormat="1" x14ac:dyDescent="0.35"/>
    <row r="171" customFormat="1" x14ac:dyDescent="0.35"/>
    <row r="172" customFormat="1" x14ac:dyDescent="0.35"/>
    <row r="173" customFormat="1" x14ac:dyDescent="0.35"/>
    <row r="174" customFormat="1" x14ac:dyDescent="0.35"/>
    <row r="175" customFormat="1" x14ac:dyDescent="0.35"/>
    <row r="176" customFormat="1" x14ac:dyDescent="0.35"/>
    <row r="177" customFormat="1" x14ac:dyDescent="0.35"/>
    <row r="178" customFormat="1" x14ac:dyDescent="0.35"/>
    <row r="179" customFormat="1" x14ac:dyDescent="0.35"/>
    <row r="180" customFormat="1" x14ac:dyDescent="0.35"/>
    <row r="181" customFormat="1" x14ac:dyDescent="0.35"/>
    <row r="182" customFormat="1" x14ac:dyDescent="0.35"/>
    <row r="183" customFormat="1" x14ac:dyDescent="0.35"/>
    <row r="184" customFormat="1" x14ac:dyDescent="0.35"/>
    <row r="185" customFormat="1" x14ac:dyDescent="0.35"/>
    <row r="186" customFormat="1" x14ac:dyDescent="0.35"/>
    <row r="187" customFormat="1" x14ac:dyDescent="0.35"/>
    <row r="188" customFormat="1" x14ac:dyDescent="0.35"/>
    <row r="189" customFormat="1" x14ac:dyDescent="0.35"/>
    <row r="190" customFormat="1" x14ac:dyDescent="0.35"/>
    <row r="191" customFormat="1" x14ac:dyDescent="0.35"/>
    <row r="192" customFormat="1" x14ac:dyDescent="0.35"/>
    <row r="193" customFormat="1" x14ac:dyDescent="0.35"/>
    <row r="194" customFormat="1" x14ac:dyDescent="0.35"/>
    <row r="195" customFormat="1" x14ac:dyDescent="0.35"/>
    <row r="196" customFormat="1" x14ac:dyDescent="0.35"/>
    <row r="197" customFormat="1" x14ac:dyDescent="0.35"/>
    <row r="198" customFormat="1" x14ac:dyDescent="0.35"/>
    <row r="199" customFormat="1" x14ac:dyDescent="0.35"/>
    <row r="200" customFormat="1" x14ac:dyDescent="0.35"/>
    <row r="201" customFormat="1" x14ac:dyDescent="0.35"/>
    <row r="202" customFormat="1" x14ac:dyDescent="0.35"/>
    <row r="203" customFormat="1" x14ac:dyDescent="0.35"/>
    <row r="204" customFormat="1" x14ac:dyDescent="0.35"/>
    <row r="205" customFormat="1" x14ac:dyDescent="0.35"/>
    <row r="206" customFormat="1" x14ac:dyDescent="0.35"/>
    <row r="207" customFormat="1" x14ac:dyDescent="0.35"/>
    <row r="208" customFormat="1" x14ac:dyDescent="0.35"/>
    <row r="209" customFormat="1" x14ac:dyDescent="0.35"/>
    <row r="210" customFormat="1" x14ac:dyDescent="0.35"/>
    <row r="211" customFormat="1" x14ac:dyDescent="0.35"/>
    <row r="212" customFormat="1" x14ac:dyDescent="0.35"/>
    <row r="213" customFormat="1" x14ac:dyDescent="0.35"/>
    <row r="214" customFormat="1" x14ac:dyDescent="0.35"/>
    <row r="215" customFormat="1" x14ac:dyDescent="0.35"/>
    <row r="216" customFormat="1" x14ac:dyDescent="0.35"/>
    <row r="217" customFormat="1" x14ac:dyDescent="0.35"/>
    <row r="218" customFormat="1" x14ac:dyDescent="0.35"/>
    <row r="219" customFormat="1" x14ac:dyDescent="0.35"/>
    <row r="220" customFormat="1" x14ac:dyDescent="0.35"/>
    <row r="221" customFormat="1" x14ac:dyDescent="0.35"/>
    <row r="222" customFormat="1" x14ac:dyDescent="0.35"/>
    <row r="223" customFormat="1" x14ac:dyDescent="0.35"/>
    <row r="224" customFormat="1" x14ac:dyDescent="0.35"/>
    <row r="225" customFormat="1" x14ac:dyDescent="0.35"/>
    <row r="226" customFormat="1" x14ac:dyDescent="0.35"/>
    <row r="227" customFormat="1" x14ac:dyDescent="0.35"/>
    <row r="228" customFormat="1" x14ac:dyDescent="0.35"/>
    <row r="229" customFormat="1" x14ac:dyDescent="0.35"/>
    <row r="230" customFormat="1" x14ac:dyDescent="0.35"/>
    <row r="231" customFormat="1" x14ac:dyDescent="0.35"/>
    <row r="232" customFormat="1" x14ac:dyDescent="0.35"/>
    <row r="233" customFormat="1" x14ac:dyDescent="0.35"/>
    <row r="234" customFormat="1" x14ac:dyDescent="0.35"/>
    <row r="235" customFormat="1" x14ac:dyDescent="0.35"/>
    <row r="236" customFormat="1" x14ac:dyDescent="0.35"/>
    <row r="237" customFormat="1" x14ac:dyDescent="0.35"/>
    <row r="238" customFormat="1" x14ac:dyDescent="0.35"/>
    <row r="239" customFormat="1" x14ac:dyDescent="0.35"/>
    <row r="240" customFormat="1" x14ac:dyDescent="0.35"/>
    <row r="241" customFormat="1" x14ac:dyDescent="0.35"/>
    <row r="242" customForma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  <row r="273" customFormat="1" x14ac:dyDescent="0.35"/>
    <row r="274" customFormat="1" x14ac:dyDescent="0.35"/>
    <row r="275" customFormat="1" x14ac:dyDescent="0.35"/>
    <row r="276" customFormat="1" x14ac:dyDescent="0.35"/>
    <row r="277" customFormat="1" x14ac:dyDescent="0.35"/>
    <row r="278" customFormat="1" x14ac:dyDescent="0.35"/>
    <row r="279" customFormat="1" x14ac:dyDescent="0.35"/>
    <row r="280" customFormat="1" x14ac:dyDescent="0.35"/>
    <row r="281" customFormat="1" x14ac:dyDescent="0.35"/>
    <row r="282" customFormat="1" x14ac:dyDescent="0.35"/>
    <row r="283" customFormat="1" x14ac:dyDescent="0.35"/>
    <row r="284" customFormat="1" x14ac:dyDescent="0.35"/>
    <row r="285" customFormat="1" x14ac:dyDescent="0.35"/>
    <row r="286" customFormat="1" x14ac:dyDescent="0.35"/>
    <row r="287" customFormat="1" x14ac:dyDescent="0.35"/>
    <row r="288" customFormat="1" x14ac:dyDescent="0.35"/>
    <row r="289" customFormat="1" x14ac:dyDescent="0.35"/>
    <row r="290" customFormat="1" x14ac:dyDescent="0.35"/>
    <row r="291" customFormat="1" x14ac:dyDescent="0.35"/>
    <row r="292" customFormat="1" x14ac:dyDescent="0.35"/>
    <row r="293" customFormat="1" x14ac:dyDescent="0.35"/>
    <row r="294" customFormat="1" x14ac:dyDescent="0.35"/>
    <row r="295" customFormat="1" x14ac:dyDescent="0.35"/>
    <row r="296" customFormat="1" x14ac:dyDescent="0.35"/>
    <row r="297" customFormat="1" x14ac:dyDescent="0.35"/>
    <row r="298" customFormat="1" x14ac:dyDescent="0.35"/>
    <row r="299" customFormat="1" x14ac:dyDescent="0.35"/>
    <row r="300" customFormat="1" x14ac:dyDescent="0.35"/>
    <row r="301" customFormat="1" x14ac:dyDescent="0.35"/>
    <row r="302" customFormat="1" x14ac:dyDescent="0.35"/>
    <row r="303" customFormat="1" x14ac:dyDescent="0.35"/>
    <row r="304" customFormat="1" x14ac:dyDescent="0.35"/>
    <row r="305" customFormat="1" x14ac:dyDescent="0.35"/>
    <row r="306" customFormat="1" x14ac:dyDescent="0.35"/>
    <row r="307" customFormat="1" x14ac:dyDescent="0.35"/>
    <row r="308" customFormat="1" x14ac:dyDescent="0.35"/>
    <row r="309" customFormat="1" x14ac:dyDescent="0.35"/>
    <row r="310" customFormat="1" x14ac:dyDescent="0.35"/>
    <row r="311" customFormat="1" x14ac:dyDescent="0.35"/>
    <row r="312" customFormat="1" x14ac:dyDescent="0.35"/>
    <row r="313" customFormat="1" x14ac:dyDescent="0.35"/>
    <row r="314" customFormat="1" x14ac:dyDescent="0.35"/>
    <row r="315" customFormat="1" x14ac:dyDescent="0.35"/>
    <row r="316" customFormat="1" x14ac:dyDescent="0.35"/>
    <row r="317" customFormat="1" x14ac:dyDescent="0.35"/>
    <row r="318" customFormat="1" x14ac:dyDescent="0.35"/>
    <row r="319" customFormat="1" x14ac:dyDescent="0.35"/>
    <row r="320" customFormat="1" x14ac:dyDescent="0.35"/>
    <row r="321" customFormat="1" x14ac:dyDescent="0.35"/>
    <row r="322" customFormat="1" x14ac:dyDescent="0.35"/>
    <row r="323" customFormat="1" x14ac:dyDescent="0.35"/>
    <row r="324" customFormat="1" x14ac:dyDescent="0.35"/>
    <row r="325" customFormat="1" x14ac:dyDescent="0.35"/>
    <row r="326" customFormat="1" x14ac:dyDescent="0.35"/>
    <row r="327" customFormat="1" x14ac:dyDescent="0.35"/>
    <row r="328" customFormat="1" x14ac:dyDescent="0.35"/>
    <row r="329" customFormat="1" x14ac:dyDescent="0.35"/>
    <row r="330" customFormat="1" x14ac:dyDescent="0.35"/>
    <row r="331" customFormat="1" x14ac:dyDescent="0.35"/>
    <row r="332" customFormat="1" x14ac:dyDescent="0.35"/>
    <row r="333" customFormat="1" x14ac:dyDescent="0.35"/>
    <row r="334" customFormat="1" x14ac:dyDescent="0.35"/>
    <row r="335" customFormat="1" x14ac:dyDescent="0.35"/>
    <row r="336" customFormat="1" x14ac:dyDescent="0.35"/>
    <row r="337" customFormat="1" x14ac:dyDescent="0.35"/>
    <row r="338" customFormat="1" x14ac:dyDescent="0.35"/>
    <row r="339" customFormat="1" x14ac:dyDescent="0.35"/>
    <row r="340" customFormat="1" x14ac:dyDescent="0.35"/>
    <row r="341" customFormat="1" x14ac:dyDescent="0.35"/>
    <row r="342" customFormat="1" x14ac:dyDescent="0.35"/>
    <row r="343" customFormat="1" x14ac:dyDescent="0.35"/>
    <row r="344" customFormat="1" x14ac:dyDescent="0.35"/>
    <row r="345" customFormat="1" x14ac:dyDescent="0.35"/>
    <row r="346" customFormat="1" x14ac:dyDescent="0.35"/>
    <row r="347" customFormat="1" x14ac:dyDescent="0.35"/>
    <row r="348" customFormat="1" x14ac:dyDescent="0.35"/>
    <row r="349" customFormat="1" x14ac:dyDescent="0.35"/>
    <row r="350" customFormat="1" x14ac:dyDescent="0.35"/>
    <row r="351" customFormat="1" x14ac:dyDescent="0.35"/>
    <row r="352" customFormat="1" x14ac:dyDescent="0.35"/>
    <row r="353" customFormat="1" x14ac:dyDescent="0.35"/>
    <row r="354" customFormat="1" x14ac:dyDescent="0.35"/>
    <row r="355" customFormat="1" x14ac:dyDescent="0.35"/>
    <row r="356" customFormat="1" x14ac:dyDescent="0.35"/>
    <row r="357" customFormat="1" x14ac:dyDescent="0.35"/>
    <row r="358" customFormat="1" x14ac:dyDescent="0.35"/>
    <row r="359" customFormat="1" x14ac:dyDescent="0.35"/>
    <row r="360" customFormat="1" x14ac:dyDescent="0.35"/>
    <row r="361" customFormat="1" x14ac:dyDescent="0.35"/>
    <row r="362" customFormat="1" x14ac:dyDescent="0.35"/>
    <row r="363" customFormat="1" x14ac:dyDescent="0.35"/>
    <row r="364" customFormat="1" x14ac:dyDescent="0.35"/>
    <row r="365" customFormat="1" x14ac:dyDescent="0.35"/>
    <row r="366" customFormat="1" x14ac:dyDescent="0.35"/>
    <row r="367" customFormat="1" x14ac:dyDescent="0.35"/>
    <row r="368" customFormat="1" x14ac:dyDescent="0.35"/>
    <row r="369" customFormat="1" x14ac:dyDescent="0.35"/>
    <row r="370" customFormat="1" x14ac:dyDescent="0.35"/>
    <row r="371" customFormat="1" x14ac:dyDescent="0.35"/>
    <row r="372" customFormat="1" x14ac:dyDescent="0.35"/>
    <row r="373" customFormat="1" x14ac:dyDescent="0.35"/>
    <row r="374" customFormat="1" x14ac:dyDescent="0.35"/>
    <row r="375" customFormat="1" x14ac:dyDescent="0.35"/>
    <row r="376" customFormat="1" x14ac:dyDescent="0.35"/>
    <row r="377" customFormat="1" x14ac:dyDescent="0.35"/>
    <row r="378" customFormat="1" x14ac:dyDescent="0.35"/>
    <row r="379" customFormat="1" x14ac:dyDescent="0.35"/>
    <row r="380" customFormat="1" x14ac:dyDescent="0.35"/>
    <row r="381" customFormat="1" x14ac:dyDescent="0.35"/>
    <row r="382" customFormat="1" x14ac:dyDescent="0.35"/>
    <row r="383" customFormat="1" x14ac:dyDescent="0.35"/>
    <row r="384" customFormat="1" x14ac:dyDescent="0.35"/>
    <row r="385" customFormat="1" x14ac:dyDescent="0.35"/>
    <row r="386" customFormat="1" x14ac:dyDescent="0.35"/>
    <row r="387" customFormat="1" x14ac:dyDescent="0.35"/>
    <row r="388" customFormat="1" x14ac:dyDescent="0.35"/>
    <row r="389" customFormat="1" x14ac:dyDescent="0.35"/>
    <row r="390" customFormat="1" x14ac:dyDescent="0.35"/>
    <row r="391" customFormat="1" x14ac:dyDescent="0.35"/>
    <row r="392" customFormat="1" x14ac:dyDescent="0.35"/>
    <row r="393" customFormat="1" x14ac:dyDescent="0.35"/>
    <row r="394" customFormat="1" x14ac:dyDescent="0.35"/>
    <row r="395" customFormat="1" x14ac:dyDescent="0.35"/>
    <row r="396" customFormat="1" x14ac:dyDescent="0.35"/>
    <row r="397" customFormat="1" x14ac:dyDescent="0.35"/>
    <row r="398" customFormat="1" x14ac:dyDescent="0.35"/>
    <row r="399" customFormat="1" x14ac:dyDescent="0.35"/>
    <row r="400" customFormat="1" x14ac:dyDescent="0.35"/>
    <row r="401" customFormat="1" x14ac:dyDescent="0.35"/>
    <row r="402" customFormat="1" x14ac:dyDescent="0.35"/>
    <row r="403" customFormat="1" x14ac:dyDescent="0.35"/>
    <row r="404" customFormat="1" x14ac:dyDescent="0.35"/>
    <row r="405" customFormat="1" x14ac:dyDescent="0.35"/>
    <row r="406" customFormat="1" x14ac:dyDescent="0.35"/>
    <row r="407" customFormat="1" x14ac:dyDescent="0.35"/>
    <row r="408" customFormat="1" x14ac:dyDescent="0.35"/>
    <row r="409" customFormat="1" x14ac:dyDescent="0.35"/>
    <row r="410" customFormat="1" x14ac:dyDescent="0.35"/>
    <row r="411" customFormat="1" x14ac:dyDescent="0.35"/>
    <row r="412" customFormat="1" x14ac:dyDescent="0.35"/>
    <row r="413" customFormat="1" x14ac:dyDescent="0.35"/>
    <row r="414" customFormat="1" x14ac:dyDescent="0.35"/>
    <row r="415" customFormat="1" x14ac:dyDescent="0.35"/>
    <row r="416" customFormat="1" x14ac:dyDescent="0.35"/>
    <row r="417" customFormat="1" x14ac:dyDescent="0.35"/>
    <row r="418" customFormat="1" x14ac:dyDescent="0.35"/>
    <row r="419" customFormat="1" x14ac:dyDescent="0.35"/>
    <row r="420" customFormat="1" x14ac:dyDescent="0.35"/>
    <row r="421" customFormat="1" x14ac:dyDescent="0.35"/>
    <row r="422" customFormat="1" x14ac:dyDescent="0.35"/>
    <row r="423" customFormat="1" x14ac:dyDescent="0.35"/>
    <row r="424" customFormat="1" x14ac:dyDescent="0.35"/>
    <row r="425" customFormat="1" x14ac:dyDescent="0.35"/>
    <row r="426" customFormat="1" x14ac:dyDescent="0.35"/>
    <row r="427" customFormat="1" x14ac:dyDescent="0.35"/>
    <row r="428" customFormat="1" x14ac:dyDescent="0.35"/>
    <row r="429" customFormat="1" x14ac:dyDescent="0.35"/>
    <row r="430" customFormat="1" x14ac:dyDescent="0.35"/>
    <row r="431" customFormat="1" x14ac:dyDescent="0.35"/>
    <row r="432" customFormat="1" x14ac:dyDescent="0.35"/>
    <row r="433" customFormat="1" x14ac:dyDescent="0.35"/>
    <row r="434" customFormat="1" x14ac:dyDescent="0.35"/>
    <row r="435" customFormat="1" x14ac:dyDescent="0.35"/>
    <row r="436" customFormat="1" x14ac:dyDescent="0.35"/>
    <row r="437" customFormat="1" x14ac:dyDescent="0.35"/>
    <row r="438" customFormat="1" x14ac:dyDescent="0.35"/>
    <row r="439" customFormat="1" x14ac:dyDescent="0.35"/>
    <row r="440" customFormat="1" x14ac:dyDescent="0.35"/>
    <row r="441" customFormat="1" x14ac:dyDescent="0.35"/>
    <row r="442" customFormat="1" x14ac:dyDescent="0.35"/>
    <row r="443" customFormat="1" x14ac:dyDescent="0.35"/>
    <row r="444" customFormat="1" x14ac:dyDescent="0.35"/>
    <row r="445" customFormat="1" x14ac:dyDescent="0.35"/>
    <row r="446" customFormat="1" x14ac:dyDescent="0.35"/>
    <row r="447" customFormat="1" x14ac:dyDescent="0.35"/>
    <row r="448" customFormat="1" x14ac:dyDescent="0.35"/>
    <row r="449" customFormat="1" x14ac:dyDescent="0.35"/>
    <row r="450" customFormat="1" x14ac:dyDescent="0.35"/>
    <row r="451" customFormat="1" x14ac:dyDescent="0.35"/>
    <row r="452" customFormat="1" x14ac:dyDescent="0.35"/>
    <row r="453" customFormat="1" x14ac:dyDescent="0.35"/>
    <row r="454" customFormat="1" x14ac:dyDescent="0.35"/>
    <row r="455" customFormat="1" x14ac:dyDescent="0.35"/>
    <row r="456" customFormat="1" x14ac:dyDescent="0.35"/>
    <row r="457" customFormat="1" x14ac:dyDescent="0.35"/>
    <row r="458" customFormat="1" x14ac:dyDescent="0.35"/>
    <row r="459" customFormat="1" x14ac:dyDescent="0.35"/>
    <row r="460" customFormat="1" x14ac:dyDescent="0.35"/>
    <row r="461" customFormat="1" x14ac:dyDescent="0.35"/>
    <row r="462" customFormat="1" x14ac:dyDescent="0.35"/>
    <row r="463" customFormat="1" x14ac:dyDescent="0.35"/>
    <row r="464" customFormat="1" x14ac:dyDescent="0.35"/>
    <row r="465" customFormat="1" x14ac:dyDescent="0.35"/>
    <row r="466" customFormat="1" x14ac:dyDescent="0.35"/>
    <row r="467" customFormat="1" x14ac:dyDescent="0.35"/>
    <row r="468" customFormat="1" x14ac:dyDescent="0.35"/>
    <row r="469" customFormat="1" x14ac:dyDescent="0.35"/>
    <row r="470" customFormat="1" x14ac:dyDescent="0.35"/>
    <row r="471" customFormat="1" x14ac:dyDescent="0.35"/>
    <row r="472" customFormat="1" x14ac:dyDescent="0.35"/>
    <row r="473" customFormat="1" x14ac:dyDescent="0.35"/>
    <row r="474" customFormat="1" x14ac:dyDescent="0.35"/>
    <row r="475" customFormat="1" x14ac:dyDescent="0.35"/>
    <row r="476" customFormat="1" x14ac:dyDescent="0.35"/>
    <row r="477" customFormat="1" x14ac:dyDescent="0.35"/>
    <row r="478" customFormat="1" x14ac:dyDescent="0.35"/>
    <row r="479" customFormat="1" x14ac:dyDescent="0.35"/>
    <row r="480" customFormat="1" x14ac:dyDescent="0.35"/>
    <row r="481" customFormat="1" x14ac:dyDescent="0.35"/>
    <row r="482" customFormat="1" x14ac:dyDescent="0.35"/>
    <row r="483" customFormat="1" x14ac:dyDescent="0.35"/>
    <row r="484" customFormat="1" x14ac:dyDescent="0.35"/>
    <row r="485" customFormat="1" x14ac:dyDescent="0.35"/>
    <row r="486" customFormat="1" x14ac:dyDescent="0.35"/>
    <row r="487" customFormat="1" x14ac:dyDescent="0.35"/>
    <row r="488" customFormat="1" x14ac:dyDescent="0.35"/>
    <row r="489" customFormat="1" x14ac:dyDescent="0.35"/>
    <row r="490" customFormat="1" x14ac:dyDescent="0.35"/>
    <row r="491" customFormat="1" x14ac:dyDescent="0.35"/>
    <row r="492" customFormat="1" x14ac:dyDescent="0.35"/>
    <row r="493" customFormat="1" x14ac:dyDescent="0.35"/>
    <row r="494" customFormat="1" x14ac:dyDescent="0.35"/>
    <row r="495" customFormat="1" x14ac:dyDescent="0.35"/>
    <row r="496" customFormat="1" x14ac:dyDescent="0.35"/>
    <row r="497" customFormat="1" x14ac:dyDescent="0.35"/>
    <row r="498" customFormat="1" x14ac:dyDescent="0.35"/>
    <row r="499" customFormat="1" x14ac:dyDescent="0.35"/>
    <row r="500" customFormat="1" x14ac:dyDescent="0.35"/>
    <row r="501" customFormat="1" x14ac:dyDescent="0.35"/>
    <row r="502" customFormat="1" x14ac:dyDescent="0.35"/>
    <row r="503" customFormat="1" x14ac:dyDescent="0.35"/>
    <row r="504" customFormat="1" x14ac:dyDescent="0.35"/>
    <row r="505" customFormat="1" x14ac:dyDescent="0.35"/>
    <row r="506" customFormat="1" x14ac:dyDescent="0.35"/>
    <row r="507" customFormat="1" x14ac:dyDescent="0.35"/>
    <row r="508" customFormat="1" x14ac:dyDescent="0.35"/>
    <row r="509" customFormat="1" x14ac:dyDescent="0.35"/>
    <row r="510" customFormat="1" x14ac:dyDescent="0.35"/>
    <row r="511" customFormat="1" x14ac:dyDescent="0.35"/>
    <row r="512" customFormat="1" x14ac:dyDescent="0.35"/>
    <row r="513" customFormat="1" x14ac:dyDescent="0.35"/>
    <row r="514" customFormat="1" x14ac:dyDescent="0.35"/>
    <row r="515" customFormat="1" x14ac:dyDescent="0.35"/>
    <row r="516" customFormat="1" x14ac:dyDescent="0.35"/>
    <row r="517" customFormat="1" x14ac:dyDescent="0.35"/>
    <row r="518" customFormat="1" x14ac:dyDescent="0.35"/>
    <row r="519" customFormat="1" x14ac:dyDescent="0.35"/>
    <row r="520" customFormat="1" x14ac:dyDescent="0.35"/>
    <row r="521" customFormat="1" x14ac:dyDescent="0.35"/>
    <row r="522" customFormat="1" x14ac:dyDescent="0.35"/>
    <row r="523" customFormat="1" x14ac:dyDescent="0.35"/>
    <row r="524" customFormat="1" x14ac:dyDescent="0.35"/>
    <row r="525" customFormat="1" x14ac:dyDescent="0.35"/>
    <row r="526" customFormat="1" x14ac:dyDescent="0.35"/>
    <row r="527" customFormat="1" x14ac:dyDescent="0.35"/>
    <row r="528" customFormat="1" x14ac:dyDescent="0.35"/>
    <row r="529" customFormat="1" x14ac:dyDescent="0.35"/>
    <row r="530" customFormat="1" x14ac:dyDescent="0.35"/>
    <row r="531" customFormat="1" x14ac:dyDescent="0.35"/>
    <row r="532" customFormat="1" x14ac:dyDescent="0.35"/>
    <row r="533" customFormat="1" x14ac:dyDescent="0.35"/>
    <row r="534" customFormat="1" x14ac:dyDescent="0.35"/>
    <row r="535" customFormat="1" x14ac:dyDescent="0.35"/>
    <row r="536" customFormat="1" x14ac:dyDescent="0.35"/>
    <row r="537" customFormat="1" x14ac:dyDescent="0.35"/>
    <row r="538" customFormat="1" x14ac:dyDescent="0.35"/>
    <row r="539" customFormat="1" x14ac:dyDescent="0.35"/>
    <row r="540" customFormat="1" x14ac:dyDescent="0.35"/>
    <row r="541" customFormat="1" x14ac:dyDescent="0.35"/>
    <row r="542" customFormat="1" x14ac:dyDescent="0.35"/>
    <row r="543" customFormat="1" x14ac:dyDescent="0.35"/>
    <row r="544" customFormat="1" x14ac:dyDescent="0.35"/>
    <row r="545" customFormat="1" x14ac:dyDescent="0.35"/>
    <row r="546" customFormat="1" x14ac:dyDescent="0.35"/>
    <row r="547" customFormat="1" x14ac:dyDescent="0.35"/>
    <row r="548" customFormat="1" x14ac:dyDescent="0.35"/>
    <row r="549" customFormat="1" x14ac:dyDescent="0.35"/>
    <row r="550" customFormat="1" x14ac:dyDescent="0.35"/>
    <row r="551" customFormat="1" x14ac:dyDescent="0.35"/>
    <row r="552" customFormat="1" x14ac:dyDescent="0.35"/>
    <row r="553" customFormat="1" x14ac:dyDescent="0.35"/>
    <row r="554" customFormat="1" x14ac:dyDescent="0.35"/>
    <row r="555" customFormat="1" x14ac:dyDescent="0.35"/>
    <row r="556" customFormat="1" x14ac:dyDescent="0.35"/>
    <row r="557" customFormat="1" x14ac:dyDescent="0.35"/>
    <row r="558" customFormat="1" x14ac:dyDescent="0.35"/>
    <row r="559" customFormat="1" x14ac:dyDescent="0.35"/>
    <row r="560" customFormat="1" x14ac:dyDescent="0.35"/>
    <row r="561" customFormat="1" x14ac:dyDescent="0.35"/>
    <row r="562" customFormat="1" x14ac:dyDescent="0.35"/>
    <row r="563" customFormat="1" x14ac:dyDescent="0.35"/>
    <row r="564" customFormat="1" x14ac:dyDescent="0.35"/>
    <row r="565" customFormat="1" x14ac:dyDescent="0.35"/>
    <row r="566" customFormat="1" x14ac:dyDescent="0.35"/>
    <row r="567" customFormat="1" x14ac:dyDescent="0.35"/>
    <row r="568" customFormat="1" x14ac:dyDescent="0.35"/>
    <row r="569" customFormat="1" x14ac:dyDescent="0.35"/>
    <row r="570" customFormat="1" x14ac:dyDescent="0.35"/>
    <row r="571" customFormat="1" x14ac:dyDescent="0.35"/>
    <row r="572" customFormat="1" x14ac:dyDescent="0.35"/>
    <row r="573" customFormat="1" x14ac:dyDescent="0.35"/>
    <row r="574" customFormat="1" x14ac:dyDescent="0.35"/>
    <row r="575" customFormat="1" x14ac:dyDescent="0.35"/>
    <row r="576" customFormat="1" x14ac:dyDescent="0.35"/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customFormat="1" x14ac:dyDescent="0.35"/>
    <row r="866" customFormat="1" x14ac:dyDescent="0.35"/>
    <row r="867" customFormat="1" x14ac:dyDescent="0.35"/>
    <row r="868" customFormat="1" x14ac:dyDescent="0.35"/>
    <row r="869" customFormat="1" x14ac:dyDescent="0.35"/>
    <row r="870" customFormat="1" x14ac:dyDescent="0.35"/>
    <row r="871" customFormat="1" x14ac:dyDescent="0.35"/>
    <row r="872" customFormat="1" x14ac:dyDescent="0.35"/>
    <row r="873" customFormat="1" x14ac:dyDescent="0.35"/>
    <row r="874" customFormat="1" x14ac:dyDescent="0.35"/>
    <row r="875" customFormat="1" x14ac:dyDescent="0.35"/>
    <row r="876" customFormat="1" x14ac:dyDescent="0.35"/>
    <row r="877" customFormat="1" x14ac:dyDescent="0.35"/>
    <row r="878" customFormat="1" x14ac:dyDescent="0.35"/>
    <row r="879" customFormat="1" x14ac:dyDescent="0.35"/>
    <row r="880" customFormat="1" x14ac:dyDescent="0.35"/>
    <row r="881" customFormat="1" x14ac:dyDescent="0.35"/>
    <row r="882" customFormat="1" x14ac:dyDescent="0.35"/>
    <row r="883" customFormat="1" x14ac:dyDescent="0.35"/>
    <row r="884" customFormat="1" x14ac:dyDescent="0.35"/>
    <row r="885" customFormat="1" x14ac:dyDescent="0.35"/>
    <row r="886" customFormat="1" x14ac:dyDescent="0.35"/>
    <row r="887" customFormat="1" x14ac:dyDescent="0.35"/>
    <row r="888" customFormat="1" x14ac:dyDescent="0.35"/>
    <row r="889" customFormat="1" x14ac:dyDescent="0.35"/>
    <row r="890" customFormat="1" x14ac:dyDescent="0.35"/>
    <row r="891" customFormat="1" x14ac:dyDescent="0.35"/>
    <row r="892" customFormat="1" x14ac:dyDescent="0.35"/>
    <row r="893" customFormat="1" x14ac:dyDescent="0.35"/>
    <row r="894" customFormat="1" x14ac:dyDescent="0.35"/>
    <row r="895" customFormat="1" x14ac:dyDescent="0.35"/>
    <row r="896" customFormat="1" x14ac:dyDescent="0.35"/>
    <row r="897" customFormat="1" x14ac:dyDescent="0.35"/>
    <row r="898" customFormat="1" x14ac:dyDescent="0.35"/>
    <row r="899" customFormat="1" x14ac:dyDescent="0.35"/>
    <row r="900" customFormat="1" x14ac:dyDescent="0.35"/>
    <row r="901" customFormat="1" x14ac:dyDescent="0.35"/>
    <row r="902" customFormat="1" x14ac:dyDescent="0.35"/>
    <row r="903" customFormat="1" x14ac:dyDescent="0.35"/>
    <row r="904" customFormat="1" x14ac:dyDescent="0.35"/>
    <row r="905" customFormat="1" x14ac:dyDescent="0.35"/>
    <row r="906" customFormat="1" x14ac:dyDescent="0.35"/>
    <row r="907" customFormat="1" x14ac:dyDescent="0.35"/>
    <row r="908" customFormat="1" x14ac:dyDescent="0.35"/>
    <row r="909" customFormat="1" x14ac:dyDescent="0.35"/>
    <row r="910" customFormat="1" x14ac:dyDescent="0.35"/>
    <row r="911" customFormat="1" x14ac:dyDescent="0.35"/>
    <row r="912" customFormat="1" x14ac:dyDescent="0.35"/>
    <row r="913" customFormat="1" x14ac:dyDescent="0.35"/>
    <row r="914" customFormat="1" x14ac:dyDescent="0.35"/>
    <row r="915" customFormat="1" x14ac:dyDescent="0.35"/>
    <row r="916" customFormat="1" x14ac:dyDescent="0.35"/>
    <row r="917" customFormat="1" x14ac:dyDescent="0.35"/>
    <row r="918" customFormat="1" x14ac:dyDescent="0.35"/>
    <row r="919" customFormat="1" x14ac:dyDescent="0.35"/>
    <row r="920" customFormat="1" x14ac:dyDescent="0.35"/>
    <row r="921" customFormat="1" x14ac:dyDescent="0.35"/>
    <row r="922" customFormat="1" x14ac:dyDescent="0.35"/>
    <row r="923" customFormat="1" x14ac:dyDescent="0.35"/>
    <row r="924" customFormat="1" x14ac:dyDescent="0.35"/>
    <row r="925" customFormat="1" x14ac:dyDescent="0.35"/>
    <row r="926" customFormat="1" x14ac:dyDescent="0.35"/>
    <row r="927" customFormat="1" x14ac:dyDescent="0.35"/>
    <row r="928" customFormat="1" x14ac:dyDescent="0.35"/>
    <row r="929" customFormat="1" x14ac:dyDescent="0.35"/>
    <row r="930" customFormat="1" x14ac:dyDescent="0.35"/>
    <row r="931" customFormat="1" x14ac:dyDescent="0.35"/>
    <row r="932" customFormat="1" x14ac:dyDescent="0.35"/>
    <row r="933" customFormat="1" x14ac:dyDescent="0.35"/>
    <row r="934" customFormat="1" x14ac:dyDescent="0.35"/>
    <row r="935" customFormat="1" x14ac:dyDescent="0.35"/>
    <row r="936" customFormat="1" x14ac:dyDescent="0.35"/>
    <row r="937" customFormat="1" x14ac:dyDescent="0.35"/>
    <row r="938" customFormat="1" x14ac:dyDescent="0.35"/>
    <row r="939" customFormat="1" x14ac:dyDescent="0.35"/>
    <row r="940" customFormat="1" x14ac:dyDescent="0.35"/>
    <row r="941" customFormat="1" x14ac:dyDescent="0.35"/>
    <row r="942" customFormat="1" x14ac:dyDescent="0.35"/>
    <row r="943" customFormat="1" x14ac:dyDescent="0.35"/>
    <row r="944" customFormat="1" x14ac:dyDescent="0.35"/>
    <row r="945" customFormat="1" x14ac:dyDescent="0.35"/>
    <row r="946" customFormat="1" x14ac:dyDescent="0.35"/>
    <row r="947" customFormat="1" x14ac:dyDescent="0.35"/>
    <row r="948" customFormat="1" x14ac:dyDescent="0.35"/>
    <row r="949" customFormat="1" x14ac:dyDescent="0.35"/>
    <row r="950" customFormat="1" x14ac:dyDescent="0.35"/>
    <row r="951" customFormat="1" x14ac:dyDescent="0.35"/>
    <row r="952" customFormat="1" x14ac:dyDescent="0.35"/>
    <row r="953" customFormat="1" x14ac:dyDescent="0.35"/>
    <row r="954" customFormat="1" x14ac:dyDescent="0.35"/>
    <row r="955" customFormat="1" x14ac:dyDescent="0.35"/>
    <row r="956" customFormat="1" x14ac:dyDescent="0.35"/>
    <row r="957" customFormat="1" x14ac:dyDescent="0.35"/>
    <row r="958" customFormat="1" x14ac:dyDescent="0.35"/>
    <row r="959" customFormat="1" x14ac:dyDescent="0.35"/>
    <row r="960" customFormat="1" x14ac:dyDescent="0.35"/>
    <row r="961" customFormat="1" x14ac:dyDescent="0.35"/>
    <row r="962" customFormat="1" x14ac:dyDescent="0.35"/>
    <row r="963" customFormat="1" x14ac:dyDescent="0.35"/>
    <row r="964" customFormat="1" x14ac:dyDescent="0.35"/>
    <row r="965" customFormat="1" x14ac:dyDescent="0.35"/>
    <row r="966" customFormat="1" x14ac:dyDescent="0.35"/>
    <row r="967" customFormat="1" x14ac:dyDescent="0.35"/>
    <row r="968" customFormat="1" x14ac:dyDescent="0.35"/>
    <row r="969" customFormat="1" x14ac:dyDescent="0.35"/>
    <row r="970" customFormat="1" x14ac:dyDescent="0.35"/>
    <row r="971" customFormat="1" x14ac:dyDescent="0.35"/>
    <row r="972" customFormat="1" x14ac:dyDescent="0.35"/>
    <row r="973" customFormat="1" x14ac:dyDescent="0.35"/>
    <row r="974" customFormat="1" x14ac:dyDescent="0.35"/>
    <row r="975" customFormat="1" x14ac:dyDescent="0.35"/>
    <row r="976" customFormat="1" x14ac:dyDescent="0.35"/>
    <row r="977" customFormat="1" x14ac:dyDescent="0.35"/>
    <row r="978" customFormat="1" x14ac:dyDescent="0.35"/>
    <row r="979" customFormat="1" x14ac:dyDescent="0.35"/>
    <row r="980" customFormat="1" x14ac:dyDescent="0.35"/>
    <row r="981" customFormat="1" x14ac:dyDescent="0.35"/>
    <row r="982" customFormat="1" x14ac:dyDescent="0.35"/>
    <row r="983" customFormat="1" x14ac:dyDescent="0.35"/>
    <row r="984" customFormat="1" x14ac:dyDescent="0.35"/>
    <row r="985" customFormat="1" x14ac:dyDescent="0.35"/>
    <row r="986" customFormat="1" x14ac:dyDescent="0.35"/>
    <row r="987" customFormat="1" x14ac:dyDescent="0.35"/>
    <row r="988" customFormat="1" x14ac:dyDescent="0.35"/>
    <row r="989" customFormat="1" x14ac:dyDescent="0.35"/>
    <row r="990" customFormat="1" x14ac:dyDescent="0.35"/>
    <row r="991" customFormat="1" x14ac:dyDescent="0.35"/>
    <row r="992" customFormat="1" x14ac:dyDescent="0.35"/>
    <row r="993" customFormat="1" x14ac:dyDescent="0.35"/>
    <row r="994" customFormat="1" x14ac:dyDescent="0.35"/>
    <row r="995" customFormat="1" x14ac:dyDescent="0.35"/>
    <row r="996" customFormat="1" x14ac:dyDescent="0.35"/>
    <row r="997" customFormat="1" x14ac:dyDescent="0.35"/>
    <row r="998" customFormat="1" x14ac:dyDescent="0.35"/>
    <row r="999" customFormat="1" x14ac:dyDescent="0.35"/>
    <row r="1000" customFormat="1" x14ac:dyDescent="0.35"/>
    <row r="1001" customFormat="1" x14ac:dyDescent="0.35"/>
    <row r="1002" customFormat="1" x14ac:dyDescent="0.35"/>
    <row r="1003" customFormat="1" x14ac:dyDescent="0.35"/>
    <row r="1004" customFormat="1" x14ac:dyDescent="0.35"/>
    <row r="1005" customFormat="1" x14ac:dyDescent="0.35"/>
    <row r="1006" customFormat="1" x14ac:dyDescent="0.35"/>
    <row r="1007" customFormat="1" x14ac:dyDescent="0.35"/>
    <row r="1008" customFormat="1" x14ac:dyDescent="0.35"/>
    <row r="1009" customFormat="1" x14ac:dyDescent="0.35"/>
    <row r="1010" customFormat="1" x14ac:dyDescent="0.35"/>
    <row r="1011" customFormat="1" x14ac:dyDescent="0.35"/>
    <row r="1012" customFormat="1" x14ac:dyDescent="0.35"/>
    <row r="1013" customFormat="1" x14ac:dyDescent="0.35"/>
    <row r="1014" customFormat="1" x14ac:dyDescent="0.35"/>
    <row r="1015" customFormat="1" x14ac:dyDescent="0.35"/>
    <row r="1016" customFormat="1" x14ac:dyDescent="0.35"/>
    <row r="1017" customFormat="1" x14ac:dyDescent="0.35"/>
    <row r="1018" customFormat="1" x14ac:dyDescent="0.35"/>
    <row r="1019" customFormat="1" x14ac:dyDescent="0.35"/>
    <row r="1020" customFormat="1" x14ac:dyDescent="0.35"/>
    <row r="1021" customFormat="1" x14ac:dyDescent="0.35"/>
    <row r="1022" customFormat="1" x14ac:dyDescent="0.35"/>
    <row r="1023" customFormat="1" x14ac:dyDescent="0.35"/>
    <row r="1024" customFormat="1" x14ac:dyDescent="0.35"/>
    <row r="1025" customFormat="1" x14ac:dyDescent="0.35"/>
    <row r="1026" customFormat="1" x14ac:dyDescent="0.35"/>
    <row r="1027" customFormat="1" x14ac:dyDescent="0.35"/>
    <row r="1028" customFormat="1" x14ac:dyDescent="0.35"/>
    <row r="1029" customFormat="1" x14ac:dyDescent="0.35"/>
    <row r="1030" customFormat="1" x14ac:dyDescent="0.35"/>
    <row r="1031" customFormat="1" x14ac:dyDescent="0.35"/>
    <row r="1032" customFormat="1" x14ac:dyDescent="0.35"/>
    <row r="1033" customFormat="1" x14ac:dyDescent="0.35"/>
    <row r="1034" customFormat="1" x14ac:dyDescent="0.35"/>
    <row r="1035" customFormat="1" x14ac:dyDescent="0.35"/>
    <row r="1036" customFormat="1" x14ac:dyDescent="0.35"/>
    <row r="1037" customFormat="1" x14ac:dyDescent="0.35"/>
    <row r="1038" customFormat="1" x14ac:dyDescent="0.35"/>
    <row r="1039" customFormat="1" x14ac:dyDescent="0.35"/>
    <row r="1040" customFormat="1" x14ac:dyDescent="0.35"/>
    <row r="1041" customFormat="1" x14ac:dyDescent="0.35"/>
    <row r="1042" customFormat="1" x14ac:dyDescent="0.35"/>
    <row r="1043" customFormat="1" x14ac:dyDescent="0.35"/>
    <row r="1044" customFormat="1" x14ac:dyDescent="0.35"/>
    <row r="1045" customFormat="1" x14ac:dyDescent="0.35"/>
    <row r="1046" customFormat="1" x14ac:dyDescent="0.35"/>
    <row r="1047" customFormat="1" x14ac:dyDescent="0.35"/>
    <row r="1048" customFormat="1" x14ac:dyDescent="0.35"/>
    <row r="1049" customFormat="1" x14ac:dyDescent="0.35"/>
    <row r="1050" customFormat="1" x14ac:dyDescent="0.35"/>
    <row r="1051" customFormat="1" x14ac:dyDescent="0.35"/>
    <row r="1052" customFormat="1" x14ac:dyDescent="0.35"/>
    <row r="1053" customFormat="1" x14ac:dyDescent="0.35"/>
    <row r="1054" customFormat="1" x14ac:dyDescent="0.35"/>
    <row r="1055" customFormat="1" x14ac:dyDescent="0.35"/>
    <row r="1056" customFormat="1" x14ac:dyDescent="0.35"/>
    <row r="1057" customFormat="1" x14ac:dyDescent="0.35"/>
    <row r="1058" customFormat="1" x14ac:dyDescent="0.35"/>
    <row r="1059" customFormat="1" x14ac:dyDescent="0.35"/>
    <row r="1060" customFormat="1" x14ac:dyDescent="0.35"/>
    <row r="1061" customFormat="1" x14ac:dyDescent="0.35"/>
    <row r="1062" customFormat="1" x14ac:dyDescent="0.35"/>
    <row r="1063" customFormat="1" x14ac:dyDescent="0.35"/>
    <row r="1064" customFormat="1" x14ac:dyDescent="0.35"/>
    <row r="1065" customFormat="1" x14ac:dyDescent="0.35"/>
    <row r="1066" customFormat="1" x14ac:dyDescent="0.35"/>
    <row r="1067" customFormat="1" x14ac:dyDescent="0.35"/>
    <row r="1068" customFormat="1" x14ac:dyDescent="0.35"/>
    <row r="1069" customFormat="1" x14ac:dyDescent="0.35"/>
    <row r="1070" customFormat="1" x14ac:dyDescent="0.35"/>
    <row r="1071" customFormat="1" x14ac:dyDescent="0.35"/>
    <row r="1072" customFormat="1" x14ac:dyDescent="0.35"/>
    <row r="1073" customFormat="1" x14ac:dyDescent="0.35"/>
    <row r="1074" customFormat="1" x14ac:dyDescent="0.35"/>
    <row r="1075" customFormat="1" x14ac:dyDescent="0.35"/>
    <row r="1076" customFormat="1" x14ac:dyDescent="0.35"/>
    <row r="1077" customFormat="1" x14ac:dyDescent="0.35"/>
    <row r="1078" customFormat="1" x14ac:dyDescent="0.35"/>
    <row r="1079" customFormat="1" x14ac:dyDescent="0.35"/>
    <row r="1080" customFormat="1" x14ac:dyDescent="0.35"/>
    <row r="1081" customFormat="1" x14ac:dyDescent="0.35"/>
    <row r="1082" customFormat="1" x14ac:dyDescent="0.35"/>
    <row r="1083" customFormat="1" x14ac:dyDescent="0.35"/>
    <row r="1084" customFormat="1" x14ac:dyDescent="0.35"/>
    <row r="1085" customFormat="1" x14ac:dyDescent="0.35"/>
    <row r="1086" customFormat="1" x14ac:dyDescent="0.35"/>
    <row r="1087" customFormat="1" x14ac:dyDescent="0.35"/>
    <row r="1088" customFormat="1" x14ac:dyDescent="0.35"/>
    <row r="1089" customFormat="1" x14ac:dyDescent="0.35"/>
    <row r="1090" customFormat="1" x14ac:dyDescent="0.35"/>
    <row r="1091" customFormat="1" x14ac:dyDescent="0.35"/>
    <row r="1092" customFormat="1" x14ac:dyDescent="0.35"/>
    <row r="1093" customFormat="1" x14ac:dyDescent="0.35"/>
    <row r="1094" customFormat="1" x14ac:dyDescent="0.35"/>
    <row r="1095" customFormat="1" x14ac:dyDescent="0.35"/>
    <row r="1096" customFormat="1" x14ac:dyDescent="0.35"/>
    <row r="1097" customFormat="1" x14ac:dyDescent="0.35"/>
    <row r="1098" customFormat="1" x14ac:dyDescent="0.35"/>
    <row r="1099" customFormat="1" x14ac:dyDescent="0.35"/>
    <row r="1100" customFormat="1" x14ac:dyDescent="0.35"/>
    <row r="1101" customFormat="1" x14ac:dyDescent="0.35"/>
    <row r="1102" customFormat="1" x14ac:dyDescent="0.35"/>
    <row r="1103" customFormat="1" x14ac:dyDescent="0.35"/>
    <row r="1104" customFormat="1" x14ac:dyDescent="0.35"/>
    <row r="1105" customFormat="1" x14ac:dyDescent="0.35"/>
    <row r="1106" customFormat="1" x14ac:dyDescent="0.35"/>
    <row r="1107" customFormat="1" x14ac:dyDescent="0.35"/>
    <row r="1108" customFormat="1" x14ac:dyDescent="0.35"/>
    <row r="1109" customFormat="1" x14ac:dyDescent="0.35"/>
    <row r="1110" customFormat="1" x14ac:dyDescent="0.35"/>
    <row r="1111" customFormat="1" x14ac:dyDescent="0.35"/>
    <row r="1112" customFormat="1" x14ac:dyDescent="0.35"/>
    <row r="1113" customFormat="1" x14ac:dyDescent="0.35"/>
    <row r="1114" customFormat="1" x14ac:dyDescent="0.35"/>
    <row r="1115" customFormat="1" x14ac:dyDescent="0.35"/>
    <row r="1116" customFormat="1" x14ac:dyDescent="0.35"/>
    <row r="1117" customFormat="1" x14ac:dyDescent="0.35"/>
    <row r="1118" customFormat="1" x14ac:dyDescent="0.35"/>
    <row r="1119" customFormat="1" x14ac:dyDescent="0.35"/>
    <row r="1120" customFormat="1" x14ac:dyDescent="0.35"/>
    <row r="1121" customFormat="1" x14ac:dyDescent="0.35"/>
    <row r="1122" customFormat="1" x14ac:dyDescent="0.35"/>
    <row r="1123" customFormat="1" x14ac:dyDescent="0.35"/>
    <row r="1124" customFormat="1" x14ac:dyDescent="0.35"/>
    <row r="1125" customFormat="1" x14ac:dyDescent="0.35"/>
    <row r="1126" customFormat="1" x14ac:dyDescent="0.35"/>
    <row r="1127" customFormat="1" x14ac:dyDescent="0.35"/>
    <row r="1128" customFormat="1" x14ac:dyDescent="0.35"/>
    <row r="1129" customFormat="1" x14ac:dyDescent="0.35"/>
    <row r="1130" customFormat="1" x14ac:dyDescent="0.35"/>
    <row r="1131" customFormat="1" x14ac:dyDescent="0.35"/>
    <row r="1132" customFormat="1" x14ac:dyDescent="0.35"/>
    <row r="1133" customFormat="1" x14ac:dyDescent="0.35"/>
    <row r="1134" customFormat="1" x14ac:dyDescent="0.35"/>
    <row r="1135" customFormat="1" x14ac:dyDescent="0.35"/>
    <row r="1136" customFormat="1" x14ac:dyDescent="0.35"/>
    <row r="1137" customFormat="1" x14ac:dyDescent="0.35"/>
    <row r="1138" customFormat="1" x14ac:dyDescent="0.35"/>
    <row r="1139" customFormat="1" x14ac:dyDescent="0.35"/>
    <row r="1140" customFormat="1" x14ac:dyDescent="0.35"/>
    <row r="1141" customFormat="1" x14ac:dyDescent="0.35"/>
    <row r="1142" customFormat="1" x14ac:dyDescent="0.35"/>
    <row r="1143" customFormat="1" x14ac:dyDescent="0.35"/>
    <row r="1144" customFormat="1" x14ac:dyDescent="0.35"/>
    <row r="1145" customFormat="1" x14ac:dyDescent="0.35"/>
    <row r="1146" customFormat="1" x14ac:dyDescent="0.35"/>
    <row r="1147" customFormat="1" x14ac:dyDescent="0.35"/>
    <row r="1148" customFormat="1" x14ac:dyDescent="0.35"/>
    <row r="1149" customFormat="1" x14ac:dyDescent="0.35"/>
    <row r="1150" customFormat="1" x14ac:dyDescent="0.35"/>
    <row r="1151" customFormat="1" x14ac:dyDescent="0.35"/>
    <row r="1152" customFormat="1" x14ac:dyDescent="0.35"/>
    <row r="1153" customFormat="1" x14ac:dyDescent="0.35"/>
    <row r="1154" customFormat="1" x14ac:dyDescent="0.35"/>
    <row r="1155" customFormat="1" x14ac:dyDescent="0.35"/>
    <row r="1156" customFormat="1" x14ac:dyDescent="0.35"/>
    <row r="1157" customFormat="1" x14ac:dyDescent="0.35"/>
    <row r="1158" customFormat="1" x14ac:dyDescent="0.35"/>
    <row r="1159" customFormat="1" x14ac:dyDescent="0.35"/>
    <row r="1160" customFormat="1" x14ac:dyDescent="0.35"/>
    <row r="1161" customFormat="1" x14ac:dyDescent="0.35"/>
    <row r="1162" customFormat="1" x14ac:dyDescent="0.35"/>
    <row r="1163" customFormat="1" x14ac:dyDescent="0.35"/>
    <row r="1164" customFormat="1" x14ac:dyDescent="0.35"/>
    <row r="1165" customFormat="1" x14ac:dyDescent="0.35"/>
    <row r="1166" customFormat="1" x14ac:dyDescent="0.35"/>
    <row r="1167" customFormat="1" x14ac:dyDescent="0.35"/>
    <row r="1168" customFormat="1" x14ac:dyDescent="0.35"/>
    <row r="1169" customFormat="1" x14ac:dyDescent="0.35"/>
    <row r="1170" customFormat="1" x14ac:dyDescent="0.35"/>
    <row r="1171" customFormat="1" x14ac:dyDescent="0.35"/>
    <row r="1172" customFormat="1" x14ac:dyDescent="0.35"/>
    <row r="1173" customFormat="1" x14ac:dyDescent="0.35"/>
    <row r="1174" customFormat="1" x14ac:dyDescent="0.35"/>
    <row r="1175" customFormat="1" x14ac:dyDescent="0.35"/>
    <row r="1176" customFormat="1" x14ac:dyDescent="0.35"/>
    <row r="1177" customFormat="1" x14ac:dyDescent="0.35"/>
    <row r="1178" customFormat="1" x14ac:dyDescent="0.35"/>
    <row r="1179" customFormat="1" x14ac:dyDescent="0.35"/>
    <row r="1180" customFormat="1" x14ac:dyDescent="0.35"/>
    <row r="1181" customFormat="1" x14ac:dyDescent="0.35"/>
    <row r="1182" customFormat="1" x14ac:dyDescent="0.35"/>
    <row r="1183" customFormat="1" x14ac:dyDescent="0.35"/>
    <row r="1184" customFormat="1" x14ac:dyDescent="0.35"/>
    <row r="1185" customFormat="1" x14ac:dyDescent="0.35"/>
    <row r="1186" customFormat="1" x14ac:dyDescent="0.35"/>
    <row r="1187" customFormat="1" x14ac:dyDescent="0.35"/>
    <row r="1188" customFormat="1" x14ac:dyDescent="0.35"/>
    <row r="1189" customFormat="1" x14ac:dyDescent="0.35"/>
    <row r="1190" customFormat="1" x14ac:dyDescent="0.35"/>
    <row r="1191" customFormat="1" x14ac:dyDescent="0.35"/>
    <row r="1192" customFormat="1" x14ac:dyDescent="0.35"/>
    <row r="1193" customFormat="1" x14ac:dyDescent="0.35"/>
    <row r="1194" customFormat="1" x14ac:dyDescent="0.35"/>
    <row r="1195" customFormat="1" x14ac:dyDescent="0.35"/>
    <row r="1196" customFormat="1" x14ac:dyDescent="0.35"/>
    <row r="1197" customFormat="1" x14ac:dyDescent="0.35"/>
    <row r="1198" customFormat="1" x14ac:dyDescent="0.35"/>
    <row r="1199" customFormat="1" x14ac:dyDescent="0.35"/>
    <row r="1200" customFormat="1" x14ac:dyDescent="0.35"/>
    <row r="1201" customFormat="1" x14ac:dyDescent="0.35"/>
    <row r="1202" customFormat="1" x14ac:dyDescent="0.35"/>
    <row r="1203" customFormat="1" x14ac:dyDescent="0.35"/>
    <row r="1204" customFormat="1" x14ac:dyDescent="0.35"/>
    <row r="1205" customFormat="1" x14ac:dyDescent="0.35"/>
    <row r="1206" customFormat="1" x14ac:dyDescent="0.35"/>
    <row r="1207" customFormat="1" x14ac:dyDescent="0.35"/>
    <row r="1208" customFormat="1" x14ac:dyDescent="0.35"/>
    <row r="1209" customFormat="1" x14ac:dyDescent="0.35"/>
    <row r="1210" customFormat="1" x14ac:dyDescent="0.35"/>
    <row r="1211" customFormat="1" x14ac:dyDescent="0.35"/>
    <row r="1212" customFormat="1" x14ac:dyDescent="0.35"/>
    <row r="1213" customFormat="1" x14ac:dyDescent="0.35"/>
    <row r="1214" customFormat="1" x14ac:dyDescent="0.35"/>
    <row r="1215" customFormat="1" x14ac:dyDescent="0.35"/>
    <row r="1216" customFormat="1" x14ac:dyDescent="0.35"/>
    <row r="1217" customFormat="1" x14ac:dyDescent="0.35"/>
    <row r="1218" customFormat="1" x14ac:dyDescent="0.35"/>
    <row r="1219" customFormat="1" x14ac:dyDescent="0.35"/>
    <row r="1220" customFormat="1" x14ac:dyDescent="0.35"/>
    <row r="1221" customFormat="1" x14ac:dyDescent="0.35"/>
    <row r="1222" customFormat="1" x14ac:dyDescent="0.35"/>
    <row r="1223" customFormat="1" x14ac:dyDescent="0.35"/>
    <row r="1224" customFormat="1" x14ac:dyDescent="0.35"/>
    <row r="1225" customFormat="1" x14ac:dyDescent="0.35"/>
    <row r="1226" customFormat="1" x14ac:dyDescent="0.35"/>
    <row r="1227" customFormat="1" x14ac:dyDescent="0.35"/>
    <row r="1228" customFormat="1" x14ac:dyDescent="0.35"/>
    <row r="1229" customFormat="1" x14ac:dyDescent="0.35"/>
    <row r="1230" customFormat="1" x14ac:dyDescent="0.35"/>
    <row r="1231" customFormat="1" x14ac:dyDescent="0.35"/>
    <row r="1232" customFormat="1" x14ac:dyDescent="0.35"/>
    <row r="1233" customFormat="1" x14ac:dyDescent="0.35"/>
    <row r="1234" customFormat="1" x14ac:dyDescent="0.35"/>
    <row r="1235" customFormat="1" x14ac:dyDescent="0.35"/>
    <row r="1236" customFormat="1" x14ac:dyDescent="0.35"/>
    <row r="1237" customFormat="1" x14ac:dyDescent="0.35"/>
    <row r="1238" customFormat="1" x14ac:dyDescent="0.35"/>
    <row r="1239" customFormat="1" x14ac:dyDescent="0.35"/>
    <row r="1240" customFormat="1" x14ac:dyDescent="0.35"/>
    <row r="1241" customFormat="1" x14ac:dyDescent="0.35"/>
    <row r="1242" customFormat="1" x14ac:dyDescent="0.35"/>
    <row r="1243" customFormat="1" x14ac:dyDescent="0.35"/>
    <row r="1244" customFormat="1" x14ac:dyDescent="0.35"/>
    <row r="1245" customFormat="1" x14ac:dyDescent="0.35"/>
    <row r="1246" customFormat="1" x14ac:dyDescent="0.35"/>
    <row r="1247" customFormat="1" x14ac:dyDescent="0.35"/>
    <row r="1248" customFormat="1" x14ac:dyDescent="0.35"/>
    <row r="1249" customFormat="1" x14ac:dyDescent="0.35"/>
    <row r="1250" customFormat="1" x14ac:dyDescent="0.35"/>
    <row r="1251" customFormat="1" x14ac:dyDescent="0.35"/>
    <row r="1252" customFormat="1" x14ac:dyDescent="0.35"/>
    <row r="1253" customFormat="1" x14ac:dyDescent="0.35"/>
    <row r="1254" customFormat="1" x14ac:dyDescent="0.35"/>
    <row r="1255" customFormat="1" x14ac:dyDescent="0.35"/>
    <row r="1256" customFormat="1" x14ac:dyDescent="0.35"/>
    <row r="1257" customFormat="1" x14ac:dyDescent="0.35"/>
    <row r="1258" customFormat="1" x14ac:dyDescent="0.35"/>
    <row r="1259" customFormat="1" x14ac:dyDescent="0.35"/>
    <row r="1260" customFormat="1" x14ac:dyDescent="0.35"/>
    <row r="1261" customFormat="1" x14ac:dyDescent="0.35"/>
    <row r="1262" customFormat="1" x14ac:dyDescent="0.35"/>
    <row r="1263" customFormat="1" x14ac:dyDescent="0.35"/>
    <row r="1264" customFormat="1" x14ac:dyDescent="0.35"/>
    <row r="1265" customFormat="1" x14ac:dyDescent="0.35"/>
    <row r="1266" customFormat="1" x14ac:dyDescent="0.35"/>
    <row r="1267" customFormat="1" x14ac:dyDescent="0.35"/>
    <row r="1268" customFormat="1" x14ac:dyDescent="0.35"/>
    <row r="1269" customFormat="1" x14ac:dyDescent="0.35"/>
    <row r="1270" customFormat="1" x14ac:dyDescent="0.35"/>
    <row r="1271" customFormat="1" x14ac:dyDescent="0.35"/>
    <row r="1272" customFormat="1" x14ac:dyDescent="0.35"/>
    <row r="1273" customFormat="1" x14ac:dyDescent="0.35"/>
    <row r="1274" customFormat="1" x14ac:dyDescent="0.35"/>
    <row r="1275" customFormat="1" x14ac:dyDescent="0.35"/>
    <row r="1276" customFormat="1" x14ac:dyDescent="0.35"/>
    <row r="1277" customFormat="1" x14ac:dyDescent="0.35"/>
    <row r="1278" customFormat="1" x14ac:dyDescent="0.35"/>
    <row r="1279" customFormat="1" x14ac:dyDescent="0.35"/>
    <row r="1280" customFormat="1" x14ac:dyDescent="0.35"/>
    <row r="1281" customFormat="1" x14ac:dyDescent="0.35"/>
    <row r="1282" customFormat="1" x14ac:dyDescent="0.35"/>
    <row r="1283" customFormat="1" x14ac:dyDescent="0.35"/>
    <row r="1284" customFormat="1" x14ac:dyDescent="0.35"/>
    <row r="1285" customFormat="1" x14ac:dyDescent="0.35"/>
    <row r="1286" customFormat="1" x14ac:dyDescent="0.35"/>
    <row r="1287" customFormat="1" x14ac:dyDescent="0.35"/>
    <row r="1288" customFormat="1" x14ac:dyDescent="0.35"/>
    <row r="1289" customFormat="1" x14ac:dyDescent="0.35"/>
    <row r="1290" customFormat="1" x14ac:dyDescent="0.35"/>
    <row r="1291" customFormat="1" x14ac:dyDescent="0.35"/>
    <row r="1292" customFormat="1" x14ac:dyDescent="0.35"/>
    <row r="1293" customFormat="1" x14ac:dyDescent="0.35"/>
    <row r="1294" customFormat="1" x14ac:dyDescent="0.35"/>
    <row r="1295" customFormat="1" x14ac:dyDescent="0.35"/>
    <row r="1296" customFormat="1" x14ac:dyDescent="0.35"/>
    <row r="1297" customFormat="1" x14ac:dyDescent="0.35"/>
    <row r="1298" customFormat="1" x14ac:dyDescent="0.35"/>
    <row r="1299" customFormat="1" x14ac:dyDescent="0.35"/>
    <row r="1300" customFormat="1" x14ac:dyDescent="0.35"/>
    <row r="1301" customFormat="1" x14ac:dyDescent="0.35"/>
    <row r="1302" customFormat="1" x14ac:dyDescent="0.35"/>
    <row r="1303" customFormat="1" x14ac:dyDescent="0.35"/>
    <row r="1304" customFormat="1" x14ac:dyDescent="0.35"/>
    <row r="1305" customFormat="1" x14ac:dyDescent="0.35"/>
    <row r="1306" customFormat="1" x14ac:dyDescent="0.35"/>
    <row r="1307" customFormat="1" x14ac:dyDescent="0.35"/>
    <row r="1308" customFormat="1" x14ac:dyDescent="0.35"/>
    <row r="1309" customFormat="1" x14ac:dyDescent="0.35"/>
    <row r="1310" customFormat="1" x14ac:dyDescent="0.35"/>
    <row r="1311" customFormat="1" x14ac:dyDescent="0.35"/>
    <row r="1312" customFormat="1" x14ac:dyDescent="0.35"/>
    <row r="1313" customFormat="1" x14ac:dyDescent="0.35"/>
    <row r="1314" customFormat="1" x14ac:dyDescent="0.35"/>
    <row r="1315" customFormat="1" x14ac:dyDescent="0.35"/>
    <row r="1316" customFormat="1" x14ac:dyDescent="0.35"/>
    <row r="1317" customFormat="1" x14ac:dyDescent="0.35"/>
    <row r="1318" customFormat="1" x14ac:dyDescent="0.35"/>
    <row r="1319" customFormat="1" x14ac:dyDescent="0.35"/>
    <row r="1320" customFormat="1" x14ac:dyDescent="0.35"/>
    <row r="1321" customFormat="1" x14ac:dyDescent="0.35"/>
    <row r="1322" customFormat="1" x14ac:dyDescent="0.35"/>
    <row r="1323" customFormat="1" x14ac:dyDescent="0.35"/>
    <row r="1324" customFormat="1" x14ac:dyDescent="0.35"/>
    <row r="1325" customFormat="1" x14ac:dyDescent="0.35"/>
    <row r="1326" customFormat="1" x14ac:dyDescent="0.35"/>
    <row r="1327" customFormat="1" x14ac:dyDescent="0.35"/>
    <row r="1328" customFormat="1" x14ac:dyDescent="0.35"/>
    <row r="1329" customFormat="1" x14ac:dyDescent="0.35"/>
    <row r="1330" customFormat="1" x14ac:dyDescent="0.35"/>
    <row r="1331" customFormat="1" x14ac:dyDescent="0.35"/>
    <row r="1332" customFormat="1" x14ac:dyDescent="0.35"/>
    <row r="1333" customFormat="1" x14ac:dyDescent="0.35"/>
    <row r="1334" customFormat="1" x14ac:dyDescent="0.35"/>
    <row r="1335" customFormat="1" x14ac:dyDescent="0.35"/>
    <row r="1336" customFormat="1" x14ac:dyDescent="0.35"/>
    <row r="1337" customFormat="1" x14ac:dyDescent="0.35"/>
    <row r="1338" customFormat="1" x14ac:dyDescent="0.35"/>
    <row r="1339" customFormat="1" x14ac:dyDescent="0.35"/>
    <row r="1340" customFormat="1" x14ac:dyDescent="0.35"/>
    <row r="1341" customFormat="1" x14ac:dyDescent="0.35"/>
    <row r="1342" customFormat="1" x14ac:dyDescent="0.35"/>
    <row r="1343" customFormat="1" x14ac:dyDescent="0.35"/>
    <row r="1344" customFormat="1" x14ac:dyDescent="0.35"/>
    <row r="1345" customFormat="1" x14ac:dyDescent="0.35"/>
    <row r="1346" customFormat="1" x14ac:dyDescent="0.35"/>
    <row r="1347" customFormat="1" x14ac:dyDescent="0.35"/>
    <row r="1348" customFormat="1" x14ac:dyDescent="0.35"/>
    <row r="1349" customFormat="1" x14ac:dyDescent="0.35"/>
    <row r="1350" customFormat="1" x14ac:dyDescent="0.35"/>
    <row r="1351" customFormat="1" x14ac:dyDescent="0.35"/>
    <row r="1352" customFormat="1" x14ac:dyDescent="0.35"/>
    <row r="1353" customFormat="1" x14ac:dyDescent="0.35"/>
    <row r="1354" customFormat="1" x14ac:dyDescent="0.35"/>
    <row r="1355" customFormat="1" x14ac:dyDescent="0.35"/>
    <row r="1356" customFormat="1" x14ac:dyDescent="0.35"/>
    <row r="1357" customFormat="1" x14ac:dyDescent="0.35"/>
    <row r="1358" customFormat="1" x14ac:dyDescent="0.35"/>
    <row r="1359" customFormat="1" x14ac:dyDescent="0.35"/>
    <row r="1360" customFormat="1" x14ac:dyDescent="0.35"/>
    <row r="1361" customFormat="1" x14ac:dyDescent="0.35"/>
    <row r="1362" customFormat="1" x14ac:dyDescent="0.35"/>
    <row r="1363" customFormat="1" x14ac:dyDescent="0.35"/>
    <row r="1364" customFormat="1" x14ac:dyDescent="0.35"/>
    <row r="1365" customFormat="1" x14ac:dyDescent="0.35"/>
    <row r="1366" customFormat="1" x14ac:dyDescent="0.35"/>
    <row r="1367" customFormat="1" x14ac:dyDescent="0.35"/>
    <row r="1368" customFormat="1" x14ac:dyDescent="0.35"/>
    <row r="1369" customFormat="1" x14ac:dyDescent="0.35"/>
    <row r="1370" customFormat="1" x14ac:dyDescent="0.35"/>
    <row r="1371" customFormat="1" x14ac:dyDescent="0.35"/>
    <row r="1372" customFormat="1" x14ac:dyDescent="0.35"/>
    <row r="1373" customFormat="1" x14ac:dyDescent="0.35"/>
    <row r="1374" customFormat="1" x14ac:dyDescent="0.35"/>
    <row r="1375" customFormat="1" x14ac:dyDescent="0.35"/>
    <row r="1376" customFormat="1" x14ac:dyDescent="0.35"/>
    <row r="1377" customFormat="1" x14ac:dyDescent="0.35"/>
    <row r="1378" customFormat="1" x14ac:dyDescent="0.35"/>
    <row r="1379" customFormat="1" x14ac:dyDescent="0.35"/>
    <row r="1380" customFormat="1" x14ac:dyDescent="0.35"/>
    <row r="1381" customFormat="1" x14ac:dyDescent="0.35"/>
    <row r="1382" customFormat="1" x14ac:dyDescent="0.35"/>
    <row r="1383" customFormat="1" x14ac:dyDescent="0.35"/>
    <row r="1384" customFormat="1" x14ac:dyDescent="0.35"/>
    <row r="1385" customFormat="1" x14ac:dyDescent="0.35"/>
    <row r="1386" customFormat="1" x14ac:dyDescent="0.35"/>
    <row r="1387" customFormat="1" x14ac:dyDescent="0.35"/>
    <row r="1388" customFormat="1" x14ac:dyDescent="0.35"/>
    <row r="1389" customFormat="1" x14ac:dyDescent="0.35"/>
    <row r="1390" customFormat="1" x14ac:dyDescent="0.35"/>
    <row r="1391" customFormat="1" x14ac:dyDescent="0.35"/>
    <row r="1392" customFormat="1" x14ac:dyDescent="0.35"/>
    <row r="1393" customFormat="1" x14ac:dyDescent="0.35"/>
    <row r="1394" customFormat="1" x14ac:dyDescent="0.35"/>
    <row r="1395" customFormat="1" x14ac:dyDescent="0.35"/>
    <row r="1396" customFormat="1" x14ac:dyDescent="0.35"/>
    <row r="1397" customFormat="1" x14ac:dyDescent="0.35"/>
    <row r="1398" customFormat="1" x14ac:dyDescent="0.35"/>
    <row r="1399" customFormat="1" x14ac:dyDescent="0.35"/>
    <row r="1400" customFormat="1" x14ac:dyDescent="0.35"/>
    <row r="1401" customFormat="1" x14ac:dyDescent="0.35"/>
    <row r="1402" customFormat="1" x14ac:dyDescent="0.35"/>
    <row r="1403" customFormat="1" x14ac:dyDescent="0.35"/>
    <row r="1404" customFormat="1" x14ac:dyDescent="0.35"/>
    <row r="1405" customFormat="1" x14ac:dyDescent="0.35"/>
    <row r="1406" customFormat="1" x14ac:dyDescent="0.35"/>
    <row r="1407" customFormat="1" x14ac:dyDescent="0.35"/>
    <row r="1408" customFormat="1" x14ac:dyDescent="0.35"/>
    <row r="1409" customFormat="1" x14ac:dyDescent="0.35"/>
    <row r="1410" customFormat="1" x14ac:dyDescent="0.35"/>
    <row r="1411" customFormat="1" x14ac:dyDescent="0.35"/>
    <row r="1412" customFormat="1" x14ac:dyDescent="0.35"/>
    <row r="1413" customFormat="1" x14ac:dyDescent="0.35"/>
    <row r="1414" customFormat="1" x14ac:dyDescent="0.35"/>
    <row r="1415" customFormat="1" x14ac:dyDescent="0.35"/>
    <row r="1416" customFormat="1" x14ac:dyDescent="0.35"/>
    <row r="1417" customFormat="1" x14ac:dyDescent="0.35"/>
    <row r="1418" customFormat="1" x14ac:dyDescent="0.35"/>
    <row r="1419" customFormat="1" x14ac:dyDescent="0.35"/>
    <row r="1420" customFormat="1" x14ac:dyDescent="0.35"/>
    <row r="1421" customFormat="1" x14ac:dyDescent="0.35"/>
    <row r="1422" customFormat="1" x14ac:dyDescent="0.35"/>
    <row r="1423" customFormat="1" x14ac:dyDescent="0.35"/>
    <row r="1424" customFormat="1" x14ac:dyDescent="0.35"/>
    <row r="1425" customFormat="1" x14ac:dyDescent="0.35"/>
    <row r="1426" customFormat="1" x14ac:dyDescent="0.35"/>
    <row r="1427" customFormat="1" x14ac:dyDescent="0.35"/>
    <row r="1428" customFormat="1" x14ac:dyDescent="0.35"/>
    <row r="1429" customFormat="1" x14ac:dyDescent="0.35"/>
    <row r="1430" customFormat="1" x14ac:dyDescent="0.35"/>
    <row r="1431" customFormat="1" x14ac:dyDescent="0.35"/>
    <row r="1432" customFormat="1" x14ac:dyDescent="0.35"/>
    <row r="1433" customFormat="1" x14ac:dyDescent="0.35"/>
    <row r="1434" customFormat="1" x14ac:dyDescent="0.35"/>
    <row r="1435" customFormat="1" x14ac:dyDescent="0.35"/>
    <row r="1436" customFormat="1" x14ac:dyDescent="0.35"/>
    <row r="1437" customFormat="1" x14ac:dyDescent="0.35"/>
    <row r="1438" customFormat="1" x14ac:dyDescent="0.35"/>
    <row r="1439" customFormat="1" x14ac:dyDescent="0.35"/>
    <row r="1440" customFormat="1" x14ac:dyDescent="0.35"/>
    <row r="1441" customFormat="1" x14ac:dyDescent="0.35"/>
    <row r="1442" customFormat="1" x14ac:dyDescent="0.35"/>
    <row r="1443" customFormat="1" x14ac:dyDescent="0.35"/>
    <row r="1444" customFormat="1" x14ac:dyDescent="0.35"/>
    <row r="1445" customFormat="1" x14ac:dyDescent="0.35"/>
    <row r="1446" customFormat="1" x14ac:dyDescent="0.35"/>
    <row r="1447" customFormat="1" x14ac:dyDescent="0.35"/>
    <row r="1448" customFormat="1" x14ac:dyDescent="0.35"/>
    <row r="1449" customFormat="1" x14ac:dyDescent="0.35"/>
    <row r="1450" customFormat="1" x14ac:dyDescent="0.35"/>
    <row r="1451" customFormat="1" x14ac:dyDescent="0.35"/>
    <row r="1452" customFormat="1" x14ac:dyDescent="0.35"/>
    <row r="1453" customFormat="1" x14ac:dyDescent="0.35"/>
    <row r="1454" customFormat="1" x14ac:dyDescent="0.35"/>
    <row r="1455" customFormat="1" x14ac:dyDescent="0.35"/>
    <row r="1456" customFormat="1" x14ac:dyDescent="0.35"/>
    <row r="1457" customFormat="1" x14ac:dyDescent="0.35"/>
    <row r="1458" customFormat="1" x14ac:dyDescent="0.35"/>
    <row r="1459" customFormat="1" x14ac:dyDescent="0.35"/>
    <row r="1460" customFormat="1" x14ac:dyDescent="0.35"/>
    <row r="1461" customFormat="1" x14ac:dyDescent="0.35"/>
    <row r="1462" customFormat="1" x14ac:dyDescent="0.35"/>
    <row r="1463" customFormat="1" x14ac:dyDescent="0.35"/>
    <row r="1464" customFormat="1" x14ac:dyDescent="0.35"/>
    <row r="1465" customFormat="1" x14ac:dyDescent="0.35"/>
    <row r="1466" customFormat="1" x14ac:dyDescent="0.35"/>
    <row r="1467" customFormat="1" x14ac:dyDescent="0.35"/>
    <row r="1468" customFormat="1" x14ac:dyDescent="0.35"/>
    <row r="1469" customFormat="1" x14ac:dyDescent="0.35"/>
    <row r="1470" customFormat="1" x14ac:dyDescent="0.35"/>
    <row r="1471" customFormat="1" x14ac:dyDescent="0.35"/>
    <row r="1472" customFormat="1" x14ac:dyDescent="0.35"/>
    <row r="1473" customFormat="1" x14ac:dyDescent="0.35"/>
    <row r="1474" customFormat="1" x14ac:dyDescent="0.35"/>
    <row r="1475" customFormat="1" x14ac:dyDescent="0.35"/>
    <row r="1476" customFormat="1" x14ac:dyDescent="0.35"/>
    <row r="1477" customFormat="1" x14ac:dyDescent="0.35"/>
    <row r="1478" customFormat="1" x14ac:dyDescent="0.35"/>
    <row r="1479" customFormat="1" x14ac:dyDescent="0.35"/>
    <row r="1480" customFormat="1" x14ac:dyDescent="0.35"/>
    <row r="1481" customFormat="1" x14ac:dyDescent="0.35"/>
    <row r="1482" customFormat="1" x14ac:dyDescent="0.35"/>
    <row r="1483" customFormat="1" x14ac:dyDescent="0.35"/>
    <row r="1484" customFormat="1" x14ac:dyDescent="0.35"/>
    <row r="1485" customFormat="1" x14ac:dyDescent="0.35"/>
    <row r="1486" customFormat="1" x14ac:dyDescent="0.35"/>
    <row r="1487" customFormat="1" x14ac:dyDescent="0.35"/>
    <row r="1488" customFormat="1" x14ac:dyDescent="0.35"/>
    <row r="1489" customFormat="1" x14ac:dyDescent="0.35"/>
    <row r="1490" customFormat="1" x14ac:dyDescent="0.35"/>
    <row r="1491" customFormat="1" x14ac:dyDescent="0.35"/>
    <row r="1492" customFormat="1" x14ac:dyDescent="0.35"/>
    <row r="1493" customFormat="1" x14ac:dyDescent="0.35"/>
    <row r="1494" customFormat="1" x14ac:dyDescent="0.35"/>
    <row r="1495" customFormat="1" x14ac:dyDescent="0.35"/>
    <row r="1496" customFormat="1" x14ac:dyDescent="0.35"/>
    <row r="1497" customFormat="1" x14ac:dyDescent="0.35"/>
    <row r="1498" customFormat="1" x14ac:dyDescent="0.35"/>
    <row r="1499" customFormat="1" x14ac:dyDescent="0.35"/>
    <row r="1500" customFormat="1" x14ac:dyDescent="0.35"/>
    <row r="1501" customFormat="1" x14ac:dyDescent="0.35"/>
    <row r="1502" customFormat="1" x14ac:dyDescent="0.35"/>
    <row r="1503" customFormat="1" x14ac:dyDescent="0.35"/>
    <row r="1504" customFormat="1" x14ac:dyDescent="0.35"/>
    <row r="1505" customFormat="1" x14ac:dyDescent="0.35"/>
    <row r="1506" customFormat="1" x14ac:dyDescent="0.35"/>
    <row r="1507" customFormat="1" x14ac:dyDescent="0.35"/>
    <row r="1508" customFormat="1" x14ac:dyDescent="0.35"/>
    <row r="1509" customFormat="1" x14ac:dyDescent="0.35"/>
    <row r="1510" customFormat="1" x14ac:dyDescent="0.35"/>
    <row r="1511" customFormat="1" x14ac:dyDescent="0.35"/>
    <row r="1512" customFormat="1" x14ac:dyDescent="0.35"/>
    <row r="1513" customFormat="1" x14ac:dyDescent="0.35"/>
    <row r="1514" customFormat="1" x14ac:dyDescent="0.35"/>
    <row r="1515" customFormat="1" x14ac:dyDescent="0.35"/>
    <row r="1516" customFormat="1" x14ac:dyDescent="0.35"/>
    <row r="1517" customFormat="1" x14ac:dyDescent="0.35"/>
    <row r="1518" customFormat="1" x14ac:dyDescent="0.35"/>
    <row r="1519" customFormat="1" x14ac:dyDescent="0.35"/>
    <row r="1520" customFormat="1" x14ac:dyDescent="0.35"/>
    <row r="1521" customFormat="1" x14ac:dyDescent="0.35"/>
    <row r="1522" customFormat="1" x14ac:dyDescent="0.35"/>
    <row r="1523" customFormat="1" x14ac:dyDescent="0.35"/>
    <row r="1524" customFormat="1" x14ac:dyDescent="0.35"/>
    <row r="1525" customFormat="1" x14ac:dyDescent="0.35"/>
    <row r="1526" customFormat="1" x14ac:dyDescent="0.35"/>
    <row r="1527" customFormat="1" x14ac:dyDescent="0.35"/>
    <row r="1528" customFormat="1" x14ac:dyDescent="0.35"/>
    <row r="1529" customFormat="1" x14ac:dyDescent="0.35"/>
    <row r="1530" customFormat="1" x14ac:dyDescent="0.35"/>
    <row r="1531" customFormat="1" x14ac:dyDescent="0.35"/>
    <row r="1532" customFormat="1" x14ac:dyDescent="0.35"/>
    <row r="1533" customFormat="1" x14ac:dyDescent="0.35"/>
    <row r="1534" customFormat="1" x14ac:dyDescent="0.35"/>
    <row r="1535" customFormat="1" x14ac:dyDescent="0.35"/>
    <row r="1536" customFormat="1" x14ac:dyDescent="0.35"/>
    <row r="1537" customFormat="1" x14ac:dyDescent="0.35"/>
    <row r="1538" customFormat="1" x14ac:dyDescent="0.35"/>
    <row r="1539" customFormat="1" x14ac:dyDescent="0.35"/>
    <row r="1540" customFormat="1" x14ac:dyDescent="0.35"/>
    <row r="1541" customFormat="1" x14ac:dyDescent="0.35"/>
    <row r="1542" customFormat="1" x14ac:dyDescent="0.35"/>
    <row r="1543" customFormat="1" x14ac:dyDescent="0.35"/>
    <row r="1544" customFormat="1" x14ac:dyDescent="0.35"/>
    <row r="1545" customFormat="1" x14ac:dyDescent="0.35"/>
    <row r="1546" customFormat="1" x14ac:dyDescent="0.35"/>
    <row r="1547" customFormat="1" x14ac:dyDescent="0.35"/>
    <row r="1548" customFormat="1" x14ac:dyDescent="0.35"/>
    <row r="1549" customFormat="1" x14ac:dyDescent="0.35"/>
    <row r="1550" customFormat="1" x14ac:dyDescent="0.35"/>
    <row r="1551" customFormat="1" x14ac:dyDescent="0.35"/>
    <row r="1552" customFormat="1" x14ac:dyDescent="0.35"/>
    <row r="1553" customFormat="1" x14ac:dyDescent="0.35"/>
    <row r="1554" customFormat="1" x14ac:dyDescent="0.35"/>
    <row r="1555" customFormat="1" x14ac:dyDescent="0.35"/>
    <row r="1556" customFormat="1" x14ac:dyDescent="0.35"/>
    <row r="1557" customFormat="1" x14ac:dyDescent="0.35"/>
    <row r="1558" customFormat="1" x14ac:dyDescent="0.35"/>
    <row r="1559" customFormat="1" x14ac:dyDescent="0.35"/>
    <row r="1560" customFormat="1" x14ac:dyDescent="0.35"/>
    <row r="1561" customFormat="1" x14ac:dyDescent="0.35"/>
    <row r="1562" customFormat="1" x14ac:dyDescent="0.35"/>
    <row r="1563" customFormat="1" x14ac:dyDescent="0.35"/>
    <row r="1564" customFormat="1" x14ac:dyDescent="0.35"/>
    <row r="1565" customFormat="1" x14ac:dyDescent="0.35"/>
    <row r="1566" customFormat="1" x14ac:dyDescent="0.35"/>
    <row r="1567" customFormat="1" x14ac:dyDescent="0.35"/>
    <row r="1568" customFormat="1" x14ac:dyDescent="0.35"/>
    <row r="1569" customFormat="1" x14ac:dyDescent="0.35"/>
    <row r="1570" customFormat="1" x14ac:dyDescent="0.35"/>
    <row r="1571" customFormat="1" x14ac:dyDescent="0.35"/>
    <row r="1572" customFormat="1" x14ac:dyDescent="0.35"/>
    <row r="1573" customFormat="1" x14ac:dyDescent="0.35"/>
    <row r="1574" customFormat="1" x14ac:dyDescent="0.35"/>
    <row r="1575" customFormat="1" x14ac:dyDescent="0.35"/>
    <row r="1576" customFormat="1" x14ac:dyDescent="0.35"/>
    <row r="1577" customFormat="1" x14ac:dyDescent="0.35"/>
    <row r="1578" customFormat="1" x14ac:dyDescent="0.35"/>
    <row r="1579" customFormat="1" x14ac:dyDescent="0.35"/>
    <row r="1580" customFormat="1" x14ac:dyDescent="0.35"/>
    <row r="1581" customFormat="1" x14ac:dyDescent="0.35"/>
    <row r="1582" customFormat="1" x14ac:dyDescent="0.35"/>
    <row r="1583" customFormat="1" x14ac:dyDescent="0.35"/>
    <row r="1584" customFormat="1" x14ac:dyDescent="0.35"/>
    <row r="1585" customFormat="1" x14ac:dyDescent="0.35"/>
    <row r="1586" customFormat="1" x14ac:dyDescent="0.35"/>
    <row r="1587" customFormat="1" x14ac:dyDescent="0.35"/>
    <row r="1588" customFormat="1" x14ac:dyDescent="0.35"/>
    <row r="1589" customFormat="1" x14ac:dyDescent="0.35"/>
    <row r="1590" customFormat="1" x14ac:dyDescent="0.35"/>
    <row r="1591" customFormat="1" x14ac:dyDescent="0.35"/>
    <row r="1592" customFormat="1" x14ac:dyDescent="0.35"/>
    <row r="1593" customFormat="1" x14ac:dyDescent="0.35"/>
    <row r="1594" customFormat="1" x14ac:dyDescent="0.35"/>
    <row r="1595" customFormat="1" x14ac:dyDescent="0.35"/>
    <row r="1596" customFormat="1" x14ac:dyDescent="0.35"/>
    <row r="1597" customFormat="1" x14ac:dyDescent="0.35"/>
    <row r="1598" customFormat="1" x14ac:dyDescent="0.35"/>
    <row r="1599" customFormat="1" x14ac:dyDescent="0.35"/>
    <row r="1600" customFormat="1" x14ac:dyDescent="0.35"/>
    <row r="1601" customFormat="1" x14ac:dyDescent="0.35"/>
    <row r="1602" customFormat="1" x14ac:dyDescent="0.35"/>
    <row r="1603" customFormat="1" x14ac:dyDescent="0.35"/>
    <row r="1604" customFormat="1" x14ac:dyDescent="0.35"/>
    <row r="1605" customFormat="1" x14ac:dyDescent="0.35"/>
    <row r="1606" customFormat="1" x14ac:dyDescent="0.35"/>
    <row r="1607" customFormat="1" x14ac:dyDescent="0.35"/>
    <row r="1608" customFormat="1" x14ac:dyDescent="0.35"/>
    <row r="1609" customFormat="1" x14ac:dyDescent="0.35"/>
    <row r="1610" customFormat="1" x14ac:dyDescent="0.35"/>
    <row r="1611" customFormat="1" x14ac:dyDescent="0.35"/>
    <row r="1612" customFormat="1" x14ac:dyDescent="0.35"/>
    <row r="1613" customFormat="1" x14ac:dyDescent="0.35"/>
    <row r="1614" customFormat="1" x14ac:dyDescent="0.35"/>
    <row r="1615" customFormat="1" x14ac:dyDescent="0.35"/>
    <row r="1616" customFormat="1" x14ac:dyDescent="0.35"/>
    <row r="1617" customFormat="1" x14ac:dyDescent="0.35"/>
    <row r="1618" customFormat="1" x14ac:dyDescent="0.35"/>
    <row r="1619" customFormat="1" x14ac:dyDescent="0.35"/>
    <row r="1620" customFormat="1" x14ac:dyDescent="0.35"/>
    <row r="1621" customFormat="1" x14ac:dyDescent="0.35"/>
    <row r="1622" customFormat="1" x14ac:dyDescent="0.35"/>
    <row r="1623" customFormat="1" x14ac:dyDescent="0.35"/>
    <row r="1624" customFormat="1" x14ac:dyDescent="0.35"/>
    <row r="1625" customFormat="1" x14ac:dyDescent="0.35"/>
    <row r="1626" customFormat="1" x14ac:dyDescent="0.35"/>
    <row r="1627" customFormat="1" x14ac:dyDescent="0.35"/>
    <row r="1628" customFormat="1" x14ac:dyDescent="0.35"/>
    <row r="1629" customFormat="1" x14ac:dyDescent="0.35"/>
    <row r="1630" customFormat="1" x14ac:dyDescent="0.35"/>
    <row r="1631" customFormat="1" x14ac:dyDescent="0.35"/>
    <row r="1632" customFormat="1" x14ac:dyDescent="0.35"/>
    <row r="1633" customFormat="1" x14ac:dyDescent="0.35"/>
    <row r="1634" customFormat="1" x14ac:dyDescent="0.35"/>
    <row r="1635" customFormat="1" x14ac:dyDescent="0.35"/>
    <row r="1636" customFormat="1" x14ac:dyDescent="0.35"/>
    <row r="1637" customFormat="1" x14ac:dyDescent="0.35"/>
    <row r="1638" customFormat="1" x14ac:dyDescent="0.35"/>
    <row r="1639" customFormat="1" x14ac:dyDescent="0.35"/>
    <row r="1640" customFormat="1" x14ac:dyDescent="0.35"/>
    <row r="1641" customFormat="1" x14ac:dyDescent="0.35"/>
    <row r="1642" customFormat="1" x14ac:dyDescent="0.35"/>
    <row r="1643" customFormat="1" x14ac:dyDescent="0.35"/>
    <row r="1644" customFormat="1" x14ac:dyDescent="0.35"/>
    <row r="1645" customFormat="1" x14ac:dyDescent="0.35"/>
    <row r="1646" customFormat="1" x14ac:dyDescent="0.35"/>
    <row r="1647" customFormat="1" x14ac:dyDescent="0.35"/>
    <row r="1648" customFormat="1" x14ac:dyDescent="0.35"/>
    <row r="1649" customFormat="1" x14ac:dyDescent="0.35"/>
    <row r="1650" customFormat="1" x14ac:dyDescent="0.35"/>
    <row r="1651" customFormat="1" x14ac:dyDescent="0.35"/>
    <row r="1652" customFormat="1" x14ac:dyDescent="0.35"/>
    <row r="1653" customFormat="1" x14ac:dyDescent="0.35"/>
    <row r="1654" customFormat="1" x14ac:dyDescent="0.35"/>
    <row r="1655" customFormat="1" x14ac:dyDescent="0.35"/>
    <row r="1656" customFormat="1" x14ac:dyDescent="0.35"/>
    <row r="1657" customFormat="1" x14ac:dyDescent="0.35"/>
    <row r="1658" customFormat="1" x14ac:dyDescent="0.35"/>
    <row r="1659" customFormat="1" x14ac:dyDescent="0.35"/>
    <row r="1660" customFormat="1" x14ac:dyDescent="0.35"/>
    <row r="1661" customFormat="1" x14ac:dyDescent="0.35"/>
    <row r="1662" customFormat="1" x14ac:dyDescent="0.35"/>
    <row r="1663" customFormat="1" x14ac:dyDescent="0.35"/>
    <row r="1664" customFormat="1" x14ac:dyDescent="0.35"/>
    <row r="1665" customFormat="1" x14ac:dyDescent="0.35"/>
    <row r="1666" customFormat="1" x14ac:dyDescent="0.35"/>
    <row r="1667" customFormat="1" x14ac:dyDescent="0.35"/>
    <row r="1668" customFormat="1" x14ac:dyDescent="0.35"/>
    <row r="1669" customFormat="1" x14ac:dyDescent="0.35"/>
    <row r="1670" customFormat="1" x14ac:dyDescent="0.35"/>
    <row r="1671" customFormat="1" x14ac:dyDescent="0.35"/>
    <row r="1672" customFormat="1" x14ac:dyDescent="0.35"/>
    <row r="1673" customFormat="1" x14ac:dyDescent="0.35"/>
    <row r="1674" customFormat="1" x14ac:dyDescent="0.35"/>
    <row r="1675" customFormat="1" x14ac:dyDescent="0.35"/>
    <row r="1676" customFormat="1" x14ac:dyDescent="0.35"/>
    <row r="1677" customFormat="1" x14ac:dyDescent="0.35"/>
    <row r="1678" customFormat="1" x14ac:dyDescent="0.35"/>
    <row r="1679" customFormat="1" x14ac:dyDescent="0.35"/>
    <row r="1680" customFormat="1" x14ac:dyDescent="0.35"/>
    <row r="1681" customFormat="1" x14ac:dyDescent="0.35"/>
    <row r="1682" customFormat="1" x14ac:dyDescent="0.35"/>
    <row r="1683" customFormat="1" x14ac:dyDescent="0.35"/>
    <row r="1684" customFormat="1" x14ac:dyDescent="0.35"/>
    <row r="1685" customFormat="1" x14ac:dyDescent="0.35"/>
    <row r="1686" customFormat="1" x14ac:dyDescent="0.35"/>
    <row r="1687" customFormat="1" x14ac:dyDescent="0.35"/>
    <row r="1688" customFormat="1" x14ac:dyDescent="0.35"/>
    <row r="1689" customFormat="1" x14ac:dyDescent="0.35"/>
    <row r="1690" customFormat="1" x14ac:dyDescent="0.35"/>
    <row r="1691" customFormat="1" x14ac:dyDescent="0.35"/>
    <row r="1692" customFormat="1" x14ac:dyDescent="0.35"/>
    <row r="1693" customFormat="1" x14ac:dyDescent="0.35"/>
    <row r="1694" customFormat="1" x14ac:dyDescent="0.35"/>
    <row r="1695" customFormat="1" x14ac:dyDescent="0.35"/>
    <row r="1696" customFormat="1" x14ac:dyDescent="0.35"/>
    <row r="1697" customFormat="1" x14ac:dyDescent="0.35"/>
    <row r="1698" customFormat="1" x14ac:dyDescent="0.35"/>
    <row r="1699" customFormat="1" x14ac:dyDescent="0.35"/>
    <row r="1700" customFormat="1" x14ac:dyDescent="0.35"/>
    <row r="1701" customFormat="1" x14ac:dyDescent="0.35"/>
    <row r="1702" customFormat="1" x14ac:dyDescent="0.35"/>
    <row r="1703" customFormat="1" x14ac:dyDescent="0.35"/>
    <row r="1704" customFormat="1" x14ac:dyDescent="0.35"/>
    <row r="1705" customFormat="1" x14ac:dyDescent="0.35"/>
    <row r="1706" customFormat="1" x14ac:dyDescent="0.35"/>
    <row r="1707" customFormat="1" x14ac:dyDescent="0.35"/>
    <row r="1708" customFormat="1" x14ac:dyDescent="0.35"/>
    <row r="1709" customFormat="1" x14ac:dyDescent="0.35"/>
    <row r="1710" customFormat="1" x14ac:dyDescent="0.35"/>
    <row r="1711" customFormat="1" x14ac:dyDescent="0.35"/>
    <row r="1712" customFormat="1" x14ac:dyDescent="0.35"/>
    <row r="1713" customFormat="1" x14ac:dyDescent="0.35"/>
    <row r="1714" customFormat="1" x14ac:dyDescent="0.35"/>
    <row r="1715" customFormat="1" x14ac:dyDescent="0.35"/>
    <row r="1716" customFormat="1" x14ac:dyDescent="0.35"/>
    <row r="1717" customFormat="1" x14ac:dyDescent="0.35"/>
    <row r="1718" customFormat="1" x14ac:dyDescent="0.35"/>
    <row r="1719" customFormat="1" x14ac:dyDescent="0.35"/>
    <row r="1720" customFormat="1" x14ac:dyDescent="0.35"/>
    <row r="1721" customFormat="1" x14ac:dyDescent="0.35"/>
    <row r="1722" customFormat="1" x14ac:dyDescent="0.35"/>
    <row r="1723" customFormat="1" x14ac:dyDescent="0.35"/>
    <row r="1724" customFormat="1" x14ac:dyDescent="0.35"/>
    <row r="1725" customFormat="1" x14ac:dyDescent="0.35"/>
    <row r="1726" customFormat="1" x14ac:dyDescent="0.35"/>
    <row r="1727" customFormat="1" x14ac:dyDescent="0.35"/>
    <row r="1728" customFormat="1" x14ac:dyDescent="0.35"/>
    <row r="1729" customFormat="1" x14ac:dyDescent="0.35"/>
    <row r="1730" customFormat="1" x14ac:dyDescent="0.35"/>
    <row r="1731" customFormat="1" x14ac:dyDescent="0.35"/>
    <row r="1732" customFormat="1" x14ac:dyDescent="0.35"/>
    <row r="1733" customFormat="1" x14ac:dyDescent="0.35"/>
    <row r="1734" customFormat="1" x14ac:dyDescent="0.35"/>
    <row r="1735" customFormat="1" x14ac:dyDescent="0.35"/>
    <row r="1736" customFormat="1" x14ac:dyDescent="0.35"/>
    <row r="1737" customFormat="1" x14ac:dyDescent="0.35"/>
    <row r="1738" customFormat="1" x14ac:dyDescent="0.35"/>
    <row r="1739" customFormat="1" x14ac:dyDescent="0.35"/>
    <row r="1740" customFormat="1" x14ac:dyDescent="0.35"/>
    <row r="1741" customFormat="1" x14ac:dyDescent="0.35"/>
    <row r="1742" customFormat="1" x14ac:dyDescent="0.35"/>
    <row r="1743" customFormat="1" x14ac:dyDescent="0.35"/>
    <row r="1744" customFormat="1" x14ac:dyDescent="0.35"/>
    <row r="1745" customFormat="1" x14ac:dyDescent="0.35"/>
    <row r="1746" customFormat="1" x14ac:dyDescent="0.35"/>
    <row r="1747" customFormat="1" x14ac:dyDescent="0.35"/>
    <row r="1748" customFormat="1" x14ac:dyDescent="0.35"/>
    <row r="1749" customFormat="1" x14ac:dyDescent="0.35"/>
    <row r="1750" customFormat="1" x14ac:dyDescent="0.35"/>
    <row r="1751" customFormat="1" x14ac:dyDescent="0.35"/>
    <row r="1752" customFormat="1" x14ac:dyDescent="0.35"/>
    <row r="1753" customFormat="1" x14ac:dyDescent="0.35"/>
    <row r="1754" customFormat="1" x14ac:dyDescent="0.35"/>
    <row r="1755" customFormat="1" x14ac:dyDescent="0.35"/>
    <row r="1756" customFormat="1" x14ac:dyDescent="0.35"/>
    <row r="1757" customFormat="1" x14ac:dyDescent="0.35"/>
    <row r="1758" customFormat="1" x14ac:dyDescent="0.35"/>
    <row r="1759" customFormat="1" x14ac:dyDescent="0.35"/>
    <row r="1760" customFormat="1" x14ac:dyDescent="0.35"/>
    <row r="1761" customFormat="1" x14ac:dyDescent="0.35"/>
    <row r="1762" customFormat="1" x14ac:dyDescent="0.35"/>
    <row r="1763" customFormat="1" x14ac:dyDescent="0.35"/>
    <row r="1764" customFormat="1" x14ac:dyDescent="0.35"/>
    <row r="1765" customFormat="1" x14ac:dyDescent="0.35"/>
    <row r="1766" customFormat="1" x14ac:dyDescent="0.35"/>
    <row r="1767" customFormat="1" x14ac:dyDescent="0.35"/>
    <row r="1768" customFormat="1" x14ac:dyDescent="0.35"/>
    <row r="1769" customFormat="1" x14ac:dyDescent="0.35"/>
    <row r="1770" customFormat="1" x14ac:dyDescent="0.35"/>
    <row r="1771" customFormat="1" x14ac:dyDescent="0.35"/>
    <row r="1772" customFormat="1" x14ac:dyDescent="0.35"/>
    <row r="1773" customFormat="1" x14ac:dyDescent="0.35"/>
    <row r="1774" customFormat="1" x14ac:dyDescent="0.35"/>
    <row r="1775" customFormat="1" x14ac:dyDescent="0.35"/>
    <row r="1776" customFormat="1" x14ac:dyDescent="0.35"/>
    <row r="1777" customFormat="1" x14ac:dyDescent="0.35"/>
    <row r="1778" customFormat="1" x14ac:dyDescent="0.35"/>
    <row r="1779" customFormat="1" x14ac:dyDescent="0.35"/>
    <row r="1780" customFormat="1" x14ac:dyDescent="0.35"/>
    <row r="1781" customFormat="1" x14ac:dyDescent="0.35"/>
    <row r="1782" customFormat="1" x14ac:dyDescent="0.35"/>
    <row r="1783" customFormat="1" x14ac:dyDescent="0.35"/>
    <row r="1784" customFormat="1" x14ac:dyDescent="0.35"/>
    <row r="1785" customFormat="1" x14ac:dyDescent="0.35"/>
    <row r="1786" customFormat="1" x14ac:dyDescent="0.35"/>
    <row r="1787" customFormat="1" x14ac:dyDescent="0.35"/>
    <row r="1788" customFormat="1" x14ac:dyDescent="0.35"/>
    <row r="1789" customFormat="1" x14ac:dyDescent="0.35"/>
    <row r="1790" customFormat="1" x14ac:dyDescent="0.35"/>
    <row r="1791" customFormat="1" x14ac:dyDescent="0.35"/>
    <row r="1792" customFormat="1" x14ac:dyDescent="0.35"/>
    <row r="1793" customFormat="1" x14ac:dyDescent="0.35"/>
    <row r="1794" customFormat="1" x14ac:dyDescent="0.35"/>
    <row r="1795" customFormat="1" x14ac:dyDescent="0.35"/>
    <row r="1796" customFormat="1" x14ac:dyDescent="0.35"/>
    <row r="1797" customFormat="1" x14ac:dyDescent="0.35"/>
    <row r="1798" customFormat="1" x14ac:dyDescent="0.35"/>
    <row r="1799" customFormat="1" x14ac:dyDescent="0.35"/>
    <row r="1800" customFormat="1" x14ac:dyDescent="0.35"/>
    <row r="1801" customFormat="1" x14ac:dyDescent="0.35"/>
    <row r="1802" customFormat="1" x14ac:dyDescent="0.35"/>
    <row r="1803" customFormat="1" x14ac:dyDescent="0.35"/>
    <row r="1804" customFormat="1" x14ac:dyDescent="0.35"/>
    <row r="1805" customFormat="1" x14ac:dyDescent="0.35"/>
    <row r="1806" customFormat="1" x14ac:dyDescent="0.35"/>
    <row r="1807" customFormat="1" x14ac:dyDescent="0.35"/>
    <row r="1808" customFormat="1" x14ac:dyDescent="0.35"/>
    <row r="1809" customFormat="1" x14ac:dyDescent="0.35"/>
    <row r="1810" customFormat="1" x14ac:dyDescent="0.35"/>
    <row r="1811" customFormat="1" x14ac:dyDescent="0.35"/>
    <row r="1812" customFormat="1" x14ac:dyDescent="0.35"/>
    <row r="1813" customFormat="1" x14ac:dyDescent="0.35"/>
    <row r="1814" customFormat="1" x14ac:dyDescent="0.35"/>
    <row r="1815" customFormat="1" x14ac:dyDescent="0.35"/>
    <row r="1816" customFormat="1" x14ac:dyDescent="0.35"/>
    <row r="1817" customFormat="1" x14ac:dyDescent="0.35"/>
    <row r="1818" customFormat="1" x14ac:dyDescent="0.35"/>
    <row r="1819" customFormat="1" x14ac:dyDescent="0.35"/>
    <row r="1820" customFormat="1" x14ac:dyDescent="0.35"/>
    <row r="1821" customFormat="1" x14ac:dyDescent="0.35"/>
    <row r="1822" customFormat="1" x14ac:dyDescent="0.35"/>
    <row r="1823" customFormat="1" x14ac:dyDescent="0.35"/>
    <row r="1824" customFormat="1" x14ac:dyDescent="0.35"/>
    <row r="1825" customFormat="1" x14ac:dyDescent="0.35"/>
    <row r="1826" customFormat="1" x14ac:dyDescent="0.35"/>
    <row r="1827" customFormat="1" x14ac:dyDescent="0.35"/>
    <row r="1828" customFormat="1" x14ac:dyDescent="0.35"/>
    <row r="1829" customFormat="1" x14ac:dyDescent="0.35"/>
    <row r="1830" customFormat="1" x14ac:dyDescent="0.35"/>
    <row r="1831" customFormat="1" x14ac:dyDescent="0.35"/>
    <row r="1832" customFormat="1" x14ac:dyDescent="0.35"/>
    <row r="1833" customFormat="1" x14ac:dyDescent="0.35"/>
    <row r="1834" customFormat="1" x14ac:dyDescent="0.35"/>
    <row r="1835" customFormat="1" x14ac:dyDescent="0.35"/>
    <row r="1836" customFormat="1" x14ac:dyDescent="0.35"/>
    <row r="1837" customFormat="1" x14ac:dyDescent="0.35"/>
    <row r="1838" customFormat="1" x14ac:dyDescent="0.35"/>
    <row r="1839" customFormat="1" x14ac:dyDescent="0.35"/>
    <row r="1840" customFormat="1" x14ac:dyDescent="0.35"/>
    <row r="1841" customFormat="1" x14ac:dyDescent="0.35"/>
    <row r="1842" customFormat="1" x14ac:dyDescent="0.35"/>
    <row r="1843" customFormat="1" x14ac:dyDescent="0.35"/>
    <row r="1844" customFormat="1" x14ac:dyDescent="0.35"/>
    <row r="1845" customFormat="1" x14ac:dyDescent="0.35"/>
    <row r="1846" customFormat="1" x14ac:dyDescent="0.35"/>
    <row r="1847" customFormat="1" x14ac:dyDescent="0.35"/>
    <row r="1848" customFormat="1" x14ac:dyDescent="0.35"/>
    <row r="1849" customFormat="1" x14ac:dyDescent="0.35"/>
    <row r="1850" customFormat="1" x14ac:dyDescent="0.35"/>
    <row r="1851" customFormat="1" x14ac:dyDescent="0.35"/>
    <row r="1852" customFormat="1" x14ac:dyDescent="0.35"/>
    <row r="1853" customFormat="1" x14ac:dyDescent="0.35"/>
    <row r="1854" customFormat="1" x14ac:dyDescent="0.35"/>
    <row r="1855" customFormat="1" x14ac:dyDescent="0.35"/>
    <row r="1856" customFormat="1" x14ac:dyDescent="0.35"/>
    <row r="1857" customFormat="1" x14ac:dyDescent="0.35"/>
    <row r="1858" customFormat="1" x14ac:dyDescent="0.35"/>
    <row r="1859" customFormat="1" x14ac:dyDescent="0.35"/>
    <row r="1860" customFormat="1" x14ac:dyDescent="0.35"/>
    <row r="1861" customFormat="1" x14ac:dyDescent="0.35"/>
    <row r="1862" customFormat="1" x14ac:dyDescent="0.35"/>
    <row r="1863" customFormat="1" x14ac:dyDescent="0.35"/>
    <row r="1864" customFormat="1" x14ac:dyDescent="0.35"/>
    <row r="1865" customFormat="1" x14ac:dyDescent="0.35"/>
    <row r="1866" customFormat="1" x14ac:dyDescent="0.35"/>
    <row r="1867" customFormat="1" x14ac:dyDescent="0.35"/>
    <row r="1868" customFormat="1" x14ac:dyDescent="0.35"/>
    <row r="1869" customFormat="1" x14ac:dyDescent="0.35"/>
    <row r="1870" customFormat="1" x14ac:dyDescent="0.35"/>
    <row r="1871" customFormat="1" x14ac:dyDescent="0.35"/>
    <row r="1872" customFormat="1" x14ac:dyDescent="0.35"/>
    <row r="1873" customFormat="1" x14ac:dyDescent="0.35"/>
    <row r="1874" customFormat="1" x14ac:dyDescent="0.35"/>
    <row r="1875" customFormat="1" x14ac:dyDescent="0.35"/>
    <row r="1876" customFormat="1" x14ac:dyDescent="0.35"/>
    <row r="1877" customFormat="1" x14ac:dyDescent="0.35"/>
    <row r="1878" customFormat="1" x14ac:dyDescent="0.35"/>
    <row r="1879" customFormat="1" x14ac:dyDescent="0.35"/>
    <row r="1880" customFormat="1" x14ac:dyDescent="0.35"/>
    <row r="1881" customFormat="1" x14ac:dyDescent="0.35"/>
    <row r="1882" customFormat="1" x14ac:dyDescent="0.35"/>
    <row r="1883" customFormat="1" x14ac:dyDescent="0.35"/>
    <row r="1884" customFormat="1" x14ac:dyDescent="0.35"/>
    <row r="1885" customFormat="1" x14ac:dyDescent="0.35"/>
    <row r="1886" customFormat="1" x14ac:dyDescent="0.35"/>
    <row r="1887" customFormat="1" x14ac:dyDescent="0.35"/>
    <row r="1888" customFormat="1" x14ac:dyDescent="0.35"/>
    <row r="1889" customFormat="1" x14ac:dyDescent="0.35"/>
    <row r="1890" customFormat="1" x14ac:dyDescent="0.35"/>
    <row r="1891" customFormat="1" x14ac:dyDescent="0.35"/>
    <row r="1892" customFormat="1" x14ac:dyDescent="0.35"/>
    <row r="1893" customFormat="1" x14ac:dyDescent="0.35"/>
    <row r="1894" customFormat="1" x14ac:dyDescent="0.35"/>
    <row r="1895" customFormat="1" x14ac:dyDescent="0.35"/>
    <row r="1896" customFormat="1" x14ac:dyDescent="0.35"/>
    <row r="1897" customFormat="1" x14ac:dyDescent="0.35"/>
    <row r="1898" customFormat="1" x14ac:dyDescent="0.35"/>
    <row r="1899" customFormat="1" x14ac:dyDescent="0.35"/>
    <row r="1900" customFormat="1" x14ac:dyDescent="0.35"/>
    <row r="1901" customFormat="1" x14ac:dyDescent="0.35"/>
    <row r="1902" customFormat="1" x14ac:dyDescent="0.35"/>
    <row r="1903" customFormat="1" x14ac:dyDescent="0.35"/>
    <row r="1904" customFormat="1" x14ac:dyDescent="0.35"/>
    <row r="1905" customFormat="1" x14ac:dyDescent="0.35"/>
    <row r="1906" customFormat="1" x14ac:dyDescent="0.35"/>
    <row r="1907" customFormat="1" x14ac:dyDescent="0.35"/>
    <row r="1908" customFormat="1" x14ac:dyDescent="0.35"/>
    <row r="1909" customFormat="1" x14ac:dyDescent="0.35"/>
    <row r="1910" customFormat="1" x14ac:dyDescent="0.35"/>
    <row r="1911" customFormat="1" x14ac:dyDescent="0.35"/>
    <row r="1912" customFormat="1" x14ac:dyDescent="0.35"/>
    <row r="1913" customFormat="1" x14ac:dyDescent="0.35"/>
    <row r="1914" customFormat="1" x14ac:dyDescent="0.35"/>
    <row r="1915" customFormat="1" x14ac:dyDescent="0.35"/>
    <row r="1916" customFormat="1" x14ac:dyDescent="0.35"/>
    <row r="1917" customFormat="1" x14ac:dyDescent="0.35"/>
    <row r="1918" customFormat="1" x14ac:dyDescent="0.35"/>
    <row r="1919" customFormat="1" x14ac:dyDescent="0.35"/>
    <row r="1920" customFormat="1" x14ac:dyDescent="0.35"/>
    <row r="1921" customFormat="1" x14ac:dyDescent="0.35"/>
    <row r="1922" customFormat="1" x14ac:dyDescent="0.35"/>
    <row r="1923" customFormat="1" x14ac:dyDescent="0.35"/>
    <row r="1924" customFormat="1" x14ac:dyDescent="0.35"/>
    <row r="1925" customFormat="1" x14ac:dyDescent="0.35"/>
    <row r="1926" customFormat="1" x14ac:dyDescent="0.35"/>
    <row r="1927" customFormat="1" x14ac:dyDescent="0.35"/>
    <row r="1928" customFormat="1" x14ac:dyDescent="0.35"/>
    <row r="1929" customFormat="1" x14ac:dyDescent="0.35"/>
    <row r="1930" customFormat="1" x14ac:dyDescent="0.35"/>
    <row r="1931" customFormat="1" x14ac:dyDescent="0.35"/>
    <row r="1932" customFormat="1" x14ac:dyDescent="0.35"/>
    <row r="1933" customFormat="1" x14ac:dyDescent="0.35"/>
    <row r="1934" customFormat="1" x14ac:dyDescent="0.35"/>
    <row r="1935" customFormat="1" x14ac:dyDescent="0.35"/>
    <row r="1936" customFormat="1" x14ac:dyDescent="0.35"/>
    <row r="1937" customFormat="1" x14ac:dyDescent="0.35"/>
    <row r="1938" customFormat="1" x14ac:dyDescent="0.35"/>
    <row r="1939" customFormat="1" x14ac:dyDescent="0.35"/>
    <row r="1940" customFormat="1" x14ac:dyDescent="0.35"/>
    <row r="1941" customFormat="1" x14ac:dyDescent="0.35"/>
    <row r="1942" customFormat="1" x14ac:dyDescent="0.35"/>
    <row r="1943" customFormat="1" x14ac:dyDescent="0.35"/>
    <row r="1944" customFormat="1" x14ac:dyDescent="0.35"/>
    <row r="1945" customFormat="1" x14ac:dyDescent="0.35"/>
    <row r="1946" customFormat="1" x14ac:dyDescent="0.35"/>
    <row r="1947" customFormat="1" x14ac:dyDescent="0.35"/>
    <row r="1948" customFormat="1" x14ac:dyDescent="0.35"/>
    <row r="1949" customFormat="1" x14ac:dyDescent="0.35"/>
    <row r="1950" customFormat="1" x14ac:dyDescent="0.35"/>
    <row r="1951" customFormat="1" x14ac:dyDescent="0.35"/>
    <row r="1952" customFormat="1" x14ac:dyDescent="0.35"/>
    <row r="1953" customFormat="1" x14ac:dyDescent="0.35"/>
    <row r="1954" customFormat="1" x14ac:dyDescent="0.35"/>
    <row r="1955" customFormat="1" x14ac:dyDescent="0.35"/>
    <row r="1956" customFormat="1" x14ac:dyDescent="0.35"/>
    <row r="1957" customFormat="1" x14ac:dyDescent="0.35"/>
    <row r="1958" customFormat="1" x14ac:dyDescent="0.35"/>
    <row r="1959" customFormat="1" x14ac:dyDescent="0.35"/>
    <row r="1960" customFormat="1" x14ac:dyDescent="0.35"/>
    <row r="1961" customFormat="1" x14ac:dyDescent="0.35"/>
    <row r="1962" customFormat="1" x14ac:dyDescent="0.35"/>
    <row r="1963" customFormat="1" x14ac:dyDescent="0.35"/>
    <row r="1964" customFormat="1" x14ac:dyDescent="0.35"/>
    <row r="1965" customFormat="1" x14ac:dyDescent="0.35"/>
    <row r="1966" customFormat="1" x14ac:dyDescent="0.35"/>
    <row r="1967" customFormat="1" x14ac:dyDescent="0.35"/>
    <row r="1968" customFormat="1" x14ac:dyDescent="0.35"/>
    <row r="1969" customFormat="1" x14ac:dyDescent="0.35"/>
    <row r="1970" customFormat="1" x14ac:dyDescent="0.35"/>
    <row r="1971" customFormat="1" x14ac:dyDescent="0.35"/>
    <row r="1972" customFormat="1" x14ac:dyDescent="0.35"/>
    <row r="1973" customFormat="1" x14ac:dyDescent="0.35"/>
    <row r="1974" customFormat="1" x14ac:dyDescent="0.35"/>
    <row r="1975" customFormat="1" x14ac:dyDescent="0.35"/>
    <row r="1976" customFormat="1" x14ac:dyDescent="0.35"/>
    <row r="1977" customFormat="1" x14ac:dyDescent="0.35"/>
    <row r="1978" customFormat="1" x14ac:dyDescent="0.35"/>
    <row r="1979" customFormat="1" x14ac:dyDescent="0.35"/>
    <row r="1980" customFormat="1" x14ac:dyDescent="0.35"/>
    <row r="1981" customFormat="1" x14ac:dyDescent="0.35"/>
    <row r="1982" customFormat="1" x14ac:dyDescent="0.35"/>
    <row r="1983" customFormat="1" x14ac:dyDescent="0.35"/>
    <row r="1984" customFormat="1" x14ac:dyDescent="0.35"/>
    <row r="1985" customFormat="1" x14ac:dyDescent="0.35"/>
    <row r="1986" customFormat="1" x14ac:dyDescent="0.35"/>
    <row r="1987" customFormat="1" x14ac:dyDescent="0.35"/>
    <row r="1988" customFormat="1" x14ac:dyDescent="0.35"/>
    <row r="1989" customFormat="1" x14ac:dyDescent="0.35"/>
    <row r="1990" customFormat="1" x14ac:dyDescent="0.35"/>
    <row r="1991" customFormat="1" x14ac:dyDescent="0.35"/>
    <row r="1992" customFormat="1" x14ac:dyDescent="0.35"/>
    <row r="1993" customFormat="1" x14ac:dyDescent="0.35"/>
    <row r="1994" customFormat="1" x14ac:dyDescent="0.35"/>
    <row r="1995" customFormat="1" x14ac:dyDescent="0.35"/>
    <row r="1996" customFormat="1" x14ac:dyDescent="0.35"/>
    <row r="1997" customFormat="1" x14ac:dyDescent="0.35"/>
    <row r="1998" customFormat="1" x14ac:dyDescent="0.35"/>
    <row r="1999" customFormat="1" x14ac:dyDescent="0.35"/>
    <row r="2000" customFormat="1" x14ac:dyDescent="0.35"/>
    <row r="2001" customFormat="1" x14ac:dyDescent="0.35"/>
    <row r="2002" customFormat="1" x14ac:dyDescent="0.35"/>
    <row r="2003" customFormat="1" x14ac:dyDescent="0.35"/>
    <row r="2004" customFormat="1" x14ac:dyDescent="0.35"/>
    <row r="2005" customFormat="1" x14ac:dyDescent="0.35"/>
    <row r="2006" customFormat="1" x14ac:dyDescent="0.35"/>
    <row r="2007" customFormat="1" x14ac:dyDescent="0.35"/>
    <row r="2008" customFormat="1" x14ac:dyDescent="0.35"/>
    <row r="2009" customFormat="1" x14ac:dyDescent="0.35"/>
    <row r="2010" customFormat="1" x14ac:dyDescent="0.35"/>
    <row r="2011" customFormat="1" x14ac:dyDescent="0.35"/>
    <row r="2012" customFormat="1" x14ac:dyDescent="0.35"/>
    <row r="2013" customFormat="1" x14ac:dyDescent="0.35"/>
    <row r="2014" customFormat="1" x14ac:dyDescent="0.35"/>
    <row r="2015" customFormat="1" x14ac:dyDescent="0.35"/>
    <row r="2016" customFormat="1" x14ac:dyDescent="0.35"/>
    <row r="2017" customFormat="1" x14ac:dyDescent="0.35"/>
    <row r="2018" customFormat="1" x14ac:dyDescent="0.35"/>
    <row r="2019" customFormat="1" x14ac:dyDescent="0.35"/>
    <row r="2020" customFormat="1" x14ac:dyDescent="0.35"/>
    <row r="2021" customFormat="1" x14ac:dyDescent="0.35"/>
    <row r="2022" customFormat="1" x14ac:dyDescent="0.35"/>
    <row r="2023" customFormat="1" x14ac:dyDescent="0.35"/>
    <row r="2024" customFormat="1" x14ac:dyDescent="0.35"/>
    <row r="2025" customFormat="1" x14ac:dyDescent="0.35"/>
    <row r="2026" customFormat="1" x14ac:dyDescent="0.35"/>
    <row r="2027" customFormat="1" x14ac:dyDescent="0.35"/>
    <row r="2028" customFormat="1" x14ac:dyDescent="0.35"/>
    <row r="2029" customFormat="1" x14ac:dyDescent="0.35"/>
    <row r="2030" customFormat="1" x14ac:dyDescent="0.35"/>
    <row r="2031" customFormat="1" x14ac:dyDescent="0.35"/>
    <row r="2032" customFormat="1" x14ac:dyDescent="0.35"/>
    <row r="2033" customFormat="1" x14ac:dyDescent="0.35"/>
    <row r="2034" customFormat="1" x14ac:dyDescent="0.35"/>
    <row r="2035" customFormat="1" x14ac:dyDescent="0.35"/>
    <row r="2036" customFormat="1" x14ac:dyDescent="0.35"/>
    <row r="2037" customFormat="1" x14ac:dyDescent="0.35"/>
    <row r="2038" customFormat="1" x14ac:dyDescent="0.35"/>
    <row r="2039" customFormat="1" x14ac:dyDescent="0.35"/>
    <row r="2040" customFormat="1" x14ac:dyDescent="0.35"/>
    <row r="2041" customFormat="1" x14ac:dyDescent="0.35"/>
    <row r="2042" customFormat="1" x14ac:dyDescent="0.35"/>
    <row r="2043" customFormat="1" x14ac:dyDescent="0.35"/>
    <row r="2044" customFormat="1" x14ac:dyDescent="0.35"/>
    <row r="2045" customFormat="1" x14ac:dyDescent="0.35"/>
    <row r="2046" customFormat="1" x14ac:dyDescent="0.35"/>
    <row r="2047" customFormat="1" x14ac:dyDescent="0.35"/>
    <row r="2048" customFormat="1" x14ac:dyDescent="0.35"/>
    <row r="2049" customFormat="1" x14ac:dyDescent="0.35"/>
    <row r="2050" customFormat="1" x14ac:dyDescent="0.35"/>
    <row r="2051" customFormat="1" x14ac:dyDescent="0.35"/>
    <row r="2052" customFormat="1" x14ac:dyDescent="0.35"/>
    <row r="2053" customFormat="1" x14ac:dyDescent="0.35"/>
    <row r="2054" customFormat="1" x14ac:dyDescent="0.35"/>
    <row r="2055" customFormat="1" x14ac:dyDescent="0.35"/>
    <row r="2056" customFormat="1" x14ac:dyDescent="0.35"/>
    <row r="2057" customFormat="1" x14ac:dyDescent="0.35"/>
    <row r="2058" customFormat="1" x14ac:dyDescent="0.35"/>
    <row r="2059" customFormat="1" x14ac:dyDescent="0.35"/>
    <row r="2060" customFormat="1" x14ac:dyDescent="0.35"/>
    <row r="2061" customFormat="1" x14ac:dyDescent="0.35"/>
    <row r="2062" customFormat="1" x14ac:dyDescent="0.35"/>
    <row r="2063" customFormat="1" x14ac:dyDescent="0.35"/>
    <row r="2064" customFormat="1" x14ac:dyDescent="0.35"/>
    <row r="2065" customFormat="1" x14ac:dyDescent="0.35"/>
    <row r="2066" customFormat="1" x14ac:dyDescent="0.35"/>
    <row r="2067" customFormat="1" x14ac:dyDescent="0.35"/>
    <row r="2068" customFormat="1" x14ac:dyDescent="0.35"/>
    <row r="2069" customFormat="1" x14ac:dyDescent="0.35"/>
    <row r="2070" customFormat="1" x14ac:dyDescent="0.35"/>
    <row r="2071" customFormat="1" x14ac:dyDescent="0.35"/>
    <row r="2072" customFormat="1" x14ac:dyDescent="0.35"/>
    <row r="2073" customFormat="1" x14ac:dyDescent="0.35"/>
    <row r="2074" customFormat="1" x14ac:dyDescent="0.35"/>
    <row r="2075" customFormat="1" x14ac:dyDescent="0.35"/>
    <row r="2076" customFormat="1" x14ac:dyDescent="0.35"/>
    <row r="2077" customFormat="1" x14ac:dyDescent="0.35"/>
    <row r="2078" customFormat="1" x14ac:dyDescent="0.35"/>
    <row r="2079" customFormat="1" x14ac:dyDescent="0.35"/>
    <row r="2080" customFormat="1" x14ac:dyDescent="0.35"/>
    <row r="2081" customFormat="1" x14ac:dyDescent="0.35"/>
    <row r="2082" customFormat="1" x14ac:dyDescent="0.35"/>
    <row r="2083" customFormat="1" x14ac:dyDescent="0.35"/>
    <row r="2084" customFormat="1" x14ac:dyDescent="0.35"/>
    <row r="2085" customFormat="1" x14ac:dyDescent="0.35"/>
    <row r="2086" customFormat="1" x14ac:dyDescent="0.35"/>
    <row r="2087" customFormat="1" x14ac:dyDescent="0.35"/>
    <row r="2088" customFormat="1" x14ac:dyDescent="0.35"/>
    <row r="2089" customFormat="1" x14ac:dyDescent="0.35"/>
    <row r="2090" customFormat="1" x14ac:dyDescent="0.35"/>
    <row r="2091" customFormat="1" x14ac:dyDescent="0.35"/>
    <row r="2092" customFormat="1" x14ac:dyDescent="0.35"/>
    <row r="2093" customFormat="1" x14ac:dyDescent="0.35"/>
    <row r="2094" customFormat="1" x14ac:dyDescent="0.35"/>
    <row r="2095" customFormat="1" x14ac:dyDescent="0.35"/>
    <row r="2096" customFormat="1" x14ac:dyDescent="0.35"/>
    <row r="2097" customFormat="1" x14ac:dyDescent="0.35"/>
    <row r="2098" customFormat="1" x14ac:dyDescent="0.35"/>
    <row r="2099" customFormat="1" x14ac:dyDescent="0.35"/>
    <row r="2100" customFormat="1" x14ac:dyDescent="0.35"/>
    <row r="2101" customFormat="1" x14ac:dyDescent="0.35"/>
    <row r="2102" customFormat="1" x14ac:dyDescent="0.35"/>
    <row r="2103" customFormat="1" x14ac:dyDescent="0.35"/>
    <row r="2104" customFormat="1" x14ac:dyDescent="0.35"/>
    <row r="2105" customFormat="1" x14ac:dyDescent="0.35"/>
    <row r="2106" customFormat="1" x14ac:dyDescent="0.35"/>
    <row r="2107" customFormat="1" x14ac:dyDescent="0.35"/>
    <row r="2108" customFormat="1" x14ac:dyDescent="0.35"/>
    <row r="2109" customFormat="1" x14ac:dyDescent="0.35"/>
    <row r="2110" customFormat="1" x14ac:dyDescent="0.35"/>
    <row r="2111" customFormat="1" x14ac:dyDescent="0.35"/>
    <row r="2112" customFormat="1" x14ac:dyDescent="0.35"/>
    <row r="2113" customFormat="1" x14ac:dyDescent="0.35"/>
    <row r="2114" customFormat="1" x14ac:dyDescent="0.35"/>
    <row r="2115" customFormat="1" x14ac:dyDescent="0.35"/>
    <row r="2116" customFormat="1" x14ac:dyDescent="0.35"/>
    <row r="2117" customFormat="1" x14ac:dyDescent="0.35"/>
    <row r="2118" customFormat="1" x14ac:dyDescent="0.35"/>
    <row r="2119" customFormat="1" x14ac:dyDescent="0.35"/>
    <row r="2120" customFormat="1" x14ac:dyDescent="0.35"/>
    <row r="2121" customFormat="1" x14ac:dyDescent="0.35"/>
    <row r="2122" customFormat="1" x14ac:dyDescent="0.35"/>
    <row r="2123" customFormat="1" x14ac:dyDescent="0.35"/>
    <row r="2124" customFormat="1" x14ac:dyDescent="0.35"/>
    <row r="2125" customFormat="1" x14ac:dyDescent="0.35"/>
    <row r="2126" customFormat="1" x14ac:dyDescent="0.35"/>
    <row r="2127" customFormat="1" x14ac:dyDescent="0.35"/>
    <row r="2128" customFormat="1" x14ac:dyDescent="0.35"/>
    <row r="2129" customFormat="1" x14ac:dyDescent="0.35"/>
    <row r="2130" customFormat="1" x14ac:dyDescent="0.35"/>
    <row r="2131" customFormat="1" x14ac:dyDescent="0.35"/>
    <row r="2132" customFormat="1" x14ac:dyDescent="0.35"/>
    <row r="2133" customFormat="1" x14ac:dyDescent="0.35"/>
    <row r="2134" customFormat="1" x14ac:dyDescent="0.35"/>
    <row r="2135" customFormat="1" x14ac:dyDescent="0.35"/>
    <row r="2136" customFormat="1" x14ac:dyDescent="0.35"/>
    <row r="2137" customFormat="1" x14ac:dyDescent="0.35"/>
    <row r="2138" customFormat="1" x14ac:dyDescent="0.35"/>
    <row r="2139" customFormat="1" x14ac:dyDescent="0.35"/>
    <row r="2140" customFormat="1" x14ac:dyDescent="0.35"/>
    <row r="2141" customFormat="1" x14ac:dyDescent="0.35"/>
    <row r="2142" customFormat="1" x14ac:dyDescent="0.35"/>
    <row r="2143" customFormat="1" x14ac:dyDescent="0.35"/>
    <row r="2144" customFormat="1" x14ac:dyDescent="0.35"/>
    <row r="2145" customFormat="1" x14ac:dyDescent="0.35"/>
    <row r="2146" customFormat="1" x14ac:dyDescent="0.35"/>
    <row r="2147" customFormat="1" x14ac:dyDescent="0.35"/>
    <row r="2148" customFormat="1" x14ac:dyDescent="0.35"/>
    <row r="2149" customFormat="1" x14ac:dyDescent="0.35"/>
    <row r="2150" customFormat="1" x14ac:dyDescent="0.35"/>
    <row r="2151" customFormat="1" x14ac:dyDescent="0.35"/>
    <row r="2152" customFormat="1" x14ac:dyDescent="0.35"/>
    <row r="2153" customFormat="1" x14ac:dyDescent="0.35"/>
    <row r="2154" customFormat="1" x14ac:dyDescent="0.35"/>
    <row r="2155" customFormat="1" x14ac:dyDescent="0.35"/>
    <row r="2156" customFormat="1" x14ac:dyDescent="0.35"/>
    <row r="2157" customFormat="1" x14ac:dyDescent="0.35"/>
    <row r="2158" customFormat="1" x14ac:dyDescent="0.35"/>
    <row r="2159" customFormat="1" x14ac:dyDescent="0.35"/>
    <row r="2160" customFormat="1" x14ac:dyDescent="0.35"/>
    <row r="2161" customFormat="1" x14ac:dyDescent="0.35"/>
    <row r="2162" customFormat="1" x14ac:dyDescent="0.35"/>
    <row r="2163" customFormat="1" x14ac:dyDescent="0.35"/>
    <row r="2164" customFormat="1" x14ac:dyDescent="0.35"/>
    <row r="2165" customFormat="1" x14ac:dyDescent="0.35"/>
    <row r="2166" customFormat="1" x14ac:dyDescent="0.35"/>
    <row r="2167" customFormat="1" x14ac:dyDescent="0.35"/>
    <row r="2168" customFormat="1" x14ac:dyDescent="0.35"/>
    <row r="2169" customFormat="1" x14ac:dyDescent="0.35"/>
    <row r="2170" customFormat="1" x14ac:dyDescent="0.35"/>
    <row r="2171" customFormat="1" x14ac:dyDescent="0.35"/>
    <row r="2172" customFormat="1" x14ac:dyDescent="0.35"/>
    <row r="2173" customFormat="1" x14ac:dyDescent="0.35"/>
    <row r="2174" customFormat="1" x14ac:dyDescent="0.35"/>
    <row r="2175" customFormat="1" x14ac:dyDescent="0.35"/>
    <row r="2176" customFormat="1" x14ac:dyDescent="0.35"/>
    <row r="2177" customFormat="1" x14ac:dyDescent="0.35"/>
    <row r="2178" customFormat="1" x14ac:dyDescent="0.35"/>
    <row r="2179" customFormat="1" x14ac:dyDescent="0.35"/>
    <row r="2180" customFormat="1" x14ac:dyDescent="0.35"/>
    <row r="2181" customFormat="1" x14ac:dyDescent="0.35"/>
    <row r="2182" customFormat="1" x14ac:dyDescent="0.35"/>
    <row r="2183" customFormat="1" x14ac:dyDescent="0.35"/>
    <row r="2184" customFormat="1" x14ac:dyDescent="0.35"/>
    <row r="2185" customFormat="1" x14ac:dyDescent="0.35"/>
    <row r="2186" customFormat="1" x14ac:dyDescent="0.35"/>
    <row r="2187" customFormat="1" x14ac:dyDescent="0.35"/>
    <row r="2188" customFormat="1" x14ac:dyDescent="0.35"/>
    <row r="2189" customFormat="1" x14ac:dyDescent="0.35"/>
    <row r="2190" customFormat="1" x14ac:dyDescent="0.35"/>
    <row r="2191" customFormat="1" x14ac:dyDescent="0.35"/>
    <row r="2192" customFormat="1" x14ac:dyDescent="0.35"/>
    <row r="2193" customFormat="1" x14ac:dyDescent="0.35"/>
    <row r="2194" customFormat="1" x14ac:dyDescent="0.35"/>
    <row r="2195" customFormat="1" x14ac:dyDescent="0.35"/>
    <row r="2196" customFormat="1" x14ac:dyDescent="0.35"/>
    <row r="2197" customFormat="1" x14ac:dyDescent="0.35"/>
    <row r="2198" customFormat="1" x14ac:dyDescent="0.35"/>
    <row r="2199" customFormat="1" x14ac:dyDescent="0.35"/>
    <row r="2200" customFormat="1" x14ac:dyDescent="0.35"/>
    <row r="2201" customFormat="1" x14ac:dyDescent="0.35"/>
    <row r="2202" customFormat="1" x14ac:dyDescent="0.35"/>
    <row r="2203" customFormat="1" x14ac:dyDescent="0.35"/>
    <row r="2204" customFormat="1" x14ac:dyDescent="0.35"/>
    <row r="2205" customFormat="1" x14ac:dyDescent="0.35"/>
    <row r="2206" customFormat="1" x14ac:dyDescent="0.35"/>
    <row r="2207" customFormat="1" x14ac:dyDescent="0.35"/>
    <row r="2208" customFormat="1" x14ac:dyDescent="0.35"/>
    <row r="2209" customFormat="1" x14ac:dyDescent="0.35"/>
    <row r="2210" customFormat="1" x14ac:dyDescent="0.35"/>
    <row r="2211" customFormat="1" x14ac:dyDescent="0.35"/>
    <row r="2212" customFormat="1" x14ac:dyDescent="0.35"/>
    <row r="2213" customFormat="1" x14ac:dyDescent="0.35"/>
    <row r="2214" customFormat="1" x14ac:dyDescent="0.35"/>
    <row r="2215" customFormat="1" x14ac:dyDescent="0.35"/>
    <row r="2216" customFormat="1" x14ac:dyDescent="0.35"/>
    <row r="2217" customFormat="1" x14ac:dyDescent="0.35"/>
    <row r="2218" customFormat="1" x14ac:dyDescent="0.35"/>
    <row r="2219" customFormat="1" x14ac:dyDescent="0.35"/>
    <row r="2220" customFormat="1" x14ac:dyDescent="0.35"/>
    <row r="2221" customFormat="1" x14ac:dyDescent="0.35"/>
    <row r="2222" customFormat="1" x14ac:dyDescent="0.35"/>
    <row r="2223" customFormat="1" x14ac:dyDescent="0.35"/>
    <row r="2224" customFormat="1" x14ac:dyDescent="0.35"/>
    <row r="2225" customFormat="1" x14ac:dyDescent="0.35"/>
    <row r="2226" customFormat="1" x14ac:dyDescent="0.35"/>
    <row r="2227" customFormat="1" x14ac:dyDescent="0.35"/>
    <row r="2228" customFormat="1" x14ac:dyDescent="0.35"/>
    <row r="2229" customFormat="1" x14ac:dyDescent="0.35"/>
    <row r="2230" customFormat="1" x14ac:dyDescent="0.35"/>
    <row r="2231" customFormat="1" x14ac:dyDescent="0.35"/>
    <row r="2232" customFormat="1" x14ac:dyDescent="0.35"/>
    <row r="2233" customFormat="1" x14ac:dyDescent="0.35"/>
    <row r="2234" customFormat="1" x14ac:dyDescent="0.35"/>
    <row r="2235" customFormat="1" x14ac:dyDescent="0.35"/>
    <row r="2236" customFormat="1" x14ac:dyDescent="0.35"/>
    <row r="2237" customFormat="1" x14ac:dyDescent="0.35"/>
    <row r="2238" customFormat="1" x14ac:dyDescent="0.35"/>
    <row r="2239" customFormat="1" x14ac:dyDescent="0.35"/>
    <row r="2240" customFormat="1" x14ac:dyDescent="0.35"/>
    <row r="2241" customFormat="1" x14ac:dyDescent="0.35"/>
    <row r="2242" customFormat="1" x14ac:dyDescent="0.35"/>
    <row r="2243" customFormat="1" x14ac:dyDescent="0.35"/>
    <row r="2244" customFormat="1" x14ac:dyDescent="0.35"/>
    <row r="2245" customFormat="1" x14ac:dyDescent="0.35"/>
    <row r="2246" customFormat="1" x14ac:dyDescent="0.35"/>
    <row r="2247" customFormat="1" x14ac:dyDescent="0.35"/>
    <row r="2248" customFormat="1" x14ac:dyDescent="0.35"/>
    <row r="2249" customFormat="1" x14ac:dyDescent="0.35"/>
    <row r="2250" customFormat="1" x14ac:dyDescent="0.35"/>
    <row r="2251" customFormat="1" x14ac:dyDescent="0.35"/>
    <row r="2252" customFormat="1" x14ac:dyDescent="0.35"/>
    <row r="2253" customFormat="1" x14ac:dyDescent="0.35"/>
    <row r="2254" customFormat="1" x14ac:dyDescent="0.35"/>
    <row r="2255" customFormat="1" x14ac:dyDescent="0.35"/>
    <row r="2256" customFormat="1" x14ac:dyDescent="0.35"/>
    <row r="2257" customFormat="1" x14ac:dyDescent="0.35"/>
    <row r="2258" customFormat="1" x14ac:dyDescent="0.35"/>
    <row r="2259" customFormat="1" x14ac:dyDescent="0.35"/>
    <row r="2260" customFormat="1" x14ac:dyDescent="0.35"/>
    <row r="2261" customFormat="1" x14ac:dyDescent="0.35"/>
    <row r="2262" customFormat="1" x14ac:dyDescent="0.35"/>
    <row r="2263" customFormat="1" x14ac:dyDescent="0.35"/>
    <row r="2264" customFormat="1" x14ac:dyDescent="0.35"/>
    <row r="2265" customFormat="1" x14ac:dyDescent="0.35"/>
    <row r="2266" customFormat="1" x14ac:dyDescent="0.35"/>
    <row r="2267" customFormat="1" x14ac:dyDescent="0.35"/>
    <row r="2268" customFormat="1" x14ac:dyDescent="0.35"/>
    <row r="2269" customFormat="1" x14ac:dyDescent="0.35"/>
    <row r="2270" customFormat="1" x14ac:dyDescent="0.35"/>
    <row r="2271" customFormat="1" x14ac:dyDescent="0.35"/>
    <row r="2272" customFormat="1" x14ac:dyDescent="0.35"/>
    <row r="2273" customFormat="1" x14ac:dyDescent="0.35"/>
    <row r="2274" customFormat="1" x14ac:dyDescent="0.35"/>
    <row r="2275" customFormat="1" x14ac:dyDescent="0.35"/>
    <row r="2276" customFormat="1" x14ac:dyDescent="0.35"/>
    <row r="2277" customFormat="1" x14ac:dyDescent="0.35"/>
    <row r="2278" customFormat="1" x14ac:dyDescent="0.35"/>
    <row r="2279" customFormat="1" x14ac:dyDescent="0.35"/>
    <row r="2280" customFormat="1" x14ac:dyDescent="0.35"/>
    <row r="2281" customFormat="1" x14ac:dyDescent="0.35"/>
    <row r="2282" customFormat="1" x14ac:dyDescent="0.35"/>
    <row r="2283" customFormat="1" x14ac:dyDescent="0.35"/>
    <row r="2284" customFormat="1" x14ac:dyDescent="0.35"/>
    <row r="2285" customFormat="1" x14ac:dyDescent="0.35"/>
    <row r="2286" customFormat="1" x14ac:dyDescent="0.35"/>
    <row r="2287" customFormat="1" x14ac:dyDescent="0.35"/>
    <row r="2288" customFormat="1" x14ac:dyDescent="0.35"/>
    <row r="2289" customFormat="1" x14ac:dyDescent="0.35"/>
    <row r="2290" customFormat="1" x14ac:dyDescent="0.35"/>
    <row r="2291" customFormat="1" x14ac:dyDescent="0.35"/>
    <row r="2292" customFormat="1" x14ac:dyDescent="0.35"/>
    <row r="2293" customFormat="1" x14ac:dyDescent="0.35"/>
    <row r="2294" customFormat="1" x14ac:dyDescent="0.35"/>
    <row r="2295" customFormat="1" x14ac:dyDescent="0.35"/>
    <row r="2296" customFormat="1" x14ac:dyDescent="0.35"/>
    <row r="2297" customFormat="1" x14ac:dyDescent="0.35"/>
    <row r="2298" customFormat="1" x14ac:dyDescent="0.35"/>
    <row r="2299" customFormat="1" x14ac:dyDescent="0.35"/>
    <row r="2300" customFormat="1" x14ac:dyDescent="0.35"/>
    <row r="2301" customFormat="1" x14ac:dyDescent="0.35"/>
    <row r="2302" customFormat="1" x14ac:dyDescent="0.35"/>
    <row r="2303" customFormat="1" x14ac:dyDescent="0.35"/>
    <row r="2304" customFormat="1" x14ac:dyDescent="0.35"/>
    <row r="2305" customFormat="1" x14ac:dyDescent="0.35"/>
    <row r="2306" customFormat="1" x14ac:dyDescent="0.35"/>
    <row r="2307" customFormat="1" x14ac:dyDescent="0.35"/>
    <row r="2308" customFormat="1" x14ac:dyDescent="0.35"/>
    <row r="2309" customFormat="1" x14ac:dyDescent="0.35"/>
    <row r="2310" customFormat="1" x14ac:dyDescent="0.35"/>
    <row r="2311" customFormat="1" x14ac:dyDescent="0.35"/>
    <row r="2312" customFormat="1" x14ac:dyDescent="0.35"/>
    <row r="2313" customFormat="1" x14ac:dyDescent="0.35"/>
    <row r="2314" customFormat="1" x14ac:dyDescent="0.35"/>
    <row r="2315" customFormat="1" x14ac:dyDescent="0.35"/>
    <row r="2316" customFormat="1" x14ac:dyDescent="0.35"/>
    <row r="2317" customFormat="1" x14ac:dyDescent="0.35"/>
    <row r="2318" customFormat="1" x14ac:dyDescent="0.35"/>
    <row r="2319" customFormat="1" x14ac:dyDescent="0.35"/>
    <row r="2320" customFormat="1" x14ac:dyDescent="0.35"/>
    <row r="2321" customFormat="1" x14ac:dyDescent="0.35"/>
    <row r="2322" customFormat="1" x14ac:dyDescent="0.35"/>
    <row r="2323" customFormat="1" x14ac:dyDescent="0.35"/>
    <row r="2324" customFormat="1" x14ac:dyDescent="0.35"/>
    <row r="2325" customFormat="1" x14ac:dyDescent="0.35"/>
    <row r="2326" customFormat="1" x14ac:dyDescent="0.35"/>
    <row r="2327" customFormat="1" x14ac:dyDescent="0.35"/>
    <row r="2328" customFormat="1" x14ac:dyDescent="0.35"/>
    <row r="2329" customFormat="1" x14ac:dyDescent="0.35"/>
    <row r="2330" customFormat="1" x14ac:dyDescent="0.35"/>
    <row r="2331" customFormat="1" x14ac:dyDescent="0.35"/>
    <row r="2332" customFormat="1" x14ac:dyDescent="0.35"/>
    <row r="2333" customFormat="1" x14ac:dyDescent="0.35"/>
    <row r="2334" customFormat="1" x14ac:dyDescent="0.35"/>
    <row r="2335" customFormat="1" x14ac:dyDescent="0.35"/>
    <row r="2336" customFormat="1" x14ac:dyDescent="0.35"/>
    <row r="2337" customFormat="1" x14ac:dyDescent="0.35"/>
    <row r="2338" customFormat="1" x14ac:dyDescent="0.35"/>
    <row r="2339" customFormat="1" x14ac:dyDescent="0.35"/>
    <row r="2340" customFormat="1" x14ac:dyDescent="0.35"/>
    <row r="2341" customFormat="1" x14ac:dyDescent="0.35"/>
    <row r="2342" customFormat="1" x14ac:dyDescent="0.35"/>
    <row r="2343" customFormat="1" x14ac:dyDescent="0.35"/>
    <row r="2344" customFormat="1" x14ac:dyDescent="0.35"/>
    <row r="2345" customFormat="1" x14ac:dyDescent="0.35"/>
    <row r="2346" customFormat="1" x14ac:dyDescent="0.35"/>
    <row r="2347" customFormat="1" x14ac:dyDescent="0.35"/>
    <row r="2348" customFormat="1" x14ac:dyDescent="0.35"/>
    <row r="2349" customFormat="1" x14ac:dyDescent="0.35"/>
    <row r="2350" customFormat="1" x14ac:dyDescent="0.35"/>
    <row r="2351" customFormat="1" x14ac:dyDescent="0.35"/>
    <row r="2352" customFormat="1" x14ac:dyDescent="0.35"/>
    <row r="2353" customFormat="1" x14ac:dyDescent="0.35"/>
    <row r="2354" customFormat="1" x14ac:dyDescent="0.35"/>
    <row r="2355" customFormat="1" x14ac:dyDescent="0.35"/>
    <row r="2356" customFormat="1" x14ac:dyDescent="0.35"/>
    <row r="2357" customFormat="1" x14ac:dyDescent="0.35"/>
    <row r="2358" customFormat="1" x14ac:dyDescent="0.35"/>
    <row r="2359" customFormat="1" x14ac:dyDescent="0.35"/>
    <row r="2360" customFormat="1" x14ac:dyDescent="0.35"/>
    <row r="2361" customFormat="1" x14ac:dyDescent="0.35"/>
    <row r="2362" customFormat="1" x14ac:dyDescent="0.35"/>
    <row r="2363" customFormat="1" x14ac:dyDescent="0.35"/>
    <row r="2364" customFormat="1" x14ac:dyDescent="0.35"/>
    <row r="2365" customFormat="1" x14ac:dyDescent="0.35"/>
    <row r="2366" customFormat="1" x14ac:dyDescent="0.35"/>
    <row r="2367" customFormat="1" x14ac:dyDescent="0.35"/>
    <row r="2368" customFormat="1" x14ac:dyDescent="0.35"/>
    <row r="2369" customFormat="1" x14ac:dyDescent="0.35"/>
    <row r="2370" customFormat="1" x14ac:dyDescent="0.35"/>
    <row r="2371" customFormat="1" x14ac:dyDescent="0.35"/>
    <row r="2372" customFormat="1" x14ac:dyDescent="0.35"/>
    <row r="2373" customFormat="1" x14ac:dyDescent="0.35"/>
    <row r="2374" customFormat="1" x14ac:dyDescent="0.35"/>
    <row r="2375" customFormat="1" x14ac:dyDescent="0.35"/>
    <row r="2376" customFormat="1" x14ac:dyDescent="0.35"/>
    <row r="2377" customFormat="1" x14ac:dyDescent="0.35"/>
    <row r="2378" customFormat="1" x14ac:dyDescent="0.35"/>
    <row r="2379" customFormat="1" x14ac:dyDescent="0.35"/>
    <row r="2380" customFormat="1" x14ac:dyDescent="0.35"/>
    <row r="2381" customFormat="1" x14ac:dyDescent="0.35"/>
    <row r="2382" customFormat="1" x14ac:dyDescent="0.35"/>
    <row r="2383" customFormat="1" x14ac:dyDescent="0.35"/>
    <row r="2384" customFormat="1" x14ac:dyDescent="0.35"/>
    <row r="2385" customFormat="1" x14ac:dyDescent="0.35"/>
    <row r="2386" customFormat="1" x14ac:dyDescent="0.35"/>
    <row r="2387" customFormat="1" x14ac:dyDescent="0.35"/>
    <row r="2388" customFormat="1" x14ac:dyDescent="0.35"/>
    <row r="2389" customFormat="1" x14ac:dyDescent="0.35"/>
    <row r="2390" customFormat="1" x14ac:dyDescent="0.35"/>
    <row r="2391" customFormat="1" x14ac:dyDescent="0.35"/>
    <row r="2392" customFormat="1" x14ac:dyDescent="0.35"/>
    <row r="2393" customFormat="1" x14ac:dyDescent="0.35"/>
    <row r="2394" customFormat="1" x14ac:dyDescent="0.35"/>
    <row r="2395" customFormat="1" x14ac:dyDescent="0.35"/>
    <row r="2396" customFormat="1" x14ac:dyDescent="0.35"/>
    <row r="2397" customFormat="1" x14ac:dyDescent="0.35"/>
    <row r="2398" customFormat="1" x14ac:dyDescent="0.35"/>
    <row r="2399" customFormat="1" x14ac:dyDescent="0.35"/>
    <row r="2400" customFormat="1" x14ac:dyDescent="0.35"/>
    <row r="2401" customFormat="1" x14ac:dyDescent="0.35"/>
    <row r="2402" customFormat="1" x14ac:dyDescent="0.35"/>
    <row r="2403" customFormat="1" x14ac:dyDescent="0.35"/>
    <row r="2404" customFormat="1" x14ac:dyDescent="0.35"/>
    <row r="2405" customFormat="1" x14ac:dyDescent="0.35"/>
    <row r="2406" customFormat="1" x14ac:dyDescent="0.35"/>
    <row r="2407" customFormat="1" x14ac:dyDescent="0.35"/>
    <row r="2408" customFormat="1" x14ac:dyDescent="0.35"/>
    <row r="2409" customFormat="1" x14ac:dyDescent="0.35"/>
    <row r="2410" customFormat="1" x14ac:dyDescent="0.35"/>
    <row r="2411" customFormat="1" x14ac:dyDescent="0.35"/>
    <row r="2412" customFormat="1" x14ac:dyDescent="0.35"/>
    <row r="2413" customFormat="1" x14ac:dyDescent="0.35"/>
    <row r="2414" customFormat="1" x14ac:dyDescent="0.35"/>
    <row r="2415" customFormat="1" x14ac:dyDescent="0.35"/>
    <row r="2416" customFormat="1" x14ac:dyDescent="0.35"/>
    <row r="2417" customFormat="1" x14ac:dyDescent="0.35"/>
    <row r="2418" customFormat="1" x14ac:dyDescent="0.35"/>
    <row r="2419" customFormat="1" x14ac:dyDescent="0.35"/>
    <row r="2420" customFormat="1" x14ac:dyDescent="0.35"/>
    <row r="2421" customFormat="1" x14ac:dyDescent="0.35"/>
    <row r="2422" customFormat="1" x14ac:dyDescent="0.35"/>
    <row r="2423" customFormat="1" x14ac:dyDescent="0.35"/>
    <row r="2424" customFormat="1" x14ac:dyDescent="0.35"/>
    <row r="2425" customFormat="1" x14ac:dyDescent="0.35"/>
    <row r="2426" customFormat="1" x14ac:dyDescent="0.35"/>
    <row r="2427" customFormat="1" x14ac:dyDescent="0.35"/>
    <row r="2428" customFormat="1" x14ac:dyDescent="0.35"/>
    <row r="2429" customFormat="1" x14ac:dyDescent="0.35"/>
    <row r="2430" customFormat="1" x14ac:dyDescent="0.35"/>
    <row r="2431" customFormat="1" x14ac:dyDescent="0.35"/>
    <row r="2432" customFormat="1" x14ac:dyDescent="0.35"/>
    <row r="2433" customFormat="1" x14ac:dyDescent="0.35"/>
    <row r="2434" customFormat="1" x14ac:dyDescent="0.35"/>
    <row r="2435" customFormat="1" x14ac:dyDescent="0.35"/>
    <row r="2436" customFormat="1" x14ac:dyDescent="0.35"/>
    <row r="2437" customFormat="1" x14ac:dyDescent="0.35"/>
    <row r="2438" customFormat="1" x14ac:dyDescent="0.35"/>
    <row r="2439" customFormat="1" x14ac:dyDescent="0.35"/>
    <row r="2440" customFormat="1" x14ac:dyDescent="0.35"/>
    <row r="2441" customFormat="1" x14ac:dyDescent="0.35"/>
    <row r="2442" customFormat="1" x14ac:dyDescent="0.35"/>
    <row r="2443" customFormat="1" x14ac:dyDescent="0.35"/>
    <row r="2444" customFormat="1" x14ac:dyDescent="0.35"/>
    <row r="2445" customFormat="1" x14ac:dyDescent="0.35"/>
    <row r="2446" customFormat="1" x14ac:dyDescent="0.35"/>
    <row r="2447" customFormat="1" x14ac:dyDescent="0.35"/>
    <row r="2448" customFormat="1" x14ac:dyDescent="0.35"/>
    <row r="2449" customFormat="1" x14ac:dyDescent="0.35"/>
    <row r="2450" customFormat="1" x14ac:dyDescent="0.35"/>
    <row r="2451" customFormat="1" x14ac:dyDescent="0.35"/>
    <row r="2452" customFormat="1" x14ac:dyDescent="0.35"/>
    <row r="2453" customFormat="1" x14ac:dyDescent="0.35"/>
    <row r="2454" customFormat="1" x14ac:dyDescent="0.35"/>
    <row r="2455" customFormat="1" x14ac:dyDescent="0.35"/>
    <row r="2456" customFormat="1" x14ac:dyDescent="0.35"/>
    <row r="2457" customFormat="1" x14ac:dyDescent="0.35"/>
    <row r="2458" customFormat="1" x14ac:dyDescent="0.35"/>
    <row r="2459" customFormat="1" x14ac:dyDescent="0.35"/>
    <row r="2460" customFormat="1" x14ac:dyDescent="0.35"/>
    <row r="2461" customFormat="1" x14ac:dyDescent="0.35"/>
    <row r="2462" customFormat="1" x14ac:dyDescent="0.35"/>
    <row r="2463" customFormat="1" x14ac:dyDescent="0.35"/>
    <row r="2464" customFormat="1" x14ac:dyDescent="0.35"/>
    <row r="2465" customFormat="1" x14ac:dyDescent="0.35"/>
    <row r="2466" customFormat="1" x14ac:dyDescent="0.35"/>
    <row r="2467" customFormat="1" x14ac:dyDescent="0.35"/>
    <row r="2468" customFormat="1" x14ac:dyDescent="0.35"/>
    <row r="2469" customFormat="1" x14ac:dyDescent="0.35"/>
    <row r="2470" customFormat="1" x14ac:dyDescent="0.35"/>
    <row r="2471" customFormat="1" x14ac:dyDescent="0.35"/>
    <row r="2472" customFormat="1" x14ac:dyDescent="0.35"/>
    <row r="2473" customFormat="1" x14ac:dyDescent="0.35"/>
    <row r="2474" customFormat="1" x14ac:dyDescent="0.35"/>
    <row r="2475" customFormat="1" x14ac:dyDescent="0.35"/>
    <row r="2476" customFormat="1" x14ac:dyDescent="0.35"/>
    <row r="2477" customFormat="1" x14ac:dyDescent="0.35"/>
    <row r="2478" customFormat="1" x14ac:dyDescent="0.35"/>
    <row r="2479" customFormat="1" x14ac:dyDescent="0.35"/>
    <row r="2480" customFormat="1" x14ac:dyDescent="0.35"/>
    <row r="2481" customFormat="1" x14ac:dyDescent="0.35"/>
    <row r="2482" customFormat="1" x14ac:dyDescent="0.35"/>
    <row r="2483" customFormat="1" x14ac:dyDescent="0.35"/>
    <row r="2484" customFormat="1" x14ac:dyDescent="0.35"/>
    <row r="2485" customFormat="1" x14ac:dyDescent="0.35"/>
    <row r="2486" customFormat="1" x14ac:dyDescent="0.35"/>
    <row r="2487" customFormat="1" x14ac:dyDescent="0.35"/>
    <row r="2488" customFormat="1" x14ac:dyDescent="0.35"/>
    <row r="2489" customFormat="1" x14ac:dyDescent="0.35"/>
    <row r="2490" customFormat="1" x14ac:dyDescent="0.35"/>
    <row r="2491" customFormat="1" x14ac:dyDescent="0.35"/>
    <row r="2492" customFormat="1" x14ac:dyDescent="0.35"/>
    <row r="2493" customFormat="1" x14ac:dyDescent="0.35"/>
    <row r="2494" customFormat="1" x14ac:dyDescent="0.35"/>
    <row r="2495" customFormat="1" x14ac:dyDescent="0.35"/>
    <row r="2496" customFormat="1" x14ac:dyDescent="0.35"/>
    <row r="2497" customFormat="1" x14ac:dyDescent="0.35"/>
    <row r="2498" customFormat="1" x14ac:dyDescent="0.35"/>
    <row r="2499" customFormat="1" x14ac:dyDescent="0.35"/>
    <row r="2500" customFormat="1" x14ac:dyDescent="0.35"/>
    <row r="2501" customFormat="1" x14ac:dyDescent="0.35"/>
    <row r="2502" customFormat="1" x14ac:dyDescent="0.35"/>
    <row r="2503" customFormat="1" x14ac:dyDescent="0.35"/>
    <row r="2504" customFormat="1" x14ac:dyDescent="0.35"/>
    <row r="2505" customFormat="1" x14ac:dyDescent="0.35"/>
    <row r="2506" customFormat="1" x14ac:dyDescent="0.35"/>
    <row r="2507" customFormat="1" x14ac:dyDescent="0.35"/>
    <row r="2508" customFormat="1" x14ac:dyDescent="0.35"/>
    <row r="2509" customFormat="1" x14ac:dyDescent="0.35"/>
    <row r="2510" customFormat="1" x14ac:dyDescent="0.35"/>
    <row r="2511" customFormat="1" x14ac:dyDescent="0.35"/>
    <row r="2512" customFormat="1" x14ac:dyDescent="0.35"/>
    <row r="2513" customFormat="1" x14ac:dyDescent="0.35"/>
    <row r="2514" customFormat="1" x14ac:dyDescent="0.35"/>
    <row r="2515" customFormat="1" x14ac:dyDescent="0.35"/>
    <row r="2516" customFormat="1" x14ac:dyDescent="0.35"/>
    <row r="2517" customFormat="1" x14ac:dyDescent="0.35"/>
    <row r="2518" customFormat="1" x14ac:dyDescent="0.35"/>
    <row r="2519" customFormat="1" x14ac:dyDescent="0.35"/>
    <row r="2520" customFormat="1" x14ac:dyDescent="0.35"/>
    <row r="2521" customFormat="1" x14ac:dyDescent="0.35"/>
    <row r="2522" customFormat="1" x14ac:dyDescent="0.35"/>
    <row r="2523" customFormat="1" x14ac:dyDescent="0.35"/>
    <row r="2524" customFormat="1" x14ac:dyDescent="0.35"/>
    <row r="2525" customFormat="1" x14ac:dyDescent="0.35"/>
    <row r="2526" customFormat="1" x14ac:dyDescent="0.35"/>
    <row r="2527" customFormat="1" x14ac:dyDescent="0.35"/>
    <row r="2528" customFormat="1" x14ac:dyDescent="0.35"/>
    <row r="2529" customFormat="1" x14ac:dyDescent="0.35"/>
    <row r="2530" customFormat="1" x14ac:dyDescent="0.35"/>
    <row r="2531" customFormat="1" x14ac:dyDescent="0.35"/>
    <row r="2532" customFormat="1" x14ac:dyDescent="0.35"/>
    <row r="2533" customFormat="1" x14ac:dyDescent="0.35"/>
    <row r="2534" customFormat="1" x14ac:dyDescent="0.35"/>
    <row r="2535" customFormat="1" x14ac:dyDescent="0.35"/>
    <row r="2536" customFormat="1" x14ac:dyDescent="0.35"/>
    <row r="2537" customFormat="1" x14ac:dyDescent="0.35"/>
    <row r="2538" customFormat="1" x14ac:dyDescent="0.35"/>
    <row r="2539" customFormat="1" x14ac:dyDescent="0.35"/>
    <row r="2540" customFormat="1" x14ac:dyDescent="0.35"/>
    <row r="2541" customFormat="1" x14ac:dyDescent="0.35"/>
    <row r="2542" customFormat="1" x14ac:dyDescent="0.35"/>
    <row r="2543" customFormat="1" x14ac:dyDescent="0.35"/>
    <row r="2544" customFormat="1" x14ac:dyDescent="0.35"/>
    <row r="2545" customFormat="1" x14ac:dyDescent="0.35"/>
    <row r="2546" customFormat="1" x14ac:dyDescent="0.35"/>
    <row r="2547" customFormat="1" x14ac:dyDescent="0.35"/>
    <row r="2548" customFormat="1" x14ac:dyDescent="0.35"/>
    <row r="2549" customFormat="1" x14ac:dyDescent="0.35"/>
    <row r="2550" customFormat="1" x14ac:dyDescent="0.35"/>
    <row r="2551" customFormat="1" x14ac:dyDescent="0.35"/>
    <row r="2552" customFormat="1" x14ac:dyDescent="0.35"/>
    <row r="2553" customFormat="1" x14ac:dyDescent="0.35"/>
    <row r="2554" customFormat="1" x14ac:dyDescent="0.35"/>
    <row r="2555" customFormat="1" x14ac:dyDescent="0.35"/>
    <row r="2556" customFormat="1" x14ac:dyDescent="0.35"/>
    <row r="2557" customFormat="1" x14ac:dyDescent="0.35"/>
    <row r="2558" customFormat="1" x14ac:dyDescent="0.35"/>
    <row r="2559" customFormat="1" x14ac:dyDescent="0.35"/>
    <row r="2560" customFormat="1" x14ac:dyDescent="0.35"/>
    <row r="2561" customFormat="1" x14ac:dyDescent="0.35"/>
    <row r="2562" customFormat="1" x14ac:dyDescent="0.35"/>
    <row r="2563" customFormat="1" x14ac:dyDescent="0.35"/>
    <row r="2564" customFormat="1" x14ac:dyDescent="0.35"/>
    <row r="2565" customFormat="1" x14ac:dyDescent="0.35"/>
    <row r="2566" customFormat="1" x14ac:dyDescent="0.35"/>
    <row r="2567" customFormat="1" x14ac:dyDescent="0.35"/>
    <row r="2568" customFormat="1" x14ac:dyDescent="0.35"/>
    <row r="2569" customFormat="1" x14ac:dyDescent="0.35"/>
    <row r="2570" customFormat="1" x14ac:dyDescent="0.35"/>
    <row r="2571" customFormat="1" x14ac:dyDescent="0.35"/>
    <row r="2572" customFormat="1" x14ac:dyDescent="0.35"/>
    <row r="2573" customFormat="1" x14ac:dyDescent="0.35"/>
    <row r="2574" customFormat="1" x14ac:dyDescent="0.35"/>
    <row r="2575" customFormat="1" x14ac:dyDescent="0.35"/>
    <row r="2576" customFormat="1" x14ac:dyDescent="0.35"/>
    <row r="2577" customFormat="1" x14ac:dyDescent="0.35"/>
    <row r="2578" customFormat="1" x14ac:dyDescent="0.35"/>
    <row r="2579" customFormat="1" x14ac:dyDescent="0.35"/>
    <row r="2580" customFormat="1" x14ac:dyDescent="0.35"/>
    <row r="2581" customFormat="1" x14ac:dyDescent="0.35"/>
    <row r="2582" customFormat="1" x14ac:dyDescent="0.35"/>
    <row r="2583" customFormat="1" x14ac:dyDescent="0.35"/>
    <row r="2584" customFormat="1" x14ac:dyDescent="0.35"/>
    <row r="2585" customFormat="1" x14ac:dyDescent="0.35"/>
    <row r="2586" customFormat="1" x14ac:dyDescent="0.35"/>
    <row r="2587" customFormat="1" x14ac:dyDescent="0.35"/>
    <row r="2588" customFormat="1" x14ac:dyDescent="0.35"/>
    <row r="2589" customFormat="1" x14ac:dyDescent="0.35"/>
    <row r="2590" customFormat="1" x14ac:dyDescent="0.35"/>
    <row r="2591" customFormat="1" x14ac:dyDescent="0.35"/>
    <row r="2592" customFormat="1" x14ac:dyDescent="0.35"/>
    <row r="2593" customFormat="1" x14ac:dyDescent="0.35"/>
    <row r="2594" customFormat="1" x14ac:dyDescent="0.35"/>
    <row r="2595" customFormat="1" x14ac:dyDescent="0.35"/>
    <row r="2596" customFormat="1" x14ac:dyDescent="0.35"/>
    <row r="2597" customFormat="1" x14ac:dyDescent="0.35"/>
    <row r="2598" customFormat="1" x14ac:dyDescent="0.35"/>
    <row r="2599" customFormat="1" x14ac:dyDescent="0.35"/>
    <row r="2600" customFormat="1" x14ac:dyDescent="0.35"/>
    <row r="2601" customFormat="1" x14ac:dyDescent="0.35"/>
    <row r="2602" customFormat="1" x14ac:dyDescent="0.35"/>
    <row r="2603" customFormat="1" x14ac:dyDescent="0.35"/>
    <row r="2604" customFormat="1" x14ac:dyDescent="0.35"/>
    <row r="2605" customFormat="1" x14ac:dyDescent="0.35"/>
    <row r="2606" customFormat="1" x14ac:dyDescent="0.35"/>
    <row r="2607" customFormat="1" x14ac:dyDescent="0.35"/>
    <row r="2608" customFormat="1" x14ac:dyDescent="0.35"/>
    <row r="2609" customFormat="1" x14ac:dyDescent="0.35"/>
    <row r="2610" customFormat="1" x14ac:dyDescent="0.35"/>
    <row r="2611" customFormat="1" x14ac:dyDescent="0.35"/>
    <row r="2612" customFormat="1" x14ac:dyDescent="0.35"/>
    <row r="2613" customFormat="1" x14ac:dyDescent="0.35"/>
    <row r="2614" customFormat="1" x14ac:dyDescent="0.35"/>
    <row r="2615" customFormat="1" x14ac:dyDescent="0.35"/>
    <row r="2616" customFormat="1" x14ac:dyDescent="0.35"/>
    <row r="2617" customFormat="1" x14ac:dyDescent="0.35"/>
    <row r="2618" customFormat="1" x14ac:dyDescent="0.35"/>
    <row r="2619" customFormat="1" x14ac:dyDescent="0.35"/>
    <row r="2620" customFormat="1" x14ac:dyDescent="0.35"/>
    <row r="2621" customFormat="1" x14ac:dyDescent="0.35"/>
    <row r="2622" customFormat="1" x14ac:dyDescent="0.35"/>
    <row r="2623" customFormat="1" x14ac:dyDescent="0.35"/>
    <row r="2624" customFormat="1" x14ac:dyDescent="0.35"/>
    <row r="2625" customFormat="1" x14ac:dyDescent="0.35"/>
    <row r="2626" customFormat="1" x14ac:dyDescent="0.35"/>
    <row r="2627" customFormat="1" x14ac:dyDescent="0.35"/>
    <row r="2628" customFormat="1" x14ac:dyDescent="0.35"/>
    <row r="2629" customFormat="1" x14ac:dyDescent="0.35"/>
    <row r="2630" customFormat="1" x14ac:dyDescent="0.35"/>
    <row r="2631" customFormat="1" x14ac:dyDescent="0.35"/>
    <row r="2632" customFormat="1" x14ac:dyDescent="0.35"/>
    <row r="2633" customFormat="1" x14ac:dyDescent="0.35"/>
    <row r="2634" customFormat="1" x14ac:dyDescent="0.35"/>
    <row r="2635" customFormat="1" x14ac:dyDescent="0.35"/>
    <row r="2636" customFormat="1" x14ac:dyDescent="0.35"/>
    <row r="2637" customFormat="1" x14ac:dyDescent="0.35"/>
    <row r="2638" customFormat="1" x14ac:dyDescent="0.35"/>
    <row r="2639" customFormat="1" x14ac:dyDescent="0.35"/>
    <row r="2640" customFormat="1" x14ac:dyDescent="0.35"/>
    <row r="2641" customFormat="1" x14ac:dyDescent="0.35"/>
    <row r="2642" customFormat="1" x14ac:dyDescent="0.35"/>
    <row r="2643" customFormat="1" x14ac:dyDescent="0.35"/>
    <row r="2644" customFormat="1" x14ac:dyDescent="0.35"/>
    <row r="2645" customFormat="1" x14ac:dyDescent="0.35"/>
    <row r="2646" customFormat="1" x14ac:dyDescent="0.35"/>
    <row r="2647" customFormat="1" x14ac:dyDescent="0.35"/>
    <row r="2648" customFormat="1" x14ac:dyDescent="0.35"/>
    <row r="2649" customFormat="1" x14ac:dyDescent="0.35"/>
    <row r="2650" customFormat="1" x14ac:dyDescent="0.35"/>
    <row r="2651" customFormat="1" x14ac:dyDescent="0.35"/>
    <row r="2652" customFormat="1" x14ac:dyDescent="0.35"/>
    <row r="2653" customFormat="1" x14ac:dyDescent="0.35"/>
    <row r="2654" customFormat="1" x14ac:dyDescent="0.35"/>
    <row r="2655" customFormat="1" x14ac:dyDescent="0.35"/>
    <row r="2656" customFormat="1" x14ac:dyDescent="0.35"/>
    <row r="2657" customFormat="1" x14ac:dyDescent="0.35"/>
    <row r="2658" customFormat="1" x14ac:dyDescent="0.35"/>
    <row r="2659" customFormat="1" x14ac:dyDescent="0.35"/>
    <row r="2660" customFormat="1" x14ac:dyDescent="0.35"/>
    <row r="2661" customFormat="1" x14ac:dyDescent="0.35"/>
    <row r="2662" customFormat="1" x14ac:dyDescent="0.35"/>
    <row r="2663" customFormat="1" x14ac:dyDescent="0.35"/>
    <row r="2664" customFormat="1" x14ac:dyDescent="0.35"/>
    <row r="2665" customFormat="1" x14ac:dyDescent="0.35"/>
    <row r="2666" customFormat="1" x14ac:dyDescent="0.35"/>
    <row r="2667" customFormat="1" x14ac:dyDescent="0.35"/>
    <row r="2668" customFormat="1" x14ac:dyDescent="0.35"/>
    <row r="2669" customFormat="1" x14ac:dyDescent="0.35"/>
    <row r="2670" customFormat="1" x14ac:dyDescent="0.35"/>
    <row r="2671" customFormat="1" x14ac:dyDescent="0.35"/>
    <row r="2672" customFormat="1" x14ac:dyDescent="0.35"/>
    <row r="2673" customFormat="1" x14ac:dyDescent="0.35"/>
    <row r="2674" customFormat="1" x14ac:dyDescent="0.35"/>
    <row r="2675" customFormat="1" x14ac:dyDescent="0.35"/>
    <row r="2676" customFormat="1" x14ac:dyDescent="0.35"/>
    <row r="2677" customFormat="1" x14ac:dyDescent="0.35"/>
    <row r="2678" customFormat="1" x14ac:dyDescent="0.35"/>
    <row r="2679" customFormat="1" x14ac:dyDescent="0.35"/>
    <row r="2680" customFormat="1" x14ac:dyDescent="0.35"/>
    <row r="2681" customFormat="1" x14ac:dyDescent="0.35"/>
    <row r="2682" customFormat="1" x14ac:dyDescent="0.35"/>
    <row r="2683" customFormat="1" x14ac:dyDescent="0.35"/>
    <row r="2684" customFormat="1" x14ac:dyDescent="0.35"/>
    <row r="2685" customFormat="1" x14ac:dyDescent="0.35"/>
    <row r="2686" customFormat="1" x14ac:dyDescent="0.35"/>
    <row r="2687" customFormat="1" x14ac:dyDescent="0.35"/>
    <row r="2688" customFormat="1" x14ac:dyDescent="0.35"/>
    <row r="2689" customFormat="1" x14ac:dyDescent="0.35"/>
    <row r="2690" customFormat="1" x14ac:dyDescent="0.35"/>
    <row r="2691" customFormat="1" x14ac:dyDescent="0.35"/>
    <row r="2692" customFormat="1" x14ac:dyDescent="0.35"/>
    <row r="2693" customFormat="1" x14ac:dyDescent="0.35"/>
    <row r="2694" customFormat="1" x14ac:dyDescent="0.35"/>
    <row r="2695" customFormat="1" x14ac:dyDescent="0.35"/>
    <row r="2696" customFormat="1" x14ac:dyDescent="0.35"/>
    <row r="2697" customFormat="1" x14ac:dyDescent="0.35"/>
    <row r="2698" customFormat="1" x14ac:dyDescent="0.35"/>
    <row r="2699" customFormat="1" x14ac:dyDescent="0.35"/>
    <row r="2700" customFormat="1" x14ac:dyDescent="0.35"/>
    <row r="2701" customFormat="1" x14ac:dyDescent="0.35"/>
    <row r="2702" customFormat="1" x14ac:dyDescent="0.35"/>
    <row r="2703" customFormat="1" x14ac:dyDescent="0.35"/>
    <row r="2704" customFormat="1" x14ac:dyDescent="0.35"/>
    <row r="2705" customFormat="1" x14ac:dyDescent="0.35"/>
    <row r="2706" customFormat="1" x14ac:dyDescent="0.35"/>
    <row r="2707" customFormat="1" x14ac:dyDescent="0.35"/>
    <row r="2708" customFormat="1" x14ac:dyDescent="0.35"/>
    <row r="2709" customFormat="1" x14ac:dyDescent="0.35"/>
    <row r="2710" customFormat="1" x14ac:dyDescent="0.35"/>
    <row r="2711" customFormat="1" x14ac:dyDescent="0.35"/>
    <row r="2712" customFormat="1" x14ac:dyDescent="0.35"/>
    <row r="2713" customFormat="1" x14ac:dyDescent="0.35"/>
    <row r="2714" customFormat="1" x14ac:dyDescent="0.35"/>
    <row r="2715" customFormat="1" x14ac:dyDescent="0.35"/>
    <row r="2716" customFormat="1" x14ac:dyDescent="0.35"/>
    <row r="2717" customFormat="1" x14ac:dyDescent="0.35"/>
    <row r="2718" customFormat="1" x14ac:dyDescent="0.35"/>
    <row r="2719" customFormat="1" x14ac:dyDescent="0.35"/>
    <row r="2720" customFormat="1" x14ac:dyDescent="0.35"/>
    <row r="2721" customFormat="1" x14ac:dyDescent="0.35"/>
    <row r="2722" customFormat="1" x14ac:dyDescent="0.35"/>
    <row r="2723" customFormat="1" x14ac:dyDescent="0.35"/>
    <row r="2724" customFormat="1" x14ac:dyDescent="0.35"/>
    <row r="2725" customFormat="1" x14ac:dyDescent="0.35"/>
    <row r="2726" customFormat="1" x14ac:dyDescent="0.35"/>
    <row r="2727" customFormat="1" x14ac:dyDescent="0.35"/>
    <row r="2728" customFormat="1" x14ac:dyDescent="0.35"/>
    <row r="2729" customFormat="1" x14ac:dyDescent="0.35"/>
    <row r="2730" customFormat="1" x14ac:dyDescent="0.35"/>
    <row r="2731" customFormat="1" x14ac:dyDescent="0.35"/>
    <row r="2732" customFormat="1" x14ac:dyDescent="0.35"/>
    <row r="2733" customFormat="1" x14ac:dyDescent="0.35"/>
    <row r="2734" customFormat="1" x14ac:dyDescent="0.35"/>
    <row r="2735" customFormat="1" x14ac:dyDescent="0.35"/>
    <row r="2736" customFormat="1" x14ac:dyDescent="0.35"/>
    <row r="2737" customFormat="1" x14ac:dyDescent="0.35"/>
    <row r="2738" customFormat="1" x14ac:dyDescent="0.35"/>
    <row r="2739" customFormat="1" x14ac:dyDescent="0.35"/>
    <row r="2740" customFormat="1" x14ac:dyDescent="0.35"/>
    <row r="2741" customFormat="1" x14ac:dyDescent="0.35"/>
    <row r="2742" customFormat="1" x14ac:dyDescent="0.35"/>
    <row r="2743" customFormat="1" x14ac:dyDescent="0.35"/>
    <row r="2744" customFormat="1" x14ac:dyDescent="0.35"/>
    <row r="2745" customFormat="1" x14ac:dyDescent="0.35"/>
    <row r="2746" customFormat="1" x14ac:dyDescent="0.35"/>
    <row r="2747" customFormat="1" x14ac:dyDescent="0.35"/>
    <row r="2748" customFormat="1" x14ac:dyDescent="0.35"/>
    <row r="2749" customFormat="1" x14ac:dyDescent="0.35"/>
    <row r="2750" customFormat="1" x14ac:dyDescent="0.35"/>
    <row r="2751" customFormat="1" x14ac:dyDescent="0.35"/>
    <row r="2752" customFormat="1" x14ac:dyDescent="0.35"/>
    <row r="2753" customFormat="1" x14ac:dyDescent="0.35"/>
    <row r="2754" customFormat="1" x14ac:dyDescent="0.35"/>
    <row r="2755" customFormat="1" x14ac:dyDescent="0.35"/>
    <row r="2756" customFormat="1" x14ac:dyDescent="0.35"/>
    <row r="2757" customFormat="1" x14ac:dyDescent="0.35"/>
    <row r="2758" customFormat="1" x14ac:dyDescent="0.35"/>
    <row r="2759" customFormat="1" x14ac:dyDescent="0.35"/>
    <row r="2760" customFormat="1" x14ac:dyDescent="0.35"/>
    <row r="2761" customFormat="1" x14ac:dyDescent="0.35"/>
    <row r="2762" customFormat="1" x14ac:dyDescent="0.35"/>
    <row r="2763" customFormat="1" x14ac:dyDescent="0.35"/>
    <row r="2764" customFormat="1" x14ac:dyDescent="0.35"/>
    <row r="2765" customFormat="1" x14ac:dyDescent="0.35"/>
    <row r="2766" customFormat="1" x14ac:dyDescent="0.35"/>
    <row r="2767" customFormat="1" x14ac:dyDescent="0.35"/>
    <row r="2768" customFormat="1" x14ac:dyDescent="0.35"/>
    <row r="2769" customFormat="1" x14ac:dyDescent="0.35"/>
    <row r="2770" customFormat="1" x14ac:dyDescent="0.35"/>
    <row r="2771" customFormat="1" x14ac:dyDescent="0.35"/>
    <row r="2772" customFormat="1" x14ac:dyDescent="0.35"/>
    <row r="2773" customFormat="1" x14ac:dyDescent="0.35"/>
    <row r="2774" customFormat="1" x14ac:dyDescent="0.35"/>
    <row r="2775" customFormat="1" x14ac:dyDescent="0.35"/>
    <row r="2776" customFormat="1" x14ac:dyDescent="0.35"/>
    <row r="2777" customFormat="1" x14ac:dyDescent="0.35"/>
    <row r="2778" customFormat="1" x14ac:dyDescent="0.35"/>
    <row r="2779" customFormat="1" x14ac:dyDescent="0.35"/>
    <row r="2780" customFormat="1" x14ac:dyDescent="0.35"/>
    <row r="2781" customFormat="1" x14ac:dyDescent="0.35"/>
    <row r="2782" customFormat="1" x14ac:dyDescent="0.35"/>
    <row r="2783" customFormat="1" x14ac:dyDescent="0.35"/>
    <row r="2784" customFormat="1" x14ac:dyDescent="0.35"/>
    <row r="2785" customFormat="1" x14ac:dyDescent="0.35"/>
    <row r="2786" customFormat="1" x14ac:dyDescent="0.35"/>
    <row r="2787" customFormat="1" x14ac:dyDescent="0.35"/>
    <row r="2788" customFormat="1" x14ac:dyDescent="0.35"/>
    <row r="2789" customFormat="1" x14ac:dyDescent="0.35"/>
    <row r="2790" customFormat="1" x14ac:dyDescent="0.35"/>
    <row r="2791" customFormat="1" x14ac:dyDescent="0.35"/>
    <row r="2792" customFormat="1" x14ac:dyDescent="0.35"/>
    <row r="2793" customFormat="1" x14ac:dyDescent="0.35"/>
    <row r="2794" customFormat="1" x14ac:dyDescent="0.35"/>
    <row r="2795" customFormat="1" x14ac:dyDescent="0.35"/>
    <row r="2796" customFormat="1" x14ac:dyDescent="0.35"/>
    <row r="2797" customFormat="1" x14ac:dyDescent="0.35"/>
    <row r="2798" customFormat="1" x14ac:dyDescent="0.35"/>
    <row r="2799" customFormat="1" x14ac:dyDescent="0.35"/>
    <row r="2800" customFormat="1" x14ac:dyDescent="0.35"/>
    <row r="2801" customFormat="1" x14ac:dyDescent="0.35"/>
    <row r="2802" customFormat="1" x14ac:dyDescent="0.35"/>
    <row r="2803" customFormat="1" x14ac:dyDescent="0.35"/>
    <row r="2804" customFormat="1" x14ac:dyDescent="0.35"/>
    <row r="2805" customFormat="1" x14ac:dyDescent="0.35"/>
    <row r="2806" customFormat="1" x14ac:dyDescent="0.35"/>
    <row r="2807" customFormat="1" x14ac:dyDescent="0.35"/>
    <row r="2808" customFormat="1" x14ac:dyDescent="0.35"/>
    <row r="2809" customFormat="1" x14ac:dyDescent="0.35"/>
    <row r="2810" customFormat="1" x14ac:dyDescent="0.35"/>
    <row r="2811" customFormat="1" x14ac:dyDescent="0.35"/>
    <row r="2812" customFormat="1" x14ac:dyDescent="0.35"/>
    <row r="2813" customFormat="1" x14ac:dyDescent="0.35"/>
    <row r="2814" customFormat="1" x14ac:dyDescent="0.35"/>
    <row r="2815" customFormat="1" x14ac:dyDescent="0.35"/>
    <row r="2816" customFormat="1" x14ac:dyDescent="0.35"/>
    <row r="2817" customFormat="1" x14ac:dyDescent="0.35"/>
    <row r="2818" customFormat="1" x14ac:dyDescent="0.35"/>
    <row r="2819" customFormat="1" x14ac:dyDescent="0.35"/>
    <row r="2820" customFormat="1" x14ac:dyDescent="0.35"/>
    <row r="2821" customFormat="1" x14ac:dyDescent="0.35"/>
    <row r="2822" customFormat="1" x14ac:dyDescent="0.35"/>
    <row r="2823" customFormat="1" x14ac:dyDescent="0.35"/>
    <row r="2824" customFormat="1" x14ac:dyDescent="0.35"/>
    <row r="2825" customFormat="1" x14ac:dyDescent="0.35"/>
    <row r="2826" customFormat="1" x14ac:dyDescent="0.35"/>
    <row r="2827" customFormat="1" x14ac:dyDescent="0.35"/>
    <row r="2828" customFormat="1" x14ac:dyDescent="0.35"/>
    <row r="2829" customFormat="1" x14ac:dyDescent="0.35"/>
    <row r="2830" customFormat="1" x14ac:dyDescent="0.35"/>
    <row r="2831" customFormat="1" x14ac:dyDescent="0.35"/>
    <row r="2832" customFormat="1" x14ac:dyDescent="0.35"/>
    <row r="2833" customFormat="1" x14ac:dyDescent="0.35"/>
    <row r="2834" customFormat="1" x14ac:dyDescent="0.35"/>
    <row r="2835" customFormat="1" x14ac:dyDescent="0.35"/>
    <row r="2836" customFormat="1" x14ac:dyDescent="0.35"/>
    <row r="2837" customFormat="1" x14ac:dyDescent="0.35"/>
    <row r="2838" customFormat="1" x14ac:dyDescent="0.35"/>
    <row r="2839" customFormat="1" x14ac:dyDescent="0.35"/>
    <row r="2840" customFormat="1" x14ac:dyDescent="0.35"/>
    <row r="2841" customFormat="1" x14ac:dyDescent="0.35"/>
    <row r="2842" customFormat="1" x14ac:dyDescent="0.35"/>
    <row r="2843" customFormat="1" x14ac:dyDescent="0.35"/>
    <row r="2844" customFormat="1" x14ac:dyDescent="0.35"/>
    <row r="2845" customFormat="1" x14ac:dyDescent="0.35"/>
    <row r="2846" customFormat="1" x14ac:dyDescent="0.35"/>
    <row r="2847" customFormat="1" x14ac:dyDescent="0.35"/>
    <row r="2848" customFormat="1" x14ac:dyDescent="0.35"/>
    <row r="2849" customFormat="1" x14ac:dyDescent="0.35"/>
    <row r="2850" customFormat="1" x14ac:dyDescent="0.35"/>
    <row r="2851" customFormat="1" x14ac:dyDescent="0.35"/>
    <row r="2852" customFormat="1" x14ac:dyDescent="0.35"/>
    <row r="2853" customFormat="1" x14ac:dyDescent="0.35"/>
    <row r="2854" customFormat="1" x14ac:dyDescent="0.35"/>
    <row r="2855" customFormat="1" x14ac:dyDescent="0.35"/>
    <row r="2856" customFormat="1" x14ac:dyDescent="0.35"/>
    <row r="2857" customFormat="1" x14ac:dyDescent="0.35"/>
    <row r="2858" customFormat="1" x14ac:dyDescent="0.35"/>
    <row r="2859" customFormat="1" x14ac:dyDescent="0.35"/>
    <row r="2860" customFormat="1" x14ac:dyDescent="0.35"/>
    <row r="2861" customFormat="1" x14ac:dyDescent="0.35"/>
    <row r="2862" customFormat="1" x14ac:dyDescent="0.35"/>
    <row r="2863" customFormat="1" x14ac:dyDescent="0.35"/>
    <row r="2864" customFormat="1" x14ac:dyDescent="0.35"/>
    <row r="2865" customFormat="1" x14ac:dyDescent="0.35"/>
    <row r="2866" customFormat="1" x14ac:dyDescent="0.35"/>
    <row r="2867" customFormat="1" x14ac:dyDescent="0.35"/>
    <row r="2868" customFormat="1" x14ac:dyDescent="0.35"/>
    <row r="2869" customFormat="1" x14ac:dyDescent="0.35"/>
    <row r="2870" customFormat="1" x14ac:dyDescent="0.35"/>
    <row r="2871" customFormat="1" x14ac:dyDescent="0.35"/>
    <row r="2872" customFormat="1" x14ac:dyDescent="0.35"/>
    <row r="2873" customFormat="1" x14ac:dyDescent="0.35"/>
    <row r="2874" customFormat="1" x14ac:dyDescent="0.35"/>
    <row r="2875" customFormat="1" x14ac:dyDescent="0.35"/>
    <row r="2876" customFormat="1" x14ac:dyDescent="0.35"/>
    <row r="2877" customFormat="1" x14ac:dyDescent="0.35"/>
    <row r="2878" customFormat="1" x14ac:dyDescent="0.35"/>
    <row r="2879" customFormat="1" x14ac:dyDescent="0.35"/>
    <row r="2880" customFormat="1" x14ac:dyDescent="0.35"/>
    <row r="2881" customFormat="1" x14ac:dyDescent="0.35"/>
    <row r="2882" customFormat="1" x14ac:dyDescent="0.35"/>
    <row r="2883" customFormat="1" x14ac:dyDescent="0.35"/>
    <row r="2884" customFormat="1" x14ac:dyDescent="0.35"/>
    <row r="2885" customFormat="1" x14ac:dyDescent="0.35"/>
    <row r="2886" customFormat="1" x14ac:dyDescent="0.35"/>
    <row r="2887" customFormat="1" x14ac:dyDescent="0.35"/>
    <row r="2888" customFormat="1" x14ac:dyDescent="0.35"/>
    <row r="2889" customFormat="1" x14ac:dyDescent="0.35"/>
    <row r="2890" customFormat="1" x14ac:dyDescent="0.35"/>
    <row r="2891" customFormat="1" x14ac:dyDescent="0.35"/>
    <row r="2892" customFormat="1" x14ac:dyDescent="0.35"/>
    <row r="2893" customFormat="1" x14ac:dyDescent="0.35"/>
    <row r="2894" customFormat="1" x14ac:dyDescent="0.35"/>
    <row r="2895" customFormat="1" x14ac:dyDescent="0.35"/>
    <row r="2896" customFormat="1" x14ac:dyDescent="0.35"/>
    <row r="2897" customFormat="1" x14ac:dyDescent="0.35"/>
    <row r="2898" customFormat="1" x14ac:dyDescent="0.35"/>
    <row r="2899" customFormat="1" x14ac:dyDescent="0.35"/>
    <row r="2900" customFormat="1" x14ac:dyDescent="0.35"/>
    <row r="2901" customFormat="1" x14ac:dyDescent="0.35"/>
    <row r="2902" customFormat="1" x14ac:dyDescent="0.35"/>
    <row r="2903" customFormat="1" x14ac:dyDescent="0.35"/>
    <row r="2904" customFormat="1" x14ac:dyDescent="0.35"/>
    <row r="2905" customFormat="1" x14ac:dyDescent="0.35"/>
    <row r="2906" customFormat="1" x14ac:dyDescent="0.35"/>
    <row r="2907" customFormat="1" x14ac:dyDescent="0.35"/>
    <row r="2908" customFormat="1" x14ac:dyDescent="0.35"/>
    <row r="2909" customFormat="1" x14ac:dyDescent="0.35"/>
    <row r="2910" customFormat="1" x14ac:dyDescent="0.35"/>
    <row r="2911" customFormat="1" x14ac:dyDescent="0.35"/>
    <row r="2912" customFormat="1" x14ac:dyDescent="0.35"/>
    <row r="2913" customFormat="1" x14ac:dyDescent="0.35"/>
    <row r="2914" customFormat="1" x14ac:dyDescent="0.35"/>
    <row r="2915" customFormat="1" x14ac:dyDescent="0.35"/>
    <row r="2916" customFormat="1" x14ac:dyDescent="0.35"/>
    <row r="2917" customFormat="1" x14ac:dyDescent="0.35"/>
    <row r="2918" customFormat="1" x14ac:dyDescent="0.35"/>
    <row r="2919" customFormat="1" x14ac:dyDescent="0.35"/>
    <row r="2920" customFormat="1" x14ac:dyDescent="0.35"/>
    <row r="2921" customFormat="1" x14ac:dyDescent="0.35"/>
    <row r="2922" customFormat="1" x14ac:dyDescent="0.35"/>
    <row r="2923" customFormat="1" x14ac:dyDescent="0.35"/>
    <row r="2924" customFormat="1" x14ac:dyDescent="0.35"/>
    <row r="2925" customFormat="1" x14ac:dyDescent="0.35"/>
    <row r="2926" customFormat="1" x14ac:dyDescent="0.35"/>
    <row r="2927" customFormat="1" x14ac:dyDescent="0.35"/>
    <row r="2928" customFormat="1" x14ac:dyDescent="0.35"/>
    <row r="2929" customFormat="1" x14ac:dyDescent="0.35"/>
    <row r="2930" customFormat="1" x14ac:dyDescent="0.35"/>
    <row r="2931" customFormat="1" x14ac:dyDescent="0.35"/>
    <row r="2932" customFormat="1" x14ac:dyDescent="0.35"/>
    <row r="2933" customFormat="1" x14ac:dyDescent="0.35"/>
    <row r="2934" customFormat="1" x14ac:dyDescent="0.35"/>
    <row r="2935" customFormat="1" x14ac:dyDescent="0.35"/>
    <row r="2936" customFormat="1" x14ac:dyDescent="0.35"/>
    <row r="2937" customFormat="1" x14ac:dyDescent="0.35"/>
    <row r="2938" customFormat="1" x14ac:dyDescent="0.35"/>
    <row r="2939" customFormat="1" x14ac:dyDescent="0.35"/>
    <row r="2940" customFormat="1" x14ac:dyDescent="0.35"/>
    <row r="2941" customFormat="1" x14ac:dyDescent="0.35"/>
    <row r="2942" customFormat="1" x14ac:dyDescent="0.35"/>
    <row r="2943" customFormat="1" x14ac:dyDescent="0.35"/>
    <row r="2944" customFormat="1" x14ac:dyDescent="0.35"/>
    <row r="2945" customFormat="1" x14ac:dyDescent="0.35"/>
    <row r="2946" customFormat="1" x14ac:dyDescent="0.35"/>
    <row r="2947" customFormat="1" x14ac:dyDescent="0.35"/>
    <row r="2948" customFormat="1" x14ac:dyDescent="0.35"/>
    <row r="2949" customFormat="1" x14ac:dyDescent="0.35"/>
    <row r="2950" customFormat="1" x14ac:dyDescent="0.35"/>
    <row r="2951" customFormat="1" x14ac:dyDescent="0.35"/>
    <row r="2952" customFormat="1" x14ac:dyDescent="0.35"/>
    <row r="2953" customFormat="1" x14ac:dyDescent="0.35"/>
    <row r="2954" customFormat="1" x14ac:dyDescent="0.35"/>
    <row r="2955" customFormat="1" x14ac:dyDescent="0.35"/>
    <row r="2956" customFormat="1" x14ac:dyDescent="0.35"/>
    <row r="2957" customFormat="1" x14ac:dyDescent="0.35"/>
    <row r="2958" customFormat="1" x14ac:dyDescent="0.35"/>
    <row r="2959" customFormat="1" x14ac:dyDescent="0.35"/>
    <row r="2960" customFormat="1" x14ac:dyDescent="0.35"/>
    <row r="2961" customFormat="1" x14ac:dyDescent="0.35"/>
    <row r="2962" customFormat="1" x14ac:dyDescent="0.35"/>
    <row r="2963" customFormat="1" x14ac:dyDescent="0.35"/>
    <row r="2964" customFormat="1" x14ac:dyDescent="0.35"/>
    <row r="2965" customFormat="1" x14ac:dyDescent="0.35"/>
    <row r="2966" customFormat="1" x14ac:dyDescent="0.35"/>
    <row r="2967" customFormat="1" x14ac:dyDescent="0.35"/>
    <row r="2968" customFormat="1" x14ac:dyDescent="0.35"/>
    <row r="2969" customFormat="1" x14ac:dyDescent="0.35"/>
    <row r="2970" customFormat="1" x14ac:dyDescent="0.35"/>
    <row r="2971" customFormat="1" x14ac:dyDescent="0.35"/>
    <row r="2972" customFormat="1" x14ac:dyDescent="0.35"/>
    <row r="2973" customFormat="1" x14ac:dyDescent="0.35"/>
    <row r="2974" customFormat="1" x14ac:dyDescent="0.35"/>
    <row r="2975" customFormat="1" x14ac:dyDescent="0.35"/>
    <row r="2976" customFormat="1" x14ac:dyDescent="0.35"/>
    <row r="2977" customFormat="1" x14ac:dyDescent="0.35"/>
    <row r="2978" customFormat="1" x14ac:dyDescent="0.35"/>
    <row r="2979" customFormat="1" x14ac:dyDescent="0.35"/>
    <row r="2980" customFormat="1" x14ac:dyDescent="0.35"/>
    <row r="2981" customFormat="1" x14ac:dyDescent="0.35"/>
    <row r="2982" customFormat="1" x14ac:dyDescent="0.35"/>
    <row r="2983" customFormat="1" x14ac:dyDescent="0.35"/>
    <row r="2984" customFormat="1" x14ac:dyDescent="0.35"/>
    <row r="2985" customFormat="1" x14ac:dyDescent="0.35"/>
    <row r="2986" customFormat="1" x14ac:dyDescent="0.35"/>
    <row r="2987" customFormat="1" x14ac:dyDescent="0.35"/>
    <row r="2988" customFormat="1" x14ac:dyDescent="0.35"/>
    <row r="2989" customFormat="1" x14ac:dyDescent="0.35"/>
    <row r="2990" customFormat="1" x14ac:dyDescent="0.35"/>
    <row r="2991" customFormat="1" x14ac:dyDescent="0.35"/>
    <row r="2992" customFormat="1" x14ac:dyDescent="0.35"/>
    <row r="2993" customFormat="1" x14ac:dyDescent="0.35"/>
    <row r="2994" customFormat="1" x14ac:dyDescent="0.35"/>
    <row r="2995" customFormat="1" x14ac:dyDescent="0.35"/>
    <row r="2996" customFormat="1" x14ac:dyDescent="0.35"/>
    <row r="2997" customFormat="1" x14ac:dyDescent="0.35"/>
    <row r="2998" customFormat="1" x14ac:dyDescent="0.35"/>
    <row r="2999" customFormat="1" x14ac:dyDescent="0.35"/>
    <row r="3000" customFormat="1" x14ac:dyDescent="0.35"/>
    <row r="3001" customFormat="1" x14ac:dyDescent="0.35"/>
    <row r="3002" customFormat="1" x14ac:dyDescent="0.35"/>
    <row r="3003" customFormat="1" x14ac:dyDescent="0.35"/>
    <row r="3004" customFormat="1" x14ac:dyDescent="0.35"/>
    <row r="3005" customFormat="1" x14ac:dyDescent="0.35"/>
    <row r="3006" customFormat="1" x14ac:dyDescent="0.35"/>
    <row r="3007" customFormat="1" x14ac:dyDescent="0.35"/>
    <row r="3008" customFormat="1" x14ac:dyDescent="0.35"/>
    <row r="3009" customFormat="1" x14ac:dyDescent="0.35"/>
    <row r="3010" customFormat="1" x14ac:dyDescent="0.35"/>
    <row r="3011" customFormat="1" x14ac:dyDescent="0.35"/>
    <row r="3012" customFormat="1" x14ac:dyDescent="0.35"/>
    <row r="3013" customFormat="1" x14ac:dyDescent="0.35"/>
    <row r="3014" customFormat="1" x14ac:dyDescent="0.35"/>
    <row r="3015" customFormat="1" x14ac:dyDescent="0.35"/>
    <row r="3016" customFormat="1" x14ac:dyDescent="0.35"/>
    <row r="3017" customFormat="1" x14ac:dyDescent="0.35"/>
    <row r="3018" customFormat="1" x14ac:dyDescent="0.35"/>
    <row r="3019" customFormat="1" x14ac:dyDescent="0.35"/>
    <row r="3020" customFormat="1" x14ac:dyDescent="0.35"/>
    <row r="3021" customFormat="1" x14ac:dyDescent="0.35"/>
    <row r="3022" customFormat="1" x14ac:dyDescent="0.35"/>
    <row r="3023" customFormat="1" x14ac:dyDescent="0.35"/>
    <row r="3024" customFormat="1" x14ac:dyDescent="0.35"/>
    <row r="3025" customFormat="1" x14ac:dyDescent="0.35"/>
    <row r="3026" customFormat="1" x14ac:dyDescent="0.35"/>
    <row r="3027" customFormat="1" x14ac:dyDescent="0.35"/>
    <row r="3028" customFormat="1" x14ac:dyDescent="0.35"/>
    <row r="3029" customFormat="1" x14ac:dyDescent="0.35"/>
    <row r="3030" customFormat="1" x14ac:dyDescent="0.35"/>
    <row r="3031" customFormat="1" x14ac:dyDescent="0.35"/>
    <row r="3032" customFormat="1" x14ac:dyDescent="0.35"/>
    <row r="3033" customFormat="1" x14ac:dyDescent="0.35"/>
    <row r="3034" customFormat="1" x14ac:dyDescent="0.35"/>
    <row r="3035" customFormat="1" x14ac:dyDescent="0.35"/>
    <row r="3036" customFormat="1" x14ac:dyDescent="0.35"/>
    <row r="3037" customFormat="1" x14ac:dyDescent="0.35"/>
    <row r="3038" customFormat="1" x14ac:dyDescent="0.35"/>
    <row r="3039" customFormat="1" x14ac:dyDescent="0.35"/>
    <row r="3040" customFormat="1" x14ac:dyDescent="0.35"/>
    <row r="3041" customFormat="1" x14ac:dyDescent="0.35"/>
    <row r="3042" customFormat="1" x14ac:dyDescent="0.35"/>
    <row r="3043" customFormat="1" x14ac:dyDescent="0.35"/>
    <row r="3044" customFormat="1" x14ac:dyDescent="0.35"/>
    <row r="3045" customFormat="1" x14ac:dyDescent="0.35"/>
    <row r="3046" customFormat="1" x14ac:dyDescent="0.35"/>
    <row r="3047" customFormat="1" x14ac:dyDescent="0.35"/>
    <row r="3048" customFormat="1" x14ac:dyDescent="0.35"/>
    <row r="3049" customFormat="1" x14ac:dyDescent="0.35"/>
    <row r="3050" customFormat="1" x14ac:dyDescent="0.35"/>
    <row r="3051" customFormat="1" x14ac:dyDescent="0.35"/>
    <row r="3052" customFormat="1" x14ac:dyDescent="0.35"/>
    <row r="3053" customFormat="1" x14ac:dyDescent="0.35"/>
    <row r="3054" customFormat="1" x14ac:dyDescent="0.35"/>
    <row r="3055" customFormat="1" x14ac:dyDescent="0.35"/>
    <row r="3056" customFormat="1" x14ac:dyDescent="0.35"/>
    <row r="3057" customFormat="1" x14ac:dyDescent="0.35"/>
    <row r="3058" customFormat="1" x14ac:dyDescent="0.35"/>
    <row r="3059" customFormat="1" x14ac:dyDescent="0.35"/>
    <row r="3060" customFormat="1" x14ac:dyDescent="0.35"/>
    <row r="3061" customFormat="1" x14ac:dyDescent="0.35"/>
    <row r="3062" customFormat="1" x14ac:dyDescent="0.35"/>
    <row r="3063" customFormat="1" x14ac:dyDescent="0.35"/>
    <row r="3064" customFormat="1" x14ac:dyDescent="0.35"/>
    <row r="3065" customFormat="1" x14ac:dyDescent="0.35"/>
    <row r="3066" customFormat="1" x14ac:dyDescent="0.35"/>
    <row r="3067" customFormat="1" x14ac:dyDescent="0.35"/>
    <row r="3068" customFormat="1" x14ac:dyDescent="0.35"/>
    <row r="3069" customFormat="1" x14ac:dyDescent="0.35"/>
    <row r="3070" customFormat="1" x14ac:dyDescent="0.35"/>
    <row r="3071" customFormat="1" x14ac:dyDescent="0.35"/>
    <row r="3072" customFormat="1" x14ac:dyDescent="0.35"/>
    <row r="3073" customFormat="1" x14ac:dyDescent="0.35"/>
    <row r="3074" customFormat="1" x14ac:dyDescent="0.35"/>
    <row r="3075" customFormat="1" x14ac:dyDescent="0.35"/>
    <row r="3076" customFormat="1" x14ac:dyDescent="0.35"/>
    <row r="3077" customFormat="1" x14ac:dyDescent="0.35"/>
    <row r="3078" customFormat="1" x14ac:dyDescent="0.35"/>
    <row r="3079" customFormat="1" x14ac:dyDescent="0.35"/>
    <row r="3080" customFormat="1" x14ac:dyDescent="0.35"/>
    <row r="3081" customFormat="1" x14ac:dyDescent="0.35"/>
    <row r="3082" customFormat="1" x14ac:dyDescent="0.35"/>
    <row r="3083" customFormat="1" x14ac:dyDescent="0.35"/>
    <row r="3084" customFormat="1" x14ac:dyDescent="0.35"/>
    <row r="3085" customFormat="1" x14ac:dyDescent="0.35"/>
    <row r="3086" customFormat="1" x14ac:dyDescent="0.35"/>
    <row r="3087" customFormat="1" x14ac:dyDescent="0.35"/>
    <row r="3088" customFormat="1" x14ac:dyDescent="0.35"/>
    <row r="3089" customFormat="1" x14ac:dyDescent="0.35"/>
    <row r="3090" customFormat="1" x14ac:dyDescent="0.35"/>
    <row r="3091" customFormat="1" x14ac:dyDescent="0.35"/>
    <row r="3092" customFormat="1" x14ac:dyDescent="0.35"/>
    <row r="3093" customFormat="1" x14ac:dyDescent="0.35"/>
    <row r="3094" customFormat="1" x14ac:dyDescent="0.35"/>
    <row r="3095" customFormat="1" x14ac:dyDescent="0.35"/>
    <row r="3096" customFormat="1" x14ac:dyDescent="0.35"/>
    <row r="3097" customFormat="1" x14ac:dyDescent="0.35"/>
    <row r="3098" customFormat="1" x14ac:dyDescent="0.35"/>
    <row r="3099" customFormat="1" x14ac:dyDescent="0.35"/>
    <row r="3100" customFormat="1" x14ac:dyDescent="0.35"/>
    <row r="3101" customFormat="1" x14ac:dyDescent="0.35"/>
    <row r="3102" customFormat="1" x14ac:dyDescent="0.35"/>
    <row r="3103" customFormat="1" x14ac:dyDescent="0.35"/>
    <row r="3104" customFormat="1" x14ac:dyDescent="0.35"/>
    <row r="3105" customFormat="1" x14ac:dyDescent="0.35"/>
    <row r="3106" customFormat="1" x14ac:dyDescent="0.35"/>
    <row r="3107" customFormat="1" x14ac:dyDescent="0.35"/>
    <row r="3108" customFormat="1" x14ac:dyDescent="0.35"/>
    <row r="3109" customFormat="1" x14ac:dyDescent="0.35"/>
    <row r="3110" customFormat="1" x14ac:dyDescent="0.35"/>
    <row r="3111" customFormat="1" x14ac:dyDescent="0.35"/>
    <row r="3112" customFormat="1" x14ac:dyDescent="0.35"/>
    <row r="3113" customFormat="1" x14ac:dyDescent="0.35"/>
    <row r="3114" customFormat="1" x14ac:dyDescent="0.35"/>
    <row r="3115" customFormat="1" x14ac:dyDescent="0.35"/>
    <row r="3116" customFormat="1" x14ac:dyDescent="0.35"/>
    <row r="3117" customFormat="1" x14ac:dyDescent="0.35"/>
    <row r="3118" customFormat="1" x14ac:dyDescent="0.35"/>
    <row r="3119" customFormat="1" x14ac:dyDescent="0.35"/>
    <row r="3120" customFormat="1" x14ac:dyDescent="0.35"/>
    <row r="3121" customFormat="1" x14ac:dyDescent="0.35"/>
    <row r="3122" customFormat="1" x14ac:dyDescent="0.35"/>
    <row r="3123" customFormat="1" x14ac:dyDescent="0.35"/>
    <row r="3124" customFormat="1" x14ac:dyDescent="0.35"/>
    <row r="3125" customFormat="1" x14ac:dyDescent="0.35"/>
    <row r="3126" customFormat="1" x14ac:dyDescent="0.35"/>
    <row r="3127" customFormat="1" x14ac:dyDescent="0.35"/>
    <row r="3128" customFormat="1" x14ac:dyDescent="0.35"/>
    <row r="3129" customFormat="1" x14ac:dyDescent="0.35"/>
    <row r="3130" customFormat="1" x14ac:dyDescent="0.35"/>
    <row r="3131" customFormat="1" x14ac:dyDescent="0.35"/>
    <row r="3132" customFormat="1" x14ac:dyDescent="0.35"/>
    <row r="3133" customFormat="1" x14ac:dyDescent="0.35"/>
    <row r="3134" customFormat="1" x14ac:dyDescent="0.35"/>
    <row r="3135" customFormat="1" x14ac:dyDescent="0.35"/>
    <row r="3136" customFormat="1" x14ac:dyDescent="0.35"/>
    <row r="3137" customFormat="1" x14ac:dyDescent="0.35"/>
    <row r="3138" customFormat="1" x14ac:dyDescent="0.35"/>
    <row r="3139" customFormat="1" x14ac:dyDescent="0.35"/>
    <row r="3140" customFormat="1" x14ac:dyDescent="0.35"/>
    <row r="3141" customFormat="1" x14ac:dyDescent="0.35"/>
    <row r="3142" customFormat="1" x14ac:dyDescent="0.35"/>
    <row r="3143" customFormat="1" x14ac:dyDescent="0.35"/>
    <row r="3144" customFormat="1" x14ac:dyDescent="0.35"/>
    <row r="3145" customFormat="1" x14ac:dyDescent="0.35"/>
    <row r="3146" customFormat="1" x14ac:dyDescent="0.35"/>
    <row r="3147" customFormat="1" x14ac:dyDescent="0.35"/>
    <row r="3148" customFormat="1" x14ac:dyDescent="0.35"/>
    <row r="3149" customFormat="1" x14ac:dyDescent="0.35"/>
    <row r="3150" customFormat="1" x14ac:dyDescent="0.35"/>
    <row r="3151" customFormat="1" x14ac:dyDescent="0.35"/>
    <row r="3152" customFormat="1" x14ac:dyDescent="0.35"/>
    <row r="3153" customFormat="1" x14ac:dyDescent="0.35"/>
    <row r="3154" customFormat="1" x14ac:dyDescent="0.35"/>
    <row r="3155" customFormat="1" x14ac:dyDescent="0.35"/>
    <row r="3156" customFormat="1" x14ac:dyDescent="0.35"/>
    <row r="3157" customFormat="1" x14ac:dyDescent="0.35"/>
    <row r="3158" customFormat="1" x14ac:dyDescent="0.35"/>
    <row r="3159" customFormat="1" x14ac:dyDescent="0.35"/>
    <row r="3160" customFormat="1" x14ac:dyDescent="0.35"/>
    <row r="3161" customFormat="1" x14ac:dyDescent="0.35"/>
    <row r="3162" customFormat="1" x14ac:dyDescent="0.35"/>
    <row r="3163" customFormat="1" x14ac:dyDescent="0.35"/>
    <row r="3164" customFormat="1" x14ac:dyDescent="0.35"/>
    <row r="3165" customFormat="1" x14ac:dyDescent="0.35"/>
    <row r="3166" customFormat="1" x14ac:dyDescent="0.35"/>
    <row r="3167" customFormat="1" x14ac:dyDescent="0.35"/>
    <row r="3168" customFormat="1" x14ac:dyDescent="0.35"/>
    <row r="3169" customFormat="1" x14ac:dyDescent="0.35"/>
    <row r="3170" customFormat="1" x14ac:dyDescent="0.35"/>
    <row r="3171" customFormat="1" x14ac:dyDescent="0.35"/>
    <row r="3172" customFormat="1" x14ac:dyDescent="0.35"/>
    <row r="3173" customFormat="1" x14ac:dyDescent="0.35"/>
    <row r="3174" customFormat="1" x14ac:dyDescent="0.35"/>
    <row r="3175" customFormat="1" x14ac:dyDescent="0.35"/>
    <row r="3176" customFormat="1" x14ac:dyDescent="0.35"/>
    <row r="3177" customFormat="1" x14ac:dyDescent="0.35"/>
    <row r="3178" customFormat="1" x14ac:dyDescent="0.35"/>
    <row r="3179" customFormat="1" x14ac:dyDescent="0.35"/>
    <row r="3180" customFormat="1" x14ac:dyDescent="0.35"/>
    <row r="3181" customFormat="1" x14ac:dyDescent="0.35"/>
    <row r="3182" customFormat="1" x14ac:dyDescent="0.35"/>
    <row r="3183" customFormat="1" x14ac:dyDescent="0.35"/>
    <row r="3184" customFormat="1" x14ac:dyDescent="0.35"/>
    <row r="3185" customFormat="1" x14ac:dyDescent="0.35"/>
    <row r="3186" customFormat="1" x14ac:dyDescent="0.35"/>
    <row r="3187" customFormat="1" x14ac:dyDescent="0.35"/>
    <row r="3188" customFormat="1" x14ac:dyDescent="0.35"/>
    <row r="3189" customFormat="1" x14ac:dyDescent="0.35"/>
    <row r="3190" customFormat="1" x14ac:dyDescent="0.35"/>
    <row r="3191" customFormat="1" x14ac:dyDescent="0.35"/>
    <row r="3192" customFormat="1" x14ac:dyDescent="0.35"/>
    <row r="3193" customFormat="1" x14ac:dyDescent="0.35"/>
    <row r="3194" customFormat="1" x14ac:dyDescent="0.35"/>
    <row r="3195" customFormat="1" x14ac:dyDescent="0.35"/>
    <row r="3196" customFormat="1" x14ac:dyDescent="0.35"/>
    <row r="3197" customFormat="1" x14ac:dyDescent="0.35"/>
    <row r="3198" customFormat="1" x14ac:dyDescent="0.35"/>
    <row r="3199" customFormat="1" x14ac:dyDescent="0.35"/>
    <row r="3200" customFormat="1" x14ac:dyDescent="0.35"/>
    <row r="3201" customFormat="1" x14ac:dyDescent="0.35"/>
    <row r="3202" customFormat="1" x14ac:dyDescent="0.35"/>
    <row r="3203" customFormat="1" x14ac:dyDescent="0.35"/>
    <row r="3204" customFormat="1" x14ac:dyDescent="0.35"/>
    <row r="3205" customFormat="1" x14ac:dyDescent="0.35"/>
    <row r="3206" customFormat="1" x14ac:dyDescent="0.35"/>
    <row r="3207" customFormat="1" x14ac:dyDescent="0.35"/>
    <row r="3208" customFormat="1" x14ac:dyDescent="0.35"/>
    <row r="3209" customFormat="1" x14ac:dyDescent="0.35"/>
    <row r="3210" customFormat="1" x14ac:dyDescent="0.35"/>
    <row r="3211" customFormat="1" x14ac:dyDescent="0.35"/>
    <row r="3212" customFormat="1" x14ac:dyDescent="0.35"/>
    <row r="3213" customFormat="1" x14ac:dyDescent="0.35"/>
    <row r="3214" customFormat="1" x14ac:dyDescent="0.35"/>
    <row r="3215" customFormat="1" x14ac:dyDescent="0.35"/>
    <row r="3216" customFormat="1" x14ac:dyDescent="0.35"/>
    <row r="3217" customFormat="1" x14ac:dyDescent="0.35"/>
    <row r="3218" customFormat="1" x14ac:dyDescent="0.35"/>
    <row r="3219" customFormat="1" x14ac:dyDescent="0.35"/>
    <row r="3220" customFormat="1" x14ac:dyDescent="0.35"/>
    <row r="3221" customFormat="1" x14ac:dyDescent="0.35"/>
    <row r="3222" customFormat="1" x14ac:dyDescent="0.35"/>
    <row r="3223" customFormat="1" x14ac:dyDescent="0.35"/>
    <row r="3224" customFormat="1" x14ac:dyDescent="0.35"/>
    <row r="3225" customFormat="1" x14ac:dyDescent="0.35"/>
    <row r="3226" customFormat="1" x14ac:dyDescent="0.35"/>
    <row r="3227" customFormat="1" x14ac:dyDescent="0.35"/>
    <row r="3228" customFormat="1" x14ac:dyDescent="0.35"/>
    <row r="3229" customFormat="1" x14ac:dyDescent="0.35"/>
    <row r="3230" customFormat="1" x14ac:dyDescent="0.35"/>
    <row r="3231" customFormat="1" x14ac:dyDescent="0.35"/>
    <row r="3232" customFormat="1" x14ac:dyDescent="0.35"/>
    <row r="3233" customFormat="1" x14ac:dyDescent="0.35"/>
    <row r="3234" customFormat="1" x14ac:dyDescent="0.35"/>
    <row r="3235" customFormat="1" x14ac:dyDescent="0.35"/>
    <row r="3236" customFormat="1" x14ac:dyDescent="0.35"/>
    <row r="3237" customFormat="1" x14ac:dyDescent="0.35"/>
    <row r="3238" customFormat="1" x14ac:dyDescent="0.35"/>
    <row r="3239" customFormat="1" x14ac:dyDescent="0.35"/>
    <row r="3240" customFormat="1" x14ac:dyDescent="0.35"/>
    <row r="3241" customFormat="1" x14ac:dyDescent="0.35"/>
    <row r="3242" customFormat="1" x14ac:dyDescent="0.35"/>
    <row r="3243" customFormat="1" x14ac:dyDescent="0.35"/>
    <row r="3244" customFormat="1" x14ac:dyDescent="0.35"/>
    <row r="3245" customFormat="1" x14ac:dyDescent="0.35"/>
    <row r="3246" customFormat="1" x14ac:dyDescent="0.35"/>
    <row r="3247" customFormat="1" x14ac:dyDescent="0.35"/>
    <row r="3248" customFormat="1" x14ac:dyDescent="0.35"/>
    <row r="3249" customFormat="1" x14ac:dyDescent="0.35"/>
    <row r="3250" customFormat="1" x14ac:dyDescent="0.35"/>
    <row r="3251" customFormat="1" x14ac:dyDescent="0.35"/>
    <row r="3252" customFormat="1" x14ac:dyDescent="0.35"/>
    <row r="3253" customFormat="1" x14ac:dyDescent="0.35"/>
    <row r="3254" customFormat="1" x14ac:dyDescent="0.35"/>
    <row r="3255" customFormat="1" x14ac:dyDescent="0.35"/>
    <row r="3256" customFormat="1" x14ac:dyDescent="0.35"/>
    <row r="3257" customFormat="1" x14ac:dyDescent="0.35"/>
    <row r="3258" customFormat="1" x14ac:dyDescent="0.35"/>
    <row r="3259" customFormat="1" x14ac:dyDescent="0.35"/>
    <row r="3260" customFormat="1" x14ac:dyDescent="0.35"/>
    <row r="3261" customFormat="1" x14ac:dyDescent="0.35"/>
    <row r="3262" customFormat="1" x14ac:dyDescent="0.35"/>
    <row r="3263" customFormat="1" x14ac:dyDescent="0.35"/>
    <row r="3264" customFormat="1" x14ac:dyDescent="0.35"/>
    <row r="3265" customFormat="1" x14ac:dyDescent="0.35"/>
    <row r="3266" customFormat="1" x14ac:dyDescent="0.35"/>
    <row r="3267" customFormat="1" x14ac:dyDescent="0.35"/>
    <row r="3268" customFormat="1" x14ac:dyDescent="0.35"/>
    <row r="3269" customFormat="1" x14ac:dyDescent="0.35"/>
    <row r="3270" customFormat="1" x14ac:dyDescent="0.35"/>
    <row r="3271" customFormat="1" x14ac:dyDescent="0.35"/>
    <row r="3272" customFormat="1" x14ac:dyDescent="0.35"/>
    <row r="3273" customFormat="1" x14ac:dyDescent="0.35"/>
    <row r="3274" customFormat="1" x14ac:dyDescent="0.35"/>
    <row r="3275" customFormat="1" x14ac:dyDescent="0.35"/>
    <row r="3276" customFormat="1" x14ac:dyDescent="0.35"/>
    <row r="3277" customFormat="1" x14ac:dyDescent="0.35"/>
    <row r="3278" customFormat="1" x14ac:dyDescent="0.35"/>
    <row r="3279" customFormat="1" x14ac:dyDescent="0.35"/>
    <row r="3280" customFormat="1" x14ac:dyDescent="0.35"/>
    <row r="3281" customFormat="1" x14ac:dyDescent="0.35"/>
    <row r="3282" customFormat="1" x14ac:dyDescent="0.35"/>
    <row r="3283" customFormat="1" x14ac:dyDescent="0.35"/>
    <row r="3284" customFormat="1" x14ac:dyDescent="0.35"/>
    <row r="3285" customFormat="1" x14ac:dyDescent="0.35"/>
    <row r="3286" customFormat="1" x14ac:dyDescent="0.35"/>
    <row r="3287" customFormat="1" x14ac:dyDescent="0.35"/>
    <row r="3288" customFormat="1" x14ac:dyDescent="0.35"/>
    <row r="3289" customFormat="1" x14ac:dyDescent="0.35"/>
    <row r="3290" customFormat="1" x14ac:dyDescent="0.35"/>
    <row r="3291" customFormat="1" x14ac:dyDescent="0.35"/>
    <row r="3292" customFormat="1" x14ac:dyDescent="0.35"/>
    <row r="3293" customFormat="1" x14ac:dyDescent="0.35"/>
    <row r="3294" customFormat="1" x14ac:dyDescent="0.35"/>
    <row r="3295" customFormat="1" x14ac:dyDescent="0.35"/>
    <row r="3296" customFormat="1" x14ac:dyDescent="0.35"/>
    <row r="3297" customFormat="1" x14ac:dyDescent="0.35"/>
    <row r="3298" customFormat="1" x14ac:dyDescent="0.35"/>
    <row r="3299" customFormat="1" x14ac:dyDescent="0.35"/>
    <row r="3300" customFormat="1" x14ac:dyDescent="0.35"/>
    <row r="3301" customFormat="1" x14ac:dyDescent="0.35"/>
    <row r="3302" customFormat="1" x14ac:dyDescent="0.35"/>
    <row r="3303" customFormat="1" x14ac:dyDescent="0.35"/>
    <row r="3304" customFormat="1" x14ac:dyDescent="0.35"/>
    <row r="3305" customFormat="1" x14ac:dyDescent="0.35"/>
    <row r="3306" customFormat="1" x14ac:dyDescent="0.35"/>
    <row r="3307" customFormat="1" x14ac:dyDescent="0.35"/>
    <row r="3308" customFormat="1" x14ac:dyDescent="0.35"/>
    <row r="3309" customFormat="1" x14ac:dyDescent="0.35"/>
    <row r="3310" customFormat="1" x14ac:dyDescent="0.35"/>
    <row r="3311" customFormat="1" x14ac:dyDescent="0.35"/>
    <row r="3312" customFormat="1" x14ac:dyDescent="0.35"/>
    <row r="3313" customFormat="1" x14ac:dyDescent="0.35"/>
    <row r="3314" customFormat="1" x14ac:dyDescent="0.35"/>
    <row r="3315" customFormat="1" x14ac:dyDescent="0.35"/>
    <row r="3316" customFormat="1" x14ac:dyDescent="0.35"/>
    <row r="3317" customFormat="1" x14ac:dyDescent="0.35"/>
    <row r="3318" customFormat="1" x14ac:dyDescent="0.35"/>
    <row r="3319" customFormat="1" x14ac:dyDescent="0.35"/>
    <row r="3320" customFormat="1" x14ac:dyDescent="0.35"/>
    <row r="3321" customFormat="1" x14ac:dyDescent="0.35"/>
    <row r="3322" customFormat="1" x14ac:dyDescent="0.35"/>
    <row r="3323" customFormat="1" x14ac:dyDescent="0.35"/>
    <row r="3324" customFormat="1" x14ac:dyDescent="0.35"/>
    <row r="3325" customFormat="1" x14ac:dyDescent="0.35"/>
    <row r="3326" customFormat="1" x14ac:dyDescent="0.35"/>
    <row r="3327" customFormat="1" x14ac:dyDescent="0.35"/>
    <row r="3328" customFormat="1" x14ac:dyDescent="0.35"/>
    <row r="3329" customFormat="1" x14ac:dyDescent="0.35"/>
    <row r="3330" customFormat="1" x14ac:dyDescent="0.35"/>
    <row r="3331" customFormat="1" x14ac:dyDescent="0.35"/>
    <row r="3332" customFormat="1" x14ac:dyDescent="0.35"/>
    <row r="3333" customFormat="1" x14ac:dyDescent="0.35"/>
    <row r="3334" customFormat="1" x14ac:dyDescent="0.35"/>
    <row r="3335" customFormat="1" x14ac:dyDescent="0.35"/>
    <row r="3336" customFormat="1" x14ac:dyDescent="0.35"/>
    <row r="3337" customFormat="1" x14ac:dyDescent="0.35"/>
    <row r="3338" customFormat="1" x14ac:dyDescent="0.35"/>
    <row r="3339" customFormat="1" x14ac:dyDescent="0.35"/>
    <row r="3340" customFormat="1" x14ac:dyDescent="0.35"/>
    <row r="3341" customFormat="1" x14ac:dyDescent="0.35"/>
    <row r="3342" customFormat="1" x14ac:dyDescent="0.35"/>
    <row r="3343" customFormat="1" x14ac:dyDescent="0.35"/>
    <row r="3344" customFormat="1" x14ac:dyDescent="0.35"/>
    <row r="3345" customFormat="1" x14ac:dyDescent="0.35"/>
    <row r="3346" customFormat="1" x14ac:dyDescent="0.35"/>
    <row r="3347" customFormat="1" x14ac:dyDescent="0.35"/>
    <row r="3348" customFormat="1" x14ac:dyDescent="0.35"/>
    <row r="3349" customFormat="1" x14ac:dyDescent="0.35"/>
    <row r="3350" customFormat="1" x14ac:dyDescent="0.35"/>
    <row r="3351" customFormat="1" x14ac:dyDescent="0.35"/>
    <row r="3352" customFormat="1" x14ac:dyDescent="0.35"/>
    <row r="3353" customFormat="1" x14ac:dyDescent="0.35"/>
    <row r="3354" customFormat="1" x14ac:dyDescent="0.35"/>
    <row r="3355" customFormat="1" x14ac:dyDescent="0.35"/>
    <row r="3356" customFormat="1" x14ac:dyDescent="0.35"/>
    <row r="3357" customFormat="1" x14ac:dyDescent="0.35"/>
    <row r="3358" customFormat="1" x14ac:dyDescent="0.35"/>
    <row r="3359" customFormat="1" x14ac:dyDescent="0.35"/>
    <row r="3360" customFormat="1" x14ac:dyDescent="0.35"/>
    <row r="3361" customFormat="1" x14ac:dyDescent="0.35"/>
    <row r="3362" customFormat="1" x14ac:dyDescent="0.35"/>
    <row r="3363" customFormat="1" x14ac:dyDescent="0.35"/>
    <row r="3364" customFormat="1" x14ac:dyDescent="0.35"/>
    <row r="3365" customFormat="1" x14ac:dyDescent="0.35"/>
    <row r="3366" customFormat="1" x14ac:dyDescent="0.35"/>
    <row r="3367" customFormat="1" x14ac:dyDescent="0.35"/>
    <row r="3368" customFormat="1" x14ac:dyDescent="0.35"/>
    <row r="3369" customFormat="1" x14ac:dyDescent="0.35"/>
    <row r="3370" customFormat="1" x14ac:dyDescent="0.35"/>
    <row r="3371" customFormat="1" x14ac:dyDescent="0.35"/>
    <row r="3372" customFormat="1" x14ac:dyDescent="0.35"/>
    <row r="3373" customFormat="1" x14ac:dyDescent="0.35"/>
    <row r="3374" customFormat="1" x14ac:dyDescent="0.35"/>
    <row r="3375" customFormat="1" x14ac:dyDescent="0.35"/>
    <row r="3376" customFormat="1" x14ac:dyDescent="0.35"/>
    <row r="3377" customFormat="1" x14ac:dyDescent="0.35"/>
    <row r="3378" customFormat="1" x14ac:dyDescent="0.35"/>
    <row r="3379" customFormat="1" x14ac:dyDescent="0.35"/>
    <row r="3380" customFormat="1" x14ac:dyDescent="0.35"/>
    <row r="3381" customFormat="1" x14ac:dyDescent="0.35"/>
    <row r="3382" customFormat="1" x14ac:dyDescent="0.35"/>
    <row r="3383" customFormat="1" x14ac:dyDescent="0.35"/>
    <row r="3384" customFormat="1" x14ac:dyDescent="0.35"/>
    <row r="3385" customFormat="1" x14ac:dyDescent="0.35"/>
    <row r="3386" customFormat="1" x14ac:dyDescent="0.35"/>
    <row r="3387" customFormat="1" x14ac:dyDescent="0.35"/>
    <row r="3388" customFormat="1" x14ac:dyDescent="0.35"/>
    <row r="3389" customFormat="1" x14ac:dyDescent="0.35"/>
    <row r="3390" customFormat="1" x14ac:dyDescent="0.35"/>
    <row r="3391" customFormat="1" x14ac:dyDescent="0.35"/>
    <row r="3392" customFormat="1" x14ac:dyDescent="0.35"/>
    <row r="3393" customFormat="1" x14ac:dyDescent="0.35"/>
    <row r="3394" customFormat="1" x14ac:dyDescent="0.35"/>
    <row r="3395" customFormat="1" x14ac:dyDescent="0.35"/>
    <row r="3396" customFormat="1" x14ac:dyDescent="0.35"/>
    <row r="3397" customFormat="1" x14ac:dyDescent="0.35"/>
    <row r="3398" customFormat="1" x14ac:dyDescent="0.35"/>
    <row r="3399" customFormat="1" x14ac:dyDescent="0.35"/>
    <row r="3400" customFormat="1" x14ac:dyDescent="0.35"/>
    <row r="3401" customFormat="1" x14ac:dyDescent="0.35"/>
    <row r="3402" customFormat="1" x14ac:dyDescent="0.35"/>
    <row r="3403" customFormat="1" x14ac:dyDescent="0.35"/>
    <row r="3404" customFormat="1" x14ac:dyDescent="0.35"/>
    <row r="3405" customFormat="1" x14ac:dyDescent="0.35"/>
    <row r="3406" customFormat="1" x14ac:dyDescent="0.35"/>
    <row r="3407" customFormat="1" x14ac:dyDescent="0.35"/>
    <row r="3408" customFormat="1" x14ac:dyDescent="0.35"/>
    <row r="3409" customFormat="1" x14ac:dyDescent="0.35"/>
    <row r="3410" customFormat="1" x14ac:dyDescent="0.35"/>
    <row r="3411" customFormat="1" x14ac:dyDescent="0.35"/>
    <row r="3412" customFormat="1" x14ac:dyDescent="0.35"/>
    <row r="3413" customFormat="1" x14ac:dyDescent="0.35"/>
    <row r="3414" customFormat="1" x14ac:dyDescent="0.35"/>
    <row r="3415" customFormat="1" x14ac:dyDescent="0.35"/>
    <row r="3416" customFormat="1" x14ac:dyDescent="0.35"/>
    <row r="3417" customFormat="1" x14ac:dyDescent="0.35"/>
    <row r="3418" customFormat="1" x14ac:dyDescent="0.35"/>
    <row r="3419" customFormat="1" x14ac:dyDescent="0.35"/>
    <row r="3420" customFormat="1" x14ac:dyDescent="0.35"/>
    <row r="3421" customFormat="1" x14ac:dyDescent="0.35"/>
    <row r="3422" customFormat="1" x14ac:dyDescent="0.35"/>
    <row r="3423" customFormat="1" x14ac:dyDescent="0.35"/>
    <row r="3424" customFormat="1" x14ac:dyDescent="0.35"/>
    <row r="3425" customFormat="1" x14ac:dyDescent="0.35"/>
    <row r="3426" customFormat="1" x14ac:dyDescent="0.35"/>
    <row r="3427" customFormat="1" x14ac:dyDescent="0.35"/>
    <row r="3428" customFormat="1" x14ac:dyDescent="0.35"/>
    <row r="3429" customFormat="1" x14ac:dyDescent="0.35"/>
    <row r="3430" customFormat="1" x14ac:dyDescent="0.35"/>
    <row r="3431" customFormat="1" x14ac:dyDescent="0.35"/>
    <row r="3432" customFormat="1" x14ac:dyDescent="0.35"/>
    <row r="3433" customFormat="1" x14ac:dyDescent="0.35"/>
    <row r="3434" customFormat="1" x14ac:dyDescent="0.35"/>
    <row r="3435" customFormat="1" x14ac:dyDescent="0.35"/>
    <row r="3436" customFormat="1" x14ac:dyDescent="0.35"/>
    <row r="3437" customFormat="1" x14ac:dyDescent="0.35"/>
    <row r="3438" customFormat="1" x14ac:dyDescent="0.35"/>
    <row r="3439" customFormat="1" x14ac:dyDescent="0.35"/>
    <row r="3440" customFormat="1" x14ac:dyDescent="0.35"/>
    <row r="3441" customFormat="1" x14ac:dyDescent="0.35"/>
    <row r="3442" customFormat="1" x14ac:dyDescent="0.35"/>
    <row r="3443" customFormat="1" x14ac:dyDescent="0.35"/>
    <row r="3444" customFormat="1" x14ac:dyDescent="0.35"/>
    <row r="3445" customFormat="1" x14ac:dyDescent="0.35"/>
    <row r="3446" customFormat="1" x14ac:dyDescent="0.35"/>
    <row r="3447" customFormat="1" x14ac:dyDescent="0.35"/>
    <row r="3448" customFormat="1" x14ac:dyDescent="0.35"/>
    <row r="3449" customFormat="1" x14ac:dyDescent="0.35"/>
    <row r="3450" customFormat="1" x14ac:dyDescent="0.35"/>
    <row r="3451" customFormat="1" x14ac:dyDescent="0.35"/>
    <row r="3452" customFormat="1" x14ac:dyDescent="0.35"/>
    <row r="3453" customFormat="1" x14ac:dyDescent="0.35"/>
    <row r="3454" customFormat="1" x14ac:dyDescent="0.35"/>
    <row r="3455" customFormat="1" x14ac:dyDescent="0.35"/>
    <row r="3456" customFormat="1" x14ac:dyDescent="0.35"/>
    <row r="3457" customFormat="1" x14ac:dyDescent="0.35"/>
    <row r="3458" customFormat="1" x14ac:dyDescent="0.35"/>
    <row r="3459" customFormat="1" x14ac:dyDescent="0.35"/>
    <row r="3460" customFormat="1" x14ac:dyDescent="0.35"/>
    <row r="3461" customFormat="1" x14ac:dyDescent="0.35"/>
    <row r="3462" customFormat="1" x14ac:dyDescent="0.35"/>
    <row r="3463" customFormat="1" x14ac:dyDescent="0.35"/>
    <row r="3464" customFormat="1" x14ac:dyDescent="0.35"/>
    <row r="3465" customFormat="1" x14ac:dyDescent="0.35"/>
    <row r="3466" customFormat="1" x14ac:dyDescent="0.35"/>
    <row r="3467" customFormat="1" x14ac:dyDescent="0.35"/>
    <row r="3468" customFormat="1" x14ac:dyDescent="0.35"/>
    <row r="3469" customFormat="1" x14ac:dyDescent="0.35"/>
    <row r="3470" customFormat="1" x14ac:dyDescent="0.35"/>
    <row r="3471" customFormat="1" x14ac:dyDescent="0.35"/>
    <row r="3472" customFormat="1" x14ac:dyDescent="0.35"/>
    <row r="3473" customFormat="1" x14ac:dyDescent="0.35"/>
    <row r="3474" customFormat="1" x14ac:dyDescent="0.35"/>
    <row r="3475" customFormat="1" x14ac:dyDescent="0.35"/>
    <row r="3476" customFormat="1" x14ac:dyDescent="0.35"/>
    <row r="3477" customFormat="1" x14ac:dyDescent="0.35"/>
    <row r="3478" customFormat="1" x14ac:dyDescent="0.35"/>
    <row r="3479" customFormat="1" x14ac:dyDescent="0.35"/>
    <row r="3480" customFormat="1" x14ac:dyDescent="0.35"/>
    <row r="3481" customFormat="1" x14ac:dyDescent="0.35"/>
    <row r="3482" customFormat="1" x14ac:dyDescent="0.35"/>
    <row r="3483" customFormat="1" x14ac:dyDescent="0.35"/>
    <row r="3484" customFormat="1" x14ac:dyDescent="0.35"/>
    <row r="3485" customFormat="1" x14ac:dyDescent="0.35"/>
    <row r="3486" customFormat="1" x14ac:dyDescent="0.35"/>
    <row r="3487" customFormat="1" x14ac:dyDescent="0.35"/>
    <row r="3488" customFormat="1" x14ac:dyDescent="0.35"/>
    <row r="3489" customFormat="1" x14ac:dyDescent="0.35"/>
    <row r="3490" customFormat="1" x14ac:dyDescent="0.35"/>
    <row r="3491" customFormat="1" x14ac:dyDescent="0.35"/>
    <row r="3492" customFormat="1" x14ac:dyDescent="0.35"/>
    <row r="3493" customFormat="1" x14ac:dyDescent="0.35"/>
    <row r="3494" customFormat="1" x14ac:dyDescent="0.35"/>
    <row r="3495" customFormat="1" x14ac:dyDescent="0.35"/>
    <row r="3496" customFormat="1" x14ac:dyDescent="0.35"/>
    <row r="3497" customFormat="1" x14ac:dyDescent="0.35"/>
    <row r="3498" customFormat="1" x14ac:dyDescent="0.35"/>
    <row r="3499" customFormat="1" x14ac:dyDescent="0.35"/>
    <row r="3500" customFormat="1" x14ac:dyDescent="0.35"/>
    <row r="3501" customFormat="1" x14ac:dyDescent="0.35"/>
    <row r="3502" customFormat="1" x14ac:dyDescent="0.35"/>
    <row r="3503" customFormat="1" x14ac:dyDescent="0.35"/>
    <row r="3504" customFormat="1" x14ac:dyDescent="0.35"/>
    <row r="3505" customFormat="1" x14ac:dyDescent="0.35"/>
    <row r="3506" customFormat="1" x14ac:dyDescent="0.35"/>
    <row r="3507" customFormat="1" x14ac:dyDescent="0.35"/>
    <row r="3508" customFormat="1" x14ac:dyDescent="0.35"/>
    <row r="3509" customFormat="1" x14ac:dyDescent="0.35"/>
    <row r="3510" customFormat="1" x14ac:dyDescent="0.35"/>
    <row r="3511" customFormat="1" x14ac:dyDescent="0.35"/>
    <row r="3512" customFormat="1" x14ac:dyDescent="0.35"/>
    <row r="3513" customFormat="1" x14ac:dyDescent="0.35"/>
    <row r="3514" customFormat="1" x14ac:dyDescent="0.35"/>
    <row r="3515" customFormat="1" x14ac:dyDescent="0.35"/>
    <row r="3516" customFormat="1" x14ac:dyDescent="0.35"/>
    <row r="3517" customFormat="1" x14ac:dyDescent="0.35"/>
    <row r="3518" customFormat="1" x14ac:dyDescent="0.35"/>
    <row r="3519" customFormat="1" x14ac:dyDescent="0.35"/>
    <row r="3520" customFormat="1" x14ac:dyDescent="0.35"/>
    <row r="3521" customFormat="1" x14ac:dyDescent="0.35"/>
    <row r="3522" customFormat="1" x14ac:dyDescent="0.35"/>
    <row r="3523" customFormat="1" x14ac:dyDescent="0.35"/>
    <row r="3524" customFormat="1" x14ac:dyDescent="0.35"/>
    <row r="3525" customFormat="1" x14ac:dyDescent="0.35"/>
    <row r="3526" customFormat="1" x14ac:dyDescent="0.35"/>
    <row r="3527" customFormat="1" x14ac:dyDescent="0.35"/>
    <row r="3528" customFormat="1" x14ac:dyDescent="0.35"/>
    <row r="3529" customFormat="1" x14ac:dyDescent="0.35"/>
    <row r="3530" customFormat="1" x14ac:dyDescent="0.35"/>
    <row r="3531" customFormat="1" x14ac:dyDescent="0.35"/>
    <row r="3532" customFormat="1" x14ac:dyDescent="0.35"/>
    <row r="3533" customFormat="1" x14ac:dyDescent="0.35"/>
    <row r="3534" customFormat="1" x14ac:dyDescent="0.35"/>
    <row r="3535" customFormat="1" x14ac:dyDescent="0.35"/>
    <row r="3536" customFormat="1" x14ac:dyDescent="0.35"/>
    <row r="3537" customFormat="1" x14ac:dyDescent="0.35"/>
    <row r="3538" customFormat="1" x14ac:dyDescent="0.35"/>
    <row r="3539" customFormat="1" x14ac:dyDescent="0.35"/>
    <row r="3540" customFormat="1" x14ac:dyDescent="0.35"/>
    <row r="3541" customFormat="1" x14ac:dyDescent="0.35"/>
    <row r="3542" customFormat="1" x14ac:dyDescent="0.35"/>
    <row r="3543" customFormat="1" x14ac:dyDescent="0.35"/>
    <row r="3544" customFormat="1" x14ac:dyDescent="0.35"/>
    <row r="3545" customFormat="1" x14ac:dyDescent="0.35"/>
    <row r="3546" customFormat="1" x14ac:dyDescent="0.35"/>
    <row r="3547" customFormat="1" x14ac:dyDescent="0.35"/>
    <row r="3548" customFormat="1" x14ac:dyDescent="0.35"/>
    <row r="3549" customFormat="1" x14ac:dyDescent="0.35"/>
    <row r="3550" customFormat="1" x14ac:dyDescent="0.35"/>
    <row r="3551" customFormat="1" x14ac:dyDescent="0.35"/>
    <row r="3552" customFormat="1" x14ac:dyDescent="0.35"/>
    <row r="3553" customFormat="1" x14ac:dyDescent="0.35"/>
    <row r="3554" customFormat="1" x14ac:dyDescent="0.35"/>
    <row r="3555" customFormat="1" x14ac:dyDescent="0.35"/>
    <row r="3556" customFormat="1" x14ac:dyDescent="0.35"/>
    <row r="3557" customFormat="1" x14ac:dyDescent="0.35"/>
    <row r="3558" customFormat="1" x14ac:dyDescent="0.35"/>
    <row r="3559" customFormat="1" x14ac:dyDescent="0.35"/>
    <row r="3560" customFormat="1" x14ac:dyDescent="0.35"/>
    <row r="3561" customFormat="1" x14ac:dyDescent="0.35"/>
    <row r="3562" customFormat="1" x14ac:dyDescent="0.35"/>
    <row r="3563" customFormat="1" x14ac:dyDescent="0.35"/>
    <row r="3564" customFormat="1" x14ac:dyDescent="0.35"/>
    <row r="3565" customFormat="1" x14ac:dyDescent="0.35"/>
    <row r="3566" customFormat="1" x14ac:dyDescent="0.35"/>
    <row r="3567" customFormat="1" x14ac:dyDescent="0.35"/>
    <row r="3568" customFormat="1" x14ac:dyDescent="0.35"/>
    <row r="3569" customFormat="1" x14ac:dyDescent="0.35"/>
    <row r="3570" customFormat="1" x14ac:dyDescent="0.35"/>
    <row r="3571" customFormat="1" x14ac:dyDescent="0.35"/>
    <row r="3572" customFormat="1" x14ac:dyDescent="0.35"/>
    <row r="3573" customFormat="1" x14ac:dyDescent="0.35"/>
    <row r="3574" customFormat="1" x14ac:dyDescent="0.35"/>
    <row r="3575" customFormat="1" x14ac:dyDescent="0.35"/>
    <row r="3576" customFormat="1" x14ac:dyDescent="0.35"/>
    <row r="3577" customFormat="1" x14ac:dyDescent="0.35"/>
    <row r="3578" customFormat="1" x14ac:dyDescent="0.35"/>
    <row r="3579" customFormat="1" x14ac:dyDescent="0.35"/>
    <row r="3580" customFormat="1" x14ac:dyDescent="0.35"/>
    <row r="3581" customFormat="1" x14ac:dyDescent="0.35"/>
    <row r="3582" customFormat="1" x14ac:dyDescent="0.35"/>
    <row r="3583" customFormat="1" x14ac:dyDescent="0.35"/>
    <row r="3584" customFormat="1" x14ac:dyDescent="0.35"/>
    <row r="3585" customFormat="1" x14ac:dyDescent="0.35"/>
    <row r="3586" customFormat="1" x14ac:dyDescent="0.35"/>
    <row r="3587" customFormat="1" x14ac:dyDescent="0.35"/>
    <row r="3588" customFormat="1" x14ac:dyDescent="0.35"/>
    <row r="3589" customFormat="1" x14ac:dyDescent="0.35"/>
    <row r="3590" customFormat="1" x14ac:dyDescent="0.35"/>
    <row r="3591" customFormat="1" x14ac:dyDescent="0.35"/>
    <row r="3592" customFormat="1" x14ac:dyDescent="0.35"/>
    <row r="3593" customFormat="1" x14ac:dyDescent="0.35"/>
    <row r="3594" customFormat="1" x14ac:dyDescent="0.35"/>
    <row r="3595" customFormat="1" x14ac:dyDescent="0.35"/>
    <row r="3596" customFormat="1" x14ac:dyDescent="0.35"/>
    <row r="3597" customFormat="1" x14ac:dyDescent="0.35"/>
    <row r="3598" customFormat="1" x14ac:dyDescent="0.35"/>
    <row r="3599" customFormat="1" x14ac:dyDescent="0.35"/>
    <row r="3600" customFormat="1" x14ac:dyDescent="0.35"/>
    <row r="3601" customFormat="1" x14ac:dyDescent="0.35"/>
    <row r="3602" customFormat="1" x14ac:dyDescent="0.35"/>
    <row r="3603" customFormat="1" x14ac:dyDescent="0.35"/>
    <row r="3604" customFormat="1" x14ac:dyDescent="0.35"/>
    <row r="3605" customFormat="1" x14ac:dyDescent="0.35"/>
    <row r="3606" customFormat="1" x14ac:dyDescent="0.35"/>
    <row r="3607" customFormat="1" x14ac:dyDescent="0.35"/>
    <row r="3608" customFormat="1" x14ac:dyDescent="0.35"/>
    <row r="3609" customFormat="1" x14ac:dyDescent="0.35"/>
    <row r="3610" customFormat="1" x14ac:dyDescent="0.35"/>
    <row r="3611" customFormat="1" x14ac:dyDescent="0.35"/>
    <row r="3612" customFormat="1" x14ac:dyDescent="0.35"/>
    <row r="3613" customFormat="1" x14ac:dyDescent="0.35"/>
    <row r="3614" customFormat="1" x14ac:dyDescent="0.35"/>
    <row r="3615" customFormat="1" x14ac:dyDescent="0.35"/>
    <row r="3616" customFormat="1" x14ac:dyDescent="0.35"/>
    <row r="3617" customFormat="1" x14ac:dyDescent="0.35"/>
    <row r="3618" customFormat="1" x14ac:dyDescent="0.35"/>
    <row r="3619" customFormat="1" x14ac:dyDescent="0.35"/>
    <row r="3620" customFormat="1" x14ac:dyDescent="0.35"/>
    <row r="3621" customFormat="1" x14ac:dyDescent="0.35"/>
    <row r="3622" customFormat="1" x14ac:dyDescent="0.35"/>
    <row r="3623" customFormat="1" x14ac:dyDescent="0.35"/>
    <row r="3624" customFormat="1" x14ac:dyDescent="0.35"/>
    <row r="3625" customFormat="1" x14ac:dyDescent="0.35"/>
    <row r="3626" customFormat="1" x14ac:dyDescent="0.35"/>
    <row r="3627" customFormat="1" x14ac:dyDescent="0.35"/>
    <row r="3628" customFormat="1" x14ac:dyDescent="0.35"/>
    <row r="3629" customFormat="1" x14ac:dyDescent="0.35"/>
    <row r="3630" customFormat="1" x14ac:dyDescent="0.35"/>
    <row r="3631" customFormat="1" x14ac:dyDescent="0.35"/>
    <row r="3632" customFormat="1" x14ac:dyDescent="0.35"/>
    <row r="3633" customFormat="1" x14ac:dyDescent="0.35"/>
    <row r="3634" customFormat="1" x14ac:dyDescent="0.35"/>
    <row r="3635" customFormat="1" x14ac:dyDescent="0.35"/>
    <row r="3636" customFormat="1" x14ac:dyDescent="0.35"/>
    <row r="3637" customFormat="1" x14ac:dyDescent="0.35"/>
    <row r="3638" customFormat="1" x14ac:dyDescent="0.35"/>
    <row r="3639" customFormat="1" x14ac:dyDescent="0.35"/>
    <row r="3640" customFormat="1" x14ac:dyDescent="0.35"/>
    <row r="3641" customFormat="1" x14ac:dyDescent="0.35"/>
    <row r="3642" customFormat="1" x14ac:dyDescent="0.35"/>
    <row r="3643" customFormat="1" x14ac:dyDescent="0.35"/>
    <row r="3644" customFormat="1" x14ac:dyDescent="0.35"/>
    <row r="3645" customFormat="1" x14ac:dyDescent="0.35"/>
    <row r="3646" customFormat="1" x14ac:dyDescent="0.35"/>
    <row r="3647" customFormat="1" x14ac:dyDescent="0.35"/>
    <row r="3648" customFormat="1" x14ac:dyDescent="0.35"/>
    <row r="3649" customFormat="1" x14ac:dyDescent="0.35"/>
    <row r="3650" customFormat="1" x14ac:dyDescent="0.35"/>
    <row r="3651" customFormat="1" x14ac:dyDescent="0.35"/>
    <row r="3652" customFormat="1" x14ac:dyDescent="0.35"/>
    <row r="3653" customFormat="1" x14ac:dyDescent="0.35"/>
    <row r="3654" customFormat="1" x14ac:dyDescent="0.35"/>
    <row r="3655" customFormat="1" x14ac:dyDescent="0.35"/>
    <row r="3656" customFormat="1" x14ac:dyDescent="0.35"/>
    <row r="3657" customFormat="1" x14ac:dyDescent="0.35"/>
    <row r="3658" customFormat="1" x14ac:dyDescent="0.35"/>
    <row r="3659" customFormat="1" x14ac:dyDescent="0.35"/>
    <row r="3660" customFormat="1" x14ac:dyDescent="0.35"/>
    <row r="3661" customFormat="1" x14ac:dyDescent="0.35"/>
    <row r="3662" customFormat="1" x14ac:dyDescent="0.35"/>
    <row r="3663" customFormat="1" x14ac:dyDescent="0.35"/>
    <row r="3664" customFormat="1" x14ac:dyDescent="0.35"/>
    <row r="3665" customFormat="1" x14ac:dyDescent="0.35"/>
    <row r="3666" customFormat="1" x14ac:dyDescent="0.35"/>
    <row r="3667" customFormat="1" x14ac:dyDescent="0.35"/>
    <row r="3668" customFormat="1" x14ac:dyDescent="0.35"/>
    <row r="3669" customFormat="1" x14ac:dyDescent="0.35"/>
    <row r="3670" customFormat="1" x14ac:dyDescent="0.35"/>
    <row r="3671" customFormat="1" x14ac:dyDescent="0.35"/>
    <row r="3672" customFormat="1" x14ac:dyDescent="0.35"/>
    <row r="3673" customFormat="1" x14ac:dyDescent="0.35"/>
    <row r="3674" customFormat="1" x14ac:dyDescent="0.35"/>
    <row r="3675" customFormat="1" x14ac:dyDescent="0.35"/>
    <row r="3676" customFormat="1" x14ac:dyDescent="0.35"/>
    <row r="3677" customFormat="1" x14ac:dyDescent="0.35"/>
    <row r="3678" customFormat="1" x14ac:dyDescent="0.35"/>
    <row r="3679" customFormat="1" x14ac:dyDescent="0.35"/>
    <row r="3680" customFormat="1" x14ac:dyDescent="0.35"/>
    <row r="3681" customFormat="1" x14ac:dyDescent="0.35"/>
    <row r="3682" customFormat="1" x14ac:dyDescent="0.35"/>
    <row r="3683" customFormat="1" x14ac:dyDescent="0.35"/>
    <row r="3684" customFormat="1" x14ac:dyDescent="0.35"/>
    <row r="3685" customFormat="1" x14ac:dyDescent="0.35"/>
    <row r="3686" customFormat="1" x14ac:dyDescent="0.35"/>
    <row r="3687" customFormat="1" x14ac:dyDescent="0.35"/>
    <row r="3688" customFormat="1" x14ac:dyDescent="0.35"/>
    <row r="3689" customFormat="1" x14ac:dyDescent="0.35"/>
    <row r="3690" customFormat="1" x14ac:dyDescent="0.35"/>
    <row r="3691" customFormat="1" x14ac:dyDescent="0.35"/>
    <row r="3692" customFormat="1" x14ac:dyDescent="0.35"/>
    <row r="3693" customFormat="1" x14ac:dyDescent="0.35"/>
    <row r="3694" customFormat="1" x14ac:dyDescent="0.35"/>
    <row r="3695" customFormat="1" x14ac:dyDescent="0.35"/>
    <row r="3696" customFormat="1" x14ac:dyDescent="0.35"/>
    <row r="3697" customFormat="1" x14ac:dyDescent="0.35"/>
    <row r="3698" customFormat="1" x14ac:dyDescent="0.35"/>
    <row r="3699" customFormat="1" x14ac:dyDescent="0.35"/>
    <row r="3700" customFormat="1" x14ac:dyDescent="0.35"/>
    <row r="3701" customFormat="1" x14ac:dyDescent="0.35"/>
    <row r="3702" customFormat="1" x14ac:dyDescent="0.35"/>
    <row r="3703" customFormat="1" x14ac:dyDescent="0.35"/>
    <row r="3704" customFormat="1" x14ac:dyDescent="0.35"/>
    <row r="3705" customFormat="1" x14ac:dyDescent="0.35"/>
    <row r="3706" customFormat="1" x14ac:dyDescent="0.35"/>
    <row r="3707" customFormat="1" x14ac:dyDescent="0.35"/>
    <row r="3708" customFormat="1" x14ac:dyDescent="0.35"/>
    <row r="3709" customFormat="1" x14ac:dyDescent="0.35"/>
    <row r="3710" customFormat="1" x14ac:dyDescent="0.35"/>
    <row r="3711" customFormat="1" x14ac:dyDescent="0.35"/>
    <row r="3712" customFormat="1" x14ac:dyDescent="0.35"/>
    <row r="3713" customFormat="1" x14ac:dyDescent="0.35"/>
    <row r="3714" customFormat="1" x14ac:dyDescent="0.35"/>
    <row r="3715" customFormat="1" x14ac:dyDescent="0.35"/>
    <row r="3716" customFormat="1" x14ac:dyDescent="0.35"/>
    <row r="3717" customFormat="1" x14ac:dyDescent="0.35"/>
    <row r="3718" customFormat="1" x14ac:dyDescent="0.35"/>
    <row r="3719" customFormat="1" x14ac:dyDescent="0.35"/>
    <row r="3720" customFormat="1" x14ac:dyDescent="0.35"/>
    <row r="3721" customFormat="1" x14ac:dyDescent="0.35"/>
    <row r="3722" customFormat="1" x14ac:dyDescent="0.35"/>
    <row r="3723" customFormat="1" x14ac:dyDescent="0.35"/>
    <row r="3724" customFormat="1" x14ac:dyDescent="0.35"/>
    <row r="3725" customFormat="1" x14ac:dyDescent="0.35"/>
    <row r="3726" customFormat="1" x14ac:dyDescent="0.35"/>
    <row r="3727" customFormat="1" x14ac:dyDescent="0.35"/>
    <row r="3728" customFormat="1" x14ac:dyDescent="0.35"/>
    <row r="3729" customFormat="1" x14ac:dyDescent="0.35"/>
    <row r="3730" customFormat="1" x14ac:dyDescent="0.35"/>
    <row r="3731" customFormat="1" x14ac:dyDescent="0.35"/>
    <row r="3732" customFormat="1" x14ac:dyDescent="0.35"/>
    <row r="3733" customFormat="1" x14ac:dyDescent="0.35"/>
    <row r="3734" customFormat="1" x14ac:dyDescent="0.35"/>
    <row r="3735" customFormat="1" x14ac:dyDescent="0.35"/>
    <row r="3736" customFormat="1" x14ac:dyDescent="0.35"/>
    <row r="3737" customFormat="1" x14ac:dyDescent="0.35"/>
    <row r="3738" customFormat="1" x14ac:dyDescent="0.35"/>
    <row r="3739" customFormat="1" x14ac:dyDescent="0.35"/>
    <row r="3740" customFormat="1" x14ac:dyDescent="0.35"/>
    <row r="3741" customFormat="1" x14ac:dyDescent="0.35"/>
    <row r="3742" customFormat="1" x14ac:dyDescent="0.35"/>
    <row r="3743" customFormat="1" x14ac:dyDescent="0.35"/>
    <row r="3744" customFormat="1" x14ac:dyDescent="0.35"/>
    <row r="3745" customFormat="1" x14ac:dyDescent="0.35"/>
    <row r="3746" customFormat="1" x14ac:dyDescent="0.35"/>
    <row r="3747" customFormat="1" x14ac:dyDescent="0.35"/>
    <row r="3748" customFormat="1" x14ac:dyDescent="0.35"/>
    <row r="3749" customFormat="1" x14ac:dyDescent="0.35"/>
    <row r="3750" customFormat="1" x14ac:dyDescent="0.35"/>
    <row r="3751" customFormat="1" x14ac:dyDescent="0.35"/>
    <row r="3752" customFormat="1" x14ac:dyDescent="0.35"/>
    <row r="3753" customFormat="1" x14ac:dyDescent="0.35"/>
    <row r="3754" customFormat="1" x14ac:dyDescent="0.35"/>
    <row r="3755" customFormat="1" x14ac:dyDescent="0.35"/>
    <row r="3756" customFormat="1" x14ac:dyDescent="0.35"/>
    <row r="3757" customFormat="1" x14ac:dyDescent="0.35"/>
    <row r="3758" customFormat="1" x14ac:dyDescent="0.35"/>
    <row r="3759" customFormat="1" x14ac:dyDescent="0.35"/>
    <row r="3760" customFormat="1" x14ac:dyDescent="0.35"/>
    <row r="3761" customFormat="1" x14ac:dyDescent="0.35"/>
    <row r="3762" customFormat="1" x14ac:dyDescent="0.35"/>
    <row r="3763" customFormat="1" x14ac:dyDescent="0.35"/>
    <row r="3764" customFormat="1" x14ac:dyDescent="0.35"/>
    <row r="3765" customFormat="1" x14ac:dyDescent="0.35"/>
    <row r="3766" customFormat="1" x14ac:dyDescent="0.35"/>
    <row r="3767" customFormat="1" x14ac:dyDescent="0.35"/>
    <row r="3768" customFormat="1" x14ac:dyDescent="0.35"/>
    <row r="3769" customFormat="1" x14ac:dyDescent="0.35"/>
    <row r="3770" customFormat="1" x14ac:dyDescent="0.35"/>
    <row r="3771" customFormat="1" x14ac:dyDescent="0.35"/>
    <row r="3772" customFormat="1" x14ac:dyDescent="0.35"/>
    <row r="3773" customFormat="1" x14ac:dyDescent="0.35"/>
    <row r="3774" customFormat="1" x14ac:dyDescent="0.35"/>
    <row r="3775" customFormat="1" x14ac:dyDescent="0.35"/>
    <row r="3776" customFormat="1" x14ac:dyDescent="0.35"/>
    <row r="3777" customFormat="1" x14ac:dyDescent="0.35"/>
    <row r="3778" customFormat="1" x14ac:dyDescent="0.35"/>
    <row r="3779" customFormat="1" x14ac:dyDescent="0.35"/>
    <row r="3780" customFormat="1" x14ac:dyDescent="0.35"/>
    <row r="3781" customFormat="1" x14ac:dyDescent="0.35"/>
    <row r="3782" customFormat="1" x14ac:dyDescent="0.35"/>
    <row r="3783" customFormat="1" x14ac:dyDescent="0.35"/>
    <row r="3784" customFormat="1" x14ac:dyDescent="0.35"/>
    <row r="3785" customFormat="1" x14ac:dyDescent="0.35"/>
    <row r="3786" customFormat="1" x14ac:dyDescent="0.35"/>
    <row r="3787" customFormat="1" x14ac:dyDescent="0.35"/>
    <row r="3788" customFormat="1" x14ac:dyDescent="0.35"/>
    <row r="3789" customFormat="1" x14ac:dyDescent="0.35"/>
    <row r="3790" customFormat="1" x14ac:dyDescent="0.35"/>
    <row r="3791" customFormat="1" x14ac:dyDescent="0.35"/>
    <row r="3792" customFormat="1" x14ac:dyDescent="0.35"/>
    <row r="3793" customFormat="1" x14ac:dyDescent="0.35"/>
    <row r="3794" customFormat="1" x14ac:dyDescent="0.35"/>
    <row r="3795" customFormat="1" x14ac:dyDescent="0.35"/>
    <row r="3796" customFormat="1" x14ac:dyDescent="0.35"/>
    <row r="3797" customFormat="1" x14ac:dyDescent="0.35"/>
    <row r="3798" customFormat="1" x14ac:dyDescent="0.35"/>
    <row r="3799" customFormat="1" x14ac:dyDescent="0.35"/>
    <row r="3800" customFormat="1" x14ac:dyDescent="0.35"/>
    <row r="3801" customFormat="1" x14ac:dyDescent="0.35"/>
    <row r="3802" customFormat="1" x14ac:dyDescent="0.35"/>
    <row r="3803" customFormat="1" x14ac:dyDescent="0.35"/>
    <row r="3804" customFormat="1" x14ac:dyDescent="0.35"/>
    <row r="3805" customFormat="1" x14ac:dyDescent="0.35"/>
    <row r="3806" customFormat="1" x14ac:dyDescent="0.35"/>
    <row r="3807" customFormat="1" x14ac:dyDescent="0.35"/>
    <row r="3808" customFormat="1" x14ac:dyDescent="0.35"/>
    <row r="3809" customFormat="1" x14ac:dyDescent="0.35"/>
    <row r="3810" customFormat="1" x14ac:dyDescent="0.35"/>
    <row r="3811" customFormat="1" x14ac:dyDescent="0.35"/>
    <row r="3812" customFormat="1" x14ac:dyDescent="0.35"/>
    <row r="3813" customFormat="1" x14ac:dyDescent="0.35"/>
    <row r="3814" customFormat="1" x14ac:dyDescent="0.35"/>
    <row r="3815" customFormat="1" x14ac:dyDescent="0.35"/>
    <row r="3816" customFormat="1" x14ac:dyDescent="0.35"/>
    <row r="3817" customFormat="1" x14ac:dyDescent="0.35"/>
    <row r="3818" customFormat="1" x14ac:dyDescent="0.35"/>
    <row r="3819" customFormat="1" x14ac:dyDescent="0.35"/>
    <row r="3820" customFormat="1" x14ac:dyDescent="0.35"/>
    <row r="3821" customFormat="1" x14ac:dyDescent="0.35"/>
    <row r="3822" customFormat="1" x14ac:dyDescent="0.35"/>
    <row r="3823" customFormat="1" x14ac:dyDescent="0.35"/>
    <row r="3824" customFormat="1" x14ac:dyDescent="0.35"/>
    <row r="3825" customFormat="1" x14ac:dyDescent="0.35"/>
    <row r="3826" customFormat="1" x14ac:dyDescent="0.35"/>
    <row r="3827" customFormat="1" x14ac:dyDescent="0.35"/>
    <row r="3828" customFormat="1" x14ac:dyDescent="0.35"/>
    <row r="3829" customFormat="1" x14ac:dyDescent="0.35"/>
    <row r="3830" customFormat="1" x14ac:dyDescent="0.35"/>
    <row r="3831" customFormat="1" x14ac:dyDescent="0.35"/>
    <row r="3832" customFormat="1" x14ac:dyDescent="0.35"/>
    <row r="3833" customFormat="1" x14ac:dyDescent="0.35"/>
    <row r="3834" customFormat="1" x14ac:dyDescent="0.35"/>
    <row r="3835" customFormat="1" x14ac:dyDescent="0.35"/>
    <row r="3836" customFormat="1" x14ac:dyDescent="0.35"/>
    <row r="3837" customFormat="1" x14ac:dyDescent="0.35"/>
    <row r="3838" customFormat="1" x14ac:dyDescent="0.35"/>
    <row r="3839" customFormat="1" x14ac:dyDescent="0.35"/>
    <row r="3840" customFormat="1" x14ac:dyDescent="0.35"/>
    <row r="3841" customFormat="1" x14ac:dyDescent="0.35"/>
    <row r="3842" customFormat="1" x14ac:dyDescent="0.35"/>
    <row r="3843" customFormat="1" x14ac:dyDescent="0.35"/>
    <row r="3844" customFormat="1" x14ac:dyDescent="0.35"/>
    <row r="3845" customFormat="1" x14ac:dyDescent="0.35"/>
    <row r="3846" customFormat="1" x14ac:dyDescent="0.35"/>
    <row r="3847" customFormat="1" x14ac:dyDescent="0.35"/>
    <row r="3848" customFormat="1" x14ac:dyDescent="0.35"/>
    <row r="3849" customFormat="1" x14ac:dyDescent="0.35"/>
    <row r="3850" customFormat="1" x14ac:dyDescent="0.35"/>
    <row r="3851" customFormat="1" x14ac:dyDescent="0.35"/>
    <row r="3852" customFormat="1" x14ac:dyDescent="0.35"/>
    <row r="3853" customFormat="1" x14ac:dyDescent="0.35"/>
    <row r="3854" customFormat="1" x14ac:dyDescent="0.35"/>
    <row r="3855" customFormat="1" x14ac:dyDescent="0.35"/>
    <row r="3856" customFormat="1" x14ac:dyDescent="0.35"/>
    <row r="3857" customFormat="1" x14ac:dyDescent="0.35"/>
    <row r="3858" customFormat="1" x14ac:dyDescent="0.35"/>
    <row r="3859" customFormat="1" x14ac:dyDescent="0.35"/>
    <row r="3860" customFormat="1" x14ac:dyDescent="0.35"/>
    <row r="3861" customFormat="1" x14ac:dyDescent="0.35"/>
    <row r="3862" customFormat="1" x14ac:dyDescent="0.35"/>
    <row r="3863" customFormat="1" x14ac:dyDescent="0.35"/>
    <row r="3864" customFormat="1" x14ac:dyDescent="0.35"/>
    <row r="3865" customFormat="1" x14ac:dyDescent="0.35"/>
    <row r="3866" customFormat="1" x14ac:dyDescent="0.35"/>
    <row r="3867" customFormat="1" x14ac:dyDescent="0.35"/>
    <row r="3868" customFormat="1" x14ac:dyDescent="0.35"/>
    <row r="3869" customFormat="1" x14ac:dyDescent="0.35"/>
    <row r="3870" customFormat="1" x14ac:dyDescent="0.35"/>
    <row r="3871" customFormat="1" x14ac:dyDescent="0.35"/>
    <row r="3872" customFormat="1" x14ac:dyDescent="0.35"/>
    <row r="3873" customFormat="1" x14ac:dyDescent="0.35"/>
    <row r="3874" customFormat="1" x14ac:dyDescent="0.35"/>
    <row r="3875" customFormat="1" x14ac:dyDescent="0.35"/>
    <row r="3876" customFormat="1" x14ac:dyDescent="0.35"/>
    <row r="3877" customFormat="1" x14ac:dyDescent="0.35"/>
    <row r="3878" customFormat="1" x14ac:dyDescent="0.35"/>
    <row r="3879" customFormat="1" x14ac:dyDescent="0.35"/>
    <row r="3880" customFormat="1" x14ac:dyDescent="0.35"/>
    <row r="3881" customFormat="1" x14ac:dyDescent="0.35"/>
    <row r="3882" customFormat="1" x14ac:dyDescent="0.35"/>
    <row r="3883" customFormat="1" x14ac:dyDescent="0.35"/>
    <row r="3884" customFormat="1" x14ac:dyDescent="0.35"/>
    <row r="3885" customFormat="1" x14ac:dyDescent="0.35"/>
    <row r="3886" customFormat="1" x14ac:dyDescent="0.35"/>
    <row r="3887" customFormat="1" x14ac:dyDescent="0.35"/>
    <row r="3888" customFormat="1" x14ac:dyDescent="0.35"/>
    <row r="3889" customFormat="1" x14ac:dyDescent="0.35"/>
    <row r="3890" customFormat="1" x14ac:dyDescent="0.35"/>
    <row r="3891" customFormat="1" x14ac:dyDescent="0.35"/>
    <row r="3892" customFormat="1" x14ac:dyDescent="0.35"/>
    <row r="3893" customFormat="1" x14ac:dyDescent="0.35"/>
    <row r="3894" customFormat="1" x14ac:dyDescent="0.35"/>
    <row r="3895" customFormat="1" x14ac:dyDescent="0.35"/>
    <row r="3896" customFormat="1" x14ac:dyDescent="0.35"/>
    <row r="3897" customFormat="1" x14ac:dyDescent="0.35"/>
    <row r="3898" customFormat="1" x14ac:dyDescent="0.35"/>
    <row r="3899" customFormat="1" x14ac:dyDescent="0.35"/>
    <row r="3900" customFormat="1" x14ac:dyDescent="0.35"/>
    <row r="3901" customFormat="1" x14ac:dyDescent="0.35"/>
    <row r="3902" customFormat="1" x14ac:dyDescent="0.35"/>
    <row r="3903" customFormat="1" x14ac:dyDescent="0.35"/>
    <row r="3904" customFormat="1" x14ac:dyDescent="0.35"/>
    <row r="3905" customFormat="1" x14ac:dyDescent="0.35"/>
    <row r="3906" customFormat="1" x14ac:dyDescent="0.35"/>
    <row r="3907" customFormat="1" x14ac:dyDescent="0.35"/>
    <row r="3908" customFormat="1" x14ac:dyDescent="0.35"/>
    <row r="3909" customFormat="1" x14ac:dyDescent="0.35"/>
    <row r="3910" customFormat="1" x14ac:dyDescent="0.35"/>
    <row r="3911" customFormat="1" x14ac:dyDescent="0.35"/>
    <row r="3912" customFormat="1" x14ac:dyDescent="0.35"/>
    <row r="3913" customFormat="1" x14ac:dyDescent="0.35"/>
    <row r="3914" customFormat="1" x14ac:dyDescent="0.35"/>
    <row r="3915" customFormat="1" x14ac:dyDescent="0.35"/>
    <row r="3916" customFormat="1" x14ac:dyDescent="0.35"/>
    <row r="3917" customFormat="1" x14ac:dyDescent="0.35"/>
    <row r="3918" customFormat="1" x14ac:dyDescent="0.35"/>
    <row r="3919" customFormat="1" x14ac:dyDescent="0.35"/>
    <row r="3920" customFormat="1" x14ac:dyDescent="0.35"/>
    <row r="3921" customFormat="1" x14ac:dyDescent="0.35"/>
    <row r="3922" customFormat="1" x14ac:dyDescent="0.35"/>
    <row r="3923" customFormat="1" x14ac:dyDescent="0.35"/>
    <row r="3924" customFormat="1" x14ac:dyDescent="0.35"/>
    <row r="3925" customFormat="1" x14ac:dyDescent="0.35"/>
    <row r="3926" customFormat="1" x14ac:dyDescent="0.35"/>
    <row r="3927" customFormat="1" x14ac:dyDescent="0.35"/>
    <row r="3928" customFormat="1" x14ac:dyDescent="0.35"/>
    <row r="3929" customFormat="1" x14ac:dyDescent="0.35"/>
    <row r="3930" customFormat="1" x14ac:dyDescent="0.35"/>
    <row r="3931" customFormat="1" x14ac:dyDescent="0.35"/>
    <row r="3932" customFormat="1" x14ac:dyDescent="0.35"/>
    <row r="3933" customFormat="1" x14ac:dyDescent="0.35"/>
    <row r="3934" customFormat="1" x14ac:dyDescent="0.35"/>
    <row r="3935" customFormat="1" x14ac:dyDescent="0.35"/>
    <row r="3936" customFormat="1" x14ac:dyDescent="0.35"/>
    <row r="3937" customFormat="1" x14ac:dyDescent="0.35"/>
    <row r="3938" customFormat="1" x14ac:dyDescent="0.35"/>
    <row r="3939" customFormat="1" x14ac:dyDescent="0.35"/>
    <row r="3940" customFormat="1" x14ac:dyDescent="0.35"/>
    <row r="3941" customFormat="1" x14ac:dyDescent="0.35"/>
    <row r="3942" customFormat="1" x14ac:dyDescent="0.35"/>
    <row r="3943" customFormat="1" x14ac:dyDescent="0.35"/>
    <row r="3944" customFormat="1" x14ac:dyDescent="0.35"/>
    <row r="3945" customFormat="1" x14ac:dyDescent="0.35"/>
    <row r="3946" customFormat="1" x14ac:dyDescent="0.35"/>
    <row r="3947" customFormat="1" x14ac:dyDescent="0.35"/>
    <row r="3948" customFormat="1" x14ac:dyDescent="0.35"/>
    <row r="3949" customFormat="1" x14ac:dyDescent="0.35"/>
    <row r="3950" customFormat="1" x14ac:dyDescent="0.35"/>
    <row r="3951" customFormat="1" x14ac:dyDescent="0.35"/>
    <row r="3952" customFormat="1" x14ac:dyDescent="0.35"/>
    <row r="3953" customFormat="1" x14ac:dyDescent="0.35"/>
    <row r="3954" customFormat="1" x14ac:dyDescent="0.35"/>
    <row r="3955" customFormat="1" x14ac:dyDescent="0.35"/>
    <row r="3956" customFormat="1" x14ac:dyDescent="0.35"/>
    <row r="3957" customFormat="1" x14ac:dyDescent="0.35"/>
    <row r="3958" customFormat="1" x14ac:dyDescent="0.35"/>
    <row r="3959" customFormat="1" x14ac:dyDescent="0.35"/>
    <row r="3960" customFormat="1" x14ac:dyDescent="0.35"/>
    <row r="3961" customFormat="1" x14ac:dyDescent="0.35"/>
    <row r="3962" customFormat="1" x14ac:dyDescent="0.35"/>
    <row r="3963" customFormat="1" x14ac:dyDescent="0.35"/>
    <row r="3964" customFormat="1" x14ac:dyDescent="0.35"/>
    <row r="3965" customFormat="1" x14ac:dyDescent="0.35"/>
    <row r="3966" customFormat="1" x14ac:dyDescent="0.35"/>
    <row r="3967" customFormat="1" x14ac:dyDescent="0.35"/>
    <row r="3968" customFormat="1" x14ac:dyDescent="0.35"/>
    <row r="3969" customFormat="1" x14ac:dyDescent="0.35"/>
    <row r="3970" customFormat="1" x14ac:dyDescent="0.35"/>
    <row r="3971" customFormat="1" x14ac:dyDescent="0.35"/>
    <row r="3972" customFormat="1" x14ac:dyDescent="0.35"/>
    <row r="3973" customFormat="1" x14ac:dyDescent="0.35"/>
    <row r="3974" customFormat="1" x14ac:dyDescent="0.35"/>
    <row r="3975" customFormat="1" x14ac:dyDescent="0.35"/>
    <row r="3976" customFormat="1" x14ac:dyDescent="0.35"/>
    <row r="3977" customFormat="1" x14ac:dyDescent="0.35"/>
    <row r="3978" customFormat="1" x14ac:dyDescent="0.35"/>
    <row r="3979" customFormat="1" x14ac:dyDescent="0.35"/>
    <row r="3980" customFormat="1" x14ac:dyDescent="0.35"/>
    <row r="3981" customFormat="1" x14ac:dyDescent="0.35"/>
    <row r="3982" customFormat="1" x14ac:dyDescent="0.35"/>
    <row r="3983" customFormat="1" x14ac:dyDescent="0.35"/>
    <row r="3984" customFormat="1" x14ac:dyDescent="0.35"/>
    <row r="3985" customFormat="1" x14ac:dyDescent="0.35"/>
    <row r="3986" customFormat="1" x14ac:dyDescent="0.35"/>
    <row r="3987" customFormat="1" x14ac:dyDescent="0.35"/>
    <row r="3988" customFormat="1" x14ac:dyDescent="0.35"/>
    <row r="3989" customFormat="1" x14ac:dyDescent="0.35"/>
    <row r="3990" customFormat="1" x14ac:dyDescent="0.35"/>
    <row r="3991" customFormat="1" x14ac:dyDescent="0.35"/>
    <row r="3992" customFormat="1" x14ac:dyDescent="0.35"/>
    <row r="3993" customFormat="1" x14ac:dyDescent="0.35"/>
    <row r="3994" customFormat="1" x14ac:dyDescent="0.35"/>
    <row r="3995" customFormat="1" x14ac:dyDescent="0.35"/>
    <row r="3996" customFormat="1" x14ac:dyDescent="0.35"/>
    <row r="3997" customFormat="1" x14ac:dyDescent="0.35"/>
    <row r="3998" customFormat="1" x14ac:dyDescent="0.35"/>
    <row r="3999" customFormat="1" x14ac:dyDescent="0.35"/>
    <row r="4000" customFormat="1" x14ac:dyDescent="0.35"/>
    <row r="4001" customFormat="1" x14ac:dyDescent="0.35"/>
    <row r="4002" customFormat="1" x14ac:dyDescent="0.35"/>
    <row r="4003" customFormat="1" x14ac:dyDescent="0.35"/>
    <row r="4004" customFormat="1" x14ac:dyDescent="0.35"/>
    <row r="4005" customFormat="1" x14ac:dyDescent="0.35"/>
    <row r="4006" customFormat="1" x14ac:dyDescent="0.35"/>
    <row r="4007" customFormat="1" x14ac:dyDescent="0.35"/>
    <row r="4008" customFormat="1" x14ac:dyDescent="0.35"/>
    <row r="4009" customFormat="1" x14ac:dyDescent="0.35"/>
    <row r="4010" customFormat="1" x14ac:dyDescent="0.35"/>
    <row r="4011" customFormat="1" x14ac:dyDescent="0.35"/>
    <row r="4012" customFormat="1" x14ac:dyDescent="0.35"/>
    <row r="4013" customFormat="1" x14ac:dyDescent="0.35"/>
    <row r="4014" customFormat="1" x14ac:dyDescent="0.35"/>
    <row r="4015" customFormat="1" x14ac:dyDescent="0.35"/>
    <row r="4016" customFormat="1" x14ac:dyDescent="0.35"/>
    <row r="4017" customFormat="1" x14ac:dyDescent="0.35"/>
    <row r="4018" customFormat="1" x14ac:dyDescent="0.35"/>
    <row r="4019" customFormat="1" x14ac:dyDescent="0.35"/>
    <row r="4020" customFormat="1" x14ac:dyDescent="0.35"/>
    <row r="4021" customFormat="1" x14ac:dyDescent="0.35"/>
    <row r="4022" customFormat="1" x14ac:dyDescent="0.35"/>
    <row r="4023" customFormat="1" x14ac:dyDescent="0.35"/>
    <row r="4024" customFormat="1" x14ac:dyDescent="0.35"/>
    <row r="4025" customFormat="1" x14ac:dyDescent="0.35"/>
    <row r="4026" customFormat="1" x14ac:dyDescent="0.35"/>
    <row r="4027" customFormat="1" x14ac:dyDescent="0.35"/>
    <row r="4028" customFormat="1" x14ac:dyDescent="0.35"/>
    <row r="4029" customFormat="1" x14ac:dyDescent="0.35"/>
    <row r="4030" customFormat="1" x14ac:dyDescent="0.35"/>
    <row r="4031" customFormat="1" x14ac:dyDescent="0.35"/>
    <row r="4032" customFormat="1" x14ac:dyDescent="0.35"/>
    <row r="4033" customFormat="1" x14ac:dyDescent="0.35"/>
    <row r="4034" customFormat="1" x14ac:dyDescent="0.35"/>
    <row r="4035" customFormat="1" x14ac:dyDescent="0.35"/>
    <row r="4036" customFormat="1" x14ac:dyDescent="0.35"/>
    <row r="4037" customFormat="1" x14ac:dyDescent="0.35"/>
    <row r="4038" customFormat="1" x14ac:dyDescent="0.35"/>
    <row r="4039" customFormat="1" x14ac:dyDescent="0.35"/>
    <row r="4040" customFormat="1" x14ac:dyDescent="0.35"/>
    <row r="4041" customFormat="1" x14ac:dyDescent="0.35"/>
    <row r="4042" customFormat="1" x14ac:dyDescent="0.35"/>
    <row r="4043" customFormat="1" x14ac:dyDescent="0.35"/>
    <row r="4044" customFormat="1" x14ac:dyDescent="0.35"/>
    <row r="4045" customFormat="1" x14ac:dyDescent="0.35"/>
    <row r="4046" customFormat="1" x14ac:dyDescent="0.35"/>
    <row r="4047" customFormat="1" x14ac:dyDescent="0.35"/>
    <row r="4048" customFormat="1" x14ac:dyDescent="0.35"/>
    <row r="4049" customFormat="1" x14ac:dyDescent="0.35"/>
    <row r="4050" customFormat="1" x14ac:dyDescent="0.35"/>
    <row r="4051" customFormat="1" x14ac:dyDescent="0.35"/>
    <row r="4052" customFormat="1" x14ac:dyDescent="0.35"/>
    <row r="4053" customFormat="1" x14ac:dyDescent="0.35"/>
    <row r="4054" customFormat="1" x14ac:dyDescent="0.35"/>
    <row r="4055" customFormat="1" x14ac:dyDescent="0.35"/>
    <row r="4056" customFormat="1" x14ac:dyDescent="0.35"/>
    <row r="4057" customFormat="1" x14ac:dyDescent="0.35"/>
    <row r="4058" customFormat="1" x14ac:dyDescent="0.35"/>
    <row r="4059" customFormat="1" x14ac:dyDescent="0.35"/>
    <row r="4060" customFormat="1" x14ac:dyDescent="0.35"/>
    <row r="4061" customFormat="1" x14ac:dyDescent="0.35"/>
    <row r="4062" customFormat="1" x14ac:dyDescent="0.35"/>
    <row r="4063" customFormat="1" x14ac:dyDescent="0.35"/>
    <row r="4064" customFormat="1" x14ac:dyDescent="0.35"/>
    <row r="4065" customFormat="1" x14ac:dyDescent="0.35"/>
    <row r="4066" customFormat="1" x14ac:dyDescent="0.35"/>
    <row r="4067" customFormat="1" x14ac:dyDescent="0.35"/>
    <row r="4068" customFormat="1" x14ac:dyDescent="0.35"/>
    <row r="4069" customFormat="1" x14ac:dyDescent="0.35"/>
    <row r="4070" customFormat="1" x14ac:dyDescent="0.35"/>
    <row r="4071" customFormat="1" x14ac:dyDescent="0.35"/>
    <row r="4072" customFormat="1" x14ac:dyDescent="0.35"/>
    <row r="4073" customFormat="1" x14ac:dyDescent="0.35"/>
    <row r="4074" customFormat="1" x14ac:dyDescent="0.35"/>
    <row r="4075" customFormat="1" x14ac:dyDescent="0.35"/>
    <row r="4076" customFormat="1" x14ac:dyDescent="0.35"/>
    <row r="4077" customFormat="1" x14ac:dyDescent="0.35"/>
    <row r="4078" customFormat="1" x14ac:dyDescent="0.35"/>
    <row r="4079" customFormat="1" x14ac:dyDescent="0.35"/>
    <row r="4080" customFormat="1" x14ac:dyDescent="0.35"/>
    <row r="4081" customFormat="1" x14ac:dyDescent="0.35"/>
    <row r="4082" customFormat="1" x14ac:dyDescent="0.35"/>
    <row r="4083" customFormat="1" x14ac:dyDescent="0.35"/>
    <row r="4084" customFormat="1" x14ac:dyDescent="0.35"/>
    <row r="4085" customFormat="1" x14ac:dyDescent="0.35"/>
    <row r="4086" customFormat="1" x14ac:dyDescent="0.35"/>
    <row r="4087" customFormat="1" x14ac:dyDescent="0.35"/>
    <row r="4088" customFormat="1" x14ac:dyDescent="0.35"/>
    <row r="4089" customFormat="1" x14ac:dyDescent="0.35"/>
    <row r="4090" customFormat="1" x14ac:dyDescent="0.35"/>
    <row r="4091" customFormat="1" x14ac:dyDescent="0.35"/>
    <row r="4092" customFormat="1" x14ac:dyDescent="0.35"/>
    <row r="4093" customFormat="1" x14ac:dyDescent="0.35"/>
    <row r="4094" customFormat="1" x14ac:dyDescent="0.35"/>
    <row r="4095" customFormat="1" x14ac:dyDescent="0.35"/>
    <row r="4096" customFormat="1" x14ac:dyDescent="0.35"/>
    <row r="4097" customFormat="1" x14ac:dyDescent="0.35"/>
    <row r="4098" customFormat="1" x14ac:dyDescent="0.35"/>
    <row r="4099" customFormat="1" x14ac:dyDescent="0.35"/>
    <row r="4100" customFormat="1" x14ac:dyDescent="0.35"/>
    <row r="4101" customFormat="1" x14ac:dyDescent="0.35"/>
    <row r="4102" customFormat="1" x14ac:dyDescent="0.35"/>
    <row r="4103" customFormat="1" x14ac:dyDescent="0.35"/>
    <row r="4104" customFormat="1" x14ac:dyDescent="0.35"/>
    <row r="4105" customFormat="1" x14ac:dyDescent="0.35"/>
    <row r="4106" customFormat="1" x14ac:dyDescent="0.35"/>
    <row r="4107" customFormat="1" x14ac:dyDescent="0.35"/>
    <row r="4108" customFormat="1" x14ac:dyDescent="0.35"/>
    <row r="4109" customFormat="1" x14ac:dyDescent="0.35"/>
    <row r="4110" customFormat="1" x14ac:dyDescent="0.35"/>
    <row r="4111" customFormat="1" x14ac:dyDescent="0.35"/>
    <row r="4112" customFormat="1" x14ac:dyDescent="0.35"/>
    <row r="4113" customFormat="1" x14ac:dyDescent="0.35"/>
    <row r="4114" customFormat="1" x14ac:dyDescent="0.35"/>
    <row r="4115" customFormat="1" x14ac:dyDescent="0.35"/>
    <row r="4116" customFormat="1" x14ac:dyDescent="0.35"/>
    <row r="4117" customFormat="1" x14ac:dyDescent="0.35"/>
    <row r="4118" customFormat="1" x14ac:dyDescent="0.35"/>
    <row r="4119" customFormat="1" x14ac:dyDescent="0.35"/>
    <row r="4120" customFormat="1" x14ac:dyDescent="0.35"/>
    <row r="4121" customFormat="1" x14ac:dyDescent="0.35"/>
    <row r="4122" customFormat="1" x14ac:dyDescent="0.35"/>
    <row r="4123" customFormat="1" x14ac:dyDescent="0.35"/>
    <row r="4124" customFormat="1" x14ac:dyDescent="0.35"/>
    <row r="4125" customFormat="1" x14ac:dyDescent="0.35"/>
    <row r="4126" customFormat="1" x14ac:dyDescent="0.35"/>
    <row r="4127" customFormat="1" x14ac:dyDescent="0.35"/>
    <row r="4128" customFormat="1" x14ac:dyDescent="0.35"/>
    <row r="4129" customFormat="1" x14ac:dyDescent="0.35"/>
    <row r="4130" customFormat="1" x14ac:dyDescent="0.35"/>
    <row r="4131" customFormat="1" x14ac:dyDescent="0.35"/>
    <row r="4132" customFormat="1" x14ac:dyDescent="0.35"/>
    <row r="4133" customFormat="1" x14ac:dyDescent="0.35"/>
    <row r="4134" customFormat="1" x14ac:dyDescent="0.35"/>
    <row r="4135" customFormat="1" x14ac:dyDescent="0.35"/>
    <row r="4136" customFormat="1" x14ac:dyDescent="0.35"/>
    <row r="4137" customFormat="1" x14ac:dyDescent="0.35"/>
    <row r="4138" customFormat="1" x14ac:dyDescent="0.35"/>
    <row r="4139" customFormat="1" x14ac:dyDescent="0.35"/>
    <row r="4140" customFormat="1" x14ac:dyDescent="0.35"/>
    <row r="4141" customFormat="1" x14ac:dyDescent="0.35"/>
    <row r="4142" customFormat="1" x14ac:dyDescent="0.35"/>
    <row r="4143" customFormat="1" x14ac:dyDescent="0.35"/>
    <row r="4144" customFormat="1" x14ac:dyDescent="0.35"/>
    <row r="4145" customFormat="1" x14ac:dyDescent="0.35"/>
    <row r="4146" customFormat="1" x14ac:dyDescent="0.35"/>
    <row r="4147" customFormat="1" x14ac:dyDescent="0.35"/>
    <row r="4148" customFormat="1" x14ac:dyDescent="0.35"/>
    <row r="4149" customFormat="1" x14ac:dyDescent="0.35"/>
    <row r="4150" customFormat="1" x14ac:dyDescent="0.35"/>
    <row r="4151" customFormat="1" x14ac:dyDescent="0.35"/>
    <row r="4152" customFormat="1" x14ac:dyDescent="0.35"/>
    <row r="4153" customFormat="1" x14ac:dyDescent="0.35"/>
    <row r="4154" customFormat="1" x14ac:dyDescent="0.35"/>
    <row r="4155" customFormat="1" x14ac:dyDescent="0.35"/>
    <row r="4156" customFormat="1" x14ac:dyDescent="0.35"/>
    <row r="4157" customFormat="1" x14ac:dyDescent="0.35"/>
    <row r="4158" customFormat="1" x14ac:dyDescent="0.35"/>
    <row r="4159" customFormat="1" x14ac:dyDescent="0.35"/>
    <row r="4160" customFormat="1" x14ac:dyDescent="0.35"/>
    <row r="4161" customFormat="1" x14ac:dyDescent="0.35"/>
    <row r="4162" customFormat="1" x14ac:dyDescent="0.35"/>
    <row r="4163" customFormat="1" x14ac:dyDescent="0.35"/>
    <row r="4164" customFormat="1" x14ac:dyDescent="0.35"/>
    <row r="4165" customFormat="1" x14ac:dyDescent="0.35"/>
    <row r="4166" customFormat="1" x14ac:dyDescent="0.35"/>
    <row r="4167" customFormat="1" x14ac:dyDescent="0.35"/>
    <row r="4168" customFormat="1" x14ac:dyDescent="0.35"/>
    <row r="4169" customFormat="1" x14ac:dyDescent="0.35"/>
    <row r="4170" customFormat="1" x14ac:dyDescent="0.35"/>
    <row r="4171" customFormat="1" x14ac:dyDescent="0.35"/>
    <row r="4172" customFormat="1" x14ac:dyDescent="0.35"/>
    <row r="4173" customFormat="1" x14ac:dyDescent="0.35"/>
    <row r="4174" customFormat="1" x14ac:dyDescent="0.35"/>
    <row r="4175" customFormat="1" x14ac:dyDescent="0.35"/>
    <row r="4176" customFormat="1" x14ac:dyDescent="0.35"/>
    <row r="4177" customFormat="1" x14ac:dyDescent="0.35"/>
    <row r="4178" customFormat="1" x14ac:dyDescent="0.35"/>
    <row r="4179" customFormat="1" x14ac:dyDescent="0.35"/>
    <row r="4180" customFormat="1" x14ac:dyDescent="0.35"/>
    <row r="4181" customFormat="1" x14ac:dyDescent="0.35"/>
    <row r="4182" customFormat="1" x14ac:dyDescent="0.35"/>
    <row r="4183" customFormat="1" x14ac:dyDescent="0.35"/>
    <row r="4184" customFormat="1" x14ac:dyDescent="0.35"/>
    <row r="4185" customFormat="1" x14ac:dyDescent="0.35"/>
    <row r="4186" customFormat="1" x14ac:dyDescent="0.35"/>
    <row r="4187" customFormat="1" x14ac:dyDescent="0.35"/>
    <row r="4188" customFormat="1" x14ac:dyDescent="0.35"/>
    <row r="4189" customFormat="1" x14ac:dyDescent="0.35"/>
    <row r="4190" customFormat="1" x14ac:dyDescent="0.35"/>
    <row r="4191" customFormat="1" x14ac:dyDescent="0.35"/>
    <row r="4192" customFormat="1" x14ac:dyDescent="0.35"/>
    <row r="4193" customFormat="1" x14ac:dyDescent="0.35"/>
    <row r="4194" customFormat="1" x14ac:dyDescent="0.35"/>
    <row r="4195" customFormat="1" x14ac:dyDescent="0.35"/>
    <row r="4196" customFormat="1" x14ac:dyDescent="0.35"/>
    <row r="4197" customFormat="1" x14ac:dyDescent="0.35"/>
    <row r="4198" customFormat="1" x14ac:dyDescent="0.35"/>
    <row r="4199" customFormat="1" x14ac:dyDescent="0.35"/>
    <row r="4200" customFormat="1" x14ac:dyDescent="0.35"/>
    <row r="4201" customFormat="1" x14ac:dyDescent="0.35"/>
    <row r="4202" customFormat="1" x14ac:dyDescent="0.35"/>
    <row r="4203" customFormat="1" x14ac:dyDescent="0.35"/>
    <row r="4204" customFormat="1" x14ac:dyDescent="0.35"/>
    <row r="4205" customFormat="1" x14ac:dyDescent="0.35"/>
    <row r="4206" customFormat="1" x14ac:dyDescent="0.35"/>
    <row r="4207" customFormat="1" x14ac:dyDescent="0.35"/>
    <row r="4208" customFormat="1" x14ac:dyDescent="0.35"/>
    <row r="4209" customFormat="1" x14ac:dyDescent="0.35"/>
    <row r="4210" customFormat="1" x14ac:dyDescent="0.35"/>
    <row r="4211" customFormat="1" x14ac:dyDescent="0.35"/>
    <row r="4212" customFormat="1" x14ac:dyDescent="0.35"/>
    <row r="4213" customFormat="1" x14ac:dyDescent="0.35"/>
    <row r="4214" customFormat="1" x14ac:dyDescent="0.35"/>
    <row r="4215" customFormat="1" x14ac:dyDescent="0.35"/>
    <row r="4216" customFormat="1" x14ac:dyDescent="0.35"/>
    <row r="4217" customFormat="1" x14ac:dyDescent="0.35"/>
    <row r="4218" customFormat="1" x14ac:dyDescent="0.35"/>
    <row r="4219" customFormat="1" x14ac:dyDescent="0.35"/>
    <row r="4220" customFormat="1" x14ac:dyDescent="0.35"/>
    <row r="4221" customFormat="1" x14ac:dyDescent="0.35"/>
    <row r="4222" customFormat="1" x14ac:dyDescent="0.35"/>
    <row r="4223" customFormat="1" x14ac:dyDescent="0.35"/>
    <row r="4224" customFormat="1" x14ac:dyDescent="0.35"/>
    <row r="4225" customFormat="1" x14ac:dyDescent="0.35"/>
    <row r="4226" customFormat="1" x14ac:dyDescent="0.35"/>
    <row r="4227" customFormat="1" x14ac:dyDescent="0.35"/>
    <row r="4228" customFormat="1" x14ac:dyDescent="0.35"/>
    <row r="4229" customFormat="1" x14ac:dyDescent="0.35"/>
    <row r="4230" customFormat="1" x14ac:dyDescent="0.35"/>
    <row r="4231" customFormat="1" x14ac:dyDescent="0.35"/>
    <row r="4232" customFormat="1" x14ac:dyDescent="0.35"/>
    <row r="4233" customFormat="1" x14ac:dyDescent="0.35"/>
    <row r="4234" customFormat="1" x14ac:dyDescent="0.35"/>
    <row r="4235" customFormat="1" x14ac:dyDescent="0.35"/>
    <row r="4236" customFormat="1" x14ac:dyDescent="0.35"/>
    <row r="4237" customFormat="1" x14ac:dyDescent="0.35"/>
    <row r="4238" customFormat="1" x14ac:dyDescent="0.35"/>
    <row r="4239" customFormat="1" x14ac:dyDescent="0.35"/>
    <row r="4240" customFormat="1" x14ac:dyDescent="0.35"/>
    <row r="4241" customFormat="1" x14ac:dyDescent="0.35"/>
    <row r="4242" customFormat="1" x14ac:dyDescent="0.35"/>
    <row r="4243" customFormat="1" x14ac:dyDescent="0.35"/>
    <row r="4244" customFormat="1" x14ac:dyDescent="0.35"/>
    <row r="4245" customFormat="1" x14ac:dyDescent="0.35"/>
    <row r="4246" customFormat="1" x14ac:dyDescent="0.35"/>
    <row r="4247" customFormat="1" x14ac:dyDescent="0.35"/>
    <row r="4248" customFormat="1" x14ac:dyDescent="0.35"/>
    <row r="4249" customFormat="1" x14ac:dyDescent="0.35"/>
    <row r="4250" customFormat="1" x14ac:dyDescent="0.35"/>
    <row r="4251" customFormat="1" x14ac:dyDescent="0.35"/>
    <row r="4252" customFormat="1" x14ac:dyDescent="0.35"/>
    <row r="4253" customFormat="1" x14ac:dyDescent="0.35"/>
    <row r="4254" customFormat="1" x14ac:dyDescent="0.35"/>
    <row r="4255" customFormat="1" x14ac:dyDescent="0.35"/>
    <row r="4256" customFormat="1" x14ac:dyDescent="0.35"/>
    <row r="4257" customFormat="1" x14ac:dyDescent="0.35"/>
    <row r="4258" customFormat="1" x14ac:dyDescent="0.35"/>
    <row r="4259" customFormat="1" x14ac:dyDescent="0.35"/>
    <row r="4260" customFormat="1" x14ac:dyDescent="0.35"/>
    <row r="4261" customFormat="1" x14ac:dyDescent="0.35"/>
    <row r="4262" customFormat="1" x14ac:dyDescent="0.35"/>
    <row r="4263" customFormat="1" x14ac:dyDescent="0.35"/>
    <row r="4264" customFormat="1" x14ac:dyDescent="0.35"/>
    <row r="4265" customFormat="1" x14ac:dyDescent="0.35"/>
    <row r="4266" customFormat="1" x14ac:dyDescent="0.35"/>
    <row r="4267" customFormat="1" x14ac:dyDescent="0.35"/>
    <row r="4268" customFormat="1" x14ac:dyDescent="0.35"/>
    <row r="4269" customFormat="1" x14ac:dyDescent="0.35"/>
    <row r="4270" customFormat="1" x14ac:dyDescent="0.35"/>
    <row r="4271" customFormat="1" x14ac:dyDescent="0.35"/>
    <row r="4272" customFormat="1" x14ac:dyDescent="0.35"/>
    <row r="4273" customFormat="1" x14ac:dyDescent="0.35"/>
    <row r="4274" customFormat="1" x14ac:dyDescent="0.35"/>
    <row r="4275" customFormat="1" x14ac:dyDescent="0.35"/>
    <row r="4276" customFormat="1" x14ac:dyDescent="0.35"/>
    <row r="4277" customFormat="1" x14ac:dyDescent="0.35"/>
    <row r="4278" customFormat="1" x14ac:dyDescent="0.35"/>
    <row r="4279" customFormat="1" x14ac:dyDescent="0.35"/>
    <row r="4280" customFormat="1" x14ac:dyDescent="0.35"/>
    <row r="4281" customFormat="1" x14ac:dyDescent="0.35"/>
    <row r="4282" customFormat="1" x14ac:dyDescent="0.35"/>
    <row r="4283" customFormat="1" x14ac:dyDescent="0.35"/>
    <row r="4284" customFormat="1" x14ac:dyDescent="0.35"/>
    <row r="4285" customFormat="1" x14ac:dyDescent="0.35"/>
    <row r="4286" customFormat="1" x14ac:dyDescent="0.35"/>
    <row r="4287" customFormat="1" x14ac:dyDescent="0.35"/>
    <row r="4288" customFormat="1" x14ac:dyDescent="0.35"/>
    <row r="4289" customFormat="1" x14ac:dyDescent="0.35"/>
    <row r="4290" customFormat="1" x14ac:dyDescent="0.35"/>
    <row r="4291" customFormat="1" x14ac:dyDescent="0.35"/>
    <row r="4292" customFormat="1" x14ac:dyDescent="0.35"/>
    <row r="4293" customFormat="1" x14ac:dyDescent="0.35"/>
    <row r="4294" customFormat="1" x14ac:dyDescent="0.35"/>
    <row r="4295" customFormat="1" x14ac:dyDescent="0.35"/>
    <row r="4296" customFormat="1" x14ac:dyDescent="0.35"/>
    <row r="4297" customFormat="1" x14ac:dyDescent="0.35"/>
    <row r="4298" customFormat="1" x14ac:dyDescent="0.35"/>
    <row r="4299" customFormat="1" x14ac:dyDescent="0.35"/>
    <row r="4300" customFormat="1" x14ac:dyDescent="0.35"/>
    <row r="4301" customFormat="1" x14ac:dyDescent="0.35"/>
    <row r="4302" customFormat="1" x14ac:dyDescent="0.35"/>
    <row r="4303" customFormat="1" x14ac:dyDescent="0.35"/>
    <row r="4304" customFormat="1" x14ac:dyDescent="0.35"/>
    <row r="4305" customFormat="1" x14ac:dyDescent="0.35"/>
    <row r="4306" customFormat="1" x14ac:dyDescent="0.35"/>
    <row r="4307" customFormat="1" x14ac:dyDescent="0.35"/>
    <row r="4308" customFormat="1" x14ac:dyDescent="0.35"/>
    <row r="4309" customFormat="1" x14ac:dyDescent="0.35"/>
    <row r="4310" customFormat="1" x14ac:dyDescent="0.35"/>
    <row r="4311" customFormat="1" x14ac:dyDescent="0.35"/>
    <row r="4312" customFormat="1" x14ac:dyDescent="0.35"/>
    <row r="4313" customFormat="1" x14ac:dyDescent="0.35"/>
    <row r="4314" customFormat="1" x14ac:dyDescent="0.35"/>
    <row r="4315" customFormat="1" x14ac:dyDescent="0.35"/>
    <row r="4316" customFormat="1" x14ac:dyDescent="0.35"/>
    <row r="4317" customFormat="1" x14ac:dyDescent="0.35"/>
    <row r="4318" customFormat="1" x14ac:dyDescent="0.35"/>
    <row r="4319" customFormat="1" x14ac:dyDescent="0.35"/>
    <row r="4320" customFormat="1" x14ac:dyDescent="0.35"/>
    <row r="4321" customFormat="1" x14ac:dyDescent="0.35"/>
    <row r="4322" customFormat="1" x14ac:dyDescent="0.35"/>
    <row r="4323" customFormat="1" x14ac:dyDescent="0.35"/>
    <row r="4324" customFormat="1" x14ac:dyDescent="0.35"/>
    <row r="4325" customFormat="1" x14ac:dyDescent="0.35"/>
    <row r="4326" customFormat="1" x14ac:dyDescent="0.35"/>
    <row r="4327" customFormat="1" x14ac:dyDescent="0.35"/>
    <row r="4328" customFormat="1" x14ac:dyDescent="0.35"/>
    <row r="4329" customFormat="1" x14ac:dyDescent="0.35"/>
    <row r="4330" customFormat="1" x14ac:dyDescent="0.35"/>
    <row r="4331" customFormat="1" x14ac:dyDescent="0.35"/>
    <row r="4332" customFormat="1" x14ac:dyDescent="0.35"/>
    <row r="4333" customFormat="1" x14ac:dyDescent="0.35"/>
    <row r="4334" customFormat="1" x14ac:dyDescent="0.35"/>
    <row r="4335" customFormat="1" x14ac:dyDescent="0.35"/>
    <row r="4336" customFormat="1" x14ac:dyDescent="0.35"/>
    <row r="4337" customFormat="1" x14ac:dyDescent="0.35"/>
    <row r="4338" customFormat="1" x14ac:dyDescent="0.35"/>
    <row r="4339" customFormat="1" x14ac:dyDescent="0.35"/>
    <row r="4340" customFormat="1" x14ac:dyDescent="0.35"/>
    <row r="4341" customFormat="1" x14ac:dyDescent="0.35"/>
    <row r="4342" customFormat="1" x14ac:dyDescent="0.35"/>
    <row r="4343" customFormat="1" x14ac:dyDescent="0.35"/>
    <row r="4344" customFormat="1" x14ac:dyDescent="0.35"/>
    <row r="4345" customFormat="1" x14ac:dyDescent="0.35"/>
    <row r="4346" customFormat="1" x14ac:dyDescent="0.35"/>
    <row r="4347" customFormat="1" x14ac:dyDescent="0.35"/>
    <row r="4348" customFormat="1" x14ac:dyDescent="0.35"/>
    <row r="4349" customFormat="1" x14ac:dyDescent="0.35"/>
    <row r="4350" customFormat="1" x14ac:dyDescent="0.35"/>
    <row r="4351" customFormat="1" x14ac:dyDescent="0.35"/>
    <row r="4352" customFormat="1" x14ac:dyDescent="0.35"/>
    <row r="4353" customFormat="1" x14ac:dyDescent="0.35"/>
    <row r="4354" customFormat="1" x14ac:dyDescent="0.35"/>
    <row r="4355" customFormat="1" x14ac:dyDescent="0.35"/>
    <row r="4356" customFormat="1" x14ac:dyDescent="0.35"/>
    <row r="4357" customFormat="1" x14ac:dyDescent="0.35"/>
    <row r="4358" customFormat="1" x14ac:dyDescent="0.35"/>
    <row r="4359" customFormat="1" x14ac:dyDescent="0.35"/>
    <row r="4360" customFormat="1" x14ac:dyDescent="0.35"/>
    <row r="4361" customFormat="1" x14ac:dyDescent="0.35"/>
    <row r="4362" customFormat="1" x14ac:dyDescent="0.35"/>
    <row r="4363" customFormat="1" x14ac:dyDescent="0.35"/>
    <row r="4364" customFormat="1" x14ac:dyDescent="0.35"/>
    <row r="4365" customFormat="1" x14ac:dyDescent="0.35"/>
    <row r="4366" customFormat="1" x14ac:dyDescent="0.35"/>
    <row r="4367" customFormat="1" x14ac:dyDescent="0.35"/>
    <row r="4368" customFormat="1" x14ac:dyDescent="0.35"/>
    <row r="4369" customFormat="1" x14ac:dyDescent="0.35"/>
    <row r="4370" customFormat="1" x14ac:dyDescent="0.35"/>
    <row r="4371" customFormat="1" x14ac:dyDescent="0.35"/>
    <row r="4372" customFormat="1" x14ac:dyDescent="0.35"/>
    <row r="4373" customFormat="1" x14ac:dyDescent="0.35"/>
    <row r="4374" customFormat="1" x14ac:dyDescent="0.35"/>
    <row r="4375" customFormat="1" x14ac:dyDescent="0.35"/>
    <row r="4376" customFormat="1" x14ac:dyDescent="0.35"/>
    <row r="4377" customFormat="1" x14ac:dyDescent="0.35"/>
    <row r="4378" customFormat="1" x14ac:dyDescent="0.35"/>
    <row r="4379" customFormat="1" x14ac:dyDescent="0.35"/>
    <row r="4380" customFormat="1" x14ac:dyDescent="0.35"/>
    <row r="4381" customFormat="1" x14ac:dyDescent="0.35"/>
    <row r="4382" customFormat="1" x14ac:dyDescent="0.35"/>
    <row r="4383" customFormat="1" x14ac:dyDescent="0.35"/>
    <row r="4384" customFormat="1" x14ac:dyDescent="0.35"/>
    <row r="4385" customFormat="1" x14ac:dyDescent="0.35"/>
    <row r="4386" customFormat="1" x14ac:dyDescent="0.35"/>
    <row r="4387" customFormat="1" x14ac:dyDescent="0.35"/>
    <row r="4388" customFormat="1" x14ac:dyDescent="0.35"/>
    <row r="4389" customFormat="1" x14ac:dyDescent="0.35"/>
    <row r="4390" customFormat="1" x14ac:dyDescent="0.35"/>
    <row r="4391" customFormat="1" x14ac:dyDescent="0.35"/>
    <row r="4392" customFormat="1" x14ac:dyDescent="0.35"/>
    <row r="4393" customFormat="1" x14ac:dyDescent="0.35"/>
    <row r="4394" customFormat="1" x14ac:dyDescent="0.35"/>
    <row r="4395" customFormat="1" x14ac:dyDescent="0.35"/>
    <row r="4396" customFormat="1" x14ac:dyDescent="0.35"/>
    <row r="4397" customFormat="1" x14ac:dyDescent="0.35"/>
    <row r="4398" customFormat="1" x14ac:dyDescent="0.35"/>
    <row r="4399" customFormat="1" x14ac:dyDescent="0.35"/>
    <row r="4400" customFormat="1" x14ac:dyDescent="0.35"/>
    <row r="4401" customFormat="1" x14ac:dyDescent="0.35"/>
    <row r="4402" customFormat="1" x14ac:dyDescent="0.35"/>
    <row r="4403" customFormat="1" x14ac:dyDescent="0.35"/>
    <row r="4404" customFormat="1" x14ac:dyDescent="0.35"/>
    <row r="4405" customFormat="1" x14ac:dyDescent="0.35"/>
    <row r="4406" customFormat="1" x14ac:dyDescent="0.35"/>
    <row r="4407" customFormat="1" x14ac:dyDescent="0.35"/>
    <row r="4408" customFormat="1" x14ac:dyDescent="0.35"/>
    <row r="4409" customFormat="1" x14ac:dyDescent="0.35"/>
    <row r="4410" customFormat="1" x14ac:dyDescent="0.35"/>
    <row r="4411" customFormat="1" x14ac:dyDescent="0.35"/>
    <row r="4412" customFormat="1" x14ac:dyDescent="0.35"/>
    <row r="4413" customFormat="1" x14ac:dyDescent="0.35"/>
    <row r="4414" customFormat="1" x14ac:dyDescent="0.35"/>
    <row r="4415" customFormat="1" x14ac:dyDescent="0.35"/>
    <row r="4416" customFormat="1" x14ac:dyDescent="0.35"/>
    <row r="4417" customFormat="1" x14ac:dyDescent="0.35"/>
    <row r="4418" customFormat="1" x14ac:dyDescent="0.35"/>
    <row r="4419" customFormat="1" x14ac:dyDescent="0.35"/>
    <row r="4420" customFormat="1" x14ac:dyDescent="0.35"/>
    <row r="4421" customFormat="1" x14ac:dyDescent="0.35"/>
    <row r="4422" customFormat="1" x14ac:dyDescent="0.35"/>
    <row r="4423" customFormat="1" x14ac:dyDescent="0.35"/>
    <row r="4424" customFormat="1" x14ac:dyDescent="0.35"/>
    <row r="4425" customFormat="1" x14ac:dyDescent="0.35"/>
    <row r="4426" customFormat="1" x14ac:dyDescent="0.35"/>
    <row r="4427" customFormat="1" x14ac:dyDescent="0.35"/>
    <row r="4428" customFormat="1" x14ac:dyDescent="0.35"/>
    <row r="4429" customFormat="1" x14ac:dyDescent="0.35"/>
    <row r="4430" customFormat="1" x14ac:dyDescent="0.35"/>
    <row r="4431" customFormat="1" x14ac:dyDescent="0.35"/>
    <row r="4432" customFormat="1" x14ac:dyDescent="0.35"/>
    <row r="4433" customFormat="1" x14ac:dyDescent="0.35"/>
    <row r="4434" customFormat="1" x14ac:dyDescent="0.35"/>
    <row r="4435" customFormat="1" x14ac:dyDescent="0.35"/>
    <row r="4436" customFormat="1" x14ac:dyDescent="0.35"/>
    <row r="4437" customFormat="1" x14ac:dyDescent="0.35"/>
    <row r="4438" customFormat="1" x14ac:dyDescent="0.35"/>
    <row r="4439" customFormat="1" x14ac:dyDescent="0.35"/>
    <row r="4440" customFormat="1" x14ac:dyDescent="0.35"/>
    <row r="4441" customFormat="1" x14ac:dyDescent="0.35"/>
    <row r="4442" customFormat="1" x14ac:dyDescent="0.35"/>
    <row r="4443" customFormat="1" x14ac:dyDescent="0.35"/>
    <row r="4444" customFormat="1" x14ac:dyDescent="0.35"/>
    <row r="4445" customFormat="1" x14ac:dyDescent="0.35"/>
    <row r="4446" customFormat="1" x14ac:dyDescent="0.35"/>
    <row r="4447" customFormat="1" x14ac:dyDescent="0.35"/>
    <row r="4448" customFormat="1" x14ac:dyDescent="0.35"/>
    <row r="4449" customFormat="1" x14ac:dyDescent="0.35"/>
    <row r="4450" customFormat="1" x14ac:dyDescent="0.35"/>
    <row r="4451" customFormat="1" x14ac:dyDescent="0.35"/>
    <row r="4452" customFormat="1" x14ac:dyDescent="0.35"/>
    <row r="4453" customFormat="1" x14ac:dyDescent="0.35"/>
    <row r="4454" customFormat="1" x14ac:dyDescent="0.35"/>
    <row r="4455" customFormat="1" x14ac:dyDescent="0.35"/>
    <row r="4456" customFormat="1" x14ac:dyDescent="0.35"/>
    <row r="4457" customFormat="1" x14ac:dyDescent="0.35"/>
    <row r="4458" customFormat="1" x14ac:dyDescent="0.35"/>
    <row r="4459" customFormat="1" x14ac:dyDescent="0.35"/>
    <row r="4460" customFormat="1" x14ac:dyDescent="0.35"/>
    <row r="4461" customFormat="1" x14ac:dyDescent="0.35"/>
    <row r="4462" customFormat="1" x14ac:dyDescent="0.35"/>
    <row r="4463" customFormat="1" x14ac:dyDescent="0.35"/>
    <row r="4464" customFormat="1" x14ac:dyDescent="0.35"/>
    <row r="4465" customFormat="1" x14ac:dyDescent="0.35"/>
    <row r="4466" customFormat="1" x14ac:dyDescent="0.35"/>
    <row r="4467" customFormat="1" x14ac:dyDescent="0.35"/>
    <row r="4468" customFormat="1" x14ac:dyDescent="0.35"/>
    <row r="4469" customFormat="1" x14ac:dyDescent="0.35"/>
    <row r="4470" customFormat="1" x14ac:dyDescent="0.35"/>
    <row r="4471" customFormat="1" x14ac:dyDescent="0.35"/>
    <row r="4472" customFormat="1" x14ac:dyDescent="0.35"/>
    <row r="4473" customFormat="1" x14ac:dyDescent="0.35"/>
    <row r="4474" customFormat="1" x14ac:dyDescent="0.35"/>
    <row r="4475" customFormat="1" x14ac:dyDescent="0.35"/>
    <row r="4476" customFormat="1" x14ac:dyDescent="0.35"/>
    <row r="4477" customFormat="1" x14ac:dyDescent="0.35"/>
    <row r="4478" customFormat="1" x14ac:dyDescent="0.35"/>
    <row r="4479" customFormat="1" x14ac:dyDescent="0.35"/>
    <row r="4480" customFormat="1" x14ac:dyDescent="0.35"/>
    <row r="4481" customFormat="1" x14ac:dyDescent="0.35"/>
    <row r="4482" customFormat="1" x14ac:dyDescent="0.35"/>
    <row r="4483" customFormat="1" x14ac:dyDescent="0.35"/>
    <row r="4484" customFormat="1" x14ac:dyDescent="0.35"/>
    <row r="4485" customFormat="1" x14ac:dyDescent="0.35"/>
    <row r="4486" customFormat="1" x14ac:dyDescent="0.35"/>
    <row r="4487" customFormat="1" x14ac:dyDescent="0.35"/>
    <row r="4488" customFormat="1" x14ac:dyDescent="0.35"/>
    <row r="4489" customFormat="1" x14ac:dyDescent="0.35"/>
    <row r="4490" customFormat="1" x14ac:dyDescent="0.35"/>
    <row r="4491" customFormat="1" x14ac:dyDescent="0.35"/>
    <row r="4492" customFormat="1" x14ac:dyDescent="0.35"/>
    <row r="4493" customFormat="1" x14ac:dyDescent="0.35"/>
    <row r="4494" customFormat="1" x14ac:dyDescent="0.35"/>
    <row r="4495" customFormat="1" x14ac:dyDescent="0.35"/>
    <row r="4496" customFormat="1" x14ac:dyDescent="0.35"/>
    <row r="4497" customFormat="1" x14ac:dyDescent="0.35"/>
    <row r="4498" customFormat="1" x14ac:dyDescent="0.35"/>
    <row r="4499" customFormat="1" x14ac:dyDescent="0.35"/>
    <row r="4500" customFormat="1" x14ac:dyDescent="0.35"/>
    <row r="4501" customFormat="1" x14ac:dyDescent="0.35"/>
    <row r="4502" customFormat="1" x14ac:dyDescent="0.35"/>
    <row r="4503" customFormat="1" x14ac:dyDescent="0.35"/>
    <row r="4504" customFormat="1" x14ac:dyDescent="0.35"/>
    <row r="4505" customFormat="1" x14ac:dyDescent="0.35"/>
    <row r="4506" customFormat="1" x14ac:dyDescent="0.35"/>
    <row r="4507" customFormat="1" x14ac:dyDescent="0.35"/>
    <row r="4508" customFormat="1" x14ac:dyDescent="0.35"/>
    <row r="4509" customFormat="1" x14ac:dyDescent="0.35"/>
    <row r="4510" customFormat="1" x14ac:dyDescent="0.35"/>
    <row r="4511" customFormat="1" x14ac:dyDescent="0.35"/>
    <row r="4512" customFormat="1" x14ac:dyDescent="0.35"/>
    <row r="4513" customFormat="1" x14ac:dyDescent="0.35"/>
    <row r="4514" customFormat="1" x14ac:dyDescent="0.35"/>
    <row r="4515" customFormat="1" x14ac:dyDescent="0.35"/>
    <row r="4516" customFormat="1" x14ac:dyDescent="0.35"/>
    <row r="4517" customFormat="1" x14ac:dyDescent="0.35"/>
    <row r="4518" customFormat="1" x14ac:dyDescent="0.35"/>
    <row r="4519" customFormat="1" x14ac:dyDescent="0.35"/>
    <row r="4520" customFormat="1" x14ac:dyDescent="0.35"/>
    <row r="4521" customFormat="1" x14ac:dyDescent="0.35"/>
    <row r="4522" customFormat="1" x14ac:dyDescent="0.35"/>
    <row r="4523" customFormat="1" x14ac:dyDescent="0.35"/>
    <row r="4524" customFormat="1" x14ac:dyDescent="0.35"/>
    <row r="4525" customFormat="1" x14ac:dyDescent="0.35"/>
    <row r="4526" customFormat="1" x14ac:dyDescent="0.35"/>
    <row r="4527" customFormat="1" x14ac:dyDescent="0.35"/>
    <row r="4528" customFormat="1" x14ac:dyDescent="0.35"/>
    <row r="4529" customFormat="1" x14ac:dyDescent="0.35"/>
    <row r="4530" customFormat="1" x14ac:dyDescent="0.35"/>
    <row r="4531" customFormat="1" x14ac:dyDescent="0.35"/>
    <row r="4532" customFormat="1" x14ac:dyDescent="0.35"/>
    <row r="4533" customFormat="1" x14ac:dyDescent="0.35"/>
    <row r="4534" customFormat="1" x14ac:dyDescent="0.35"/>
    <row r="4535" customFormat="1" x14ac:dyDescent="0.35"/>
    <row r="4536" customFormat="1" x14ac:dyDescent="0.35"/>
    <row r="4537" customFormat="1" x14ac:dyDescent="0.35"/>
    <row r="4538" customFormat="1" x14ac:dyDescent="0.35"/>
    <row r="4539" customFormat="1" x14ac:dyDescent="0.35"/>
    <row r="4540" customFormat="1" x14ac:dyDescent="0.35"/>
    <row r="4541" customFormat="1" x14ac:dyDescent="0.35"/>
    <row r="4542" customFormat="1" x14ac:dyDescent="0.35"/>
    <row r="4543" customFormat="1" x14ac:dyDescent="0.35"/>
    <row r="4544" customFormat="1" x14ac:dyDescent="0.35"/>
    <row r="4545" customFormat="1" x14ac:dyDescent="0.35"/>
    <row r="4546" customFormat="1" x14ac:dyDescent="0.35"/>
    <row r="4547" customFormat="1" x14ac:dyDescent="0.35"/>
    <row r="4548" customFormat="1" x14ac:dyDescent="0.35"/>
    <row r="4549" customFormat="1" x14ac:dyDescent="0.35"/>
    <row r="4550" customFormat="1" x14ac:dyDescent="0.35"/>
    <row r="4551" customFormat="1" x14ac:dyDescent="0.35"/>
    <row r="4552" customFormat="1" x14ac:dyDescent="0.35"/>
    <row r="4553" customFormat="1" x14ac:dyDescent="0.35"/>
    <row r="4554" customFormat="1" x14ac:dyDescent="0.35"/>
    <row r="4555" customFormat="1" x14ac:dyDescent="0.35"/>
    <row r="4556" customFormat="1" x14ac:dyDescent="0.35"/>
    <row r="4557" customFormat="1" x14ac:dyDescent="0.35"/>
    <row r="4558" customFormat="1" x14ac:dyDescent="0.35"/>
    <row r="4559" customFormat="1" x14ac:dyDescent="0.35"/>
    <row r="4560" customFormat="1" x14ac:dyDescent="0.35"/>
    <row r="4561" customFormat="1" x14ac:dyDescent="0.35"/>
    <row r="4562" customFormat="1" x14ac:dyDescent="0.35"/>
    <row r="4563" customFormat="1" x14ac:dyDescent="0.35"/>
    <row r="4564" customFormat="1" x14ac:dyDescent="0.35"/>
    <row r="4565" customFormat="1" x14ac:dyDescent="0.35"/>
    <row r="4566" customFormat="1" x14ac:dyDescent="0.35"/>
    <row r="4567" customFormat="1" x14ac:dyDescent="0.35"/>
    <row r="4568" customFormat="1" x14ac:dyDescent="0.35"/>
    <row r="4569" customFormat="1" x14ac:dyDescent="0.35"/>
    <row r="4570" customFormat="1" x14ac:dyDescent="0.35"/>
    <row r="4571" customFormat="1" x14ac:dyDescent="0.35"/>
    <row r="4572" customFormat="1" x14ac:dyDescent="0.35"/>
    <row r="4573" customFormat="1" x14ac:dyDescent="0.35"/>
    <row r="4574" customFormat="1" x14ac:dyDescent="0.35"/>
    <row r="4575" customFormat="1" x14ac:dyDescent="0.35"/>
    <row r="4576" customFormat="1" x14ac:dyDescent="0.35"/>
    <row r="4577" customFormat="1" x14ac:dyDescent="0.35"/>
    <row r="4578" customFormat="1" x14ac:dyDescent="0.35"/>
    <row r="4579" customFormat="1" x14ac:dyDescent="0.35"/>
    <row r="4580" customFormat="1" x14ac:dyDescent="0.35"/>
    <row r="4581" customFormat="1" x14ac:dyDescent="0.35"/>
    <row r="4582" customFormat="1" x14ac:dyDescent="0.35"/>
    <row r="4583" customFormat="1" x14ac:dyDescent="0.35"/>
    <row r="4584" customFormat="1" x14ac:dyDescent="0.35"/>
    <row r="4585" customFormat="1" x14ac:dyDescent="0.35"/>
    <row r="4586" customFormat="1" x14ac:dyDescent="0.35"/>
    <row r="4587" customFormat="1" x14ac:dyDescent="0.35"/>
    <row r="4588" customFormat="1" x14ac:dyDescent="0.35"/>
    <row r="4589" customFormat="1" x14ac:dyDescent="0.35"/>
    <row r="4590" customFormat="1" x14ac:dyDescent="0.35"/>
    <row r="4591" customFormat="1" x14ac:dyDescent="0.35"/>
    <row r="4592" customFormat="1" x14ac:dyDescent="0.35"/>
    <row r="4593" customFormat="1" x14ac:dyDescent="0.35"/>
    <row r="4594" customFormat="1" x14ac:dyDescent="0.35"/>
    <row r="4595" customFormat="1" x14ac:dyDescent="0.35"/>
    <row r="4596" customFormat="1" x14ac:dyDescent="0.35"/>
    <row r="4597" customFormat="1" x14ac:dyDescent="0.35"/>
    <row r="4598" customFormat="1" x14ac:dyDescent="0.35"/>
    <row r="4599" customFormat="1" x14ac:dyDescent="0.35"/>
    <row r="4600" customFormat="1" x14ac:dyDescent="0.35"/>
    <row r="4601" customFormat="1" x14ac:dyDescent="0.35"/>
    <row r="4602" customFormat="1" x14ac:dyDescent="0.35"/>
    <row r="4603" customFormat="1" x14ac:dyDescent="0.35"/>
    <row r="4604" customFormat="1" x14ac:dyDescent="0.35"/>
    <row r="4605" customFormat="1" x14ac:dyDescent="0.35"/>
    <row r="4606" customFormat="1" x14ac:dyDescent="0.35"/>
    <row r="4607" customFormat="1" x14ac:dyDescent="0.35"/>
    <row r="4608" customFormat="1" x14ac:dyDescent="0.35"/>
    <row r="4609" customFormat="1" x14ac:dyDescent="0.35"/>
    <row r="4610" customFormat="1" x14ac:dyDescent="0.35"/>
    <row r="4611" customFormat="1" x14ac:dyDescent="0.35"/>
    <row r="4612" customFormat="1" x14ac:dyDescent="0.35"/>
    <row r="4613" customFormat="1" x14ac:dyDescent="0.35"/>
    <row r="4614" customFormat="1" x14ac:dyDescent="0.35"/>
    <row r="4615" customFormat="1" x14ac:dyDescent="0.35"/>
    <row r="4616" customFormat="1" x14ac:dyDescent="0.35"/>
    <row r="4617" customFormat="1" x14ac:dyDescent="0.35"/>
    <row r="4618" customFormat="1" x14ac:dyDescent="0.35"/>
    <row r="4619" customFormat="1" x14ac:dyDescent="0.35"/>
    <row r="4620" customFormat="1" x14ac:dyDescent="0.35"/>
    <row r="4621" customFormat="1" x14ac:dyDescent="0.35"/>
    <row r="4622" customFormat="1" x14ac:dyDescent="0.35"/>
    <row r="4623" customFormat="1" x14ac:dyDescent="0.35"/>
    <row r="4624" customFormat="1" x14ac:dyDescent="0.35"/>
    <row r="4625" customFormat="1" x14ac:dyDescent="0.35"/>
    <row r="4626" customFormat="1" x14ac:dyDescent="0.35"/>
    <row r="4627" customFormat="1" x14ac:dyDescent="0.35"/>
    <row r="4628" customFormat="1" x14ac:dyDescent="0.35"/>
    <row r="4629" customFormat="1" x14ac:dyDescent="0.35"/>
    <row r="4630" customFormat="1" x14ac:dyDescent="0.35"/>
    <row r="4631" customFormat="1" x14ac:dyDescent="0.35"/>
    <row r="4632" customFormat="1" x14ac:dyDescent="0.35"/>
    <row r="4633" customFormat="1" x14ac:dyDescent="0.35"/>
    <row r="4634" customFormat="1" x14ac:dyDescent="0.35"/>
    <row r="4635" customFormat="1" x14ac:dyDescent="0.35"/>
    <row r="4636" customFormat="1" x14ac:dyDescent="0.35"/>
    <row r="4637" customFormat="1" x14ac:dyDescent="0.35"/>
    <row r="4638" customFormat="1" x14ac:dyDescent="0.35"/>
    <row r="4639" customFormat="1" x14ac:dyDescent="0.35"/>
    <row r="4640" customFormat="1" x14ac:dyDescent="0.35"/>
    <row r="4641" customFormat="1" x14ac:dyDescent="0.35"/>
    <row r="4642" customFormat="1" x14ac:dyDescent="0.35"/>
    <row r="4643" customFormat="1" x14ac:dyDescent="0.35"/>
    <row r="4644" customFormat="1" x14ac:dyDescent="0.35"/>
    <row r="4645" customFormat="1" x14ac:dyDescent="0.35"/>
    <row r="4646" customFormat="1" x14ac:dyDescent="0.35"/>
    <row r="4647" customFormat="1" x14ac:dyDescent="0.35"/>
    <row r="4648" customFormat="1" x14ac:dyDescent="0.35"/>
    <row r="4649" customFormat="1" x14ac:dyDescent="0.35"/>
    <row r="4650" customFormat="1" x14ac:dyDescent="0.35"/>
    <row r="4651" customFormat="1" x14ac:dyDescent="0.35"/>
    <row r="4652" customFormat="1" x14ac:dyDescent="0.35"/>
    <row r="4653" customFormat="1" x14ac:dyDescent="0.35"/>
    <row r="4654" customFormat="1" x14ac:dyDescent="0.35"/>
    <row r="4655" customFormat="1" x14ac:dyDescent="0.35"/>
    <row r="4656" customFormat="1" x14ac:dyDescent="0.35"/>
    <row r="4657" customFormat="1" x14ac:dyDescent="0.35"/>
    <row r="4658" customFormat="1" x14ac:dyDescent="0.35"/>
    <row r="4659" customFormat="1" x14ac:dyDescent="0.35"/>
    <row r="4660" customFormat="1" x14ac:dyDescent="0.35"/>
    <row r="4661" customFormat="1" x14ac:dyDescent="0.35"/>
    <row r="4662" customFormat="1" x14ac:dyDescent="0.35"/>
    <row r="4663" customFormat="1" x14ac:dyDescent="0.35"/>
    <row r="4664" customFormat="1" x14ac:dyDescent="0.35"/>
    <row r="4665" customFormat="1" x14ac:dyDescent="0.35"/>
    <row r="4666" customFormat="1" x14ac:dyDescent="0.35"/>
    <row r="4667" customFormat="1" x14ac:dyDescent="0.35"/>
    <row r="4668" customFormat="1" x14ac:dyDescent="0.35"/>
    <row r="4669" customFormat="1" x14ac:dyDescent="0.35"/>
    <row r="4670" customFormat="1" x14ac:dyDescent="0.35"/>
    <row r="4671" customFormat="1" x14ac:dyDescent="0.35"/>
    <row r="4672" customFormat="1" x14ac:dyDescent="0.35"/>
    <row r="4673" customFormat="1" x14ac:dyDescent="0.35"/>
    <row r="4674" customFormat="1" x14ac:dyDescent="0.35"/>
    <row r="4675" customFormat="1" x14ac:dyDescent="0.35"/>
    <row r="4676" customFormat="1" x14ac:dyDescent="0.35"/>
    <row r="4677" customFormat="1" x14ac:dyDescent="0.35"/>
    <row r="4678" customFormat="1" x14ac:dyDescent="0.35"/>
    <row r="4679" customFormat="1" x14ac:dyDescent="0.35"/>
    <row r="4680" customFormat="1" x14ac:dyDescent="0.35"/>
    <row r="4681" customFormat="1" x14ac:dyDescent="0.35"/>
    <row r="4682" customFormat="1" x14ac:dyDescent="0.35"/>
    <row r="4683" customFormat="1" x14ac:dyDescent="0.35"/>
    <row r="4684" customFormat="1" x14ac:dyDescent="0.35"/>
    <row r="4685" customFormat="1" x14ac:dyDescent="0.35"/>
    <row r="4686" customFormat="1" x14ac:dyDescent="0.35"/>
    <row r="4687" customFormat="1" x14ac:dyDescent="0.35"/>
    <row r="4688" customFormat="1" x14ac:dyDescent="0.35"/>
    <row r="4689" customFormat="1" x14ac:dyDescent="0.35"/>
    <row r="4690" customFormat="1" x14ac:dyDescent="0.35"/>
    <row r="4691" customFormat="1" x14ac:dyDescent="0.35"/>
    <row r="4692" customFormat="1" x14ac:dyDescent="0.35"/>
    <row r="4693" customFormat="1" x14ac:dyDescent="0.35"/>
    <row r="4694" customFormat="1" x14ac:dyDescent="0.35"/>
    <row r="4695" customFormat="1" x14ac:dyDescent="0.35"/>
    <row r="4696" customFormat="1" x14ac:dyDescent="0.35"/>
    <row r="4697" customFormat="1" x14ac:dyDescent="0.35"/>
    <row r="4698" customFormat="1" x14ac:dyDescent="0.35"/>
    <row r="4699" customFormat="1" x14ac:dyDescent="0.35"/>
    <row r="4700" customFormat="1" x14ac:dyDescent="0.35"/>
    <row r="4701" customFormat="1" x14ac:dyDescent="0.35"/>
    <row r="4702" customFormat="1" x14ac:dyDescent="0.35"/>
    <row r="4703" customFormat="1" x14ac:dyDescent="0.35"/>
    <row r="4704" customFormat="1" x14ac:dyDescent="0.35"/>
    <row r="4705" customFormat="1" x14ac:dyDescent="0.35"/>
    <row r="4706" customFormat="1" x14ac:dyDescent="0.35"/>
    <row r="4707" customFormat="1" x14ac:dyDescent="0.35"/>
    <row r="4708" customFormat="1" x14ac:dyDescent="0.35"/>
    <row r="4709" customFormat="1" x14ac:dyDescent="0.35"/>
    <row r="4710" customFormat="1" x14ac:dyDescent="0.35"/>
    <row r="4711" customFormat="1" x14ac:dyDescent="0.35"/>
    <row r="4712" customFormat="1" x14ac:dyDescent="0.35"/>
    <row r="4713" customFormat="1" x14ac:dyDescent="0.35"/>
    <row r="4714" customFormat="1" x14ac:dyDescent="0.35"/>
    <row r="4715" customFormat="1" x14ac:dyDescent="0.35"/>
    <row r="4716" customFormat="1" x14ac:dyDescent="0.35"/>
    <row r="4717" customFormat="1" x14ac:dyDescent="0.35"/>
    <row r="4718" customFormat="1" x14ac:dyDescent="0.35"/>
    <row r="4719" customFormat="1" x14ac:dyDescent="0.35"/>
    <row r="4720" customFormat="1" x14ac:dyDescent="0.35"/>
    <row r="4721" customFormat="1" x14ac:dyDescent="0.35"/>
    <row r="4722" customFormat="1" x14ac:dyDescent="0.35"/>
    <row r="4723" customFormat="1" x14ac:dyDescent="0.35"/>
    <row r="4724" customFormat="1" x14ac:dyDescent="0.35"/>
    <row r="4725" customFormat="1" x14ac:dyDescent="0.35"/>
    <row r="4726" customFormat="1" x14ac:dyDescent="0.35"/>
    <row r="4727" customFormat="1" x14ac:dyDescent="0.35"/>
    <row r="4728" customFormat="1" x14ac:dyDescent="0.35"/>
    <row r="4729" customFormat="1" x14ac:dyDescent="0.35"/>
    <row r="4730" customFormat="1" x14ac:dyDescent="0.35"/>
    <row r="4731" customFormat="1" x14ac:dyDescent="0.35"/>
    <row r="4732" customFormat="1" x14ac:dyDescent="0.35"/>
    <row r="4733" customFormat="1" x14ac:dyDescent="0.35"/>
    <row r="4734" customFormat="1" x14ac:dyDescent="0.35"/>
    <row r="4735" customFormat="1" x14ac:dyDescent="0.35"/>
    <row r="4736" customFormat="1" x14ac:dyDescent="0.35"/>
    <row r="4737" customFormat="1" x14ac:dyDescent="0.35"/>
    <row r="4738" customFormat="1" x14ac:dyDescent="0.35"/>
    <row r="4739" customFormat="1" x14ac:dyDescent="0.35"/>
    <row r="4740" customFormat="1" x14ac:dyDescent="0.35"/>
    <row r="4741" customFormat="1" x14ac:dyDescent="0.35"/>
    <row r="4742" customFormat="1" x14ac:dyDescent="0.35"/>
    <row r="4743" customFormat="1" x14ac:dyDescent="0.35"/>
    <row r="4744" customFormat="1" x14ac:dyDescent="0.35"/>
    <row r="4745" customFormat="1" x14ac:dyDescent="0.35"/>
    <row r="4746" customFormat="1" x14ac:dyDescent="0.35"/>
    <row r="4747" customFormat="1" x14ac:dyDescent="0.35"/>
    <row r="4748" customFormat="1" x14ac:dyDescent="0.35"/>
    <row r="4749" customFormat="1" x14ac:dyDescent="0.35"/>
    <row r="4750" customFormat="1" x14ac:dyDescent="0.35"/>
    <row r="4751" customFormat="1" x14ac:dyDescent="0.35"/>
    <row r="4752" customFormat="1" x14ac:dyDescent="0.35"/>
    <row r="4753" customFormat="1" x14ac:dyDescent="0.35"/>
    <row r="4754" customFormat="1" x14ac:dyDescent="0.35"/>
    <row r="4755" customFormat="1" x14ac:dyDescent="0.35"/>
    <row r="4756" customFormat="1" x14ac:dyDescent="0.35"/>
    <row r="4757" customFormat="1" x14ac:dyDescent="0.35"/>
    <row r="4758" customFormat="1" x14ac:dyDescent="0.35"/>
    <row r="4759" customFormat="1" x14ac:dyDescent="0.35"/>
    <row r="4760" customFormat="1" x14ac:dyDescent="0.35"/>
    <row r="4761" customFormat="1" x14ac:dyDescent="0.35"/>
    <row r="4762" customFormat="1" x14ac:dyDescent="0.35"/>
    <row r="4763" customFormat="1" x14ac:dyDescent="0.35"/>
    <row r="4764" customFormat="1" x14ac:dyDescent="0.35"/>
    <row r="4765" customFormat="1" x14ac:dyDescent="0.35"/>
    <row r="4766" customFormat="1" x14ac:dyDescent="0.35"/>
    <row r="4767" customFormat="1" x14ac:dyDescent="0.35"/>
    <row r="4768" customFormat="1" x14ac:dyDescent="0.35"/>
    <row r="4769" customFormat="1" x14ac:dyDescent="0.35"/>
    <row r="4770" customFormat="1" x14ac:dyDescent="0.35"/>
    <row r="4771" customFormat="1" x14ac:dyDescent="0.35"/>
    <row r="4772" customFormat="1" x14ac:dyDescent="0.35"/>
    <row r="4773" customFormat="1" x14ac:dyDescent="0.35"/>
    <row r="4774" customFormat="1" x14ac:dyDescent="0.35"/>
    <row r="4775" customFormat="1" x14ac:dyDescent="0.35"/>
    <row r="4776" customFormat="1" x14ac:dyDescent="0.35"/>
    <row r="4777" customFormat="1" x14ac:dyDescent="0.35"/>
    <row r="4778" customFormat="1" x14ac:dyDescent="0.35"/>
    <row r="4779" customFormat="1" x14ac:dyDescent="0.35"/>
    <row r="4780" customFormat="1" x14ac:dyDescent="0.35"/>
    <row r="4781" customFormat="1" x14ac:dyDescent="0.35"/>
    <row r="4782" customFormat="1" x14ac:dyDescent="0.35"/>
    <row r="4783" customFormat="1" x14ac:dyDescent="0.35"/>
    <row r="4784" customFormat="1" x14ac:dyDescent="0.35"/>
    <row r="4785" customFormat="1" x14ac:dyDescent="0.35"/>
    <row r="4786" customFormat="1" x14ac:dyDescent="0.35"/>
    <row r="4787" customFormat="1" x14ac:dyDescent="0.35"/>
    <row r="4788" customFormat="1" x14ac:dyDescent="0.35"/>
    <row r="4789" customFormat="1" x14ac:dyDescent="0.35"/>
    <row r="4790" customFormat="1" x14ac:dyDescent="0.35"/>
    <row r="4791" customFormat="1" x14ac:dyDescent="0.35"/>
    <row r="4792" customFormat="1" x14ac:dyDescent="0.35"/>
    <row r="4793" customFormat="1" x14ac:dyDescent="0.35"/>
    <row r="4794" customFormat="1" x14ac:dyDescent="0.35"/>
    <row r="4795" customFormat="1" x14ac:dyDescent="0.35"/>
    <row r="4796" customFormat="1" x14ac:dyDescent="0.35"/>
    <row r="4797" customFormat="1" x14ac:dyDescent="0.35"/>
    <row r="4798" customFormat="1" x14ac:dyDescent="0.35"/>
    <row r="4799" customFormat="1" x14ac:dyDescent="0.35"/>
    <row r="4800" customFormat="1" x14ac:dyDescent="0.35"/>
    <row r="4801" customFormat="1" x14ac:dyDescent="0.35"/>
    <row r="4802" customFormat="1" x14ac:dyDescent="0.35"/>
    <row r="4803" customFormat="1" x14ac:dyDescent="0.35"/>
    <row r="4804" customFormat="1" x14ac:dyDescent="0.35"/>
    <row r="4805" customFormat="1" x14ac:dyDescent="0.35"/>
    <row r="4806" customFormat="1" x14ac:dyDescent="0.35"/>
    <row r="4807" customFormat="1" x14ac:dyDescent="0.35"/>
    <row r="4808" customFormat="1" x14ac:dyDescent="0.35"/>
    <row r="4809" customFormat="1" x14ac:dyDescent="0.35"/>
    <row r="4810" customFormat="1" x14ac:dyDescent="0.35"/>
    <row r="4811" customFormat="1" x14ac:dyDescent="0.35"/>
    <row r="4812" customFormat="1" x14ac:dyDescent="0.35"/>
    <row r="4813" customFormat="1" x14ac:dyDescent="0.35"/>
    <row r="4814" customFormat="1" x14ac:dyDescent="0.35"/>
    <row r="4815" customFormat="1" x14ac:dyDescent="0.35"/>
    <row r="4816" customFormat="1" x14ac:dyDescent="0.35"/>
    <row r="4817" customFormat="1" x14ac:dyDescent="0.35"/>
    <row r="4818" customFormat="1" x14ac:dyDescent="0.35"/>
    <row r="4819" customFormat="1" x14ac:dyDescent="0.35"/>
    <row r="4820" customFormat="1" x14ac:dyDescent="0.35"/>
    <row r="4821" customFormat="1" x14ac:dyDescent="0.35"/>
    <row r="4822" customFormat="1" x14ac:dyDescent="0.35"/>
    <row r="4823" customFormat="1" x14ac:dyDescent="0.35"/>
    <row r="4824" customFormat="1" x14ac:dyDescent="0.35"/>
    <row r="4825" customFormat="1" x14ac:dyDescent="0.35"/>
    <row r="4826" customFormat="1" x14ac:dyDescent="0.35"/>
    <row r="4827" customFormat="1" x14ac:dyDescent="0.35"/>
    <row r="4828" customFormat="1" x14ac:dyDescent="0.35"/>
    <row r="4829" customFormat="1" x14ac:dyDescent="0.35"/>
    <row r="4830" customFormat="1" x14ac:dyDescent="0.35"/>
    <row r="4831" customFormat="1" x14ac:dyDescent="0.35"/>
    <row r="4832" customFormat="1" x14ac:dyDescent="0.35"/>
    <row r="4833" customFormat="1" x14ac:dyDescent="0.35"/>
    <row r="4834" customFormat="1" x14ac:dyDescent="0.35"/>
    <row r="4835" customFormat="1" x14ac:dyDescent="0.35"/>
    <row r="4836" customFormat="1" x14ac:dyDescent="0.35"/>
    <row r="4837" customFormat="1" x14ac:dyDescent="0.35"/>
    <row r="4838" customFormat="1" x14ac:dyDescent="0.35"/>
    <row r="4839" customFormat="1" x14ac:dyDescent="0.35"/>
    <row r="4840" customFormat="1" x14ac:dyDescent="0.35"/>
    <row r="4841" customFormat="1" x14ac:dyDescent="0.35"/>
    <row r="4842" customFormat="1" x14ac:dyDescent="0.35"/>
    <row r="4843" customFormat="1" x14ac:dyDescent="0.35"/>
    <row r="4844" customFormat="1" x14ac:dyDescent="0.35"/>
    <row r="4845" customFormat="1" x14ac:dyDescent="0.35"/>
    <row r="4846" customFormat="1" x14ac:dyDescent="0.35"/>
    <row r="4847" customFormat="1" x14ac:dyDescent="0.35"/>
    <row r="4848" customFormat="1" x14ac:dyDescent="0.35"/>
    <row r="4849" customFormat="1" x14ac:dyDescent="0.35"/>
    <row r="4850" customFormat="1" x14ac:dyDescent="0.35"/>
    <row r="4851" customFormat="1" x14ac:dyDescent="0.35"/>
    <row r="4852" customFormat="1" x14ac:dyDescent="0.35"/>
    <row r="4853" customFormat="1" x14ac:dyDescent="0.35"/>
    <row r="4854" customFormat="1" x14ac:dyDescent="0.35"/>
    <row r="4855" customFormat="1" x14ac:dyDescent="0.35"/>
    <row r="4856" customFormat="1" x14ac:dyDescent="0.35"/>
    <row r="4857" customFormat="1" x14ac:dyDescent="0.35"/>
    <row r="4858" customFormat="1" x14ac:dyDescent="0.35"/>
    <row r="4859" customFormat="1" x14ac:dyDescent="0.35"/>
    <row r="4860" customFormat="1" x14ac:dyDescent="0.35"/>
    <row r="4861" customFormat="1" x14ac:dyDescent="0.35"/>
    <row r="4862" customFormat="1" x14ac:dyDescent="0.35"/>
    <row r="4863" customFormat="1" x14ac:dyDescent="0.35"/>
    <row r="4864" customFormat="1" x14ac:dyDescent="0.35"/>
    <row r="4865" customFormat="1" x14ac:dyDescent="0.35"/>
    <row r="4866" customFormat="1" x14ac:dyDescent="0.35"/>
    <row r="4867" customFormat="1" x14ac:dyDescent="0.35"/>
    <row r="4868" customFormat="1" x14ac:dyDescent="0.35"/>
    <row r="4869" customFormat="1" x14ac:dyDescent="0.35"/>
    <row r="4870" customFormat="1" x14ac:dyDescent="0.35"/>
    <row r="4871" customFormat="1" x14ac:dyDescent="0.35"/>
    <row r="4872" customFormat="1" x14ac:dyDescent="0.35"/>
    <row r="4873" customFormat="1" x14ac:dyDescent="0.35"/>
    <row r="4874" customFormat="1" x14ac:dyDescent="0.35"/>
    <row r="4875" customFormat="1" x14ac:dyDescent="0.35"/>
    <row r="4876" customFormat="1" x14ac:dyDescent="0.35"/>
    <row r="4877" customFormat="1" x14ac:dyDescent="0.35"/>
    <row r="4878" customFormat="1" x14ac:dyDescent="0.35"/>
    <row r="4879" customFormat="1" x14ac:dyDescent="0.35"/>
    <row r="4880" customFormat="1" x14ac:dyDescent="0.35"/>
    <row r="4881" customFormat="1" x14ac:dyDescent="0.35"/>
    <row r="4882" customFormat="1" x14ac:dyDescent="0.35"/>
    <row r="4883" customFormat="1" x14ac:dyDescent="0.35"/>
    <row r="4884" customFormat="1" x14ac:dyDescent="0.35"/>
    <row r="4885" customFormat="1" x14ac:dyDescent="0.35"/>
    <row r="4886" customFormat="1" x14ac:dyDescent="0.35"/>
    <row r="4887" customFormat="1" x14ac:dyDescent="0.35"/>
    <row r="4888" customFormat="1" x14ac:dyDescent="0.35"/>
    <row r="4889" customFormat="1" x14ac:dyDescent="0.35"/>
    <row r="4890" customFormat="1" x14ac:dyDescent="0.35"/>
    <row r="4891" customFormat="1" x14ac:dyDescent="0.35"/>
    <row r="4892" customFormat="1" x14ac:dyDescent="0.35"/>
    <row r="4893" customFormat="1" x14ac:dyDescent="0.35"/>
    <row r="4894" customFormat="1" x14ac:dyDescent="0.35"/>
    <row r="4895" customFormat="1" x14ac:dyDescent="0.35"/>
    <row r="4896" customFormat="1" x14ac:dyDescent="0.35"/>
    <row r="4897" customFormat="1" x14ac:dyDescent="0.35"/>
    <row r="4898" customFormat="1" x14ac:dyDescent="0.35"/>
    <row r="4899" customFormat="1" x14ac:dyDescent="0.35"/>
    <row r="4900" customFormat="1" x14ac:dyDescent="0.35"/>
    <row r="4901" customFormat="1" x14ac:dyDescent="0.35"/>
    <row r="4902" customFormat="1" x14ac:dyDescent="0.35"/>
    <row r="4903" customFormat="1" x14ac:dyDescent="0.35"/>
    <row r="4904" customFormat="1" x14ac:dyDescent="0.35"/>
    <row r="4905" customFormat="1" x14ac:dyDescent="0.35"/>
    <row r="4906" customFormat="1" x14ac:dyDescent="0.35"/>
    <row r="4907" customFormat="1" x14ac:dyDescent="0.35"/>
    <row r="4908" customFormat="1" x14ac:dyDescent="0.35"/>
    <row r="4909" customFormat="1" x14ac:dyDescent="0.35"/>
    <row r="4910" customFormat="1" x14ac:dyDescent="0.35"/>
    <row r="4911" customFormat="1" x14ac:dyDescent="0.35"/>
    <row r="4912" customFormat="1" x14ac:dyDescent="0.35"/>
    <row r="4913" customFormat="1" x14ac:dyDescent="0.35"/>
    <row r="4914" customFormat="1" x14ac:dyDescent="0.35"/>
    <row r="4915" customFormat="1" x14ac:dyDescent="0.35"/>
    <row r="4916" customFormat="1" x14ac:dyDescent="0.35"/>
    <row r="4917" customFormat="1" x14ac:dyDescent="0.35"/>
    <row r="4918" customFormat="1" x14ac:dyDescent="0.35"/>
    <row r="4919" customFormat="1" x14ac:dyDescent="0.35"/>
    <row r="4920" customFormat="1" x14ac:dyDescent="0.35"/>
    <row r="4921" customFormat="1" x14ac:dyDescent="0.35"/>
    <row r="4922" customFormat="1" x14ac:dyDescent="0.35"/>
    <row r="4923" customFormat="1" x14ac:dyDescent="0.35"/>
    <row r="4924" customFormat="1" x14ac:dyDescent="0.35"/>
    <row r="4925" customFormat="1" x14ac:dyDescent="0.35"/>
    <row r="4926" customFormat="1" x14ac:dyDescent="0.35"/>
    <row r="4927" customFormat="1" x14ac:dyDescent="0.35"/>
    <row r="4928" customFormat="1" x14ac:dyDescent="0.35"/>
    <row r="4929" customFormat="1" x14ac:dyDescent="0.35"/>
    <row r="4930" customFormat="1" x14ac:dyDescent="0.35"/>
    <row r="4931" customFormat="1" x14ac:dyDescent="0.35"/>
    <row r="4932" customFormat="1" x14ac:dyDescent="0.35"/>
    <row r="4933" customFormat="1" x14ac:dyDescent="0.35"/>
    <row r="4934" customFormat="1" x14ac:dyDescent="0.35"/>
    <row r="4935" customFormat="1" x14ac:dyDescent="0.35"/>
    <row r="4936" customFormat="1" x14ac:dyDescent="0.35"/>
    <row r="4937" customFormat="1" x14ac:dyDescent="0.35"/>
    <row r="4938" customFormat="1" x14ac:dyDescent="0.35"/>
    <row r="4939" customFormat="1" x14ac:dyDescent="0.35"/>
    <row r="4940" customFormat="1" x14ac:dyDescent="0.35"/>
    <row r="4941" customFormat="1" x14ac:dyDescent="0.35"/>
    <row r="4942" customFormat="1" x14ac:dyDescent="0.35"/>
    <row r="4943" customFormat="1" x14ac:dyDescent="0.35"/>
    <row r="4944" customFormat="1" x14ac:dyDescent="0.35"/>
    <row r="4945" customFormat="1" x14ac:dyDescent="0.35"/>
    <row r="4946" customFormat="1" x14ac:dyDescent="0.35"/>
    <row r="4947" customFormat="1" x14ac:dyDescent="0.35"/>
    <row r="4948" customFormat="1" x14ac:dyDescent="0.35"/>
    <row r="4949" customFormat="1" x14ac:dyDescent="0.35"/>
    <row r="4950" customFormat="1" x14ac:dyDescent="0.35"/>
    <row r="4951" customFormat="1" x14ac:dyDescent="0.35"/>
    <row r="4952" customFormat="1" x14ac:dyDescent="0.35"/>
    <row r="4953" customFormat="1" x14ac:dyDescent="0.35"/>
    <row r="4954" customFormat="1" x14ac:dyDescent="0.35"/>
    <row r="4955" customFormat="1" x14ac:dyDescent="0.35"/>
    <row r="4956" customFormat="1" x14ac:dyDescent="0.35"/>
    <row r="4957" customFormat="1" x14ac:dyDescent="0.35"/>
    <row r="4958" customFormat="1" x14ac:dyDescent="0.35"/>
    <row r="4959" customFormat="1" x14ac:dyDescent="0.35"/>
    <row r="4960" customFormat="1" x14ac:dyDescent="0.35"/>
    <row r="4961" customFormat="1" x14ac:dyDescent="0.35"/>
    <row r="4962" customFormat="1" x14ac:dyDescent="0.35"/>
    <row r="4963" customFormat="1" x14ac:dyDescent="0.35"/>
    <row r="4964" customFormat="1" x14ac:dyDescent="0.35"/>
    <row r="4965" customFormat="1" x14ac:dyDescent="0.35"/>
    <row r="4966" customFormat="1" x14ac:dyDescent="0.35"/>
    <row r="4967" customFormat="1" x14ac:dyDescent="0.35"/>
    <row r="4968" customFormat="1" x14ac:dyDescent="0.35"/>
    <row r="4969" customFormat="1" x14ac:dyDescent="0.35"/>
    <row r="4970" customFormat="1" x14ac:dyDescent="0.35"/>
    <row r="4971" customFormat="1" x14ac:dyDescent="0.35"/>
    <row r="4972" customFormat="1" x14ac:dyDescent="0.35"/>
    <row r="4973" customFormat="1" x14ac:dyDescent="0.35"/>
    <row r="4974" customFormat="1" x14ac:dyDescent="0.35"/>
    <row r="4975" customFormat="1" x14ac:dyDescent="0.35"/>
    <row r="4976" customFormat="1" x14ac:dyDescent="0.35"/>
    <row r="4977" customFormat="1" x14ac:dyDescent="0.35"/>
    <row r="4978" customFormat="1" x14ac:dyDescent="0.35"/>
    <row r="4979" customFormat="1" x14ac:dyDescent="0.35"/>
    <row r="4980" customFormat="1" x14ac:dyDescent="0.35"/>
    <row r="4981" customFormat="1" x14ac:dyDescent="0.35"/>
    <row r="4982" customFormat="1" x14ac:dyDescent="0.35"/>
    <row r="4983" customFormat="1" x14ac:dyDescent="0.35"/>
    <row r="4984" customFormat="1" x14ac:dyDescent="0.35"/>
    <row r="4985" customFormat="1" x14ac:dyDescent="0.35"/>
    <row r="4986" customFormat="1" x14ac:dyDescent="0.35"/>
    <row r="4987" customFormat="1" x14ac:dyDescent="0.35"/>
    <row r="4988" customFormat="1" x14ac:dyDescent="0.35"/>
    <row r="4989" customFormat="1" x14ac:dyDescent="0.35"/>
    <row r="4990" customFormat="1" x14ac:dyDescent="0.35"/>
    <row r="4991" customFormat="1" x14ac:dyDescent="0.35"/>
    <row r="4992" customFormat="1" x14ac:dyDescent="0.35"/>
    <row r="4993" customFormat="1" x14ac:dyDescent="0.35"/>
    <row r="4994" customFormat="1" x14ac:dyDescent="0.35"/>
    <row r="4995" customFormat="1" x14ac:dyDescent="0.35"/>
    <row r="4996" customFormat="1" x14ac:dyDescent="0.35"/>
    <row r="4997" customFormat="1" x14ac:dyDescent="0.35"/>
    <row r="4998" customFormat="1" x14ac:dyDescent="0.35"/>
    <row r="4999" customFormat="1" x14ac:dyDescent="0.35"/>
    <row r="5000" customFormat="1" x14ac:dyDescent="0.35"/>
    <row r="5001" customFormat="1" x14ac:dyDescent="0.35"/>
    <row r="5002" customFormat="1" x14ac:dyDescent="0.35"/>
    <row r="5003" customFormat="1" x14ac:dyDescent="0.35"/>
    <row r="5004" customFormat="1" x14ac:dyDescent="0.35"/>
    <row r="5005" customFormat="1" x14ac:dyDescent="0.35"/>
    <row r="5006" customFormat="1" x14ac:dyDescent="0.35"/>
    <row r="5007" customFormat="1" x14ac:dyDescent="0.35"/>
    <row r="5008" customFormat="1" x14ac:dyDescent="0.35"/>
    <row r="5009" customFormat="1" x14ac:dyDescent="0.35"/>
    <row r="5010" customFormat="1" x14ac:dyDescent="0.35"/>
    <row r="5011" customFormat="1" x14ac:dyDescent="0.35"/>
    <row r="5012" customFormat="1" x14ac:dyDescent="0.35"/>
    <row r="5013" customFormat="1" x14ac:dyDescent="0.35"/>
    <row r="5014" customFormat="1" x14ac:dyDescent="0.35"/>
    <row r="5015" customFormat="1" x14ac:dyDescent="0.35"/>
    <row r="5016" customFormat="1" x14ac:dyDescent="0.35"/>
    <row r="5017" customFormat="1" x14ac:dyDescent="0.35"/>
    <row r="5018" customFormat="1" x14ac:dyDescent="0.35"/>
    <row r="5019" customFormat="1" x14ac:dyDescent="0.35"/>
    <row r="5020" customFormat="1" x14ac:dyDescent="0.35"/>
    <row r="5021" customFormat="1" x14ac:dyDescent="0.35"/>
    <row r="5022" customFormat="1" x14ac:dyDescent="0.35"/>
    <row r="5023" customFormat="1" x14ac:dyDescent="0.35"/>
    <row r="5024" customFormat="1" x14ac:dyDescent="0.35"/>
    <row r="5025" customFormat="1" x14ac:dyDescent="0.35"/>
    <row r="5026" customFormat="1" x14ac:dyDescent="0.35"/>
    <row r="5027" customFormat="1" x14ac:dyDescent="0.35"/>
    <row r="5028" customFormat="1" x14ac:dyDescent="0.35"/>
    <row r="5029" customFormat="1" x14ac:dyDescent="0.35"/>
    <row r="5030" customFormat="1" x14ac:dyDescent="0.35"/>
    <row r="5031" customFormat="1" x14ac:dyDescent="0.35"/>
    <row r="5032" customFormat="1" x14ac:dyDescent="0.35"/>
    <row r="5033" customFormat="1" x14ac:dyDescent="0.35"/>
    <row r="5034" customFormat="1" x14ac:dyDescent="0.35"/>
    <row r="5035" customFormat="1" x14ac:dyDescent="0.35"/>
    <row r="5036" customFormat="1" x14ac:dyDescent="0.35"/>
    <row r="5037" customFormat="1" x14ac:dyDescent="0.35"/>
    <row r="5038" customFormat="1" x14ac:dyDescent="0.35"/>
    <row r="5039" customFormat="1" x14ac:dyDescent="0.35"/>
    <row r="5040" customFormat="1" x14ac:dyDescent="0.35"/>
    <row r="5041" customFormat="1" x14ac:dyDescent="0.35"/>
    <row r="5042" customFormat="1" x14ac:dyDescent="0.35"/>
    <row r="5043" customFormat="1" x14ac:dyDescent="0.35"/>
    <row r="5044" customFormat="1" x14ac:dyDescent="0.35"/>
    <row r="5045" customFormat="1" x14ac:dyDescent="0.35"/>
    <row r="5046" customFormat="1" x14ac:dyDescent="0.35"/>
    <row r="5047" customFormat="1" x14ac:dyDescent="0.35"/>
    <row r="5048" customFormat="1" x14ac:dyDescent="0.35"/>
    <row r="5049" customFormat="1" x14ac:dyDescent="0.35"/>
    <row r="5050" customFormat="1" x14ac:dyDescent="0.35"/>
    <row r="5051" customFormat="1" x14ac:dyDescent="0.35"/>
    <row r="5052" customFormat="1" x14ac:dyDescent="0.35"/>
    <row r="5053" customFormat="1" x14ac:dyDescent="0.35"/>
    <row r="5054" customFormat="1" x14ac:dyDescent="0.35"/>
    <row r="5055" customFormat="1" x14ac:dyDescent="0.35"/>
    <row r="5056" customFormat="1" x14ac:dyDescent="0.35"/>
    <row r="5057" customFormat="1" x14ac:dyDescent="0.35"/>
    <row r="5058" customFormat="1" x14ac:dyDescent="0.35"/>
    <row r="5059" customFormat="1" x14ac:dyDescent="0.35"/>
    <row r="5060" customFormat="1" x14ac:dyDescent="0.35"/>
    <row r="5061" customFormat="1" x14ac:dyDescent="0.35"/>
    <row r="5062" customFormat="1" x14ac:dyDescent="0.35"/>
    <row r="5063" customFormat="1" x14ac:dyDescent="0.35"/>
    <row r="5064" customFormat="1" x14ac:dyDescent="0.35"/>
    <row r="5065" customFormat="1" x14ac:dyDescent="0.35"/>
    <row r="5066" customFormat="1" x14ac:dyDescent="0.35"/>
    <row r="5067" customFormat="1" x14ac:dyDescent="0.35"/>
    <row r="5068" customFormat="1" x14ac:dyDescent="0.35"/>
    <row r="5069" customFormat="1" x14ac:dyDescent="0.35"/>
    <row r="5070" customFormat="1" x14ac:dyDescent="0.35"/>
    <row r="5071" customFormat="1" x14ac:dyDescent="0.35"/>
    <row r="5072" customFormat="1" x14ac:dyDescent="0.35"/>
    <row r="5073" customFormat="1" x14ac:dyDescent="0.35"/>
    <row r="5074" customFormat="1" x14ac:dyDescent="0.35"/>
    <row r="5075" customFormat="1" x14ac:dyDescent="0.35"/>
    <row r="5076" customFormat="1" x14ac:dyDescent="0.35"/>
    <row r="5077" customFormat="1" x14ac:dyDescent="0.35"/>
    <row r="5078" customFormat="1" x14ac:dyDescent="0.35"/>
    <row r="5079" customFormat="1" x14ac:dyDescent="0.35"/>
    <row r="5080" customFormat="1" x14ac:dyDescent="0.35"/>
    <row r="5081" customFormat="1" x14ac:dyDescent="0.35"/>
    <row r="5082" customFormat="1" x14ac:dyDescent="0.35"/>
    <row r="5083" customFormat="1" x14ac:dyDescent="0.35"/>
    <row r="5084" customFormat="1" x14ac:dyDescent="0.35"/>
    <row r="5085" customFormat="1" x14ac:dyDescent="0.35"/>
    <row r="5086" customFormat="1" x14ac:dyDescent="0.35"/>
    <row r="5087" customFormat="1" x14ac:dyDescent="0.35"/>
    <row r="5088" customFormat="1" x14ac:dyDescent="0.35"/>
    <row r="5089" customFormat="1" x14ac:dyDescent="0.35"/>
    <row r="5090" customFormat="1" x14ac:dyDescent="0.35"/>
    <row r="5091" customFormat="1" x14ac:dyDescent="0.35"/>
    <row r="5092" customFormat="1" x14ac:dyDescent="0.35"/>
    <row r="5093" customFormat="1" x14ac:dyDescent="0.35"/>
    <row r="5094" customFormat="1" x14ac:dyDescent="0.35"/>
    <row r="5095" customFormat="1" x14ac:dyDescent="0.35"/>
    <row r="5096" customFormat="1" x14ac:dyDescent="0.35"/>
    <row r="5097" customFormat="1" x14ac:dyDescent="0.35"/>
    <row r="5098" customFormat="1" x14ac:dyDescent="0.35"/>
    <row r="5099" customFormat="1" x14ac:dyDescent="0.35"/>
    <row r="5100" customFormat="1" x14ac:dyDescent="0.35"/>
    <row r="5101" customFormat="1" x14ac:dyDescent="0.35"/>
    <row r="5102" customFormat="1" x14ac:dyDescent="0.35"/>
    <row r="5103" customFormat="1" x14ac:dyDescent="0.35"/>
    <row r="5104" customFormat="1" x14ac:dyDescent="0.35"/>
    <row r="5105" customFormat="1" x14ac:dyDescent="0.35"/>
    <row r="5106" customFormat="1" x14ac:dyDescent="0.35"/>
    <row r="5107" customFormat="1" x14ac:dyDescent="0.35"/>
    <row r="5108" customFormat="1" x14ac:dyDescent="0.35"/>
    <row r="5109" customFormat="1" x14ac:dyDescent="0.35"/>
    <row r="5110" customFormat="1" x14ac:dyDescent="0.35"/>
    <row r="5111" customFormat="1" x14ac:dyDescent="0.35"/>
    <row r="5112" customFormat="1" x14ac:dyDescent="0.35"/>
    <row r="5113" customFormat="1" x14ac:dyDescent="0.35"/>
    <row r="5114" customFormat="1" x14ac:dyDescent="0.35"/>
    <row r="5115" customFormat="1" x14ac:dyDescent="0.35"/>
    <row r="5116" customFormat="1" x14ac:dyDescent="0.35"/>
    <row r="5117" customFormat="1" x14ac:dyDescent="0.35"/>
    <row r="5118" customFormat="1" x14ac:dyDescent="0.35"/>
    <row r="5119" customFormat="1" x14ac:dyDescent="0.35"/>
    <row r="5120" customFormat="1" x14ac:dyDescent="0.35"/>
    <row r="5121" customFormat="1" x14ac:dyDescent="0.35"/>
    <row r="5122" customFormat="1" x14ac:dyDescent="0.35"/>
    <row r="5123" customFormat="1" x14ac:dyDescent="0.35"/>
    <row r="5124" customFormat="1" x14ac:dyDescent="0.35"/>
    <row r="5125" customFormat="1" x14ac:dyDescent="0.35"/>
    <row r="5126" customFormat="1" x14ac:dyDescent="0.35"/>
    <row r="5127" customFormat="1" x14ac:dyDescent="0.35"/>
    <row r="5128" customFormat="1" x14ac:dyDescent="0.35"/>
    <row r="5129" customFormat="1" x14ac:dyDescent="0.35"/>
    <row r="5130" customFormat="1" x14ac:dyDescent="0.35"/>
    <row r="5131" customFormat="1" x14ac:dyDescent="0.35"/>
    <row r="5132" customFormat="1" x14ac:dyDescent="0.35"/>
    <row r="5133" customFormat="1" x14ac:dyDescent="0.35"/>
    <row r="5134" customFormat="1" x14ac:dyDescent="0.35"/>
    <row r="5135" customFormat="1" x14ac:dyDescent="0.35"/>
    <row r="5136" customFormat="1" x14ac:dyDescent="0.35"/>
    <row r="5137" customFormat="1" x14ac:dyDescent="0.35"/>
    <row r="5138" customFormat="1" x14ac:dyDescent="0.35"/>
    <row r="5139" customFormat="1" x14ac:dyDescent="0.35"/>
    <row r="5140" customFormat="1" x14ac:dyDescent="0.35"/>
    <row r="5141" customFormat="1" x14ac:dyDescent="0.35"/>
    <row r="5142" customFormat="1" x14ac:dyDescent="0.35"/>
    <row r="5143" customFormat="1" x14ac:dyDescent="0.35"/>
    <row r="5144" customFormat="1" x14ac:dyDescent="0.35"/>
    <row r="5145" customFormat="1" x14ac:dyDescent="0.35"/>
    <row r="5146" customFormat="1" x14ac:dyDescent="0.35"/>
    <row r="5147" customFormat="1" x14ac:dyDescent="0.35"/>
    <row r="5148" customFormat="1" x14ac:dyDescent="0.35"/>
    <row r="5149" customFormat="1" x14ac:dyDescent="0.35"/>
    <row r="5150" customFormat="1" x14ac:dyDescent="0.35"/>
    <row r="5151" customFormat="1" x14ac:dyDescent="0.35"/>
    <row r="5152" customFormat="1" x14ac:dyDescent="0.35"/>
    <row r="5153" customFormat="1" x14ac:dyDescent="0.35"/>
    <row r="5154" customFormat="1" x14ac:dyDescent="0.35"/>
    <row r="5155" customFormat="1" x14ac:dyDescent="0.35"/>
    <row r="5156" customFormat="1" x14ac:dyDescent="0.35"/>
    <row r="5157" customFormat="1" x14ac:dyDescent="0.35"/>
    <row r="5158" customFormat="1" x14ac:dyDescent="0.35"/>
    <row r="5159" customFormat="1" x14ac:dyDescent="0.35"/>
    <row r="5160" customFormat="1" x14ac:dyDescent="0.35"/>
    <row r="5161" customFormat="1" x14ac:dyDescent="0.35"/>
    <row r="5162" customFormat="1" x14ac:dyDescent="0.35"/>
    <row r="5163" customFormat="1" x14ac:dyDescent="0.35"/>
    <row r="5164" customFormat="1" x14ac:dyDescent="0.35"/>
    <row r="5165" customFormat="1" x14ac:dyDescent="0.35"/>
    <row r="5166" customFormat="1" x14ac:dyDescent="0.35"/>
    <row r="5167" customFormat="1" x14ac:dyDescent="0.35"/>
    <row r="5168" customFormat="1" x14ac:dyDescent="0.35"/>
    <row r="5169" customFormat="1" x14ac:dyDescent="0.35"/>
    <row r="5170" customFormat="1" x14ac:dyDescent="0.35"/>
    <row r="5171" customFormat="1" x14ac:dyDescent="0.35"/>
    <row r="5172" customFormat="1" x14ac:dyDescent="0.35"/>
    <row r="5173" customFormat="1" x14ac:dyDescent="0.35"/>
    <row r="5174" customFormat="1" x14ac:dyDescent="0.35"/>
    <row r="5175" customFormat="1" x14ac:dyDescent="0.35"/>
    <row r="5176" customFormat="1" x14ac:dyDescent="0.35"/>
    <row r="5177" customFormat="1" x14ac:dyDescent="0.35"/>
    <row r="5178" customFormat="1" x14ac:dyDescent="0.35"/>
    <row r="5179" customFormat="1" x14ac:dyDescent="0.35"/>
    <row r="5180" customFormat="1" x14ac:dyDescent="0.35"/>
    <row r="5181" customFormat="1" x14ac:dyDescent="0.35"/>
    <row r="5182" customFormat="1" x14ac:dyDescent="0.35"/>
    <row r="5183" customFormat="1" x14ac:dyDescent="0.35"/>
    <row r="5184" customFormat="1" x14ac:dyDescent="0.35"/>
    <row r="5185" customFormat="1" x14ac:dyDescent="0.35"/>
    <row r="5186" customFormat="1" x14ac:dyDescent="0.35"/>
    <row r="5187" customFormat="1" x14ac:dyDescent="0.35"/>
    <row r="5188" customFormat="1" x14ac:dyDescent="0.35"/>
    <row r="5189" customFormat="1" x14ac:dyDescent="0.35"/>
    <row r="5190" customFormat="1" x14ac:dyDescent="0.35"/>
    <row r="5191" customFormat="1" x14ac:dyDescent="0.35"/>
    <row r="5192" customFormat="1" x14ac:dyDescent="0.35"/>
    <row r="5193" customFormat="1" x14ac:dyDescent="0.35"/>
    <row r="5194" customFormat="1" x14ac:dyDescent="0.35"/>
    <row r="5195" customFormat="1" x14ac:dyDescent="0.35"/>
    <row r="5196" customFormat="1" x14ac:dyDescent="0.35"/>
    <row r="5197" customFormat="1" x14ac:dyDescent="0.35"/>
    <row r="5198" customFormat="1" x14ac:dyDescent="0.35"/>
    <row r="5199" customFormat="1" x14ac:dyDescent="0.35"/>
    <row r="5200" customFormat="1" x14ac:dyDescent="0.35"/>
    <row r="5201" customFormat="1" x14ac:dyDescent="0.35"/>
    <row r="5202" customFormat="1" x14ac:dyDescent="0.35"/>
    <row r="5203" customFormat="1" x14ac:dyDescent="0.35"/>
    <row r="5204" customFormat="1" x14ac:dyDescent="0.35"/>
    <row r="5205" customFormat="1" x14ac:dyDescent="0.35"/>
    <row r="5206" customFormat="1" x14ac:dyDescent="0.35"/>
    <row r="5207" customFormat="1" x14ac:dyDescent="0.35"/>
    <row r="5208" customFormat="1" x14ac:dyDescent="0.35"/>
    <row r="5209" customFormat="1" x14ac:dyDescent="0.35"/>
    <row r="5210" customFormat="1" x14ac:dyDescent="0.35"/>
    <row r="5211" customFormat="1" x14ac:dyDescent="0.35"/>
    <row r="5212" customFormat="1" x14ac:dyDescent="0.35"/>
    <row r="5213" customFormat="1" x14ac:dyDescent="0.35"/>
    <row r="5214" customFormat="1" x14ac:dyDescent="0.35"/>
    <row r="5215" customFormat="1" x14ac:dyDescent="0.35"/>
    <row r="5216" customFormat="1" x14ac:dyDescent="0.35"/>
    <row r="5217" customFormat="1" x14ac:dyDescent="0.35"/>
    <row r="5218" customFormat="1" x14ac:dyDescent="0.35"/>
    <row r="5219" customFormat="1" x14ac:dyDescent="0.35"/>
    <row r="5220" customFormat="1" x14ac:dyDescent="0.35"/>
    <row r="5221" customFormat="1" x14ac:dyDescent="0.35"/>
    <row r="5222" customFormat="1" x14ac:dyDescent="0.35"/>
    <row r="5223" customFormat="1" x14ac:dyDescent="0.35"/>
    <row r="5224" customFormat="1" x14ac:dyDescent="0.35"/>
    <row r="5225" customFormat="1" x14ac:dyDescent="0.35"/>
    <row r="5226" customFormat="1" x14ac:dyDescent="0.35"/>
    <row r="5227" customFormat="1" x14ac:dyDescent="0.35"/>
    <row r="5228" customFormat="1" x14ac:dyDescent="0.35"/>
    <row r="5229" customFormat="1" x14ac:dyDescent="0.35"/>
    <row r="5230" customFormat="1" x14ac:dyDescent="0.35"/>
    <row r="5231" customFormat="1" x14ac:dyDescent="0.35"/>
    <row r="5232" customFormat="1" x14ac:dyDescent="0.35"/>
    <row r="5233" customFormat="1" x14ac:dyDescent="0.35"/>
    <row r="5234" customFormat="1" x14ac:dyDescent="0.35"/>
    <row r="5235" customFormat="1" x14ac:dyDescent="0.35"/>
    <row r="5236" customFormat="1" x14ac:dyDescent="0.35"/>
    <row r="5237" customFormat="1" x14ac:dyDescent="0.35"/>
    <row r="5238" customFormat="1" x14ac:dyDescent="0.35"/>
    <row r="5239" customFormat="1" x14ac:dyDescent="0.35"/>
    <row r="5240" customFormat="1" x14ac:dyDescent="0.35"/>
    <row r="5241" customFormat="1" x14ac:dyDescent="0.35"/>
    <row r="5242" customFormat="1" x14ac:dyDescent="0.35"/>
    <row r="5243" customFormat="1" x14ac:dyDescent="0.35"/>
    <row r="5244" customFormat="1" x14ac:dyDescent="0.35"/>
    <row r="5245" customFormat="1" x14ac:dyDescent="0.35"/>
    <row r="5246" customFormat="1" x14ac:dyDescent="0.35"/>
    <row r="5247" customFormat="1" x14ac:dyDescent="0.35"/>
    <row r="5248" customFormat="1" x14ac:dyDescent="0.35"/>
    <row r="5249" customFormat="1" x14ac:dyDescent="0.35"/>
    <row r="5250" customFormat="1" x14ac:dyDescent="0.35"/>
    <row r="5251" customFormat="1" x14ac:dyDescent="0.35"/>
    <row r="5252" customFormat="1" x14ac:dyDescent="0.35"/>
    <row r="5253" customFormat="1" x14ac:dyDescent="0.35"/>
    <row r="5254" customFormat="1" x14ac:dyDescent="0.35"/>
    <row r="5255" customFormat="1" x14ac:dyDescent="0.35"/>
    <row r="5256" customFormat="1" x14ac:dyDescent="0.35"/>
    <row r="5257" customFormat="1" x14ac:dyDescent="0.35"/>
    <row r="5258" customFormat="1" x14ac:dyDescent="0.35"/>
    <row r="5259" customFormat="1" x14ac:dyDescent="0.35"/>
    <row r="5260" customFormat="1" x14ac:dyDescent="0.35"/>
    <row r="5261" customFormat="1" x14ac:dyDescent="0.35"/>
    <row r="5262" customFormat="1" x14ac:dyDescent="0.35"/>
    <row r="5263" customFormat="1" x14ac:dyDescent="0.35"/>
    <row r="5264" customFormat="1" x14ac:dyDescent="0.35"/>
    <row r="5265" customFormat="1" x14ac:dyDescent="0.35"/>
    <row r="5266" customFormat="1" x14ac:dyDescent="0.35"/>
    <row r="5267" customFormat="1" x14ac:dyDescent="0.35"/>
    <row r="5268" customFormat="1" x14ac:dyDescent="0.35"/>
    <row r="5269" customFormat="1" x14ac:dyDescent="0.35"/>
    <row r="5270" customFormat="1" x14ac:dyDescent="0.35"/>
    <row r="5271" customFormat="1" x14ac:dyDescent="0.35"/>
    <row r="5272" customFormat="1" x14ac:dyDescent="0.35"/>
    <row r="5273" customFormat="1" x14ac:dyDescent="0.35"/>
    <row r="5274" customFormat="1" x14ac:dyDescent="0.35"/>
    <row r="5275" customFormat="1" x14ac:dyDescent="0.35"/>
    <row r="5276" customFormat="1" x14ac:dyDescent="0.35"/>
    <row r="5277" customFormat="1" x14ac:dyDescent="0.35"/>
    <row r="5278" customFormat="1" x14ac:dyDescent="0.35"/>
    <row r="5279" customFormat="1" x14ac:dyDescent="0.35"/>
    <row r="5280" customFormat="1" x14ac:dyDescent="0.35"/>
    <row r="5281" customFormat="1" x14ac:dyDescent="0.35"/>
    <row r="5282" customFormat="1" x14ac:dyDescent="0.35"/>
    <row r="5283" customFormat="1" x14ac:dyDescent="0.35"/>
    <row r="5284" customFormat="1" x14ac:dyDescent="0.35"/>
    <row r="5285" customFormat="1" x14ac:dyDescent="0.35"/>
    <row r="5286" customFormat="1" x14ac:dyDescent="0.35"/>
    <row r="5287" customFormat="1" x14ac:dyDescent="0.35"/>
    <row r="5288" customFormat="1" x14ac:dyDescent="0.35"/>
    <row r="5289" customFormat="1" x14ac:dyDescent="0.35"/>
    <row r="5290" customFormat="1" x14ac:dyDescent="0.35"/>
    <row r="5291" customFormat="1" x14ac:dyDescent="0.35"/>
    <row r="5292" customFormat="1" x14ac:dyDescent="0.35"/>
    <row r="5293" customFormat="1" x14ac:dyDescent="0.35"/>
    <row r="5294" customFormat="1" x14ac:dyDescent="0.35"/>
    <row r="5295" customFormat="1" x14ac:dyDescent="0.35"/>
    <row r="5296" customFormat="1" x14ac:dyDescent="0.35"/>
    <row r="5297" customFormat="1" x14ac:dyDescent="0.35"/>
    <row r="5298" customFormat="1" x14ac:dyDescent="0.35"/>
    <row r="5299" customFormat="1" x14ac:dyDescent="0.35"/>
    <row r="5300" customFormat="1" x14ac:dyDescent="0.35"/>
    <row r="5301" customFormat="1" x14ac:dyDescent="0.35"/>
    <row r="5302" customFormat="1" x14ac:dyDescent="0.35"/>
    <row r="5303" customFormat="1" x14ac:dyDescent="0.35"/>
    <row r="5304" customFormat="1" x14ac:dyDescent="0.35"/>
    <row r="5305" customFormat="1" x14ac:dyDescent="0.35"/>
    <row r="5306" customFormat="1" x14ac:dyDescent="0.35"/>
    <row r="5307" customFormat="1" x14ac:dyDescent="0.35"/>
    <row r="5308" customFormat="1" x14ac:dyDescent="0.35"/>
    <row r="5309" customFormat="1" x14ac:dyDescent="0.35"/>
    <row r="5310" customFormat="1" x14ac:dyDescent="0.35"/>
    <row r="5311" customFormat="1" x14ac:dyDescent="0.35"/>
    <row r="5312" customFormat="1" x14ac:dyDescent="0.35"/>
    <row r="5313" customFormat="1" x14ac:dyDescent="0.35"/>
    <row r="5314" customFormat="1" x14ac:dyDescent="0.35"/>
    <row r="5315" customFormat="1" x14ac:dyDescent="0.35"/>
    <row r="5316" customFormat="1" x14ac:dyDescent="0.35"/>
    <row r="5317" customFormat="1" x14ac:dyDescent="0.35"/>
    <row r="5318" customFormat="1" x14ac:dyDescent="0.35"/>
    <row r="5319" customFormat="1" x14ac:dyDescent="0.35"/>
    <row r="5320" customFormat="1" x14ac:dyDescent="0.35"/>
    <row r="5321" customFormat="1" x14ac:dyDescent="0.35"/>
    <row r="5322" customFormat="1" x14ac:dyDescent="0.35"/>
    <row r="5323" customFormat="1" x14ac:dyDescent="0.35"/>
    <row r="5324" customFormat="1" x14ac:dyDescent="0.35"/>
    <row r="5325" customFormat="1" x14ac:dyDescent="0.35"/>
    <row r="5326" customFormat="1" x14ac:dyDescent="0.35"/>
    <row r="5327" customFormat="1" x14ac:dyDescent="0.35"/>
    <row r="5328" customFormat="1" x14ac:dyDescent="0.35"/>
    <row r="5329" customFormat="1" x14ac:dyDescent="0.35"/>
    <row r="5330" customFormat="1" x14ac:dyDescent="0.35"/>
    <row r="5331" customFormat="1" x14ac:dyDescent="0.35"/>
    <row r="5332" customFormat="1" x14ac:dyDescent="0.35"/>
    <row r="5333" customFormat="1" x14ac:dyDescent="0.35"/>
    <row r="5334" customFormat="1" x14ac:dyDescent="0.35"/>
    <row r="5335" customFormat="1" x14ac:dyDescent="0.35"/>
    <row r="5336" customFormat="1" x14ac:dyDescent="0.35"/>
    <row r="5337" customFormat="1" x14ac:dyDescent="0.35"/>
    <row r="5338" customFormat="1" x14ac:dyDescent="0.35"/>
    <row r="5339" customFormat="1" x14ac:dyDescent="0.35"/>
    <row r="5340" customFormat="1" x14ac:dyDescent="0.35"/>
    <row r="5341" customFormat="1" x14ac:dyDescent="0.35"/>
    <row r="5342" customFormat="1" x14ac:dyDescent="0.35"/>
    <row r="5343" customFormat="1" x14ac:dyDescent="0.35"/>
    <row r="5344" customFormat="1" x14ac:dyDescent="0.35"/>
    <row r="5345" customFormat="1" x14ac:dyDescent="0.35"/>
    <row r="5346" customFormat="1" x14ac:dyDescent="0.35"/>
    <row r="5347" customFormat="1" x14ac:dyDescent="0.35"/>
    <row r="5348" customFormat="1" x14ac:dyDescent="0.35"/>
    <row r="5349" customFormat="1" x14ac:dyDescent="0.35"/>
    <row r="5350" customFormat="1" x14ac:dyDescent="0.35"/>
    <row r="5351" customFormat="1" x14ac:dyDescent="0.35"/>
    <row r="5352" customFormat="1" x14ac:dyDescent="0.35"/>
    <row r="5353" customFormat="1" x14ac:dyDescent="0.35"/>
    <row r="5354" customFormat="1" x14ac:dyDescent="0.35"/>
    <row r="5355" customFormat="1" x14ac:dyDescent="0.35"/>
    <row r="5356" customFormat="1" x14ac:dyDescent="0.35"/>
    <row r="5357" customFormat="1" x14ac:dyDescent="0.35"/>
    <row r="5358" customFormat="1" x14ac:dyDescent="0.35"/>
    <row r="5359" customFormat="1" x14ac:dyDescent="0.35"/>
    <row r="5360" customFormat="1" x14ac:dyDescent="0.35"/>
    <row r="5361" customFormat="1" x14ac:dyDescent="0.35"/>
    <row r="5362" customFormat="1" x14ac:dyDescent="0.35"/>
    <row r="5363" customFormat="1" x14ac:dyDescent="0.35"/>
    <row r="5364" customFormat="1" x14ac:dyDescent="0.35"/>
    <row r="5365" customFormat="1" x14ac:dyDescent="0.35"/>
    <row r="5366" customFormat="1" x14ac:dyDescent="0.35"/>
    <row r="5367" customFormat="1" x14ac:dyDescent="0.35"/>
    <row r="5368" customFormat="1" x14ac:dyDescent="0.35"/>
    <row r="5369" customFormat="1" x14ac:dyDescent="0.35"/>
    <row r="5370" customFormat="1" x14ac:dyDescent="0.35"/>
    <row r="5371" customFormat="1" x14ac:dyDescent="0.35"/>
    <row r="5372" customFormat="1" x14ac:dyDescent="0.35"/>
    <row r="5373" customFormat="1" x14ac:dyDescent="0.35"/>
    <row r="5374" customFormat="1" x14ac:dyDescent="0.35"/>
    <row r="5375" customFormat="1" x14ac:dyDescent="0.35"/>
    <row r="5376" customFormat="1" x14ac:dyDescent="0.35"/>
    <row r="5377" customFormat="1" x14ac:dyDescent="0.35"/>
    <row r="5378" customFormat="1" x14ac:dyDescent="0.35"/>
    <row r="5379" customFormat="1" x14ac:dyDescent="0.35"/>
    <row r="5380" customFormat="1" x14ac:dyDescent="0.35"/>
    <row r="5381" customFormat="1" x14ac:dyDescent="0.35"/>
    <row r="5382" customFormat="1" x14ac:dyDescent="0.35"/>
    <row r="5383" customFormat="1" x14ac:dyDescent="0.35"/>
    <row r="5384" customFormat="1" x14ac:dyDescent="0.35"/>
    <row r="5385" customFormat="1" x14ac:dyDescent="0.35"/>
    <row r="5386" customFormat="1" x14ac:dyDescent="0.35"/>
    <row r="5387" customFormat="1" x14ac:dyDescent="0.35"/>
    <row r="5388" customFormat="1" x14ac:dyDescent="0.35"/>
    <row r="5389" customFormat="1" x14ac:dyDescent="0.35"/>
    <row r="5390" customFormat="1" x14ac:dyDescent="0.35"/>
    <row r="5391" customFormat="1" x14ac:dyDescent="0.35"/>
    <row r="5392" customFormat="1" x14ac:dyDescent="0.35"/>
    <row r="5393" customFormat="1" x14ac:dyDescent="0.35"/>
    <row r="5394" customFormat="1" x14ac:dyDescent="0.35"/>
    <row r="5395" customFormat="1" x14ac:dyDescent="0.35"/>
    <row r="5396" customFormat="1" x14ac:dyDescent="0.35"/>
    <row r="5397" customFormat="1" x14ac:dyDescent="0.35"/>
    <row r="5398" customFormat="1" x14ac:dyDescent="0.35"/>
    <row r="5399" customFormat="1" x14ac:dyDescent="0.35"/>
    <row r="5400" customFormat="1" x14ac:dyDescent="0.35"/>
    <row r="5401" customFormat="1" x14ac:dyDescent="0.35"/>
    <row r="5402" customFormat="1" x14ac:dyDescent="0.35"/>
    <row r="5403" customFormat="1" x14ac:dyDescent="0.35"/>
    <row r="5404" customFormat="1" x14ac:dyDescent="0.35"/>
    <row r="5405" customFormat="1" x14ac:dyDescent="0.35"/>
    <row r="5406" customFormat="1" x14ac:dyDescent="0.35"/>
    <row r="5407" customFormat="1" x14ac:dyDescent="0.35"/>
    <row r="5408" customFormat="1" x14ac:dyDescent="0.35"/>
    <row r="5409" customFormat="1" x14ac:dyDescent="0.35"/>
    <row r="5410" customFormat="1" x14ac:dyDescent="0.35"/>
    <row r="5411" customFormat="1" x14ac:dyDescent="0.35"/>
    <row r="5412" customFormat="1" x14ac:dyDescent="0.35"/>
    <row r="5413" customFormat="1" x14ac:dyDescent="0.35"/>
    <row r="5414" customFormat="1" x14ac:dyDescent="0.35"/>
    <row r="5415" customFormat="1" x14ac:dyDescent="0.35"/>
    <row r="5416" customFormat="1" x14ac:dyDescent="0.35"/>
    <row r="5417" customFormat="1" x14ac:dyDescent="0.35"/>
    <row r="5418" customFormat="1" x14ac:dyDescent="0.35"/>
    <row r="5419" customFormat="1" x14ac:dyDescent="0.35"/>
    <row r="5420" customFormat="1" x14ac:dyDescent="0.35"/>
    <row r="5421" customFormat="1" x14ac:dyDescent="0.35"/>
    <row r="5422" customFormat="1" x14ac:dyDescent="0.35"/>
    <row r="5423" customFormat="1" x14ac:dyDescent="0.35"/>
    <row r="5424" customFormat="1" x14ac:dyDescent="0.35"/>
    <row r="5425" customFormat="1" x14ac:dyDescent="0.35"/>
    <row r="5426" customFormat="1" x14ac:dyDescent="0.35"/>
    <row r="5427" customFormat="1" x14ac:dyDescent="0.35"/>
    <row r="5428" customFormat="1" x14ac:dyDescent="0.35"/>
    <row r="5429" customFormat="1" x14ac:dyDescent="0.35"/>
    <row r="5430" customFormat="1" x14ac:dyDescent="0.35"/>
    <row r="5431" customFormat="1" x14ac:dyDescent="0.35"/>
    <row r="5432" customFormat="1" x14ac:dyDescent="0.35"/>
    <row r="5433" customFormat="1" x14ac:dyDescent="0.35"/>
    <row r="5434" customFormat="1" x14ac:dyDescent="0.35"/>
    <row r="5435" customFormat="1" x14ac:dyDescent="0.35"/>
    <row r="5436" customFormat="1" x14ac:dyDescent="0.35"/>
    <row r="5437" customFormat="1" x14ac:dyDescent="0.35"/>
    <row r="5438" customFormat="1" x14ac:dyDescent="0.35"/>
    <row r="5439" customFormat="1" x14ac:dyDescent="0.35"/>
    <row r="5440" customFormat="1" x14ac:dyDescent="0.35"/>
    <row r="5441" customFormat="1" x14ac:dyDescent="0.35"/>
    <row r="5442" customFormat="1" x14ac:dyDescent="0.35"/>
    <row r="5443" customFormat="1" x14ac:dyDescent="0.35"/>
    <row r="5444" customFormat="1" x14ac:dyDescent="0.35"/>
    <row r="5445" customFormat="1" x14ac:dyDescent="0.35"/>
    <row r="5446" customFormat="1" x14ac:dyDescent="0.35"/>
    <row r="5447" customFormat="1" x14ac:dyDescent="0.35"/>
    <row r="5448" customFormat="1" x14ac:dyDescent="0.35"/>
    <row r="5449" customFormat="1" x14ac:dyDescent="0.35"/>
    <row r="5450" customFormat="1" x14ac:dyDescent="0.35"/>
    <row r="5451" customFormat="1" x14ac:dyDescent="0.35"/>
    <row r="5452" customFormat="1" x14ac:dyDescent="0.35"/>
    <row r="5453" customFormat="1" x14ac:dyDescent="0.35"/>
    <row r="5454" customFormat="1" x14ac:dyDescent="0.35"/>
    <row r="5455" customFormat="1" x14ac:dyDescent="0.35"/>
    <row r="5456" customFormat="1" x14ac:dyDescent="0.35"/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  <row r="5848" customFormat="1" x14ac:dyDescent="0.35"/>
    <row r="5849" customFormat="1" x14ac:dyDescent="0.35"/>
    <row r="5850" customFormat="1" x14ac:dyDescent="0.35"/>
    <row r="5851" customFormat="1" x14ac:dyDescent="0.35"/>
    <row r="5852" customFormat="1" x14ac:dyDescent="0.35"/>
    <row r="5853" customFormat="1" x14ac:dyDescent="0.35"/>
    <row r="5854" customFormat="1" x14ac:dyDescent="0.35"/>
    <row r="5855" customFormat="1" x14ac:dyDescent="0.35"/>
    <row r="5856" customFormat="1" x14ac:dyDescent="0.35"/>
    <row r="5857" customFormat="1" x14ac:dyDescent="0.35"/>
    <row r="5858" customFormat="1" x14ac:dyDescent="0.35"/>
    <row r="5859" customFormat="1" x14ac:dyDescent="0.35"/>
    <row r="5860" customFormat="1" x14ac:dyDescent="0.35"/>
    <row r="5861" customFormat="1" x14ac:dyDescent="0.35"/>
    <row r="5862" customFormat="1" x14ac:dyDescent="0.35"/>
    <row r="5863" customFormat="1" x14ac:dyDescent="0.35"/>
    <row r="5864" customFormat="1" x14ac:dyDescent="0.35"/>
    <row r="5865" customFormat="1" x14ac:dyDescent="0.35"/>
    <row r="5866" customFormat="1" x14ac:dyDescent="0.35"/>
    <row r="5867" customFormat="1" x14ac:dyDescent="0.35"/>
    <row r="5868" customFormat="1" x14ac:dyDescent="0.35"/>
    <row r="5869" customFormat="1" x14ac:dyDescent="0.35"/>
    <row r="5870" customFormat="1" x14ac:dyDescent="0.35"/>
    <row r="5871" customFormat="1" x14ac:dyDescent="0.35"/>
    <row r="5872" customFormat="1" x14ac:dyDescent="0.35"/>
    <row r="5873" customFormat="1" x14ac:dyDescent="0.35"/>
    <row r="5874" customFormat="1" x14ac:dyDescent="0.35"/>
    <row r="5875" customFormat="1" x14ac:dyDescent="0.35"/>
    <row r="5876" customFormat="1" x14ac:dyDescent="0.35"/>
    <row r="5877" customFormat="1" x14ac:dyDescent="0.35"/>
    <row r="5878" customFormat="1" x14ac:dyDescent="0.35"/>
    <row r="5879" customFormat="1" x14ac:dyDescent="0.35"/>
    <row r="5880" customFormat="1" x14ac:dyDescent="0.35"/>
    <row r="5881" customFormat="1" x14ac:dyDescent="0.35"/>
    <row r="5882" customFormat="1" x14ac:dyDescent="0.35"/>
    <row r="5883" customFormat="1" x14ac:dyDescent="0.35"/>
    <row r="5884" customFormat="1" x14ac:dyDescent="0.35"/>
    <row r="5885" customFormat="1" x14ac:dyDescent="0.35"/>
    <row r="5886" customFormat="1" x14ac:dyDescent="0.35"/>
    <row r="5887" customFormat="1" x14ac:dyDescent="0.35"/>
    <row r="5888" customFormat="1" x14ac:dyDescent="0.35"/>
    <row r="5889" customFormat="1" x14ac:dyDescent="0.35"/>
    <row r="5890" customFormat="1" x14ac:dyDescent="0.35"/>
    <row r="5891" customFormat="1" x14ac:dyDescent="0.35"/>
    <row r="5892" customFormat="1" x14ac:dyDescent="0.35"/>
    <row r="5893" customFormat="1" x14ac:dyDescent="0.35"/>
    <row r="5894" customFormat="1" x14ac:dyDescent="0.35"/>
    <row r="5895" customFormat="1" x14ac:dyDescent="0.35"/>
    <row r="5896" customFormat="1" x14ac:dyDescent="0.35"/>
    <row r="5897" customFormat="1" x14ac:dyDescent="0.35"/>
    <row r="5898" customFormat="1" x14ac:dyDescent="0.35"/>
    <row r="5899" customFormat="1" x14ac:dyDescent="0.35"/>
    <row r="5900" customFormat="1" x14ac:dyDescent="0.35"/>
    <row r="5901" customFormat="1" x14ac:dyDescent="0.35"/>
    <row r="5902" customFormat="1" x14ac:dyDescent="0.35"/>
    <row r="5903" customFormat="1" x14ac:dyDescent="0.35"/>
    <row r="5904" customFormat="1" x14ac:dyDescent="0.35"/>
    <row r="5905" customFormat="1" x14ac:dyDescent="0.35"/>
    <row r="5906" customFormat="1" x14ac:dyDescent="0.35"/>
    <row r="5907" customFormat="1" x14ac:dyDescent="0.35"/>
    <row r="5908" customFormat="1" x14ac:dyDescent="0.35"/>
    <row r="5909" customFormat="1" x14ac:dyDescent="0.35"/>
    <row r="5910" customFormat="1" x14ac:dyDescent="0.35"/>
    <row r="5911" customFormat="1" x14ac:dyDescent="0.35"/>
    <row r="5912" customFormat="1" x14ac:dyDescent="0.35"/>
    <row r="5913" customFormat="1" x14ac:dyDescent="0.35"/>
    <row r="5914" customFormat="1" x14ac:dyDescent="0.35"/>
    <row r="5915" customFormat="1" x14ac:dyDescent="0.35"/>
    <row r="5916" customFormat="1" x14ac:dyDescent="0.35"/>
    <row r="5917" customFormat="1" x14ac:dyDescent="0.35"/>
    <row r="5918" customFormat="1" x14ac:dyDescent="0.35"/>
    <row r="5919" customFormat="1" x14ac:dyDescent="0.35"/>
    <row r="5920" customFormat="1" x14ac:dyDescent="0.35"/>
    <row r="5921" customFormat="1" x14ac:dyDescent="0.35"/>
    <row r="5922" customFormat="1" x14ac:dyDescent="0.35"/>
    <row r="5923" customFormat="1" x14ac:dyDescent="0.35"/>
    <row r="5924" customFormat="1" x14ac:dyDescent="0.35"/>
    <row r="5925" customFormat="1" x14ac:dyDescent="0.35"/>
    <row r="5926" customFormat="1" x14ac:dyDescent="0.35"/>
    <row r="5927" customFormat="1" x14ac:dyDescent="0.35"/>
    <row r="5928" customFormat="1" x14ac:dyDescent="0.35"/>
    <row r="5929" customFormat="1" x14ac:dyDescent="0.35"/>
    <row r="5930" customFormat="1" x14ac:dyDescent="0.35"/>
    <row r="5931" customFormat="1" x14ac:dyDescent="0.35"/>
    <row r="5932" customFormat="1" x14ac:dyDescent="0.35"/>
    <row r="5933" customFormat="1" x14ac:dyDescent="0.35"/>
    <row r="5934" customFormat="1" x14ac:dyDescent="0.35"/>
    <row r="5935" customFormat="1" x14ac:dyDescent="0.35"/>
    <row r="5936" customFormat="1" x14ac:dyDescent="0.35"/>
    <row r="5937" customFormat="1" x14ac:dyDescent="0.35"/>
    <row r="5938" customFormat="1" x14ac:dyDescent="0.35"/>
    <row r="5939" customFormat="1" x14ac:dyDescent="0.35"/>
    <row r="5940" customFormat="1" x14ac:dyDescent="0.35"/>
    <row r="5941" customFormat="1" x14ac:dyDescent="0.35"/>
    <row r="5942" customFormat="1" x14ac:dyDescent="0.35"/>
    <row r="5943" customFormat="1" x14ac:dyDescent="0.35"/>
    <row r="5944" customFormat="1" x14ac:dyDescent="0.35"/>
    <row r="5945" customFormat="1" x14ac:dyDescent="0.35"/>
    <row r="5946" customFormat="1" x14ac:dyDescent="0.35"/>
    <row r="5947" customFormat="1" x14ac:dyDescent="0.35"/>
    <row r="5948" customFormat="1" x14ac:dyDescent="0.35"/>
    <row r="5949" customFormat="1" x14ac:dyDescent="0.35"/>
    <row r="5950" customFormat="1" x14ac:dyDescent="0.35"/>
    <row r="5951" customFormat="1" x14ac:dyDescent="0.35"/>
    <row r="5952" customFormat="1" x14ac:dyDescent="0.35"/>
    <row r="5953" customFormat="1" x14ac:dyDescent="0.35"/>
    <row r="5954" customFormat="1" x14ac:dyDescent="0.35"/>
    <row r="5955" customFormat="1" x14ac:dyDescent="0.35"/>
    <row r="5956" customFormat="1" x14ac:dyDescent="0.35"/>
    <row r="5957" customFormat="1" x14ac:dyDescent="0.35"/>
    <row r="5958" customFormat="1" x14ac:dyDescent="0.35"/>
    <row r="5959" customFormat="1" x14ac:dyDescent="0.35"/>
    <row r="5960" customFormat="1" x14ac:dyDescent="0.35"/>
    <row r="5961" customFormat="1" x14ac:dyDescent="0.35"/>
    <row r="5962" customFormat="1" x14ac:dyDescent="0.35"/>
    <row r="5963" customFormat="1" x14ac:dyDescent="0.35"/>
    <row r="5964" customFormat="1" x14ac:dyDescent="0.35"/>
    <row r="5965" customFormat="1" x14ac:dyDescent="0.35"/>
    <row r="5966" customFormat="1" x14ac:dyDescent="0.35"/>
    <row r="5967" customFormat="1" x14ac:dyDescent="0.35"/>
    <row r="5968" customFormat="1" x14ac:dyDescent="0.35"/>
    <row r="5969" customFormat="1" x14ac:dyDescent="0.35"/>
    <row r="5970" customFormat="1" x14ac:dyDescent="0.35"/>
    <row r="5971" customFormat="1" x14ac:dyDescent="0.35"/>
    <row r="5972" customFormat="1" x14ac:dyDescent="0.35"/>
    <row r="5973" customFormat="1" x14ac:dyDescent="0.35"/>
    <row r="5974" customFormat="1" x14ac:dyDescent="0.35"/>
    <row r="5975" customFormat="1" x14ac:dyDescent="0.35"/>
    <row r="5976" customFormat="1" x14ac:dyDescent="0.35"/>
    <row r="5977" customFormat="1" x14ac:dyDescent="0.35"/>
    <row r="5978" customFormat="1" x14ac:dyDescent="0.35"/>
    <row r="5979" customFormat="1" x14ac:dyDescent="0.35"/>
    <row r="5980" customFormat="1" x14ac:dyDescent="0.35"/>
    <row r="5981" customFormat="1" x14ac:dyDescent="0.35"/>
    <row r="5982" customFormat="1" x14ac:dyDescent="0.35"/>
    <row r="5983" customFormat="1" x14ac:dyDescent="0.35"/>
    <row r="5984" customFormat="1" x14ac:dyDescent="0.35"/>
    <row r="5985" customFormat="1" x14ac:dyDescent="0.35"/>
    <row r="5986" customFormat="1" x14ac:dyDescent="0.35"/>
    <row r="5987" customFormat="1" x14ac:dyDescent="0.35"/>
    <row r="5988" customFormat="1" x14ac:dyDescent="0.35"/>
    <row r="5989" customFormat="1" x14ac:dyDescent="0.35"/>
    <row r="5990" customFormat="1" x14ac:dyDescent="0.35"/>
    <row r="5991" customFormat="1" x14ac:dyDescent="0.35"/>
    <row r="5992" customFormat="1" x14ac:dyDescent="0.35"/>
    <row r="5993" customFormat="1" x14ac:dyDescent="0.35"/>
    <row r="5994" customFormat="1" x14ac:dyDescent="0.35"/>
    <row r="5995" customFormat="1" x14ac:dyDescent="0.35"/>
    <row r="5996" customFormat="1" x14ac:dyDescent="0.35"/>
    <row r="5997" customFormat="1" x14ac:dyDescent="0.35"/>
    <row r="5998" customFormat="1" x14ac:dyDescent="0.35"/>
    <row r="5999" customFormat="1" x14ac:dyDescent="0.35"/>
    <row r="6000" customFormat="1" x14ac:dyDescent="0.35"/>
    <row r="6001" customFormat="1" x14ac:dyDescent="0.35"/>
    <row r="6002" customFormat="1" x14ac:dyDescent="0.35"/>
    <row r="6003" customFormat="1" x14ac:dyDescent="0.35"/>
    <row r="6004" customFormat="1" x14ac:dyDescent="0.35"/>
    <row r="6005" customFormat="1" x14ac:dyDescent="0.35"/>
    <row r="6006" customFormat="1" x14ac:dyDescent="0.35"/>
    <row r="6007" customFormat="1" x14ac:dyDescent="0.35"/>
    <row r="6008" customFormat="1" x14ac:dyDescent="0.35"/>
    <row r="6009" customFormat="1" x14ac:dyDescent="0.35"/>
    <row r="6010" customFormat="1" x14ac:dyDescent="0.35"/>
    <row r="6011" customFormat="1" x14ac:dyDescent="0.35"/>
    <row r="6012" customFormat="1" x14ac:dyDescent="0.35"/>
    <row r="6013" customFormat="1" x14ac:dyDescent="0.35"/>
    <row r="6014" customFormat="1" x14ac:dyDescent="0.35"/>
    <row r="6015" customFormat="1" x14ac:dyDescent="0.35"/>
    <row r="6016" customFormat="1" x14ac:dyDescent="0.35"/>
    <row r="6017" customFormat="1" x14ac:dyDescent="0.35"/>
    <row r="6018" customFormat="1" x14ac:dyDescent="0.35"/>
    <row r="6019" customFormat="1" x14ac:dyDescent="0.35"/>
    <row r="6020" customFormat="1" x14ac:dyDescent="0.35"/>
    <row r="6021" customFormat="1" x14ac:dyDescent="0.35"/>
    <row r="6022" customFormat="1" x14ac:dyDescent="0.35"/>
    <row r="6023" customFormat="1" x14ac:dyDescent="0.35"/>
    <row r="6024" customFormat="1" x14ac:dyDescent="0.35"/>
    <row r="6025" customFormat="1" x14ac:dyDescent="0.35"/>
    <row r="6026" customFormat="1" x14ac:dyDescent="0.35"/>
    <row r="6027" customFormat="1" x14ac:dyDescent="0.35"/>
    <row r="6028" customFormat="1" x14ac:dyDescent="0.35"/>
    <row r="6029" customFormat="1" x14ac:dyDescent="0.35"/>
    <row r="6030" customFormat="1" x14ac:dyDescent="0.35"/>
    <row r="6031" customFormat="1" x14ac:dyDescent="0.35"/>
    <row r="6032" customFormat="1" x14ac:dyDescent="0.35"/>
    <row r="6033" customFormat="1" x14ac:dyDescent="0.35"/>
    <row r="6034" customFormat="1" x14ac:dyDescent="0.35"/>
    <row r="6035" customFormat="1" x14ac:dyDescent="0.35"/>
    <row r="6036" customFormat="1" x14ac:dyDescent="0.35"/>
    <row r="6037" customFormat="1" x14ac:dyDescent="0.35"/>
    <row r="6038" customFormat="1" x14ac:dyDescent="0.35"/>
    <row r="6039" customFormat="1" x14ac:dyDescent="0.35"/>
    <row r="6040" customFormat="1" x14ac:dyDescent="0.35"/>
    <row r="6041" customFormat="1" x14ac:dyDescent="0.35"/>
    <row r="6042" customFormat="1" x14ac:dyDescent="0.35"/>
    <row r="6043" customFormat="1" x14ac:dyDescent="0.35"/>
    <row r="6044" customFormat="1" x14ac:dyDescent="0.35"/>
    <row r="6045" customFormat="1" x14ac:dyDescent="0.35"/>
    <row r="6046" customFormat="1" x14ac:dyDescent="0.35"/>
    <row r="6047" customFormat="1" x14ac:dyDescent="0.35"/>
    <row r="6048" customFormat="1" x14ac:dyDescent="0.35"/>
    <row r="6049" customFormat="1" x14ac:dyDescent="0.35"/>
    <row r="6050" customFormat="1" x14ac:dyDescent="0.35"/>
    <row r="6051" customFormat="1" x14ac:dyDescent="0.35"/>
    <row r="6052" customFormat="1" x14ac:dyDescent="0.35"/>
    <row r="6053" customFormat="1" x14ac:dyDescent="0.35"/>
    <row r="6054" customFormat="1" x14ac:dyDescent="0.35"/>
    <row r="6055" customFormat="1" x14ac:dyDescent="0.35"/>
    <row r="6056" customFormat="1" x14ac:dyDescent="0.35"/>
    <row r="6057" customFormat="1" x14ac:dyDescent="0.35"/>
    <row r="6058" customFormat="1" x14ac:dyDescent="0.35"/>
    <row r="6059" customFormat="1" x14ac:dyDescent="0.35"/>
    <row r="6060" customFormat="1" x14ac:dyDescent="0.35"/>
    <row r="6061" customFormat="1" x14ac:dyDescent="0.35"/>
    <row r="6062" customFormat="1" x14ac:dyDescent="0.35"/>
    <row r="6063" customFormat="1" x14ac:dyDescent="0.35"/>
    <row r="6064" customFormat="1" x14ac:dyDescent="0.35"/>
    <row r="6065" customFormat="1" x14ac:dyDescent="0.35"/>
    <row r="6066" customFormat="1" x14ac:dyDescent="0.35"/>
    <row r="6067" customFormat="1" x14ac:dyDescent="0.35"/>
    <row r="6068" customFormat="1" x14ac:dyDescent="0.35"/>
    <row r="6069" customFormat="1" x14ac:dyDescent="0.35"/>
    <row r="6070" customFormat="1" x14ac:dyDescent="0.35"/>
    <row r="6071" customFormat="1" x14ac:dyDescent="0.35"/>
    <row r="6072" customFormat="1" x14ac:dyDescent="0.35"/>
    <row r="6073" customFormat="1" x14ac:dyDescent="0.35"/>
    <row r="6074" customFormat="1" x14ac:dyDescent="0.35"/>
    <row r="6075" customFormat="1" x14ac:dyDescent="0.35"/>
    <row r="6076" customFormat="1" x14ac:dyDescent="0.35"/>
    <row r="6077" customFormat="1" x14ac:dyDescent="0.35"/>
    <row r="6078" customFormat="1" x14ac:dyDescent="0.35"/>
    <row r="6079" customFormat="1" x14ac:dyDescent="0.35"/>
    <row r="6080" customFormat="1" x14ac:dyDescent="0.35"/>
    <row r="6081" customFormat="1" x14ac:dyDescent="0.35"/>
    <row r="6082" customFormat="1" x14ac:dyDescent="0.35"/>
    <row r="6083" customFormat="1" x14ac:dyDescent="0.35"/>
    <row r="6084" customFormat="1" x14ac:dyDescent="0.35"/>
    <row r="6085" customFormat="1" x14ac:dyDescent="0.35"/>
    <row r="6086" customFormat="1" x14ac:dyDescent="0.35"/>
    <row r="6087" customFormat="1" x14ac:dyDescent="0.35"/>
    <row r="6088" customFormat="1" x14ac:dyDescent="0.35"/>
    <row r="6089" customFormat="1" x14ac:dyDescent="0.35"/>
    <row r="6090" customFormat="1" x14ac:dyDescent="0.35"/>
    <row r="6091" customFormat="1" x14ac:dyDescent="0.35"/>
    <row r="6092" customFormat="1" x14ac:dyDescent="0.35"/>
    <row r="6093" customFormat="1" x14ac:dyDescent="0.35"/>
    <row r="6094" customFormat="1" x14ac:dyDescent="0.35"/>
    <row r="6095" customFormat="1" x14ac:dyDescent="0.35"/>
    <row r="6096" customFormat="1" x14ac:dyDescent="0.35"/>
    <row r="6097" customFormat="1" x14ac:dyDescent="0.35"/>
    <row r="6098" customFormat="1" x14ac:dyDescent="0.35"/>
    <row r="6099" customFormat="1" x14ac:dyDescent="0.35"/>
    <row r="6100" customFormat="1" x14ac:dyDescent="0.35"/>
    <row r="6101" customFormat="1" x14ac:dyDescent="0.35"/>
    <row r="6102" customFormat="1" x14ac:dyDescent="0.35"/>
    <row r="6103" customFormat="1" x14ac:dyDescent="0.35"/>
    <row r="6104" customFormat="1" x14ac:dyDescent="0.35"/>
    <row r="6105" customFormat="1" x14ac:dyDescent="0.35"/>
    <row r="6106" customFormat="1" x14ac:dyDescent="0.35"/>
    <row r="6107" customFormat="1" x14ac:dyDescent="0.35"/>
    <row r="6108" customFormat="1" x14ac:dyDescent="0.35"/>
    <row r="6109" customFormat="1" x14ac:dyDescent="0.35"/>
    <row r="6110" customFormat="1" x14ac:dyDescent="0.35"/>
    <row r="6111" customFormat="1" x14ac:dyDescent="0.35"/>
    <row r="6112" customFormat="1" x14ac:dyDescent="0.35"/>
    <row r="6113" customFormat="1" x14ac:dyDescent="0.35"/>
    <row r="6114" customFormat="1" x14ac:dyDescent="0.35"/>
    <row r="6115" customFormat="1" x14ac:dyDescent="0.35"/>
    <row r="6116" customFormat="1" x14ac:dyDescent="0.35"/>
    <row r="6117" customFormat="1" x14ac:dyDescent="0.35"/>
    <row r="6118" customFormat="1" x14ac:dyDescent="0.35"/>
    <row r="6119" customFormat="1" x14ac:dyDescent="0.35"/>
    <row r="6120" customFormat="1" x14ac:dyDescent="0.35"/>
    <row r="6121" customFormat="1" x14ac:dyDescent="0.35"/>
    <row r="6122" customFormat="1" x14ac:dyDescent="0.35"/>
    <row r="6123" customFormat="1" x14ac:dyDescent="0.35"/>
    <row r="6124" customFormat="1" x14ac:dyDescent="0.35"/>
    <row r="6125" customFormat="1" x14ac:dyDescent="0.35"/>
    <row r="6126" customFormat="1" x14ac:dyDescent="0.35"/>
    <row r="6127" customFormat="1" x14ac:dyDescent="0.35"/>
    <row r="6128" customFormat="1" x14ac:dyDescent="0.35"/>
    <row r="6129" customFormat="1" x14ac:dyDescent="0.35"/>
    <row r="6130" customFormat="1" x14ac:dyDescent="0.35"/>
    <row r="6131" customFormat="1" x14ac:dyDescent="0.35"/>
    <row r="6132" customFormat="1" x14ac:dyDescent="0.35"/>
    <row r="6133" customFormat="1" x14ac:dyDescent="0.35"/>
    <row r="6134" customFormat="1" x14ac:dyDescent="0.35"/>
    <row r="6135" customFormat="1" x14ac:dyDescent="0.35"/>
    <row r="6136" customFormat="1" x14ac:dyDescent="0.35"/>
    <row r="6137" customFormat="1" x14ac:dyDescent="0.35"/>
    <row r="6138" customFormat="1" x14ac:dyDescent="0.35"/>
    <row r="6139" customFormat="1" x14ac:dyDescent="0.35"/>
    <row r="6140" customFormat="1" x14ac:dyDescent="0.35"/>
    <row r="6141" customFormat="1" x14ac:dyDescent="0.35"/>
    <row r="6142" customFormat="1" x14ac:dyDescent="0.35"/>
    <row r="6143" customFormat="1" x14ac:dyDescent="0.35"/>
    <row r="6144" customFormat="1" x14ac:dyDescent="0.35"/>
    <row r="6145" customFormat="1" x14ac:dyDescent="0.35"/>
    <row r="6146" customFormat="1" x14ac:dyDescent="0.35"/>
    <row r="6147" customFormat="1" x14ac:dyDescent="0.35"/>
    <row r="6148" customFormat="1" x14ac:dyDescent="0.35"/>
    <row r="6149" customFormat="1" x14ac:dyDescent="0.35"/>
    <row r="6150" customFormat="1" x14ac:dyDescent="0.35"/>
    <row r="6151" customFormat="1" x14ac:dyDescent="0.35"/>
    <row r="6152" customFormat="1" x14ac:dyDescent="0.35"/>
    <row r="6153" customFormat="1" x14ac:dyDescent="0.35"/>
    <row r="6154" customFormat="1" x14ac:dyDescent="0.35"/>
    <row r="6155" customFormat="1" x14ac:dyDescent="0.35"/>
    <row r="6156" customFormat="1" x14ac:dyDescent="0.35"/>
    <row r="6157" customFormat="1" x14ac:dyDescent="0.35"/>
    <row r="6158" customFormat="1" x14ac:dyDescent="0.35"/>
    <row r="6159" customFormat="1" x14ac:dyDescent="0.35"/>
    <row r="6160" customFormat="1" x14ac:dyDescent="0.35"/>
    <row r="6161" customFormat="1" x14ac:dyDescent="0.35"/>
    <row r="6162" customFormat="1" x14ac:dyDescent="0.35"/>
    <row r="6163" customFormat="1" x14ac:dyDescent="0.35"/>
    <row r="6164" customFormat="1" x14ac:dyDescent="0.35"/>
    <row r="6165" customFormat="1" x14ac:dyDescent="0.35"/>
    <row r="6166" customFormat="1" x14ac:dyDescent="0.35"/>
    <row r="6167" customFormat="1" x14ac:dyDescent="0.35"/>
    <row r="6168" customFormat="1" x14ac:dyDescent="0.35"/>
    <row r="6169" customFormat="1" x14ac:dyDescent="0.35"/>
    <row r="6170" customFormat="1" x14ac:dyDescent="0.35"/>
    <row r="6171" customFormat="1" x14ac:dyDescent="0.35"/>
    <row r="6172" customFormat="1" x14ac:dyDescent="0.35"/>
    <row r="6173" customFormat="1" x14ac:dyDescent="0.35"/>
    <row r="6174" customFormat="1" x14ac:dyDescent="0.35"/>
    <row r="6175" customFormat="1" x14ac:dyDescent="0.35"/>
    <row r="6176" customFormat="1" x14ac:dyDescent="0.35"/>
    <row r="6177" customFormat="1" x14ac:dyDescent="0.35"/>
    <row r="6178" customFormat="1" x14ac:dyDescent="0.35"/>
    <row r="6179" customFormat="1" x14ac:dyDescent="0.35"/>
    <row r="6180" customFormat="1" x14ac:dyDescent="0.35"/>
    <row r="6181" customFormat="1" x14ac:dyDescent="0.35"/>
    <row r="6182" customFormat="1" x14ac:dyDescent="0.35"/>
    <row r="6183" customFormat="1" x14ac:dyDescent="0.35"/>
    <row r="6184" customFormat="1" x14ac:dyDescent="0.35"/>
    <row r="6185" customFormat="1" x14ac:dyDescent="0.35"/>
    <row r="6186" customFormat="1" x14ac:dyDescent="0.35"/>
    <row r="6187" customFormat="1" x14ac:dyDescent="0.35"/>
    <row r="6188" customFormat="1" x14ac:dyDescent="0.35"/>
    <row r="6189" customFormat="1" x14ac:dyDescent="0.35"/>
    <row r="6190" customFormat="1" x14ac:dyDescent="0.35"/>
    <row r="6191" customFormat="1" x14ac:dyDescent="0.35"/>
    <row r="6192" customFormat="1" x14ac:dyDescent="0.35"/>
    <row r="6193" customFormat="1" x14ac:dyDescent="0.35"/>
    <row r="6194" customFormat="1" x14ac:dyDescent="0.35"/>
    <row r="6195" customFormat="1" x14ac:dyDescent="0.35"/>
    <row r="6196" customFormat="1" x14ac:dyDescent="0.35"/>
    <row r="6197" customFormat="1" x14ac:dyDescent="0.35"/>
    <row r="6198" customFormat="1" x14ac:dyDescent="0.35"/>
    <row r="6199" customFormat="1" x14ac:dyDescent="0.35"/>
    <row r="6200" customFormat="1" x14ac:dyDescent="0.35"/>
    <row r="6201" customFormat="1" x14ac:dyDescent="0.35"/>
    <row r="6202" customFormat="1" x14ac:dyDescent="0.35"/>
    <row r="6203" customFormat="1" x14ac:dyDescent="0.35"/>
    <row r="6204" customFormat="1" x14ac:dyDescent="0.35"/>
    <row r="6205" customFormat="1" x14ac:dyDescent="0.35"/>
    <row r="6206" customFormat="1" x14ac:dyDescent="0.35"/>
    <row r="6207" customFormat="1" x14ac:dyDescent="0.35"/>
    <row r="6208" customFormat="1" x14ac:dyDescent="0.35"/>
    <row r="6209" customFormat="1" x14ac:dyDescent="0.35"/>
    <row r="6210" customFormat="1" x14ac:dyDescent="0.35"/>
    <row r="6211" customFormat="1" x14ac:dyDescent="0.35"/>
    <row r="6212" customFormat="1" x14ac:dyDescent="0.35"/>
    <row r="6213" customFormat="1" x14ac:dyDescent="0.35"/>
    <row r="6214" customFormat="1" x14ac:dyDescent="0.35"/>
    <row r="6215" customFormat="1" x14ac:dyDescent="0.35"/>
    <row r="6216" customFormat="1" x14ac:dyDescent="0.35"/>
    <row r="6217" customFormat="1" x14ac:dyDescent="0.35"/>
    <row r="6218" customFormat="1" x14ac:dyDescent="0.35"/>
    <row r="6219" customFormat="1" x14ac:dyDescent="0.35"/>
    <row r="6220" customFormat="1" x14ac:dyDescent="0.35"/>
    <row r="6221" customFormat="1" x14ac:dyDescent="0.35"/>
    <row r="6222" customFormat="1" x14ac:dyDescent="0.35"/>
    <row r="6223" customFormat="1" x14ac:dyDescent="0.35"/>
    <row r="6224" customFormat="1" x14ac:dyDescent="0.35"/>
    <row r="6225" customFormat="1" x14ac:dyDescent="0.35"/>
    <row r="6226" customFormat="1" x14ac:dyDescent="0.35"/>
    <row r="6227" customFormat="1" x14ac:dyDescent="0.35"/>
    <row r="6228" customFormat="1" x14ac:dyDescent="0.35"/>
    <row r="6229" customFormat="1" x14ac:dyDescent="0.35"/>
    <row r="6230" customFormat="1" x14ac:dyDescent="0.35"/>
    <row r="6231" customFormat="1" x14ac:dyDescent="0.35"/>
    <row r="6232" customFormat="1" x14ac:dyDescent="0.35"/>
    <row r="6233" customFormat="1" x14ac:dyDescent="0.35"/>
    <row r="6234" customFormat="1" x14ac:dyDescent="0.35"/>
    <row r="6235" customFormat="1" x14ac:dyDescent="0.35"/>
    <row r="6236" customFormat="1" x14ac:dyDescent="0.35"/>
    <row r="6237" customFormat="1" x14ac:dyDescent="0.35"/>
    <row r="6238" customFormat="1" x14ac:dyDescent="0.35"/>
    <row r="6239" customFormat="1" x14ac:dyDescent="0.35"/>
    <row r="6240" customFormat="1" x14ac:dyDescent="0.35"/>
    <row r="6241" customFormat="1" x14ac:dyDescent="0.35"/>
    <row r="6242" customFormat="1" x14ac:dyDescent="0.35"/>
    <row r="6243" customFormat="1" x14ac:dyDescent="0.35"/>
    <row r="6244" customFormat="1" x14ac:dyDescent="0.35"/>
    <row r="6245" customFormat="1" x14ac:dyDescent="0.35"/>
    <row r="6246" customFormat="1" x14ac:dyDescent="0.35"/>
    <row r="6247" customFormat="1" x14ac:dyDescent="0.35"/>
    <row r="6248" customFormat="1" x14ac:dyDescent="0.35"/>
    <row r="6249" customFormat="1" x14ac:dyDescent="0.35"/>
    <row r="6250" customFormat="1" x14ac:dyDescent="0.35"/>
    <row r="6251" customFormat="1" x14ac:dyDescent="0.35"/>
    <row r="6252" customFormat="1" x14ac:dyDescent="0.35"/>
    <row r="6253" customFormat="1" x14ac:dyDescent="0.35"/>
    <row r="6254" customFormat="1" x14ac:dyDescent="0.35"/>
    <row r="6255" customFormat="1" x14ac:dyDescent="0.35"/>
    <row r="6256" customFormat="1" x14ac:dyDescent="0.35"/>
    <row r="6257" customFormat="1" x14ac:dyDescent="0.35"/>
    <row r="6258" customFormat="1" x14ac:dyDescent="0.35"/>
    <row r="6259" customFormat="1" x14ac:dyDescent="0.35"/>
    <row r="6260" customFormat="1" x14ac:dyDescent="0.35"/>
    <row r="6261" customFormat="1" x14ac:dyDescent="0.35"/>
    <row r="6262" customFormat="1" x14ac:dyDescent="0.35"/>
    <row r="6263" customFormat="1" x14ac:dyDescent="0.35"/>
    <row r="6264" customFormat="1" x14ac:dyDescent="0.35"/>
    <row r="6265" customFormat="1" x14ac:dyDescent="0.35"/>
    <row r="6266" customFormat="1" x14ac:dyDescent="0.35"/>
    <row r="6267" customFormat="1" x14ac:dyDescent="0.35"/>
    <row r="6268" customFormat="1" x14ac:dyDescent="0.35"/>
    <row r="6269" customFormat="1" x14ac:dyDescent="0.35"/>
    <row r="6270" customFormat="1" x14ac:dyDescent="0.35"/>
    <row r="6271" customFormat="1" x14ac:dyDescent="0.35"/>
    <row r="6272" customFormat="1" x14ac:dyDescent="0.35"/>
    <row r="6273" customFormat="1" x14ac:dyDescent="0.35"/>
    <row r="6274" customFormat="1" x14ac:dyDescent="0.35"/>
    <row r="6275" customFormat="1" x14ac:dyDescent="0.35"/>
    <row r="6276" customFormat="1" x14ac:dyDescent="0.35"/>
    <row r="6277" customFormat="1" x14ac:dyDescent="0.35"/>
    <row r="6278" customFormat="1" x14ac:dyDescent="0.35"/>
    <row r="6279" customFormat="1" x14ac:dyDescent="0.35"/>
    <row r="6280" customFormat="1" x14ac:dyDescent="0.35"/>
    <row r="6281" customFormat="1" x14ac:dyDescent="0.35"/>
    <row r="6282" customFormat="1" x14ac:dyDescent="0.35"/>
    <row r="6283" customFormat="1" x14ac:dyDescent="0.35"/>
    <row r="6284" customFormat="1" x14ac:dyDescent="0.35"/>
    <row r="6285" customFormat="1" x14ac:dyDescent="0.35"/>
    <row r="6286" customFormat="1" x14ac:dyDescent="0.35"/>
    <row r="6287" customFormat="1" x14ac:dyDescent="0.35"/>
    <row r="6288" customFormat="1" x14ac:dyDescent="0.35"/>
    <row r="6289" customFormat="1" x14ac:dyDescent="0.35"/>
    <row r="6290" customFormat="1" x14ac:dyDescent="0.35"/>
    <row r="6291" customFormat="1" x14ac:dyDescent="0.35"/>
    <row r="6292" customFormat="1" x14ac:dyDescent="0.35"/>
    <row r="6293" customFormat="1" x14ac:dyDescent="0.35"/>
    <row r="6294" customFormat="1" x14ac:dyDescent="0.35"/>
    <row r="6295" customFormat="1" x14ac:dyDescent="0.35"/>
    <row r="6296" customFormat="1" x14ac:dyDescent="0.35"/>
    <row r="6297" customFormat="1" x14ac:dyDescent="0.35"/>
    <row r="6298" customFormat="1" x14ac:dyDescent="0.35"/>
    <row r="6299" customFormat="1" x14ac:dyDescent="0.35"/>
    <row r="6300" customFormat="1" x14ac:dyDescent="0.35"/>
    <row r="6301" customFormat="1" x14ac:dyDescent="0.35"/>
    <row r="6302" customFormat="1" x14ac:dyDescent="0.35"/>
    <row r="6303" customFormat="1" x14ac:dyDescent="0.35"/>
    <row r="6304" customFormat="1" x14ac:dyDescent="0.35"/>
    <row r="6305" customFormat="1" x14ac:dyDescent="0.35"/>
    <row r="6306" customFormat="1" x14ac:dyDescent="0.35"/>
    <row r="6307" customFormat="1" x14ac:dyDescent="0.35"/>
    <row r="6308" customFormat="1" x14ac:dyDescent="0.35"/>
    <row r="6309" customFormat="1" x14ac:dyDescent="0.35"/>
    <row r="6310" customFormat="1" x14ac:dyDescent="0.35"/>
    <row r="6311" customFormat="1" x14ac:dyDescent="0.35"/>
    <row r="6312" customFormat="1" x14ac:dyDescent="0.35"/>
    <row r="6313" customFormat="1" x14ac:dyDescent="0.35"/>
    <row r="6314" customFormat="1" x14ac:dyDescent="0.35"/>
    <row r="6315" customFormat="1" x14ac:dyDescent="0.35"/>
    <row r="6316" customFormat="1" x14ac:dyDescent="0.35"/>
    <row r="6317" customFormat="1" x14ac:dyDescent="0.35"/>
    <row r="6318" customFormat="1" x14ac:dyDescent="0.35"/>
    <row r="6319" customFormat="1" x14ac:dyDescent="0.35"/>
    <row r="6320" customFormat="1" x14ac:dyDescent="0.35"/>
    <row r="6321" customFormat="1" x14ac:dyDescent="0.35"/>
    <row r="6322" customFormat="1" x14ac:dyDescent="0.35"/>
    <row r="6323" customFormat="1" x14ac:dyDescent="0.35"/>
    <row r="6324" customFormat="1" x14ac:dyDescent="0.35"/>
    <row r="6325" customFormat="1" x14ac:dyDescent="0.35"/>
    <row r="6326" customFormat="1" x14ac:dyDescent="0.35"/>
    <row r="6327" customFormat="1" x14ac:dyDescent="0.35"/>
    <row r="6328" customFormat="1" x14ac:dyDescent="0.35"/>
    <row r="6329" customFormat="1" x14ac:dyDescent="0.35"/>
    <row r="6330" customFormat="1" x14ac:dyDescent="0.35"/>
    <row r="6331" customFormat="1" x14ac:dyDescent="0.35"/>
    <row r="6332" customFormat="1" x14ac:dyDescent="0.35"/>
    <row r="6333" customFormat="1" x14ac:dyDescent="0.35"/>
    <row r="6334" customFormat="1" x14ac:dyDescent="0.35"/>
    <row r="6335" customFormat="1" x14ac:dyDescent="0.35"/>
    <row r="6336" customFormat="1" x14ac:dyDescent="0.35"/>
    <row r="6337" customFormat="1" x14ac:dyDescent="0.35"/>
    <row r="6338" customFormat="1" x14ac:dyDescent="0.35"/>
    <row r="6339" customFormat="1" x14ac:dyDescent="0.35"/>
    <row r="6340" customFormat="1" x14ac:dyDescent="0.35"/>
    <row r="6341" customFormat="1" x14ac:dyDescent="0.35"/>
    <row r="6342" customFormat="1" x14ac:dyDescent="0.35"/>
    <row r="6343" customFormat="1" x14ac:dyDescent="0.35"/>
    <row r="6344" customFormat="1" x14ac:dyDescent="0.35"/>
    <row r="6345" customFormat="1" x14ac:dyDescent="0.35"/>
    <row r="6346" customFormat="1" x14ac:dyDescent="0.35"/>
    <row r="6347" customFormat="1" x14ac:dyDescent="0.35"/>
    <row r="6348" customFormat="1" x14ac:dyDescent="0.35"/>
    <row r="6349" customFormat="1" x14ac:dyDescent="0.35"/>
    <row r="6350" customFormat="1" x14ac:dyDescent="0.35"/>
    <row r="6351" customFormat="1" x14ac:dyDescent="0.35"/>
    <row r="6352" customFormat="1" x14ac:dyDescent="0.35"/>
    <row r="6353" customFormat="1" x14ac:dyDescent="0.35"/>
    <row r="6354" customFormat="1" x14ac:dyDescent="0.35"/>
    <row r="6355" customFormat="1" x14ac:dyDescent="0.35"/>
    <row r="6356" customFormat="1" x14ac:dyDescent="0.35"/>
    <row r="6357" customFormat="1" x14ac:dyDescent="0.35"/>
    <row r="6358" customFormat="1" x14ac:dyDescent="0.35"/>
    <row r="6359" customFormat="1" x14ac:dyDescent="0.35"/>
    <row r="6360" customFormat="1" x14ac:dyDescent="0.35"/>
    <row r="6361" customFormat="1" x14ac:dyDescent="0.35"/>
    <row r="6362" customFormat="1" x14ac:dyDescent="0.35"/>
    <row r="6363" customFormat="1" x14ac:dyDescent="0.35"/>
    <row r="6364" customFormat="1" x14ac:dyDescent="0.35"/>
    <row r="6365" customFormat="1" x14ac:dyDescent="0.35"/>
    <row r="6366" customFormat="1" x14ac:dyDescent="0.35"/>
    <row r="6367" customFormat="1" x14ac:dyDescent="0.35"/>
    <row r="6368" customFormat="1" x14ac:dyDescent="0.35"/>
    <row r="6369" customFormat="1" x14ac:dyDescent="0.35"/>
    <row r="6370" customFormat="1" x14ac:dyDescent="0.35"/>
    <row r="6371" customFormat="1" x14ac:dyDescent="0.35"/>
    <row r="6372" customFormat="1" x14ac:dyDescent="0.35"/>
    <row r="6373" customFormat="1" x14ac:dyDescent="0.35"/>
    <row r="6374" customFormat="1" x14ac:dyDescent="0.35"/>
    <row r="6375" customFormat="1" x14ac:dyDescent="0.35"/>
    <row r="6376" customFormat="1" x14ac:dyDescent="0.35"/>
    <row r="6377" customFormat="1" x14ac:dyDescent="0.35"/>
    <row r="6378" customFormat="1" x14ac:dyDescent="0.35"/>
    <row r="6379" customFormat="1" x14ac:dyDescent="0.35"/>
    <row r="6380" customFormat="1" x14ac:dyDescent="0.35"/>
    <row r="6381" customFormat="1" x14ac:dyDescent="0.35"/>
    <row r="6382" customFormat="1" x14ac:dyDescent="0.35"/>
    <row r="6383" customFormat="1" x14ac:dyDescent="0.35"/>
    <row r="6384" customFormat="1" x14ac:dyDescent="0.35"/>
    <row r="6385" customFormat="1" x14ac:dyDescent="0.35"/>
    <row r="6386" customFormat="1" x14ac:dyDescent="0.35"/>
    <row r="6387" customFormat="1" x14ac:dyDescent="0.35"/>
    <row r="6388" customFormat="1" x14ac:dyDescent="0.35"/>
    <row r="6389" customFormat="1" x14ac:dyDescent="0.35"/>
    <row r="6390" customFormat="1" x14ac:dyDescent="0.35"/>
    <row r="6391" customFormat="1" x14ac:dyDescent="0.35"/>
    <row r="6392" customFormat="1" x14ac:dyDescent="0.35"/>
    <row r="6393" customFormat="1" x14ac:dyDescent="0.35"/>
    <row r="6394" customFormat="1" x14ac:dyDescent="0.35"/>
    <row r="6395" customFormat="1" x14ac:dyDescent="0.35"/>
    <row r="6396" customFormat="1" x14ac:dyDescent="0.35"/>
    <row r="6397" customFormat="1" x14ac:dyDescent="0.35"/>
    <row r="6398" customFormat="1" x14ac:dyDescent="0.35"/>
    <row r="6399" customFormat="1" x14ac:dyDescent="0.35"/>
    <row r="6400" customFormat="1" x14ac:dyDescent="0.35"/>
    <row r="6401" customFormat="1" x14ac:dyDescent="0.35"/>
    <row r="6402" customFormat="1" x14ac:dyDescent="0.35"/>
    <row r="6403" customFormat="1" x14ac:dyDescent="0.35"/>
    <row r="6404" customFormat="1" x14ac:dyDescent="0.35"/>
    <row r="6405" customFormat="1" x14ac:dyDescent="0.35"/>
    <row r="6406" customFormat="1" x14ac:dyDescent="0.35"/>
    <row r="6407" customFormat="1" x14ac:dyDescent="0.35"/>
    <row r="6408" customFormat="1" x14ac:dyDescent="0.35"/>
    <row r="6409" customFormat="1" x14ac:dyDescent="0.35"/>
    <row r="6410" customFormat="1" x14ac:dyDescent="0.35"/>
    <row r="6411" customFormat="1" x14ac:dyDescent="0.35"/>
    <row r="6412" customFormat="1" x14ac:dyDescent="0.35"/>
    <row r="6413" customFormat="1" x14ac:dyDescent="0.35"/>
    <row r="6414" customFormat="1" x14ac:dyDescent="0.35"/>
    <row r="6415" customFormat="1" x14ac:dyDescent="0.35"/>
    <row r="6416" customFormat="1" x14ac:dyDescent="0.35"/>
    <row r="6417" customFormat="1" x14ac:dyDescent="0.35"/>
    <row r="6418" customFormat="1" x14ac:dyDescent="0.35"/>
    <row r="6419" customFormat="1" x14ac:dyDescent="0.35"/>
    <row r="6420" customFormat="1" x14ac:dyDescent="0.35"/>
    <row r="6421" customFormat="1" x14ac:dyDescent="0.35"/>
    <row r="6422" customFormat="1" x14ac:dyDescent="0.35"/>
    <row r="6423" customFormat="1" x14ac:dyDescent="0.35"/>
    <row r="6424" customFormat="1" x14ac:dyDescent="0.35"/>
    <row r="6425" customFormat="1" x14ac:dyDescent="0.35"/>
    <row r="6426" customFormat="1" x14ac:dyDescent="0.35"/>
    <row r="6427" customFormat="1" x14ac:dyDescent="0.35"/>
    <row r="6428" customFormat="1" x14ac:dyDescent="0.35"/>
    <row r="6429" customFormat="1" x14ac:dyDescent="0.35"/>
    <row r="6430" customFormat="1" x14ac:dyDescent="0.35"/>
    <row r="6431" customFormat="1" x14ac:dyDescent="0.35"/>
    <row r="6432" customFormat="1" x14ac:dyDescent="0.35"/>
    <row r="6433" customFormat="1" x14ac:dyDescent="0.35"/>
    <row r="6434" customFormat="1" x14ac:dyDescent="0.35"/>
    <row r="6435" customFormat="1" x14ac:dyDescent="0.35"/>
    <row r="6436" customFormat="1" x14ac:dyDescent="0.35"/>
    <row r="6437" customFormat="1" x14ac:dyDescent="0.35"/>
    <row r="6438" customFormat="1" x14ac:dyDescent="0.35"/>
    <row r="6439" customFormat="1" x14ac:dyDescent="0.35"/>
    <row r="6440" customFormat="1" x14ac:dyDescent="0.35"/>
    <row r="6441" customFormat="1" x14ac:dyDescent="0.35"/>
    <row r="6442" customFormat="1" x14ac:dyDescent="0.35"/>
    <row r="6443" customFormat="1" x14ac:dyDescent="0.35"/>
    <row r="6444" customFormat="1" x14ac:dyDescent="0.35"/>
    <row r="6445" customFormat="1" x14ac:dyDescent="0.35"/>
    <row r="6446" customFormat="1" x14ac:dyDescent="0.35"/>
    <row r="6447" customFormat="1" x14ac:dyDescent="0.35"/>
    <row r="6448" customFormat="1" x14ac:dyDescent="0.35"/>
    <row r="6449" customFormat="1" x14ac:dyDescent="0.35"/>
    <row r="6450" customFormat="1" x14ac:dyDescent="0.35"/>
    <row r="6451" customFormat="1" x14ac:dyDescent="0.35"/>
    <row r="6452" customFormat="1" x14ac:dyDescent="0.35"/>
    <row r="6453" customFormat="1" x14ac:dyDescent="0.35"/>
    <row r="6454" customFormat="1" x14ac:dyDescent="0.35"/>
    <row r="6455" customFormat="1" x14ac:dyDescent="0.35"/>
    <row r="6456" customFormat="1" x14ac:dyDescent="0.35"/>
    <row r="6457" customFormat="1" x14ac:dyDescent="0.35"/>
    <row r="6458" customFormat="1" x14ac:dyDescent="0.35"/>
    <row r="6459" customFormat="1" x14ac:dyDescent="0.35"/>
    <row r="6460" customFormat="1" x14ac:dyDescent="0.35"/>
    <row r="6461" customFormat="1" x14ac:dyDescent="0.35"/>
    <row r="6462" customFormat="1" x14ac:dyDescent="0.35"/>
    <row r="6463" customFormat="1" x14ac:dyDescent="0.35"/>
    <row r="6464" customFormat="1" x14ac:dyDescent="0.35"/>
    <row r="6465" customFormat="1" x14ac:dyDescent="0.35"/>
    <row r="6466" customFormat="1" x14ac:dyDescent="0.35"/>
    <row r="6467" customFormat="1" x14ac:dyDescent="0.35"/>
    <row r="6468" customFormat="1" x14ac:dyDescent="0.35"/>
    <row r="6469" customFormat="1" x14ac:dyDescent="0.35"/>
    <row r="6470" customFormat="1" x14ac:dyDescent="0.35"/>
    <row r="6471" customFormat="1" x14ac:dyDescent="0.35"/>
    <row r="6472" customFormat="1" x14ac:dyDescent="0.35"/>
    <row r="6473" customFormat="1" x14ac:dyDescent="0.35"/>
    <row r="6474" customFormat="1" x14ac:dyDescent="0.35"/>
    <row r="6475" customFormat="1" x14ac:dyDescent="0.35"/>
    <row r="6476" customFormat="1" x14ac:dyDescent="0.35"/>
    <row r="6477" customFormat="1" x14ac:dyDescent="0.35"/>
    <row r="6478" customFormat="1" x14ac:dyDescent="0.35"/>
    <row r="6479" customFormat="1" x14ac:dyDescent="0.35"/>
    <row r="6480" customFormat="1" x14ac:dyDescent="0.35"/>
    <row r="6481" customFormat="1" x14ac:dyDescent="0.35"/>
    <row r="6482" customFormat="1" x14ac:dyDescent="0.35"/>
    <row r="6483" customFormat="1" x14ac:dyDescent="0.35"/>
    <row r="6484" customFormat="1" x14ac:dyDescent="0.35"/>
    <row r="6485" customFormat="1" x14ac:dyDescent="0.35"/>
    <row r="6486" customFormat="1" x14ac:dyDescent="0.35"/>
    <row r="6487" customFormat="1" x14ac:dyDescent="0.35"/>
    <row r="6488" customFormat="1" x14ac:dyDescent="0.35"/>
    <row r="6489" customFormat="1" x14ac:dyDescent="0.35"/>
    <row r="6490" customFormat="1" x14ac:dyDescent="0.35"/>
    <row r="6491" customFormat="1" x14ac:dyDescent="0.35"/>
    <row r="6492" customFormat="1" x14ac:dyDescent="0.35"/>
    <row r="6493" customFormat="1" x14ac:dyDescent="0.35"/>
    <row r="6494" customFormat="1" x14ac:dyDescent="0.35"/>
    <row r="6495" customFormat="1" x14ac:dyDescent="0.35"/>
    <row r="6496" customFormat="1" x14ac:dyDescent="0.35"/>
    <row r="6497" customFormat="1" x14ac:dyDescent="0.35"/>
    <row r="6498" customFormat="1" x14ac:dyDescent="0.35"/>
    <row r="6499" customFormat="1" x14ac:dyDescent="0.35"/>
    <row r="6500" customFormat="1" x14ac:dyDescent="0.35"/>
    <row r="6501" customFormat="1" x14ac:dyDescent="0.35"/>
    <row r="6502" customFormat="1" x14ac:dyDescent="0.35"/>
    <row r="6503" customFormat="1" x14ac:dyDescent="0.35"/>
    <row r="6504" customFormat="1" x14ac:dyDescent="0.35"/>
    <row r="6505" customFormat="1" x14ac:dyDescent="0.35"/>
    <row r="6506" customFormat="1" x14ac:dyDescent="0.35"/>
    <row r="6507" customFormat="1" x14ac:dyDescent="0.35"/>
    <row r="6508" customFormat="1" x14ac:dyDescent="0.35"/>
    <row r="6509" customFormat="1" x14ac:dyDescent="0.35"/>
    <row r="6510" customFormat="1" x14ac:dyDescent="0.35"/>
    <row r="6511" customFormat="1" x14ac:dyDescent="0.35"/>
    <row r="6512" customFormat="1" x14ac:dyDescent="0.35"/>
    <row r="6513" customFormat="1" x14ac:dyDescent="0.35"/>
    <row r="6514" customFormat="1" x14ac:dyDescent="0.35"/>
    <row r="6515" customFormat="1" x14ac:dyDescent="0.35"/>
    <row r="6516" customFormat="1" x14ac:dyDescent="0.35"/>
    <row r="6517" customFormat="1" x14ac:dyDescent="0.35"/>
    <row r="6518" customFormat="1" x14ac:dyDescent="0.35"/>
    <row r="6519" customFormat="1" x14ac:dyDescent="0.35"/>
    <row r="6520" customFormat="1" x14ac:dyDescent="0.35"/>
    <row r="6521" customFormat="1" x14ac:dyDescent="0.35"/>
    <row r="6522" customFormat="1" x14ac:dyDescent="0.35"/>
    <row r="6523" customFormat="1" x14ac:dyDescent="0.35"/>
    <row r="6524" customFormat="1" x14ac:dyDescent="0.35"/>
    <row r="6525" customFormat="1" x14ac:dyDescent="0.35"/>
    <row r="6526" customFormat="1" x14ac:dyDescent="0.35"/>
    <row r="6527" customFormat="1" x14ac:dyDescent="0.35"/>
    <row r="6528" customFormat="1" x14ac:dyDescent="0.35"/>
    <row r="6529" customFormat="1" x14ac:dyDescent="0.35"/>
    <row r="6530" customFormat="1" x14ac:dyDescent="0.35"/>
    <row r="6531" customFormat="1" x14ac:dyDescent="0.35"/>
    <row r="6532" customFormat="1" x14ac:dyDescent="0.35"/>
    <row r="6533" customFormat="1" x14ac:dyDescent="0.35"/>
    <row r="6534" customFormat="1" x14ac:dyDescent="0.35"/>
    <row r="6535" customFormat="1" x14ac:dyDescent="0.35"/>
    <row r="6536" customFormat="1" x14ac:dyDescent="0.35"/>
    <row r="6537" customFormat="1" x14ac:dyDescent="0.35"/>
    <row r="6538" customFormat="1" x14ac:dyDescent="0.35"/>
    <row r="6539" customFormat="1" x14ac:dyDescent="0.35"/>
    <row r="6540" customFormat="1" x14ac:dyDescent="0.35"/>
    <row r="6541" customFormat="1" x14ac:dyDescent="0.35"/>
    <row r="6542" customFormat="1" x14ac:dyDescent="0.35"/>
    <row r="6543" customFormat="1" x14ac:dyDescent="0.35"/>
    <row r="6544" customFormat="1" x14ac:dyDescent="0.35"/>
    <row r="6545" customFormat="1" x14ac:dyDescent="0.35"/>
    <row r="6546" customFormat="1" x14ac:dyDescent="0.35"/>
    <row r="6547" customFormat="1" x14ac:dyDescent="0.35"/>
    <row r="6548" customFormat="1" x14ac:dyDescent="0.35"/>
    <row r="6549" customFormat="1" x14ac:dyDescent="0.35"/>
    <row r="6550" customFormat="1" x14ac:dyDescent="0.35"/>
    <row r="6551" customFormat="1" x14ac:dyDescent="0.35"/>
    <row r="6552" customFormat="1" x14ac:dyDescent="0.35"/>
    <row r="6553" customFormat="1" x14ac:dyDescent="0.35"/>
    <row r="6554" customFormat="1" x14ac:dyDescent="0.35"/>
    <row r="6555" customFormat="1" x14ac:dyDescent="0.35"/>
    <row r="6556" customFormat="1" x14ac:dyDescent="0.35"/>
    <row r="6557" customFormat="1" x14ac:dyDescent="0.35"/>
    <row r="6558" customFormat="1" x14ac:dyDescent="0.35"/>
    <row r="6559" customFormat="1" x14ac:dyDescent="0.35"/>
    <row r="6560" customFormat="1" x14ac:dyDescent="0.35"/>
    <row r="6561" customFormat="1" x14ac:dyDescent="0.35"/>
    <row r="6562" customFormat="1" x14ac:dyDescent="0.35"/>
    <row r="6563" customFormat="1" x14ac:dyDescent="0.35"/>
    <row r="6564" customFormat="1" x14ac:dyDescent="0.35"/>
    <row r="6565" customFormat="1" x14ac:dyDescent="0.35"/>
    <row r="6566" customFormat="1" x14ac:dyDescent="0.35"/>
    <row r="6567" customFormat="1" x14ac:dyDescent="0.35"/>
    <row r="6568" customFormat="1" x14ac:dyDescent="0.35"/>
    <row r="6569" customFormat="1" x14ac:dyDescent="0.35"/>
    <row r="6570" customFormat="1" x14ac:dyDescent="0.35"/>
    <row r="6571" customFormat="1" x14ac:dyDescent="0.35"/>
    <row r="6572" customFormat="1" x14ac:dyDescent="0.35"/>
    <row r="6573" customFormat="1" x14ac:dyDescent="0.35"/>
    <row r="6574" customFormat="1" x14ac:dyDescent="0.35"/>
    <row r="6575" customFormat="1" x14ac:dyDescent="0.35"/>
    <row r="6576" customFormat="1" x14ac:dyDescent="0.35"/>
    <row r="6577" customFormat="1" x14ac:dyDescent="0.35"/>
    <row r="6578" customFormat="1" x14ac:dyDescent="0.35"/>
    <row r="6579" customFormat="1" x14ac:dyDescent="0.35"/>
    <row r="6580" customFormat="1" x14ac:dyDescent="0.35"/>
    <row r="6581" customFormat="1" x14ac:dyDescent="0.35"/>
    <row r="6582" customFormat="1" x14ac:dyDescent="0.35"/>
    <row r="6583" customFormat="1" x14ac:dyDescent="0.35"/>
    <row r="6584" customFormat="1" x14ac:dyDescent="0.35"/>
    <row r="6585" customFormat="1" x14ac:dyDescent="0.35"/>
    <row r="6586" customFormat="1" x14ac:dyDescent="0.35"/>
    <row r="6587" customFormat="1" x14ac:dyDescent="0.35"/>
    <row r="6588" customFormat="1" x14ac:dyDescent="0.35"/>
    <row r="6589" customFormat="1" x14ac:dyDescent="0.35"/>
    <row r="6590" customFormat="1" x14ac:dyDescent="0.35"/>
    <row r="6591" customFormat="1" x14ac:dyDescent="0.35"/>
    <row r="6592" customFormat="1" x14ac:dyDescent="0.35"/>
    <row r="6593" customFormat="1" x14ac:dyDescent="0.35"/>
    <row r="6594" customFormat="1" x14ac:dyDescent="0.35"/>
    <row r="6595" customFormat="1" x14ac:dyDescent="0.35"/>
    <row r="6596" customFormat="1" x14ac:dyDescent="0.35"/>
    <row r="6597" customFormat="1" x14ac:dyDescent="0.35"/>
    <row r="6598" customFormat="1" x14ac:dyDescent="0.35"/>
    <row r="6599" customFormat="1" x14ac:dyDescent="0.35"/>
    <row r="6600" customFormat="1" x14ac:dyDescent="0.35"/>
    <row r="6601" customFormat="1" x14ac:dyDescent="0.35"/>
    <row r="6602" customFormat="1" x14ac:dyDescent="0.35"/>
    <row r="6603" customFormat="1" x14ac:dyDescent="0.35"/>
    <row r="6604" customFormat="1" x14ac:dyDescent="0.35"/>
    <row r="6605" customFormat="1" x14ac:dyDescent="0.35"/>
    <row r="6606" customFormat="1" x14ac:dyDescent="0.35"/>
    <row r="6607" customFormat="1" x14ac:dyDescent="0.35"/>
    <row r="6608" customFormat="1" x14ac:dyDescent="0.35"/>
    <row r="6609" customFormat="1" x14ac:dyDescent="0.35"/>
    <row r="6610" customFormat="1" x14ac:dyDescent="0.35"/>
    <row r="6611" customFormat="1" x14ac:dyDescent="0.35"/>
    <row r="6612" customFormat="1" x14ac:dyDescent="0.35"/>
    <row r="6613" customFormat="1" x14ac:dyDescent="0.35"/>
    <row r="6614" customFormat="1" x14ac:dyDescent="0.35"/>
    <row r="6615" customFormat="1" x14ac:dyDescent="0.35"/>
    <row r="6616" customFormat="1" x14ac:dyDescent="0.35"/>
    <row r="6617" customFormat="1" x14ac:dyDescent="0.35"/>
    <row r="6618" customFormat="1" x14ac:dyDescent="0.35"/>
    <row r="6619" customFormat="1" x14ac:dyDescent="0.35"/>
    <row r="6620" customFormat="1" x14ac:dyDescent="0.35"/>
    <row r="6621" customFormat="1" x14ac:dyDescent="0.35"/>
    <row r="6622" customFormat="1" x14ac:dyDescent="0.35"/>
    <row r="6623" customFormat="1" x14ac:dyDescent="0.35"/>
    <row r="6624" customFormat="1" x14ac:dyDescent="0.35"/>
    <row r="6625" customFormat="1" x14ac:dyDescent="0.35"/>
    <row r="6626" customFormat="1" x14ac:dyDescent="0.35"/>
    <row r="6627" customFormat="1" x14ac:dyDescent="0.35"/>
    <row r="6628" customFormat="1" x14ac:dyDescent="0.35"/>
    <row r="6629" customFormat="1" x14ac:dyDescent="0.35"/>
    <row r="6630" customFormat="1" x14ac:dyDescent="0.35"/>
    <row r="6631" customFormat="1" x14ac:dyDescent="0.35"/>
    <row r="6632" customFormat="1" x14ac:dyDescent="0.35"/>
    <row r="6633" customFormat="1" x14ac:dyDescent="0.35"/>
    <row r="6634" customFormat="1" x14ac:dyDescent="0.35"/>
    <row r="6635" customFormat="1" x14ac:dyDescent="0.35"/>
    <row r="6636" customFormat="1" x14ac:dyDescent="0.35"/>
    <row r="6637" customFormat="1" x14ac:dyDescent="0.35"/>
    <row r="6638" customFormat="1" x14ac:dyDescent="0.35"/>
    <row r="6639" customFormat="1" x14ac:dyDescent="0.35"/>
    <row r="6640" customFormat="1" x14ac:dyDescent="0.35"/>
    <row r="6641" customFormat="1" x14ac:dyDescent="0.35"/>
    <row r="6642" customFormat="1" x14ac:dyDescent="0.35"/>
    <row r="6643" customFormat="1" x14ac:dyDescent="0.35"/>
    <row r="6644" customFormat="1" x14ac:dyDescent="0.35"/>
    <row r="6645" customFormat="1" x14ac:dyDescent="0.35"/>
    <row r="6646" customFormat="1" x14ac:dyDescent="0.35"/>
    <row r="6647" customFormat="1" x14ac:dyDescent="0.35"/>
    <row r="6648" customFormat="1" x14ac:dyDescent="0.35"/>
    <row r="6649" customFormat="1" x14ac:dyDescent="0.35"/>
    <row r="6650" customFormat="1" x14ac:dyDescent="0.35"/>
    <row r="6651" customFormat="1" x14ac:dyDescent="0.35"/>
    <row r="6652" customFormat="1" x14ac:dyDescent="0.35"/>
    <row r="6653" customFormat="1" x14ac:dyDescent="0.35"/>
    <row r="6654" customFormat="1" x14ac:dyDescent="0.35"/>
    <row r="6655" customFormat="1" x14ac:dyDescent="0.35"/>
    <row r="6656" customFormat="1" x14ac:dyDescent="0.35"/>
    <row r="6657" customFormat="1" x14ac:dyDescent="0.35"/>
    <row r="6658" customFormat="1" x14ac:dyDescent="0.35"/>
    <row r="6659" customFormat="1" x14ac:dyDescent="0.35"/>
    <row r="6660" customFormat="1" x14ac:dyDescent="0.35"/>
    <row r="6661" customFormat="1" x14ac:dyDescent="0.35"/>
    <row r="6662" customFormat="1" x14ac:dyDescent="0.35"/>
    <row r="6663" customFormat="1" x14ac:dyDescent="0.35"/>
    <row r="6664" customFormat="1" x14ac:dyDescent="0.35"/>
    <row r="6665" customFormat="1" x14ac:dyDescent="0.35"/>
    <row r="6666" customFormat="1" x14ac:dyDescent="0.35"/>
    <row r="6667" customFormat="1" x14ac:dyDescent="0.35"/>
    <row r="6668" customFormat="1" x14ac:dyDescent="0.35"/>
    <row r="6669" customFormat="1" x14ac:dyDescent="0.35"/>
    <row r="6670" customFormat="1" x14ac:dyDescent="0.35"/>
    <row r="6671" customFormat="1" x14ac:dyDescent="0.35"/>
    <row r="6672" customFormat="1" x14ac:dyDescent="0.35"/>
    <row r="6673" customFormat="1" x14ac:dyDescent="0.35"/>
    <row r="6674" customFormat="1" x14ac:dyDescent="0.35"/>
    <row r="6675" customFormat="1" x14ac:dyDescent="0.35"/>
    <row r="6676" customFormat="1" x14ac:dyDescent="0.35"/>
    <row r="6677" customFormat="1" x14ac:dyDescent="0.35"/>
    <row r="6678" customFormat="1" x14ac:dyDescent="0.35"/>
    <row r="6679" customFormat="1" x14ac:dyDescent="0.35"/>
    <row r="6680" customFormat="1" x14ac:dyDescent="0.35"/>
    <row r="6681" customFormat="1" x14ac:dyDescent="0.35"/>
    <row r="6682" customFormat="1" x14ac:dyDescent="0.35"/>
    <row r="6683" customFormat="1" x14ac:dyDescent="0.35"/>
    <row r="6684" customFormat="1" x14ac:dyDescent="0.35"/>
    <row r="6685" customFormat="1" x14ac:dyDescent="0.35"/>
    <row r="6686" customFormat="1" x14ac:dyDescent="0.35"/>
    <row r="6687" customFormat="1" x14ac:dyDescent="0.35"/>
    <row r="6688" customFormat="1" x14ac:dyDescent="0.35"/>
    <row r="6689" customFormat="1" x14ac:dyDescent="0.35"/>
    <row r="6690" customFormat="1" x14ac:dyDescent="0.35"/>
    <row r="6691" customFormat="1" x14ac:dyDescent="0.35"/>
    <row r="6692" customFormat="1" x14ac:dyDescent="0.35"/>
    <row r="6693" customFormat="1" x14ac:dyDescent="0.35"/>
    <row r="6694" customFormat="1" x14ac:dyDescent="0.35"/>
    <row r="6695" customFormat="1" x14ac:dyDescent="0.35"/>
    <row r="6696" customFormat="1" x14ac:dyDescent="0.35"/>
    <row r="6697" customFormat="1" x14ac:dyDescent="0.35"/>
    <row r="6698" customFormat="1" x14ac:dyDescent="0.35"/>
    <row r="6699" customFormat="1" x14ac:dyDescent="0.35"/>
    <row r="6700" customFormat="1" x14ac:dyDescent="0.35"/>
    <row r="6701" customFormat="1" x14ac:dyDescent="0.35"/>
    <row r="6702" customFormat="1" x14ac:dyDescent="0.35"/>
    <row r="6703" customFormat="1" x14ac:dyDescent="0.35"/>
    <row r="6704" customFormat="1" x14ac:dyDescent="0.35"/>
    <row r="6705" customFormat="1" x14ac:dyDescent="0.35"/>
    <row r="6706" customFormat="1" x14ac:dyDescent="0.35"/>
    <row r="6707" customFormat="1" x14ac:dyDescent="0.35"/>
    <row r="6708" customFormat="1" x14ac:dyDescent="0.35"/>
    <row r="6709" customFormat="1" x14ac:dyDescent="0.35"/>
    <row r="6710" customFormat="1" x14ac:dyDescent="0.35"/>
    <row r="6711" customFormat="1" x14ac:dyDescent="0.35"/>
    <row r="6712" customFormat="1" x14ac:dyDescent="0.35"/>
    <row r="6713" customFormat="1" x14ac:dyDescent="0.35"/>
    <row r="6714" customFormat="1" x14ac:dyDescent="0.35"/>
    <row r="6715" customFormat="1" x14ac:dyDescent="0.35"/>
    <row r="6716" customFormat="1" x14ac:dyDescent="0.35"/>
    <row r="6717" customFormat="1" x14ac:dyDescent="0.35"/>
    <row r="6718" customFormat="1" x14ac:dyDescent="0.35"/>
    <row r="6719" customFormat="1" x14ac:dyDescent="0.35"/>
    <row r="6720" customFormat="1" x14ac:dyDescent="0.35"/>
    <row r="6721" customFormat="1" x14ac:dyDescent="0.35"/>
    <row r="6722" customFormat="1" x14ac:dyDescent="0.35"/>
    <row r="6723" customFormat="1" x14ac:dyDescent="0.35"/>
    <row r="6724" customFormat="1" x14ac:dyDescent="0.35"/>
    <row r="6725" customFormat="1" x14ac:dyDescent="0.35"/>
    <row r="6726" customFormat="1" x14ac:dyDescent="0.35"/>
    <row r="6727" customFormat="1" x14ac:dyDescent="0.35"/>
    <row r="6728" customFormat="1" x14ac:dyDescent="0.35"/>
    <row r="6729" customFormat="1" x14ac:dyDescent="0.35"/>
    <row r="6730" customFormat="1" x14ac:dyDescent="0.35"/>
    <row r="6731" customFormat="1" x14ac:dyDescent="0.35"/>
    <row r="6732" customFormat="1" x14ac:dyDescent="0.35"/>
    <row r="6733" customFormat="1" x14ac:dyDescent="0.35"/>
    <row r="6734" customFormat="1" x14ac:dyDescent="0.35"/>
    <row r="6735" customFormat="1" x14ac:dyDescent="0.35"/>
    <row r="6736" customFormat="1" x14ac:dyDescent="0.35"/>
    <row r="6737" customFormat="1" x14ac:dyDescent="0.35"/>
    <row r="6738" customFormat="1" x14ac:dyDescent="0.35"/>
    <row r="6739" customFormat="1" x14ac:dyDescent="0.35"/>
    <row r="6740" customFormat="1" x14ac:dyDescent="0.35"/>
    <row r="6741" customFormat="1" x14ac:dyDescent="0.35"/>
    <row r="6742" customFormat="1" x14ac:dyDescent="0.35"/>
    <row r="6743" customFormat="1" x14ac:dyDescent="0.35"/>
    <row r="6744" customFormat="1" x14ac:dyDescent="0.35"/>
    <row r="6745" customFormat="1" x14ac:dyDescent="0.35"/>
    <row r="6746" customFormat="1" x14ac:dyDescent="0.35"/>
    <row r="6747" customFormat="1" x14ac:dyDescent="0.35"/>
    <row r="6748" customFormat="1" x14ac:dyDescent="0.35"/>
    <row r="6749" customFormat="1" x14ac:dyDescent="0.35"/>
    <row r="6750" customFormat="1" x14ac:dyDescent="0.35"/>
    <row r="6751" customFormat="1" x14ac:dyDescent="0.35"/>
    <row r="6752" customFormat="1" x14ac:dyDescent="0.35"/>
    <row r="6753" customFormat="1" x14ac:dyDescent="0.35"/>
    <row r="6754" customFormat="1" x14ac:dyDescent="0.35"/>
    <row r="6755" customFormat="1" x14ac:dyDescent="0.35"/>
    <row r="6756" customFormat="1" x14ac:dyDescent="0.35"/>
    <row r="6757" customFormat="1" x14ac:dyDescent="0.35"/>
    <row r="6758" customFormat="1" x14ac:dyDescent="0.35"/>
    <row r="6759" customFormat="1" x14ac:dyDescent="0.35"/>
    <row r="6760" customFormat="1" x14ac:dyDescent="0.35"/>
    <row r="6761" customFormat="1" x14ac:dyDescent="0.35"/>
    <row r="6762" customFormat="1" x14ac:dyDescent="0.35"/>
    <row r="6763" customFormat="1" x14ac:dyDescent="0.35"/>
    <row r="6764" customFormat="1" x14ac:dyDescent="0.35"/>
    <row r="6765" customFormat="1" x14ac:dyDescent="0.35"/>
    <row r="6766" customFormat="1" x14ac:dyDescent="0.35"/>
    <row r="6767" customFormat="1" x14ac:dyDescent="0.35"/>
    <row r="6768" customFormat="1" x14ac:dyDescent="0.35"/>
    <row r="6769" customFormat="1" x14ac:dyDescent="0.35"/>
    <row r="6770" customFormat="1" x14ac:dyDescent="0.35"/>
    <row r="6771" customFormat="1" x14ac:dyDescent="0.35"/>
    <row r="6772" customFormat="1" x14ac:dyDescent="0.35"/>
    <row r="6773" customFormat="1" x14ac:dyDescent="0.35"/>
    <row r="6774" customFormat="1" x14ac:dyDescent="0.35"/>
    <row r="6775" customFormat="1" x14ac:dyDescent="0.35"/>
    <row r="6776" customFormat="1" x14ac:dyDescent="0.35"/>
    <row r="6777" customFormat="1" x14ac:dyDescent="0.35"/>
    <row r="6778" customFormat="1" x14ac:dyDescent="0.35"/>
    <row r="6779" customFormat="1" x14ac:dyDescent="0.35"/>
    <row r="6780" customFormat="1" x14ac:dyDescent="0.35"/>
    <row r="6781" customFormat="1" x14ac:dyDescent="0.35"/>
    <row r="6782" customFormat="1" x14ac:dyDescent="0.35"/>
    <row r="6783" customFormat="1" x14ac:dyDescent="0.35"/>
    <row r="6784" customFormat="1" x14ac:dyDescent="0.35"/>
    <row r="6785" customFormat="1" x14ac:dyDescent="0.35"/>
    <row r="6786" customFormat="1" x14ac:dyDescent="0.35"/>
    <row r="6787" customFormat="1" x14ac:dyDescent="0.35"/>
    <row r="6788" customFormat="1" x14ac:dyDescent="0.35"/>
    <row r="6789" customFormat="1" x14ac:dyDescent="0.35"/>
    <row r="6790" customFormat="1" x14ac:dyDescent="0.35"/>
    <row r="6791" customFormat="1" x14ac:dyDescent="0.35"/>
    <row r="6792" customFormat="1" x14ac:dyDescent="0.35"/>
    <row r="6793" customFormat="1" x14ac:dyDescent="0.35"/>
    <row r="6794" customFormat="1" x14ac:dyDescent="0.35"/>
    <row r="6795" customFormat="1" x14ac:dyDescent="0.35"/>
    <row r="6796" customFormat="1" x14ac:dyDescent="0.35"/>
    <row r="6797" customFormat="1" x14ac:dyDescent="0.35"/>
    <row r="6798" customFormat="1" x14ac:dyDescent="0.35"/>
    <row r="6799" customFormat="1" x14ac:dyDescent="0.35"/>
    <row r="6800" customFormat="1" x14ac:dyDescent="0.35"/>
    <row r="6801" customFormat="1" x14ac:dyDescent="0.35"/>
    <row r="6802" customFormat="1" x14ac:dyDescent="0.35"/>
    <row r="6803" customFormat="1" x14ac:dyDescent="0.35"/>
    <row r="6804" customFormat="1" x14ac:dyDescent="0.35"/>
    <row r="6805" customFormat="1" x14ac:dyDescent="0.35"/>
    <row r="6806" customFormat="1" x14ac:dyDescent="0.35"/>
    <row r="6807" customFormat="1" x14ac:dyDescent="0.35"/>
    <row r="6808" customFormat="1" x14ac:dyDescent="0.35"/>
    <row r="6809" customFormat="1" x14ac:dyDescent="0.35"/>
    <row r="6810" customFormat="1" x14ac:dyDescent="0.35"/>
    <row r="6811" customFormat="1" x14ac:dyDescent="0.35"/>
    <row r="6812" customFormat="1" x14ac:dyDescent="0.35"/>
    <row r="6813" customFormat="1" x14ac:dyDescent="0.35"/>
    <row r="6814" customFormat="1" x14ac:dyDescent="0.35"/>
    <row r="6815" customFormat="1" x14ac:dyDescent="0.35"/>
    <row r="6816" customFormat="1" x14ac:dyDescent="0.35"/>
    <row r="6817" customFormat="1" x14ac:dyDescent="0.35"/>
    <row r="6818" customFormat="1" x14ac:dyDescent="0.35"/>
    <row r="6819" customFormat="1" x14ac:dyDescent="0.35"/>
    <row r="6820" customFormat="1" x14ac:dyDescent="0.35"/>
    <row r="6821" customFormat="1" x14ac:dyDescent="0.35"/>
    <row r="6822" customFormat="1" x14ac:dyDescent="0.35"/>
    <row r="6823" customFormat="1" x14ac:dyDescent="0.35"/>
    <row r="6824" customFormat="1" x14ac:dyDescent="0.35"/>
    <row r="6825" customFormat="1" x14ac:dyDescent="0.35"/>
    <row r="6826" customFormat="1" x14ac:dyDescent="0.35"/>
    <row r="6827" customFormat="1" x14ac:dyDescent="0.35"/>
    <row r="6828" customFormat="1" x14ac:dyDescent="0.35"/>
    <row r="6829" customFormat="1" x14ac:dyDescent="0.35"/>
    <row r="6830" customFormat="1" x14ac:dyDescent="0.35"/>
    <row r="6831" customFormat="1" x14ac:dyDescent="0.35"/>
    <row r="6832" customFormat="1" x14ac:dyDescent="0.35"/>
    <row r="6833" customFormat="1" x14ac:dyDescent="0.35"/>
    <row r="6834" customFormat="1" x14ac:dyDescent="0.35"/>
    <row r="6835" customFormat="1" x14ac:dyDescent="0.35"/>
    <row r="6836" customFormat="1" x14ac:dyDescent="0.35"/>
    <row r="6837" customFormat="1" x14ac:dyDescent="0.35"/>
    <row r="6838" customFormat="1" x14ac:dyDescent="0.35"/>
    <row r="6839" customFormat="1" x14ac:dyDescent="0.35"/>
    <row r="6840" customFormat="1" x14ac:dyDescent="0.35"/>
    <row r="6841" customFormat="1" x14ac:dyDescent="0.35"/>
    <row r="6842" customFormat="1" x14ac:dyDescent="0.35"/>
    <row r="6843" customFormat="1" x14ac:dyDescent="0.35"/>
    <row r="6844" customFormat="1" x14ac:dyDescent="0.35"/>
    <row r="6845" customFormat="1" x14ac:dyDescent="0.35"/>
    <row r="6846" customFormat="1" x14ac:dyDescent="0.35"/>
    <row r="6847" customFormat="1" x14ac:dyDescent="0.35"/>
    <row r="6848" customFormat="1" x14ac:dyDescent="0.35"/>
    <row r="6849" customFormat="1" x14ac:dyDescent="0.35"/>
    <row r="6850" customFormat="1" x14ac:dyDescent="0.35"/>
    <row r="6851" customFormat="1" x14ac:dyDescent="0.35"/>
    <row r="6852" customFormat="1" x14ac:dyDescent="0.35"/>
    <row r="6853" customFormat="1" x14ac:dyDescent="0.35"/>
    <row r="6854" customFormat="1" x14ac:dyDescent="0.35"/>
    <row r="6855" customFormat="1" x14ac:dyDescent="0.35"/>
    <row r="6856" customFormat="1" x14ac:dyDescent="0.35"/>
    <row r="6857" customFormat="1" x14ac:dyDescent="0.35"/>
    <row r="6858" customFormat="1" x14ac:dyDescent="0.35"/>
    <row r="6859" customFormat="1" x14ac:dyDescent="0.35"/>
    <row r="6860" customFormat="1" x14ac:dyDescent="0.35"/>
    <row r="6861" customFormat="1" x14ac:dyDescent="0.35"/>
    <row r="6862" customFormat="1" x14ac:dyDescent="0.35"/>
    <row r="6863" customFormat="1" x14ac:dyDescent="0.35"/>
    <row r="6864" customFormat="1" x14ac:dyDescent="0.35"/>
    <row r="6865" customFormat="1" x14ac:dyDescent="0.35"/>
    <row r="6866" customFormat="1" x14ac:dyDescent="0.35"/>
    <row r="6867" customFormat="1" x14ac:dyDescent="0.35"/>
    <row r="6868" customFormat="1" x14ac:dyDescent="0.35"/>
    <row r="6869" customFormat="1" x14ac:dyDescent="0.35"/>
    <row r="6870" customFormat="1" x14ac:dyDescent="0.35"/>
    <row r="6871" customFormat="1" x14ac:dyDescent="0.35"/>
    <row r="6872" customFormat="1" x14ac:dyDescent="0.35"/>
    <row r="6873" customFormat="1" x14ac:dyDescent="0.35"/>
    <row r="6874" customFormat="1" x14ac:dyDescent="0.35"/>
    <row r="6875" customFormat="1" x14ac:dyDescent="0.35"/>
    <row r="6876" customFormat="1" x14ac:dyDescent="0.35"/>
    <row r="6877" customFormat="1" x14ac:dyDescent="0.35"/>
    <row r="6878" customFormat="1" x14ac:dyDescent="0.35"/>
    <row r="6879" customFormat="1" x14ac:dyDescent="0.35"/>
    <row r="6880" customFormat="1" x14ac:dyDescent="0.35"/>
    <row r="6881" customFormat="1" x14ac:dyDescent="0.35"/>
    <row r="6882" customFormat="1" x14ac:dyDescent="0.35"/>
    <row r="6883" customFormat="1" x14ac:dyDescent="0.35"/>
    <row r="6884" customFormat="1" x14ac:dyDescent="0.35"/>
    <row r="6885" customFormat="1" x14ac:dyDescent="0.35"/>
    <row r="6886" customFormat="1" x14ac:dyDescent="0.35"/>
    <row r="6887" customFormat="1" x14ac:dyDescent="0.35"/>
    <row r="6888" customFormat="1" x14ac:dyDescent="0.35"/>
    <row r="6889" customFormat="1" x14ac:dyDescent="0.35"/>
    <row r="6890" customFormat="1" x14ac:dyDescent="0.35"/>
    <row r="6891" customFormat="1" x14ac:dyDescent="0.35"/>
    <row r="6892" customFormat="1" x14ac:dyDescent="0.35"/>
    <row r="6893" customFormat="1" x14ac:dyDescent="0.35"/>
    <row r="6894" customFormat="1" x14ac:dyDescent="0.35"/>
    <row r="6895" customFormat="1" x14ac:dyDescent="0.35"/>
    <row r="6896" customFormat="1" x14ac:dyDescent="0.35"/>
    <row r="6897" customFormat="1" x14ac:dyDescent="0.35"/>
    <row r="6898" customFormat="1" x14ac:dyDescent="0.35"/>
    <row r="6899" customFormat="1" x14ac:dyDescent="0.35"/>
    <row r="6900" customFormat="1" x14ac:dyDescent="0.35"/>
    <row r="6901" customFormat="1" x14ac:dyDescent="0.35"/>
    <row r="6902" customFormat="1" x14ac:dyDescent="0.35"/>
    <row r="6903" customFormat="1" x14ac:dyDescent="0.35"/>
    <row r="6904" customFormat="1" x14ac:dyDescent="0.35"/>
    <row r="6905" customFormat="1" x14ac:dyDescent="0.35"/>
    <row r="6906" customFormat="1" x14ac:dyDescent="0.35"/>
    <row r="6907" customFormat="1" x14ac:dyDescent="0.35"/>
    <row r="6908" customFormat="1" x14ac:dyDescent="0.35"/>
    <row r="6909" customFormat="1" x14ac:dyDescent="0.35"/>
    <row r="6910" customFormat="1" x14ac:dyDescent="0.35"/>
    <row r="6911" customFormat="1" x14ac:dyDescent="0.35"/>
    <row r="6912" customFormat="1" x14ac:dyDescent="0.35"/>
    <row r="6913" customFormat="1" x14ac:dyDescent="0.35"/>
    <row r="6914" customFormat="1" x14ac:dyDescent="0.35"/>
    <row r="6915" customFormat="1" x14ac:dyDescent="0.35"/>
    <row r="6916" customFormat="1" x14ac:dyDescent="0.35"/>
    <row r="6917" customFormat="1" x14ac:dyDescent="0.35"/>
    <row r="6918" customFormat="1" x14ac:dyDescent="0.35"/>
    <row r="6919" customFormat="1" x14ac:dyDescent="0.35"/>
    <row r="6920" customFormat="1" x14ac:dyDescent="0.35"/>
    <row r="6921" customFormat="1" x14ac:dyDescent="0.35"/>
    <row r="6922" customFormat="1" x14ac:dyDescent="0.35"/>
    <row r="6923" customFormat="1" x14ac:dyDescent="0.35"/>
    <row r="6924" customFormat="1" x14ac:dyDescent="0.35"/>
    <row r="6925" customFormat="1" x14ac:dyDescent="0.35"/>
    <row r="6926" customFormat="1" x14ac:dyDescent="0.35"/>
    <row r="6927" customFormat="1" x14ac:dyDescent="0.35"/>
    <row r="6928" customFormat="1" x14ac:dyDescent="0.35"/>
    <row r="6929" customFormat="1" x14ac:dyDescent="0.35"/>
    <row r="6930" customFormat="1" x14ac:dyDescent="0.35"/>
    <row r="6931" customFormat="1" x14ac:dyDescent="0.35"/>
    <row r="6932" customFormat="1" x14ac:dyDescent="0.35"/>
    <row r="6933" customFormat="1" x14ac:dyDescent="0.35"/>
    <row r="6934" customFormat="1" x14ac:dyDescent="0.35"/>
    <row r="6935" customFormat="1" x14ac:dyDescent="0.35"/>
    <row r="6936" customFormat="1" x14ac:dyDescent="0.35"/>
    <row r="6937" customFormat="1" x14ac:dyDescent="0.35"/>
    <row r="6938" customFormat="1" x14ac:dyDescent="0.35"/>
    <row r="6939" customFormat="1" x14ac:dyDescent="0.35"/>
    <row r="6940" customFormat="1" x14ac:dyDescent="0.35"/>
    <row r="6941" customFormat="1" x14ac:dyDescent="0.35"/>
    <row r="6942" customFormat="1" x14ac:dyDescent="0.35"/>
    <row r="6943" customFormat="1" x14ac:dyDescent="0.35"/>
    <row r="6944" customFormat="1" x14ac:dyDescent="0.35"/>
    <row r="6945" customFormat="1" x14ac:dyDescent="0.35"/>
    <row r="6946" customFormat="1" x14ac:dyDescent="0.35"/>
    <row r="6947" customFormat="1" x14ac:dyDescent="0.35"/>
    <row r="6948" customFormat="1" x14ac:dyDescent="0.35"/>
    <row r="6949" customFormat="1" x14ac:dyDescent="0.35"/>
    <row r="6950" customFormat="1" x14ac:dyDescent="0.35"/>
    <row r="6951" customFormat="1" x14ac:dyDescent="0.35"/>
    <row r="6952" customFormat="1" x14ac:dyDescent="0.35"/>
    <row r="6953" customFormat="1" x14ac:dyDescent="0.35"/>
    <row r="6954" customFormat="1" x14ac:dyDescent="0.35"/>
    <row r="6955" customFormat="1" x14ac:dyDescent="0.35"/>
    <row r="6956" customFormat="1" x14ac:dyDescent="0.35"/>
    <row r="6957" customFormat="1" x14ac:dyDescent="0.35"/>
    <row r="6958" customFormat="1" x14ac:dyDescent="0.35"/>
    <row r="6959" customFormat="1" x14ac:dyDescent="0.35"/>
    <row r="6960" customFormat="1" x14ac:dyDescent="0.35"/>
    <row r="6961" customFormat="1" x14ac:dyDescent="0.35"/>
    <row r="6962" customFormat="1" x14ac:dyDescent="0.35"/>
    <row r="6963" customFormat="1" x14ac:dyDescent="0.35"/>
    <row r="6964" customFormat="1" x14ac:dyDescent="0.35"/>
    <row r="6965" customFormat="1" x14ac:dyDescent="0.35"/>
    <row r="6966" customFormat="1" x14ac:dyDescent="0.35"/>
    <row r="6967" customFormat="1" x14ac:dyDescent="0.35"/>
    <row r="6968" customFormat="1" x14ac:dyDescent="0.35"/>
    <row r="6969" customFormat="1" x14ac:dyDescent="0.35"/>
    <row r="6970" customFormat="1" x14ac:dyDescent="0.35"/>
    <row r="6971" customFormat="1" x14ac:dyDescent="0.35"/>
    <row r="6972" customFormat="1" x14ac:dyDescent="0.35"/>
    <row r="6973" customFormat="1" x14ac:dyDescent="0.35"/>
    <row r="6974" customFormat="1" x14ac:dyDescent="0.35"/>
    <row r="6975" customFormat="1" x14ac:dyDescent="0.35"/>
    <row r="6976" customFormat="1" x14ac:dyDescent="0.35"/>
    <row r="6977" customFormat="1" x14ac:dyDescent="0.35"/>
    <row r="6978" customFormat="1" x14ac:dyDescent="0.35"/>
    <row r="6979" customFormat="1" x14ac:dyDescent="0.35"/>
    <row r="6980" customFormat="1" x14ac:dyDescent="0.35"/>
    <row r="6981" customFormat="1" x14ac:dyDescent="0.35"/>
    <row r="6982" customFormat="1" x14ac:dyDescent="0.35"/>
    <row r="6983" customFormat="1" x14ac:dyDescent="0.35"/>
    <row r="6984" customFormat="1" x14ac:dyDescent="0.35"/>
    <row r="6985" customFormat="1" x14ac:dyDescent="0.35"/>
    <row r="6986" customFormat="1" x14ac:dyDescent="0.35"/>
    <row r="6987" customFormat="1" x14ac:dyDescent="0.35"/>
    <row r="6988" customFormat="1" x14ac:dyDescent="0.35"/>
    <row r="6989" customFormat="1" x14ac:dyDescent="0.35"/>
    <row r="6990" customFormat="1" x14ac:dyDescent="0.35"/>
    <row r="6991" customFormat="1" x14ac:dyDescent="0.35"/>
    <row r="6992" customFormat="1" x14ac:dyDescent="0.35"/>
    <row r="6993" customFormat="1" x14ac:dyDescent="0.35"/>
    <row r="6994" customFormat="1" x14ac:dyDescent="0.35"/>
    <row r="6995" customFormat="1" x14ac:dyDescent="0.35"/>
    <row r="6996" customFormat="1" x14ac:dyDescent="0.35"/>
    <row r="6997" customFormat="1" x14ac:dyDescent="0.35"/>
    <row r="6998" customFormat="1" x14ac:dyDescent="0.35"/>
    <row r="6999" customFormat="1" x14ac:dyDescent="0.35"/>
    <row r="7000" customFormat="1" x14ac:dyDescent="0.35"/>
    <row r="7001" customFormat="1" x14ac:dyDescent="0.35"/>
    <row r="7002" customFormat="1" x14ac:dyDescent="0.35"/>
    <row r="7003" customFormat="1" x14ac:dyDescent="0.35"/>
    <row r="7004" customFormat="1" x14ac:dyDescent="0.35"/>
    <row r="7005" customFormat="1" x14ac:dyDescent="0.35"/>
    <row r="7006" customFormat="1" x14ac:dyDescent="0.35"/>
    <row r="7007" customFormat="1" x14ac:dyDescent="0.35"/>
    <row r="7008" customFormat="1" x14ac:dyDescent="0.35"/>
    <row r="7009" customFormat="1" x14ac:dyDescent="0.35"/>
    <row r="7010" customFormat="1" x14ac:dyDescent="0.35"/>
    <row r="7011" customFormat="1" x14ac:dyDescent="0.35"/>
    <row r="7012" customFormat="1" x14ac:dyDescent="0.35"/>
    <row r="7013" customFormat="1" x14ac:dyDescent="0.35"/>
    <row r="7014" customFormat="1" x14ac:dyDescent="0.35"/>
    <row r="7015" customFormat="1" x14ac:dyDescent="0.35"/>
    <row r="7016" customFormat="1" x14ac:dyDescent="0.35"/>
    <row r="7017" customFormat="1" x14ac:dyDescent="0.35"/>
    <row r="7018" customFormat="1" x14ac:dyDescent="0.35"/>
    <row r="7019" customFormat="1" x14ac:dyDescent="0.35"/>
    <row r="7020" customFormat="1" x14ac:dyDescent="0.35"/>
    <row r="7021" customFormat="1" x14ac:dyDescent="0.35"/>
    <row r="7022" customFormat="1" x14ac:dyDescent="0.35"/>
    <row r="7023" customFormat="1" x14ac:dyDescent="0.35"/>
    <row r="7024" customFormat="1" x14ac:dyDescent="0.35"/>
    <row r="7025" customFormat="1" x14ac:dyDescent="0.35"/>
    <row r="7026" customFormat="1" x14ac:dyDescent="0.35"/>
    <row r="7027" customFormat="1" x14ac:dyDescent="0.35"/>
    <row r="7028" customFormat="1" x14ac:dyDescent="0.35"/>
    <row r="7029" customFormat="1" x14ac:dyDescent="0.35"/>
    <row r="7030" customFormat="1" x14ac:dyDescent="0.35"/>
    <row r="7031" customFormat="1" x14ac:dyDescent="0.35"/>
    <row r="7032" customFormat="1" x14ac:dyDescent="0.35"/>
    <row r="7033" customFormat="1" x14ac:dyDescent="0.35"/>
    <row r="7034" customFormat="1" x14ac:dyDescent="0.35"/>
    <row r="7035" customFormat="1" x14ac:dyDescent="0.35"/>
    <row r="7036" customFormat="1" x14ac:dyDescent="0.35"/>
    <row r="7037" customFormat="1" x14ac:dyDescent="0.35"/>
    <row r="7038" customFormat="1" x14ac:dyDescent="0.35"/>
    <row r="7039" customFormat="1" x14ac:dyDescent="0.35"/>
    <row r="7040" customFormat="1" x14ac:dyDescent="0.35"/>
    <row r="7041" customFormat="1" x14ac:dyDescent="0.35"/>
    <row r="7042" customFormat="1" x14ac:dyDescent="0.35"/>
    <row r="7043" customFormat="1" x14ac:dyDescent="0.35"/>
    <row r="7044" customFormat="1" x14ac:dyDescent="0.35"/>
    <row r="7045" customFormat="1" x14ac:dyDescent="0.35"/>
    <row r="7046" customFormat="1" x14ac:dyDescent="0.35"/>
    <row r="7047" customFormat="1" x14ac:dyDescent="0.35"/>
    <row r="7048" customFormat="1" x14ac:dyDescent="0.35"/>
    <row r="7049" customFormat="1" x14ac:dyDescent="0.35"/>
    <row r="7050" customFormat="1" x14ac:dyDescent="0.35"/>
    <row r="7051" customFormat="1" x14ac:dyDescent="0.35"/>
    <row r="7052" customFormat="1" x14ac:dyDescent="0.35"/>
    <row r="7053" customFormat="1" x14ac:dyDescent="0.35"/>
    <row r="7054" customFormat="1" x14ac:dyDescent="0.35"/>
    <row r="7055" customFormat="1" x14ac:dyDescent="0.35"/>
    <row r="7056" customFormat="1" x14ac:dyDescent="0.35"/>
    <row r="7057" customFormat="1" x14ac:dyDescent="0.35"/>
    <row r="7058" customFormat="1" x14ac:dyDescent="0.35"/>
    <row r="7059" customFormat="1" x14ac:dyDescent="0.35"/>
    <row r="7060" customFormat="1" x14ac:dyDescent="0.35"/>
    <row r="7061" customFormat="1" x14ac:dyDescent="0.35"/>
    <row r="7062" customFormat="1" x14ac:dyDescent="0.35"/>
    <row r="7063" customFormat="1" x14ac:dyDescent="0.35"/>
    <row r="7064" customFormat="1" x14ac:dyDescent="0.35"/>
    <row r="7065" customFormat="1" x14ac:dyDescent="0.35"/>
    <row r="7066" customFormat="1" x14ac:dyDescent="0.35"/>
    <row r="7067" customFormat="1" x14ac:dyDescent="0.35"/>
    <row r="7068" customFormat="1" x14ac:dyDescent="0.35"/>
    <row r="7069" customFormat="1" x14ac:dyDescent="0.35"/>
    <row r="7070" customFormat="1" x14ac:dyDescent="0.35"/>
    <row r="7071" customFormat="1" x14ac:dyDescent="0.35"/>
    <row r="7072" customFormat="1" x14ac:dyDescent="0.35"/>
    <row r="7073" customFormat="1" x14ac:dyDescent="0.35"/>
    <row r="7074" customFormat="1" x14ac:dyDescent="0.35"/>
    <row r="7075" customFormat="1" x14ac:dyDescent="0.35"/>
    <row r="7076" customFormat="1" x14ac:dyDescent="0.35"/>
    <row r="7077" customFormat="1" x14ac:dyDescent="0.35"/>
    <row r="7078" customFormat="1" x14ac:dyDescent="0.35"/>
    <row r="7079" customFormat="1" x14ac:dyDescent="0.35"/>
    <row r="7080" customFormat="1" x14ac:dyDescent="0.35"/>
    <row r="7081" customFormat="1" x14ac:dyDescent="0.35"/>
    <row r="7082" customFormat="1" x14ac:dyDescent="0.35"/>
    <row r="7083" customFormat="1" x14ac:dyDescent="0.35"/>
    <row r="7084" customFormat="1" x14ac:dyDescent="0.35"/>
    <row r="7085" customFormat="1" x14ac:dyDescent="0.35"/>
    <row r="7086" customFormat="1" x14ac:dyDescent="0.35"/>
    <row r="7087" customFormat="1" x14ac:dyDescent="0.35"/>
    <row r="7088" customFormat="1" x14ac:dyDescent="0.35"/>
    <row r="7089" customFormat="1" x14ac:dyDescent="0.35"/>
    <row r="7090" customFormat="1" x14ac:dyDescent="0.35"/>
    <row r="7091" customFormat="1" x14ac:dyDescent="0.35"/>
    <row r="7092" customFormat="1" x14ac:dyDescent="0.35"/>
    <row r="7093" customFormat="1" x14ac:dyDescent="0.35"/>
    <row r="7094" customFormat="1" x14ac:dyDescent="0.35"/>
    <row r="7095" customFormat="1" x14ac:dyDescent="0.35"/>
    <row r="7096" customFormat="1" x14ac:dyDescent="0.35"/>
    <row r="7097" customFormat="1" x14ac:dyDescent="0.35"/>
    <row r="7098" customFormat="1" x14ac:dyDescent="0.35"/>
    <row r="7099" customFormat="1" x14ac:dyDescent="0.35"/>
    <row r="7100" customFormat="1" x14ac:dyDescent="0.35"/>
    <row r="7101" customFormat="1" x14ac:dyDescent="0.35"/>
    <row r="7102" customFormat="1" x14ac:dyDescent="0.35"/>
    <row r="7103" customFormat="1" x14ac:dyDescent="0.35"/>
    <row r="7104" customFormat="1" x14ac:dyDescent="0.35"/>
    <row r="7105" customFormat="1" x14ac:dyDescent="0.35"/>
    <row r="7106" customFormat="1" x14ac:dyDescent="0.35"/>
    <row r="7107" customFormat="1" x14ac:dyDescent="0.35"/>
    <row r="7108" customFormat="1" x14ac:dyDescent="0.35"/>
    <row r="7109" customFormat="1" x14ac:dyDescent="0.35"/>
    <row r="7110" customFormat="1" x14ac:dyDescent="0.35"/>
    <row r="7111" customFormat="1" x14ac:dyDescent="0.35"/>
    <row r="7112" customFormat="1" x14ac:dyDescent="0.35"/>
    <row r="7113" customFormat="1" x14ac:dyDescent="0.35"/>
    <row r="7114" customFormat="1" x14ac:dyDescent="0.35"/>
    <row r="7115" customFormat="1" x14ac:dyDescent="0.35"/>
    <row r="7116" customFormat="1" x14ac:dyDescent="0.35"/>
    <row r="7117" customFormat="1" x14ac:dyDescent="0.35"/>
    <row r="7118" customFormat="1" x14ac:dyDescent="0.35"/>
    <row r="7119" customFormat="1" x14ac:dyDescent="0.35"/>
    <row r="7120" customFormat="1" x14ac:dyDescent="0.35"/>
    <row r="7121" customFormat="1" x14ac:dyDescent="0.35"/>
    <row r="7122" customFormat="1" x14ac:dyDescent="0.35"/>
    <row r="7123" customFormat="1" x14ac:dyDescent="0.35"/>
    <row r="7124" customFormat="1" x14ac:dyDescent="0.35"/>
    <row r="7125" customFormat="1" x14ac:dyDescent="0.35"/>
    <row r="7126" customFormat="1" x14ac:dyDescent="0.35"/>
    <row r="7127" customFormat="1" x14ac:dyDescent="0.35"/>
    <row r="7128" customFormat="1" x14ac:dyDescent="0.35"/>
    <row r="7129" customFormat="1" x14ac:dyDescent="0.35"/>
    <row r="7130" customFormat="1" x14ac:dyDescent="0.35"/>
    <row r="7131" customFormat="1" x14ac:dyDescent="0.35"/>
    <row r="7132" customFormat="1" x14ac:dyDescent="0.35"/>
    <row r="7133" customFormat="1" x14ac:dyDescent="0.35"/>
    <row r="7134" customFormat="1" x14ac:dyDescent="0.35"/>
    <row r="7135" customFormat="1" x14ac:dyDescent="0.35"/>
    <row r="7136" customFormat="1" x14ac:dyDescent="0.35"/>
    <row r="7137" customFormat="1" x14ac:dyDescent="0.35"/>
    <row r="7138" customFormat="1" x14ac:dyDescent="0.35"/>
    <row r="7139" customFormat="1" x14ac:dyDescent="0.35"/>
    <row r="7140" customFormat="1" x14ac:dyDescent="0.35"/>
    <row r="7141" customFormat="1" x14ac:dyDescent="0.35"/>
    <row r="7142" customFormat="1" x14ac:dyDescent="0.35"/>
    <row r="7143" customFormat="1" x14ac:dyDescent="0.35"/>
    <row r="7144" customFormat="1" x14ac:dyDescent="0.35"/>
    <row r="7145" customFormat="1" x14ac:dyDescent="0.35"/>
    <row r="7146" customFormat="1" x14ac:dyDescent="0.35"/>
    <row r="7147" customFormat="1" x14ac:dyDescent="0.35"/>
    <row r="7148" customFormat="1" x14ac:dyDescent="0.35"/>
    <row r="7149" customFormat="1" x14ac:dyDescent="0.35"/>
    <row r="7150" customFormat="1" x14ac:dyDescent="0.35"/>
    <row r="7151" customFormat="1" x14ac:dyDescent="0.35"/>
    <row r="7152" customFormat="1" x14ac:dyDescent="0.35"/>
    <row r="7153" customFormat="1" x14ac:dyDescent="0.35"/>
    <row r="7154" customFormat="1" x14ac:dyDescent="0.35"/>
    <row r="7155" customFormat="1" x14ac:dyDescent="0.35"/>
    <row r="7156" customFormat="1" x14ac:dyDescent="0.35"/>
    <row r="7157" customFormat="1" x14ac:dyDescent="0.35"/>
    <row r="7158" customFormat="1" x14ac:dyDescent="0.35"/>
    <row r="7159" customFormat="1" x14ac:dyDescent="0.35"/>
    <row r="7160" customFormat="1" x14ac:dyDescent="0.35"/>
    <row r="7161" customFormat="1" x14ac:dyDescent="0.35"/>
    <row r="7162" customFormat="1" x14ac:dyDescent="0.35"/>
    <row r="7163" customFormat="1" x14ac:dyDescent="0.35"/>
    <row r="7164" customFormat="1" x14ac:dyDescent="0.35"/>
    <row r="7165" customFormat="1" x14ac:dyDescent="0.35"/>
    <row r="7166" customFormat="1" x14ac:dyDescent="0.35"/>
    <row r="7167" customFormat="1" x14ac:dyDescent="0.35"/>
    <row r="7168" customFormat="1" x14ac:dyDescent="0.35"/>
    <row r="7169" customFormat="1" x14ac:dyDescent="0.35"/>
    <row r="7170" customFormat="1" x14ac:dyDescent="0.35"/>
    <row r="7171" customFormat="1" x14ac:dyDescent="0.35"/>
    <row r="7172" customFormat="1" x14ac:dyDescent="0.35"/>
    <row r="7173" customFormat="1" x14ac:dyDescent="0.35"/>
    <row r="7174" customFormat="1" x14ac:dyDescent="0.35"/>
    <row r="7175" customFormat="1" x14ac:dyDescent="0.35"/>
    <row r="7176" customFormat="1" x14ac:dyDescent="0.35"/>
    <row r="7177" customFormat="1" x14ac:dyDescent="0.35"/>
    <row r="7178" customFormat="1" x14ac:dyDescent="0.35"/>
    <row r="7179" customFormat="1" x14ac:dyDescent="0.35"/>
    <row r="7180" customFormat="1" x14ac:dyDescent="0.35"/>
    <row r="7181" customFormat="1" x14ac:dyDescent="0.35"/>
    <row r="7182" customFormat="1" x14ac:dyDescent="0.35"/>
    <row r="7183" customFormat="1" x14ac:dyDescent="0.35"/>
    <row r="7184" customFormat="1" x14ac:dyDescent="0.35"/>
    <row r="7185" customFormat="1" x14ac:dyDescent="0.35"/>
    <row r="7186" customFormat="1" x14ac:dyDescent="0.35"/>
    <row r="7187" customFormat="1" x14ac:dyDescent="0.35"/>
    <row r="7188" customFormat="1" x14ac:dyDescent="0.35"/>
    <row r="7189" customFormat="1" x14ac:dyDescent="0.35"/>
    <row r="7190" customFormat="1" x14ac:dyDescent="0.35"/>
    <row r="7191" customFormat="1" x14ac:dyDescent="0.35"/>
    <row r="7192" customFormat="1" x14ac:dyDescent="0.35"/>
    <row r="7193" customFormat="1" x14ac:dyDescent="0.35"/>
    <row r="7194" customFormat="1" x14ac:dyDescent="0.35"/>
    <row r="7195" customFormat="1" x14ac:dyDescent="0.35"/>
    <row r="7196" customFormat="1" x14ac:dyDescent="0.35"/>
    <row r="7197" customFormat="1" x14ac:dyDescent="0.35"/>
    <row r="7198" customFormat="1" x14ac:dyDescent="0.35"/>
    <row r="7199" customFormat="1" x14ac:dyDescent="0.35"/>
    <row r="7200" customFormat="1" x14ac:dyDescent="0.35"/>
    <row r="7201" customFormat="1" x14ac:dyDescent="0.35"/>
    <row r="7202" customFormat="1" x14ac:dyDescent="0.35"/>
    <row r="7203" customFormat="1" x14ac:dyDescent="0.35"/>
    <row r="7204" customFormat="1" x14ac:dyDescent="0.35"/>
    <row r="7205" customFormat="1" x14ac:dyDescent="0.35"/>
    <row r="7206" customFormat="1" x14ac:dyDescent="0.35"/>
    <row r="7207" customFormat="1" x14ac:dyDescent="0.35"/>
    <row r="7208" customFormat="1" x14ac:dyDescent="0.35"/>
    <row r="7209" customFormat="1" x14ac:dyDescent="0.35"/>
    <row r="7210" customFormat="1" x14ac:dyDescent="0.35"/>
    <row r="7211" customFormat="1" x14ac:dyDescent="0.35"/>
    <row r="7212" customFormat="1" x14ac:dyDescent="0.35"/>
    <row r="7213" customFormat="1" x14ac:dyDescent="0.35"/>
    <row r="7214" customFormat="1" x14ac:dyDescent="0.35"/>
    <row r="7215" customFormat="1" x14ac:dyDescent="0.35"/>
    <row r="7216" customFormat="1" x14ac:dyDescent="0.35"/>
    <row r="7217" customFormat="1" x14ac:dyDescent="0.35"/>
    <row r="7218" customFormat="1" x14ac:dyDescent="0.35"/>
    <row r="7219" customFormat="1" x14ac:dyDescent="0.35"/>
    <row r="7220" customFormat="1" x14ac:dyDescent="0.35"/>
    <row r="7221" customFormat="1" x14ac:dyDescent="0.35"/>
    <row r="7222" customFormat="1" x14ac:dyDescent="0.35"/>
    <row r="7223" customFormat="1" x14ac:dyDescent="0.35"/>
    <row r="7224" customFormat="1" x14ac:dyDescent="0.35"/>
    <row r="7225" customFormat="1" x14ac:dyDescent="0.35"/>
    <row r="7226" customFormat="1" x14ac:dyDescent="0.35"/>
    <row r="7227" customFormat="1" x14ac:dyDescent="0.35"/>
    <row r="7228" customFormat="1" x14ac:dyDescent="0.35"/>
    <row r="7229" customFormat="1" x14ac:dyDescent="0.35"/>
    <row r="7230" customFormat="1" x14ac:dyDescent="0.35"/>
    <row r="7231" customFormat="1" x14ac:dyDescent="0.35"/>
    <row r="7232" customFormat="1" x14ac:dyDescent="0.35"/>
    <row r="7233" customFormat="1" x14ac:dyDescent="0.35"/>
    <row r="7234" customFormat="1" x14ac:dyDescent="0.35"/>
    <row r="7235" customFormat="1" x14ac:dyDescent="0.35"/>
    <row r="7236" customFormat="1" x14ac:dyDescent="0.35"/>
    <row r="7237" customFormat="1" x14ac:dyDescent="0.35"/>
    <row r="7238" customFormat="1" x14ac:dyDescent="0.35"/>
    <row r="7239" customFormat="1" x14ac:dyDescent="0.35"/>
    <row r="7240" customFormat="1" x14ac:dyDescent="0.35"/>
    <row r="7241" customFormat="1" x14ac:dyDescent="0.35"/>
    <row r="7242" customFormat="1" x14ac:dyDescent="0.35"/>
    <row r="7243" customFormat="1" x14ac:dyDescent="0.35"/>
    <row r="7244" customFormat="1" x14ac:dyDescent="0.35"/>
    <row r="7245" customFormat="1" x14ac:dyDescent="0.35"/>
    <row r="7246" customFormat="1" x14ac:dyDescent="0.35"/>
    <row r="7247" customFormat="1" x14ac:dyDescent="0.35"/>
    <row r="7248" customFormat="1" x14ac:dyDescent="0.35"/>
    <row r="7249" customFormat="1" x14ac:dyDescent="0.35"/>
    <row r="7250" customFormat="1" x14ac:dyDescent="0.35"/>
    <row r="7251" customFormat="1" x14ac:dyDescent="0.35"/>
    <row r="7252" customFormat="1" x14ac:dyDescent="0.35"/>
    <row r="7253" customFormat="1" x14ac:dyDescent="0.35"/>
    <row r="7254" customFormat="1" x14ac:dyDescent="0.35"/>
    <row r="7255" customFormat="1" x14ac:dyDescent="0.35"/>
    <row r="7256" customFormat="1" x14ac:dyDescent="0.35"/>
    <row r="7257" customFormat="1" x14ac:dyDescent="0.35"/>
    <row r="7258" customFormat="1" x14ac:dyDescent="0.35"/>
    <row r="7259" customFormat="1" x14ac:dyDescent="0.35"/>
    <row r="7260" customFormat="1" x14ac:dyDescent="0.35"/>
    <row r="7261" customFormat="1" x14ac:dyDescent="0.35"/>
    <row r="7262" customFormat="1" x14ac:dyDescent="0.35"/>
    <row r="7263" customFormat="1" x14ac:dyDescent="0.35"/>
    <row r="7264" customFormat="1" x14ac:dyDescent="0.35"/>
    <row r="7265" customFormat="1" x14ac:dyDescent="0.35"/>
    <row r="7266" customFormat="1" x14ac:dyDescent="0.35"/>
    <row r="7267" customFormat="1" x14ac:dyDescent="0.35"/>
    <row r="7268" customFormat="1" x14ac:dyDescent="0.35"/>
    <row r="7269" customFormat="1" x14ac:dyDescent="0.35"/>
    <row r="7270" customFormat="1" x14ac:dyDescent="0.35"/>
    <row r="7271" customFormat="1" x14ac:dyDescent="0.35"/>
    <row r="7272" customFormat="1" x14ac:dyDescent="0.35"/>
    <row r="7273" customFormat="1" x14ac:dyDescent="0.35"/>
    <row r="7274" customFormat="1" x14ac:dyDescent="0.35"/>
    <row r="7275" customFormat="1" x14ac:dyDescent="0.35"/>
    <row r="7276" customFormat="1" x14ac:dyDescent="0.35"/>
    <row r="7277" customFormat="1" x14ac:dyDescent="0.35"/>
    <row r="7278" customFormat="1" x14ac:dyDescent="0.35"/>
    <row r="7279" customFormat="1" x14ac:dyDescent="0.35"/>
    <row r="7280" customFormat="1" x14ac:dyDescent="0.35"/>
    <row r="7281" customFormat="1" x14ac:dyDescent="0.35"/>
    <row r="7282" customFormat="1" x14ac:dyDescent="0.35"/>
    <row r="7283" customFormat="1" x14ac:dyDescent="0.35"/>
    <row r="7284" customFormat="1" x14ac:dyDescent="0.35"/>
    <row r="7285" customFormat="1" x14ac:dyDescent="0.35"/>
    <row r="7286" customFormat="1" x14ac:dyDescent="0.35"/>
    <row r="7287" customFormat="1" x14ac:dyDescent="0.35"/>
    <row r="7288" customFormat="1" x14ac:dyDescent="0.35"/>
    <row r="7289" customFormat="1" x14ac:dyDescent="0.35"/>
    <row r="7290" customFormat="1" x14ac:dyDescent="0.35"/>
    <row r="7291" customFormat="1" x14ac:dyDescent="0.35"/>
    <row r="7292" customFormat="1" x14ac:dyDescent="0.35"/>
    <row r="7293" customFormat="1" x14ac:dyDescent="0.35"/>
    <row r="7294" customFormat="1" x14ac:dyDescent="0.35"/>
    <row r="7295" customFormat="1" x14ac:dyDescent="0.35"/>
    <row r="7296" customFormat="1" x14ac:dyDescent="0.35"/>
    <row r="7297" customFormat="1" x14ac:dyDescent="0.35"/>
    <row r="7298" customFormat="1" x14ac:dyDescent="0.35"/>
    <row r="7299" customFormat="1" x14ac:dyDescent="0.35"/>
    <row r="7300" customFormat="1" x14ac:dyDescent="0.35"/>
    <row r="7301" customFormat="1" x14ac:dyDescent="0.35"/>
    <row r="7302" customFormat="1" x14ac:dyDescent="0.35"/>
    <row r="7303" customFormat="1" x14ac:dyDescent="0.35"/>
    <row r="7304" customFormat="1" x14ac:dyDescent="0.35"/>
    <row r="7305" customFormat="1" x14ac:dyDescent="0.35"/>
    <row r="7306" customFormat="1" x14ac:dyDescent="0.35"/>
    <row r="7307" customFormat="1" x14ac:dyDescent="0.35"/>
    <row r="7308" customFormat="1" x14ac:dyDescent="0.35"/>
    <row r="7309" customFormat="1" x14ac:dyDescent="0.35"/>
    <row r="7310" customFormat="1" x14ac:dyDescent="0.35"/>
    <row r="7311" customFormat="1" x14ac:dyDescent="0.35"/>
    <row r="7312" customFormat="1" x14ac:dyDescent="0.35"/>
    <row r="7313" customFormat="1" x14ac:dyDescent="0.35"/>
    <row r="7314" customFormat="1" x14ac:dyDescent="0.35"/>
    <row r="7315" customFormat="1" x14ac:dyDescent="0.35"/>
    <row r="7316" customFormat="1" x14ac:dyDescent="0.35"/>
    <row r="7317" customFormat="1" x14ac:dyDescent="0.35"/>
    <row r="7318" customFormat="1" x14ac:dyDescent="0.35"/>
    <row r="7319" customFormat="1" x14ac:dyDescent="0.35"/>
    <row r="7320" customFormat="1" x14ac:dyDescent="0.35"/>
    <row r="7321" customFormat="1" x14ac:dyDescent="0.35"/>
    <row r="7322" customFormat="1" x14ac:dyDescent="0.35"/>
    <row r="7323" customFormat="1" x14ac:dyDescent="0.35"/>
    <row r="7324" customFormat="1" x14ac:dyDescent="0.35"/>
    <row r="7325" customFormat="1" x14ac:dyDescent="0.35"/>
    <row r="7326" customFormat="1" x14ac:dyDescent="0.35"/>
    <row r="7327" customFormat="1" x14ac:dyDescent="0.35"/>
    <row r="7328" customFormat="1" x14ac:dyDescent="0.35"/>
    <row r="7329" customFormat="1" x14ac:dyDescent="0.35"/>
    <row r="7330" customFormat="1" x14ac:dyDescent="0.35"/>
    <row r="7331" customFormat="1" x14ac:dyDescent="0.35"/>
    <row r="7332" customFormat="1" x14ac:dyDescent="0.35"/>
    <row r="7333" customFormat="1" x14ac:dyDescent="0.35"/>
    <row r="7334" customFormat="1" x14ac:dyDescent="0.35"/>
    <row r="7335" customFormat="1" x14ac:dyDescent="0.35"/>
    <row r="7336" customFormat="1" x14ac:dyDescent="0.35"/>
    <row r="7337" customFormat="1" x14ac:dyDescent="0.35"/>
    <row r="7338" customFormat="1" x14ac:dyDescent="0.35"/>
    <row r="7339" customFormat="1" x14ac:dyDescent="0.35"/>
    <row r="7340" customFormat="1" x14ac:dyDescent="0.35"/>
    <row r="7341" customFormat="1" x14ac:dyDescent="0.35"/>
    <row r="7342" customFormat="1" x14ac:dyDescent="0.35"/>
    <row r="7343" customFormat="1" x14ac:dyDescent="0.35"/>
    <row r="7344" customFormat="1" x14ac:dyDescent="0.35"/>
    <row r="7345" customFormat="1" x14ac:dyDescent="0.35"/>
    <row r="7346" customFormat="1" x14ac:dyDescent="0.35"/>
    <row r="7347" customFormat="1" x14ac:dyDescent="0.35"/>
    <row r="7348" customFormat="1" x14ac:dyDescent="0.35"/>
    <row r="7349" customFormat="1" x14ac:dyDescent="0.35"/>
    <row r="7350" customFormat="1" x14ac:dyDescent="0.35"/>
    <row r="7351" customFormat="1" x14ac:dyDescent="0.35"/>
    <row r="7352" customFormat="1" x14ac:dyDescent="0.35"/>
    <row r="7353" customFormat="1" x14ac:dyDescent="0.35"/>
    <row r="7354" customFormat="1" x14ac:dyDescent="0.35"/>
    <row r="7355" customFormat="1" x14ac:dyDescent="0.35"/>
    <row r="7356" customFormat="1" x14ac:dyDescent="0.35"/>
    <row r="7357" customFormat="1" x14ac:dyDescent="0.35"/>
    <row r="7358" customFormat="1" x14ac:dyDescent="0.35"/>
    <row r="7359" customFormat="1" x14ac:dyDescent="0.35"/>
    <row r="7360" customFormat="1" x14ac:dyDescent="0.35"/>
    <row r="7361" customFormat="1" x14ac:dyDescent="0.35"/>
    <row r="7362" customFormat="1" x14ac:dyDescent="0.35"/>
    <row r="7363" customFormat="1" x14ac:dyDescent="0.35"/>
    <row r="7364" customFormat="1" x14ac:dyDescent="0.35"/>
    <row r="7365" customFormat="1" x14ac:dyDescent="0.35"/>
    <row r="7366" customFormat="1" x14ac:dyDescent="0.35"/>
    <row r="7367" customFormat="1" x14ac:dyDescent="0.35"/>
    <row r="7368" customFormat="1" x14ac:dyDescent="0.35"/>
    <row r="7369" customFormat="1" x14ac:dyDescent="0.35"/>
    <row r="7370" customFormat="1" x14ac:dyDescent="0.35"/>
    <row r="7371" customFormat="1" x14ac:dyDescent="0.35"/>
    <row r="7372" customFormat="1" x14ac:dyDescent="0.35"/>
    <row r="7373" customFormat="1" x14ac:dyDescent="0.35"/>
    <row r="7374" customFormat="1" x14ac:dyDescent="0.35"/>
    <row r="7375" customFormat="1" x14ac:dyDescent="0.35"/>
    <row r="7376" customFormat="1" x14ac:dyDescent="0.35"/>
    <row r="7377" customFormat="1" x14ac:dyDescent="0.35"/>
    <row r="7378" customFormat="1" x14ac:dyDescent="0.35"/>
    <row r="7379" customFormat="1" x14ac:dyDescent="0.35"/>
    <row r="7380" customFormat="1" x14ac:dyDescent="0.35"/>
    <row r="7381" customFormat="1" x14ac:dyDescent="0.35"/>
    <row r="7382" customFormat="1" x14ac:dyDescent="0.35"/>
    <row r="7383" customFormat="1" x14ac:dyDescent="0.35"/>
    <row r="7384" customFormat="1" x14ac:dyDescent="0.35"/>
    <row r="7385" customFormat="1" x14ac:dyDescent="0.35"/>
    <row r="7386" customFormat="1" x14ac:dyDescent="0.35"/>
    <row r="7387" customFormat="1" x14ac:dyDescent="0.35"/>
    <row r="7388" customFormat="1" x14ac:dyDescent="0.35"/>
    <row r="7389" customFormat="1" x14ac:dyDescent="0.35"/>
    <row r="7390" customFormat="1" x14ac:dyDescent="0.35"/>
    <row r="7391" customFormat="1" x14ac:dyDescent="0.35"/>
    <row r="7392" customFormat="1" x14ac:dyDescent="0.35"/>
    <row r="7393" customFormat="1" x14ac:dyDescent="0.35"/>
    <row r="7394" customFormat="1" x14ac:dyDescent="0.35"/>
    <row r="7395" customFormat="1" x14ac:dyDescent="0.35"/>
    <row r="7396" customFormat="1" x14ac:dyDescent="0.35"/>
    <row r="7397" customFormat="1" x14ac:dyDescent="0.35"/>
    <row r="7398" customFormat="1" x14ac:dyDescent="0.35"/>
    <row r="7399" customFormat="1" x14ac:dyDescent="0.35"/>
    <row r="7400" customFormat="1" x14ac:dyDescent="0.35"/>
    <row r="7401" customFormat="1" x14ac:dyDescent="0.35"/>
    <row r="7402" customFormat="1" x14ac:dyDescent="0.35"/>
    <row r="7403" customFormat="1" x14ac:dyDescent="0.35"/>
    <row r="7404" customFormat="1" x14ac:dyDescent="0.35"/>
    <row r="7405" customFormat="1" x14ac:dyDescent="0.35"/>
    <row r="7406" customFormat="1" x14ac:dyDescent="0.35"/>
    <row r="7407" customFormat="1" x14ac:dyDescent="0.35"/>
    <row r="7408" customFormat="1" x14ac:dyDescent="0.35"/>
    <row r="7409" customFormat="1" x14ac:dyDescent="0.35"/>
    <row r="7410" customFormat="1" x14ac:dyDescent="0.35"/>
    <row r="7411" customFormat="1" x14ac:dyDescent="0.35"/>
    <row r="7412" customFormat="1" x14ac:dyDescent="0.35"/>
    <row r="7413" customFormat="1" x14ac:dyDescent="0.35"/>
    <row r="7414" customFormat="1" x14ac:dyDescent="0.35"/>
    <row r="7415" customFormat="1" x14ac:dyDescent="0.35"/>
    <row r="7416" customFormat="1" x14ac:dyDescent="0.35"/>
    <row r="7417" customFormat="1" x14ac:dyDescent="0.35"/>
    <row r="7418" customFormat="1" x14ac:dyDescent="0.35"/>
    <row r="7419" customFormat="1" x14ac:dyDescent="0.35"/>
    <row r="7420" customFormat="1" x14ac:dyDescent="0.35"/>
    <row r="7421" customFormat="1" x14ac:dyDescent="0.35"/>
    <row r="7422" customFormat="1" x14ac:dyDescent="0.35"/>
    <row r="7423" customFormat="1" x14ac:dyDescent="0.35"/>
    <row r="7424" customFormat="1" x14ac:dyDescent="0.35"/>
    <row r="7425" customFormat="1" x14ac:dyDescent="0.35"/>
    <row r="7426" customFormat="1" x14ac:dyDescent="0.35"/>
    <row r="7427" customFormat="1" x14ac:dyDescent="0.35"/>
    <row r="7428" customFormat="1" x14ac:dyDescent="0.35"/>
    <row r="7429" customFormat="1" x14ac:dyDescent="0.35"/>
    <row r="7430" customFormat="1" x14ac:dyDescent="0.35"/>
    <row r="7431" customFormat="1" x14ac:dyDescent="0.35"/>
    <row r="7432" customFormat="1" x14ac:dyDescent="0.35"/>
    <row r="7433" customFormat="1" x14ac:dyDescent="0.35"/>
    <row r="7434" customFormat="1" x14ac:dyDescent="0.35"/>
    <row r="7435" customFormat="1" x14ac:dyDescent="0.35"/>
    <row r="7436" customFormat="1" x14ac:dyDescent="0.35"/>
    <row r="7437" customFormat="1" x14ac:dyDescent="0.35"/>
    <row r="7438" customFormat="1" x14ac:dyDescent="0.35"/>
    <row r="7439" customFormat="1" x14ac:dyDescent="0.35"/>
    <row r="7440" customFormat="1" x14ac:dyDescent="0.35"/>
    <row r="7441" customFormat="1" x14ac:dyDescent="0.35"/>
    <row r="7442" customFormat="1" x14ac:dyDescent="0.35"/>
    <row r="7443" customFormat="1" x14ac:dyDescent="0.35"/>
    <row r="7444" customFormat="1" x14ac:dyDescent="0.35"/>
    <row r="7445" customFormat="1" x14ac:dyDescent="0.35"/>
    <row r="7446" customFormat="1" x14ac:dyDescent="0.35"/>
    <row r="7447" customFormat="1" x14ac:dyDescent="0.35"/>
    <row r="7448" customFormat="1" x14ac:dyDescent="0.35"/>
    <row r="7449" customFormat="1" x14ac:dyDescent="0.35"/>
    <row r="7450" customFormat="1" x14ac:dyDescent="0.35"/>
    <row r="7451" customFormat="1" x14ac:dyDescent="0.35"/>
    <row r="7452" customFormat="1" x14ac:dyDescent="0.35"/>
    <row r="7453" customFormat="1" x14ac:dyDescent="0.35"/>
    <row r="7454" customFormat="1" x14ac:dyDescent="0.35"/>
    <row r="7455" customFormat="1" x14ac:dyDescent="0.35"/>
    <row r="7456" customFormat="1" x14ac:dyDescent="0.35"/>
    <row r="7457" customFormat="1" x14ac:dyDescent="0.35"/>
    <row r="7458" customFormat="1" x14ac:dyDescent="0.35"/>
    <row r="7459" customFormat="1" x14ac:dyDescent="0.35"/>
    <row r="7460" customFormat="1" x14ac:dyDescent="0.35"/>
    <row r="7461" customFormat="1" x14ac:dyDescent="0.35"/>
    <row r="7462" customFormat="1" x14ac:dyDescent="0.35"/>
    <row r="7463" customFormat="1" x14ac:dyDescent="0.35"/>
    <row r="7464" customFormat="1" x14ac:dyDescent="0.35"/>
    <row r="7465" customFormat="1" x14ac:dyDescent="0.35"/>
    <row r="7466" customFormat="1" x14ac:dyDescent="0.35"/>
    <row r="7467" customFormat="1" x14ac:dyDescent="0.35"/>
    <row r="7468" customFormat="1" x14ac:dyDescent="0.35"/>
    <row r="7469" customFormat="1" x14ac:dyDescent="0.35"/>
    <row r="7470" customFormat="1" x14ac:dyDescent="0.35"/>
    <row r="7471" customFormat="1" x14ac:dyDescent="0.35"/>
    <row r="7472" customFormat="1" x14ac:dyDescent="0.35"/>
    <row r="7473" customFormat="1" x14ac:dyDescent="0.35"/>
    <row r="7474" customFormat="1" x14ac:dyDescent="0.35"/>
    <row r="7475" customFormat="1" x14ac:dyDescent="0.35"/>
    <row r="7476" customFormat="1" x14ac:dyDescent="0.35"/>
    <row r="7477" customFormat="1" x14ac:dyDescent="0.35"/>
    <row r="7478" customFormat="1" x14ac:dyDescent="0.35"/>
    <row r="7479" customFormat="1" x14ac:dyDescent="0.35"/>
    <row r="7480" customFormat="1" x14ac:dyDescent="0.35"/>
    <row r="7481" customFormat="1" x14ac:dyDescent="0.35"/>
    <row r="7482" customFormat="1" x14ac:dyDescent="0.35"/>
    <row r="7483" customFormat="1" x14ac:dyDescent="0.35"/>
    <row r="7484" customFormat="1" x14ac:dyDescent="0.35"/>
    <row r="7485" customFormat="1" x14ac:dyDescent="0.35"/>
    <row r="7486" customFormat="1" x14ac:dyDescent="0.35"/>
    <row r="7487" customFormat="1" x14ac:dyDescent="0.35"/>
    <row r="7488" customFormat="1" x14ac:dyDescent="0.35"/>
    <row r="7489" customFormat="1" x14ac:dyDescent="0.35"/>
    <row r="7490" customFormat="1" x14ac:dyDescent="0.35"/>
    <row r="7491" customFormat="1" x14ac:dyDescent="0.35"/>
    <row r="7492" customFormat="1" x14ac:dyDescent="0.35"/>
    <row r="7493" customFormat="1" x14ac:dyDescent="0.35"/>
    <row r="7494" customFormat="1" x14ac:dyDescent="0.35"/>
    <row r="7495" customFormat="1" x14ac:dyDescent="0.35"/>
    <row r="7496" customFormat="1" x14ac:dyDescent="0.35"/>
    <row r="7497" customFormat="1" x14ac:dyDescent="0.35"/>
    <row r="7498" customFormat="1" x14ac:dyDescent="0.35"/>
    <row r="7499" customFormat="1" x14ac:dyDescent="0.35"/>
    <row r="7500" customFormat="1" x14ac:dyDescent="0.35"/>
    <row r="7501" customFormat="1" x14ac:dyDescent="0.35"/>
    <row r="7502" customFormat="1" x14ac:dyDescent="0.35"/>
    <row r="7503" customFormat="1" x14ac:dyDescent="0.35"/>
    <row r="7504" customFormat="1" x14ac:dyDescent="0.35"/>
    <row r="7505" customFormat="1" x14ac:dyDescent="0.35"/>
    <row r="7506" customFormat="1" x14ac:dyDescent="0.35"/>
    <row r="7507" customFormat="1" x14ac:dyDescent="0.35"/>
    <row r="7508" customFormat="1" x14ac:dyDescent="0.35"/>
    <row r="7509" customFormat="1" x14ac:dyDescent="0.35"/>
    <row r="7510" customFormat="1" x14ac:dyDescent="0.35"/>
    <row r="7511" customFormat="1" x14ac:dyDescent="0.35"/>
    <row r="7512" customFormat="1" x14ac:dyDescent="0.35"/>
    <row r="7513" customFormat="1" x14ac:dyDescent="0.35"/>
    <row r="7514" customFormat="1" x14ac:dyDescent="0.35"/>
    <row r="7515" customFormat="1" x14ac:dyDescent="0.35"/>
    <row r="7516" customFormat="1" x14ac:dyDescent="0.35"/>
    <row r="7517" customFormat="1" x14ac:dyDescent="0.35"/>
    <row r="7518" customFormat="1" x14ac:dyDescent="0.35"/>
    <row r="7519" customFormat="1" x14ac:dyDescent="0.35"/>
    <row r="7520" customFormat="1" x14ac:dyDescent="0.35"/>
    <row r="7521" customFormat="1" x14ac:dyDescent="0.35"/>
    <row r="7522" customFormat="1" x14ac:dyDescent="0.35"/>
    <row r="7523" customFormat="1" x14ac:dyDescent="0.35"/>
    <row r="7524" customFormat="1" x14ac:dyDescent="0.35"/>
    <row r="7525" customFormat="1" x14ac:dyDescent="0.35"/>
    <row r="7526" customFormat="1" x14ac:dyDescent="0.35"/>
    <row r="7527" customFormat="1" x14ac:dyDescent="0.35"/>
    <row r="7528" customFormat="1" x14ac:dyDescent="0.35"/>
    <row r="7529" customFormat="1" x14ac:dyDescent="0.35"/>
    <row r="7530" customFormat="1" x14ac:dyDescent="0.35"/>
    <row r="7531" customFormat="1" x14ac:dyDescent="0.35"/>
    <row r="7532" customFormat="1" x14ac:dyDescent="0.35"/>
    <row r="7533" customFormat="1" x14ac:dyDescent="0.35"/>
    <row r="7534" customFormat="1" x14ac:dyDescent="0.35"/>
    <row r="7535" customFormat="1" x14ac:dyDescent="0.35"/>
    <row r="7536" customFormat="1" x14ac:dyDescent="0.35"/>
    <row r="7537" customFormat="1" x14ac:dyDescent="0.35"/>
    <row r="7538" customFormat="1" x14ac:dyDescent="0.35"/>
    <row r="7539" customFormat="1" x14ac:dyDescent="0.35"/>
    <row r="7540" customFormat="1" x14ac:dyDescent="0.35"/>
    <row r="7541" customFormat="1" x14ac:dyDescent="0.35"/>
    <row r="7542" customFormat="1" x14ac:dyDescent="0.35"/>
    <row r="7543" customFormat="1" x14ac:dyDescent="0.35"/>
    <row r="7544" customFormat="1" x14ac:dyDescent="0.35"/>
    <row r="7545" customFormat="1" x14ac:dyDescent="0.35"/>
    <row r="7546" customFormat="1" x14ac:dyDescent="0.35"/>
    <row r="7547" customFormat="1" x14ac:dyDescent="0.35"/>
    <row r="7548" customFormat="1" x14ac:dyDescent="0.35"/>
    <row r="7549" customFormat="1" x14ac:dyDescent="0.35"/>
    <row r="7550" customFormat="1" x14ac:dyDescent="0.35"/>
    <row r="7551" customFormat="1" x14ac:dyDescent="0.35"/>
    <row r="7552" customFormat="1" x14ac:dyDescent="0.35"/>
    <row r="7553" customFormat="1" x14ac:dyDescent="0.35"/>
    <row r="7554" customFormat="1" x14ac:dyDescent="0.35"/>
    <row r="7555" customFormat="1" x14ac:dyDescent="0.35"/>
    <row r="7556" customFormat="1" x14ac:dyDescent="0.35"/>
    <row r="7557" customFormat="1" x14ac:dyDescent="0.35"/>
    <row r="7558" customFormat="1" x14ac:dyDescent="0.35"/>
    <row r="7559" customFormat="1" x14ac:dyDescent="0.35"/>
    <row r="7560" customFormat="1" x14ac:dyDescent="0.35"/>
    <row r="7561" customFormat="1" x14ac:dyDescent="0.35"/>
    <row r="7562" customFormat="1" x14ac:dyDescent="0.35"/>
    <row r="7563" customFormat="1" x14ac:dyDescent="0.35"/>
    <row r="7564" customFormat="1" x14ac:dyDescent="0.35"/>
    <row r="7565" customFormat="1" x14ac:dyDescent="0.35"/>
    <row r="7566" customFormat="1" x14ac:dyDescent="0.35"/>
    <row r="7567" customFormat="1" x14ac:dyDescent="0.35"/>
    <row r="7568" customFormat="1" x14ac:dyDescent="0.35"/>
    <row r="7569" customFormat="1" x14ac:dyDescent="0.35"/>
    <row r="7570" customFormat="1" x14ac:dyDescent="0.35"/>
    <row r="7571" customFormat="1" x14ac:dyDescent="0.35"/>
    <row r="7572" customFormat="1" x14ac:dyDescent="0.35"/>
    <row r="7573" customFormat="1" x14ac:dyDescent="0.35"/>
    <row r="7574" customFormat="1" x14ac:dyDescent="0.35"/>
    <row r="7575" customFormat="1" x14ac:dyDescent="0.35"/>
    <row r="7576" customFormat="1" x14ac:dyDescent="0.35"/>
    <row r="7577" customFormat="1" x14ac:dyDescent="0.35"/>
    <row r="7578" customFormat="1" x14ac:dyDescent="0.35"/>
    <row r="7579" customFormat="1" x14ac:dyDescent="0.35"/>
    <row r="7580" customFormat="1" x14ac:dyDescent="0.35"/>
    <row r="7581" customFormat="1" x14ac:dyDescent="0.35"/>
    <row r="7582" customFormat="1" x14ac:dyDescent="0.35"/>
    <row r="7583" customFormat="1" x14ac:dyDescent="0.35"/>
    <row r="7584" customFormat="1" x14ac:dyDescent="0.35"/>
    <row r="7585" customFormat="1" x14ac:dyDescent="0.35"/>
    <row r="7586" customFormat="1" x14ac:dyDescent="0.35"/>
    <row r="7587" customFormat="1" x14ac:dyDescent="0.35"/>
    <row r="7588" customFormat="1" x14ac:dyDescent="0.35"/>
    <row r="7589" customFormat="1" x14ac:dyDescent="0.35"/>
    <row r="7590" customFormat="1" x14ac:dyDescent="0.35"/>
    <row r="7591" customFormat="1" x14ac:dyDescent="0.35"/>
    <row r="7592" customFormat="1" x14ac:dyDescent="0.35"/>
    <row r="7593" customFormat="1" x14ac:dyDescent="0.35"/>
    <row r="7594" customFormat="1" x14ac:dyDescent="0.35"/>
    <row r="7595" customFormat="1" x14ac:dyDescent="0.35"/>
    <row r="7596" customFormat="1" x14ac:dyDescent="0.35"/>
    <row r="7597" customFormat="1" x14ac:dyDescent="0.35"/>
    <row r="7598" customFormat="1" x14ac:dyDescent="0.35"/>
    <row r="7599" customFormat="1" x14ac:dyDescent="0.35"/>
    <row r="7600" customFormat="1" x14ac:dyDescent="0.35"/>
    <row r="7601" customFormat="1" x14ac:dyDescent="0.35"/>
    <row r="7602" customFormat="1" x14ac:dyDescent="0.35"/>
    <row r="7603" customFormat="1" x14ac:dyDescent="0.35"/>
    <row r="7604" customFormat="1" x14ac:dyDescent="0.35"/>
    <row r="7605" customFormat="1" x14ac:dyDescent="0.35"/>
    <row r="7606" customFormat="1" x14ac:dyDescent="0.35"/>
    <row r="7607" customFormat="1" x14ac:dyDescent="0.35"/>
    <row r="7608" customFormat="1" x14ac:dyDescent="0.35"/>
    <row r="7609" customFormat="1" x14ac:dyDescent="0.35"/>
    <row r="7610" customFormat="1" x14ac:dyDescent="0.35"/>
    <row r="7611" customFormat="1" x14ac:dyDescent="0.35"/>
    <row r="7612" customFormat="1" x14ac:dyDescent="0.35"/>
    <row r="7613" customFormat="1" x14ac:dyDescent="0.35"/>
    <row r="7614" customFormat="1" x14ac:dyDescent="0.35"/>
    <row r="7615" customFormat="1" x14ac:dyDescent="0.35"/>
    <row r="7616" customFormat="1" x14ac:dyDescent="0.35"/>
    <row r="7617" customFormat="1" x14ac:dyDescent="0.35"/>
    <row r="7618" customFormat="1" x14ac:dyDescent="0.35"/>
    <row r="7619" customFormat="1" x14ac:dyDescent="0.35"/>
    <row r="7620" customFormat="1" x14ac:dyDescent="0.35"/>
    <row r="7621" customFormat="1" x14ac:dyDescent="0.35"/>
    <row r="7622" customFormat="1" x14ac:dyDescent="0.35"/>
    <row r="7623" customFormat="1" x14ac:dyDescent="0.35"/>
    <row r="7624" customFormat="1" x14ac:dyDescent="0.35"/>
    <row r="7625" customFormat="1" x14ac:dyDescent="0.35"/>
    <row r="7626" customFormat="1" x14ac:dyDescent="0.35"/>
    <row r="7627" customFormat="1" x14ac:dyDescent="0.35"/>
    <row r="7628" customFormat="1" x14ac:dyDescent="0.35"/>
    <row r="7629" customFormat="1" x14ac:dyDescent="0.35"/>
    <row r="7630" customFormat="1" x14ac:dyDescent="0.35"/>
    <row r="7631" customFormat="1" x14ac:dyDescent="0.35"/>
    <row r="7632" customFormat="1" x14ac:dyDescent="0.35"/>
    <row r="7633" customFormat="1" x14ac:dyDescent="0.35"/>
    <row r="7634" customFormat="1" x14ac:dyDescent="0.35"/>
    <row r="7635" customFormat="1" x14ac:dyDescent="0.35"/>
    <row r="7636" customFormat="1" x14ac:dyDescent="0.35"/>
    <row r="7637" customFormat="1" x14ac:dyDescent="0.35"/>
    <row r="7638" customFormat="1" x14ac:dyDescent="0.35"/>
    <row r="7639" customFormat="1" x14ac:dyDescent="0.35"/>
    <row r="7640" customFormat="1" x14ac:dyDescent="0.35"/>
    <row r="7641" customFormat="1" x14ac:dyDescent="0.35"/>
    <row r="7642" customFormat="1" x14ac:dyDescent="0.35"/>
    <row r="7643" customFormat="1" x14ac:dyDescent="0.35"/>
    <row r="7644" customFormat="1" x14ac:dyDescent="0.35"/>
    <row r="7645" customFormat="1" x14ac:dyDescent="0.35"/>
    <row r="7646" customFormat="1" x14ac:dyDescent="0.35"/>
    <row r="7647" customFormat="1" x14ac:dyDescent="0.35"/>
    <row r="7648" customFormat="1" x14ac:dyDescent="0.35"/>
    <row r="7649" customFormat="1" x14ac:dyDescent="0.35"/>
    <row r="7650" customFormat="1" x14ac:dyDescent="0.35"/>
    <row r="7651" customFormat="1" x14ac:dyDescent="0.35"/>
    <row r="7652" customFormat="1" x14ac:dyDescent="0.35"/>
    <row r="7653" customFormat="1" x14ac:dyDescent="0.35"/>
    <row r="7654" customFormat="1" x14ac:dyDescent="0.35"/>
    <row r="7655" customFormat="1" x14ac:dyDescent="0.35"/>
    <row r="7656" customFormat="1" x14ac:dyDescent="0.35"/>
    <row r="7657" customFormat="1" x14ac:dyDescent="0.35"/>
    <row r="7658" customFormat="1" x14ac:dyDescent="0.35"/>
    <row r="7659" customFormat="1" x14ac:dyDescent="0.35"/>
    <row r="7660" customFormat="1" x14ac:dyDescent="0.35"/>
    <row r="7661" customFormat="1" x14ac:dyDescent="0.35"/>
    <row r="7662" customFormat="1" x14ac:dyDescent="0.35"/>
    <row r="7663" customFormat="1" x14ac:dyDescent="0.35"/>
    <row r="7664" customFormat="1" x14ac:dyDescent="0.35"/>
    <row r="7665" customFormat="1" x14ac:dyDescent="0.35"/>
    <row r="7666" customFormat="1" x14ac:dyDescent="0.35"/>
    <row r="7667" customFormat="1" x14ac:dyDescent="0.35"/>
    <row r="7668" customFormat="1" x14ac:dyDescent="0.35"/>
    <row r="7669" customFormat="1" x14ac:dyDescent="0.35"/>
    <row r="7670" customFormat="1" x14ac:dyDescent="0.35"/>
    <row r="7671" customFormat="1" x14ac:dyDescent="0.35"/>
    <row r="7672" customFormat="1" x14ac:dyDescent="0.35"/>
    <row r="7673" customFormat="1" x14ac:dyDescent="0.35"/>
    <row r="7674" customFormat="1" x14ac:dyDescent="0.35"/>
    <row r="7675" customFormat="1" x14ac:dyDescent="0.35"/>
    <row r="7676" customFormat="1" x14ac:dyDescent="0.35"/>
    <row r="7677" customFormat="1" x14ac:dyDescent="0.35"/>
    <row r="7678" customFormat="1" x14ac:dyDescent="0.35"/>
    <row r="7679" customFormat="1" x14ac:dyDescent="0.35"/>
    <row r="7680" customFormat="1" x14ac:dyDescent="0.35"/>
    <row r="7681" customFormat="1" x14ac:dyDescent="0.35"/>
    <row r="7682" customFormat="1" x14ac:dyDescent="0.35"/>
    <row r="7683" customFormat="1" x14ac:dyDescent="0.35"/>
    <row r="7684" customFormat="1" x14ac:dyDescent="0.35"/>
    <row r="7685" customFormat="1" x14ac:dyDescent="0.35"/>
    <row r="7686" customFormat="1" x14ac:dyDescent="0.35"/>
    <row r="7687" customFormat="1" x14ac:dyDescent="0.35"/>
    <row r="7688" customFormat="1" x14ac:dyDescent="0.35"/>
    <row r="7689" customFormat="1" x14ac:dyDescent="0.35"/>
    <row r="7690" customFormat="1" x14ac:dyDescent="0.35"/>
    <row r="7691" customFormat="1" x14ac:dyDescent="0.35"/>
    <row r="7692" customFormat="1" x14ac:dyDescent="0.35"/>
    <row r="7693" customFormat="1" x14ac:dyDescent="0.35"/>
    <row r="7694" customFormat="1" x14ac:dyDescent="0.35"/>
    <row r="7695" customFormat="1" x14ac:dyDescent="0.35"/>
    <row r="7696" customFormat="1" x14ac:dyDescent="0.35"/>
    <row r="7697" customFormat="1" x14ac:dyDescent="0.35"/>
    <row r="7698" customFormat="1" x14ac:dyDescent="0.35"/>
    <row r="7699" customFormat="1" x14ac:dyDescent="0.35"/>
    <row r="7700" customFormat="1" x14ac:dyDescent="0.35"/>
    <row r="7701" customFormat="1" x14ac:dyDescent="0.35"/>
    <row r="7702" customFormat="1" x14ac:dyDescent="0.35"/>
    <row r="7703" customFormat="1" x14ac:dyDescent="0.35"/>
    <row r="7704" customFormat="1" x14ac:dyDescent="0.35"/>
    <row r="7705" customFormat="1" x14ac:dyDescent="0.35"/>
    <row r="7706" customFormat="1" x14ac:dyDescent="0.35"/>
    <row r="7707" customFormat="1" x14ac:dyDescent="0.35"/>
    <row r="7708" customFormat="1" x14ac:dyDescent="0.35"/>
    <row r="7709" customFormat="1" x14ac:dyDescent="0.35"/>
    <row r="7710" customFormat="1" x14ac:dyDescent="0.35"/>
    <row r="7711" customFormat="1" x14ac:dyDescent="0.35"/>
    <row r="7712" customFormat="1" x14ac:dyDescent="0.35"/>
    <row r="7713" customFormat="1" x14ac:dyDescent="0.35"/>
    <row r="7714" customFormat="1" x14ac:dyDescent="0.35"/>
    <row r="7715" customFormat="1" x14ac:dyDescent="0.35"/>
    <row r="7716" customFormat="1" x14ac:dyDescent="0.35"/>
    <row r="7717" customFormat="1" x14ac:dyDescent="0.35"/>
    <row r="7718" customFormat="1" x14ac:dyDescent="0.35"/>
    <row r="7719" customFormat="1" x14ac:dyDescent="0.35"/>
    <row r="7720" customFormat="1" x14ac:dyDescent="0.35"/>
    <row r="7721" customFormat="1" x14ac:dyDescent="0.35"/>
    <row r="7722" customFormat="1" x14ac:dyDescent="0.35"/>
    <row r="7723" customFormat="1" x14ac:dyDescent="0.35"/>
    <row r="7724" customFormat="1" x14ac:dyDescent="0.35"/>
    <row r="7725" customFormat="1" x14ac:dyDescent="0.35"/>
    <row r="7726" customFormat="1" x14ac:dyDescent="0.35"/>
    <row r="7727" customFormat="1" x14ac:dyDescent="0.35"/>
    <row r="7728" customFormat="1" x14ac:dyDescent="0.35"/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  <row r="7867" customFormat="1" x14ac:dyDescent="0.35"/>
    <row r="7868" customFormat="1" x14ac:dyDescent="0.35"/>
    <row r="7869" customFormat="1" x14ac:dyDescent="0.35"/>
    <row r="7870" customFormat="1" x14ac:dyDescent="0.35"/>
    <row r="7871" customFormat="1" x14ac:dyDescent="0.35"/>
    <row r="7872" customFormat="1" x14ac:dyDescent="0.35"/>
    <row r="7873" customFormat="1" x14ac:dyDescent="0.35"/>
    <row r="7874" customFormat="1" x14ac:dyDescent="0.35"/>
    <row r="7875" customFormat="1" x14ac:dyDescent="0.35"/>
    <row r="7876" customFormat="1" x14ac:dyDescent="0.35"/>
    <row r="7877" customFormat="1" x14ac:dyDescent="0.35"/>
    <row r="7878" customFormat="1" x14ac:dyDescent="0.35"/>
    <row r="7879" customFormat="1" x14ac:dyDescent="0.35"/>
    <row r="7880" customFormat="1" x14ac:dyDescent="0.35"/>
    <row r="7881" customFormat="1" x14ac:dyDescent="0.35"/>
    <row r="7882" customFormat="1" x14ac:dyDescent="0.35"/>
    <row r="7883" customFormat="1" x14ac:dyDescent="0.35"/>
    <row r="7884" customFormat="1" x14ac:dyDescent="0.35"/>
    <row r="7885" customFormat="1" x14ac:dyDescent="0.35"/>
    <row r="7886" customFormat="1" x14ac:dyDescent="0.35"/>
    <row r="7887" customFormat="1" x14ac:dyDescent="0.35"/>
    <row r="7888" customFormat="1" x14ac:dyDescent="0.35"/>
    <row r="7889" customFormat="1" x14ac:dyDescent="0.35"/>
    <row r="7890" customFormat="1" x14ac:dyDescent="0.35"/>
    <row r="7891" customFormat="1" x14ac:dyDescent="0.35"/>
    <row r="7892" customFormat="1" x14ac:dyDescent="0.35"/>
    <row r="7893" customFormat="1" x14ac:dyDescent="0.35"/>
    <row r="7894" customFormat="1" x14ac:dyDescent="0.35"/>
    <row r="7895" customFormat="1" x14ac:dyDescent="0.35"/>
    <row r="7896" customFormat="1" x14ac:dyDescent="0.35"/>
    <row r="7897" customFormat="1" x14ac:dyDescent="0.35"/>
    <row r="7898" customFormat="1" x14ac:dyDescent="0.35"/>
    <row r="7899" customFormat="1" x14ac:dyDescent="0.35"/>
    <row r="7900" customFormat="1" x14ac:dyDescent="0.35"/>
    <row r="7901" customFormat="1" x14ac:dyDescent="0.35"/>
    <row r="7902" customFormat="1" x14ac:dyDescent="0.35"/>
    <row r="7903" customFormat="1" x14ac:dyDescent="0.35"/>
    <row r="7904" customFormat="1" x14ac:dyDescent="0.35"/>
    <row r="7905" customFormat="1" x14ac:dyDescent="0.35"/>
    <row r="7906" customFormat="1" x14ac:dyDescent="0.35"/>
    <row r="7907" customFormat="1" x14ac:dyDescent="0.35"/>
    <row r="7908" customFormat="1" x14ac:dyDescent="0.35"/>
    <row r="7909" customFormat="1" x14ac:dyDescent="0.35"/>
    <row r="7910" customFormat="1" x14ac:dyDescent="0.35"/>
    <row r="7911" customFormat="1" x14ac:dyDescent="0.35"/>
    <row r="7912" customFormat="1" x14ac:dyDescent="0.35"/>
    <row r="7913" customFormat="1" x14ac:dyDescent="0.35"/>
    <row r="7914" customFormat="1" x14ac:dyDescent="0.35"/>
    <row r="7915" customFormat="1" x14ac:dyDescent="0.35"/>
    <row r="7916" customFormat="1" x14ac:dyDescent="0.35"/>
    <row r="7917" customFormat="1" x14ac:dyDescent="0.35"/>
    <row r="7918" customFormat="1" x14ac:dyDescent="0.35"/>
    <row r="7919" customFormat="1" x14ac:dyDescent="0.35"/>
    <row r="7920" customFormat="1" x14ac:dyDescent="0.35"/>
    <row r="7921" customFormat="1" x14ac:dyDescent="0.35"/>
    <row r="7922" customFormat="1" x14ac:dyDescent="0.35"/>
    <row r="7923" customFormat="1" x14ac:dyDescent="0.35"/>
    <row r="7924" customFormat="1" x14ac:dyDescent="0.35"/>
    <row r="7925" customFormat="1" x14ac:dyDescent="0.35"/>
    <row r="7926" customFormat="1" x14ac:dyDescent="0.35"/>
    <row r="7927" customFormat="1" x14ac:dyDescent="0.35"/>
    <row r="7928" customFormat="1" x14ac:dyDescent="0.35"/>
    <row r="7929" customFormat="1" x14ac:dyDescent="0.35"/>
    <row r="7930" customFormat="1" x14ac:dyDescent="0.35"/>
    <row r="7931" customFormat="1" x14ac:dyDescent="0.35"/>
    <row r="7932" customFormat="1" x14ac:dyDescent="0.35"/>
    <row r="7933" customFormat="1" x14ac:dyDescent="0.35"/>
    <row r="7934" customFormat="1" x14ac:dyDescent="0.35"/>
    <row r="7935" customFormat="1" x14ac:dyDescent="0.35"/>
    <row r="7936" customFormat="1" x14ac:dyDescent="0.35"/>
    <row r="7937" customFormat="1" x14ac:dyDescent="0.35"/>
    <row r="7938" customFormat="1" x14ac:dyDescent="0.35"/>
    <row r="7939" customFormat="1" x14ac:dyDescent="0.35"/>
    <row r="7940" customFormat="1" x14ac:dyDescent="0.35"/>
    <row r="7941" customFormat="1" x14ac:dyDescent="0.35"/>
    <row r="7942" customFormat="1" x14ac:dyDescent="0.35"/>
    <row r="7943" customFormat="1" x14ac:dyDescent="0.35"/>
    <row r="7944" customFormat="1" x14ac:dyDescent="0.35"/>
    <row r="7945" customFormat="1" x14ac:dyDescent="0.35"/>
    <row r="7946" customFormat="1" x14ac:dyDescent="0.35"/>
    <row r="7947" customFormat="1" x14ac:dyDescent="0.35"/>
    <row r="7948" customFormat="1" x14ac:dyDescent="0.35"/>
    <row r="7949" customFormat="1" x14ac:dyDescent="0.35"/>
    <row r="7950" customFormat="1" x14ac:dyDescent="0.35"/>
    <row r="7951" customFormat="1" x14ac:dyDescent="0.35"/>
    <row r="7952" customFormat="1" x14ac:dyDescent="0.35"/>
    <row r="7953" customFormat="1" x14ac:dyDescent="0.35"/>
    <row r="7954" customFormat="1" x14ac:dyDescent="0.35"/>
    <row r="7955" customFormat="1" x14ac:dyDescent="0.35"/>
    <row r="7956" customFormat="1" x14ac:dyDescent="0.35"/>
    <row r="7957" customFormat="1" x14ac:dyDescent="0.35"/>
    <row r="7958" customFormat="1" x14ac:dyDescent="0.35"/>
    <row r="7959" customFormat="1" x14ac:dyDescent="0.35"/>
    <row r="7960" customFormat="1" x14ac:dyDescent="0.35"/>
    <row r="7961" customFormat="1" x14ac:dyDescent="0.35"/>
    <row r="7962" customFormat="1" x14ac:dyDescent="0.35"/>
    <row r="7963" customFormat="1" x14ac:dyDescent="0.35"/>
    <row r="7964" customFormat="1" x14ac:dyDescent="0.35"/>
    <row r="7965" customFormat="1" x14ac:dyDescent="0.35"/>
    <row r="7966" customFormat="1" x14ac:dyDescent="0.35"/>
    <row r="7967" customFormat="1" x14ac:dyDescent="0.35"/>
    <row r="7968" customFormat="1" x14ac:dyDescent="0.35"/>
    <row r="7969" customFormat="1" x14ac:dyDescent="0.35"/>
    <row r="7970" customFormat="1" x14ac:dyDescent="0.35"/>
    <row r="7971" customFormat="1" x14ac:dyDescent="0.35"/>
    <row r="7972" customFormat="1" x14ac:dyDescent="0.35"/>
    <row r="7973" customFormat="1" x14ac:dyDescent="0.35"/>
    <row r="7974" customFormat="1" x14ac:dyDescent="0.35"/>
    <row r="7975" customFormat="1" x14ac:dyDescent="0.35"/>
    <row r="7976" customFormat="1" x14ac:dyDescent="0.35"/>
    <row r="7977" customFormat="1" x14ac:dyDescent="0.35"/>
    <row r="7978" customFormat="1" x14ac:dyDescent="0.35"/>
    <row r="7979" customFormat="1" x14ac:dyDescent="0.35"/>
    <row r="7980" customFormat="1" x14ac:dyDescent="0.35"/>
    <row r="7981" customFormat="1" x14ac:dyDescent="0.35"/>
    <row r="7982" customFormat="1" x14ac:dyDescent="0.35"/>
    <row r="7983" customFormat="1" x14ac:dyDescent="0.35"/>
    <row r="7984" customFormat="1" x14ac:dyDescent="0.35"/>
    <row r="7985" customFormat="1" x14ac:dyDescent="0.35"/>
    <row r="7986" customFormat="1" x14ac:dyDescent="0.35"/>
    <row r="7987" customFormat="1" x14ac:dyDescent="0.35"/>
    <row r="7988" customFormat="1" x14ac:dyDescent="0.35"/>
    <row r="7989" customFormat="1" x14ac:dyDescent="0.35"/>
    <row r="7990" customFormat="1" x14ac:dyDescent="0.35"/>
    <row r="7991" customFormat="1" x14ac:dyDescent="0.35"/>
    <row r="7992" customFormat="1" x14ac:dyDescent="0.35"/>
    <row r="7993" customFormat="1" x14ac:dyDescent="0.35"/>
    <row r="7994" customFormat="1" x14ac:dyDescent="0.35"/>
    <row r="7995" customFormat="1" x14ac:dyDescent="0.35"/>
    <row r="7996" customFormat="1" x14ac:dyDescent="0.35"/>
    <row r="7997" customFormat="1" x14ac:dyDescent="0.35"/>
    <row r="7998" customFormat="1" x14ac:dyDescent="0.35"/>
    <row r="7999" customFormat="1" x14ac:dyDescent="0.35"/>
    <row r="8000" customFormat="1" x14ac:dyDescent="0.35"/>
    <row r="8001" customFormat="1" x14ac:dyDescent="0.35"/>
    <row r="8002" customFormat="1" x14ac:dyDescent="0.35"/>
    <row r="8003" customFormat="1" x14ac:dyDescent="0.35"/>
    <row r="8004" customFormat="1" x14ac:dyDescent="0.35"/>
    <row r="8005" customFormat="1" x14ac:dyDescent="0.35"/>
    <row r="8006" customFormat="1" x14ac:dyDescent="0.35"/>
    <row r="8007" customFormat="1" x14ac:dyDescent="0.35"/>
    <row r="8008" customFormat="1" x14ac:dyDescent="0.35"/>
    <row r="8009" customFormat="1" x14ac:dyDescent="0.35"/>
    <row r="8010" customFormat="1" x14ac:dyDescent="0.35"/>
    <row r="8011" customFormat="1" x14ac:dyDescent="0.35"/>
    <row r="8012" customFormat="1" x14ac:dyDescent="0.35"/>
    <row r="8013" customFormat="1" x14ac:dyDescent="0.35"/>
    <row r="8014" customFormat="1" x14ac:dyDescent="0.35"/>
    <row r="8015" customFormat="1" x14ac:dyDescent="0.35"/>
    <row r="8016" customFormat="1" x14ac:dyDescent="0.35"/>
    <row r="8017" customFormat="1" x14ac:dyDescent="0.35"/>
    <row r="8018" customFormat="1" x14ac:dyDescent="0.35"/>
    <row r="8019" customFormat="1" x14ac:dyDescent="0.35"/>
    <row r="8020" customFormat="1" x14ac:dyDescent="0.35"/>
    <row r="8021" customFormat="1" x14ac:dyDescent="0.35"/>
    <row r="8022" customFormat="1" x14ac:dyDescent="0.35"/>
    <row r="8023" customFormat="1" x14ac:dyDescent="0.35"/>
    <row r="8024" customFormat="1" x14ac:dyDescent="0.35"/>
    <row r="8025" customFormat="1" x14ac:dyDescent="0.35"/>
    <row r="8026" customFormat="1" x14ac:dyDescent="0.35"/>
    <row r="8027" customFormat="1" x14ac:dyDescent="0.35"/>
    <row r="8028" customFormat="1" x14ac:dyDescent="0.35"/>
    <row r="8029" customFormat="1" x14ac:dyDescent="0.35"/>
    <row r="8030" customFormat="1" x14ac:dyDescent="0.35"/>
    <row r="8031" customFormat="1" x14ac:dyDescent="0.35"/>
    <row r="8032" customFormat="1" x14ac:dyDescent="0.35"/>
    <row r="8033" customFormat="1" x14ac:dyDescent="0.35"/>
    <row r="8034" customFormat="1" x14ac:dyDescent="0.35"/>
    <row r="8035" customFormat="1" x14ac:dyDescent="0.35"/>
    <row r="8036" customFormat="1" x14ac:dyDescent="0.35"/>
    <row r="8037" customFormat="1" x14ac:dyDescent="0.35"/>
    <row r="8038" customFormat="1" x14ac:dyDescent="0.35"/>
    <row r="8039" customFormat="1" x14ac:dyDescent="0.35"/>
    <row r="8040" customFormat="1" x14ac:dyDescent="0.35"/>
    <row r="8041" customFormat="1" x14ac:dyDescent="0.35"/>
    <row r="8042" customFormat="1" x14ac:dyDescent="0.35"/>
    <row r="8043" customFormat="1" x14ac:dyDescent="0.35"/>
    <row r="8044" customFormat="1" x14ac:dyDescent="0.35"/>
    <row r="8045" customFormat="1" x14ac:dyDescent="0.35"/>
    <row r="8046" customFormat="1" x14ac:dyDescent="0.35"/>
    <row r="8047" customFormat="1" x14ac:dyDescent="0.35"/>
    <row r="8048" customFormat="1" x14ac:dyDescent="0.35"/>
    <row r="8049" customFormat="1" x14ac:dyDescent="0.35"/>
    <row r="8050" customFormat="1" x14ac:dyDescent="0.35"/>
    <row r="8051" customFormat="1" x14ac:dyDescent="0.35"/>
    <row r="8052" customFormat="1" x14ac:dyDescent="0.35"/>
    <row r="8053" customFormat="1" x14ac:dyDescent="0.35"/>
    <row r="8054" customFormat="1" x14ac:dyDescent="0.35"/>
    <row r="8055" customFormat="1" x14ac:dyDescent="0.35"/>
    <row r="8056" customFormat="1" x14ac:dyDescent="0.35"/>
    <row r="8057" customFormat="1" x14ac:dyDescent="0.35"/>
    <row r="8058" customFormat="1" x14ac:dyDescent="0.35"/>
    <row r="8059" customFormat="1" x14ac:dyDescent="0.35"/>
    <row r="8060" customFormat="1" x14ac:dyDescent="0.35"/>
    <row r="8061" customFormat="1" x14ac:dyDescent="0.35"/>
    <row r="8062" customFormat="1" x14ac:dyDescent="0.35"/>
    <row r="8063" customFormat="1" x14ac:dyDescent="0.35"/>
    <row r="8064" customFormat="1" x14ac:dyDescent="0.35"/>
    <row r="8065" customFormat="1" x14ac:dyDescent="0.35"/>
    <row r="8066" customFormat="1" x14ac:dyDescent="0.35"/>
    <row r="8067" customFormat="1" x14ac:dyDescent="0.35"/>
    <row r="8068" customFormat="1" x14ac:dyDescent="0.35"/>
    <row r="8069" customFormat="1" x14ac:dyDescent="0.35"/>
    <row r="8070" customFormat="1" x14ac:dyDescent="0.35"/>
    <row r="8071" customFormat="1" x14ac:dyDescent="0.35"/>
    <row r="8072" customFormat="1" x14ac:dyDescent="0.35"/>
    <row r="8073" customFormat="1" x14ac:dyDescent="0.35"/>
    <row r="8074" customFormat="1" x14ac:dyDescent="0.35"/>
    <row r="8075" customFormat="1" x14ac:dyDescent="0.35"/>
    <row r="8076" customFormat="1" x14ac:dyDescent="0.35"/>
    <row r="8077" customFormat="1" x14ac:dyDescent="0.35"/>
    <row r="8078" customFormat="1" x14ac:dyDescent="0.35"/>
    <row r="8079" customFormat="1" x14ac:dyDescent="0.35"/>
    <row r="8080" customFormat="1" x14ac:dyDescent="0.35"/>
    <row r="8081" customFormat="1" x14ac:dyDescent="0.35"/>
    <row r="8082" customFormat="1" x14ac:dyDescent="0.35"/>
    <row r="8083" customFormat="1" x14ac:dyDescent="0.35"/>
    <row r="8084" customFormat="1" x14ac:dyDescent="0.35"/>
    <row r="8085" customFormat="1" x14ac:dyDescent="0.35"/>
    <row r="8086" customFormat="1" x14ac:dyDescent="0.35"/>
    <row r="8087" customFormat="1" x14ac:dyDescent="0.35"/>
    <row r="8088" customFormat="1" x14ac:dyDescent="0.35"/>
    <row r="8089" customFormat="1" x14ac:dyDescent="0.35"/>
    <row r="8090" customFormat="1" x14ac:dyDescent="0.35"/>
    <row r="8091" customFormat="1" x14ac:dyDescent="0.35"/>
    <row r="8092" customFormat="1" x14ac:dyDescent="0.35"/>
    <row r="8093" customFormat="1" x14ac:dyDescent="0.35"/>
    <row r="8094" customFormat="1" x14ac:dyDescent="0.35"/>
    <row r="8095" customFormat="1" x14ac:dyDescent="0.35"/>
    <row r="8096" customFormat="1" x14ac:dyDescent="0.35"/>
    <row r="8097" customFormat="1" x14ac:dyDescent="0.35"/>
    <row r="8098" customFormat="1" x14ac:dyDescent="0.35"/>
    <row r="8099" customFormat="1" x14ac:dyDescent="0.35"/>
    <row r="8100" customFormat="1" x14ac:dyDescent="0.35"/>
    <row r="8101" customFormat="1" x14ac:dyDescent="0.35"/>
    <row r="8102" customFormat="1" x14ac:dyDescent="0.35"/>
    <row r="8103" customFormat="1" x14ac:dyDescent="0.35"/>
    <row r="8104" customFormat="1" x14ac:dyDescent="0.35"/>
    <row r="8105" customFormat="1" x14ac:dyDescent="0.35"/>
    <row r="8106" customFormat="1" x14ac:dyDescent="0.35"/>
    <row r="8107" customFormat="1" x14ac:dyDescent="0.35"/>
    <row r="8108" customFormat="1" x14ac:dyDescent="0.35"/>
    <row r="8109" customFormat="1" x14ac:dyDescent="0.35"/>
    <row r="8110" customFormat="1" x14ac:dyDescent="0.35"/>
    <row r="8111" customFormat="1" x14ac:dyDescent="0.35"/>
    <row r="8112" customFormat="1" x14ac:dyDescent="0.35"/>
    <row r="8113" customFormat="1" x14ac:dyDescent="0.35"/>
    <row r="8114" customFormat="1" x14ac:dyDescent="0.35"/>
    <row r="8115" customFormat="1" x14ac:dyDescent="0.35"/>
    <row r="8116" customFormat="1" x14ac:dyDescent="0.35"/>
    <row r="8117" customFormat="1" x14ac:dyDescent="0.35"/>
    <row r="8118" customFormat="1" x14ac:dyDescent="0.35"/>
    <row r="8119" customFormat="1" x14ac:dyDescent="0.35"/>
    <row r="8120" customFormat="1" x14ac:dyDescent="0.35"/>
    <row r="8121" customFormat="1" x14ac:dyDescent="0.35"/>
    <row r="8122" customFormat="1" x14ac:dyDescent="0.35"/>
    <row r="8123" customFormat="1" x14ac:dyDescent="0.35"/>
    <row r="8124" customFormat="1" x14ac:dyDescent="0.35"/>
    <row r="8125" customFormat="1" x14ac:dyDescent="0.35"/>
    <row r="8126" customFormat="1" x14ac:dyDescent="0.35"/>
    <row r="8127" customFormat="1" x14ac:dyDescent="0.35"/>
    <row r="8128" customFormat="1" x14ac:dyDescent="0.35"/>
    <row r="8129" customFormat="1" x14ac:dyDescent="0.35"/>
    <row r="8130" customFormat="1" x14ac:dyDescent="0.35"/>
    <row r="8131" customFormat="1" x14ac:dyDescent="0.35"/>
    <row r="8132" customFormat="1" x14ac:dyDescent="0.35"/>
    <row r="8133" customFormat="1" x14ac:dyDescent="0.35"/>
    <row r="8134" customFormat="1" x14ac:dyDescent="0.35"/>
    <row r="8135" customFormat="1" x14ac:dyDescent="0.35"/>
    <row r="8136" customFormat="1" x14ac:dyDescent="0.35"/>
    <row r="8137" customFormat="1" x14ac:dyDescent="0.35"/>
    <row r="8138" customFormat="1" x14ac:dyDescent="0.35"/>
    <row r="8139" customFormat="1" x14ac:dyDescent="0.35"/>
    <row r="8140" customFormat="1" x14ac:dyDescent="0.35"/>
    <row r="8141" customFormat="1" x14ac:dyDescent="0.35"/>
    <row r="8142" customFormat="1" x14ac:dyDescent="0.35"/>
    <row r="8143" customFormat="1" x14ac:dyDescent="0.35"/>
    <row r="8144" customFormat="1" x14ac:dyDescent="0.35"/>
    <row r="8145" customFormat="1" x14ac:dyDescent="0.35"/>
    <row r="8146" customFormat="1" x14ac:dyDescent="0.35"/>
    <row r="8147" customFormat="1" x14ac:dyDescent="0.35"/>
    <row r="8148" customFormat="1" x14ac:dyDescent="0.35"/>
    <row r="8149" customFormat="1" x14ac:dyDescent="0.35"/>
    <row r="8150" customFormat="1" x14ac:dyDescent="0.35"/>
    <row r="8151" customFormat="1" x14ac:dyDescent="0.35"/>
    <row r="8152" customFormat="1" x14ac:dyDescent="0.35"/>
    <row r="8153" customFormat="1" x14ac:dyDescent="0.35"/>
    <row r="8154" customFormat="1" x14ac:dyDescent="0.35"/>
    <row r="8155" customFormat="1" x14ac:dyDescent="0.35"/>
    <row r="8156" customFormat="1" x14ac:dyDescent="0.35"/>
    <row r="8157" customFormat="1" x14ac:dyDescent="0.35"/>
    <row r="8158" customFormat="1" x14ac:dyDescent="0.35"/>
    <row r="8159" customFormat="1" x14ac:dyDescent="0.35"/>
    <row r="8160" customFormat="1" x14ac:dyDescent="0.35"/>
    <row r="8161" customFormat="1" x14ac:dyDescent="0.35"/>
    <row r="8162" customFormat="1" x14ac:dyDescent="0.35"/>
    <row r="8163" customFormat="1" x14ac:dyDescent="0.35"/>
    <row r="8164" customFormat="1" x14ac:dyDescent="0.35"/>
    <row r="8165" customFormat="1" x14ac:dyDescent="0.35"/>
    <row r="8166" customFormat="1" x14ac:dyDescent="0.35"/>
    <row r="8167" customFormat="1" x14ac:dyDescent="0.35"/>
    <row r="8168" customFormat="1" x14ac:dyDescent="0.35"/>
    <row r="8169" customFormat="1" x14ac:dyDescent="0.35"/>
    <row r="8170" customFormat="1" x14ac:dyDescent="0.35"/>
    <row r="8171" customFormat="1" x14ac:dyDescent="0.35"/>
    <row r="8172" customFormat="1" x14ac:dyDescent="0.35"/>
    <row r="8173" customFormat="1" x14ac:dyDescent="0.35"/>
    <row r="8174" customFormat="1" x14ac:dyDescent="0.35"/>
    <row r="8175" customFormat="1" x14ac:dyDescent="0.35"/>
    <row r="8176" customFormat="1" x14ac:dyDescent="0.35"/>
    <row r="8177" customFormat="1" x14ac:dyDescent="0.35"/>
    <row r="8178" customFormat="1" x14ac:dyDescent="0.35"/>
    <row r="8179" customFormat="1" x14ac:dyDescent="0.35"/>
    <row r="8180" customFormat="1" x14ac:dyDescent="0.35"/>
    <row r="8181" customFormat="1" x14ac:dyDescent="0.35"/>
    <row r="8182" customFormat="1" x14ac:dyDescent="0.35"/>
    <row r="8183" customFormat="1" x14ac:dyDescent="0.35"/>
    <row r="8184" customFormat="1" x14ac:dyDescent="0.35"/>
    <row r="8185" customFormat="1" x14ac:dyDescent="0.35"/>
    <row r="8186" customFormat="1" x14ac:dyDescent="0.35"/>
    <row r="8187" customFormat="1" x14ac:dyDescent="0.35"/>
    <row r="8188" customFormat="1" x14ac:dyDescent="0.35"/>
    <row r="8189" customFormat="1" x14ac:dyDescent="0.35"/>
    <row r="8190" customFormat="1" x14ac:dyDescent="0.35"/>
    <row r="8191" customFormat="1" x14ac:dyDescent="0.35"/>
    <row r="8192" customFormat="1" x14ac:dyDescent="0.35"/>
    <row r="8193" customFormat="1" x14ac:dyDescent="0.35"/>
    <row r="8194" customFormat="1" x14ac:dyDescent="0.35"/>
    <row r="8195" customFormat="1" x14ac:dyDescent="0.35"/>
    <row r="8196" customFormat="1" x14ac:dyDescent="0.35"/>
    <row r="8197" customFormat="1" x14ac:dyDescent="0.35"/>
    <row r="8198" customFormat="1" x14ac:dyDescent="0.35"/>
    <row r="8199" customFormat="1" x14ac:dyDescent="0.35"/>
    <row r="8200" customFormat="1" x14ac:dyDescent="0.35"/>
    <row r="8201" customFormat="1" x14ac:dyDescent="0.35"/>
    <row r="8202" customFormat="1" x14ac:dyDescent="0.35"/>
    <row r="8203" customFormat="1" x14ac:dyDescent="0.35"/>
    <row r="8204" customFormat="1" x14ac:dyDescent="0.35"/>
    <row r="8205" customFormat="1" x14ac:dyDescent="0.35"/>
    <row r="8206" customFormat="1" x14ac:dyDescent="0.35"/>
    <row r="8207" customFormat="1" x14ac:dyDescent="0.35"/>
    <row r="8208" customFormat="1" x14ac:dyDescent="0.35"/>
    <row r="8209" customFormat="1" x14ac:dyDescent="0.35"/>
    <row r="8210" customFormat="1" x14ac:dyDescent="0.35"/>
    <row r="8211" customFormat="1" x14ac:dyDescent="0.35"/>
    <row r="8212" customFormat="1" x14ac:dyDescent="0.35"/>
    <row r="8213" customFormat="1" x14ac:dyDescent="0.35"/>
    <row r="8214" customFormat="1" x14ac:dyDescent="0.35"/>
    <row r="8215" customFormat="1" x14ac:dyDescent="0.35"/>
    <row r="8216" customFormat="1" x14ac:dyDescent="0.35"/>
    <row r="8217" customFormat="1" x14ac:dyDescent="0.35"/>
    <row r="8218" customFormat="1" x14ac:dyDescent="0.35"/>
    <row r="8219" customFormat="1" x14ac:dyDescent="0.35"/>
    <row r="8220" customFormat="1" x14ac:dyDescent="0.35"/>
    <row r="8221" customFormat="1" x14ac:dyDescent="0.35"/>
    <row r="8222" customFormat="1" x14ac:dyDescent="0.35"/>
    <row r="8223" customFormat="1" x14ac:dyDescent="0.35"/>
    <row r="8224" customFormat="1" x14ac:dyDescent="0.35"/>
    <row r="8225" customFormat="1" x14ac:dyDescent="0.35"/>
    <row r="8226" customFormat="1" x14ac:dyDescent="0.35"/>
    <row r="8227" customFormat="1" x14ac:dyDescent="0.35"/>
    <row r="8228" customFormat="1" x14ac:dyDescent="0.35"/>
    <row r="8229" customFormat="1" x14ac:dyDescent="0.35"/>
    <row r="8230" customFormat="1" x14ac:dyDescent="0.35"/>
    <row r="8231" customFormat="1" x14ac:dyDescent="0.35"/>
    <row r="8232" customFormat="1" x14ac:dyDescent="0.35"/>
    <row r="8233" customFormat="1" x14ac:dyDescent="0.35"/>
    <row r="8234" customFormat="1" x14ac:dyDescent="0.35"/>
    <row r="8235" customFormat="1" x14ac:dyDescent="0.35"/>
    <row r="8236" customFormat="1" x14ac:dyDescent="0.35"/>
    <row r="8237" customFormat="1" x14ac:dyDescent="0.35"/>
    <row r="8238" customFormat="1" x14ac:dyDescent="0.35"/>
    <row r="8239" customFormat="1" x14ac:dyDescent="0.35"/>
    <row r="8240" customFormat="1" x14ac:dyDescent="0.35"/>
    <row r="8241" customFormat="1" x14ac:dyDescent="0.35"/>
    <row r="8242" customFormat="1" x14ac:dyDescent="0.35"/>
    <row r="8243" customFormat="1" x14ac:dyDescent="0.35"/>
    <row r="8244" customFormat="1" x14ac:dyDescent="0.35"/>
    <row r="8245" customFormat="1" x14ac:dyDescent="0.35"/>
    <row r="8246" customFormat="1" x14ac:dyDescent="0.35"/>
    <row r="8247" customFormat="1" x14ac:dyDescent="0.35"/>
    <row r="8248" customFormat="1" x14ac:dyDescent="0.35"/>
    <row r="8249" customFormat="1" x14ac:dyDescent="0.35"/>
    <row r="8250" customFormat="1" x14ac:dyDescent="0.35"/>
    <row r="8251" customFormat="1" x14ac:dyDescent="0.35"/>
    <row r="8252" customFormat="1" x14ac:dyDescent="0.35"/>
    <row r="8253" customFormat="1" x14ac:dyDescent="0.35"/>
    <row r="8254" customFormat="1" x14ac:dyDescent="0.35"/>
    <row r="8255" customFormat="1" x14ac:dyDescent="0.35"/>
    <row r="8256" customFormat="1" x14ac:dyDescent="0.35"/>
    <row r="8257" customFormat="1" x14ac:dyDescent="0.35"/>
    <row r="8258" customFormat="1" x14ac:dyDescent="0.35"/>
    <row r="8259" customFormat="1" x14ac:dyDescent="0.35"/>
    <row r="8260" customFormat="1" x14ac:dyDescent="0.35"/>
    <row r="8261" customFormat="1" x14ac:dyDescent="0.35"/>
    <row r="8262" customFormat="1" x14ac:dyDescent="0.35"/>
    <row r="8263" customFormat="1" x14ac:dyDescent="0.35"/>
    <row r="8264" customFormat="1" x14ac:dyDescent="0.35"/>
    <row r="8265" customFormat="1" x14ac:dyDescent="0.35"/>
    <row r="8266" customFormat="1" x14ac:dyDescent="0.35"/>
    <row r="8267" customFormat="1" x14ac:dyDescent="0.35"/>
    <row r="8268" customFormat="1" x14ac:dyDescent="0.35"/>
    <row r="8269" customFormat="1" x14ac:dyDescent="0.35"/>
    <row r="8270" customFormat="1" x14ac:dyDescent="0.35"/>
    <row r="8271" customFormat="1" x14ac:dyDescent="0.35"/>
    <row r="8272" customFormat="1" x14ac:dyDescent="0.35"/>
    <row r="8273" customFormat="1" x14ac:dyDescent="0.35"/>
    <row r="8274" customFormat="1" x14ac:dyDescent="0.35"/>
    <row r="8275" customFormat="1" x14ac:dyDescent="0.35"/>
    <row r="8276" customFormat="1" x14ac:dyDescent="0.35"/>
    <row r="8277" customFormat="1" x14ac:dyDescent="0.35"/>
    <row r="8278" customFormat="1" x14ac:dyDescent="0.35"/>
    <row r="8279" customFormat="1" x14ac:dyDescent="0.35"/>
    <row r="8280" customFormat="1" x14ac:dyDescent="0.35"/>
    <row r="8281" customFormat="1" x14ac:dyDescent="0.35"/>
    <row r="8282" customFormat="1" x14ac:dyDescent="0.35"/>
    <row r="8283" customFormat="1" x14ac:dyDescent="0.35"/>
    <row r="8284" customFormat="1" x14ac:dyDescent="0.35"/>
    <row r="8285" customFormat="1" x14ac:dyDescent="0.35"/>
    <row r="8286" customFormat="1" x14ac:dyDescent="0.35"/>
    <row r="8287" customFormat="1" x14ac:dyDescent="0.35"/>
    <row r="8288" customFormat="1" x14ac:dyDescent="0.35"/>
    <row r="8289" customFormat="1" x14ac:dyDescent="0.35"/>
    <row r="8290" customFormat="1" x14ac:dyDescent="0.35"/>
    <row r="8291" customFormat="1" x14ac:dyDescent="0.35"/>
    <row r="8292" customFormat="1" x14ac:dyDescent="0.35"/>
    <row r="8293" customFormat="1" x14ac:dyDescent="0.35"/>
    <row r="8294" customFormat="1" x14ac:dyDescent="0.35"/>
    <row r="8295" customFormat="1" x14ac:dyDescent="0.35"/>
    <row r="8296" customFormat="1" x14ac:dyDescent="0.35"/>
    <row r="8297" customFormat="1" x14ac:dyDescent="0.35"/>
    <row r="8298" customFormat="1" x14ac:dyDescent="0.35"/>
    <row r="8299" customFormat="1" x14ac:dyDescent="0.35"/>
    <row r="8300" customFormat="1" x14ac:dyDescent="0.35"/>
    <row r="8301" customFormat="1" x14ac:dyDescent="0.35"/>
    <row r="8302" customFormat="1" x14ac:dyDescent="0.35"/>
    <row r="8303" customFormat="1" x14ac:dyDescent="0.35"/>
    <row r="8304" customFormat="1" x14ac:dyDescent="0.35"/>
    <row r="8305" customFormat="1" x14ac:dyDescent="0.35"/>
    <row r="8306" customFormat="1" x14ac:dyDescent="0.35"/>
    <row r="8307" customFormat="1" x14ac:dyDescent="0.35"/>
    <row r="8308" customFormat="1" x14ac:dyDescent="0.35"/>
    <row r="8309" customFormat="1" x14ac:dyDescent="0.35"/>
    <row r="8310" customFormat="1" x14ac:dyDescent="0.35"/>
    <row r="8311" customFormat="1" x14ac:dyDescent="0.35"/>
    <row r="8312" customFormat="1" x14ac:dyDescent="0.35"/>
    <row r="8313" customFormat="1" x14ac:dyDescent="0.35"/>
    <row r="8314" customFormat="1" x14ac:dyDescent="0.35"/>
    <row r="8315" customFormat="1" x14ac:dyDescent="0.35"/>
    <row r="8316" customFormat="1" x14ac:dyDescent="0.35"/>
    <row r="8317" customFormat="1" x14ac:dyDescent="0.35"/>
    <row r="8318" customFormat="1" x14ac:dyDescent="0.35"/>
    <row r="8319" customFormat="1" x14ac:dyDescent="0.35"/>
    <row r="8320" customFormat="1" x14ac:dyDescent="0.35"/>
    <row r="8321" customFormat="1" x14ac:dyDescent="0.35"/>
    <row r="8322" customFormat="1" x14ac:dyDescent="0.35"/>
    <row r="8323" customFormat="1" x14ac:dyDescent="0.35"/>
    <row r="8324" customFormat="1" x14ac:dyDescent="0.35"/>
    <row r="8325" customFormat="1" x14ac:dyDescent="0.35"/>
    <row r="8326" customFormat="1" x14ac:dyDescent="0.35"/>
    <row r="8327" customFormat="1" x14ac:dyDescent="0.35"/>
    <row r="8328" customFormat="1" x14ac:dyDescent="0.35"/>
    <row r="8329" customFormat="1" x14ac:dyDescent="0.35"/>
    <row r="8330" customFormat="1" x14ac:dyDescent="0.35"/>
    <row r="8331" customFormat="1" x14ac:dyDescent="0.35"/>
    <row r="8332" customFormat="1" x14ac:dyDescent="0.35"/>
    <row r="8333" customFormat="1" x14ac:dyDescent="0.35"/>
    <row r="8334" customFormat="1" x14ac:dyDescent="0.35"/>
    <row r="8335" customFormat="1" x14ac:dyDescent="0.35"/>
    <row r="8336" customFormat="1" x14ac:dyDescent="0.35"/>
    <row r="8337" customFormat="1" x14ac:dyDescent="0.35"/>
    <row r="8338" customFormat="1" x14ac:dyDescent="0.35"/>
    <row r="8339" customFormat="1" x14ac:dyDescent="0.35"/>
    <row r="8340" customFormat="1" x14ac:dyDescent="0.35"/>
    <row r="8341" customFormat="1" x14ac:dyDescent="0.35"/>
    <row r="8342" customFormat="1" x14ac:dyDescent="0.35"/>
    <row r="8343" customFormat="1" x14ac:dyDescent="0.35"/>
    <row r="8344" customFormat="1" x14ac:dyDescent="0.35"/>
    <row r="8345" customFormat="1" x14ac:dyDescent="0.35"/>
    <row r="8346" customFormat="1" x14ac:dyDescent="0.35"/>
    <row r="8347" customFormat="1" x14ac:dyDescent="0.35"/>
    <row r="8348" customFormat="1" x14ac:dyDescent="0.35"/>
    <row r="8349" customFormat="1" x14ac:dyDescent="0.35"/>
    <row r="8350" customFormat="1" x14ac:dyDescent="0.35"/>
    <row r="8351" customFormat="1" x14ac:dyDescent="0.35"/>
    <row r="8352" customFormat="1" x14ac:dyDescent="0.35"/>
    <row r="8353" customFormat="1" x14ac:dyDescent="0.35"/>
    <row r="8354" customFormat="1" x14ac:dyDescent="0.35"/>
    <row r="8355" customFormat="1" x14ac:dyDescent="0.35"/>
    <row r="8356" customFormat="1" x14ac:dyDescent="0.35"/>
    <row r="8357" customFormat="1" x14ac:dyDescent="0.35"/>
    <row r="8358" customFormat="1" x14ac:dyDescent="0.35"/>
    <row r="8359" customFormat="1" x14ac:dyDescent="0.35"/>
    <row r="8360" customFormat="1" x14ac:dyDescent="0.35"/>
    <row r="8361" customFormat="1" x14ac:dyDescent="0.35"/>
    <row r="8362" customFormat="1" x14ac:dyDescent="0.35"/>
    <row r="8363" customFormat="1" x14ac:dyDescent="0.35"/>
    <row r="8364" customFormat="1" x14ac:dyDescent="0.35"/>
    <row r="8365" customFormat="1" x14ac:dyDescent="0.35"/>
    <row r="8366" customFormat="1" x14ac:dyDescent="0.35"/>
    <row r="8367" customFormat="1" x14ac:dyDescent="0.35"/>
    <row r="8368" customFormat="1" x14ac:dyDescent="0.35"/>
    <row r="8369" customFormat="1" x14ac:dyDescent="0.35"/>
    <row r="8370" customFormat="1" x14ac:dyDescent="0.35"/>
    <row r="8371" customFormat="1" x14ac:dyDescent="0.35"/>
    <row r="8372" customFormat="1" x14ac:dyDescent="0.35"/>
    <row r="8373" customFormat="1" x14ac:dyDescent="0.35"/>
    <row r="8374" customFormat="1" x14ac:dyDescent="0.35"/>
    <row r="8375" customFormat="1" x14ac:dyDescent="0.35"/>
    <row r="8376" customFormat="1" x14ac:dyDescent="0.35"/>
    <row r="8377" customFormat="1" x14ac:dyDescent="0.35"/>
    <row r="8378" customFormat="1" x14ac:dyDescent="0.35"/>
    <row r="8379" customFormat="1" x14ac:dyDescent="0.35"/>
    <row r="8380" customFormat="1" x14ac:dyDescent="0.35"/>
    <row r="8381" customFormat="1" x14ac:dyDescent="0.35"/>
    <row r="8382" customFormat="1" x14ac:dyDescent="0.35"/>
    <row r="8383" customFormat="1" x14ac:dyDescent="0.35"/>
    <row r="8384" customFormat="1" x14ac:dyDescent="0.35"/>
    <row r="8385" customFormat="1" x14ac:dyDescent="0.35"/>
    <row r="8386" customFormat="1" x14ac:dyDescent="0.35"/>
    <row r="8387" customFormat="1" x14ac:dyDescent="0.35"/>
    <row r="8388" customFormat="1" x14ac:dyDescent="0.35"/>
    <row r="8389" customFormat="1" x14ac:dyDescent="0.35"/>
    <row r="8390" customFormat="1" x14ac:dyDescent="0.35"/>
    <row r="8391" customFormat="1" x14ac:dyDescent="0.35"/>
    <row r="8392" customFormat="1" x14ac:dyDescent="0.35"/>
    <row r="8393" customFormat="1" x14ac:dyDescent="0.35"/>
    <row r="8394" customFormat="1" x14ac:dyDescent="0.35"/>
    <row r="8395" customFormat="1" x14ac:dyDescent="0.35"/>
    <row r="8396" customFormat="1" x14ac:dyDescent="0.35"/>
    <row r="8397" customFormat="1" x14ac:dyDescent="0.35"/>
    <row r="8398" customFormat="1" x14ac:dyDescent="0.35"/>
    <row r="8399" customFormat="1" x14ac:dyDescent="0.35"/>
    <row r="8400" customFormat="1" x14ac:dyDescent="0.35"/>
    <row r="8401" customFormat="1" x14ac:dyDescent="0.35"/>
    <row r="8402" customFormat="1" x14ac:dyDescent="0.35"/>
    <row r="8403" customFormat="1" x14ac:dyDescent="0.35"/>
    <row r="8404" customFormat="1" x14ac:dyDescent="0.35"/>
    <row r="8405" customFormat="1" x14ac:dyDescent="0.35"/>
    <row r="8406" customFormat="1" x14ac:dyDescent="0.35"/>
    <row r="8407" customFormat="1" x14ac:dyDescent="0.35"/>
    <row r="8408" customFormat="1" x14ac:dyDescent="0.35"/>
    <row r="8409" customFormat="1" x14ac:dyDescent="0.35"/>
    <row r="8410" customFormat="1" x14ac:dyDescent="0.35"/>
    <row r="8411" customFormat="1" x14ac:dyDescent="0.35"/>
    <row r="8412" customFormat="1" x14ac:dyDescent="0.35"/>
    <row r="8413" customFormat="1" x14ac:dyDescent="0.35"/>
    <row r="8414" customFormat="1" x14ac:dyDescent="0.35"/>
    <row r="8415" customFormat="1" x14ac:dyDescent="0.35"/>
    <row r="8416" customFormat="1" x14ac:dyDescent="0.35"/>
    <row r="8417" customFormat="1" x14ac:dyDescent="0.35"/>
    <row r="8418" customFormat="1" x14ac:dyDescent="0.35"/>
    <row r="8419" customFormat="1" x14ac:dyDescent="0.35"/>
    <row r="8420" customFormat="1" x14ac:dyDescent="0.35"/>
    <row r="8421" customFormat="1" x14ac:dyDescent="0.35"/>
    <row r="8422" customFormat="1" x14ac:dyDescent="0.35"/>
    <row r="8423" customFormat="1" x14ac:dyDescent="0.35"/>
    <row r="8424" customFormat="1" x14ac:dyDescent="0.35"/>
    <row r="8425" customFormat="1" x14ac:dyDescent="0.35"/>
    <row r="8426" customFormat="1" x14ac:dyDescent="0.35"/>
    <row r="8427" customFormat="1" x14ac:dyDescent="0.35"/>
    <row r="8428" customFormat="1" x14ac:dyDescent="0.35"/>
    <row r="8429" customFormat="1" x14ac:dyDescent="0.35"/>
    <row r="8430" customFormat="1" x14ac:dyDescent="0.35"/>
    <row r="8431" customFormat="1" x14ac:dyDescent="0.35"/>
    <row r="8432" customFormat="1" x14ac:dyDescent="0.35"/>
    <row r="8433" customFormat="1" x14ac:dyDescent="0.35"/>
    <row r="8434" customFormat="1" x14ac:dyDescent="0.35"/>
    <row r="8435" customFormat="1" x14ac:dyDescent="0.35"/>
    <row r="8436" customFormat="1" x14ac:dyDescent="0.35"/>
    <row r="8437" customFormat="1" x14ac:dyDescent="0.35"/>
    <row r="8438" customFormat="1" x14ac:dyDescent="0.35"/>
    <row r="8439" customFormat="1" x14ac:dyDescent="0.35"/>
    <row r="8440" customFormat="1" x14ac:dyDescent="0.35"/>
    <row r="8441" customFormat="1" x14ac:dyDescent="0.35"/>
    <row r="8442" customFormat="1" x14ac:dyDescent="0.35"/>
    <row r="8443" customFormat="1" x14ac:dyDescent="0.35"/>
    <row r="8444" customFormat="1" x14ac:dyDescent="0.35"/>
    <row r="8445" customFormat="1" x14ac:dyDescent="0.35"/>
    <row r="8446" customFormat="1" x14ac:dyDescent="0.35"/>
    <row r="8447" customFormat="1" x14ac:dyDescent="0.35"/>
    <row r="8448" customFormat="1" x14ac:dyDescent="0.35"/>
    <row r="8449" customFormat="1" x14ac:dyDescent="0.35"/>
    <row r="8450" customFormat="1" x14ac:dyDescent="0.35"/>
    <row r="8451" customFormat="1" x14ac:dyDescent="0.35"/>
    <row r="8452" customFormat="1" x14ac:dyDescent="0.35"/>
    <row r="8453" customFormat="1" x14ac:dyDescent="0.35"/>
    <row r="8454" customFormat="1" x14ac:dyDescent="0.35"/>
    <row r="8455" customFormat="1" x14ac:dyDescent="0.35"/>
    <row r="8456" customFormat="1" x14ac:dyDescent="0.35"/>
    <row r="8457" customFormat="1" x14ac:dyDescent="0.35"/>
    <row r="8458" customFormat="1" x14ac:dyDescent="0.35"/>
    <row r="8459" customFormat="1" x14ac:dyDescent="0.35"/>
    <row r="8460" customFormat="1" x14ac:dyDescent="0.35"/>
    <row r="8461" customFormat="1" x14ac:dyDescent="0.35"/>
    <row r="8462" customFormat="1" x14ac:dyDescent="0.35"/>
    <row r="8463" customFormat="1" x14ac:dyDescent="0.35"/>
    <row r="8464" customFormat="1" x14ac:dyDescent="0.35"/>
    <row r="8465" customFormat="1" x14ac:dyDescent="0.35"/>
    <row r="8466" customFormat="1" x14ac:dyDescent="0.35"/>
    <row r="8467" customFormat="1" x14ac:dyDescent="0.35"/>
    <row r="8468" customFormat="1" x14ac:dyDescent="0.35"/>
    <row r="8469" customFormat="1" x14ac:dyDescent="0.35"/>
    <row r="8470" customFormat="1" x14ac:dyDescent="0.35"/>
    <row r="8471" customFormat="1" x14ac:dyDescent="0.35"/>
    <row r="8472" customFormat="1" x14ac:dyDescent="0.35"/>
    <row r="8473" customFormat="1" x14ac:dyDescent="0.35"/>
    <row r="8474" customFormat="1" x14ac:dyDescent="0.35"/>
    <row r="8475" customFormat="1" x14ac:dyDescent="0.35"/>
    <row r="8476" customFormat="1" x14ac:dyDescent="0.35"/>
    <row r="8477" customFormat="1" x14ac:dyDescent="0.35"/>
    <row r="8478" customFormat="1" x14ac:dyDescent="0.35"/>
    <row r="8479" customFormat="1" x14ac:dyDescent="0.35"/>
    <row r="8480" customFormat="1" x14ac:dyDescent="0.35"/>
    <row r="8481" customFormat="1" x14ac:dyDescent="0.35"/>
    <row r="8482" customFormat="1" x14ac:dyDescent="0.35"/>
    <row r="8483" customFormat="1" x14ac:dyDescent="0.35"/>
    <row r="8484" customFormat="1" x14ac:dyDescent="0.35"/>
    <row r="8485" customFormat="1" x14ac:dyDescent="0.35"/>
    <row r="8486" customFormat="1" x14ac:dyDescent="0.35"/>
    <row r="8487" customFormat="1" x14ac:dyDescent="0.35"/>
    <row r="8488" customFormat="1" x14ac:dyDescent="0.35"/>
    <row r="8489" customFormat="1" x14ac:dyDescent="0.35"/>
    <row r="8490" customFormat="1" x14ac:dyDescent="0.35"/>
    <row r="8491" customFormat="1" x14ac:dyDescent="0.35"/>
    <row r="8492" customFormat="1" x14ac:dyDescent="0.35"/>
    <row r="8493" customFormat="1" x14ac:dyDescent="0.35"/>
    <row r="8494" customFormat="1" x14ac:dyDescent="0.35"/>
    <row r="8495" customFormat="1" x14ac:dyDescent="0.35"/>
    <row r="8496" customFormat="1" x14ac:dyDescent="0.35"/>
    <row r="8497" customFormat="1" x14ac:dyDescent="0.35"/>
    <row r="8498" customFormat="1" x14ac:dyDescent="0.35"/>
    <row r="8499" customFormat="1" x14ac:dyDescent="0.35"/>
    <row r="8500" customFormat="1" x14ac:dyDescent="0.35"/>
    <row r="8501" customFormat="1" x14ac:dyDescent="0.35"/>
    <row r="8502" customFormat="1" x14ac:dyDescent="0.35"/>
    <row r="8503" customFormat="1" x14ac:dyDescent="0.35"/>
    <row r="8504" customFormat="1" x14ac:dyDescent="0.35"/>
    <row r="8505" customFormat="1" x14ac:dyDescent="0.35"/>
    <row r="8506" customFormat="1" x14ac:dyDescent="0.35"/>
    <row r="8507" customFormat="1" x14ac:dyDescent="0.35"/>
    <row r="8508" customFormat="1" x14ac:dyDescent="0.35"/>
    <row r="8509" customFormat="1" x14ac:dyDescent="0.35"/>
    <row r="8510" customFormat="1" x14ac:dyDescent="0.35"/>
    <row r="8511" customFormat="1" x14ac:dyDescent="0.35"/>
    <row r="8512" customFormat="1" x14ac:dyDescent="0.35"/>
    <row r="8513" customFormat="1" x14ac:dyDescent="0.35"/>
    <row r="8514" customFormat="1" x14ac:dyDescent="0.35"/>
    <row r="8515" customFormat="1" x14ac:dyDescent="0.35"/>
    <row r="8516" customFormat="1" x14ac:dyDescent="0.35"/>
    <row r="8517" customFormat="1" x14ac:dyDescent="0.35"/>
    <row r="8518" customFormat="1" x14ac:dyDescent="0.35"/>
    <row r="8519" customFormat="1" x14ac:dyDescent="0.35"/>
    <row r="8520" customFormat="1" x14ac:dyDescent="0.35"/>
    <row r="8521" customFormat="1" x14ac:dyDescent="0.35"/>
    <row r="8522" customFormat="1" x14ac:dyDescent="0.35"/>
    <row r="8523" customFormat="1" x14ac:dyDescent="0.35"/>
    <row r="8524" customFormat="1" x14ac:dyDescent="0.35"/>
    <row r="8525" customFormat="1" x14ac:dyDescent="0.35"/>
    <row r="8526" customFormat="1" x14ac:dyDescent="0.35"/>
    <row r="8527" customFormat="1" x14ac:dyDescent="0.35"/>
    <row r="8528" customFormat="1" x14ac:dyDescent="0.35"/>
    <row r="8529" customFormat="1" x14ac:dyDescent="0.35"/>
    <row r="8530" customFormat="1" x14ac:dyDescent="0.35"/>
    <row r="8531" customFormat="1" x14ac:dyDescent="0.35"/>
    <row r="8532" customFormat="1" x14ac:dyDescent="0.35"/>
    <row r="8533" customFormat="1" x14ac:dyDescent="0.35"/>
    <row r="8534" customFormat="1" x14ac:dyDescent="0.35"/>
    <row r="8535" customFormat="1" x14ac:dyDescent="0.35"/>
    <row r="8536" customFormat="1" x14ac:dyDescent="0.35"/>
    <row r="8537" customFormat="1" x14ac:dyDescent="0.35"/>
    <row r="8538" customFormat="1" x14ac:dyDescent="0.35"/>
    <row r="8539" customFormat="1" x14ac:dyDescent="0.35"/>
    <row r="8540" customFormat="1" x14ac:dyDescent="0.35"/>
    <row r="8541" customFormat="1" x14ac:dyDescent="0.35"/>
    <row r="8542" customFormat="1" x14ac:dyDescent="0.35"/>
    <row r="8543" customFormat="1" x14ac:dyDescent="0.35"/>
    <row r="8544" customFormat="1" x14ac:dyDescent="0.35"/>
    <row r="8545" customFormat="1" x14ac:dyDescent="0.35"/>
    <row r="8546" customFormat="1" x14ac:dyDescent="0.35"/>
    <row r="8547" customFormat="1" x14ac:dyDescent="0.35"/>
    <row r="8548" customFormat="1" x14ac:dyDescent="0.35"/>
    <row r="8549" customFormat="1" x14ac:dyDescent="0.35"/>
    <row r="8550" customFormat="1" x14ac:dyDescent="0.35"/>
    <row r="8551" customFormat="1" x14ac:dyDescent="0.35"/>
    <row r="8552" customFormat="1" x14ac:dyDescent="0.35"/>
    <row r="8553" customFormat="1" x14ac:dyDescent="0.35"/>
    <row r="8554" customFormat="1" x14ac:dyDescent="0.35"/>
    <row r="8555" customFormat="1" x14ac:dyDescent="0.35"/>
    <row r="8556" customFormat="1" x14ac:dyDescent="0.35"/>
    <row r="8557" customFormat="1" x14ac:dyDescent="0.35"/>
    <row r="8558" customFormat="1" x14ac:dyDescent="0.35"/>
    <row r="8559" customFormat="1" x14ac:dyDescent="0.35"/>
    <row r="8560" customFormat="1" x14ac:dyDescent="0.35"/>
    <row r="8561" customFormat="1" x14ac:dyDescent="0.35"/>
    <row r="8562" customFormat="1" x14ac:dyDescent="0.35"/>
    <row r="8563" customFormat="1" x14ac:dyDescent="0.35"/>
    <row r="8564" customFormat="1" x14ac:dyDescent="0.35"/>
    <row r="8565" customFormat="1" x14ac:dyDescent="0.35"/>
    <row r="8566" customFormat="1" x14ac:dyDescent="0.35"/>
    <row r="8567" customFormat="1" x14ac:dyDescent="0.35"/>
    <row r="8568" customFormat="1" x14ac:dyDescent="0.35"/>
    <row r="8569" customFormat="1" x14ac:dyDescent="0.35"/>
    <row r="8570" customFormat="1" x14ac:dyDescent="0.35"/>
    <row r="8571" customFormat="1" x14ac:dyDescent="0.35"/>
    <row r="8572" customFormat="1" x14ac:dyDescent="0.35"/>
    <row r="8573" customFormat="1" x14ac:dyDescent="0.35"/>
    <row r="8574" customFormat="1" x14ac:dyDescent="0.35"/>
    <row r="8575" customFormat="1" x14ac:dyDescent="0.35"/>
    <row r="8576" customFormat="1" x14ac:dyDescent="0.35"/>
    <row r="8577" customFormat="1" x14ac:dyDescent="0.35"/>
    <row r="8578" customFormat="1" x14ac:dyDescent="0.35"/>
    <row r="8579" customFormat="1" x14ac:dyDescent="0.35"/>
    <row r="8580" customFormat="1" x14ac:dyDescent="0.35"/>
    <row r="8581" customFormat="1" x14ac:dyDescent="0.35"/>
    <row r="8582" customFormat="1" x14ac:dyDescent="0.35"/>
    <row r="8583" customFormat="1" x14ac:dyDescent="0.35"/>
    <row r="8584" customFormat="1" x14ac:dyDescent="0.35"/>
    <row r="8585" customFormat="1" x14ac:dyDescent="0.35"/>
    <row r="8586" customFormat="1" x14ac:dyDescent="0.35"/>
    <row r="8587" customFormat="1" x14ac:dyDescent="0.35"/>
    <row r="8588" customFormat="1" x14ac:dyDescent="0.35"/>
    <row r="8589" customFormat="1" x14ac:dyDescent="0.35"/>
    <row r="8590" customFormat="1" x14ac:dyDescent="0.35"/>
    <row r="8591" customFormat="1" x14ac:dyDescent="0.35"/>
    <row r="8592" customFormat="1" x14ac:dyDescent="0.35"/>
    <row r="8593" customFormat="1" x14ac:dyDescent="0.35"/>
    <row r="8594" customFormat="1" x14ac:dyDescent="0.35"/>
    <row r="8595" customFormat="1" x14ac:dyDescent="0.35"/>
    <row r="8596" customFormat="1" x14ac:dyDescent="0.35"/>
    <row r="8597" customFormat="1" x14ac:dyDescent="0.35"/>
    <row r="8598" customFormat="1" x14ac:dyDescent="0.35"/>
    <row r="8599" customFormat="1" x14ac:dyDescent="0.35"/>
    <row r="8600" customFormat="1" x14ac:dyDescent="0.35"/>
    <row r="8601" customFormat="1" x14ac:dyDescent="0.35"/>
    <row r="8602" customFormat="1" x14ac:dyDescent="0.35"/>
    <row r="8603" customFormat="1" x14ac:dyDescent="0.35"/>
    <row r="8604" customFormat="1" x14ac:dyDescent="0.35"/>
    <row r="8605" customFormat="1" x14ac:dyDescent="0.35"/>
    <row r="8606" customFormat="1" x14ac:dyDescent="0.35"/>
    <row r="8607" customFormat="1" x14ac:dyDescent="0.35"/>
    <row r="8608" customFormat="1" x14ac:dyDescent="0.35"/>
    <row r="8609" customFormat="1" x14ac:dyDescent="0.35"/>
    <row r="8610" customFormat="1" x14ac:dyDescent="0.35"/>
    <row r="8611" customFormat="1" x14ac:dyDescent="0.35"/>
    <row r="8612" customFormat="1" x14ac:dyDescent="0.35"/>
    <row r="8613" customFormat="1" x14ac:dyDescent="0.35"/>
    <row r="8614" customFormat="1" x14ac:dyDescent="0.35"/>
    <row r="8615" customFormat="1" x14ac:dyDescent="0.35"/>
    <row r="8616" customFormat="1" x14ac:dyDescent="0.35"/>
    <row r="8617" customFormat="1" x14ac:dyDescent="0.35"/>
    <row r="8618" customFormat="1" x14ac:dyDescent="0.35"/>
    <row r="8619" customFormat="1" x14ac:dyDescent="0.35"/>
    <row r="8620" customFormat="1" x14ac:dyDescent="0.35"/>
    <row r="8621" customFormat="1" x14ac:dyDescent="0.35"/>
    <row r="8622" customFormat="1" x14ac:dyDescent="0.35"/>
    <row r="8623" customFormat="1" x14ac:dyDescent="0.35"/>
    <row r="8624" customFormat="1" x14ac:dyDescent="0.35"/>
    <row r="8625" customFormat="1" x14ac:dyDescent="0.35"/>
    <row r="8626" customFormat="1" x14ac:dyDescent="0.35"/>
    <row r="8627" customFormat="1" x14ac:dyDescent="0.35"/>
    <row r="8628" customFormat="1" x14ac:dyDescent="0.35"/>
    <row r="8629" customFormat="1" x14ac:dyDescent="0.35"/>
    <row r="8630" customFormat="1" x14ac:dyDescent="0.35"/>
    <row r="8631" customFormat="1" x14ac:dyDescent="0.35"/>
    <row r="8632" customFormat="1" x14ac:dyDescent="0.35"/>
    <row r="8633" customFormat="1" x14ac:dyDescent="0.35"/>
    <row r="8634" customFormat="1" x14ac:dyDescent="0.35"/>
    <row r="8635" customFormat="1" x14ac:dyDescent="0.35"/>
    <row r="8636" customFormat="1" x14ac:dyDescent="0.35"/>
    <row r="8637" customFormat="1" x14ac:dyDescent="0.35"/>
    <row r="8638" customFormat="1" x14ac:dyDescent="0.35"/>
    <row r="8639" customFormat="1" x14ac:dyDescent="0.35"/>
    <row r="8640" customFormat="1" x14ac:dyDescent="0.35"/>
    <row r="8641" customFormat="1" x14ac:dyDescent="0.35"/>
    <row r="8642" customFormat="1" x14ac:dyDescent="0.35"/>
    <row r="8643" customFormat="1" x14ac:dyDescent="0.35"/>
    <row r="8644" customFormat="1" x14ac:dyDescent="0.35"/>
    <row r="8645" customFormat="1" x14ac:dyDescent="0.35"/>
    <row r="8646" customFormat="1" x14ac:dyDescent="0.35"/>
    <row r="8647" customFormat="1" x14ac:dyDescent="0.35"/>
    <row r="8648" customFormat="1" x14ac:dyDescent="0.35"/>
    <row r="8649" customFormat="1" x14ac:dyDescent="0.35"/>
    <row r="8650" customFormat="1" x14ac:dyDescent="0.35"/>
    <row r="8651" customFormat="1" x14ac:dyDescent="0.35"/>
    <row r="8652" customFormat="1" x14ac:dyDescent="0.35"/>
    <row r="8653" customFormat="1" x14ac:dyDescent="0.35"/>
    <row r="8654" customFormat="1" x14ac:dyDescent="0.35"/>
    <row r="8655" customFormat="1" x14ac:dyDescent="0.35"/>
    <row r="8656" customFormat="1" x14ac:dyDescent="0.35"/>
    <row r="8657" customFormat="1" x14ac:dyDescent="0.35"/>
    <row r="8658" customFormat="1" x14ac:dyDescent="0.35"/>
    <row r="8659" customFormat="1" x14ac:dyDescent="0.35"/>
    <row r="8660" customFormat="1" x14ac:dyDescent="0.35"/>
    <row r="8661" customFormat="1" x14ac:dyDescent="0.35"/>
    <row r="8662" customFormat="1" x14ac:dyDescent="0.35"/>
    <row r="8663" customFormat="1" x14ac:dyDescent="0.35"/>
    <row r="8664" customFormat="1" x14ac:dyDescent="0.35"/>
    <row r="8665" customFormat="1" x14ac:dyDescent="0.35"/>
    <row r="8666" customFormat="1" x14ac:dyDescent="0.35"/>
    <row r="8667" customFormat="1" x14ac:dyDescent="0.35"/>
    <row r="8668" customFormat="1" x14ac:dyDescent="0.35"/>
    <row r="8669" customFormat="1" x14ac:dyDescent="0.35"/>
    <row r="8670" customFormat="1" x14ac:dyDescent="0.35"/>
    <row r="8671" customFormat="1" x14ac:dyDescent="0.35"/>
    <row r="8672" customFormat="1" x14ac:dyDescent="0.35"/>
    <row r="8673" customFormat="1" x14ac:dyDescent="0.35"/>
    <row r="8674" customFormat="1" x14ac:dyDescent="0.35"/>
    <row r="8675" customFormat="1" x14ac:dyDescent="0.35"/>
    <row r="8676" customFormat="1" x14ac:dyDescent="0.35"/>
    <row r="8677" customFormat="1" x14ac:dyDescent="0.35"/>
    <row r="8678" customFormat="1" x14ac:dyDescent="0.35"/>
    <row r="8679" customFormat="1" x14ac:dyDescent="0.35"/>
    <row r="8680" customFormat="1" x14ac:dyDescent="0.35"/>
    <row r="8681" customFormat="1" x14ac:dyDescent="0.35"/>
    <row r="8682" customFormat="1" x14ac:dyDescent="0.35"/>
    <row r="8683" customFormat="1" x14ac:dyDescent="0.35"/>
    <row r="8684" customFormat="1" x14ac:dyDescent="0.35"/>
    <row r="8685" customFormat="1" x14ac:dyDescent="0.35"/>
    <row r="8686" customFormat="1" x14ac:dyDescent="0.35"/>
    <row r="8687" customFormat="1" x14ac:dyDescent="0.35"/>
    <row r="8688" customFormat="1" x14ac:dyDescent="0.35"/>
    <row r="8689" customFormat="1" x14ac:dyDescent="0.35"/>
    <row r="8690" customFormat="1" x14ac:dyDescent="0.35"/>
    <row r="8691" customFormat="1" x14ac:dyDescent="0.35"/>
    <row r="8692" customFormat="1" x14ac:dyDescent="0.35"/>
    <row r="8693" customFormat="1" x14ac:dyDescent="0.35"/>
    <row r="8694" customFormat="1" x14ac:dyDescent="0.35"/>
    <row r="8695" customFormat="1" x14ac:dyDescent="0.35"/>
    <row r="8696" customFormat="1" x14ac:dyDescent="0.35"/>
    <row r="8697" customFormat="1" x14ac:dyDescent="0.35"/>
    <row r="8698" customFormat="1" x14ac:dyDescent="0.35"/>
    <row r="8699" customFormat="1" x14ac:dyDescent="0.35"/>
    <row r="8700" customFormat="1" x14ac:dyDescent="0.35"/>
    <row r="8701" customFormat="1" x14ac:dyDescent="0.35"/>
    <row r="8702" customFormat="1" x14ac:dyDescent="0.35"/>
    <row r="8703" customFormat="1" x14ac:dyDescent="0.35"/>
    <row r="8704" customFormat="1" x14ac:dyDescent="0.35"/>
    <row r="8705" customFormat="1" x14ac:dyDescent="0.35"/>
    <row r="8706" customFormat="1" x14ac:dyDescent="0.35"/>
    <row r="8707" customFormat="1" x14ac:dyDescent="0.35"/>
    <row r="8708" customFormat="1" x14ac:dyDescent="0.35"/>
    <row r="8709" customFormat="1" x14ac:dyDescent="0.35"/>
    <row r="8710" customFormat="1" x14ac:dyDescent="0.35"/>
    <row r="8711" customFormat="1" x14ac:dyDescent="0.35"/>
    <row r="8712" customFormat="1" x14ac:dyDescent="0.35"/>
    <row r="8713" customFormat="1" x14ac:dyDescent="0.35"/>
    <row r="8714" customFormat="1" x14ac:dyDescent="0.35"/>
    <row r="8715" customFormat="1" x14ac:dyDescent="0.35"/>
    <row r="8716" customFormat="1" x14ac:dyDescent="0.35"/>
    <row r="8717" customFormat="1" x14ac:dyDescent="0.35"/>
    <row r="8718" customFormat="1" x14ac:dyDescent="0.35"/>
    <row r="8719" customFormat="1" x14ac:dyDescent="0.35"/>
    <row r="8720" customFormat="1" x14ac:dyDescent="0.35"/>
    <row r="8721" customFormat="1" x14ac:dyDescent="0.35"/>
    <row r="8722" customFormat="1" x14ac:dyDescent="0.35"/>
    <row r="8723" customFormat="1" x14ac:dyDescent="0.35"/>
    <row r="8724" customFormat="1" x14ac:dyDescent="0.35"/>
    <row r="8725" customFormat="1" x14ac:dyDescent="0.35"/>
    <row r="8726" customFormat="1" x14ac:dyDescent="0.35"/>
    <row r="8727" customFormat="1" x14ac:dyDescent="0.35"/>
    <row r="8728" customFormat="1" x14ac:dyDescent="0.35"/>
    <row r="8729" customFormat="1" x14ac:dyDescent="0.35"/>
    <row r="8730" customFormat="1" x14ac:dyDescent="0.35"/>
    <row r="8731" customFormat="1" x14ac:dyDescent="0.35"/>
    <row r="8732" customFormat="1" x14ac:dyDescent="0.35"/>
    <row r="8733" customFormat="1" x14ac:dyDescent="0.35"/>
    <row r="8734" customFormat="1" x14ac:dyDescent="0.35"/>
    <row r="8735" customFormat="1" x14ac:dyDescent="0.35"/>
    <row r="8736" customFormat="1" x14ac:dyDescent="0.35"/>
    <row r="8737" customFormat="1" x14ac:dyDescent="0.35"/>
    <row r="8738" customFormat="1" x14ac:dyDescent="0.35"/>
    <row r="8739" customFormat="1" x14ac:dyDescent="0.35"/>
    <row r="8740" customFormat="1" x14ac:dyDescent="0.35"/>
    <row r="8741" customFormat="1" x14ac:dyDescent="0.35"/>
    <row r="8742" customFormat="1" x14ac:dyDescent="0.35"/>
    <row r="8743" customFormat="1" x14ac:dyDescent="0.35"/>
    <row r="8744" customFormat="1" x14ac:dyDescent="0.35"/>
    <row r="8745" customFormat="1" x14ac:dyDescent="0.35"/>
    <row r="8746" customFormat="1" x14ac:dyDescent="0.35"/>
    <row r="8747" customFormat="1" x14ac:dyDescent="0.35"/>
    <row r="8748" customFormat="1" x14ac:dyDescent="0.35"/>
    <row r="8749" customFormat="1" x14ac:dyDescent="0.35"/>
    <row r="8750" customFormat="1" x14ac:dyDescent="0.35"/>
    <row r="8751" customFormat="1" x14ac:dyDescent="0.35"/>
    <row r="8752" customFormat="1" x14ac:dyDescent="0.35"/>
    <row r="8753" customFormat="1" x14ac:dyDescent="0.35"/>
    <row r="8754" customFormat="1" x14ac:dyDescent="0.35"/>
    <row r="8755" customFormat="1" x14ac:dyDescent="0.35"/>
    <row r="8756" customFormat="1" x14ac:dyDescent="0.35"/>
    <row r="8757" customFormat="1" x14ac:dyDescent="0.35"/>
    <row r="8758" customFormat="1" x14ac:dyDescent="0.35"/>
    <row r="8759" customFormat="1" x14ac:dyDescent="0.35"/>
    <row r="8760" customFormat="1" x14ac:dyDescent="0.35"/>
    <row r="8761" customFormat="1" x14ac:dyDescent="0.35"/>
    <row r="8762" customFormat="1" x14ac:dyDescent="0.35"/>
    <row r="8763" customFormat="1" x14ac:dyDescent="0.35"/>
    <row r="8764" customFormat="1" x14ac:dyDescent="0.35"/>
    <row r="8765" customFormat="1" x14ac:dyDescent="0.35"/>
    <row r="8766" customFormat="1" x14ac:dyDescent="0.35"/>
    <row r="8767" customFormat="1" x14ac:dyDescent="0.35"/>
    <row r="8768" customFormat="1" x14ac:dyDescent="0.35"/>
    <row r="8769" customFormat="1" x14ac:dyDescent="0.35"/>
    <row r="8770" customFormat="1" x14ac:dyDescent="0.35"/>
    <row r="8771" customFormat="1" x14ac:dyDescent="0.35"/>
    <row r="8772" customFormat="1" x14ac:dyDescent="0.35"/>
    <row r="8773" customFormat="1" x14ac:dyDescent="0.35"/>
    <row r="8774" customFormat="1" x14ac:dyDescent="0.35"/>
    <row r="8775" customFormat="1" x14ac:dyDescent="0.35"/>
    <row r="8776" customFormat="1" x14ac:dyDescent="0.35"/>
    <row r="8777" customFormat="1" x14ac:dyDescent="0.35"/>
    <row r="8778" customFormat="1" x14ac:dyDescent="0.35"/>
    <row r="8779" customFormat="1" x14ac:dyDescent="0.35"/>
    <row r="8780" customFormat="1" x14ac:dyDescent="0.35"/>
    <row r="8781" customFormat="1" x14ac:dyDescent="0.35"/>
    <row r="8782" customFormat="1" x14ac:dyDescent="0.35"/>
    <row r="8783" customFormat="1" x14ac:dyDescent="0.35"/>
    <row r="8784" customFormat="1" x14ac:dyDescent="0.35"/>
    <row r="8785" customFormat="1" x14ac:dyDescent="0.35"/>
    <row r="8786" customFormat="1" x14ac:dyDescent="0.35"/>
    <row r="8787" customFormat="1" x14ac:dyDescent="0.35"/>
    <row r="8788" customFormat="1" x14ac:dyDescent="0.35"/>
    <row r="8789" customFormat="1" x14ac:dyDescent="0.35"/>
    <row r="8790" customFormat="1" x14ac:dyDescent="0.35"/>
    <row r="8791" customFormat="1" x14ac:dyDescent="0.35"/>
    <row r="8792" customFormat="1" x14ac:dyDescent="0.35"/>
    <row r="8793" customFormat="1" x14ac:dyDescent="0.35"/>
    <row r="8794" customFormat="1" x14ac:dyDescent="0.35"/>
    <row r="8795" customFormat="1" x14ac:dyDescent="0.35"/>
    <row r="8796" customFormat="1" x14ac:dyDescent="0.35"/>
    <row r="8797" customFormat="1" x14ac:dyDescent="0.35"/>
    <row r="8798" customFormat="1" x14ac:dyDescent="0.35"/>
    <row r="8799" customFormat="1" x14ac:dyDescent="0.35"/>
    <row r="8800" customFormat="1" x14ac:dyDescent="0.35"/>
    <row r="8801" customFormat="1" x14ac:dyDescent="0.35"/>
    <row r="8802" customFormat="1" x14ac:dyDescent="0.35"/>
    <row r="8803" customFormat="1" x14ac:dyDescent="0.35"/>
    <row r="8804" customFormat="1" x14ac:dyDescent="0.35"/>
    <row r="8805" customFormat="1" x14ac:dyDescent="0.35"/>
    <row r="8806" customFormat="1" x14ac:dyDescent="0.35"/>
    <row r="8807" customFormat="1" x14ac:dyDescent="0.35"/>
    <row r="8808" customFormat="1" x14ac:dyDescent="0.35"/>
    <row r="8809" customFormat="1" x14ac:dyDescent="0.35"/>
    <row r="8810" customFormat="1" x14ac:dyDescent="0.35"/>
    <row r="8811" customFormat="1" x14ac:dyDescent="0.35"/>
    <row r="8812" customFormat="1" x14ac:dyDescent="0.35"/>
    <row r="8813" customFormat="1" x14ac:dyDescent="0.35"/>
    <row r="8814" customFormat="1" x14ac:dyDescent="0.35"/>
    <row r="8815" customFormat="1" x14ac:dyDescent="0.35"/>
    <row r="8816" customFormat="1" x14ac:dyDescent="0.35"/>
    <row r="8817" customFormat="1" x14ac:dyDescent="0.35"/>
    <row r="8818" customFormat="1" x14ac:dyDescent="0.35"/>
    <row r="8819" customFormat="1" x14ac:dyDescent="0.35"/>
    <row r="8820" customFormat="1" x14ac:dyDescent="0.35"/>
    <row r="8821" customFormat="1" x14ac:dyDescent="0.35"/>
    <row r="8822" customFormat="1" x14ac:dyDescent="0.35"/>
    <row r="8823" customFormat="1" x14ac:dyDescent="0.35"/>
    <row r="8824" customFormat="1" x14ac:dyDescent="0.35"/>
    <row r="8825" customFormat="1" x14ac:dyDescent="0.35"/>
    <row r="8826" customFormat="1" x14ac:dyDescent="0.35"/>
    <row r="8827" customFormat="1" x14ac:dyDescent="0.35"/>
    <row r="8828" customFormat="1" x14ac:dyDescent="0.35"/>
    <row r="8829" customFormat="1" x14ac:dyDescent="0.35"/>
    <row r="8830" customFormat="1" x14ac:dyDescent="0.35"/>
    <row r="8831" customFormat="1" x14ac:dyDescent="0.35"/>
    <row r="8832" customFormat="1" x14ac:dyDescent="0.35"/>
    <row r="8833" customFormat="1" x14ac:dyDescent="0.35"/>
    <row r="8834" customFormat="1" x14ac:dyDescent="0.35"/>
    <row r="8835" customFormat="1" x14ac:dyDescent="0.35"/>
    <row r="8836" customFormat="1" x14ac:dyDescent="0.35"/>
    <row r="8837" customFormat="1" x14ac:dyDescent="0.35"/>
    <row r="8838" customFormat="1" x14ac:dyDescent="0.35"/>
    <row r="8839" customFormat="1" x14ac:dyDescent="0.35"/>
    <row r="8840" customFormat="1" x14ac:dyDescent="0.35"/>
    <row r="8841" customFormat="1" x14ac:dyDescent="0.35"/>
    <row r="8842" customFormat="1" x14ac:dyDescent="0.35"/>
    <row r="8843" customFormat="1" x14ac:dyDescent="0.35"/>
    <row r="8844" customFormat="1" x14ac:dyDescent="0.35"/>
    <row r="8845" customFormat="1" x14ac:dyDescent="0.35"/>
    <row r="8846" customFormat="1" x14ac:dyDescent="0.35"/>
    <row r="8847" customFormat="1" x14ac:dyDescent="0.35"/>
    <row r="8848" customFormat="1" x14ac:dyDescent="0.35"/>
    <row r="8849" customFormat="1" x14ac:dyDescent="0.35"/>
    <row r="8850" customFormat="1" x14ac:dyDescent="0.35"/>
    <row r="8851" customFormat="1" x14ac:dyDescent="0.35"/>
    <row r="8852" customFormat="1" x14ac:dyDescent="0.35"/>
    <row r="8853" customFormat="1" x14ac:dyDescent="0.35"/>
    <row r="8854" customFormat="1" x14ac:dyDescent="0.35"/>
    <row r="8855" customFormat="1" x14ac:dyDescent="0.35"/>
    <row r="8856" customFormat="1" x14ac:dyDescent="0.35"/>
    <row r="8857" customFormat="1" x14ac:dyDescent="0.35"/>
    <row r="8858" customFormat="1" x14ac:dyDescent="0.35"/>
    <row r="8859" customFormat="1" x14ac:dyDescent="0.35"/>
    <row r="8860" customFormat="1" x14ac:dyDescent="0.35"/>
    <row r="8861" customFormat="1" x14ac:dyDescent="0.35"/>
    <row r="8862" customFormat="1" x14ac:dyDescent="0.35"/>
    <row r="8863" customFormat="1" x14ac:dyDescent="0.35"/>
    <row r="8864" customFormat="1" x14ac:dyDescent="0.35"/>
    <row r="8865" customFormat="1" x14ac:dyDescent="0.35"/>
    <row r="8866" customFormat="1" x14ac:dyDescent="0.35"/>
    <row r="8867" customFormat="1" x14ac:dyDescent="0.35"/>
    <row r="8868" customFormat="1" x14ac:dyDescent="0.35"/>
    <row r="8869" customFormat="1" x14ac:dyDescent="0.35"/>
    <row r="8870" customFormat="1" x14ac:dyDescent="0.35"/>
    <row r="8871" customFormat="1" x14ac:dyDescent="0.35"/>
    <row r="8872" customFormat="1" x14ac:dyDescent="0.35"/>
    <row r="8873" customFormat="1" x14ac:dyDescent="0.35"/>
    <row r="8874" customFormat="1" x14ac:dyDescent="0.35"/>
    <row r="8875" customFormat="1" x14ac:dyDescent="0.35"/>
    <row r="8876" customFormat="1" x14ac:dyDescent="0.35"/>
    <row r="8877" customFormat="1" x14ac:dyDescent="0.35"/>
    <row r="8878" customFormat="1" x14ac:dyDescent="0.35"/>
    <row r="8879" customFormat="1" x14ac:dyDescent="0.35"/>
    <row r="8880" customFormat="1" x14ac:dyDescent="0.35"/>
    <row r="8881" customFormat="1" x14ac:dyDescent="0.35"/>
    <row r="8882" customFormat="1" x14ac:dyDescent="0.35"/>
    <row r="8883" customFormat="1" x14ac:dyDescent="0.35"/>
    <row r="8884" customFormat="1" x14ac:dyDescent="0.35"/>
    <row r="8885" customFormat="1" x14ac:dyDescent="0.35"/>
    <row r="8886" customFormat="1" x14ac:dyDescent="0.35"/>
    <row r="8887" customFormat="1" x14ac:dyDescent="0.35"/>
    <row r="8888" customFormat="1" x14ac:dyDescent="0.35"/>
    <row r="8889" customFormat="1" x14ac:dyDescent="0.35"/>
    <row r="8890" customFormat="1" x14ac:dyDescent="0.35"/>
    <row r="8891" customFormat="1" x14ac:dyDescent="0.35"/>
    <row r="8892" customFormat="1" x14ac:dyDescent="0.35"/>
    <row r="8893" customFormat="1" x14ac:dyDescent="0.35"/>
    <row r="8894" customFormat="1" x14ac:dyDescent="0.35"/>
    <row r="8895" customFormat="1" x14ac:dyDescent="0.35"/>
    <row r="8896" customFormat="1" x14ac:dyDescent="0.35"/>
    <row r="8897" customFormat="1" x14ac:dyDescent="0.35"/>
    <row r="8898" customFormat="1" x14ac:dyDescent="0.35"/>
    <row r="8899" customFormat="1" x14ac:dyDescent="0.35"/>
    <row r="8900" customFormat="1" x14ac:dyDescent="0.35"/>
    <row r="8901" customFormat="1" x14ac:dyDescent="0.35"/>
    <row r="8902" customFormat="1" x14ac:dyDescent="0.35"/>
    <row r="8903" customFormat="1" x14ac:dyDescent="0.35"/>
    <row r="8904" customFormat="1" x14ac:dyDescent="0.35"/>
    <row r="8905" customFormat="1" x14ac:dyDescent="0.35"/>
    <row r="8906" customFormat="1" x14ac:dyDescent="0.35"/>
    <row r="8907" customFormat="1" x14ac:dyDescent="0.35"/>
    <row r="8908" customFormat="1" x14ac:dyDescent="0.35"/>
    <row r="8909" customFormat="1" x14ac:dyDescent="0.35"/>
    <row r="8910" customFormat="1" x14ac:dyDescent="0.35"/>
    <row r="8911" customFormat="1" x14ac:dyDescent="0.35"/>
    <row r="8912" customFormat="1" x14ac:dyDescent="0.35"/>
    <row r="8913" customFormat="1" x14ac:dyDescent="0.35"/>
    <row r="8914" customFormat="1" x14ac:dyDescent="0.35"/>
    <row r="8915" customFormat="1" x14ac:dyDescent="0.35"/>
    <row r="8916" customFormat="1" x14ac:dyDescent="0.35"/>
    <row r="8917" customFormat="1" x14ac:dyDescent="0.35"/>
    <row r="8918" customFormat="1" x14ac:dyDescent="0.35"/>
    <row r="8919" customFormat="1" x14ac:dyDescent="0.35"/>
    <row r="8920" customFormat="1" x14ac:dyDescent="0.35"/>
    <row r="8921" customFormat="1" x14ac:dyDescent="0.35"/>
    <row r="8922" customFormat="1" x14ac:dyDescent="0.35"/>
    <row r="8923" customFormat="1" x14ac:dyDescent="0.35"/>
    <row r="8924" customFormat="1" x14ac:dyDescent="0.35"/>
    <row r="8925" customFormat="1" x14ac:dyDescent="0.35"/>
    <row r="8926" customFormat="1" x14ac:dyDescent="0.35"/>
    <row r="8927" customFormat="1" x14ac:dyDescent="0.35"/>
    <row r="8928" customFormat="1" x14ac:dyDescent="0.35"/>
    <row r="8929" customFormat="1" x14ac:dyDescent="0.35"/>
    <row r="8930" customFormat="1" x14ac:dyDescent="0.35"/>
    <row r="8931" customFormat="1" x14ac:dyDescent="0.35"/>
    <row r="8932" customFormat="1" x14ac:dyDescent="0.35"/>
    <row r="8933" customFormat="1" x14ac:dyDescent="0.35"/>
    <row r="8934" customFormat="1" x14ac:dyDescent="0.35"/>
    <row r="8935" customFormat="1" x14ac:dyDescent="0.35"/>
    <row r="8936" customFormat="1" x14ac:dyDescent="0.35"/>
    <row r="8937" customFormat="1" x14ac:dyDescent="0.35"/>
    <row r="8938" customFormat="1" x14ac:dyDescent="0.35"/>
    <row r="8939" customFormat="1" x14ac:dyDescent="0.35"/>
    <row r="8940" customFormat="1" x14ac:dyDescent="0.35"/>
    <row r="8941" customFormat="1" x14ac:dyDescent="0.35"/>
    <row r="8942" customFormat="1" x14ac:dyDescent="0.35"/>
    <row r="8943" customFormat="1" x14ac:dyDescent="0.35"/>
    <row r="8944" customFormat="1" x14ac:dyDescent="0.35"/>
    <row r="8945" customFormat="1" x14ac:dyDescent="0.35"/>
    <row r="8946" customFormat="1" x14ac:dyDescent="0.35"/>
    <row r="8947" customFormat="1" x14ac:dyDescent="0.35"/>
    <row r="8948" customFormat="1" x14ac:dyDescent="0.35"/>
    <row r="8949" customFormat="1" x14ac:dyDescent="0.35"/>
    <row r="8950" customFormat="1" x14ac:dyDescent="0.35"/>
    <row r="8951" customFormat="1" x14ac:dyDescent="0.35"/>
    <row r="8952" customFormat="1" x14ac:dyDescent="0.35"/>
    <row r="8953" customFormat="1" x14ac:dyDescent="0.35"/>
    <row r="8954" customFormat="1" x14ac:dyDescent="0.35"/>
    <row r="8955" customFormat="1" x14ac:dyDescent="0.35"/>
    <row r="8956" customFormat="1" x14ac:dyDescent="0.35"/>
    <row r="8957" customFormat="1" x14ac:dyDescent="0.35"/>
    <row r="8958" customFormat="1" x14ac:dyDescent="0.35"/>
    <row r="8959" customFormat="1" x14ac:dyDescent="0.35"/>
    <row r="8960" customFormat="1" x14ac:dyDescent="0.35"/>
    <row r="8961" customFormat="1" x14ac:dyDescent="0.35"/>
    <row r="8962" customFormat="1" x14ac:dyDescent="0.35"/>
    <row r="8963" customFormat="1" x14ac:dyDescent="0.35"/>
    <row r="8964" customFormat="1" x14ac:dyDescent="0.35"/>
    <row r="8965" customFormat="1" x14ac:dyDescent="0.35"/>
    <row r="8966" customFormat="1" x14ac:dyDescent="0.35"/>
    <row r="8967" customFormat="1" x14ac:dyDescent="0.35"/>
    <row r="8968" customFormat="1" x14ac:dyDescent="0.35"/>
    <row r="8969" customFormat="1" x14ac:dyDescent="0.35"/>
    <row r="8970" customFormat="1" x14ac:dyDescent="0.35"/>
    <row r="8971" customFormat="1" x14ac:dyDescent="0.35"/>
    <row r="8972" customFormat="1" x14ac:dyDescent="0.35"/>
    <row r="8973" customFormat="1" x14ac:dyDescent="0.35"/>
    <row r="8974" customFormat="1" x14ac:dyDescent="0.35"/>
    <row r="8975" customFormat="1" x14ac:dyDescent="0.35"/>
    <row r="8976" customFormat="1" x14ac:dyDescent="0.35"/>
    <row r="8977" customFormat="1" x14ac:dyDescent="0.35"/>
    <row r="8978" customFormat="1" x14ac:dyDescent="0.35"/>
    <row r="8979" customFormat="1" x14ac:dyDescent="0.35"/>
    <row r="8980" customFormat="1" x14ac:dyDescent="0.35"/>
    <row r="8981" customFormat="1" x14ac:dyDescent="0.35"/>
    <row r="8982" customFormat="1" x14ac:dyDescent="0.35"/>
    <row r="8983" customFormat="1" x14ac:dyDescent="0.35"/>
    <row r="8984" customFormat="1" x14ac:dyDescent="0.35"/>
    <row r="8985" customFormat="1" x14ac:dyDescent="0.35"/>
    <row r="8986" customFormat="1" x14ac:dyDescent="0.35"/>
    <row r="8987" customFormat="1" x14ac:dyDescent="0.35"/>
    <row r="8988" customFormat="1" x14ac:dyDescent="0.35"/>
    <row r="8989" customFormat="1" x14ac:dyDescent="0.35"/>
    <row r="8990" customFormat="1" x14ac:dyDescent="0.35"/>
    <row r="8991" customFormat="1" x14ac:dyDescent="0.35"/>
    <row r="8992" customFormat="1" x14ac:dyDescent="0.35"/>
    <row r="8993" customFormat="1" x14ac:dyDescent="0.35"/>
    <row r="8994" customFormat="1" x14ac:dyDescent="0.35"/>
    <row r="8995" customFormat="1" x14ac:dyDescent="0.35"/>
    <row r="8996" customFormat="1" x14ac:dyDescent="0.35"/>
    <row r="8997" customFormat="1" x14ac:dyDescent="0.35"/>
    <row r="8998" customFormat="1" x14ac:dyDescent="0.35"/>
    <row r="8999" customFormat="1" x14ac:dyDescent="0.35"/>
    <row r="9000" customFormat="1" x14ac:dyDescent="0.35"/>
    <row r="9001" customFormat="1" x14ac:dyDescent="0.35"/>
    <row r="9002" customFormat="1" x14ac:dyDescent="0.35"/>
    <row r="9003" customFormat="1" x14ac:dyDescent="0.35"/>
    <row r="9004" customFormat="1" x14ac:dyDescent="0.35"/>
    <row r="9005" customFormat="1" x14ac:dyDescent="0.35"/>
    <row r="9006" customFormat="1" x14ac:dyDescent="0.35"/>
    <row r="9007" customFormat="1" x14ac:dyDescent="0.35"/>
    <row r="9008" customFormat="1" x14ac:dyDescent="0.35"/>
    <row r="9009" customFormat="1" x14ac:dyDescent="0.35"/>
    <row r="9010" customFormat="1" x14ac:dyDescent="0.35"/>
    <row r="9011" customFormat="1" x14ac:dyDescent="0.35"/>
    <row r="9012" customFormat="1" x14ac:dyDescent="0.35"/>
    <row r="9013" customFormat="1" x14ac:dyDescent="0.35"/>
    <row r="9014" customFormat="1" x14ac:dyDescent="0.35"/>
    <row r="9015" customFormat="1" x14ac:dyDescent="0.35"/>
    <row r="9016" customFormat="1" x14ac:dyDescent="0.35"/>
    <row r="9017" customFormat="1" x14ac:dyDescent="0.35"/>
    <row r="9018" customFormat="1" x14ac:dyDescent="0.35"/>
    <row r="9019" customFormat="1" x14ac:dyDescent="0.35"/>
    <row r="9020" customFormat="1" x14ac:dyDescent="0.35"/>
    <row r="9021" customFormat="1" x14ac:dyDescent="0.35"/>
    <row r="9022" customFormat="1" x14ac:dyDescent="0.35"/>
    <row r="9023" customFormat="1" x14ac:dyDescent="0.35"/>
    <row r="9024" customFormat="1" x14ac:dyDescent="0.35"/>
    <row r="9025" customFormat="1" x14ac:dyDescent="0.35"/>
    <row r="9026" customFormat="1" x14ac:dyDescent="0.35"/>
    <row r="9027" customFormat="1" x14ac:dyDescent="0.35"/>
    <row r="9028" customFormat="1" x14ac:dyDescent="0.35"/>
    <row r="9029" customFormat="1" x14ac:dyDescent="0.35"/>
    <row r="9030" customFormat="1" x14ac:dyDescent="0.35"/>
    <row r="9031" customFormat="1" x14ac:dyDescent="0.35"/>
    <row r="9032" customFormat="1" x14ac:dyDescent="0.35"/>
    <row r="9033" customFormat="1" x14ac:dyDescent="0.35"/>
    <row r="9034" customFormat="1" x14ac:dyDescent="0.35"/>
    <row r="9035" customFormat="1" x14ac:dyDescent="0.35"/>
    <row r="9036" customFormat="1" x14ac:dyDescent="0.35"/>
    <row r="9037" customFormat="1" x14ac:dyDescent="0.35"/>
    <row r="9038" customFormat="1" x14ac:dyDescent="0.35"/>
    <row r="9039" customFormat="1" x14ac:dyDescent="0.35"/>
    <row r="9040" customFormat="1" x14ac:dyDescent="0.35"/>
    <row r="9041" customFormat="1" x14ac:dyDescent="0.35"/>
    <row r="9042" customFormat="1" x14ac:dyDescent="0.35"/>
    <row r="9043" customFormat="1" x14ac:dyDescent="0.35"/>
    <row r="9044" customFormat="1" x14ac:dyDescent="0.35"/>
    <row r="9045" customFormat="1" x14ac:dyDescent="0.35"/>
    <row r="9046" customFormat="1" x14ac:dyDescent="0.35"/>
    <row r="9047" customFormat="1" x14ac:dyDescent="0.35"/>
    <row r="9048" customFormat="1" x14ac:dyDescent="0.35"/>
    <row r="9049" customFormat="1" x14ac:dyDescent="0.35"/>
    <row r="9050" customFormat="1" x14ac:dyDescent="0.35"/>
    <row r="9051" customFormat="1" x14ac:dyDescent="0.35"/>
    <row r="9052" customFormat="1" x14ac:dyDescent="0.35"/>
    <row r="9053" customFormat="1" x14ac:dyDescent="0.35"/>
    <row r="9054" customFormat="1" x14ac:dyDescent="0.35"/>
    <row r="9055" customFormat="1" x14ac:dyDescent="0.35"/>
    <row r="9056" customFormat="1" x14ac:dyDescent="0.35"/>
    <row r="9057" customFormat="1" x14ac:dyDescent="0.35"/>
    <row r="9058" customFormat="1" x14ac:dyDescent="0.35"/>
    <row r="9059" customFormat="1" x14ac:dyDescent="0.35"/>
    <row r="9060" customFormat="1" x14ac:dyDescent="0.35"/>
    <row r="9061" customFormat="1" x14ac:dyDescent="0.35"/>
    <row r="9062" customFormat="1" x14ac:dyDescent="0.35"/>
    <row r="9063" customFormat="1" x14ac:dyDescent="0.35"/>
    <row r="9064" customFormat="1" x14ac:dyDescent="0.35"/>
    <row r="9065" customFormat="1" x14ac:dyDescent="0.35"/>
    <row r="9066" customFormat="1" x14ac:dyDescent="0.35"/>
    <row r="9067" customFormat="1" x14ac:dyDescent="0.35"/>
    <row r="9068" customFormat="1" x14ac:dyDescent="0.35"/>
    <row r="9069" customFormat="1" x14ac:dyDescent="0.35"/>
    <row r="9070" customFormat="1" x14ac:dyDescent="0.35"/>
    <row r="9071" customFormat="1" x14ac:dyDescent="0.35"/>
    <row r="9072" customFormat="1" x14ac:dyDescent="0.35"/>
    <row r="9073" customFormat="1" x14ac:dyDescent="0.35"/>
    <row r="9074" customFormat="1" x14ac:dyDescent="0.35"/>
    <row r="9075" customFormat="1" x14ac:dyDescent="0.35"/>
    <row r="9076" customFormat="1" x14ac:dyDescent="0.35"/>
    <row r="9077" customFormat="1" x14ac:dyDescent="0.35"/>
    <row r="9078" customFormat="1" x14ac:dyDescent="0.35"/>
    <row r="9079" customFormat="1" x14ac:dyDescent="0.35"/>
    <row r="9080" customFormat="1" x14ac:dyDescent="0.35"/>
    <row r="9081" customFormat="1" x14ac:dyDescent="0.35"/>
    <row r="9082" customFormat="1" x14ac:dyDescent="0.35"/>
    <row r="9083" customFormat="1" x14ac:dyDescent="0.35"/>
    <row r="9084" customFormat="1" x14ac:dyDescent="0.35"/>
    <row r="9085" customFormat="1" x14ac:dyDescent="0.35"/>
    <row r="9086" customFormat="1" x14ac:dyDescent="0.35"/>
    <row r="9087" customFormat="1" x14ac:dyDescent="0.35"/>
    <row r="9088" customFormat="1" x14ac:dyDescent="0.35"/>
    <row r="9089" customFormat="1" x14ac:dyDescent="0.35"/>
    <row r="9090" customFormat="1" x14ac:dyDescent="0.35"/>
    <row r="9091" customFormat="1" x14ac:dyDescent="0.35"/>
    <row r="9092" customFormat="1" x14ac:dyDescent="0.35"/>
    <row r="9093" customFormat="1" x14ac:dyDescent="0.35"/>
    <row r="9094" customFormat="1" x14ac:dyDescent="0.35"/>
    <row r="9095" customFormat="1" x14ac:dyDescent="0.35"/>
    <row r="9096" customFormat="1" x14ac:dyDescent="0.35"/>
    <row r="9097" customFormat="1" x14ac:dyDescent="0.35"/>
    <row r="9098" customFormat="1" x14ac:dyDescent="0.35"/>
    <row r="9099" customFormat="1" x14ac:dyDescent="0.35"/>
    <row r="9100" customFormat="1" x14ac:dyDescent="0.35"/>
    <row r="9101" customFormat="1" x14ac:dyDescent="0.35"/>
    <row r="9102" customFormat="1" x14ac:dyDescent="0.35"/>
    <row r="9103" customFormat="1" x14ac:dyDescent="0.35"/>
    <row r="9104" customFormat="1" x14ac:dyDescent="0.35"/>
    <row r="9105" customFormat="1" x14ac:dyDescent="0.35"/>
    <row r="9106" customFormat="1" x14ac:dyDescent="0.35"/>
    <row r="9107" customFormat="1" x14ac:dyDescent="0.35"/>
    <row r="9108" customFormat="1" x14ac:dyDescent="0.35"/>
    <row r="9109" customFormat="1" x14ac:dyDescent="0.35"/>
    <row r="9110" customFormat="1" x14ac:dyDescent="0.35"/>
    <row r="9111" customFormat="1" x14ac:dyDescent="0.35"/>
    <row r="9112" customFormat="1" x14ac:dyDescent="0.35"/>
    <row r="9113" customFormat="1" x14ac:dyDescent="0.35"/>
    <row r="9114" customFormat="1" x14ac:dyDescent="0.35"/>
    <row r="9115" customFormat="1" x14ac:dyDescent="0.35"/>
    <row r="9116" customFormat="1" x14ac:dyDescent="0.35"/>
    <row r="9117" customFormat="1" x14ac:dyDescent="0.35"/>
    <row r="9118" customFormat="1" x14ac:dyDescent="0.35"/>
    <row r="9119" customFormat="1" x14ac:dyDescent="0.35"/>
    <row r="9120" customFormat="1" x14ac:dyDescent="0.35"/>
    <row r="9121" customFormat="1" x14ac:dyDescent="0.35"/>
    <row r="9122" customFormat="1" x14ac:dyDescent="0.35"/>
    <row r="9123" customFormat="1" x14ac:dyDescent="0.35"/>
    <row r="9124" customFormat="1" x14ac:dyDescent="0.35"/>
    <row r="9125" customFormat="1" x14ac:dyDescent="0.35"/>
    <row r="9126" customFormat="1" x14ac:dyDescent="0.35"/>
    <row r="9127" customFormat="1" x14ac:dyDescent="0.35"/>
    <row r="9128" customFormat="1" x14ac:dyDescent="0.35"/>
    <row r="9129" customFormat="1" x14ac:dyDescent="0.35"/>
    <row r="9130" customFormat="1" x14ac:dyDescent="0.35"/>
    <row r="9131" customFormat="1" x14ac:dyDescent="0.35"/>
    <row r="9132" customFormat="1" x14ac:dyDescent="0.35"/>
    <row r="9133" customFormat="1" x14ac:dyDescent="0.35"/>
    <row r="9134" customFormat="1" x14ac:dyDescent="0.35"/>
    <row r="9135" customFormat="1" x14ac:dyDescent="0.35"/>
    <row r="9136" customFormat="1" x14ac:dyDescent="0.35"/>
    <row r="9137" customFormat="1" x14ac:dyDescent="0.35"/>
    <row r="9138" customFormat="1" x14ac:dyDescent="0.35"/>
    <row r="9139" customFormat="1" x14ac:dyDescent="0.35"/>
    <row r="9140" customFormat="1" x14ac:dyDescent="0.35"/>
    <row r="9141" customFormat="1" x14ac:dyDescent="0.35"/>
    <row r="9142" customFormat="1" x14ac:dyDescent="0.35"/>
    <row r="9143" customFormat="1" x14ac:dyDescent="0.35"/>
    <row r="9144" customFormat="1" x14ac:dyDescent="0.35"/>
    <row r="9145" customFormat="1" x14ac:dyDescent="0.35"/>
    <row r="9146" customFormat="1" x14ac:dyDescent="0.35"/>
    <row r="9147" customFormat="1" x14ac:dyDescent="0.35"/>
    <row r="9148" customFormat="1" x14ac:dyDescent="0.35"/>
    <row r="9149" customFormat="1" x14ac:dyDescent="0.35"/>
    <row r="9150" customFormat="1" x14ac:dyDescent="0.35"/>
    <row r="9151" customFormat="1" x14ac:dyDescent="0.35"/>
    <row r="9152" customFormat="1" x14ac:dyDescent="0.35"/>
    <row r="9153" customFormat="1" x14ac:dyDescent="0.35"/>
    <row r="9154" customFormat="1" x14ac:dyDescent="0.35"/>
    <row r="9155" customFormat="1" x14ac:dyDescent="0.35"/>
    <row r="9156" customFormat="1" x14ac:dyDescent="0.35"/>
    <row r="9157" customFormat="1" x14ac:dyDescent="0.35"/>
    <row r="9158" customFormat="1" x14ac:dyDescent="0.35"/>
    <row r="9159" customFormat="1" x14ac:dyDescent="0.35"/>
    <row r="9160" customFormat="1" x14ac:dyDescent="0.35"/>
    <row r="9161" customFormat="1" x14ac:dyDescent="0.35"/>
    <row r="9162" customFormat="1" x14ac:dyDescent="0.35"/>
    <row r="9163" customFormat="1" x14ac:dyDescent="0.35"/>
    <row r="9164" customFormat="1" x14ac:dyDescent="0.35"/>
    <row r="9165" customFormat="1" x14ac:dyDescent="0.35"/>
    <row r="9166" customFormat="1" x14ac:dyDescent="0.35"/>
    <row r="9167" customFormat="1" x14ac:dyDescent="0.35"/>
    <row r="9168" customFormat="1" x14ac:dyDescent="0.35"/>
    <row r="9169" customFormat="1" x14ac:dyDescent="0.35"/>
    <row r="9170" customFormat="1" x14ac:dyDescent="0.35"/>
    <row r="9171" customFormat="1" x14ac:dyDescent="0.35"/>
    <row r="9172" customFormat="1" x14ac:dyDescent="0.35"/>
    <row r="9173" customFormat="1" x14ac:dyDescent="0.35"/>
    <row r="9174" customFormat="1" x14ac:dyDescent="0.35"/>
    <row r="9175" customFormat="1" x14ac:dyDescent="0.35"/>
    <row r="9176" customFormat="1" x14ac:dyDescent="0.35"/>
    <row r="9177" customFormat="1" x14ac:dyDescent="0.35"/>
    <row r="9178" customFormat="1" x14ac:dyDescent="0.35"/>
    <row r="9179" customFormat="1" x14ac:dyDescent="0.35"/>
    <row r="9180" customFormat="1" x14ac:dyDescent="0.35"/>
    <row r="9181" customFormat="1" x14ac:dyDescent="0.35"/>
    <row r="9182" customFormat="1" x14ac:dyDescent="0.35"/>
    <row r="9183" customFormat="1" x14ac:dyDescent="0.35"/>
    <row r="9184" customFormat="1" x14ac:dyDescent="0.35"/>
    <row r="9185" customFormat="1" x14ac:dyDescent="0.35"/>
    <row r="9186" customFormat="1" x14ac:dyDescent="0.35"/>
    <row r="9187" customFormat="1" x14ac:dyDescent="0.35"/>
    <row r="9188" customFormat="1" x14ac:dyDescent="0.35"/>
    <row r="9189" customFormat="1" x14ac:dyDescent="0.35"/>
    <row r="9190" customFormat="1" x14ac:dyDescent="0.35"/>
    <row r="9191" customFormat="1" x14ac:dyDescent="0.35"/>
    <row r="9192" customFormat="1" x14ac:dyDescent="0.35"/>
    <row r="9193" customFormat="1" x14ac:dyDescent="0.35"/>
    <row r="9194" customFormat="1" x14ac:dyDescent="0.35"/>
    <row r="9195" customFormat="1" x14ac:dyDescent="0.35"/>
    <row r="9196" customFormat="1" x14ac:dyDescent="0.35"/>
    <row r="9197" customFormat="1" x14ac:dyDescent="0.35"/>
    <row r="9198" customFormat="1" x14ac:dyDescent="0.35"/>
    <row r="9199" customFormat="1" x14ac:dyDescent="0.35"/>
    <row r="9200" customFormat="1" x14ac:dyDescent="0.35"/>
    <row r="9201" customFormat="1" x14ac:dyDescent="0.35"/>
    <row r="9202" customFormat="1" x14ac:dyDescent="0.35"/>
    <row r="9203" customFormat="1" x14ac:dyDescent="0.35"/>
    <row r="9204" customFormat="1" x14ac:dyDescent="0.35"/>
    <row r="9205" customFormat="1" x14ac:dyDescent="0.35"/>
    <row r="9206" customFormat="1" x14ac:dyDescent="0.35"/>
    <row r="9207" customFormat="1" x14ac:dyDescent="0.35"/>
    <row r="9208" customFormat="1" x14ac:dyDescent="0.35"/>
    <row r="9209" customFormat="1" x14ac:dyDescent="0.35"/>
    <row r="9210" customFormat="1" x14ac:dyDescent="0.35"/>
    <row r="9211" customFormat="1" x14ac:dyDescent="0.35"/>
    <row r="9212" customFormat="1" x14ac:dyDescent="0.35"/>
    <row r="9213" customFormat="1" x14ac:dyDescent="0.35"/>
    <row r="9214" customFormat="1" x14ac:dyDescent="0.35"/>
    <row r="9215" customFormat="1" x14ac:dyDescent="0.35"/>
    <row r="9216" customFormat="1" x14ac:dyDescent="0.35"/>
    <row r="9217" customFormat="1" x14ac:dyDescent="0.35"/>
    <row r="9218" customFormat="1" x14ac:dyDescent="0.35"/>
    <row r="9219" customFormat="1" x14ac:dyDescent="0.35"/>
    <row r="9220" customFormat="1" x14ac:dyDescent="0.35"/>
    <row r="9221" customFormat="1" x14ac:dyDescent="0.35"/>
    <row r="9222" customFormat="1" x14ac:dyDescent="0.35"/>
    <row r="9223" customFormat="1" x14ac:dyDescent="0.35"/>
    <row r="9224" customFormat="1" x14ac:dyDescent="0.35"/>
    <row r="9225" customFormat="1" x14ac:dyDescent="0.35"/>
    <row r="9226" customFormat="1" x14ac:dyDescent="0.35"/>
    <row r="9227" customFormat="1" x14ac:dyDescent="0.35"/>
    <row r="9228" customFormat="1" x14ac:dyDescent="0.35"/>
    <row r="9229" customFormat="1" x14ac:dyDescent="0.35"/>
    <row r="9230" customFormat="1" x14ac:dyDescent="0.35"/>
    <row r="9231" customFormat="1" x14ac:dyDescent="0.35"/>
    <row r="9232" customFormat="1" x14ac:dyDescent="0.35"/>
    <row r="9233" customFormat="1" x14ac:dyDescent="0.35"/>
    <row r="9234" customFormat="1" x14ac:dyDescent="0.35"/>
    <row r="9235" customFormat="1" x14ac:dyDescent="0.35"/>
    <row r="9236" customFormat="1" x14ac:dyDescent="0.35"/>
    <row r="9237" customFormat="1" x14ac:dyDescent="0.35"/>
    <row r="9238" customFormat="1" x14ac:dyDescent="0.35"/>
    <row r="9239" customFormat="1" x14ac:dyDescent="0.35"/>
    <row r="9240" customFormat="1" x14ac:dyDescent="0.35"/>
    <row r="9241" customFormat="1" x14ac:dyDescent="0.35"/>
    <row r="9242" customFormat="1" x14ac:dyDescent="0.35"/>
    <row r="9243" customFormat="1" x14ac:dyDescent="0.35"/>
    <row r="9244" customFormat="1" x14ac:dyDescent="0.35"/>
    <row r="9245" customFormat="1" x14ac:dyDescent="0.35"/>
    <row r="9246" customFormat="1" x14ac:dyDescent="0.35"/>
    <row r="9247" customFormat="1" x14ac:dyDescent="0.35"/>
    <row r="9248" customFormat="1" x14ac:dyDescent="0.35"/>
    <row r="9249" customFormat="1" x14ac:dyDescent="0.35"/>
    <row r="9250" customFormat="1" x14ac:dyDescent="0.35"/>
    <row r="9251" customFormat="1" x14ac:dyDescent="0.35"/>
    <row r="9252" customFormat="1" x14ac:dyDescent="0.35"/>
    <row r="9253" customFormat="1" x14ac:dyDescent="0.35"/>
    <row r="9254" customFormat="1" x14ac:dyDescent="0.35"/>
    <row r="9255" customFormat="1" x14ac:dyDescent="0.35"/>
    <row r="9256" customFormat="1" x14ac:dyDescent="0.35"/>
    <row r="9257" customFormat="1" x14ac:dyDescent="0.35"/>
    <row r="9258" customFormat="1" x14ac:dyDescent="0.35"/>
    <row r="9259" customFormat="1" x14ac:dyDescent="0.35"/>
    <row r="9260" customFormat="1" x14ac:dyDescent="0.35"/>
    <row r="9261" customFormat="1" x14ac:dyDescent="0.35"/>
    <row r="9262" customFormat="1" x14ac:dyDescent="0.35"/>
    <row r="9263" customFormat="1" x14ac:dyDescent="0.35"/>
    <row r="9264" customFormat="1" x14ac:dyDescent="0.35"/>
    <row r="9265" customFormat="1" x14ac:dyDescent="0.35"/>
    <row r="9266" customFormat="1" x14ac:dyDescent="0.35"/>
    <row r="9267" customFormat="1" x14ac:dyDescent="0.35"/>
    <row r="9268" customFormat="1" x14ac:dyDescent="0.35"/>
    <row r="9269" customFormat="1" x14ac:dyDescent="0.35"/>
    <row r="9270" customFormat="1" x14ac:dyDescent="0.35"/>
    <row r="9271" customFormat="1" x14ac:dyDescent="0.35"/>
    <row r="9272" customFormat="1" x14ac:dyDescent="0.35"/>
    <row r="9273" customFormat="1" x14ac:dyDescent="0.35"/>
    <row r="9274" customFormat="1" x14ac:dyDescent="0.35"/>
    <row r="9275" customFormat="1" x14ac:dyDescent="0.35"/>
    <row r="9276" customFormat="1" x14ac:dyDescent="0.35"/>
    <row r="9277" customFormat="1" x14ac:dyDescent="0.35"/>
    <row r="9278" customFormat="1" x14ac:dyDescent="0.35"/>
    <row r="9279" customFormat="1" x14ac:dyDescent="0.35"/>
    <row r="9280" customFormat="1" x14ac:dyDescent="0.35"/>
    <row r="9281" customFormat="1" x14ac:dyDescent="0.35"/>
    <row r="9282" customFormat="1" x14ac:dyDescent="0.35"/>
    <row r="9283" customFormat="1" x14ac:dyDescent="0.35"/>
    <row r="9284" customFormat="1" x14ac:dyDescent="0.35"/>
    <row r="9285" customFormat="1" x14ac:dyDescent="0.35"/>
    <row r="9286" customFormat="1" x14ac:dyDescent="0.35"/>
    <row r="9287" customFormat="1" x14ac:dyDescent="0.35"/>
    <row r="9288" customFormat="1" x14ac:dyDescent="0.35"/>
    <row r="9289" customFormat="1" x14ac:dyDescent="0.35"/>
    <row r="9290" customFormat="1" x14ac:dyDescent="0.35"/>
    <row r="9291" customFormat="1" x14ac:dyDescent="0.35"/>
    <row r="9292" customFormat="1" x14ac:dyDescent="0.35"/>
    <row r="9293" customFormat="1" x14ac:dyDescent="0.35"/>
    <row r="9294" customFormat="1" x14ac:dyDescent="0.35"/>
    <row r="9295" customFormat="1" x14ac:dyDescent="0.35"/>
    <row r="9296" customFormat="1" x14ac:dyDescent="0.35"/>
    <row r="9297" customFormat="1" x14ac:dyDescent="0.35"/>
    <row r="9298" customFormat="1" x14ac:dyDescent="0.35"/>
    <row r="9299" customFormat="1" x14ac:dyDescent="0.35"/>
    <row r="9300" customFormat="1" x14ac:dyDescent="0.35"/>
    <row r="9301" customFormat="1" x14ac:dyDescent="0.35"/>
    <row r="9302" customFormat="1" x14ac:dyDescent="0.35"/>
    <row r="9303" customFormat="1" x14ac:dyDescent="0.35"/>
    <row r="9304" customFormat="1" x14ac:dyDescent="0.35"/>
    <row r="9305" customFormat="1" x14ac:dyDescent="0.35"/>
    <row r="9306" customFormat="1" x14ac:dyDescent="0.35"/>
    <row r="9307" customFormat="1" x14ac:dyDescent="0.35"/>
    <row r="9308" customFormat="1" x14ac:dyDescent="0.35"/>
    <row r="9309" customFormat="1" x14ac:dyDescent="0.35"/>
    <row r="9310" customFormat="1" x14ac:dyDescent="0.35"/>
    <row r="9311" customFormat="1" x14ac:dyDescent="0.35"/>
    <row r="9312" customFormat="1" x14ac:dyDescent="0.35"/>
    <row r="9313" customFormat="1" x14ac:dyDescent="0.35"/>
    <row r="9314" customFormat="1" x14ac:dyDescent="0.35"/>
    <row r="9315" customFormat="1" x14ac:dyDescent="0.35"/>
    <row r="9316" customFormat="1" x14ac:dyDescent="0.35"/>
    <row r="9317" customFormat="1" x14ac:dyDescent="0.35"/>
    <row r="9318" customFormat="1" x14ac:dyDescent="0.35"/>
    <row r="9319" customFormat="1" x14ac:dyDescent="0.35"/>
    <row r="9320" customFormat="1" x14ac:dyDescent="0.35"/>
    <row r="9321" customFormat="1" x14ac:dyDescent="0.35"/>
    <row r="9322" customFormat="1" x14ac:dyDescent="0.35"/>
    <row r="9323" customFormat="1" x14ac:dyDescent="0.35"/>
    <row r="9324" customFormat="1" x14ac:dyDescent="0.35"/>
    <row r="9325" customFormat="1" x14ac:dyDescent="0.35"/>
    <row r="9326" customFormat="1" x14ac:dyDescent="0.35"/>
    <row r="9327" customFormat="1" x14ac:dyDescent="0.35"/>
    <row r="9328" customFormat="1" x14ac:dyDescent="0.35"/>
    <row r="9329" customFormat="1" x14ac:dyDescent="0.35"/>
    <row r="9330" customFormat="1" x14ac:dyDescent="0.35"/>
    <row r="9331" customFormat="1" x14ac:dyDescent="0.35"/>
    <row r="9332" customFormat="1" x14ac:dyDescent="0.35"/>
    <row r="9333" customFormat="1" x14ac:dyDescent="0.35"/>
    <row r="9334" customFormat="1" x14ac:dyDescent="0.35"/>
    <row r="9335" customFormat="1" x14ac:dyDescent="0.35"/>
    <row r="9336" customFormat="1" x14ac:dyDescent="0.35"/>
    <row r="9337" customFormat="1" x14ac:dyDescent="0.35"/>
    <row r="9338" customFormat="1" x14ac:dyDescent="0.35"/>
    <row r="9339" customFormat="1" x14ac:dyDescent="0.35"/>
    <row r="9340" customFormat="1" x14ac:dyDescent="0.35"/>
    <row r="9341" customFormat="1" x14ac:dyDescent="0.35"/>
    <row r="9342" customFormat="1" x14ac:dyDescent="0.35"/>
    <row r="9343" customFormat="1" x14ac:dyDescent="0.35"/>
    <row r="9344" customFormat="1" x14ac:dyDescent="0.35"/>
    <row r="9345" customFormat="1" x14ac:dyDescent="0.35"/>
    <row r="9346" customFormat="1" x14ac:dyDescent="0.35"/>
    <row r="9347" customFormat="1" x14ac:dyDescent="0.35"/>
    <row r="9348" customFormat="1" x14ac:dyDescent="0.35"/>
    <row r="9349" customFormat="1" x14ac:dyDescent="0.35"/>
    <row r="9350" customFormat="1" x14ac:dyDescent="0.35"/>
    <row r="9351" customFormat="1" x14ac:dyDescent="0.35"/>
    <row r="9352" customFormat="1" x14ac:dyDescent="0.35"/>
    <row r="9353" customFormat="1" x14ac:dyDescent="0.35"/>
    <row r="9354" customFormat="1" x14ac:dyDescent="0.35"/>
    <row r="9355" customFormat="1" x14ac:dyDescent="0.35"/>
    <row r="9356" customFormat="1" x14ac:dyDescent="0.35"/>
    <row r="9357" customFormat="1" x14ac:dyDescent="0.35"/>
    <row r="9358" customFormat="1" x14ac:dyDescent="0.35"/>
    <row r="9359" customFormat="1" x14ac:dyDescent="0.35"/>
    <row r="9360" customFormat="1" x14ac:dyDescent="0.35"/>
    <row r="9361" customFormat="1" x14ac:dyDescent="0.35"/>
    <row r="9362" customFormat="1" x14ac:dyDescent="0.35"/>
    <row r="9363" customFormat="1" x14ac:dyDescent="0.35"/>
    <row r="9364" customFormat="1" x14ac:dyDescent="0.35"/>
    <row r="9365" customFormat="1" x14ac:dyDescent="0.35"/>
    <row r="9366" customFormat="1" x14ac:dyDescent="0.35"/>
    <row r="9367" customFormat="1" x14ac:dyDescent="0.35"/>
    <row r="9368" customFormat="1" x14ac:dyDescent="0.35"/>
    <row r="9369" customFormat="1" x14ac:dyDescent="0.35"/>
    <row r="9370" customFormat="1" x14ac:dyDescent="0.35"/>
    <row r="9371" customFormat="1" x14ac:dyDescent="0.35"/>
    <row r="9372" customFormat="1" x14ac:dyDescent="0.35"/>
    <row r="9373" customFormat="1" x14ac:dyDescent="0.35"/>
    <row r="9374" customFormat="1" x14ac:dyDescent="0.35"/>
    <row r="9375" customFormat="1" x14ac:dyDescent="0.35"/>
    <row r="9376" customFormat="1" x14ac:dyDescent="0.35"/>
    <row r="9377" customFormat="1" x14ac:dyDescent="0.35"/>
    <row r="9378" customFormat="1" x14ac:dyDescent="0.35"/>
    <row r="9379" customFormat="1" x14ac:dyDescent="0.35"/>
    <row r="9380" customFormat="1" x14ac:dyDescent="0.35"/>
    <row r="9381" customFormat="1" x14ac:dyDescent="0.35"/>
    <row r="9382" customFormat="1" x14ac:dyDescent="0.35"/>
    <row r="9383" customFormat="1" x14ac:dyDescent="0.35"/>
    <row r="9384" customFormat="1" x14ac:dyDescent="0.35"/>
    <row r="9385" customFormat="1" x14ac:dyDescent="0.35"/>
    <row r="9386" customFormat="1" x14ac:dyDescent="0.35"/>
    <row r="9387" customFormat="1" x14ac:dyDescent="0.35"/>
    <row r="9388" customFormat="1" x14ac:dyDescent="0.35"/>
    <row r="9389" customFormat="1" x14ac:dyDescent="0.35"/>
    <row r="9390" customFormat="1" x14ac:dyDescent="0.35"/>
    <row r="9391" customFormat="1" x14ac:dyDescent="0.35"/>
    <row r="9392" customFormat="1" x14ac:dyDescent="0.35"/>
    <row r="9393" customFormat="1" x14ac:dyDescent="0.35"/>
    <row r="9394" customFormat="1" x14ac:dyDescent="0.35"/>
    <row r="9395" customFormat="1" x14ac:dyDescent="0.35"/>
    <row r="9396" customFormat="1" x14ac:dyDescent="0.35"/>
    <row r="9397" customFormat="1" x14ac:dyDescent="0.35"/>
    <row r="9398" customFormat="1" x14ac:dyDescent="0.35"/>
    <row r="9399" customFormat="1" x14ac:dyDescent="0.35"/>
    <row r="9400" customFormat="1" x14ac:dyDescent="0.35"/>
    <row r="9401" customFormat="1" x14ac:dyDescent="0.35"/>
    <row r="9402" customFormat="1" x14ac:dyDescent="0.35"/>
    <row r="9403" customFormat="1" x14ac:dyDescent="0.35"/>
    <row r="9404" customFormat="1" x14ac:dyDescent="0.35"/>
    <row r="9405" customFormat="1" x14ac:dyDescent="0.35"/>
    <row r="9406" customFormat="1" x14ac:dyDescent="0.35"/>
    <row r="9407" customFormat="1" x14ac:dyDescent="0.35"/>
    <row r="9408" customFormat="1" x14ac:dyDescent="0.35"/>
    <row r="9409" customFormat="1" x14ac:dyDescent="0.35"/>
    <row r="9410" customFormat="1" x14ac:dyDescent="0.35"/>
    <row r="9411" customFormat="1" x14ac:dyDescent="0.35"/>
    <row r="9412" customFormat="1" x14ac:dyDescent="0.35"/>
    <row r="9413" customFormat="1" x14ac:dyDescent="0.35"/>
    <row r="9414" customFormat="1" x14ac:dyDescent="0.35"/>
    <row r="9415" customFormat="1" x14ac:dyDescent="0.35"/>
    <row r="9416" customFormat="1" x14ac:dyDescent="0.35"/>
    <row r="9417" customFormat="1" x14ac:dyDescent="0.35"/>
    <row r="9418" customFormat="1" x14ac:dyDescent="0.35"/>
    <row r="9419" customFormat="1" x14ac:dyDescent="0.35"/>
    <row r="9420" customFormat="1" x14ac:dyDescent="0.35"/>
    <row r="9421" customFormat="1" x14ac:dyDescent="0.35"/>
    <row r="9422" customFormat="1" x14ac:dyDescent="0.35"/>
    <row r="9423" customFormat="1" x14ac:dyDescent="0.35"/>
    <row r="9424" customFormat="1" x14ac:dyDescent="0.35"/>
    <row r="9425" customFormat="1" x14ac:dyDescent="0.35"/>
    <row r="9426" customFormat="1" x14ac:dyDescent="0.35"/>
    <row r="9427" customFormat="1" x14ac:dyDescent="0.35"/>
    <row r="9428" customFormat="1" x14ac:dyDescent="0.35"/>
    <row r="9429" customFormat="1" x14ac:dyDescent="0.35"/>
    <row r="9430" customFormat="1" x14ac:dyDescent="0.35"/>
    <row r="9431" customFormat="1" x14ac:dyDescent="0.35"/>
    <row r="9432" customFormat="1" x14ac:dyDescent="0.35"/>
    <row r="9433" customFormat="1" x14ac:dyDescent="0.35"/>
    <row r="9434" customFormat="1" x14ac:dyDescent="0.35"/>
    <row r="9435" customFormat="1" x14ac:dyDescent="0.35"/>
    <row r="9436" customFormat="1" x14ac:dyDescent="0.35"/>
    <row r="9437" customFormat="1" x14ac:dyDescent="0.35"/>
    <row r="9438" customFormat="1" x14ac:dyDescent="0.35"/>
    <row r="9439" customFormat="1" x14ac:dyDescent="0.35"/>
    <row r="9440" customFormat="1" x14ac:dyDescent="0.35"/>
    <row r="9441" customFormat="1" x14ac:dyDescent="0.35"/>
    <row r="9442" customFormat="1" x14ac:dyDescent="0.35"/>
    <row r="9443" customFormat="1" x14ac:dyDescent="0.35"/>
    <row r="9444" customFormat="1" x14ac:dyDescent="0.35"/>
    <row r="9445" customFormat="1" x14ac:dyDescent="0.35"/>
    <row r="9446" customFormat="1" x14ac:dyDescent="0.35"/>
    <row r="9447" customFormat="1" x14ac:dyDescent="0.35"/>
    <row r="9448" customFormat="1" x14ac:dyDescent="0.35"/>
    <row r="9449" customFormat="1" x14ac:dyDescent="0.35"/>
    <row r="9450" customFormat="1" x14ac:dyDescent="0.35"/>
    <row r="9451" customFormat="1" x14ac:dyDescent="0.35"/>
    <row r="9452" customFormat="1" x14ac:dyDescent="0.35"/>
    <row r="9453" customFormat="1" x14ac:dyDescent="0.35"/>
    <row r="9454" customFormat="1" x14ac:dyDescent="0.35"/>
    <row r="9455" customFormat="1" x14ac:dyDescent="0.35"/>
    <row r="9456" customFormat="1" x14ac:dyDescent="0.35"/>
    <row r="9457" customFormat="1" x14ac:dyDescent="0.35"/>
    <row r="9458" customFormat="1" x14ac:dyDescent="0.35"/>
    <row r="9459" customFormat="1" x14ac:dyDescent="0.35"/>
    <row r="9460" customFormat="1" x14ac:dyDescent="0.35"/>
    <row r="9461" customFormat="1" x14ac:dyDescent="0.35"/>
    <row r="9462" customFormat="1" x14ac:dyDescent="0.35"/>
    <row r="9463" customFormat="1" x14ac:dyDescent="0.35"/>
    <row r="9464" customFormat="1" x14ac:dyDescent="0.35"/>
    <row r="9465" customFormat="1" x14ac:dyDescent="0.35"/>
    <row r="9466" customFormat="1" x14ac:dyDescent="0.35"/>
    <row r="9467" customFormat="1" x14ac:dyDescent="0.35"/>
    <row r="9468" customFormat="1" x14ac:dyDescent="0.35"/>
    <row r="9469" customFormat="1" x14ac:dyDescent="0.35"/>
    <row r="9470" customFormat="1" x14ac:dyDescent="0.35"/>
    <row r="9471" customFormat="1" x14ac:dyDescent="0.35"/>
    <row r="9472" customFormat="1" x14ac:dyDescent="0.35"/>
    <row r="9473" customFormat="1" x14ac:dyDescent="0.35"/>
    <row r="9474" customFormat="1" x14ac:dyDescent="0.35"/>
    <row r="9475" customFormat="1" x14ac:dyDescent="0.35"/>
    <row r="9476" customFormat="1" x14ac:dyDescent="0.35"/>
    <row r="9477" customFormat="1" x14ac:dyDescent="0.35"/>
    <row r="9478" customFormat="1" x14ac:dyDescent="0.35"/>
    <row r="9479" customFormat="1" x14ac:dyDescent="0.35"/>
    <row r="9480" customFormat="1" x14ac:dyDescent="0.35"/>
    <row r="9481" customFormat="1" x14ac:dyDescent="0.35"/>
    <row r="9482" customFormat="1" x14ac:dyDescent="0.35"/>
    <row r="9483" customFormat="1" x14ac:dyDescent="0.35"/>
    <row r="9484" customFormat="1" x14ac:dyDescent="0.35"/>
    <row r="9485" customFormat="1" x14ac:dyDescent="0.35"/>
    <row r="9486" customFormat="1" x14ac:dyDescent="0.35"/>
    <row r="9487" customFormat="1" x14ac:dyDescent="0.35"/>
    <row r="9488" customFormat="1" x14ac:dyDescent="0.35"/>
    <row r="9489" customFormat="1" x14ac:dyDescent="0.35"/>
    <row r="9490" customFormat="1" x14ac:dyDescent="0.35"/>
    <row r="9491" customFormat="1" x14ac:dyDescent="0.35"/>
    <row r="9492" customFormat="1" x14ac:dyDescent="0.35"/>
    <row r="9493" customFormat="1" x14ac:dyDescent="0.35"/>
    <row r="9494" customFormat="1" x14ac:dyDescent="0.35"/>
    <row r="9495" customFormat="1" x14ac:dyDescent="0.35"/>
    <row r="9496" customFormat="1" x14ac:dyDescent="0.35"/>
    <row r="9497" customFormat="1" x14ac:dyDescent="0.35"/>
    <row r="9498" customFormat="1" x14ac:dyDescent="0.35"/>
    <row r="9499" customFormat="1" x14ac:dyDescent="0.35"/>
    <row r="9500" customFormat="1" x14ac:dyDescent="0.35"/>
    <row r="9501" customFormat="1" x14ac:dyDescent="0.35"/>
    <row r="9502" customFormat="1" x14ac:dyDescent="0.35"/>
    <row r="9503" customFormat="1" x14ac:dyDescent="0.35"/>
    <row r="9504" customFormat="1" x14ac:dyDescent="0.35"/>
    <row r="9505" customFormat="1" x14ac:dyDescent="0.35"/>
    <row r="9506" customFormat="1" x14ac:dyDescent="0.35"/>
    <row r="9507" customFormat="1" x14ac:dyDescent="0.35"/>
    <row r="9508" customFormat="1" x14ac:dyDescent="0.35"/>
    <row r="9509" customFormat="1" x14ac:dyDescent="0.35"/>
    <row r="9510" customFormat="1" x14ac:dyDescent="0.35"/>
    <row r="9511" customFormat="1" x14ac:dyDescent="0.35"/>
    <row r="9512" customFormat="1" x14ac:dyDescent="0.35"/>
    <row r="9513" customFormat="1" x14ac:dyDescent="0.35"/>
    <row r="9514" customFormat="1" x14ac:dyDescent="0.35"/>
    <row r="9515" customFormat="1" x14ac:dyDescent="0.35"/>
    <row r="9516" customFormat="1" x14ac:dyDescent="0.35"/>
    <row r="9517" customFormat="1" x14ac:dyDescent="0.35"/>
    <row r="9518" customFormat="1" x14ac:dyDescent="0.35"/>
    <row r="9519" customFormat="1" x14ac:dyDescent="0.35"/>
    <row r="9520" customFormat="1" x14ac:dyDescent="0.35"/>
    <row r="9521" customFormat="1" x14ac:dyDescent="0.35"/>
    <row r="9522" customFormat="1" x14ac:dyDescent="0.35"/>
    <row r="9523" customFormat="1" x14ac:dyDescent="0.35"/>
    <row r="9524" customFormat="1" x14ac:dyDescent="0.35"/>
    <row r="9525" customFormat="1" x14ac:dyDescent="0.35"/>
    <row r="9526" customFormat="1" x14ac:dyDescent="0.35"/>
    <row r="9527" customFormat="1" x14ac:dyDescent="0.35"/>
    <row r="9528" customFormat="1" x14ac:dyDescent="0.35"/>
    <row r="9529" customFormat="1" x14ac:dyDescent="0.35"/>
    <row r="9530" customFormat="1" x14ac:dyDescent="0.35"/>
    <row r="9531" customFormat="1" x14ac:dyDescent="0.35"/>
    <row r="9532" customFormat="1" x14ac:dyDescent="0.35"/>
    <row r="9533" customFormat="1" x14ac:dyDescent="0.35"/>
    <row r="9534" customFormat="1" x14ac:dyDescent="0.35"/>
    <row r="9535" customFormat="1" x14ac:dyDescent="0.35"/>
    <row r="9536" customFormat="1" x14ac:dyDescent="0.35"/>
    <row r="9537" customFormat="1" x14ac:dyDescent="0.35"/>
    <row r="9538" customFormat="1" x14ac:dyDescent="0.35"/>
    <row r="9539" customFormat="1" x14ac:dyDescent="0.35"/>
    <row r="9540" customFormat="1" x14ac:dyDescent="0.35"/>
    <row r="9541" customFormat="1" x14ac:dyDescent="0.35"/>
    <row r="9542" customFormat="1" x14ac:dyDescent="0.35"/>
    <row r="9543" customFormat="1" x14ac:dyDescent="0.35"/>
    <row r="9544" customFormat="1" x14ac:dyDescent="0.35"/>
    <row r="9545" customFormat="1" x14ac:dyDescent="0.35"/>
    <row r="9546" customFormat="1" x14ac:dyDescent="0.35"/>
    <row r="9547" customFormat="1" x14ac:dyDescent="0.35"/>
    <row r="9548" customFormat="1" x14ac:dyDescent="0.35"/>
    <row r="9549" customFormat="1" x14ac:dyDescent="0.35"/>
    <row r="9550" customFormat="1" x14ac:dyDescent="0.35"/>
    <row r="9551" customFormat="1" x14ac:dyDescent="0.35"/>
    <row r="9552" customFormat="1" x14ac:dyDescent="0.35"/>
    <row r="9553" customFormat="1" x14ac:dyDescent="0.35"/>
    <row r="9554" customFormat="1" x14ac:dyDescent="0.35"/>
    <row r="9555" customFormat="1" x14ac:dyDescent="0.35"/>
    <row r="9556" customFormat="1" x14ac:dyDescent="0.35"/>
    <row r="9557" customFormat="1" x14ac:dyDescent="0.35"/>
    <row r="9558" customFormat="1" x14ac:dyDescent="0.35"/>
    <row r="9559" customFormat="1" x14ac:dyDescent="0.35"/>
    <row r="9560" customFormat="1" x14ac:dyDescent="0.35"/>
    <row r="9561" customFormat="1" x14ac:dyDescent="0.35"/>
    <row r="9562" customFormat="1" x14ac:dyDescent="0.35"/>
    <row r="9563" customFormat="1" x14ac:dyDescent="0.35"/>
    <row r="9564" customFormat="1" x14ac:dyDescent="0.35"/>
    <row r="9565" customFormat="1" x14ac:dyDescent="0.35"/>
    <row r="9566" customFormat="1" x14ac:dyDescent="0.35"/>
    <row r="9567" customFormat="1" x14ac:dyDescent="0.35"/>
    <row r="9568" customFormat="1" x14ac:dyDescent="0.35"/>
    <row r="9569" customFormat="1" x14ac:dyDescent="0.35"/>
    <row r="9570" customFormat="1" x14ac:dyDescent="0.35"/>
    <row r="9571" customFormat="1" x14ac:dyDescent="0.35"/>
    <row r="9572" customFormat="1" x14ac:dyDescent="0.35"/>
    <row r="9573" customFormat="1" x14ac:dyDescent="0.35"/>
    <row r="9574" customFormat="1" x14ac:dyDescent="0.35"/>
    <row r="9575" customFormat="1" x14ac:dyDescent="0.35"/>
    <row r="9576" customFormat="1" x14ac:dyDescent="0.35"/>
    <row r="9577" customFormat="1" x14ac:dyDescent="0.35"/>
    <row r="9578" customFormat="1" x14ac:dyDescent="0.35"/>
    <row r="9579" customFormat="1" x14ac:dyDescent="0.35"/>
    <row r="9580" customFormat="1" x14ac:dyDescent="0.35"/>
    <row r="9581" customFormat="1" x14ac:dyDescent="0.35"/>
    <row r="9582" customFormat="1" x14ac:dyDescent="0.35"/>
    <row r="9583" customFormat="1" x14ac:dyDescent="0.35"/>
    <row r="9584" customFormat="1" x14ac:dyDescent="0.35"/>
    <row r="9585" customFormat="1" x14ac:dyDescent="0.35"/>
    <row r="9586" customFormat="1" x14ac:dyDescent="0.35"/>
    <row r="9587" customFormat="1" x14ac:dyDescent="0.35"/>
    <row r="9588" customFormat="1" x14ac:dyDescent="0.35"/>
    <row r="9589" customFormat="1" x14ac:dyDescent="0.35"/>
    <row r="9590" customFormat="1" x14ac:dyDescent="0.35"/>
    <row r="9591" customFormat="1" x14ac:dyDescent="0.35"/>
    <row r="9592" customFormat="1" x14ac:dyDescent="0.35"/>
    <row r="9593" customFormat="1" x14ac:dyDescent="0.35"/>
    <row r="9594" customFormat="1" x14ac:dyDescent="0.35"/>
    <row r="9595" customFormat="1" x14ac:dyDescent="0.35"/>
    <row r="9596" customFormat="1" x14ac:dyDescent="0.35"/>
    <row r="9597" customFormat="1" x14ac:dyDescent="0.35"/>
    <row r="9598" customFormat="1" x14ac:dyDescent="0.35"/>
    <row r="9599" customFormat="1" x14ac:dyDescent="0.35"/>
    <row r="9600" customFormat="1" x14ac:dyDescent="0.35"/>
    <row r="9601" customFormat="1" x14ac:dyDescent="0.35"/>
    <row r="9602" customFormat="1" x14ac:dyDescent="0.35"/>
    <row r="9603" customFormat="1" x14ac:dyDescent="0.35"/>
    <row r="9604" customFormat="1" x14ac:dyDescent="0.35"/>
    <row r="9605" customFormat="1" x14ac:dyDescent="0.35"/>
    <row r="9606" customFormat="1" x14ac:dyDescent="0.35"/>
    <row r="9607" customFormat="1" x14ac:dyDescent="0.35"/>
    <row r="9608" customFormat="1" x14ac:dyDescent="0.35"/>
    <row r="9609" customFormat="1" x14ac:dyDescent="0.35"/>
    <row r="9610" customFormat="1" x14ac:dyDescent="0.35"/>
    <row r="9611" customFormat="1" x14ac:dyDescent="0.35"/>
    <row r="9612" customFormat="1" x14ac:dyDescent="0.35"/>
    <row r="9613" customFormat="1" x14ac:dyDescent="0.35"/>
    <row r="9614" customFormat="1" x14ac:dyDescent="0.35"/>
    <row r="9615" customFormat="1" x14ac:dyDescent="0.35"/>
    <row r="9616" customFormat="1" x14ac:dyDescent="0.35"/>
    <row r="9617" customFormat="1" x14ac:dyDescent="0.35"/>
    <row r="9618" customFormat="1" x14ac:dyDescent="0.35"/>
    <row r="9619" customFormat="1" x14ac:dyDescent="0.35"/>
    <row r="9620" customFormat="1" x14ac:dyDescent="0.35"/>
    <row r="9621" customFormat="1" x14ac:dyDescent="0.35"/>
    <row r="9622" customFormat="1" x14ac:dyDescent="0.35"/>
    <row r="9623" customFormat="1" x14ac:dyDescent="0.35"/>
    <row r="9624" customFormat="1" x14ac:dyDescent="0.35"/>
    <row r="9625" customFormat="1" x14ac:dyDescent="0.35"/>
    <row r="9626" customFormat="1" x14ac:dyDescent="0.35"/>
    <row r="9627" customFormat="1" x14ac:dyDescent="0.35"/>
    <row r="9628" customFormat="1" x14ac:dyDescent="0.35"/>
    <row r="9629" customFormat="1" x14ac:dyDescent="0.35"/>
    <row r="9630" customFormat="1" x14ac:dyDescent="0.35"/>
    <row r="9631" customFormat="1" x14ac:dyDescent="0.35"/>
    <row r="9632" customFormat="1" x14ac:dyDescent="0.35"/>
    <row r="9633" customFormat="1" x14ac:dyDescent="0.35"/>
    <row r="9634" customFormat="1" x14ac:dyDescent="0.35"/>
    <row r="9635" customFormat="1" x14ac:dyDescent="0.35"/>
    <row r="9636" customFormat="1" x14ac:dyDescent="0.35"/>
    <row r="9637" customFormat="1" x14ac:dyDescent="0.35"/>
    <row r="9638" customFormat="1" x14ac:dyDescent="0.35"/>
    <row r="9639" customFormat="1" x14ac:dyDescent="0.35"/>
    <row r="9640" customFormat="1" x14ac:dyDescent="0.35"/>
    <row r="9641" customFormat="1" x14ac:dyDescent="0.35"/>
    <row r="9642" customFormat="1" x14ac:dyDescent="0.35"/>
    <row r="9643" customFormat="1" x14ac:dyDescent="0.35"/>
    <row r="9644" customFormat="1" x14ac:dyDescent="0.35"/>
    <row r="9645" customFormat="1" x14ac:dyDescent="0.35"/>
    <row r="9646" customFormat="1" x14ac:dyDescent="0.35"/>
    <row r="9647" customFormat="1" x14ac:dyDescent="0.35"/>
    <row r="9648" customFormat="1" x14ac:dyDescent="0.35"/>
    <row r="9649" customFormat="1" x14ac:dyDescent="0.35"/>
    <row r="9650" customFormat="1" x14ac:dyDescent="0.35"/>
    <row r="9651" customFormat="1" x14ac:dyDescent="0.35"/>
    <row r="9652" customFormat="1" x14ac:dyDescent="0.35"/>
    <row r="9653" customFormat="1" x14ac:dyDescent="0.35"/>
    <row r="9654" customFormat="1" x14ac:dyDescent="0.35"/>
    <row r="9655" customFormat="1" x14ac:dyDescent="0.35"/>
    <row r="9656" customFormat="1" x14ac:dyDescent="0.35"/>
    <row r="9657" customFormat="1" x14ac:dyDescent="0.35"/>
    <row r="9658" customFormat="1" x14ac:dyDescent="0.35"/>
    <row r="9659" customFormat="1" x14ac:dyDescent="0.35"/>
    <row r="9660" customFormat="1" x14ac:dyDescent="0.35"/>
    <row r="9661" customFormat="1" x14ac:dyDescent="0.35"/>
    <row r="9662" customFormat="1" x14ac:dyDescent="0.35"/>
    <row r="9663" customFormat="1" x14ac:dyDescent="0.35"/>
    <row r="9664" customFormat="1" x14ac:dyDescent="0.35"/>
    <row r="9665" customFormat="1" x14ac:dyDescent="0.35"/>
    <row r="9666" customFormat="1" x14ac:dyDescent="0.35"/>
    <row r="9667" customFormat="1" x14ac:dyDescent="0.35"/>
    <row r="9668" customFormat="1" x14ac:dyDescent="0.35"/>
    <row r="9669" customFormat="1" x14ac:dyDescent="0.35"/>
    <row r="9670" customFormat="1" x14ac:dyDescent="0.35"/>
    <row r="9671" customFormat="1" x14ac:dyDescent="0.35"/>
    <row r="9672" customFormat="1" x14ac:dyDescent="0.35"/>
    <row r="9673" customFormat="1" x14ac:dyDescent="0.35"/>
    <row r="9674" customFormat="1" x14ac:dyDescent="0.35"/>
    <row r="9675" customFormat="1" x14ac:dyDescent="0.35"/>
    <row r="9676" customFormat="1" x14ac:dyDescent="0.35"/>
    <row r="9677" customFormat="1" x14ac:dyDescent="0.35"/>
    <row r="9678" customFormat="1" x14ac:dyDescent="0.35"/>
    <row r="9679" customFormat="1" x14ac:dyDescent="0.35"/>
    <row r="9680" customFormat="1" x14ac:dyDescent="0.35"/>
    <row r="9681" customFormat="1" x14ac:dyDescent="0.35"/>
    <row r="9682" customFormat="1" x14ac:dyDescent="0.35"/>
    <row r="9683" customFormat="1" x14ac:dyDescent="0.35"/>
    <row r="9684" customFormat="1" x14ac:dyDescent="0.35"/>
    <row r="9685" customFormat="1" x14ac:dyDescent="0.35"/>
    <row r="9686" customFormat="1" x14ac:dyDescent="0.35"/>
    <row r="9687" customFormat="1" x14ac:dyDescent="0.35"/>
    <row r="9688" customFormat="1" x14ac:dyDescent="0.35"/>
    <row r="9689" customFormat="1" x14ac:dyDescent="0.35"/>
    <row r="9690" customFormat="1" x14ac:dyDescent="0.35"/>
    <row r="9691" customFormat="1" x14ac:dyDescent="0.35"/>
    <row r="9692" customFormat="1" x14ac:dyDescent="0.35"/>
    <row r="9693" customFormat="1" x14ac:dyDescent="0.35"/>
    <row r="9694" customFormat="1" x14ac:dyDescent="0.35"/>
    <row r="9695" customFormat="1" x14ac:dyDescent="0.35"/>
    <row r="9696" customFormat="1" x14ac:dyDescent="0.35"/>
    <row r="9697" customFormat="1" x14ac:dyDescent="0.35"/>
    <row r="9698" customFormat="1" x14ac:dyDescent="0.35"/>
    <row r="9699" customFormat="1" x14ac:dyDescent="0.35"/>
    <row r="9700" customFormat="1" x14ac:dyDescent="0.35"/>
    <row r="9701" customFormat="1" x14ac:dyDescent="0.35"/>
    <row r="9702" customFormat="1" x14ac:dyDescent="0.35"/>
    <row r="9703" customFormat="1" x14ac:dyDescent="0.35"/>
    <row r="9704" customFormat="1" x14ac:dyDescent="0.35"/>
    <row r="9705" customFormat="1" x14ac:dyDescent="0.35"/>
    <row r="9706" customFormat="1" x14ac:dyDescent="0.35"/>
    <row r="9707" customFormat="1" x14ac:dyDescent="0.35"/>
    <row r="9708" customFormat="1" x14ac:dyDescent="0.35"/>
    <row r="9709" customFormat="1" x14ac:dyDescent="0.35"/>
    <row r="9710" customFormat="1" x14ac:dyDescent="0.35"/>
    <row r="9711" customFormat="1" x14ac:dyDescent="0.35"/>
    <row r="9712" customFormat="1" x14ac:dyDescent="0.35"/>
    <row r="9713" customFormat="1" x14ac:dyDescent="0.35"/>
    <row r="9714" customFormat="1" x14ac:dyDescent="0.35"/>
    <row r="9715" customFormat="1" x14ac:dyDescent="0.35"/>
    <row r="9716" customFormat="1" x14ac:dyDescent="0.35"/>
    <row r="9717" customFormat="1" x14ac:dyDescent="0.35"/>
    <row r="9718" customFormat="1" x14ac:dyDescent="0.35"/>
    <row r="9719" customFormat="1" x14ac:dyDescent="0.35"/>
    <row r="9720" customFormat="1" x14ac:dyDescent="0.35"/>
    <row r="9721" customFormat="1" x14ac:dyDescent="0.35"/>
    <row r="9722" customFormat="1" x14ac:dyDescent="0.35"/>
    <row r="9723" customFormat="1" x14ac:dyDescent="0.35"/>
    <row r="9724" customFormat="1" x14ac:dyDescent="0.35"/>
    <row r="9725" customFormat="1" x14ac:dyDescent="0.35"/>
    <row r="9726" customFormat="1" x14ac:dyDescent="0.35"/>
    <row r="9727" customFormat="1" x14ac:dyDescent="0.35"/>
    <row r="9728" customFormat="1" x14ac:dyDescent="0.35"/>
    <row r="9729" customFormat="1" x14ac:dyDescent="0.35"/>
    <row r="9730" customFormat="1" x14ac:dyDescent="0.35"/>
    <row r="9731" customFormat="1" x14ac:dyDescent="0.35"/>
    <row r="9732" customFormat="1" x14ac:dyDescent="0.35"/>
    <row r="9733" customFormat="1" x14ac:dyDescent="0.35"/>
    <row r="9734" customFormat="1" x14ac:dyDescent="0.35"/>
    <row r="9735" customFormat="1" x14ac:dyDescent="0.35"/>
    <row r="9736" customFormat="1" x14ac:dyDescent="0.35"/>
    <row r="9737" customFormat="1" x14ac:dyDescent="0.35"/>
    <row r="9738" customFormat="1" x14ac:dyDescent="0.35"/>
    <row r="9739" customFormat="1" x14ac:dyDescent="0.35"/>
    <row r="9740" customFormat="1" x14ac:dyDescent="0.35"/>
    <row r="9741" customFormat="1" x14ac:dyDescent="0.35"/>
    <row r="9742" customFormat="1" x14ac:dyDescent="0.35"/>
    <row r="9743" customFormat="1" x14ac:dyDescent="0.35"/>
    <row r="9744" customFormat="1" x14ac:dyDescent="0.35"/>
    <row r="9745" customFormat="1" x14ac:dyDescent="0.35"/>
    <row r="9746" customFormat="1" x14ac:dyDescent="0.35"/>
    <row r="9747" customFormat="1" x14ac:dyDescent="0.35"/>
    <row r="9748" customFormat="1" x14ac:dyDescent="0.35"/>
    <row r="9749" customFormat="1" x14ac:dyDescent="0.35"/>
    <row r="9750" customFormat="1" x14ac:dyDescent="0.35"/>
    <row r="9751" customFormat="1" x14ac:dyDescent="0.35"/>
    <row r="9752" customFormat="1" x14ac:dyDescent="0.35"/>
    <row r="9753" customFormat="1" x14ac:dyDescent="0.35"/>
    <row r="9754" customFormat="1" x14ac:dyDescent="0.35"/>
    <row r="9755" customFormat="1" x14ac:dyDescent="0.35"/>
    <row r="9756" customFormat="1" x14ac:dyDescent="0.35"/>
    <row r="9757" customFormat="1" x14ac:dyDescent="0.35"/>
    <row r="9758" customFormat="1" x14ac:dyDescent="0.35"/>
    <row r="9759" customFormat="1" x14ac:dyDescent="0.35"/>
    <row r="9760" customFormat="1" x14ac:dyDescent="0.35"/>
    <row r="9761" customFormat="1" x14ac:dyDescent="0.35"/>
    <row r="9762" customFormat="1" x14ac:dyDescent="0.35"/>
    <row r="9763" customFormat="1" x14ac:dyDescent="0.35"/>
    <row r="9764" customFormat="1" x14ac:dyDescent="0.35"/>
    <row r="9765" customFormat="1" x14ac:dyDescent="0.35"/>
    <row r="9766" customFormat="1" x14ac:dyDescent="0.35"/>
    <row r="9767" customFormat="1" x14ac:dyDescent="0.35"/>
    <row r="9768" customFormat="1" x14ac:dyDescent="0.35"/>
    <row r="9769" customFormat="1" x14ac:dyDescent="0.35"/>
    <row r="9770" customFormat="1" x14ac:dyDescent="0.35"/>
    <row r="9771" customFormat="1" x14ac:dyDescent="0.35"/>
    <row r="9772" customFormat="1" x14ac:dyDescent="0.35"/>
    <row r="9773" customFormat="1" x14ac:dyDescent="0.35"/>
    <row r="9774" customFormat="1" x14ac:dyDescent="0.35"/>
    <row r="9775" customFormat="1" x14ac:dyDescent="0.35"/>
    <row r="9776" customFormat="1" x14ac:dyDescent="0.35"/>
    <row r="9777" customFormat="1" x14ac:dyDescent="0.35"/>
    <row r="9778" customFormat="1" x14ac:dyDescent="0.35"/>
    <row r="9779" customFormat="1" x14ac:dyDescent="0.35"/>
    <row r="9780" customFormat="1" x14ac:dyDescent="0.35"/>
    <row r="9781" customFormat="1" x14ac:dyDescent="0.35"/>
    <row r="9782" customFormat="1" x14ac:dyDescent="0.35"/>
    <row r="9783" customFormat="1" x14ac:dyDescent="0.35"/>
    <row r="9784" customFormat="1" x14ac:dyDescent="0.35"/>
    <row r="9785" customFormat="1" x14ac:dyDescent="0.35"/>
    <row r="9786" customFormat="1" x14ac:dyDescent="0.35"/>
    <row r="9787" customFormat="1" x14ac:dyDescent="0.35"/>
    <row r="9788" customFormat="1" x14ac:dyDescent="0.35"/>
    <row r="9789" customFormat="1" x14ac:dyDescent="0.35"/>
    <row r="9790" customFormat="1" x14ac:dyDescent="0.35"/>
    <row r="9791" customFormat="1" x14ac:dyDescent="0.35"/>
    <row r="9792" customFormat="1" x14ac:dyDescent="0.35"/>
    <row r="9793" customFormat="1" x14ac:dyDescent="0.35"/>
    <row r="9794" customFormat="1" x14ac:dyDescent="0.35"/>
    <row r="9795" customFormat="1" x14ac:dyDescent="0.35"/>
    <row r="9796" customFormat="1" x14ac:dyDescent="0.35"/>
    <row r="9797" customFormat="1" x14ac:dyDescent="0.35"/>
    <row r="9798" customFormat="1" x14ac:dyDescent="0.35"/>
    <row r="9799" customFormat="1" x14ac:dyDescent="0.35"/>
    <row r="9800" customFormat="1" x14ac:dyDescent="0.35"/>
    <row r="9801" customFormat="1" x14ac:dyDescent="0.35"/>
    <row r="9802" customFormat="1" x14ac:dyDescent="0.35"/>
    <row r="9803" customFormat="1" x14ac:dyDescent="0.35"/>
    <row r="9804" customFormat="1" x14ac:dyDescent="0.35"/>
    <row r="9805" customFormat="1" x14ac:dyDescent="0.35"/>
    <row r="9806" customFormat="1" x14ac:dyDescent="0.35"/>
    <row r="9807" customFormat="1" x14ac:dyDescent="0.35"/>
    <row r="9808" customFormat="1" x14ac:dyDescent="0.35"/>
    <row r="9809" customFormat="1" x14ac:dyDescent="0.35"/>
    <row r="9810" customFormat="1" x14ac:dyDescent="0.35"/>
    <row r="9811" customFormat="1" x14ac:dyDescent="0.35"/>
    <row r="9812" customFormat="1" x14ac:dyDescent="0.35"/>
    <row r="9813" customFormat="1" x14ac:dyDescent="0.35"/>
    <row r="9814" customFormat="1" x14ac:dyDescent="0.35"/>
    <row r="9815" customFormat="1" x14ac:dyDescent="0.35"/>
    <row r="9816" customFormat="1" x14ac:dyDescent="0.35"/>
    <row r="9817" customFormat="1" x14ac:dyDescent="0.35"/>
    <row r="9818" customFormat="1" x14ac:dyDescent="0.35"/>
    <row r="9819" customFormat="1" x14ac:dyDescent="0.35"/>
    <row r="9820" customFormat="1" x14ac:dyDescent="0.35"/>
    <row r="9821" customFormat="1" x14ac:dyDescent="0.35"/>
    <row r="9822" customFormat="1" x14ac:dyDescent="0.35"/>
    <row r="9823" customFormat="1" x14ac:dyDescent="0.35"/>
    <row r="9824" customFormat="1" x14ac:dyDescent="0.35"/>
    <row r="9825" customFormat="1" x14ac:dyDescent="0.35"/>
    <row r="9826" customFormat="1" x14ac:dyDescent="0.35"/>
    <row r="9827" customFormat="1" x14ac:dyDescent="0.35"/>
    <row r="9828" customFormat="1" x14ac:dyDescent="0.35"/>
    <row r="9829" customFormat="1" x14ac:dyDescent="0.35"/>
    <row r="9830" customFormat="1" x14ac:dyDescent="0.35"/>
    <row r="9831" customFormat="1" x14ac:dyDescent="0.35"/>
    <row r="9832" customFormat="1" x14ac:dyDescent="0.35"/>
    <row r="9833" customFormat="1" x14ac:dyDescent="0.35"/>
    <row r="9834" customFormat="1" x14ac:dyDescent="0.35"/>
    <row r="9835" customFormat="1" x14ac:dyDescent="0.35"/>
    <row r="9836" customFormat="1" x14ac:dyDescent="0.35"/>
    <row r="9837" customFormat="1" x14ac:dyDescent="0.35"/>
    <row r="9838" customFormat="1" x14ac:dyDescent="0.35"/>
    <row r="9839" customFormat="1" x14ac:dyDescent="0.35"/>
    <row r="9840" customFormat="1" x14ac:dyDescent="0.35"/>
    <row r="9841" customFormat="1" x14ac:dyDescent="0.35"/>
    <row r="9842" customFormat="1" x14ac:dyDescent="0.35"/>
    <row r="9843" customFormat="1" x14ac:dyDescent="0.35"/>
    <row r="9844" customFormat="1" x14ac:dyDescent="0.35"/>
    <row r="9845" customFormat="1" x14ac:dyDescent="0.35"/>
    <row r="9846" customFormat="1" x14ac:dyDescent="0.35"/>
    <row r="9847" customFormat="1" x14ac:dyDescent="0.35"/>
    <row r="9848" customFormat="1" x14ac:dyDescent="0.35"/>
    <row r="9849" customFormat="1" x14ac:dyDescent="0.35"/>
    <row r="9850" customFormat="1" x14ac:dyDescent="0.35"/>
    <row r="9851" customFormat="1" x14ac:dyDescent="0.35"/>
    <row r="9852" customFormat="1" x14ac:dyDescent="0.35"/>
    <row r="9853" customFormat="1" x14ac:dyDescent="0.35"/>
    <row r="9854" customFormat="1" x14ac:dyDescent="0.35"/>
    <row r="9855" customFormat="1" x14ac:dyDescent="0.35"/>
    <row r="9856" customFormat="1" x14ac:dyDescent="0.35"/>
    <row r="9857" customFormat="1" x14ac:dyDescent="0.35"/>
    <row r="9858" customFormat="1" x14ac:dyDescent="0.35"/>
    <row r="9859" customFormat="1" x14ac:dyDescent="0.35"/>
    <row r="9860" customFormat="1" x14ac:dyDescent="0.35"/>
    <row r="9861" customFormat="1" x14ac:dyDescent="0.35"/>
    <row r="9862" customFormat="1" x14ac:dyDescent="0.35"/>
    <row r="9863" customFormat="1" x14ac:dyDescent="0.35"/>
    <row r="9864" customFormat="1" x14ac:dyDescent="0.35"/>
    <row r="9865" customFormat="1" x14ac:dyDescent="0.35"/>
    <row r="9866" customFormat="1" x14ac:dyDescent="0.35"/>
    <row r="9867" customFormat="1" x14ac:dyDescent="0.35"/>
    <row r="9868" customFormat="1" x14ac:dyDescent="0.35"/>
    <row r="9869" customFormat="1" x14ac:dyDescent="0.35"/>
    <row r="9870" customFormat="1" x14ac:dyDescent="0.35"/>
    <row r="9871" customFormat="1" x14ac:dyDescent="0.35"/>
    <row r="9872" customFormat="1" x14ac:dyDescent="0.35"/>
    <row r="9873" customFormat="1" x14ac:dyDescent="0.35"/>
    <row r="9874" customFormat="1" x14ac:dyDescent="0.35"/>
    <row r="9875" customFormat="1" x14ac:dyDescent="0.35"/>
    <row r="9876" customFormat="1" x14ac:dyDescent="0.35"/>
    <row r="9877" customFormat="1" x14ac:dyDescent="0.35"/>
    <row r="9878" customFormat="1" x14ac:dyDescent="0.35"/>
    <row r="9879" customFormat="1" x14ac:dyDescent="0.35"/>
    <row r="9880" customFormat="1" x14ac:dyDescent="0.35"/>
    <row r="9881" customFormat="1" x14ac:dyDescent="0.35"/>
    <row r="9882" customFormat="1" x14ac:dyDescent="0.35"/>
    <row r="9883" customFormat="1" x14ac:dyDescent="0.35"/>
    <row r="9884" customFormat="1" x14ac:dyDescent="0.35"/>
    <row r="9885" customFormat="1" x14ac:dyDescent="0.35"/>
    <row r="9886" customFormat="1" x14ac:dyDescent="0.35"/>
    <row r="9887" customFormat="1" x14ac:dyDescent="0.35"/>
    <row r="9888" customFormat="1" x14ac:dyDescent="0.35"/>
    <row r="9889" customFormat="1" x14ac:dyDescent="0.35"/>
    <row r="9890" customFormat="1" x14ac:dyDescent="0.35"/>
    <row r="9891" customFormat="1" x14ac:dyDescent="0.35"/>
    <row r="9892" customFormat="1" x14ac:dyDescent="0.35"/>
    <row r="9893" customFormat="1" x14ac:dyDescent="0.35"/>
    <row r="9894" customFormat="1" x14ac:dyDescent="0.35"/>
    <row r="9895" customFormat="1" x14ac:dyDescent="0.35"/>
    <row r="9896" customFormat="1" x14ac:dyDescent="0.35"/>
    <row r="9897" customFormat="1" x14ac:dyDescent="0.35"/>
    <row r="9898" customFormat="1" x14ac:dyDescent="0.35"/>
    <row r="9899" customFormat="1" x14ac:dyDescent="0.35"/>
    <row r="9900" customFormat="1" x14ac:dyDescent="0.35"/>
    <row r="9901" customFormat="1" x14ac:dyDescent="0.35"/>
    <row r="9902" customFormat="1" x14ac:dyDescent="0.35"/>
    <row r="9903" customFormat="1" x14ac:dyDescent="0.35"/>
    <row r="9904" customFormat="1" x14ac:dyDescent="0.35"/>
    <row r="9905" customFormat="1" x14ac:dyDescent="0.35"/>
    <row r="9906" customFormat="1" x14ac:dyDescent="0.35"/>
    <row r="9907" customFormat="1" x14ac:dyDescent="0.35"/>
    <row r="9908" customFormat="1" x14ac:dyDescent="0.35"/>
    <row r="9909" customFormat="1" x14ac:dyDescent="0.35"/>
    <row r="9910" customFormat="1" x14ac:dyDescent="0.35"/>
    <row r="9911" customFormat="1" x14ac:dyDescent="0.35"/>
    <row r="9912" customFormat="1" x14ac:dyDescent="0.35"/>
    <row r="9913" customFormat="1" x14ac:dyDescent="0.35"/>
    <row r="9914" customFormat="1" x14ac:dyDescent="0.35"/>
    <row r="9915" customFormat="1" x14ac:dyDescent="0.35"/>
    <row r="9916" customFormat="1" x14ac:dyDescent="0.35"/>
    <row r="9917" customFormat="1" x14ac:dyDescent="0.35"/>
    <row r="9918" customFormat="1" x14ac:dyDescent="0.35"/>
    <row r="9919" customFormat="1" x14ac:dyDescent="0.35"/>
    <row r="9920" customFormat="1" x14ac:dyDescent="0.35"/>
    <row r="9921" customFormat="1" x14ac:dyDescent="0.35"/>
    <row r="9922" customFormat="1" x14ac:dyDescent="0.35"/>
    <row r="9923" customFormat="1" x14ac:dyDescent="0.35"/>
    <row r="9924" customFormat="1" x14ac:dyDescent="0.35"/>
    <row r="9925" customFormat="1" x14ac:dyDescent="0.35"/>
    <row r="9926" customFormat="1" x14ac:dyDescent="0.35"/>
    <row r="9927" customFormat="1" x14ac:dyDescent="0.35"/>
    <row r="9928" customFormat="1" x14ac:dyDescent="0.35"/>
    <row r="9929" customFormat="1" x14ac:dyDescent="0.35"/>
    <row r="9930" customFormat="1" x14ac:dyDescent="0.35"/>
    <row r="9931" customFormat="1" x14ac:dyDescent="0.35"/>
    <row r="9932" customFormat="1" x14ac:dyDescent="0.35"/>
    <row r="9933" customFormat="1" x14ac:dyDescent="0.35"/>
    <row r="9934" customFormat="1" x14ac:dyDescent="0.35"/>
    <row r="9935" customFormat="1" x14ac:dyDescent="0.35"/>
    <row r="9936" customFormat="1" x14ac:dyDescent="0.35"/>
    <row r="9937" customFormat="1" x14ac:dyDescent="0.35"/>
    <row r="9938" customFormat="1" x14ac:dyDescent="0.35"/>
    <row r="9939" customFormat="1" x14ac:dyDescent="0.35"/>
    <row r="9940" customFormat="1" x14ac:dyDescent="0.35"/>
    <row r="9941" customFormat="1" x14ac:dyDescent="0.35"/>
    <row r="9942" customFormat="1" x14ac:dyDescent="0.35"/>
    <row r="9943" customFormat="1" x14ac:dyDescent="0.35"/>
    <row r="9944" customFormat="1" x14ac:dyDescent="0.35"/>
    <row r="9945" customFormat="1" x14ac:dyDescent="0.35"/>
    <row r="9946" customFormat="1" x14ac:dyDescent="0.35"/>
    <row r="9947" customFormat="1" x14ac:dyDescent="0.35"/>
    <row r="9948" customFormat="1" x14ac:dyDescent="0.35"/>
    <row r="9949" customFormat="1" x14ac:dyDescent="0.35"/>
    <row r="9950" customFormat="1" x14ac:dyDescent="0.35"/>
    <row r="9951" customFormat="1" x14ac:dyDescent="0.35"/>
    <row r="9952" customFormat="1" x14ac:dyDescent="0.35"/>
    <row r="9953" customFormat="1" x14ac:dyDescent="0.35"/>
    <row r="9954" customFormat="1" x14ac:dyDescent="0.35"/>
    <row r="9955" customFormat="1" x14ac:dyDescent="0.35"/>
    <row r="9956" customFormat="1" x14ac:dyDescent="0.35"/>
    <row r="9957" customFormat="1" x14ac:dyDescent="0.35"/>
    <row r="9958" customFormat="1" x14ac:dyDescent="0.35"/>
    <row r="9959" customFormat="1" x14ac:dyDescent="0.35"/>
    <row r="9960" customFormat="1" x14ac:dyDescent="0.35"/>
    <row r="9961" customFormat="1" x14ac:dyDescent="0.35"/>
    <row r="9962" customFormat="1" x14ac:dyDescent="0.35"/>
    <row r="9963" customFormat="1" x14ac:dyDescent="0.35"/>
    <row r="9964" customFormat="1" x14ac:dyDescent="0.35"/>
    <row r="9965" customFormat="1" x14ac:dyDescent="0.35"/>
    <row r="9966" customFormat="1" x14ac:dyDescent="0.35"/>
    <row r="9967" customFormat="1" x14ac:dyDescent="0.35"/>
    <row r="9968" customFormat="1" x14ac:dyDescent="0.35"/>
    <row r="9969" customFormat="1" x14ac:dyDescent="0.35"/>
    <row r="9970" customFormat="1" x14ac:dyDescent="0.35"/>
    <row r="9971" customFormat="1" x14ac:dyDescent="0.35"/>
    <row r="9972" customFormat="1" x14ac:dyDescent="0.35"/>
    <row r="9973" customFormat="1" x14ac:dyDescent="0.35"/>
    <row r="9974" customFormat="1" x14ac:dyDescent="0.35"/>
    <row r="9975" customFormat="1" x14ac:dyDescent="0.35"/>
    <row r="9976" customFormat="1" x14ac:dyDescent="0.35"/>
    <row r="9977" customFormat="1" x14ac:dyDescent="0.35"/>
    <row r="9978" customFormat="1" x14ac:dyDescent="0.35"/>
    <row r="9979" customFormat="1" x14ac:dyDescent="0.35"/>
    <row r="9980" customFormat="1" x14ac:dyDescent="0.35"/>
    <row r="9981" customFormat="1" x14ac:dyDescent="0.35"/>
    <row r="9982" customFormat="1" x14ac:dyDescent="0.35"/>
    <row r="9983" customFormat="1" x14ac:dyDescent="0.35"/>
    <row r="9984" customFormat="1" x14ac:dyDescent="0.35"/>
    <row r="9985" customFormat="1" x14ac:dyDescent="0.35"/>
    <row r="9986" customFormat="1" x14ac:dyDescent="0.35"/>
    <row r="9987" customFormat="1" x14ac:dyDescent="0.35"/>
    <row r="9988" customFormat="1" x14ac:dyDescent="0.35"/>
    <row r="9989" customFormat="1" x14ac:dyDescent="0.35"/>
    <row r="9990" customFormat="1" x14ac:dyDescent="0.35"/>
    <row r="9991" customFormat="1" x14ac:dyDescent="0.35"/>
    <row r="9992" customFormat="1" x14ac:dyDescent="0.35"/>
    <row r="9993" customFormat="1" x14ac:dyDescent="0.35"/>
    <row r="9994" customFormat="1" x14ac:dyDescent="0.35"/>
    <row r="9995" customFormat="1" x14ac:dyDescent="0.35"/>
    <row r="9996" customFormat="1" x14ac:dyDescent="0.35"/>
    <row r="9997" customFormat="1" x14ac:dyDescent="0.35"/>
    <row r="9998" customFormat="1" x14ac:dyDescent="0.35"/>
    <row r="9999" customFormat="1" x14ac:dyDescent="0.35"/>
    <row r="10000" customFormat="1" x14ac:dyDescent="0.35"/>
    <row r="10001" customFormat="1" x14ac:dyDescent="0.35"/>
    <row r="10002" customFormat="1" x14ac:dyDescent="0.35"/>
    <row r="10003" customFormat="1" x14ac:dyDescent="0.35"/>
    <row r="10004" customFormat="1" x14ac:dyDescent="0.35"/>
    <row r="10005" customFormat="1" x14ac:dyDescent="0.35"/>
    <row r="10006" customFormat="1" x14ac:dyDescent="0.35"/>
    <row r="10007" customFormat="1" x14ac:dyDescent="0.35"/>
    <row r="10008" customFormat="1" x14ac:dyDescent="0.35"/>
    <row r="10009" customFormat="1" x14ac:dyDescent="0.35"/>
    <row r="10010" customFormat="1" x14ac:dyDescent="0.35"/>
    <row r="10011" customFormat="1" x14ac:dyDescent="0.35"/>
    <row r="10012" customFormat="1" x14ac:dyDescent="0.35"/>
    <row r="10013" customFormat="1" x14ac:dyDescent="0.35"/>
    <row r="10014" customFormat="1" x14ac:dyDescent="0.35"/>
    <row r="10015" customFormat="1" x14ac:dyDescent="0.35"/>
    <row r="10016" customFormat="1" x14ac:dyDescent="0.35"/>
    <row r="10017" customFormat="1" x14ac:dyDescent="0.35"/>
    <row r="10018" customFormat="1" x14ac:dyDescent="0.35"/>
    <row r="10019" customFormat="1" x14ac:dyDescent="0.35"/>
    <row r="10020" customFormat="1" x14ac:dyDescent="0.35"/>
    <row r="10021" customFormat="1" x14ac:dyDescent="0.35"/>
    <row r="10022" customFormat="1" x14ac:dyDescent="0.35"/>
    <row r="10023" customFormat="1" x14ac:dyDescent="0.35"/>
    <row r="10024" customFormat="1" x14ac:dyDescent="0.35"/>
    <row r="10025" customFormat="1" x14ac:dyDescent="0.35"/>
    <row r="10026" customFormat="1" x14ac:dyDescent="0.35"/>
    <row r="10027" customFormat="1" x14ac:dyDescent="0.35"/>
    <row r="10028" customFormat="1" x14ac:dyDescent="0.35"/>
    <row r="10029" customFormat="1" x14ac:dyDescent="0.35"/>
    <row r="10030" customFormat="1" x14ac:dyDescent="0.35"/>
    <row r="10031" customFormat="1" x14ac:dyDescent="0.35"/>
    <row r="10032" customFormat="1" x14ac:dyDescent="0.35"/>
    <row r="10033" customFormat="1" x14ac:dyDescent="0.35"/>
    <row r="10034" customFormat="1" x14ac:dyDescent="0.35"/>
    <row r="10035" customFormat="1" x14ac:dyDescent="0.35"/>
    <row r="10036" customFormat="1" x14ac:dyDescent="0.35"/>
    <row r="10037" customFormat="1" x14ac:dyDescent="0.35"/>
    <row r="10038" customFormat="1" x14ac:dyDescent="0.35"/>
    <row r="10039" customFormat="1" x14ac:dyDescent="0.35"/>
    <row r="10040" customFormat="1" x14ac:dyDescent="0.35"/>
    <row r="10041" customFormat="1" x14ac:dyDescent="0.35"/>
    <row r="10042" customFormat="1" x14ac:dyDescent="0.35"/>
    <row r="10043" customFormat="1" x14ac:dyDescent="0.35"/>
    <row r="10044" customFormat="1" x14ac:dyDescent="0.35"/>
    <row r="10045" customFormat="1" x14ac:dyDescent="0.35"/>
    <row r="10046" customFormat="1" x14ac:dyDescent="0.35"/>
    <row r="10047" customFormat="1" x14ac:dyDescent="0.35"/>
    <row r="10048" customFormat="1" x14ac:dyDescent="0.35"/>
    <row r="10049" customFormat="1" x14ac:dyDescent="0.35"/>
    <row r="10050" customFormat="1" x14ac:dyDescent="0.35"/>
    <row r="10051" customFormat="1" x14ac:dyDescent="0.35"/>
    <row r="10052" customFormat="1" x14ac:dyDescent="0.35"/>
    <row r="10053" customFormat="1" x14ac:dyDescent="0.35"/>
    <row r="10054" customFormat="1" x14ac:dyDescent="0.35"/>
    <row r="10055" customFormat="1" x14ac:dyDescent="0.35"/>
    <row r="10056" customFormat="1" x14ac:dyDescent="0.35"/>
    <row r="10057" customFormat="1" x14ac:dyDescent="0.35"/>
    <row r="10058" customFormat="1" x14ac:dyDescent="0.35"/>
    <row r="10059" customFormat="1" x14ac:dyDescent="0.35"/>
    <row r="10060" customFormat="1" x14ac:dyDescent="0.35"/>
    <row r="10061" customFormat="1" x14ac:dyDescent="0.35"/>
    <row r="10062" customFormat="1" x14ac:dyDescent="0.35"/>
    <row r="10063" customFormat="1" x14ac:dyDescent="0.35"/>
    <row r="10064" customFormat="1" x14ac:dyDescent="0.35"/>
    <row r="10065" customFormat="1" x14ac:dyDescent="0.35"/>
    <row r="10066" customFormat="1" x14ac:dyDescent="0.35"/>
    <row r="10067" customFormat="1" x14ac:dyDescent="0.35"/>
    <row r="10068" customFormat="1" x14ac:dyDescent="0.35"/>
    <row r="10069" customFormat="1" x14ac:dyDescent="0.35"/>
    <row r="10070" customFormat="1" x14ac:dyDescent="0.35"/>
    <row r="10071" customFormat="1" x14ac:dyDescent="0.35"/>
    <row r="10072" customFormat="1" x14ac:dyDescent="0.35"/>
    <row r="10073" customFormat="1" x14ac:dyDescent="0.35"/>
    <row r="10074" customFormat="1" x14ac:dyDescent="0.35"/>
    <row r="10075" customFormat="1" x14ac:dyDescent="0.35"/>
    <row r="10076" customFormat="1" x14ac:dyDescent="0.35"/>
    <row r="10077" customFormat="1" x14ac:dyDescent="0.35"/>
    <row r="10078" customFormat="1" x14ac:dyDescent="0.35"/>
    <row r="10079" customFormat="1" x14ac:dyDescent="0.35"/>
    <row r="10080" customFormat="1" x14ac:dyDescent="0.35"/>
    <row r="10081" customFormat="1" x14ac:dyDescent="0.35"/>
    <row r="10082" customFormat="1" x14ac:dyDescent="0.35"/>
    <row r="10083" customFormat="1" x14ac:dyDescent="0.35"/>
    <row r="10084" customFormat="1" x14ac:dyDescent="0.35"/>
    <row r="10085" customFormat="1" x14ac:dyDescent="0.35"/>
    <row r="10086" customFormat="1" x14ac:dyDescent="0.35"/>
    <row r="10087" customFormat="1" x14ac:dyDescent="0.35"/>
    <row r="10088" customFormat="1" x14ac:dyDescent="0.35"/>
    <row r="10089" customFormat="1" x14ac:dyDescent="0.35"/>
    <row r="10090" customFormat="1" x14ac:dyDescent="0.35"/>
    <row r="10091" customFormat="1" x14ac:dyDescent="0.35"/>
    <row r="10092" customFormat="1" x14ac:dyDescent="0.35"/>
    <row r="10093" customFormat="1" x14ac:dyDescent="0.35"/>
    <row r="10094" customFormat="1" x14ac:dyDescent="0.35"/>
    <row r="10095" customFormat="1" x14ac:dyDescent="0.35"/>
    <row r="10096" customFormat="1" x14ac:dyDescent="0.35"/>
    <row r="10097" customFormat="1" x14ac:dyDescent="0.35"/>
    <row r="10098" customFormat="1" x14ac:dyDescent="0.35"/>
    <row r="10099" customFormat="1" x14ac:dyDescent="0.35"/>
    <row r="10100" customFormat="1" x14ac:dyDescent="0.35"/>
    <row r="10101" customFormat="1" x14ac:dyDescent="0.35"/>
    <row r="10102" customFormat="1" x14ac:dyDescent="0.35"/>
    <row r="10103" customFormat="1" x14ac:dyDescent="0.35"/>
    <row r="10104" customFormat="1" x14ac:dyDescent="0.35"/>
    <row r="10105" customFormat="1" x14ac:dyDescent="0.35"/>
    <row r="10106" customFormat="1" x14ac:dyDescent="0.35"/>
    <row r="10107" customFormat="1" x14ac:dyDescent="0.35"/>
    <row r="10108" customFormat="1" x14ac:dyDescent="0.35"/>
    <row r="10109" customFormat="1" x14ac:dyDescent="0.35"/>
    <row r="10110" customFormat="1" x14ac:dyDescent="0.35"/>
    <row r="10111" customFormat="1" x14ac:dyDescent="0.35"/>
    <row r="10112" customFormat="1" x14ac:dyDescent="0.35"/>
    <row r="10113" customFormat="1" x14ac:dyDescent="0.35"/>
    <row r="10114" customFormat="1" x14ac:dyDescent="0.35"/>
    <row r="10115" customFormat="1" x14ac:dyDescent="0.35"/>
    <row r="10116" customFormat="1" x14ac:dyDescent="0.35"/>
    <row r="10117" customFormat="1" x14ac:dyDescent="0.35"/>
    <row r="10118" customFormat="1" x14ac:dyDescent="0.35"/>
    <row r="10119" customFormat="1" x14ac:dyDescent="0.35"/>
    <row r="10120" customFormat="1" x14ac:dyDescent="0.35"/>
    <row r="10121" customFormat="1" x14ac:dyDescent="0.35"/>
    <row r="10122" customFormat="1" x14ac:dyDescent="0.35"/>
    <row r="10123" customFormat="1" x14ac:dyDescent="0.35"/>
    <row r="10124" customFormat="1" x14ac:dyDescent="0.35"/>
    <row r="10125" customFormat="1" x14ac:dyDescent="0.35"/>
    <row r="10126" customFormat="1" x14ac:dyDescent="0.35"/>
    <row r="10127" customFormat="1" x14ac:dyDescent="0.35"/>
    <row r="10128" customFormat="1" x14ac:dyDescent="0.35"/>
    <row r="10129" customFormat="1" x14ac:dyDescent="0.35"/>
    <row r="10130" customFormat="1" x14ac:dyDescent="0.35"/>
    <row r="10131" customFormat="1" x14ac:dyDescent="0.35"/>
    <row r="10132" customFormat="1" x14ac:dyDescent="0.35"/>
    <row r="10133" customFormat="1" x14ac:dyDescent="0.35"/>
    <row r="10134" customFormat="1" x14ac:dyDescent="0.35"/>
    <row r="10135" customFormat="1" x14ac:dyDescent="0.35"/>
    <row r="10136" customFormat="1" x14ac:dyDescent="0.35"/>
    <row r="10137" customFormat="1" x14ac:dyDescent="0.35"/>
    <row r="10138" customFormat="1" x14ac:dyDescent="0.35"/>
    <row r="10139" customFormat="1" x14ac:dyDescent="0.35"/>
    <row r="10140" customFormat="1" x14ac:dyDescent="0.35"/>
    <row r="10141" customFormat="1" x14ac:dyDescent="0.35"/>
    <row r="10142" customFormat="1" x14ac:dyDescent="0.35"/>
    <row r="10143" customFormat="1" x14ac:dyDescent="0.35"/>
    <row r="10144" customFormat="1" x14ac:dyDescent="0.35"/>
    <row r="10145" customFormat="1" x14ac:dyDescent="0.35"/>
    <row r="10146" customFormat="1" x14ac:dyDescent="0.35"/>
    <row r="10147" customFormat="1" x14ac:dyDescent="0.35"/>
    <row r="10148" customFormat="1" x14ac:dyDescent="0.35"/>
    <row r="10149" customFormat="1" x14ac:dyDescent="0.35"/>
    <row r="10150" customFormat="1" x14ac:dyDescent="0.35"/>
    <row r="10151" customFormat="1" x14ac:dyDescent="0.35"/>
    <row r="10152" customFormat="1" x14ac:dyDescent="0.35"/>
    <row r="10153" customFormat="1" x14ac:dyDescent="0.35"/>
    <row r="10154" customFormat="1" x14ac:dyDescent="0.35"/>
    <row r="10155" customFormat="1" x14ac:dyDescent="0.35"/>
    <row r="10156" customFormat="1" x14ac:dyDescent="0.35"/>
    <row r="10157" customFormat="1" x14ac:dyDescent="0.35"/>
    <row r="10158" customFormat="1" x14ac:dyDescent="0.35"/>
    <row r="10159" customFormat="1" x14ac:dyDescent="0.35"/>
    <row r="10160" customFormat="1" x14ac:dyDescent="0.35"/>
    <row r="10161" customFormat="1" x14ac:dyDescent="0.35"/>
    <row r="10162" customFormat="1" x14ac:dyDescent="0.35"/>
    <row r="10163" customFormat="1" x14ac:dyDescent="0.35"/>
    <row r="10164" customFormat="1" x14ac:dyDescent="0.35"/>
    <row r="10165" customFormat="1" x14ac:dyDescent="0.35"/>
    <row r="10166" customFormat="1" x14ac:dyDescent="0.35"/>
    <row r="10167" customFormat="1" x14ac:dyDescent="0.35"/>
    <row r="10168" customFormat="1" x14ac:dyDescent="0.35"/>
    <row r="10169" customFormat="1" x14ac:dyDescent="0.35"/>
    <row r="10170" customFormat="1" x14ac:dyDescent="0.35"/>
    <row r="10171" customFormat="1" x14ac:dyDescent="0.35"/>
    <row r="10172" customFormat="1" x14ac:dyDescent="0.35"/>
    <row r="10173" customFormat="1" x14ac:dyDescent="0.35"/>
    <row r="10174" customFormat="1" x14ac:dyDescent="0.35"/>
    <row r="10175" customFormat="1" x14ac:dyDescent="0.35"/>
    <row r="10176" customFormat="1" x14ac:dyDescent="0.35"/>
    <row r="10177" customFormat="1" x14ac:dyDescent="0.35"/>
    <row r="10178" customFormat="1" x14ac:dyDescent="0.35"/>
    <row r="10179" customFormat="1" x14ac:dyDescent="0.35"/>
    <row r="10180" customFormat="1" x14ac:dyDescent="0.35"/>
    <row r="10181" customFormat="1" x14ac:dyDescent="0.35"/>
    <row r="10182" customFormat="1" x14ac:dyDescent="0.35"/>
    <row r="10183" customFormat="1" x14ac:dyDescent="0.35"/>
    <row r="10184" customFormat="1" x14ac:dyDescent="0.35"/>
    <row r="10185" customFormat="1" x14ac:dyDescent="0.35"/>
    <row r="10186" customFormat="1" x14ac:dyDescent="0.35"/>
    <row r="10187" customFormat="1" x14ac:dyDescent="0.35"/>
    <row r="10188" customFormat="1" x14ac:dyDescent="0.35"/>
    <row r="10189" customFormat="1" x14ac:dyDescent="0.35"/>
    <row r="10190" customFormat="1" x14ac:dyDescent="0.35"/>
    <row r="10191" customFormat="1" x14ac:dyDescent="0.35"/>
    <row r="10192" customFormat="1" x14ac:dyDescent="0.35"/>
    <row r="10193" customFormat="1" x14ac:dyDescent="0.35"/>
    <row r="10194" customFormat="1" x14ac:dyDescent="0.35"/>
    <row r="10195" customFormat="1" x14ac:dyDescent="0.35"/>
    <row r="10196" customFormat="1" x14ac:dyDescent="0.35"/>
    <row r="10197" customFormat="1" x14ac:dyDescent="0.35"/>
    <row r="10198" customFormat="1" x14ac:dyDescent="0.35"/>
    <row r="10199" customFormat="1" x14ac:dyDescent="0.35"/>
    <row r="10200" customFormat="1" x14ac:dyDescent="0.35"/>
    <row r="10201" customFormat="1" x14ac:dyDescent="0.35"/>
    <row r="10202" customFormat="1" x14ac:dyDescent="0.35"/>
    <row r="10203" customFormat="1" x14ac:dyDescent="0.35"/>
    <row r="10204" customFormat="1" x14ac:dyDescent="0.35"/>
    <row r="10205" customFormat="1" x14ac:dyDescent="0.35"/>
    <row r="10206" customFormat="1" x14ac:dyDescent="0.35"/>
    <row r="10207" customFormat="1" x14ac:dyDescent="0.35"/>
    <row r="10208" customFormat="1" x14ac:dyDescent="0.35"/>
    <row r="10209" customFormat="1" x14ac:dyDescent="0.35"/>
    <row r="10210" customFormat="1" x14ac:dyDescent="0.35"/>
    <row r="10211" customFormat="1" x14ac:dyDescent="0.35"/>
    <row r="10212" customFormat="1" x14ac:dyDescent="0.35"/>
    <row r="10213" customFormat="1" x14ac:dyDescent="0.35"/>
    <row r="10214" customFormat="1" x14ac:dyDescent="0.35"/>
    <row r="10215" customFormat="1" x14ac:dyDescent="0.35"/>
    <row r="10216" customFormat="1" x14ac:dyDescent="0.35"/>
    <row r="10217" customFormat="1" x14ac:dyDescent="0.35"/>
    <row r="10218" customFormat="1" x14ac:dyDescent="0.35"/>
    <row r="10219" customFormat="1" x14ac:dyDescent="0.35"/>
    <row r="10220" customFormat="1" x14ac:dyDescent="0.35"/>
    <row r="10221" customFormat="1" x14ac:dyDescent="0.35"/>
    <row r="10222" customFormat="1" x14ac:dyDescent="0.35"/>
    <row r="10223" customFormat="1" x14ac:dyDescent="0.35"/>
    <row r="10224" customFormat="1" x14ac:dyDescent="0.35"/>
    <row r="10225" customFormat="1" x14ac:dyDescent="0.35"/>
    <row r="10226" customFormat="1" x14ac:dyDescent="0.35"/>
    <row r="10227" customFormat="1" x14ac:dyDescent="0.35"/>
    <row r="10228" customFormat="1" x14ac:dyDescent="0.35"/>
    <row r="10229" customFormat="1" x14ac:dyDescent="0.35"/>
    <row r="10230" customFormat="1" x14ac:dyDescent="0.35"/>
    <row r="10231" customFormat="1" x14ac:dyDescent="0.35"/>
    <row r="10232" customFormat="1" x14ac:dyDescent="0.35"/>
    <row r="10233" customFormat="1" x14ac:dyDescent="0.35"/>
    <row r="10234" customFormat="1" x14ac:dyDescent="0.35"/>
    <row r="10235" customFormat="1" x14ac:dyDescent="0.35"/>
    <row r="10236" customFormat="1" x14ac:dyDescent="0.35"/>
    <row r="10237" customFormat="1" x14ac:dyDescent="0.35"/>
    <row r="10238" customFormat="1" x14ac:dyDescent="0.35"/>
    <row r="10239" customFormat="1" x14ac:dyDescent="0.35"/>
    <row r="10240" customFormat="1" x14ac:dyDescent="0.35"/>
    <row r="10241" customFormat="1" x14ac:dyDescent="0.35"/>
    <row r="10242" customFormat="1" x14ac:dyDescent="0.35"/>
    <row r="10243" customFormat="1" x14ac:dyDescent="0.35"/>
    <row r="10244" customFormat="1" x14ac:dyDescent="0.35"/>
    <row r="10245" customFormat="1" x14ac:dyDescent="0.35"/>
    <row r="10246" customFormat="1" x14ac:dyDescent="0.35"/>
    <row r="10247" customFormat="1" x14ac:dyDescent="0.35"/>
    <row r="10248" customFormat="1" x14ac:dyDescent="0.35"/>
    <row r="10249" customFormat="1" x14ac:dyDescent="0.35"/>
    <row r="10250" customFormat="1" x14ac:dyDescent="0.35"/>
    <row r="10251" customFormat="1" x14ac:dyDescent="0.35"/>
    <row r="10252" customFormat="1" x14ac:dyDescent="0.35"/>
    <row r="10253" customFormat="1" x14ac:dyDescent="0.35"/>
    <row r="10254" customFormat="1" x14ac:dyDescent="0.35"/>
    <row r="10255" customFormat="1" x14ac:dyDescent="0.35"/>
    <row r="10256" customFormat="1" x14ac:dyDescent="0.35"/>
    <row r="10257" customFormat="1" x14ac:dyDescent="0.35"/>
    <row r="10258" customFormat="1" x14ac:dyDescent="0.35"/>
    <row r="10259" customFormat="1" x14ac:dyDescent="0.35"/>
    <row r="10260" customFormat="1" x14ac:dyDescent="0.35"/>
    <row r="10261" customFormat="1" x14ac:dyDescent="0.35"/>
    <row r="10262" customFormat="1" x14ac:dyDescent="0.35"/>
    <row r="10263" customFormat="1" x14ac:dyDescent="0.35"/>
    <row r="10264" customFormat="1" x14ac:dyDescent="0.35"/>
    <row r="10265" customFormat="1" x14ac:dyDescent="0.35"/>
    <row r="10266" customFormat="1" x14ac:dyDescent="0.35"/>
    <row r="10267" customFormat="1" x14ac:dyDescent="0.35"/>
    <row r="10268" customFormat="1" x14ac:dyDescent="0.35"/>
    <row r="10269" customFormat="1" x14ac:dyDescent="0.35"/>
    <row r="10270" customFormat="1" x14ac:dyDescent="0.35"/>
    <row r="10271" customFormat="1" x14ac:dyDescent="0.35"/>
    <row r="10272" customFormat="1" x14ac:dyDescent="0.35"/>
    <row r="10273" customFormat="1" x14ac:dyDescent="0.35"/>
    <row r="10274" customFormat="1" x14ac:dyDescent="0.35"/>
    <row r="10275" customFormat="1" x14ac:dyDescent="0.35"/>
    <row r="10276" customFormat="1" x14ac:dyDescent="0.35"/>
    <row r="10277" customFormat="1" x14ac:dyDescent="0.35"/>
    <row r="10278" customFormat="1" x14ac:dyDescent="0.35"/>
    <row r="10279" customFormat="1" x14ac:dyDescent="0.35"/>
    <row r="10280" customFormat="1" x14ac:dyDescent="0.35"/>
    <row r="10281" customFormat="1" x14ac:dyDescent="0.35"/>
    <row r="10282" customFormat="1" x14ac:dyDescent="0.35"/>
    <row r="10283" customFormat="1" x14ac:dyDescent="0.35"/>
    <row r="10284" customFormat="1" x14ac:dyDescent="0.35"/>
    <row r="10285" customFormat="1" x14ac:dyDescent="0.35"/>
    <row r="10286" customFormat="1" x14ac:dyDescent="0.35"/>
    <row r="10287" customFormat="1" x14ac:dyDescent="0.35"/>
    <row r="10288" customFormat="1" x14ac:dyDescent="0.35"/>
    <row r="10289" customFormat="1" x14ac:dyDescent="0.35"/>
    <row r="10290" customFormat="1" x14ac:dyDescent="0.35"/>
    <row r="10291" customFormat="1" x14ac:dyDescent="0.35"/>
    <row r="10292" customFormat="1" x14ac:dyDescent="0.35"/>
    <row r="10293" customFormat="1" x14ac:dyDescent="0.35"/>
    <row r="10294" customFormat="1" x14ac:dyDescent="0.35"/>
    <row r="10295" customFormat="1" x14ac:dyDescent="0.35"/>
    <row r="10296" customFormat="1" x14ac:dyDescent="0.35"/>
    <row r="10297" customFormat="1" x14ac:dyDescent="0.35"/>
    <row r="10298" customFormat="1" x14ac:dyDescent="0.35"/>
    <row r="10299" customFormat="1" x14ac:dyDescent="0.35"/>
    <row r="10300" customFormat="1" x14ac:dyDescent="0.35"/>
    <row r="10301" customFormat="1" x14ac:dyDescent="0.35"/>
    <row r="10302" customFormat="1" x14ac:dyDescent="0.35"/>
    <row r="10303" customFormat="1" x14ac:dyDescent="0.35"/>
    <row r="10304" customFormat="1" x14ac:dyDescent="0.35"/>
    <row r="10305" customFormat="1" x14ac:dyDescent="0.35"/>
    <row r="10306" customFormat="1" x14ac:dyDescent="0.35"/>
    <row r="10307" customFormat="1" x14ac:dyDescent="0.35"/>
    <row r="10308" customFormat="1" x14ac:dyDescent="0.35"/>
    <row r="10309" customFormat="1" x14ac:dyDescent="0.35"/>
    <row r="10310" customFormat="1" x14ac:dyDescent="0.35"/>
    <row r="10311" customFormat="1" x14ac:dyDescent="0.35"/>
    <row r="10312" customFormat="1" x14ac:dyDescent="0.35"/>
    <row r="10313" customFormat="1" x14ac:dyDescent="0.35"/>
    <row r="10314" customFormat="1" x14ac:dyDescent="0.35"/>
    <row r="10315" customFormat="1" x14ac:dyDescent="0.35"/>
    <row r="10316" customFormat="1" x14ac:dyDescent="0.35"/>
    <row r="10317" customFormat="1" x14ac:dyDescent="0.35"/>
    <row r="10318" customFormat="1" x14ac:dyDescent="0.35"/>
    <row r="10319" customFormat="1" x14ac:dyDescent="0.35"/>
    <row r="10320" customFormat="1" x14ac:dyDescent="0.35"/>
    <row r="10321" customFormat="1" x14ac:dyDescent="0.35"/>
    <row r="10322" customFormat="1" x14ac:dyDescent="0.35"/>
    <row r="10323" customFormat="1" x14ac:dyDescent="0.35"/>
    <row r="10324" customFormat="1" x14ac:dyDescent="0.35"/>
    <row r="10325" customFormat="1" x14ac:dyDescent="0.35"/>
    <row r="10326" customFormat="1" x14ac:dyDescent="0.35"/>
    <row r="10327" customFormat="1" x14ac:dyDescent="0.35"/>
    <row r="10328" customFormat="1" x14ac:dyDescent="0.35"/>
    <row r="10329" customFormat="1" x14ac:dyDescent="0.35"/>
    <row r="10330" customFormat="1" x14ac:dyDescent="0.35"/>
    <row r="10331" customFormat="1" x14ac:dyDescent="0.35"/>
    <row r="10332" customFormat="1" x14ac:dyDescent="0.35"/>
    <row r="10333" customFormat="1" x14ac:dyDescent="0.35"/>
    <row r="10334" customFormat="1" x14ac:dyDescent="0.35"/>
    <row r="10335" customFormat="1" x14ac:dyDescent="0.35"/>
    <row r="10336" customFormat="1" x14ac:dyDescent="0.35"/>
    <row r="10337" customFormat="1" x14ac:dyDescent="0.35"/>
    <row r="10338" customFormat="1" x14ac:dyDescent="0.35"/>
    <row r="10339" customFormat="1" x14ac:dyDescent="0.35"/>
    <row r="10340" customFormat="1" x14ac:dyDescent="0.35"/>
    <row r="10341" customFormat="1" x14ac:dyDescent="0.35"/>
    <row r="10342" customFormat="1" x14ac:dyDescent="0.35"/>
    <row r="10343" customFormat="1" x14ac:dyDescent="0.35"/>
    <row r="10344" customFormat="1" x14ac:dyDescent="0.35"/>
    <row r="10345" customFormat="1" x14ac:dyDescent="0.35"/>
    <row r="10346" customFormat="1" x14ac:dyDescent="0.35"/>
    <row r="10347" customFormat="1" x14ac:dyDescent="0.35"/>
    <row r="10348" customFormat="1" x14ac:dyDescent="0.35"/>
    <row r="10349" customFormat="1" x14ac:dyDescent="0.35"/>
    <row r="10350" customFormat="1" x14ac:dyDescent="0.35"/>
    <row r="10351" customFormat="1" x14ac:dyDescent="0.35"/>
    <row r="10352" customFormat="1" x14ac:dyDescent="0.35"/>
    <row r="10353" customFormat="1" x14ac:dyDescent="0.35"/>
    <row r="10354" customFormat="1" x14ac:dyDescent="0.35"/>
    <row r="10355" customFormat="1" x14ac:dyDescent="0.35"/>
    <row r="10356" customFormat="1" x14ac:dyDescent="0.35"/>
    <row r="10357" customFormat="1" x14ac:dyDescent="0.35"/>
    <row r="10358" customFormat="1" x14ac:dyDescent="0.35"/>
    <row r="10359" customFormat="1" x14ac:dyDescent="0.35"/>
    <row r="10360" customFormat="1" x14ac:dyDescent="0.35"/>
    <row r="10361" customFormat="1" x14ac:dyDescent="0.35"/>
    <row r="10362" customFormat="1" x14ac:dyDescent="0.35"/>
    <row r="10363" customFormat="1" x14ac:dyDescent="0.35"/>
    <row r="10364" customFormat="1" x14ac:dyDescent="0.35"/>
    <row r="10365" customFormat="1" x14ac:dyDescent="0.35"/>
    <row r="10366" customFormat="1" x14ac:dyDescent="0.35"/>
    <row r="10367" customFormat="1" x14ac:dyDescent="0.35"/>
    <row r="10368" customFormat="1" x14ac:dyDescent="0.35"/>
    <row r="10369" customFormat="1" x14ac:dyDescent="0.35"/>
    <row r="10370" customFormat="1" x14ac:dyDescent="0.35"/>
    <row r="10371" customFormat="1" x14ac:dyDescent="0.35"/>
    <row r="10372" customFormat="1" x14ac:dyDescent="0.35"/>
    <row r="10373" customFormat="1" x14ac:dyDescent="0.35"/>
    <row r="10374" customFormat="1" x14ac:dyDescent="0.35"/>
    <row r="10375" customFormat="1" x14ac:dyDescent="0.35"/>
    <row r="10376" customFormat="1" x14ac:dyDescent="0.35"/>
    <row r="10377" customFormat="1" x14ac:dyDescent="0.35"/>
    <row r="10378" customFormat="1" x14ac:dyDescent="0.35"/>
    <row r="10379" customFormat="1" x14ac:dyDescent="0.35"/>
    <row r="10380" customFormat="1" x14ac:dyDescent="0.35"/>
    <row r="10381" customFormat="1" x14ac:dyDescent="0.35"/>
    <row r="10382" customFormat="1" x14ac:dyDescent="0.35"/>
    <row r="10383" customFormat="1" x14ac:dyDescent="0.35"/>
    <row r="10384" customFormat="1" x14ac:dyDescent="0.35"/>
    <row r="10385" customFormat="1" x14ac:dyDescent="0.35"/>
    <row r="10386" customFormat="1" x14ac:dyDescent="0.35"/>
    <row r="10387" customFormat="1" x14ac:dyDescent="0.35"/>
    <row r="10388" customFormat="1" x14ac:dyDescent="0.35"/>
    <row r="10389" customFormat="1" x14ac:dyDescent="0.35"/>
    <row r="10390" customFormat="1" x14ac:dyDescent="0.35"/>
    <row r="10391" customFormat="1" x14ac:dyDescent="0.35"/>
    <row r="10392" customFormat="1" x14ac:dyDescent="0.35"/>
    <row r="10393" customFormat="1" x14ac:dyDescent="0.35"/>
    <row r="10394" customFormat="1" x14ac:dyDescent="0.35"/>
    <row r="10395" customFormat="1" x14ac:dyDescent="0.35"/>
    <row r="10396" customFormat="1" x14ac:dyDescent="0.35"/>
    <row r="10397" customFormat="1" x14ac:dyDescent="0.35"/>
    <row r="10398" customFormat="1" x14ac:dyDescent="0.35"/>
    <row r="10399" customFormat="1" x14ac:dyDescent="0.35"/>
    <row r="10400" customFormat="1" x14ac:dyDescent="0.35"/>
    <row r="10401" customFormat="1" x14ac:dyDescent="0.35"/>
    <row r="10402" customFormat="1" x14ac:dyDescent="0.35"/>
    <row r="10403" customFormat="1" x14ac:dyDescent="0.35"/>
    <row r="10404" customFormat="1" x14ac:dyDescent="0.35"/>
    <row r="10405" customFormat="1" x14ac:dyDescent="0.35"/>
    <row r="10406" customFormat="1" x14ac:dyDescent="0.35"/>
    <row r="10407" customFormat="1" x14ac:dyDescent="0.35"/>
    <row r="10408" customFormat="1" x14ac:dyDescent="0.35"/>
    <row r="10409" customFormat="1" x14ac:dyDescent="0.35"/>
    <row r="10410" customFormat="1" x14ac:dyDescent="0.35"/>
    <row r="10411" customFormat="1" x14ac:dyDescent="0.35"/>
    <row r="10412" customFormat="1" x14ac:dyDescent="0.35"/>
    <row r="10413" customFormat="1" x14ac:dyDescent="0.35"/>
    <row r="10414" customFormat="1" x14ac:dyDescent="0.35"/>
    <row r="10415" customFormat="1" x14ac:dyDescent="0.35"/>
    <row r="10416" customFormat="1" x14ac:dyDescent="0.35"/>
    <row r="10417" customFormat="1" x14ac:dyDescent="0.35"/>
    <row r="10418" customFormat="1" x14ac:dyDescent="0.35"/>
    <row r="10419" customFormat="1" x14ac:dyDescent="0.35"/>
    <row r="10420" customFormat="1" x14ac:dyDescent="0.35"/>
    <row r="10421" customFormat="1" x14ac:dyDescent="0.35"/>
    <row r="10422" customFormat="1" x14ac:dyDescent="0.35"/>
    <row r="10423" customFormat="1" x14ac:dyDescent="0.35"/>
    <row r="10424" customFormat="1" x14ac:dyDescent="0.35"/>
    <row r="10425" customFormat="1" x14ac:dyDescent="0.35"/>
    <row r="10426" customFormat="1" x14ac:dyDescent="0.35"/>
    <row r="10427" customFormat="1" x14ac:dyDescent="0.35"/>
    <row r="10428" customFormat="1" x14ac:dyDescent="0.35"/>
    <row r="10429" customFormat="1" x14ac:dyDescent="0.35"/>
    <row r="10430" customFormat="1" x14ac:dyDescent="0.35"/>
    <row r="10431" customFormat="1" x14ac:dyDescent="0.35"/>
    <row r="10432" customFormat="1" x14ac:dyDescent="0.35"/>
    <row r="10433" customFormat="1" x14ac:dyDescent="0.35"/>
    <row r="10434" customFormat="1" x14ac:dyDescent="0.35"/>
    <row r="10435" customFormat="1" x14ac:dyDescent="0.35"/>
    <row r="10436" customFormat="1" x14ac:dyDescent="0.35"/>
    <row r="10437" customFormat="1" x14ac:dyDescent="0.35"/>
    <row r="10438" customFormat="1" x14ac:dyDescent="0.35"/>
    <row r="10439" customFormat="1" x14ac:dyDescent="0.35"/>
    <row r="10440" customFormat="1" x14ac:dyDescent="0.35"/>
    <row r="10441" customFormat="1" x14ac:dyDescent="0.35"/>
    <row r="10442" customFormat="1" x14ac:dyDescent="0.35"/>
    <row r="10443" customFormat="1" x14ac:dyDescent="0.35"/>
    <row r="10444" customFormat="1" x14ac:dyDescent="0.35"/>
    <row r="10445" customFormat="1" x14ac:dyDescent="0.35"/>
    <row r="10446" customFormat="1" x14ac:dyDescent="0.35"/>
    <row r="10447" customFormat="1" x14ac:dyDescent="0.35"/>
    <row r="10448" customFormat="1" x14ac:dyDescent="0.35"/>
    <row r="10449" customFormat="1" x14ac:dyDescent="0.35"/>
    <row r="10450" customFormat="1" x14ac:dyDescent="0.35"/>
    <row r="10451" customFormat="1" x14ac:dyDescent="0.35"/>
    <row r="10452" customFormat="1" x14ac:dyDescent="0.35"/>
    <row r="10453" customFormat="1" x14ac:dyDescent="0.35"/>
    <row r="10454" customFormat="1" x14ac:dyDescent="0.35"/>
    <row r="10455" customFormat="1" x14ac:dyDescent="0.35"/>
    <row r="10456" customFormat="1" x14ac:dyDescent="0.35"/>
    <row r="10457" customFormat="1" x14ac:dyDescent="0.35"/>
    <row r="10458" customFormat="1" x14ac:dyDescent="0.35"/>
    <row r="10459" customFormat="1" x14ac:dyDescent="0.35"/>
    <row r="10460" customFormat="1" x14ac:dyDescent="0.35"/>
    <row r="10461" customFormat="1" x14ac:dyDescent="0.35"/>
    <row r="10462" customFormat="1" x14ac:dyDescent="0.35"/>
    <row r="10463" customFormat="1" x14ac:dyDescent="0.35"/>
    <row r="10464" customFormat="1" x14ac:dyDescent="0.35"/>
    <row r="10465" customFormat="1" x14ac:dyDescent="0.35"/>
    <row r="10466" customFormat="1" x14ac:dyDescent="0.35"/>
    <row r="10467" customFormat="1" x14ac:dyDescent="0.35"/>
    <row r="10468" customFormat="1" x14ac:dyDescent="0.35"/>
    <row r="10469" customFormat="1" x14ac:dyDescent="0.35"/>
    <row r="10470" customFormat="1" x14ac:dyDescent="0.35"/>
    <row r="10471" customFormat="1" x14ac:dyDescent="0.35"/>
    <row r="10472" customFormat="1" x14ac:dyDescent="0.35"/>
    <row r="10473" customFormat="1" x14ac:dyDescent="0.35"/>
    <row r="10474" customFormat="1" x14ac:dyDescent="0.35"/>
    <row r="10475" customFormat="1" x14ac:dyDescent="0.35"/>
    <row r="10476" customFormat="1" x14ac:dyDescent="0.35"/>
    <row r="10477" customFormat="1" x14ac:dyDescent="0.35"/>
    <row r="10478" customFormat="1" x14ac:dyDescent="0.35"/>
    <row r="10479" customFormat="1" x14ac:dyDescent="0.35"/>
    <row r="10480" customFormat="1" x14ac:dyDescent="0.35"/>
    <row r="10481" customFormat="1" x14ac:dyDescent="0.35"/>
    <row r="10482" customFormat="1" x14ac:dyDescent="0.35"/>
    <row r="10483" customFormat="1" x14ac:dyDescent="0.35"/>
    <row r="10484" customFormat="1" x14ac:dyDescent="0.35"/>
    <row r="10485" customFormat="1" x14ac:dyDescent="0.35"/>
    <row r="10486" customFormat="1" x14ac:dyDescent="0.35"/>
    <row r="10487" customFormat="1" x14ac:dyDescent="0.35"/>
    <row r="10488" customFormat="1" x14ac:dyDescent="0.35"/>
    <row r="10489" customFormat="1" x14ac:dyDescent="0.35"/>
    <row r="10490" customFormat="1" x14ac:dyDescent="0.35"/>
    <row r="10491" customFormat="1" x14ac:dyDescent="0.35"/>
    <row r="10492" customFormat="1" x14ac:dyDescent="0.35"/>
    <row r="10493" customFormat="1" x14ac:dyDescent="0.35"/>
    <row r="10494" customFormat="1" x14ac:dyDescent="0.35"/>
    <row r="10495" customFormat="1" x14ac:dyDescent="0.35"/>
    <row r="10496" customFormat="1" x14ac:dyDescent="0.35"/>
    <row r="10497" customFormat="1" x14ac:dyDescent="0.35"/>
    <row r="10498" customFormat="1" x14ac:dyDescent="0.35"/>
    <row r="10499" customFormat="1" x14ac:dyDescent="0.35"/>
    <row r="10500" customFormat="1" x14ac:dyDescent="0.35"/>
    <row r="10501" customFormat="1" x14ac:dyDescent="0.35"/>
    <row r="10502" customFormat="1" x14ac:dyDescent="0.35"/>
    <row r="10503" customFormat="1" x14ac:dyDescent="0.35"/>
    <row r="10504" customFormat="1" x14ac:dyDescent="0.35"/>
    <row r="10505" customFormat="1" x14ac:dyDescent="0.35"/>
    <row r="10506" customFormat="1" x14ac:dyDescent="0.35"/>
    <row r="10507" customFormat="1" x14ac:dyDescent="0.35"/>
    <row r="10508" customFormat="1" x14ac:dyDescent="0.35"/>
    <row r="10509" customFormat="1" x14ac:dyDescent="0.35"/>
    <row r="10510" customFormat="1" x14ac:dyDescent="0.35"/>
    <row r="10511" customFormat="1" x14ac:dyDescent="0.35"/>
    <row r="10512" customFormat="1" x14ac:dyDescent="0.35"/>
    <row r="10513" customFormat="1" x14ac:dyDescent="0.35"/>
    <row r="10514" customFormat="1" x14ac:dyDescent="0.35"/>
    <row r="10515" customFormat="1" x14ac:dyDescent="0.35"/>
    <row r="10516" customFormat="1" x14ac:dyDescent="0.35"/>
    <row r="10517" customFormat="1" x14ac:dyDescent="0.35"/>
    <row r="10518" customFormat="1" x14ac:dyDescent="0.35"/>
    <row r="10519" customFormat="1" x14ac:dyDescent="0.35"/>
    <row r="10520" customFormat="1" x14ac:dyDescent="0.35"/>
    <row r="10521" customFormat="1" x14ac:dyDescent="0.35"/>
    <row r="10522" customFormat="1" x14ac:dyDescent="0.35"/>
    <row r="10523" customFormat="1" x14ac:dyDescent="0.35"/>
    <row r="10524" customFormat="1" x14ac:dyDescent="0.35"/>
    <row r="10525" customFormat="1" x14ac:dyDescent="0.35"/>
    <row r="10526" customFormat="1" x14ac:dyDescent="0.35"/>
    <row r="10527" customFormat="1" x14ac:dyDescent="0.35"/>
    <row r="10528" customFormat="1" x14ac:dyDescent="0.35"/>
    <row r="10529" customFormat="1" x14ac:dyDescent="0.35"/>
    <row r="10530" customFormat="1" x14ac:dyDescent="0.35"/>
    <row r="10531" customFormat="1" x14ac:dyDescent="0.35"/>
    <row r="10532" customFormat="1" x14ac:dyDescent="0.35"/>
    <row r="10533" customFormat="1" x14ac:dyDescent="0.35"/>
    <row r="10534" customFormat="1" x14ac:dyDescent="0.35"/>
    <row r="10535" customFormat="1" x14ac:dyDescent="0.35"/>
    <row r="10536" customFormat="1" x14ac:dyDescent="0.35"/>
    <row r="10537" customFormat="1" x14ac:dyDescent="0.35"/>
    <row r="10538" customFormat="1" x14ac:dyDescent="0.35"/>
    <row r="10539" customFormat="1" x14ac:dyDescent="0.35"/>
    <row r="10540" customFormat="1" x14ac:dyDescent="0.35"/>
    <row r="10541" customFormat="1" x14ac:dyDescent="0.35"/>
    <row r="10542" customFormat="1" x14ac:dyDescent="0.35"/>
    <row r="10543" customFormat="1" x14ac:dyDescent="0.35"/>
    <row r="10544" customFormat="1" x14ac:dyDescent="0.35"/>
    <row r="10545" customFormat="1" x14ac:dyDescent="0.35"/>
    <row r="10546" customFormat="1" x14ac:dyDescent="0.35"/>
    <row r="10547" customFormat="1" x14ac:dyDescent="0.35"/>
    <row r="10548" customFormat="1" x14ac:dyDescent="0.35"/>
    <row r="10549" customFormat="1" x14ac:dyDescent="0.35"/>
    <row r="10550" customFormat="1" x14ac:dyDescent="0.35"/>
    <row r="10551" customFormat="1" x14ac:dyDescent="0.35"/>
    <row r="10552" customFormat="1" x14ac:dyDescent="0.35"/>
    <row r="10553" customFormat="1" x14ac:dyDescent="0.35"/>
    <row r="10554" customFormat="1" x14ac:dyDescent="0.35"/>
    <row r="10555" customFormat="1" x14ac:dyDescent="0.35"/>
    <row r="10556" customFormat="1" x14ac:dyDescent="0.35"/>
    <row r="10557" customFormat="1" x14ac:dyDescent="0.35"/>
    <row r="10558" customFormat="1" x14ac:dyDescent="0.35"/>
    <row r="10559" customFormat="1" x14ac:dyDescent="0.35"/>
    <row r="10560" customFormat="1" x14ac:dyDescent="0.35"/>
    <row r="10561" customFormat="1" x14ac:dyDescent="0.35"/>
    <row r="10562" customFormat="1" x14ac:dyDescent="0.35"/>
    <row r="10563" customFormat="1" x14ac:dyDescent="0.35"/>
    <row r="10564" customFormat="1" x14ac:dyDescent="0.35"/>
    <row r="10565" customFormat="1" x14ac:dyDescent="0.35"/>
    <row r="10566" customFormat="1" x14ac:dyDescent="0.35"/>
    <row r="10567" customFormat="1" x14ac:dyDescent="0.35"/>
    <row r="10568" customFormat="1" x14ac:dyDescent="0.35"/>
    <row r="10569" customFormat="1" x14ac:dyDescent="0.35"/>
    <row r="10570" customFormat="1" x14ac:dyDescent="0.35"/>
    <row r="10571" customFormat="1" x14ac:dyDescent="0.35"/>
    <row r="10572" customFormat="1" x14ac:dyDescent="0.35"/>
    <row r="10573" customFormat="1" x14ac:dyDescent="0.35"/>
    <row r="10574" customFormat="1" x14ac:dyDescent="0.35"/>
    <row r="10575" customFormat="1" x14ac:dyDescent="0.35"/>
    <row r="10576" customFormat="1" x14ac:dyDescent="0.35"/>
    <row r="10577" customFormat="1" x14ac:dyDescent="0.35"/>
    <row r="10578" customFormat="1" x14ac:dyDescent="0.35"/>
    <row r="10579" customFormat="1" x14ac:dyDescent="0.35"/>
    <row r="10580" customFormat="1" x14ac:dyDescent="0.35"/>
    <row r="10581" customFormat="1" x14ac:dyDescent="0.35"/>
    <row r="10582" customFormat="1" x14ac:dyDescent="0.35"/>
    <row r="10583" customFormat="1" x14ac:dyDescent="0.35"/>
    <row r="10584" customFormat="1" x14ac:dyDescent="0.35"/>
    <row r="10585" customFormat="1" x14ac:dyDescent="0.35"/>
    <row r="10586" customFormat="1" x14ac:dyDescent="0.35"/>
    <row r="10587" customFormat="1" x14ac:dyDescent="0.35"/>
    <row r="10588" customFormat="1" x14ac:dyDescent="0.35"/>
    <row r="10589" customFormat="1" x14ac:dyDescent="0.35"/>
    <row r="10590" customFormat="1" x14ac:dyDescent="0.35"/>
    <row r="10591" customFormat="1" x14ac:dyDescent="0.35"/>
    <row r="10592" customFormat="1" x14ac:dyDescent="0.35"/>
    <row r="10593" customFormat="1" x14ac:dyDescent="0.35"/>
    <row r="10594" customFormat="1" x14ac:dyDescent="0.35"/>
    <row r="10595" customFormat="1" x14ac:dyDescent="0.35"/>
    <row r="10596" customFormat="1" x14ac:dyDescent="0.35"/>
    <row r="10597" customFormat="1" x14ac:dyDescent="0.35"/>
    <row r="10598" customFormat="1" x14ac:dyDescent="0.35"/>
    <row r="10599" customFormat="1" x14ac:dyDescent="0.35"/>
    <row r="10600" customFormat="1" x14ac:dyDescent="0.35"/>
    <row r="10601" customFormat="1" x14ac:dyDescent="0.35"/>
    <row r="10602" customFormat="1" x14ac:dyDescent="0.35"/>
    <row r="10603" customFormat="1" x14ac:dyDescent="0.35"/>
    <row r="10604" customFormat="1" x14ac:dyDescent="0.35"/>
    <row r="10605" customFormat="1" x14ac:dyDescent="0.35"/>
    <row r="10606" customFormat="1" x14ac:dyDescent="0.35"/>
    <row r="10607" customFormat="1" x14ac:dyDescent="0.35"/>
    <row r="10608" customFormat="1" x14ac:dyDescent="0.35"/>
    <row r="10609" customFormat="1" x14ac:dyDescent="0.35"/>
    <row r="10610" customFormat="1" x14ac:dyDescent="0.35"/>
    <row r="10611" customFormat="1" x14ac:dyDescent="0.35"/>
    <row r="10612" customFormat="1" x14ac:dyDescent="0.35"/>
    <row r="10613" customFormat="1" x14ac:dyDescent="0.35"/>
    <row r="10614" customFormat="1" x14ac:dyDescent="0.35"/>
    <row r="10615" customFormat="1" x14ac:dyDescent="0.35"/>
    <row r="10616" customFormat="1" x14ac:dyDescent="0.35"/>
    <row r="10617" customFormat="1" x14ac:dyDescent="0.35"/>
    <row r="10618" customFormat="1" x14ac:dyDescent="0.35"/>
    <row r="10619" customFormat="1" x14ac:dyDescent="0.35"/>
    <row r="10620" customFormat="1" x14ac:dyDescent="0.35"/>
    <row r="10621" customFormat="1" x14ac:dyDescent="0.35"/>
    <row r="10622" customFormat="1" x14ac:dyDescent="0.35"/>
    <row r="10623" customFormat="1" x14ac:dyDescent="0.35"/>
    <row r="10624" customFormat="1" x14ac:dyDescent="0.35"/>
    <row r="10625" customFormat="1" x14ac:dyDescent="0.35"/>
    <row r="10626" customFormat="1" x14ac:dyDescent="0.35"/>
    <row r="10627" customFormat="1" x14ac:dyDescent="0.35"/>
    <row r="10628" customFormat="1" x14ac:dyDescent="0.35"/>
    <row r="10629" customFormat="1" x14ac:dyDescent="0.35"/>
    <row r="10630" customFormat="1" x14ac:dyDescent="0.35"/>
    <row r="10631" customFormat="1" x14ac:dyDescent="0.35"/>
    <row r="10632" customFormat="1" x14ac:dyDescent="0.35"/>
    <row r="10633" customFormat="1" x14ac:dyDescent="0.35"/>
    <row r="10634" customFormat="1" x14ac:dyDescent="0.35"/>
    <row r="10635" customFormat="1" x14ac:dyDescent="0.35"/>
    <row r="10636" customFormat="1" x14ac:dyDescent="0.35"/>
    <row r="10637" customFormat="1" x14ac:dyDescent="0.35"/>
    <row r="10638" customFormat="1" x14ac:dyDescent="0.35"/>
    <row r="10639" customFormat="1" x14ac:dyDescent="0.35"/>
    <row r="10640" customFormat="1" x14ac:dyDescent="0.35"/>
    <row r="10641" customFormat="1" x14ac:dyDescent="0.35"/>
    <row r="10642" customFormat="1" x14ac:dyDescent="0.35"/>
    <row r="10643" customFormat="1" x14ac:dyDescent="0.35"/>
    <row r="10644" customFormat="1" x14ac:dyDescent="0.35"/>
    <row r="10645" customFormat="1" x14ac:dyDescent="0.35"/>
    <row r="10646" customFormat="1" x14ac:dyDescent="0.35"/>
    <row r="10647" customFormat="1" x14ac:dyDescent="0.35"/>
    <row r="10648" customFormat="1" x14ac:dyDescent="0.35"/>
    <row r="10649" customFormat="1" x14ac:dyDescent="0.35"/>
    <row r="10650" customFormat="1" x14ac:dyDescent="0.35"/>
    <row r="10651" customFormat="1" x14ac:dyDescent="0.35"/>
    <row r="10652" customFormat="1" x14ac:dyDescent="0.35"/>
    <row r="10653" customFormat="1" x14ac:dyDescent="0.35"/>
    <row r="10654" customFormat="1" x14ac:dyDescent="0.35"/>
    <row r="10655" customFormat="1" x14ac:dyDescent="0.35"/>
    <row r="10656" customFormat="1" x14ac:dyDescent="0.35"/>
    <row r="10657" customFormat="1" x14ac:dyDescent="0.35"/>
    <row r="10658" customFormat="1" x14ac:dyDescent="0.35"/>
    <row r="10659" customFormat="1" x14ac:dyDescent="0.35"/>
    <row r="10660" customFormat="1" x14ac:dyDescent="0.35"/>
    <row r="10661" customFormat="1" x14ac:dyDescent="0.35"/>
    <row r="10662" customFormat="1" x14ac:dyDescent="0.35"/>
    <row r="10663" customFormat="1" x14ac:dyDescent="0.35"/>
    <row r="10664" customFormat="1" x14ac:dyDescent="0.35"/>
    <row r="10665" customFormat="1" x14ac:dyDescent="0.35"/>
    <row r="10666" customFormat="1" x14ac:dyDescent="0.35"/>
    <row r="10667" customFormat="1" x14ac:dyDescent="0.35"/>
    <row r="10668" customFormat="1" x14ac:dyDescent="0.35"/>
    <row r="10669" customFormat="1" x14ac:dyDescent="0.35"/>
    <row r="10670" customFormat="1" x14ac:dyDescent="0.35"/>
    <row r="10671" customFormat="1" x14ac:dyDescent="0.35"/>
    <row r="10672" customFormat="1" x14ac:dyDescent="0.35"/>
    <row r="10673" customFormat="1" x14ac:dyDescent="0.35"/>
    <row r="10674" customFormat="1" x14ac:dyDescent="0.35"/>
    <row r="10675" customFormat="1" x14ac:dyDescent="0.35"/>
    <row r="10676" customFormat="1" x14ac:dyDescent="0.35"/>
    <row r="10677" customFormat="1" x14ac:dyDescent="0.35"/>
    <row r="10678" customFormat="1" x14ac:dyDescent="0.35"/>
    <row r="10679" customFormat="1" x14ac:dyDescent="0.35"/>
    <row r="10680" customFormat="1" x14ac:dyDescent="0.35"/>
    <row r="10681" customFormat="1" x14ac:dyDescent="0.35"/>
    <row r="10682" customFormat="1" x14ac:dyDescent="0.35"/>
    <row r="10683" customFormat="1" x14ac:dyDescent="0.35"/>
    <row r="10684" customFormat="1" x14ac:dyDescent="0.35"/>
    <row r="10685" customFormat="1" x14ac:dyDescent="0.35"/>
    <row r="10686" customFormat="1" x14ac:dyDescent="0.35"/>
    <row r="10687" customFormat="1" x14ac:dyDescent="0.35"/>
    <row r="10688" customFormat="1" x14ac:dyDescent="0.35"/>
    <row r="10689" customFormat="1" x14ac:dyDescent="0.35"/>
    <row r="10690" customFormat="1" x14ac:dyDescent="0.35"/>
    <row r="10691" customFormat="1" x14ac:dyDescent="0.35"/>
    <row r="10692" customFormat="1" x14ac:dyDescent="0.35"/>
    <row r="10693" customFormat="1" x14ac:dyDescent="0.35"/>
    <row r="10694" customFormat="1" x14ac:dyDescent="0.35"/>
    <row r="10695" customFormat="1" x14ac:dyDescent="0.35"/>
    <row r="10696" customFormat="1" x14ac:dyDescent="0.35"/>
    <row r="10697" customFormat="1" x14ac:dyDescent="0.35"/>
    <row r="10698" customFormat="1" x14ac:dyDescent="0.35"/>
    <row r="10699" customFormat="1" x14ac:dyDescent="0.35"/>
    <row r="10700" customFormat="1" x14ac:dyDescent="0.35"/>
    <row r="10701" customFormat="1" x14ac:dyDescent="0.35"/>
    <row r="10702" customFormat="1" x14ac:dyDescent="0.35"/>
    <row r="10703" customFormat="1" x14ac:dyDescent="0.35"/>
    <row r="10704" customFormat="1" x14ac:dyDescent="0.35"/>
    <row r="10705" customFormat="1" x14ac:dyDescent="0.35"/>
    <row r="10706" customFormat="1" x14ac:dyDescent="0.35"/>
    <row r="10707" customFormat="1" x14ac:dyDescent="0.35"/>
    <row r="10708" customFormat="1" x14ac:dyDescent="0.35"/>
    <row r="10709" customFormat="1" x14ac:dyDescent="0.35"/>
    <row r="10710" customFormat="1" x14ac:dyDescent="0.35"/>
    <row r="10711" customFormat="1" x14ac:dyDescent="0.35"/>
    <row r="10712" customFormat="1" x14ac:dyDescent="0.35"/>
    <row r="10713" customFormat="1" x14ac:dyDescent="0.35"/>
    <row r="10714" customFormat="1" x14ac:dyDescent="0.35"/>
    <row r="10715" customFormat="1" x14ac:dyDescent="0.35"/>
    <row r="10716" customFormat="1" x14ac:dyDescent="0.35"/>
    <row r="10717" customFormat="1" x14ac:dyDescent="0.35"/>
    <row r="10718" customFormat="1" x14ac:dyDescent="0.35"/>
    <row r="10719" customFormat="1" x14ac:dyDescent="0.35"/>
    <row r="10720" customFormat="1" x14ac:dyDescent="0.35"/>
    <row r="10721" customFormat="1" x14ac:dyDescent="0.35"/>
    <row r="10722" customFormat="1" x14ac:dyDescent="0.35"/>
    <row r="10723" customFormat="1" x14ac:dyDescent="0.35"/>
    <row r="10724" customFormat="1" x14ac:dyDescent="0.35"/>
    <row r="10725" customFormat="1" x14ac:dyDescent="0.35"/>
    <row r="10726" customFormat="1" x14ac:dyDescent="0.35"/>
    <row r="10727" customFormat="1" x14ac:dyDescent="0.35"/>
    <row r="10728" customFormat="1" x14ac:dyDescent="0.35"/>
    <row r="10729" customFormat="1" x14ac:dyDescent="0.35"/>
    <row r="10730" customFormat="1" x14ac:dyDescent="0.35"/>
    <row r="10731" customFormat="1" x14ac:dyDescent="0.35"/>
    <row r="10732" customFormat="1" x14ac:dyDescent="0.35"/>
    <row r="10733" customFormat="1" x14ac:dyDescent="0.35"/>
    <row r="10734" customFormat="1" x14ac:dyDescent="0.35"/>
    <row r="10735" customFormat="1" x14ac:dyDescent="0.35"/>
    <row r="10736" customFormat="1" x14ac:dyDescent="0.35"/>
    <row r="10737" customFormat="1" x14ac:dyDescent="0.35"/>
    <row r="10738" customFormat="1" x14ac:dyDescent="0.35"/>
    <row r="10739" customFormat="1" x14ac:dyDescent="0.35"/>
    <row r="10740" customFormat="1" x14ac:dyDescent="0.35"/>
    <row r="10741" customFormat="1" x14ac:dyDescent="0.35"/>
    <row r="10742" customFormat="1" x14ac:dyDescent="0.35"/>
    <row r="10743" customFormat="1" x14ac:dyDescent="0.35"/>
    <row r="10744" customFormat="1" x14ac:dyDescent="0.35"/>
    <row r="10745" customFormat="1" x14ac:dyDescent="0.35"/>
    <row r="10746" customFormat="1" x14ac:dyDescent="0.35"/>
    <row r="10747" customFormat="1" x14ac:dyDescent="0.35"/>
    <row r="10748" customFormat="1" x14ac:dyDescent="0.35"/>
    <row r="10749" customFormat="1" x14ac:dyDescent="0.35"/>
    <row r="10750" customFormat="1" x14ac:dyDescent="0.35"/>
    <row r="10751" customFormat="1" x14ac:dyDescent="0.35"/>
    <row r="10752" customFormat="1" x14ac:dyDescent="0.35"/>
    <row r="10753" customFormat="1" x14ac:dyDescent="0.35"/>
    <row r="10754" customFormat="1" x14ac:dyDescent="0.35"/>
    <row r="10755" customFormat="1" x14ac:dyDescent="0.35"/>
    <row r="10756" customFormat="1" x14ac:dyDescent="0.35"/>
    <row r="10757" customFormat="1" x14ac:dyDescent="0.35"/>
    <row r="10758" customFormat="1" x14ac:dyDescent="0.35"/>
    <row r="10759" customFormat="1" x14ac:dyDescent="0.35"/>
    <row r="10760" customFormat="1" x14ac:dyDescent="0.35"/>
    <row r="10761" customFormat="1" x14ac:dyDescent="0.35"/>
    <row r="10762" customFormat="1" x14ac:dyDescent="0.35"/>
    <row r="10763" customFormat="1" x14ac:dyDescent="0.35"/>
    <row r="10764" customFormat="1" x14ac:dyDescent="0.35"/>
    <row r="10765" customFormat="1" x14ac:dyDescent="0.35"/>
    <row r="10766" customFormat="1" x14ac:dyDescent="0.35"/>
    <row r="10767" customFormat="1" x14ac:dyDescent="0.35"/>
    <row r="10768" customFormat="1" x14ac:dyDescent="0.35"/>
    <row r="10769" customFormat="1" x14ac:dyDescent="0.35"/>
    <row r="10770" customFormat="1" x14ac:dyDescent="0.35"/>
    <row r="10771" customFormat="1" x14ac:dyDescent="0.35"/>
    <row r="10772" customFormat="1" x14ac:dyDescent="0.35"/>
    <row r="10773" customFormat="1" x14ac:dyDescent="0.35"/>
    <row r="10774" customFormat="1" x14ac:dyDescent="0.35"/>
    <row r="10775" customFormat="1" x14ac:dyDescent="0.35"/>
    <row r="10776" customFormat="1" x14ac:dyDescent="0.35"/>
    <row r="10777" customFormat="1" x14ac:dyDescent="0.35"/>
    <row r="10778" customFormat="1" x14ac:dyDescent="0.35"/>
    <row r="10779" customFormat="1" x14ac:dyDescent="0.35"/>
    <row r="10780" customFormat="1" x14ac:dyDescent="0.35"/>
    <row r="10781" customFormat="1" x14ac:dyDescent="0.35"/>
    <row r="10782" customFormat="1" x14ac:dyDescent="0.35"/>
    <row r="10783" customFormat="1" x14ac:dyDescent="0.35"/>
    <row r="10784" customFormat="1" x14ac:dyDescent="0.35"/>
    <row r="10785" customFormat="1" x14ac:dyDescent="0.35"/>
    <row r="10786" customFormat="1" x14ac:dyDescent="0.35"/>
    <row r="10787" customFormat="1" x14ac:dyDescent="0.35"/>
    <row r="10788" customFormat="1" x14ac:dyDescent="0.35"/>
    <row r="10789" customFormat="1" x14ac:dyDescent="0.35"/>
    <row r="10790" customFormat="1" x14ac:dyDescent="0.35"/>
    <row r="10791" customFormat="1" x14ac:dyDescent="0.35"/>
    <row r="10792" customFormat="1" x14ac:dyDescent="0.35"/>
    <row r="10793" customFormat="1" x14ac:dyDescent="0.35"/>
    <row r="10794" customFormat="1" x14ac:dyDescent="0.35"/>
    <row r="10795" customFormat="1" x14ac:dyDescent="0.35"/>
    <row r="10796" customFormat="1" x14ac:dyDescent="0.35"/>
    <row r="10797" customFormat="1" x14ac:dyDescent="0.35"/>
    <row r="10798" customFormat="1" x14ac:dyDescent="0.35"/>
    <row r="10799" customFormat="1" x14ac:dyDescent="0.35"/>
    <row r="10800" customFormat="1" x14ac:dyDescent="0.35"/>
    <row r="10801" customFormat="1" x14ac:dyDescent="0.35"/>
    <row r="10802" customFormat="1" x14ac:dyDescent="0.35"/>
    <row r="10803" customFormat="1" x14ac:dyDescent="0.35"/>
    <row r="10804" customFormat="1" x14ac:dyDescent="0.35"/>
    <row r="10805" customFormat="1" x14ac:dyDescent="0.35"/>
    <row r="10806" customFormat="1" x14ac:dyDescent="0.35"/>
    <row r="10807" customFormat="1" x14ac:dyDescent="0.35"/>
    <row r="10808" customFormat="1" x14ac:dyDescent="0.35"/>
    <row r="10809" customFormat="1" x14ac:dyDescent="0.35"/>
    <row r="10810" customFormat="1" x14ac:dyDescent="0.35"/>
    <row r="10811" customFormat="1" x14ac:dyDescent="0.35"/>
    <row r="10812" customFormat="1" x14ac:dyDescent="0.35"/>
    <row r="10813" customFormat="1" x14ac:dyDescent="0.35"/>
    <row r="10814" customFormat="1" x14ac:dyDescent="0.35"/>
    <row r="10815" customFormat="1" x14ac:dyDescent="0.35"/>
    <row r="10816" customFormat="1" x14ac:dyDescent="0.35"/>
    <row r="10817" customFormat="1" x14ac:dyDescent="0.35"/>
    <row r="10818" customFormat="1" x14ac:dyDescent="0.35"/>
    <row r="10819" customFormat="1" x14ac:dyDescent="0.35"/>
    <row r="10820" customFormat="1" x14ac:dyDescent="0.35"/>
    <row r="10821" customFormat="1" x14ac:dyDescent="0.35"/>
    <row r="10822" customFormat="1" x14ac:dyDescent="0.35"/>
    <row r="10823" customFormat="1" x14ac:dyDescent="0.35"/>
    <row r="10824" customFormat="1" x14ac:dyDescent="0.35"/>
    <row r="10825" customFormat="1" x14ac:dyDescent="0.35"/>
    <row r="10826" customFormat="1" x14ac:dyDescent="0.35"/>
    <row r="10827" customFormat="1" x14ac:dyDescent="0.35"/>
    <row r="10828" customFormat="1" x14ac:dyDescent="0.35"/>
    <row r="10829" customFormat="1" x14ac:dyDescent="0.35"/>
    <row r="10830" customFormat="1" x14ac:dyDescent="0.35"/>
    <row r="10831" customFormat="1" x14ac:dyDescent="0.35"/>
    <row r="10832" customFormat="1" x14ac:dyDescent="0.35"/>
    <row r="10833" customFormat="1" x14ac:dyDescent="0.35"/>
    <row r="10834" customFormat="1" x14ac:dyDescent="0.35"/>
    <row r="10835" customFormat="1" x14ac:dyDescent="0.35"/>
    <row r="10836" customFormat="1" x14ac:dyDescent="0.35"/>
    <row r="10837" customFormat="1" x14ac:dyDescent="0.35"/>
    <row r="10838" customFormat="1" x14ac:dyDescent="0.35"/>
    <row r="10839" customFormat="1" x14ac:dyDescent="0.35"/>
    <row r="10840" customFormat="1" x14ac:dyDescent="0.35"/>
    <row r="10841" customFormat="1" x14ac:dyDescent="0.35"/>
    <row r="10842" customFormat="1" x14ac:dyDescent="0.35"/>
    <row r="10843" customFormat="1" x14ac:dyDescent="0.35"/>
    <row r="10844" customFormat="1" x14ac:dyDescent="0.35"/>
    <row r="10845" customFormat="1" x14ac:dyDescent="0.35"/>
    <row r="10846" customFormat="1" x14ac:dyDescent="0.35"/>
    <row r="10847" customFormat="1" x14ac:dyDescent="0.35"/>
    <row r="10848" customFormat="1" x14ac:dyDescent="0.35"/>
    <row r="10849" customFormat="1" x14ac:dyDescent="0.35"/>
    <row r="10850" customFormat="1" x14ac:dyDescent="0.35"/>
    <row r="10851" customFormat="1" x14ac:dyDescent="0.35"/>
    <row r="10852" customFormat="1" x14ac:dyDescent="0.35"/>
    <row r="10853" customFormat="1" x14ac:dyDescent="0.35"/>
    <row r="10854" customFormat="1" x14ac:dyDescent="0.35"/>
    <row r="10855" customFormat="1" x14ac:dyDescent="0.35"/>
    <row r="10856" customFormat="1" x14ac:dyDescent="0.35"/>
    <row r="10857" customFormat="1" x14ac:dyDescent="0.35"/>
    <row r="10858" customFormat="1" x14ac:dyDescent="0.35"/>
    <row r="10859" customFormat="1" x14ac:dyDescent="0.35"/>
    <row r="10860" customFormat="1" x14ac:dyDescent="0.35"/>
    <row r="10861" customFormat="1" x14ac:dyDescent="0.35"/>
    <row r="10862" customFormat="1" x14ac:dyDescent="0.35"/>
    <row r="10863" customFormat="1" x14ac:dyDescent="0.35"/>
    <row r="10864" customFormat="1" x14ac:dyDescent="0.35"/>
    <row r="10865" customFormat="1" x14ac:dyDescent="0.35"/>
    <row r="10866" customFormat="1" x14ac:dyDescent="0.35"/>
    <row r="10867" customFormat="1" x14ac:dyDescent="0.35"/>
    <row r="10868" customFormat="1" x14ac:dyDescent="0.35"/>
    <row r="10869" customFormat="1" x14ac:dyDescent="0.35"/>
    <row r="10870" customFormat="1" x14ac:dyDescent="0.35"/>
    <row r="10871" customFormat="1" x14ac:dyDescent="0.35"/>
    <row r="10872" customFormat="1" x14ac:dyDescent="0.35"/>
    <row r="10873" customFormat="1" x14ac:dyDescent="0.35"/>
    <row r="10874" customFormat="1" x14ac:dyDescent="0.35"/>
    <row r="10875" customFormat="1" x14ac:dyDescent="0.35"/>
    <row r="10876" customFormat="1" x14ac:dyDescent="0.35"/>
    <row r="10877" customFormat="1" x14ac:dyDescent="0.35"/>
    <row r="10878" customFormat="1" x14ac:dyDescent="0.35"/>
    <row r="10879" customFormat="1" x14ac:dyDescent="0.35"/>
    <row r="10880" customFormat="1" x14ac:dyDescent="0.35"/>
    <row r="10881" customFormat="1" x14ac:dyDescent="0.35"/>
    <row r="10882" customFormat="1" x14ac:dyDescent="0.35"/>
    <row r="10883" customFormat="1" x14ac:dyDescent="0.35"/>
    <row r="10884" customFormat="1" x14ac:dyDescent="0.35"/>
    <row r="10885" customFormat="1" x14ac:dyDescent="0.35"/>
    <row r="10886" customFormat="1" x14ac:dyDescent="0.35"/>
    <row r="10887" customFormat="1" x14ac:dyDescent="0.35"/>
    <row r="10888" customFormat="1" x14ac:dyDescent="0.35"/>
    <row r="10889" customFormat="1" x14ac:dyDescent="0.35"/>
    <row r="10890" customFormat="1" x14ac:dyDescent="0.35"/>
    <row r="10891" customFormat="1" x14ac:dyDescent="0.35"/>
    <row r="10892" customFormat="1" x14ac:dyDescent="0.35"/>
    <row r="10893" customFormat="1" x14ac:dyDescent="0.35"/>
    <row r="10894" customFormat="1" x14ac:dyDescent="0.35"/>
    <row r="10895" customFormat="1" x14ac:dyDescent="0.35"/>
    <row r="10896" customFormat="1" x14ac:dyDescent="0.35"/>
    <row r="10897" customFormat="1" x14ac:dyDescent="0.35"/>
    <row r="10898" customFormat="1" x14ac:dyDescent="0.35"/>
    <row r="10899" customFormat="1" x14ac:dyDescent="0.35"/>
    <row r="10900" customFormat="1" x14ac:dyDescent="0.35"/>
    <row r="10901" customFormat="1" x14ac:dyDescent="0.35"/>
    <row r="10902" customFormat="1" x14ac:dyDescent="0.35"/>
    <row r="10903" customFormat="1" x14ac:dyDescent="0.35"/>
    <row r="10904" customFormat="1" x14ac:dyDescent="0.35"/>
    <row r="10905" customFormat="1" x14ac:dyDescent="0.35"/>
    <row r="10906" customFormat="1" x14ac:dyDescent="0.35"/>
    <row r="10907" customFormat="1" x14ac:dyDescent="0.35"/>
    <row r="10908" customFormat="1" x14ac:dyDescent="0.35"/>
    <row r="10909" customFormat="1" x14ac:dyDescent="0.35"/>
    <row r="10910" customFormat="1" x14ac:dyDescent="0.35"/>
    <row r="10911" customFormat="1" x14ac:dyDescent="0.35"/>
    <row r="10912" customFormat="1" x14ac:dyDescent="0.35"/>
    <row r="10913" customFormat="1" x14ac:dyDescent="0.35"/>
    <row r="10914" customFormat="1" x14ac:dyDescent="0.35"/>
    <row r="10915" customFormat="1" x14ac:dyDescent="0.35"/>
    <row r="10916" customFormat="1" x14ac:dyDescent="0.35"/>
    <row r="10917" customFormat="1" x14ac:dyDescent="0.35"/>
    <row r="10918" customFormat="1" x14ac:dyDescent="0.35"/>
    <row r="10919" customFormat="1" x14ac:dyDescent="0.35"/>
    <row r="10920" customFormat="1" x14ac:dyDescent="0.35"/>
    <row r="10921" customFormat="1" x14ac:dyDescent="0.35"/>
    <row r="10922" customFormat="1" x14ac:dyDescent="0.35"/>
    <row r="10923" customFormat="1" x14ac:dyDescent="0.35"/>
    <row r="10924" customFormat="1" x14ac:dyDescent="0.35"/>
    <row r="10925" customFormat="1" x14ac:dyDescent="0.35"/>
    <row r="10926" customFormat="1" x14ac:dyDescent="0.35"/>
    <row r="10927" customFormat="1" x14ac:dyDescent="0.35"/>
    <row r="10928" customFormat="1" x14ac:dyDescent="0.35"/>
    <row r="10929" customFormat="1" x14ac:dyDescent="0.35"/>
    <row r="10930" customFormat="1" x14ac:dyDescent="0.35"/>
    <row r="10931" customFormat="1" x14ac:dyDescent="0.35"/>
    <row r="10932" customFormat="1" x14ac:dyDescent="0.35"/>
    <row r="10933" customFormat="1" x14ac:dyDescent="0.35"/>
    <row r="10934" customFormat="1" x14ac:dyDescent="0.35"/>
    <row r="10935" customFormat="1" x14ac:dyDescent="0.35"/>
    <row r="10936" customFormat="1" x14ac:dyDescent="0.35"/>
    <row r="10937" customFormat="1" x14ac:dyDescent="0.35"/>
    <row r="10938" customFormat="1" x14ac:dyDescent="0.35"/>
    <row r="10939" customFormat="1" x14ac:dyDescent="0.35"/>
    <row r="10940" customFormat="1" x14ac:dyDescent="0.35"/>
    <row r="10941" customFormat="1" x14ac:dyDescent="0.35"/>
    <row r="10942" customFormat="1" x14ac:dyDescent="0.35"/>
    <row r="10943" customFormat="1" x14ac:dyDescent="0.35"/>
    <row r="10944" customFormat="1" x14ac:dyDescent="0.35"/>
    <row r="10945" customFormat="1" x14ac:dyDescent="0.35"/>
    <row r="10946" customFormat="1" x14ac:dyDescent="0.35"/>
    <row r="10947" customFormat="1" x14ac:dyDescent="0.35"/>
    <row r="10948" customFormat="1" x14ac:dyDescent="0.35"/>
    <row r="10949" customFormat="1" x14ac:dyDescent="0.35"/>
    <row r="10950" customFormat="1" x14ac:dyDescent="0.35"/>
    <row r="10951" customFormat="1" x14ac:dyDescent="0.35"/>
    <row r="10952" customFormat="1" x14ac:dyDescent="0.35"/>
    <row r="10953" customFormat="1" x14ac:dyDescent="0.35"/>
    <row r="10954" customFormat="1" x14ac:dyDescent="0.35"/>
    <row r="10955" customFormat="1" x14ac:dyDescent="0.35"/>
    <row r="10956" customFormat="1" x14ac:dyDescent="0.35"/>
    <row r="10957" customFormat="1" x14ac:dyDescent="0.35"/>
    <row r="10958" customFormat="1" x14ac:dyDescent="0.35"/>
    <row r="10959" customFormat="1" x14ac:dyDescent="0.35"/>
    <row r="10960" customFormat="1" x14ac:dyDescent="0.35"/>
    <row r="10961" customFormat="1" x14ac:dyDescent="0.35"/>
    <row r="10962" customFormat="1" x14ac:dyDescent="0.35"/>
    <row r="10963" customFormat="1" x14ac:dyDescent="0.35"/>
    <row r="10964" customFormat="1" x14ac:dyDescent="0.35"/>
    <row r="10965" customFormat="1" x14ac:dyDescent="0.35"/>
    <row r="10966" customFormat="1" x14ac:dyDescent="0.35"/>
    <row r="10967" customFormat="1" x14ac:dyDescent="0.35"/>
    <row r="10968" customFormat="1" x14ac:dyDescent="0.35"/>
    <row r="10969" customFormat="1" x14ac:dyDescent="0.35"/>
    <row r="10970" customFormat="1" x14ac:dyDescent="0.35"/>
    <row r="10971" customFormat="1" x14ac:dyDescent="0.35"/>
    <row r="10972" customFormat="1" x14ac:dyDescent="0.35"/>
    <row r="10973" customFormat="1" x14ac:dyDescent="0.35"/>
    <row r="10974" customFormat="1" x14ac:dyDescent="0.35"/>
    <row r="10975" customFormat="1" x14ac:dyDescent="0.35"/>
    <row r="10976" customFormat="1" x14ac:dyDescent="0.35"/>
    <row r="10977" customFormat="1" x14ac:dyDescent="0.35"/>
    <row r="10978" customFormat="1" x14ac:dyDescent="0.35"/>
    <row r="10979" customFormat="1" x14ac:dyDescent="0.35"/>
    <row r="10980" customFormat="1" x14ac:dyDescent="0.35"/>
    <row r="10981" customFormat="1" x14ac:dyDescent="0.35"/>
    <row r="10982" customFormat="1" x14ac:dyDescent="0.35"/>
    <row r="10983" customFormat="1" x14ac:dyDescent="0.35"/>
    <row r="10984" customFormat="1" x14ac:dyDescent="0.35"/>
    <row r="10985" customFormat="1" x14ac:dyDescent="0.35"/>
    <row r="10986" customFormat="1" x14ac:dyDescent="0.35"/>
    <row r="10987" customFormat="1" x14ac:dyDescent="0.35"/>
    <row r="10988" customFormat="1" x14ac:dyDescent="0.35"/>
    <row r="10989" customFormat="1" x14ac:dyDescent="0.35"/>
    <row r="10990" customFormat="1" x14ac:dyDescent="0.35"/>
    <row r="10991" customFormat="1" x14ac:dyDescent="0.35"/>
    <row r="10992" customFormat="1" x14ac:dyDescent="0.35"/>
    <row r="10993" customFormat="1" x14ac:dyDescent="0.35"/>
    <row r="10994" customFormat="1" x14ac:dyDescent="0.35"/>
    <row r="10995" customFormat="1" x14ac:dyDescent="0.35"/>
    <row r="10996" customFormat="1" x14ac:dyDescent="0.35"/>
    <row r="10997" customFormat="1" x14ac:dyDescent="0.35"/>
    <row r="10998" customFormat="1" x14ac:dyDescent="0.35"/>
    <row r="10999" customFormat="1" x14ac:dyDescent="0.35"/>
    <row r="11000" customFormat="1" x14ac:dyDescent="0.35"/>
    <row r="11001" customFormat="1" x14ac:dyDescent="0.35"/>
    <row r="11002" customFormat="1" x14ac:dyDescent="0.35"/>
    <row r="11003" customFormat="1" x14ac:dyDescent="0.35"/>
    <row r="11004" customFormat="1" x14ac:dyDescent="0.35"/>
    <row r="11005" customFormat="1" x14ac:dyDescent="0.35"/>
    <row r="11006" customFormat="1" x14ac:dyDescent="0.35"/>
    <row r="11007" customFormat="1" x14ac:dyDescent="0.35"/>
    <row r="11008" customFormat="1" x14ac:dyDescent="0.35"/>
    <row r="11009" customFormat="1" x14ac:dyDescent="0.35"/>
    <row r="11010" customFormat="1" x14ac:dyDescent="0.35"/>
    <row r="11011" customFormat="1" x14ac:dyDescent="0.35"/>
    <row r="11012" customFormat="1" x14ac:dyDescent="0.35"/>
    <row r="11013" customFormat="1" x14ac:dyDescent="0.35"/>
    <row r="11014" customFormat="1" x14ac:dyDescent="0.35"/>
    <row r="11015" customFormat="1" x14ac:dyDescent="0.35"/>
    <row r="11016" customFormat="1" x14ac:dyDescent="0.35"/>
    <row r="11017" customFormat="1" x14ac:dyDescent="0.35"/>
    <row r="11018" customFormat="1" x14ac:dyDescent="0.35"/>
    <row r="11019" customFormat="1" x14ac:dyDescent="0.35"/>
    <row r="11020" customFormat="1" x14ac:dyDescent="0.35"/>
    <row r="11021" customFormat="1" x14ac:dyDescent="0.35"/>
    <row r="11022" customFormat="1" x14ac:dyDescent="0.35"/>
    <row r="11023" customFormat="1" x14ac:dyDescent="0.35"/>
    <row r="11024" customFormat="1" x14ac:dyDescent="0.35"/>
    <row r="11025" customFormat="1" x14ac:dyDescent="0.35"/>
    <row r="11026" customFormat="1" x14ac:dyDescent="0.35"/>
    <row r="11027" customFormat="1" x14ac:dyDescent="0.35"/>
    <row r="11028" customFormat="1" x14ac:dyDescent="0.35"/>
    <row r="11029" customFormat="1" x14ac:dyDescent="0.35"/>
    <row r="11030" customFormat="1" x14ac:dyDescent="0.35"/>
    <row r="11031" customFormat="1" x14ac:dyDescent="0.35"/>
    <row r="11032" customFormat="1" x14ac:dyDescent="0.35"/>
    <row r="11033" customFormat="1" x14ac:dyDescent="0.35"/>
    <row r="11034" customFormat="1" x14ac:dyDescent="0.35"/>
    <row r="11035" customFormat="1" x14ac:dyDescent="0.35"/>
    <row r="11036" customFormat="1" x14ac:dyDescent="0.35"/>
    <row r="11037" customFormat="1" x14ac:dyDescent="0.35"/>
    <row r="11038" customFormat="1" x14ac:dyDescent="0.35"/>
    <row r="11039" customFormat="1" x14ac:dyDescent="0.35"/>
    <row r="11040" customFormat="1" x14ac:dyDescent="0.35"/>
    <row r="11041" customFormat="1" x14ac:dyDescent="0.35"/>
    <row r="11042" customFormat="1" x14ac:dyDescent="0.35"/>
    <row r="11043" customFormat="1" x14ac:dyDescent="0.35"/>
    <row r="11044" customFormat="1" x14ac:dyDescent="0.35"/>
    <row r="11045" customFormat="1" x14ac:dyDescent="0.35"/>
    <row r="11046" customFormat="1" x14ac:dyDescent="0.35"/>
    <row r="11047" customFormat="1" x14ac:dyDescent="0.35"/>
    <row r="11048" customFormat="1" x14ac:dyDescent="0.35"/>
    <row r="11049" customFormat="1" x14ac:dyDescent="0.35"/>
    <row r="11050" customFormat="1" x14ac:dyDescent="0.35"/>
    <row r="11051" customFormat="1" x14ac:dyDescent="0.35"/>
    <row r="11052" customFormat="1" x14ac:dyDescent="0.35"/>
    <row r="11053" customFormat="1" x14ac:dyDescent="0.35"/>
    <row r="11054" customFormat="1" x14ac:dyDescent="0.35"/>
    <row r="11055" customFormat="1" x14ac:dyDescent="0.35"/>
    <row r="11056" customFormat="1" x14ac:dyDescent="0.35"/>
    <row r="11057" customFormat="1" x14ac:dyDescent="0.35"/>
    <row r="11058" customFormat="1" x14ac:dyDescent="0.35"/>
    <row r="11059" customFormat="1" x14ac:dyDescent="0.35"/>
    <row r="11060" customFormat="1" x14ac:dyDescent="0.35"/>
    <row r="11061" customFormat="1" x14ac:dyDescent="0.35"/>
    <row r="11062" customFormat="1" x14ac:dyDescent="0.35"/>
    <row r="11063" customFormat="1" x14ac:dyDescent="0.35"/>
    <row r="11064" customFormat="1" x14ac:dyDescent="0.35"/>
    <row r="11065" customFormat="1" x14ac:dyDescent="0.35"/>
    <row r="11066" customFormat="1" x14ac:dyDescent="0.35"/>
    <row r="11067" customFormat="1" x14ac:dyDescent="0.35"/>
    <row r="11068" customFormat="1" x14ac:dyDescent="0.35"/>
    <row r="11069" customFormat="1" x14ac:dyDescent="0.35"/>
    <row r="11070" customFormat="1" x14ac:dyDescent="0.35"/>
    <row r="11071" customFormat="1" x14ac:dyDescent="0.35"/>
    <row r="11072" customFormat="1" x14ac:dyDescent="0.35"/>
    <row r="11073" customFormat="1" x14ac:dyDescent="0.35"/>
    <row r="11074" customFormat="1" x14ac:dyDescent="0.35"/>
    <row r="11075" customFormat="1" x14ac:dyDescent="0.35"/>
    <row r="11076" customFormat="1" x14ac:dyDescent="0.35"/>
    <row r="11077" customFormat="1" x14ac:dyDescent="0.35"/>
    <row r="11078" customFormat="1" x14ac:dyDescent="0.35"/>
    <row r="11079" customFormat="1" x14ac:dyDescent="0.35"/>
    <row r="11080" customFormat="1" x14ac:dyDescent="0.35"/>
    <row r="11081" customFormat="1" x14ac:dyDescent="0.35"/>
    <row r="11082" customFormat="1" x14ac:dyDescent="0.35"/>
    <row r="11083" customFormat="1" x14ac:dyDescent="0.35"/>
    <row r="11084" customFormat="1" x14ac:dyDescent="0.35"/>
    <row r="11085" customFormat="1" x14ac:dyDescent="0.35"/>
    <row r="11086" customFormat="1" x14ac:dyDescent="0.35"/>
    <row r="11087" customFormat="1" x14ac:dyDescent="0.35"/>
    <row r="11088" customFormat="1" x14ac:dyDescent="0.35"/>
    <row r="11089" customFormat="1" x14ac:dyDescent="0.35"/>
    <row r="11090" customFormat="1" x14ac:dyDescent="0.35"/>
    <row r="11091" customFormat="1" x14ac:dyDescent="0.35"/>
    <row r="11092" customFormat="1" x14ac:dyDescent="0.35"/>
    <row r="11093" customFormat="1" x14ac:dyDescent="0.35"/>
    <row r="11094" customFormat="1" x14ac:dyDescent="0.35"/>
    <row r="11095" customFormat="1" x14ac:dyDescent="0.35"/>
    <row r="11096" customFormat="1" x14ac:dyDescent="0.35"/>
    <row r="11097" customFormat="1" x14ac:dyDescent="0.35"/>
    <row r="11098" customFormat="1" x14ac:dyDescent="0.35"/>
    <row r="11099" customFormat="1" x14ac:dyDescent="0.35"/>
    <row r="11100" customFormat="1" x14ac:dyDescent="0.35"/>
    <row r="11101" customFormat="1" x14ac:dyDescent="0.35"/>
    <row r="11102" customFormat="1" x14ac:dyDescent="0.35"/>
    <row r="11103" customFormat="1" x14ac:dyDescent="0.35"/>
    <row r="11104" customFormat="1" x14ac:dyDescent="0.35"/>
    <row r="11105" customFormat="1" x14ac:dyDescent="0.35"/>
    <row r="11106" customFormat="1" x14ac:dyDescent="0.35"/>
    <row r="11107" customFormat="1" x14ac:dyDescent="0.35"/>
    <row r="11108" customFormat="1" x14ac:dyDescent="0.35"/>
    <row r="11109" customFormat="1" x14ac:dyDescent="0.35"/>
    <row r="11110" customFormat="1" x14ac:dyDescent="0.35"/>
    <row r="11111" customFormat="1" x14ac:dyDescent="0.35"/>
    <row r="11112" customFormat="1" x14ac:dyDescent="0.35"/>
    <row r="11113" customFormat="1" x14ac:dyDescent="0.35"/>
    <row r="11114" customFormat="1" x14ac:dyDescent="0.35"/>
    <row r="11115" customFormat="1" x14ac:dyDescent="0.35"/>
    <row r="11116" customFormat="1" x14ac:dyDescent="0.35"/>
    <row r="11117" customFormat="1" x14ac:dyDescent="0.35"/>
    <row r="11118" customFormat="1" x14ac:dyDescent="0.35"/>
    <row r="11119" customFormat="1" x14ac:dyDescent="0.35"/>
    <row r="11120" customFormat="1" x14ac:dyDescent="0.35"/>
    <row r="11121" customFormat="1" x14ac:dyDescent="0.35"/>
    <row r="11122" customFormat="1" x14ac:dyDescent="0.35"/>
    <row r="11123" customFormat="1" x14ac:dyDescent="0.35"/>
    <row r="11124" customFormat="1" x14ac:dyDescent="0.35"/>
    <row r="11125" customFormat="1" x14ac:dyDescent="0.35"/>
    <row r="11126" customFormat="1" x14ac:dyDescent="0.35"/>
    <row r="11127" customFormat="1" x14ac:dyDescent="0.35"/>
    <row r="11128" customFormat="1" x14ac:dyDescent="0.35"/>
    <row r="11129" customFormat="1" x14ac:dyDescent="0.35"/>
    <row r="11130" customFormat="1" x14ac:dyDescent="0.35"/>
    <row r="11131" customFormat="1" x14ac:dyDescent="0.35"/>
    <row r="11132" customFormat="1" x14ac:dyDescent="0.35"/>
    <row r="11133" customFormat="1" x14ac:dyDescent="0.35"/>
    <row r="11134" customFormat="1" x14ac:dyDescent="0.35"/>
    <row r="11135" customFormat="1" x14ac:dyDescent="0.35"/>
    <row r="11136" customFormat="1" x14ac:dyDescent="0.35"/>
    <row r="11137" customFormat="1" x14ac:dyDescent="0.35"/>
    <row r="11138" customFormat="1" x14ac:dyDescent="0.35"/>
    <row r="11139" customFormat="1" x14ac:dyDescent="0.35"/>
    <row r="11140" customFormat="1" x14ac:dyDescent="0.35"/>
    <row r="11141" customFormat="1" x14ac:dyDescent="0.35"/>
    <row r="11142" customFormat="1" x14ac:dyDescent="0.35"/>
    <row r="11143" customFormat="1" x14ac:dyDescent="0.35"/>
    <row r="11144" customFormat="1" x14ac:dyDescent="0.35"/>
    <row r="11145" customFormat="1" x14ac:dyDescent="0.35"/>
    <row r="11146" customFormat="1" x14ac:dyDescent="0.35"/>
    <row r="11147" customFormat="1" x14ac:dyDescent="0.35"/>
    <row r="11148" customFormat="1" x14ac:dyDescent="0.35"/>
    <row r="11149" customFormat="1" x14ac:dyDescent="0.35"/>
    <row r="11150" customFormat="1" x14ac:dyDescent="0.35"/>
    <row r="11151" customFormat="1" x14ac:dyDescent="0.35"/>
    <row r="11152" customFormat="1" x14ac:dyDescent="0.35"/>
    <row r="11153" customFormat="1" x14ac:dyDescent="0.35"/>
    <row r="11154" customFormat="1" x14ac:dyDescent="0.35"/>
    <row r="11155" customFormat="1" x14ac:dyDescent="0.35"/>
    <row r="11156" customFormat="1" x14ac:dyDescent="0.35"/>
    <row r="11157" customFormat="1" x14ac:dyDescent="0.35"/>
    <row r="11158" customFormat="1" x14ac:dyDescent="0.35"/>
    <row r="11159" customFormat="1" x14ac:dyDescent="0.35"/>
    <row r="11160" customFormat="1" x14ac:dyDescent="0.35"/>
    <row r="11161" customFormat="1" x14ac:dyDescent="0.35"/>
    <row r="11162" customFormat="1" x14ac:dyDescent="0.35"/>
    <row r="11163" customFormat="1" x14ac:dyDescent="0.35"/>
    <row r="11164" customFormat="1" x14ac:dyDescent="0.35"/>
    <row r="11165" customFormat="1" x14ac:dyDescent="0.35"/>
    <row r="11166" customFormat="1" x14ac:dyDescent="0.35"/>
    <row r="11167" customFormat="1" x14ac:dyDescent="0.35"/>
    <row r="11168" customFormat="1" x14ac:dyDescent="0.35"/>
    <row r="11169" customFormat="1" x14ac:dyDescent="0.35"/>
    <row r="11170" customFormat="1" x14ac:dyDescent="0.35"/>
    <row r="11171" customFormat="1" x14ac:dyDescent="0.35"/>
    <row r="11172" customFormat="1" x14ac:dyDescent="0.35"/>
    <row r="11173" customFormat="1" x14ac:dyDescent="0.35"/>
    <row r="11174" customFormat="1" x14ac:dyDescent="0.35"/>
    <row r="11175" customFormat="1" x14ac:dyDescent="0.35"/>
    <row r="11176" customFormat="1" x14ac:dyDescent="0.35"/>
    <row r="11177" customFormat="1" x14ac:dyDescent="0.35"/>
    <row r="11178" customFormat="1" x14ac:dyDescent="0.35"/>
    <row r="11179" customFormat="1" x14ac:dyDescent="0.35"/>
    <row r="11180" customFormat="1" x14ac:dyDescent="0.35"/>
    <row r="11181" customFormat="1" x14ac:dyDescent="0.35"/>
    <row r="11182" customFormat="1" x14ac:dyDescent="0.35"/>
    <row r="11183" customFormat="1" x14ac:dyDescent="0.35"/>
    <row r="11184" customFormat="1" x14ac:dyDescent="0.35"/>
    <row r="11185" customFormat="1" x14ac:dyDescent="0.35"/>
    <row r="11186" customFormat="1" x14ac:dyDescent="0.35"/>
    <row r="11187" customFormat="1" x14ac:dyDescent="0.35"/>
    <row r="11188" customFormat="1" x14ac:dyDescent="0.35"/>
    <row r="11189" customFormat="1" x14ac:dyDescent="0.35"/>
    <row r="11190" customFormat="1" x14ac:dyDescent="0.35"/>
    <row r="11191" customFormat="1" x14ac:dyDescent="0.35"/>
    <row r="11192" customFormat="1" x14ac:dyDescent="0.35"/>
    <row r="11193" customFormat="1" x14ac:dyDescent="0.35"/>
    <row r="11194" customFormat="1" x14ac:dyDescent="0.35"/>
    <row r="11195" customFormat="1" x14ac:dyDescent="0.35"/>
    <row r="11196" customFormat="1" x14ac:dyDescent="0.35"/>
    <row r="11197" customFormat="1" x14ac:dyDescent="0.35"/>
    <row r="11198" customFormat="1" x14ac:dyDescent="0.35"/>
    <row r="11199" customFormat="1" x14ac:dyDescent="0.35"/>
    <row r="11200" customFormat="1" x14ac:dyDescent="0.35"/>
    <row r="11201" customFormat="1" x14ac:dyDescent="0.35"/>
    <row r="11202" customFormat="1" x14ac:dyDescent="0.35"/>
    <row r="11203" customFormat="1" x14ac:dyDescent="0.35"/>
    <row r="11204" customFormat="1" x14ac:dyDescent="0.35"/>
    <row r="11205" customFormat="1" x14ac:dyDescent="0.35"/>
    <row r="11206" customFormat="1" x14ac:dyDescent="0.35"/>
    <row r="11207" customFormat="1" x14ac:dyDescent="0.35"/>
    <row r="11208" customFormat="1" x14ac:dyDescent="0.35"/>
    <row r="11209" customFormat="1" x14ac:dyDescent="0.35"/>
    <row r="11210" customFormat="1" x14ac:dyDescent="0.35"/>
    <row r="11211" customFormat="1" x14ac:dyDescent="0.35"/>
    <row r="11212" customFormat="1" x14ac:dyDescent="0.35"/>
    <row r="11213" customFormat="1" x14ac:dyDescent="0.35"/>
    <row r="11214" customFormat="1" x14ac:dyDescent="0.35"/>
    <row r="11215" customFormat="1" x14ac:dyDescent="0.35"/>
    <row r="11216" customFormat="1" x14ac:dyDescent="0.35"/>
    <row r="11217" customFormat="1" x14ac:dyDescent="0.35"/>
    <row r="11218" customFormat="1" x14ac:dyDescent="0.35"/>
    <row r="11219" customFormat="1" x14ac:dyDescent="0.35"/>
    <row r="11220" customFormat="1" x14ac:dyDescent="0.35"/>
    <row r="11221" customFormat="1" x14ac:dyDescent="0.35"/>
    <row r="11222" customFormat="1" x14ac:dyDescent="0.35"/>
    <row r="11223" customFormat="1" x14ac:dyDescent="0.35"/>
    <row r="11224" customFormat="1" x14ac:dyDescent="0.35"/>
    <row r="11225" customFormat="1" x14ac:dyDescent="0.35"/>
    <row r="11226" customFormat="1" x14ac:dyDescent="0.35"/>
    <row r="11227" customFormat="1" x14ac:dyDescent="0.35"/>
    <row r="11228" customFormat="1" x14ac:dyDescent="0.35"/>
    <row r="11229" customFormat="1" x14ac:dyDescent="0.35"/>
    <row r="11230" customFormat="1" x14ac:dyDescent="0.35"/>
    <row r="11231" customFormat="1" x14ac:dyDescent="0.35"/>
    <row r="11232" customFormat="1" x14ac:dyDescent="0.35"/>
    <row r="11233" customFormat="1" x14ac:dyDescent="0.35"/>
    <row r="11234" customFormat="1" x14ac:dyDescent="0.35"/>
    <row r="11235" customFormat="1" x14ac:dyDescent="0.35"/>
    <row r="11236" customFormat="1" x14ac:dyDescent="0.35"/>
    <row r="11237" customFormat="1" x14ac:dyDescent="0.35"/>
    <row r="11238" customFormat="1" x14ac:dyDescent="0.35"/>
    <row r="11239" customFormat="1" x14ac:dyDescent="0.35"/>
    <row r="11240" customFormat="1" x14ac:dyDescent="0.35"/>
    <row r="11241" customFormat="1" x14ac:dyDescent="0.35"/>
    <row r="11242" customFormat="1" x14ac:dyDescent="0.35"/>
    <row r="11243" customFormat="1" x14ac:dyDescent="0.35"/>
    <row r="11244" customFormat="1" x14ac:dyDescent="0.35"/>
    <row r="11245" customFormat="1" x14ac:dyDescent="0.35"/>
    <row r="11246" customFormat="1" x14ac:dyDescent="0.35"/>
    <row r="11247" customFormat="1" x14ac:dyDescent="0.35"/>
    <row r="11248" customFormat="1" x14ac:dyDescent="0.35"/>
    <row r="11249" customFormat="1" x14ac:dyDescent="0.35"/>
    <row r="11250" customFormat="1" x14ac:dyDescent="0.35"/>
    <row r="11251" customFormat="1" x14ac:dyDescent="0.35"/>
    <row r="11252" customFormat="1" x14ac:dyDescent="0.35"/>
    <row r="11253" customFormat="1" x14ac:dyDescent="0.35"/>
    <row r="11254" customFormat="1" x14ac:dyDescent="0.35"/>
    <row r="11255" customFormat="1" x14ac:dyDescent="0.35"/>
    <row r="11256" customFormat="1" x14ac:dyDescent="0.35"/>
    <row r="11257" customFormat="1" x14ac:dyDescent="0.35"/>
    <row r="11258" customFormat="1" x14ac:dyDescent="0.35"/>
    <row r="11259" customFormat="1" x14ac:dyDescent="0.35"/>
    <row r="11260" customFormat="1" x14ac:dyDescent="0.35"/>
    <row r="11261" customFormat="1" x14ac:dyDescent="0.35"/>
    <row r="11262" customFormat="1" x14ac:dyDescent="0.35"/>
    <row r="11263" customFormat="1" x14ac:dyDescent="0.35"/>
    <row r="11264" customFormat="1" x14ac:dyDescent="0.35"/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  <row r="11553" customFormat="1" x14ac:dyDescent="0.35"/>
    <row r="11554" customFormat="1" x14ac:dyDescent="0.35"/>
    <row r="11555" customFormat="1" x14ac:dyDescent="0.35"/>
    <row r="11556" customFormat="1" x14ac:dyDescent="0.35"/>
    <row r="11557" customFormat="1" x14ac:dyDescent="0.35"/>
    <row r="11558" customFormat="1" x14ac:dyDescent="0.35"/>
    <row r="11559" customFormat="1" x14ac:dyDescent="0.35"/>
    <row r="11560" customFormat="1" x14ac:dyDescent="0.35"/>
    <row r="11561" customFormat="1" x14ac:dyDescent="0.35"/>
    <row r="11562" customFormat="1" x14ac:dyDescent="0.35"/>
    <row r="11563" customFormat="1" x14ac:dyDescent="0.35"/>
    <row r="11564" customFormat="1" x14ac:dyDescent="0.35"/>
    <row r="11565" customFormat="1" x14ac:dyDescent="0.35"/>
    <row r="11566" customFormat="1" x14ac:dyDescent="0.35"/>
    <row r="11567" customFormat="1" x14ac:dyDescent="0.35"/>
    <row r="11568" customFormat="1" x14ac:dyDescent="0.35"/>
    <row r="11569" customFormat="1" x14ac:dyDescent="0.35"/>
    <row r="11570" customFormat="1" x14ac:dyDescent="0.35"/>
    <row r="11571" customFormat="1" x14ac:dyDescent="0.35"/>
    <row r="11572" customFormat="1" x14ac:dyDescent="0.35"/>
    <row r="11573" customFormat="1" x14ac:dyDescent="0.35"/>
    <row r="11574" customFormat="1" x14ac:dyDescent="0.35"/>
    <row r="11575" customFormat="1" x14ac:dyDescent="0.35"/>
    <row r="11576" customFormat="1" x14ac:dyDescent="0.35"/>
    <row r="11577" customFormat="1" x14ac:dyDescent="0.35"/>
    <row r="11578" customFormat="1" x14ac:dyDescent="0.35"/>
    <row r="11579" customFormat="1" x14ac:dyDescent="0.35"/>
    <row r="11580" customFormat="1" x14ac:dyDescent="0.35"/>
    <row r="11581" customFormat="1" x14ac:dyDescent="0.35"/>
    <row r="11582" customFormat="1" x14ac:dyDescent="0.35"/>
    <row r="11583" customFormat="1" x14ac:dyDescent="0.35"/>
    <row r="11584" customFormat="1" x14ac:dyDescent="0.35"/>
    <row r="11585" customFormat="1" x14ac:dyDescent="0.35"/>
    <row r="11586" customFormat="1" x14ac:dyDescent="0.35"/>
    <row r="11587" customFormat="1" x14ac:dyDescent="0.35"/>
    <row r="11588" customFormat="1" x14ac:dyDescent="0.35"/>
    <row r="11589" customFormat="1" x14ac:dyDescent="0.35"/>
    <row r="11590" customFormat="1" x14ac:dyDescent="0.35"/>
    <row r="11591" customFormat="1" x14ac:dyDescent="0.35"/>
    <row r="11592" customFormat="1" x14ac:dyDescent="0.35"/>
    <row r="11593" customFormat="1" x14ac:dyDescent="0.35"/>
    <row r="11594" customFormat="1" x14ac:dyDescent="0.35"/>
    <row r="11595" customFormat="1" x14ac:dyDescent="0.35"/>
    <row r="11596" customFormat="1" x14ac:dyDescent="0.35"/>
    <row r="11597" customFormat="1" x14ac:dyDescent="0.35"/>
    <row r="11598" customFormat="1" x14ac:dyDescent="0.35"/>
    <row r="11599" customFormat="1" x14ac:dyDescent="0.35"/>
    <row r="11600" customFormat="1" x14ac:dyDescent="0.35"/>
    <row r="11601" customFormat="1" x14ac:dyDescent="0.35"/>
    <row r="11602" customFormat="1" x14ac:dyDescent="0.35"/>
    <row r="11603" customFormat="1" x14ac:dyDescent="0.35"/>
    <row r="11604" customFormat="1" x14ac:dyDescent="0.35"/>
    <row r="11605" customFormat="1" x14ac:dyDescent="0.35"/>
    <row r="11606" customFormat="1" x14ac:dyDescent="0.35"/>
    <row r="11607" customFormat="1" x14ac:dyDescent="0.35"/>
    <row r="11608" customFormat="1" x14ac:dyDescent="0.35"/>
    <row r="11609" customFormat="1" x14ac:dyDescent="0.35"/>
    <row r="11610" customFormat="1" x14ac:dyDescent="0.35"/>
    <row r="11611" customFormat="1" x14ac:dyDescent="0.35"/>
    <row r="11612" customFormat="1" x14ac:dyDescent="0.35"/>
    <row r="11613" customFormat="1" x14ac:dyDescent="0.35"/>
    <row r="11614" customFormat="1" x14ac:dyDescent="0.35"/>
    <row r="11615" customFormat="1" x14ac:dyDescent="0.35"/>
    <row r="11616" customFormat="1" x14ac:dyDescent="0.35"/>
    <row r="11617" customFormat="1" x14ac:dyDescent="0.35"/>
    <row r="11618" customFormat="1" x14ac:dyDescent="0.35"/>
    <row r="11619" customFormat="1" x14ac:dyDescent="0.35"/>
    <row r="11620" customFormat="1" x14ac:dyDescent="0.35"/>
    <row r="11621" customFormat="1" x14ac:dyDescent="0.35"/>
    <row r="11622" customFormat="1" x14ac:dyDescent="0.35"/>
    <row r="11623" customFormat="1" x14ac:dyDescent="0.35"/>
    <row r="11624" customFormat="1" x14ac:dyDescent="0.35"/>
    <row r="11625" customFormat="1" x14ac:dyDescent="0.35"/>
    <row r="11626" customFormat="1" x14ac:dyDescent="0.35"/>
    <row r="11627" customFormat="1" x14ac:dyDescent="0.35"/>
    <row r="11628" customFormat="1" x14ac:dyDescent="0.35"/>
    <row r="11629" customFormat="1" x14ac:dyDescent="0.35"/>
    <row r="11630" customFormat="1" x14ac:dyDescent="0.35"/>
    <row r="11631" customFormat="1" x14ac:dyDescent="0.35"/>
    <row r="11632" customFormat="1" x14ac:dyDescent="0.35"/>
    <row r="11633" customFormat="1" x14ac:dyDescent="0.35"/>
    <row r="11634" customFormat="1" x14ac:dyDescent="0.35"/>
    <row r="11635" customFormat="1" x14ac:dyDescent="0.35"/>
    <row r="11636" customFormat="1" x14ac:dyDescent="0.35"/>
    <row r="11637" customFormat="1" x14ac:dyDescent="0.35"/>
    <row r="11638" customFormat="1" x14ac:dyDescent="0.35"/>
    <row r="11639" customFormat="1" x14ac:dyDescent="0.35"/>
    <row r="11640" customFormat="1" x14ac:dyDescent="0.35"/>
    <row r="11641" customFormat="1" x14ac:dyDescent="0.35"/>
    <row r="11642" customFormat="1" x14ac:dyDescent="0.35"/>
    <row r="11643" customFormat="1" x14ac:dyDescent="0.35"/>
    <row r="11644" customFormat="1" x14ac:dyDescent="0.35"/>
    <row r="11645" customFormat="1" x14ac:dyDescent="0.35"/>
    <row r="11646" customFormat="1" x14ac:dyDescent="0.35"/>
    <row r="11647" customFormat="1" x14ac:dyDescent="0.35"/>
    <row r="11648" customFormat="1" x14ac:dyDescent="0.35"/>
    <row r="11649" customFormat="1" x14ac:dyDescent="0.35"/>
    <row r="11650" customFormat="1" x14ac:dyDescent="0.35"/>
    <row r="11651" customFormat="1" x14ac:dyDescent="0.35"/>
    <row r="11652" customFormat="1" x14ac:dyDescent="0.35"/>
    <row r="11653" customFormat="1" x14ac:dyDescent="0.35"/>
    <row r="11654" customFormat="1" x14ac:dyDescent="0.35"/>
    <row r="11655" customFormat="1" x14ac:dyDescent="0.35"/>
    <row r="11656" customFormat="1" x14ac:dyDescent="0.35"/>
    <row r="11657" customFormat="1" x14ac:dyDescent="0.35"/>
    <row r="11658" customFormat="1" x14ac:dyDescent="0.35"/>
    <row r="11659" customFormat="1" x14ac:dyDescent="0.35"/>
    <row r="11660" customFormat="1" x14ac:dyDescent="0.35"/>
    <row r="11661" customFormat="1" x14ac:dyDescent="0.35"/>
    <row r="11662" customFormat="1" x14ac:dyDescent="0.35"/>
    <row r="11663" customFormat="1" x14ac:dyDescent="0.35"/>
    <row r="11664" customFormat="1" x14ac:dyDescent="0.35"/>
    <row r="11665" customFormat="1" x14ac:dyDescent="0.35"/>
    <row r="11666" customFormat="1" x14ac:dyDescent="0.35"/>
    <row r="11667" customFormat="1" x14ac:dyDescent="0.35"/>
    <row r="11668" customFormat="1" x14ac:dyDescent="0.35"/>
    <row r="11669" customFormat="1" x14ac:dyDescent="0.35"/>
    <row r="11670" customFormat="1" x14ac:dyDescent="0.35"/>
    <row r="11671" customFormat="1" x14ac:dyDescent="0.35"/>
    <row r="11672" customFormat="1" x14ac:dyDescent="0.35"/>
    <row r="11673" customFormat="1" x14ac:dyDescent="0.35"/>
    <row r="11674" customFormat="1" x14ac:dyDescent="0.35"/>
    <row r="11675" customFormat="1" x14ac:dyDescent="0.35"/>
    <row r="11676" customFormat="1" x14ac:dyDescent="0.35"/>
    <row r="11677" customFormat="1" x14ac:dyDescent="0.35"/>
    <row r="11678" customFormat="1" x14ac:dyDescent="0.35"/>
    <row r="11679" customFormat="1" x14ac:dyDescent="0.35"/>
    <row r="11680" customFormat="1" x14ac:dyDescent="0.35"/>
    <row r="11681" customFormat="1" x14ac:dyDescent="0.35"/>
    <row r="11682" customFormat="1" x14ac:dyDescent="0.35"/>
    <row r="11683" customFormat="1" x14ac:dyDescent="0.35"/>
    <row r="11684" customFormat="1" x14ac:dyDescent="0.35"/>
    <row r="11685" customFormat="1" x14ac:dyDescent="0.35"/>
    <row r="11686" customFormat="1" x14ac:dyDescent="0.35"/>
    <row r="11687" customFormat="1" x14ac:dyDescent="0.35"/>
    <row r="11688" customFormat="1" x14ac:dyDescent="0.35"/>
    <row r="11689" customFormat="1" x14ac:dyDescent="0.35"/>
    <row r="11690" customFormat="1" x14ac:dyDescent="0.35"/>
    <row r="11691" customFormat="1" x14ac:dyDescent="0.35"/>
    <row r="11692" customFormat="1" x14ac:dyDescent="0.35"/>
    <row r="11693" customFormat="1" x14ac:dyDescent="0.35"/>
    <row r="11694" customFormat="1" x14ac:dyDescent="0.35"/>
    <row r="11695" customFormat="1" x14ac:dyDescent="0.35"/>
    <row r="11696" customFormat="1" x14ac:dyDescent="0.35"/>
    <row r="11697" customFormat="1" x14ac:dyDescent="0.35"/>
    <row r="11698" customFormat="1" x14ac:dyDescent="0.35"/>
    <row r="11699" customFormat="1" x14ac:dyDescent="0.35"/>
    <row r="11700" customFormat="1" x14ac:dyDescent="0.35"/>
    <row r="11701" customFormat="1" x14ac:dyDescent="0.35"/>
    <row r="11702" customFormat="1" x14ac:dyDescent="0.35"/>
    <row r="11703" customFormat="1" x14ac:dyDescent="0.35"/>
    <row r="11704" customFormat="1" x14ac:dyDescent="0.35"/>
    <row r="11705" customFormat="1" x14ac:dyDescent="0.35"/>
    <row r="11706" customFormat="1" x14ac:dyDescent="0.35"/>
    <row r="11707" customFormat="1" x14ac:dyDescent="0.35"/>
    <row r="11708" customFormat="1" x14ac:dyDescent="0.35"/>
    <row r="11709" customFormat="1" x14ac:dyDescent="0.35"/>
    <row r="11710" customFormat="1" x14ac:dyDescent="0.35"/>
    <row r="11711" customFormat="1" x14ac:dyDescent="0.35"/>
    <row r="11712" customFormat="1" x14ac:dyDescent="0.35"/>
    <row r="11713" customFormat="1" x14ac:dyDescent="0.35"/>
    <row r="11714" customFormat="1" x14ac:dyDescent="0.35"/>
    <row r="11715" customFormat="1" x14ac:dyDescent="0.35"/>
    <row r="11716" customFormat="1" x14ac:dyDescent="0.35"/>
    <row r="11717" customFormat="1" x14ac:dyDescent="0.35"/>
    <row r="11718" customFormat="1" x14ac:dyDescent="0.35"/>
    <row r="11719" customFormat="1" x14ac:dyDescent="0.35"/>
    <row r="11720" customFormat="1" x14ac:dyDescent="0.35"/>
    <row r="11721" customFormat="1" x14ac:dyDescent="0.35"/>
    <row r="11722" customFormat="1" x14ac:dyDescent="0.35"/>
    <row r="11723" customFormat="1" x14ac:dyDescent="0.35"/>
    <row r="11724" customFormat="1" x14ac:dyDescent="0.35"/>
    <row r="11725" customFormat="1" x14ac:dyDescent="0.35"/>
    <row r="11726" customFormat="1" x14ac:dyDescent="0.35"/>
    <row r="11727" customFormat="1" x14ac:dyDescent="0.35"/>
    <row r="11728" customFormat="1" x14ac:dyDescent="0.35"/>
    <row r="11729" customFormat="1" x14ac:dyDescent="0.35"/>
    <row r="11730" customFormat="1" x14ac:dyDescent="0.35"/>
    <row r="11731" customFormat="1" x14ac:dyDescent="0.35"/>
    <row r="11732" customFormat="1" x14ac:dyDescent="0.35"/>
    <row r="11733" customFormat="1" x14ac:dyDescent="0.35"/>
    <row r="11734" customFormat="1" x14ac:dyDescent="0.35"/>
    <row r="11735" customFormat="1" x14ac:dyDescent="0.35"/>
    <row r="11736" customFormat="1" x14ac:dyDescent="0.35"/>
    <row r="11737" customFormat="1" x14ac:dyDescent="0.35"/>
    <row r="11738" customFormat="1" x14ac:dyDescent="0.35"/>
    <row r="11739" customFormat="1" x14ac:dyDescent="0.35"/>
    <row r="11740" customFormat="1" x14ac:dyDescent="0.35"/>
    <row r="11741" customFormat="1" x14ac:dyDescent="0.35"/>
    <row r="11742" customFormat="1" x14ac:dyDescent="0.35"/>
    <row r="11743" customFormat="1" x14ac:dyDescent="0.35"/>
    <row r="11744" customFormat="1" x14ac:dyDescent="0.35"/>
    <row r="11745" customFormat="1" x14ac:dyDescent="0.35"/>
    <row r="11746" customFormat="1" x14ac:dyDescent="0.35"/>
    <row r="11747" customFormat="1" x14ac:dyDescent="0.35"/>
    <row r="11748" customFormat="1" x14ac:dyDescent="0.35"/>
    <row r="11749" customFormat="1" x14ac:dyDescent="0.35"/>
    <row r="11750" customFormat="1" x14ac:dyDescent="0.35"/>
    <row r="11751" customFormat="1" x14ac:dyDescent="0.35"/>
    <row r="11752" customFormat="1" x14ac:dyDescent="0.35"/>
    <row r="11753" customFormat="1" x14ac:dyDescent="0.35"/>
    <row r="11754" customFormat="1" x14ac:dyDescent="0.35"/>
    <row r="11755" customFormat="1" x14ac:dyDescent="0.35"/>
    <row r="11756" customFormat="1" x14ac:dyDescent="0.35"/>
    <row r="11757" customFormat="1" x14ac:dyDescent="0.35"/>
    <row r="11758" customFormat="1" x14ac:dyDescent="0.35"/>
    <row r="11759" customFormat="1" x14ac:dyDescent="0.35"/>
    <row r="11760" customFormat="1" x14ac:dyDescent="0.35"/>
    <row r="11761" customFormat="1" x14ac:dyDescent="0.35"/>
    <row r="11762" customFormat="1" x14ac:dyDescent="0.35"/>
    <row r="11763" customFormat="1" x14ac:dyDescent="0.35"/>
    <row r="11764" customFormat="1" x14ac:dyDescent="0.35"/>
    <row r="11765" customFormat="1" x14ac:dyDescent="0.35"/>
    <row r="11766" customFormat="1" x14ac:dyDescent="0.35"/>
    <row r="11767" customFormat="1" x14ac:dyDescent="0.35"/>
    <row r="11768" customFormat="1" x14ac:dyDescent="0.35"/>
    <row r="11769" customFormat="1" x14ac:dyDescent="0.35"/>
    <row r="11770" customFormat="1" x14ac:dyDescent="0.35"/>
    <row r="11771" customFormat="1" x14ac:dyDescent="0.35"/>
    <row r="11772" customFormat="1" x14ac:dyDescent="0.35"/>
    <row r="11773" customFormat="1" x14ac:dyDescent="0.35"/>
    <row r="11774" customFormat="1" x14ac:dyDescent="0.35"/>
    <row r="11775" customFormat="1" x14ac:dyDescent="0.35"/>
    <row r="11776" customFormat="1" x14ac:dyDescent="0.35"/>
    <row r="11777" customFormat="1" x14ac:dyDescent="0.35"/>
    <row r="11778" customFormat="1" x14ac:dyDescent="0.35"/>
    <row r="11779" customFormat="1" x14ac:dyDescent="0.35"/>
    <row r="11780" customFormat="1" x14ac:dyDescent="0.35"/>
    <row r="11781" customFormat="1" x14ac:dyDescent="0.35"/>
    <row r="11782" customFormat="1" x14ac:dyDescent="0.35"/>
    <row r="11783" customFormat="1" x14ac:dyDescent="0.35"/>
    <row r="11784" customFormat="1" x14ac:dyDescent="0.35"/>
    <row r="11785" customFormat="1" x14ac:dyDescent="0.35"/>
    <row r="11786" customFormat="1" x14ac:dyDescent="0.35"/>
    <row r="11787" customFormat="1" x14ac:dyDescent="0.35"/>
    <row r="11788" customFormat="1" x14ac:dyDescent="0.35"/>
    <row r="11789" customFormat="1" x14ac:dyDescent="0.35"/>
    <row r="11790" customFormat="1" x14ac:dyDescent="0.35"/>
    <row r="11791" customFormat="1" x14ac:dyDescent="0.35"/>
    <row r="11792" customFormat="1" x14ac:dyDescent="0.35"/>
    <row r="11793" customFormat="1" x14ac:dyDescent="0.35"/>
    <row r="11794" customFormat="1" x14ac:dyDescent="0.35"/>
    <row r="11795" customFormat="1" x14ac:dyDescent="0.35"/>
    <row r="11796" customFormat="1" x14ac:dyDescent="0.35"/>
    <row r="11797" customFormat="1" x14ac:dyDescent="0.35"/>
    <row r="11798" customFormat="1" x14ac:dyDescent="0.35"/>
    <row r="11799" customFormat="1" x14ac:dyDescent="0.35"/>
    <row r="11800" customFormat="1" x14ac:dyDescent="0.35"/>
    <row r="11801" customFormat="1" x14ac:dyDescent="0.35"/>
    <row r="11802" customFormat="1" x14ac:dyDescent="0.35"/>
    <row r="11803" customFormat="1" x14ac:dyDescent="0.35"/>
    <row r="11804" customFormat="1" x14ac:dyDescent="0.35"/>
    <row r="11805" customFormat="1" x14ac:dyDescent="0.35"/>
    <row r="11806" customFormat="1" x14ac:dyDescent="0.35"/>
    <row r="11807" customFormat="1" x14ac:dyDescent="0.35"/>
    <row r="11808" customFormat="1" x14ac:dyDescent="0.35"/>
    <row r="11809" customFormat="1" x14ac:dyDescent="0.35"/>
    <row r="11810" customFormat="1" x14ac:dyDescent="0.35"/>
    <row r="11811" customFormat="1" x14ac:dyDescent="0.35"/>
    <row r="11812" customFormat="1" x14ac:dyDescent="0.35"/>
    <row r="11813" customFormat="1" x14ac:dyDescent="0.35"/>
    <row r="11814" customFormat="1" x14ac:dyDescent="0.35"/>
    <row r="11815" customFormat="1" x14ac:dyDescent="0.35"/>
    <row r="11816" customFormat="1" x14ac:dyDescent="0.35"/>
    <row r="11817" customFormat="1" x14ac:dyDescent="0.35"/>
    <row r="11818" customFormat="1" x14ac:dyDescent="0.35"/>
    <row r="11819" customFormat="1" x14ac:dyDescent="0.35"/>
    <row r="11820" customFormat="1" x14ac:dyDescent="0.35"/>
    <row r="11821" customFormat="1" x14ac:dyDescent="0.35"/>
    <row r="11822" customFormat="1" x14ac:dyDescent="0.35"/>
    <row r="11823" customFormat="1" x14ac:dyDescent="0.35"/>
    <row r="11824" customFormat="1" x14ac:dyDescent="0.35"/>
    <row r="11825" customFormat="1" x14ac:dyDescent="0.35"/>
    <row r="11826" customFormat="1" x14ac:dyDescent="0.35"/>
    <row r="11827" customFormat="1" x14ac:dyDescent="0.35"/>
    <row r="11828" customFormat="1" x14ac:dyDescent="0.35"/>
    <row r="11829" customFormat="1" x14ac:dyDescent="0.35"/>
    <row r="11830" customFormat="1" x14ac:dyDescent="0.35"/>
    <row r="11831" customFormat="1" x14ac:dyDescent="0.35"/>
    <row r="11832" customFormat="1" x14ac:dyDescent="0.35"/>
    <row r="11833" customFormat="1" x14ac:dyDescent="0.35"/>
    <row r="11834" customFormat="1" x14ac:dyDescent="0.35"/>
    <row r="11835" customFormat="1" x14ac:dyDescent="0.35"/>
    <row r="11836" customFormat="1" x14ac:dyDescent="0.35"/>
    <row r="11837" customFormat="1" x14ac:dyDescent="0.35"/>
    <row r="11838" customFormat="1" x14ac:dyDescent="0.35"/>
    <row r="11839" customFormat="1" x14ac:dyDescent="0.35"/>
    <row r="11840" customFormat="1" x14ac:dyDescent="0.35"/>
    <row r="11841" customFormat="1" x14ac:dyDescent="0.35"/>
    <row r="11842" customFormat="1" x14ac:dyDescent="0.35"/>
    <row r="11843" customFormat="1" x14ac:dyDescent="0.35"/>
    <row r="11844" customFormat="1" x14ac:dyDescent="0.35"/>
    <row r="11845" customFormat="1" x14ac:dyDescent="0.35"/>
    <row r="11846" customFormat="1" x14ac:dyDescent="0.35"/>
    <row r="11847" customFormat="1" x14ac:dyDescent="0.35"/>
    <row r="11848" customFormat="1" x14ac:dyDescent="0.35"/>
    <row r="11849" customFormat="1" x14ac:dyDescent="0.35"/>
    <row r="11850" customFormat="1" x14ac:dyDescent="0.35"/>
    <row r="11851" customFormat="1" x14ac:dyDescent="0.35"/>
    <row r="11852" customFormat="1" x14ac:dyDescent="0.35"/>
    <row r="11853" customFormat="1" x14ac:dyDescent="0.35"/>
    <row r="11854" customFormat="1" x14ac:dyDescent="0.35"/>
    <row r="11855" customFormat="1" x14ac:dyDescent="0.35"/>
    <row r="11856" customFormat="1" x14ac:dyDescent="0.35"/>
    <row r="11857" customFormat="1" x14ac:dyDescent="0.35"/>
    <row r="11858" customFormat="1" x14ac:dyDescent="0.35"/>
    <row r="11859" customFormat="1" x14ac:dyDescent="0.35"/>
    <row r="11860" customFormat="1" x14ac:dyDescent="0.35"/>
    <row r="11861" customFormat="1" x14ac:dyDescent="0.35"/>
    <row r="11862" customFormat="1" x14ac:dyDescent="0.35"/>
    <row r="11863" customFormat="1" x14ac:dyDescent="0.35"/>
    <row r="11864" customFormat="1" x14ac:dyDescent="0.35"/>
    <row r="11865" customFormat="1" x14ac:dyDescent="0.35"/>
    <row r="11866" customFormat="1" x14ac:dyDescent="0.35"/>
    <row r="11867" customFormat="1" x14ac:dyDescent="0.35"/>
    <row r="11868" customFormat="1" x14ac:dyDescent="0.35"/>
    <row r="11869" customFormat="1" x14ac:dyDescent="0.35"/>
    <row r="11870" customFormat="1" x14ac:dyDescent="0.35"/>
    <row r="11871" customFormat="1" x14ac:dyDescent="0.35"/>
    <row r="11872" customFormat="1" x14ac:dyDescent="0.35"/>
    <row r="11873" customFormat="1" x14ac:dyDescent="0.35"/>
    <row r="11874" customFormat="1" x14ac:dyDescent="0.35"/>
    <row r="11875" customFormat="1" x14ac:dyDescent="0.35"/>
    <row r="11876" customFormat="1" x14ac:dyDescent="0.35"/>
    <row r="11877" customFormat="1" x14ac:dyDescent="0.35"/>
    <row r="11878" customFormat="1" x14ac:dyDescent="0.35"/>
    <row r="11879" customFormat="1" x14ac:dyDescent="0.35"/>
    <row r="11880" customFormat="1" x14ac:dyDescent="0.35"/>
    <row r="11881" customFormat="1" x14ac:dyDescent="0.35"/>
    <row r="11882" customFormat="1" x14ac:dyDescent="0.35"/>
    <row r="11883" customFormat="1" x14ac:dyDescent="0.35"/>
    <row r="11884" customFormat="1" x14ac:dyDescent="0.35"/>
    <row r="11885" customFormat="1" x14ac:dyDescent="0.35"/>
    <row r="11886" customFormat="1" x14ac:dyDescent="0.35"/>
    <row r="11887" customFormat="1" x14ac:dyDescent="0.35"/>
    <row r="11888" customFormat="1" x14ac:dyDescent="0.35"/>
    <row r="11889" customFormat="1" x14ac:dyDescent="0.35"/>
    <row r="11890" customFormat="1" x14ac:dyDescent="0.35"/>
    <row r="11891" customFormat="1" x14ac:dyDescent="0.35"/>
    <row r="11892" customFormat="1" x14ac:dyDescent="0.35"/>
    <row r="11893" customFormat="1" x14ac:dyDescent="0.35"/>
    <row r="11894" customFormat="1" x14ac:dyDescent="0.35"/>
    <row r="11895" customFormat="1" x14ac:dyDescent="0.35"/>
    <row r="11896" customFormat="1" x14ac:dyDescent="0.35"/>
    <row r="11897" customFormat="1" x14ac:dyDescent="0.35"/>
    <row r="11898" customFormat="1" x14ac:dyDescent="0.35"/>
    <row r="11899" customFormat="1" x14ac:dyDescent="0.35"/>
    <row r="11900" customFormat="1" x14ac:dyDescent="0.35"/>
    <row r="11901" customFormat="1" x14ac:dyDescent="0.35"/>
    <row r="11902" customFormat="1" x14ac:dyDescent="0.35"/>
    <row r="11903" customFormat="1" x14ac:dyDescent="0.35"/>
    <row r="11904" customFormat="1" x14ac:dyDescent="0.35"/>
    <row r="11905" customFormat="1" x14ac:dyDescent="0.35"/>
    <row r="11906" customFormat="1" x14ac:dyDescent="0.35"/>
    <row r="11907" customFormat="1" x14ac:dyDescent="0.35"/>
    <row r="11908" customFormat="1" x14ac:dyDescent="0.35"/>
    <row r="11909" customFormat="1" x14ac:dyDescent="0.35"/>
    <row r="11910" customFormat="1" x14ac:dyDescent="0.35"/>
    <row r="11911" customFormat="1" x14ac:dyDescent="0.35"/>
    <row r="11912" customFormat="1" x14ac:dyDescent="0.35"/>
    <row r="11913" customFormat="1" x14ac:dyDescent="0.35"/>
    <row r="11914" customFormat="1" x14ac:dyDescent="0.35"/>
    <row r="11915" customFormat="1" x14ac:dyDescent="0.35"/>
    <row r="11916" customFormat="1" x14ac:dyDescent="0.35"/>
    <row r="11917" customFormat="1" x14ac:dyDescent="0.35"/>
    <row r="11918" customFormat="1" x14ac:dyDescent="0.35"/>
    <row r="11919" customFormat="1" x14ac:dyDescent="0.35"/>
    <row r="11920" customFormat="1" x14ac:dyDescent="0.35"/>
    <row r="11921" customFormat="1" x14ac:dyDescent="0.35"/>
    <row r="11922" customFormat="1" x14ac:dyDescent="0.35"/>
    <row r="11923" customFormat="1" x14ac:dyDescent="0.35"/>
    <row r="11924" customFormat="1" x14ac:dyDescent="0.35"/>
    <row r="11925" customFormat="1" x14ac:dyDescent="0.35"/>
    <row r="11926" customFormat="1" x14ac:dyDescent="0.35"/>
    <row r="11927" customFormat="1" x14ac:dyDescent="0.35"/>
    <row r="11928" customFormat="1" x14ac:dyDescent="0.35"/>
    <row r="11929" customFormat="1" x14ac:dyDescent="0.35"/>
    <row r="11930" customFormat="1" x14ac:dyDescent="0.35"/>
    <row r="11931" customFormat="1" x14ac:dyDescent="0.35"/>
    <row r="11932" customFormat="1" x14ac:dyDescent="0.35"/>
    <row r="11933" customFormat="1" x14ac:dyDescent="0.35"/>
    <row r="11934" customFormat="1" x14ac:dyDescent="0.35"/>
    <row r="11935" customFormat="1" x14ac:dyDescent="0.35"/>
    <row r="11936" customFormat="1" x14ac:dyDescent="0.35"/>
    <row r="11937" customFormat="1" x14ac:dyDescent="0.35"/>
    <row r="11938" customFormat="1" x14ac:dyDescent="0.35"/>
    <row r="11939" customFormat="1" x14ac:dyDescent="0.35"/>
    <row r="11940" customFormat="1" x14ac:dyDescent="0.35"/>
    <row r="11941" customFormat="1" x14ac:dyDescent="0.35"/>
    <row r="11942" customFormat="1" x14ac:dyDescent="0.35"/>
    <row r="11943" customFormat="1" x14ac:dyDescent="0.35"/>
    <row r="11944" customFormat="1" x14ac:dyDescent="0.35"/>
    <row r="11945" customFormat="1" x14ac:dyDescent="0.35"/>
    <row r="11946" customFormat="1" x14ac:dyDescent="0.35"/>
    <row r="11947" customFormat="1" x14ac:dyDescent="0.35"/>
    <row r="11948" customFormat="1" x14ac:dyDescent="0.35"/>
    <row r="11949" customFormat="1" x14ac:dyDescent="0.35"/>
    <row r="11950" customFormat="1" x14ac:dyDescent="0.35"/>
    <row r="11951" customFormat="1" x14ac:dyDescent="0.35"/>
    <row r="11952" customFormat="1" x14ac:dyDescent="0.35"/>
    <row r="11953" customFormat="1" x14ac:dyDescent="0.35"/>
    <row r="11954" customFormat="1" x14ac:dyDescent="0.35"/>
    <row r="11955" customFormat="1" x14ac:dyDescent="0.35"/>
    <row r="11956" customFormat="1" x14ac:dyDescent="0.35"/>
    <row r="11957" customFormat="1" x14ac:dyDescent="0.35"/>
    <row r="11958" customFormat="1" x14ac:dyDescent="0.35"/>
    <row r="11959" customFormat="1" x14ac:dyDescent="0.35"/>
    <row r="11960" customFormat="1" x14ac:dyDescent="0.35"/>
    <row r="11961" customFormat="1" x14ac:dyDescent="0.35"/>
    <row r="11962" customFormat="1" x14ac:dyDescent="0.35"/>
    <row r="11963" customFormat="1" x14ac:dyDescent="0.35"/>
    <row r="11964" customFormat="1" x14ac:dyDescent="0.35"/>
    <row r="11965" customFormat="1" x14ac:dyDescent="0.35"/>
    <row r="11966" customFormat="1" x14ac:dyDescent="0.35"/>
    <row r="11967" customFormat="1" x14ac:dyDescent="0.35"/>
    <row r="11968" customFormat="1" x14ac:dyDescent="0.35"/>
    <row r="11969" customFormat="1" x14ac:dyDescent="0.35"/>
    <row r="11970" customFormat="1" x14ac:dyDescent="0.35"/>
    <row r="11971" customFormat="1" x14ac:dyDescent="0.35"/>
    <row r="11972" customFormat="1" x14ac:dyDescent="0.35"/>
    <row r="11973" customFormat="1" x14ac:dyDescent="0.35"/>
    <row r="11974" customFormat="1" x14ac:dyDescent="0.35"/>
    <row r="11975" customFormat="1" x14ac:dyDescent="0.35"/>
    <row r="11976" customFormat="1" x14ac:dyDescent="0.35"/>
    <row r="11977" customFormat="1" x14ac:dyDescent="0.35"/>
    <row r="11978" customFormat="1" x14ac:dyDescent="0.35"/>
    <row r="11979" customFormat="1" x14ac:dyDescent="0.35"/>
    <row r="11980" customFormat="1" x14ac:dyDescent="0.35"/>
    <row r="11981" customFormat="1" x14ac:dyDescent="0.35"/>
    <row r="11982" customFormat="1" x14ac:dyDescent="0.35"/>
    <row r="11983" customFormat="1" x14ac:dyDescent="0.35"/>
    <row r="11984" customFormat="1" x14ac:dyDescent="0.35"/>
    <row r="11985" customFormat="1" x14ac:dyDescent="0.35"/>
    <row r="11986" customFormat="1" x14ac:dyDescent="0.35"/>
    <row r="11987" customFormat="1" x14ac:dyDescent="0.35"/>
    <row r="11988" customFormat="1" x14ac:dyDescent="0.35"/>
    <row r="11989" customFormat="1" x14ac:dyDescent="0.35"/>
    <row r="11990" customFormat="1" x14ac:dyDescent="0.35"/>
    <row r="11991" customFormat="1" x14ac:dyDescent="0.35"/>
    <row r="11992" customFormat="1" x14ac:dyDescent="0.35"/>
    <row r="11993" customFormat="1" x14ac:dyDescent="0.35"/>
    <row r="11994" customFormat="1" x14ac:dyDescent="0.35"/>
    <row r="11995" customFormat="1" x14ac:dyDescent="0.35"/>
    <row r="11996" customFormat="1" x14ac:dyDescent="0.35"/>
    <row r="11997" customFormat="1" x14ac:dyDescent="0.35"/>
    <row r="11998" customFormat="1" x14ac:dyDescent="0.35"/>
    <row r="11999" customFormat="1" x14ac:dyDescent="0.35"/>
    <row r="12000" customFormat="1" x14ac:dyDescent="0.35"/>
    <row r="12001" customFormat="1" x14ac:dyDescent="0.35"/>
    <row r="12002" customFormat="1" x14ac:dyDescent="0.35"/>
    <row r="12003" customFormat="1" x14ac:dyDescent="0.35"/>
    <row r="12004" customFormat="1" x14ac:dyDescent="0.35"/>
    <row r="12005" customFormat="1" x14ac:dyDescent="0.35"/>
    <row r="12006" customFormat="1" x14ac:dyDescent="0.35"/>
    <row r="12007" customFormat="1" x14ac:dyDescent="0.35"/>
    <row r="12008" customFormat="1" x14ac:dyDescent="0.35"/>
    <row r="12009" customFormat="1" x14ac:dyDescent="0.35"/>
    <row r="12010" customFormat="1" x14ac:dyDescent="0.35"/>
    <row r="12011" customFormat="1" x14ac:dyDescent="0.35"/>
    <row r="12012" customFormat="1" x14ac:dyDescent="0.35"/>
    <row r="12013" customFormat="1" x14ac:dyDescent="0.35"/>
    <row r="12014" customFormat="1" x14ac:dyDescent="0.35"/>
    <row r="12015" customFormat="1" x14ac:dyDescent="0.35"/>
    <row r="12016" customFormat="1" x14ac:dyDescent="0.35"/>
    <row r="12017" customFormat="1" x14ac:dyDescent="0.35"/>
    <row r="12018" customFormat="1" x14ac:dyDescent="0.35"/>
    <row r="12019" customFormat="1" x14ac:dyDescent="0.35"/>
    <row r="12020" customFormat="1" x14ac:dyDescent="0.35"/>
    <row r="12021" customFormat="1" x14ac:dyDescent="0.35"/>
    <row r="12022" customFormat="1" x14ac:dyDescent="0.35"/>
    <row r="12023" customFormat="1" x14ac:dyDescent="0.35"/>
    <row r="12024" customFormat="1" x14ac:dyDescent="0.35"/>
    <row r="12025" customFormat="1" x14ac:dyDescent="0.35"/>
    <row r="12026" customFormat="1" x14ac:dyDescent="0.35"/>
    <row r="12027" customFormat="1" x14ac:dyDescent="0.35"/>
    <row r="12028" customFormat="1" x14ac:dyDescent="0.35"/>
    <row r="12029" customFormat="1" x14ac:dyDescent="0.35"/>
    <row r="12030" customFormat="1" x14ac:dyDescent="0.35"/>
    <row r="12031" customFormat="1" x14ac:dyDescent="0.35"/>
    <row r="12032" customFormat="1" x14ac:dyDescent="0.35"/>
    <row r="12033" customFormat="1" x14ac:dyDescent="0.35"/>
    <row r="12034" customFormat="1" x14ac:dyDescent="0.35"/>
    <row r="12035" customFormat="1" x14ac:dyDescent="0.35"/>
    <row r="12036" customFormat="1" x14ac:dyDescent="0.35"/>
    <row r="12037" customFormat="1" x14ac:dyDescent="0.35"/>
    <row r="12038" customFormat="1" x14ac:dyDescent="0.35"/>
    <row r="12039" customFormat="1" x14ac:dyDescent="0.35"/>
    <row r="12040" customFormat="1" x14ac:dyDescent="0.35"/>
    <row r="12041" customFormat="1" x14ac:dyDescent="0.35"/>
    <row r="12042" customFormat="1" x14ac:dyDescent="0.35"/>
    <row r="12043" customFormat="1" x14ac:dyDescent="0.35"/>
    <row r="12044" customFormat="1" x14ac:dyDescent="0.35"/>
    <row r="12045" customFormat="1" x14ac:dyDescent="0.35"/>
    <row r="12046" customFormat="1" x14ac:dyDescent="0.35"/>
    <row r="12047" customFormat="1" x14ac:dyDescent="0.35"/>
    <row r="12048" customFormat="1" x14ac:dyDescent="0.35"/>
    <row r="12049" customFormat="1" x14ac:dyDescent="0.35"/>
    <row r="12050" customFormat="1" x14ac:dyDescent="0.35"/>
    <row r="12051" customFormat="1" x14ac:dyDescent="0.35"/>
    <row r="12052" customFormat="1" x14ac:dyDescent="0.35"/>
    <row r="12053" customFormat="1" x14ac:dyDescent="0.35"/>
    <row r="12054" customFormat="1" x14ac:dyDescent="0.35"/>
    <row r="12055" customFormat="1" x14ac:dyDescent="0.35"/>
    <row r="12056" customFormat="1" x14ac:dyDescent="0.35"/>
    <row r="12057" customFormat="1" x14ac:dyDescent="0.35"/>
    <row r="12058" customFormat="1" x14ac:dyDescent="0.35"/>
    <row r="12059" customFormat="1" x14ac:dyDescent="0.35"/>
    <row r="12060" customFormat="1" x14ac:dyDescent="0.35"/>
    <row r="12061" customFormat="1" x14ac:dyDescent="0.35"/>
    <row r="12062" customFormat="1" x14ac:dyDescent="0.35"/>
    <row r="12063" customFormat="1" x14ac:dyDescent="0.35"/>
    <row r="12064" customFormat="1" x14ac:dyDescent="0.35"/>
    <row r="12065" customFormat="1" x14ac:dyDescent="0.35"/>
    <row r="12066" customFormat="1" x14ac:dyDescent="0.35"/>
    <row r="12067" customFormat="1" x14ac:dyDescent="0.35"/>
    <row r="12068" customFormat="1" x14ac:dyDescent="0.35"/>
    <row r="12069" customFormat="1" x14ac:dyDescent="0.35"/>
    <row r="12070" customFormat="1" x14ac:dyDescent="0.35"/>
    <row r="12071" customFormat="1" x14ac:dyDescent="0.35"/>
    <row r="12072" customFormat="1" x14ac:dyDescent="0.35"/>
    <row r="12073" customFormat="1" x14ac:dyDescent="0.35"/>
    <row r="12074" customFormat="1" x14ac:dyDescent="0.35"/>
    <row r="12075" customFormat="1" x14ac:dyDescent="0.35"/>
    <row r="12076" customFormat="1" x14ac:dyDescent="0.35"/>
    <row r="12077" customFormat="1" x14ac:dyDescent="0.35"/>
    <row r="12078" customFormat="1" x14ac:dyDescent="0.35"/>
    <row r="12079" customFormat="1" x14ac:dyDescent="0.35"/>
    <row r="12080" customFormat="1" x14ac:dyDescent="0.35"/>
    <row r="12081" customFormat="1" x14ac:dyDescent="0.35"/>
    <row r="12082" customFormat="1" x14ac:dyDescent="0.35"/>
    <row r="12083" customFormat="1" x14ac:dyDescent="0.35"/>
    <row r="12084" customFormat="1" x14ac:dyDescent="0.35"/>
    <row r="12085" customFormat="1" x14ac:dyDescent="0.35"/>
    <row r="12086" customFormat="1" x14ac:dyDescent="0.35"/>
    <row r="12087" customFormat="1" x14ac:dyDescent="0.35"/>
    <row r="12088" customFormat="1" x14ac:dyDescent="0.35"/>
    <row r="12089" customFormat="1" x14ac:dyDescent="0.35"/>
    <row r="12090" customFormat="1" x14ac:dyDescent="0.35"/>
    <row r="12091" customFormat="1" x14ac:dyDescent="0.35"/>
    <row r="12092" customFormat="1" x14ac:dyDescent="0.35"/>
    <row r="12093" customFormat="1" x14ac:dyDescent="0.35"/>
    <row r="12094" customFormat="1" x14ac:dyDescent="0.35"/>
    <row r="12095" customFormat="1" x14ac:dyDescent="0.35"/>
    <row r="12096" customFormat="1" x14ac:dyDescent="0.35"/>
    <row r="12097" customFormat="1" x14ac:dyDescent="0.35"/>
    <row r="12098" customFormat="1" x14ac:dyDescent="0.35"/>
    <row r="12099" customFormat="1" x14ac:dyDescent="0.35"/>
    <row r="12100" customFormat="1" x14ac:dyDescent="0.35"/>
    <row r="12101" customFormat="1" x14ac:dyDescent="0.35"/>
    <row r="12102" customFormat="1" x14ac:dyDescent="0.35"/>
    <row r="12103" customFormat="1" x14ac:dyDescent="0.35"/>
    <row r="12104" customFormat="1" x14ac:dyDescent="0.35"/>
    <row r="12105" customFormat="1" x14ac:dyDescent="0.35"/>
    <row r="12106" customFormat="1" x14ac:dyDescent="0.35"/>
    <row r="12107" customFormat="1" x14ac:dyDescent="0.35"/>
    <row r="12108" customFormat="1" x14ac:dyDescent="0.35"/>
    <row r="12109" customFormat="1" x14ac:dyDescent="0.35"/>
    <row r="12110" customFormat="1" x14ac:dyDescent="0.35"/>
    <row r="12111" customFormat="1" x14ac:dyDescent="0.35"/>
    <row r="12112" customFormat="1" x14ac:dyDescent="0.35"/>
    <row r="12113" customFormat="1" x14ac:dyDescent="0.35"/>
    <row r="12114" customFormat="1" x14ac:dyDescent="0.35"/>
    <row r="12115" customFormat="1" x14ac:dyDescent="0.35"/>
    <row r="12116" customFormat="1" x14ac:dyDescent="0.35"/>
    <row r="12117" customFormat="1" x14ac:dyDescent="0.35"/>
    <row r="12118" customFormat="1" x14ac:dyDescent="0.35"/>
    <row r="12119" customFormat="1" x14ac:dyDescent="0.35"/>
    <row r="12120" customFormat="1" x14ac:dyDescent="0.35"/>
    <row r="12121" customFormat="1" x14ac:dyDescent="0.35"/>
    <row r="12122" customFormat="1" x14ac:dyDescent="0.35"/>
    <row r="12123" customFormat="1" x14ac:dyDescent="0.35"/>
    <row r="12124" customFormat="1" x14ac:dyDescent="0.35"/>
    <row r="12125" customFormat="1" x14ac:dyDescent="0.35"/>
    <row r="12126" customFormat="1" x14ac:dyDescent="0.35"/>
    <row r="12127" customFormat="1" x14ac:dyDescent="0.35"/>
    <row r="12128" customFormat="1" x14ac:dyDescent="0.35"/>
    <row r="12129" customFormat="1" x14ac:dyDescent="0.35"/>
    <row r="12130" customFormat="1" x14ac:dyDescent="0.35"/>
    <row r="12131" customFormat="1" x14ac:dyDescent="0.35"/>
    <row r="12132" customFormat="1" x14ac:dyDescent="0.35"/>
    <row r="12133" customFormat="1" x14ac:dyDescent="0.35"/>
    <row r="12134" customFormat="1" x14ac:dyDescent="0.35"/>
    <row r="12135" customFormat="1" x14ac:dyDescent="0.35"/>
    <row r="12136" customFormat="1" x14ac:dyDescent="0.35"/>
    <row r="12137" customFormat="1" x14ac:dyDescent="0.35"/>
    <row r="12138" customFormat="1" x14ac:dyDescent="0.35"/>
    <row r="12139" customFormat="1" x14ac:dyDescent="0.35"/>
    <row r="12140" customFormat="1" x14ac:dyDescent="0.35"/>
    <row r="12141" customFormat="1" x14ac:dyDescent="0.35"/>
    <row r="12142" customFormat="1" x14ac:dyDescent="0.35"/>
    <row r="12143" customFormat="1" x14ac:dyDescent="0.35"/>
    <row r="12144" customFormat="1" x14ac:dyDescent="0.35"/>
    <row r="12145" customFormat="1" x14ac:dyDescent="0.35"/>
    <row r="12146" customFormat="1" x14ac:dyDescent="0.35"/>
    <row r="12147" customFormat="1" x14ac:dyDescent="0.35"/>
    <row r="12148" customFormat="1" x14ac:dyDescent="0.35"/>
    <row r="12149" customFormat="1" x14ac:dyDescent="0.35"/>
    <row r="12150" customFormat="1" x14ac:dyDescent="0.35"/>
    <row r="12151" customFormat="1" x14ac:dyDescent="0.35"/>
    <row r="12152" customFormat="1" x14ac:dyDescent="0.35"/>
    <row r="12153" customFormat="1" x14ac:dyDescent="0.35"/>
    <row r="12154" customFormat="1" x14ac:dyDescent="0.35"/>
    <row r="12155" customFormat="1" x14ac:dyDescent="0.35"/>
    <row r="12156" customFormat="1" x14ac:dyDescent="0.35"/>
    <row r="12157" customFormat="1" x14ac:dyDescent="0.35"/>
    <row r="12158" customFormat="1" x14ac:dyDescent="0.35"/>
    <row r="12159" customFormat="1" x14ac:dyDescent="0.35"/>
    <row r="12160" customFormat="1" x14ac:dyDescent="0.35"/>
    <row r="12161" customFormat="1" x14ac:dyDescent="0.35"/>
    <row r="12162" customFormat="1" x14ac:dyDescent="0.35"/>
    <row r="12163" customFormat="1" x14ac:dyDescent="0.35"/>
    <row r="12164" customFormat="1" x14ac:dyDescent="0.35"/>
    <row r="12165" customFormat="1" x14ac:dyDescent="0.35"/>
    <row r="12166" customFormat="1" x14ac:dyDescent="0.35"/>
    <row r="12167" customFormat="1" x14ac:dyDescent="0.35"/>
    <row r="12168" customFormat="1" x14ac:dyDescent="0.35"/>
    <row r="12169" customFormat="1" x14ac:dyDescent="0.35"/>
    <row r="12170" customFormat="1" x14ac:dyDescent="0.35"/>
    <row r="12171" customFormat="1" x14ac:dyDescent="0.35"/>
    <row r="12172" customFormat="1" x14ac:dyDescent="0.35"/>
    <row r="12173" customFormat="1" x14ac:dyDescent="0.35"/>
    <row r="12174" customFormat="1" x14ac:dyDescent="0.35"/>
    <row r="12175" customFormat="1" x14ac:dyDescent="0.35"/>
    <row r="12176" customFormat="1" x14ac:dyDescent="0.35"/>
    <row r="12177" customFormat="1" x14ac:dyDescent="0.35"/>
    <row r="12178" customFormat="1" x14ac:dyDescent="0.35"/>
    <row r="12179" customFormat="1" x14ac:dyDescent="0.35"/>
    <row r="12180" customFormat="1" x14ac:dyDescent="0.35"/>
    <row r="12181" customFormat="1" x14ac:dyDescent="0.35"/>
    <row r="12182" customFormat="1" x14ac:dyDescent="0.35"/>
    <row r="12183" customFormat="1" x14ac:dyDescent="0.35"/>
    <row r="12184" customFormat="1" x14ac:dyDescent="0.35"/>
    <row r="12185" customFormat="1" x14ac:dyDescent="0.35"/>
    <row r="12186" customFormat="1" x14ac:dyDescent="0.35"/>
    <row r="12187" customFormat="1" x14ac:dyDescent="0.35"/>
    <row r="12188" customFormat="1" x14ac:dyDescent="0.35"/>
    <row r="12189" customFormat="1" x14ac:dyDescent="0.35"/>
    <row r="12190" customFormat="1" x14ac:dyDescent="0.35"/>
    <row r="12191" customFormat="1" x14ac:dyDescent="0.35"/>
    <row r="12192" customFormat="1" x14ac:dyDescent="0.35"/>
    <row r="12193" customFormat="1" x14ac:dyDescent="0.35"/>
    <row r="12194" customFormat="1" x14ac:dyDescent="0.35"/>
    <row r="12195" customFormat="1" x14ac:dyDescent="0.35"/>
    <row r="12196" customFormat="1" x14ac:dyDescent="0.35"/>
    <row r="12197" customFormat="1" x14ac:dyDescent="0.35"/>
    <row r="12198" customFormat="1" x14ac:dyDescent="0.35"/>
    <row r="12199" customFormat="1" x14ac:dyDescent="0.35"/>
    <row r="12200" customFormat="1" x14ac:dyDescent="0.35"/>
    <row r="12201" customFormat="1" x14ac:dyDescent="0.35"/>
    <row r="12202" customFormat="1" x14ac:dyDescent="0.35"/>
    <row r="12203" customFormat="1" x14ac:dyDescent="0.35"/>
    <row r="12204" customFormat="1" x14ac:dyDescent="0.35"/>
    <row r="12205" customFormat="1" x14ac:dyDescent="0.35"/>
    <row r="12206" customFormat="1" x14ac:dyDescent="0.35"/>
    <row r="12207" customFormat="1" x14ac:dyDescent="0.35"/>
    <row r="12208" customFormat="1" x14ac:dyDescent="0.35"/>
    <row r="12209" customFormat="1" x14ac:dyDescent="0.35"/>
    <row r="12210" customFormat="1" x14ac:dyDescent="0.35"/>
    <row r="12211" customFormat="1" x14ac:dyDescent="0.35"/>
    <row r="12212" customFormat="1" x14ac:dyDescent="0.35"/>
    <row r="12213" customFormat="1" x14ac:dyDescent="0.35"/>
    <row r="12214" customFormat="1" x14ac:dyDescent="0.35"/>
    <row r="12215" customFormat="1" x14ac:dyDescent="0.35"/>
    <row r="12216" customFormat="1" x14ac:dyDescent="0.35"/>
    <row r="12217" customFormat="1" x14ac:dyDescent="0.35"/>
    <row r="12218" customFormat="1" x14ac:dyDescent="0.35"/>
    <row r="12219" customFormat="1" x14ac:dyDescent="0.35"/>
    <row r="12220" customFormat="1" x14ac:dyDescent="0.35"/>
    <row r="12221" customFormat="1" x14ac:dyDescent="0.35"/>
    <row r="12222" customFormat="1" x14ac:dyDescent="0.35"/>
    <row r="12223" customFormat="1" x14ac:dyDescent="0.35"/>
    <row r="12224" customFormat="1" x14ac:dyDescent="0.35"/>
    <row r="12225" customFormat="1" x14ac:dyDescent="0.35"/>
    <row r="12226" customFormat="1" x14ac:dyDescent="0.35"/>
    <row r="12227" customFormat="1" x14ac:dyDescent="0.35"/>
    <row r="12228" customFormat="1" x14ac:dyDescent="0.35"/>
    <row r="12229" customFormat="1" x14ac:dyDescent="0.35"/>
    <row r="12230" customFormat="1" x14ac:dyDescent="0.35"/>
    <row r="12231" customFormat="1" x14ac:dyDescent="0.35"/>
    <row r="12232" customFormat="1" x14ac:dyDescent="0.35"/>
    <row r="12233" customFormat="1" x14ac:dyDescent="0.35"/>
    <row r="12234" customFormat="1" x14ac:dyDescent="0.35"/>
    <row r="12235" customFormat="1" x14ac:dyDescent="0.35"/>
    <row r="12236" customFormat="1" x14ac:dyDescent="0.35"/>
    <row r="12237" customFormat="1" x14ac:dyDescent="0.35"/>
    <row r="12238" customFormat="1" x14ac:dyDescent="0.35"/>
    <row r="12239" customFormat="1" x14ac:dyDescent="0.35"/>
    <row r="12240" customFormat="1" x14ac:dyDescent="0.35"/>
    <row r="12241" customFormat="1" x14ac:dyDescent="0.35"/>
    <row r="12242" customFormat="1" x14ac:dyDescent="0.35"/>
    <row r="12243" customFormat="1" x14ac:dyDescent="0.35"/>
    <row r="12244" customFormat="1" x14ac:dyDescent="0.35"/>
    <row r="12245" customFormat="1" x14ac:dyDescent="0.35"/>
    <row r="12246" customFormat="1" x14ac:dyDescent="0.35"/>
    <row r="12247" customFormat="1" x14ac:dyDescent="0.35"/>
    <row r="12248" customFormat="1" x14ac:dyDescent="0.35"/>
    <row r="12249" customFormat="1" x14ac:dyDescent="0.35"/>
    <row r="12250" customFormat="1" x14ac:dyDescent="0.35"/>
    <row r="12251" customFormat="1" x14ac:dyDescent="0.35"/>
    <row r="12252" customFormat="1" x14ac:dyDescent="0.35"/>
    <row r="12253" customFormat="1" x14ac:dyDescent="0.35"/>
    <row r="12254" customFormat="1" x14ac:dyDescent="0.35"/>
    <row r="12255" customFormat="1" x14ac:dyDescent="0.35"/>
    <row r="12256" customFormat="1" x14ac:dyDescent="0.35"/>
    <row r="12257" customFormat="1" x14ac:dyDescent="0.35"/>
    <row r="12258" customFormat="1" x14ac:dyDescent="0.35"/>
    <row r="12259" customFormat="1" x14ac:dyDescent="0.35"/>
    <row r="12260" customFormat="1" x14ac:dyDescent="0.35"/>
    <row r="12261" customFormat="1" x14ac:dyDescent="0.35"/>
    <row r="12262" customFormat="1" x14ac:dyDescent="0.35"/>
    <row r="12263" customFormat="1" x14ac:dyDescent="0.35"/>
    <row r="12264" customFormat="1" x14ac:dyDescent="0.35"/>
    <row r="12265" customFormat="1" x14ac:dyDescent="0.35"/>
    <row r="12266" customFormat="1" x14ac:dyDescent="0.35"/>
    <row r="12267" customFormat="1" x14ac:dyDescent="0.35"/>
    <row r="12268" customFormat="1" x14ac:dyDescent="0.35"/>
    <row r="12269" customFormat="1" x14ac:dyDescent="0.35"/>
    <row r="12270" customFormat="1" x14ac:dyDescent="0.35"/>
    <row r="12271" customFormat="1" x14ac:dyDescent="0.35"/>
    <row r="12272" customFormat="1" x14ac:dyDescent="0.35"/>
    <row r="12273" customFormat="1" x14ac:dyDescent="0.35"/>
    <row r="12274" customFormat="1" x14ac:dyDescent="0.35"/>
    <row r="12275" customFormat="1" x14ac:dyDescent="0.35"/>
    <row r="12276" customFormat="1" x14ac:dyDescent="0.35"/>
    <row r="12277" customFormat="1" x14ac:dyDescent="0.35"/>
    <row r="12278" customFormat="1" x14ac:dyDescent="0.35"/>
    <row r="12279" customFormat="1" x14ac:dyDescent="0.35"/>
    <row r="12280" customFormat="1" x14ac:dyDescent="0.35"/>
    <row r="12281" customFormat="1" x14ac:dyDescent="0.35"/>
    <row r="12282" customFormat="1" x14ac:dyDescent="0.35"/>
    <row r="12283" customFormat="1" x14ac:dyDescent="0.35"/>
    <row r="12284" customFormat="1" x14ac:dyDescent="0.35"/>
    <row r="12285" customFormat="1" x14ac:dyDescent="0.35"/>
    <row r="12286" customFormat="1" x14ac:dyDescent="0.35"/>
    <row r="12287" customFormat="1" x14ac:dyDescent="0.35"/>
    <row r="12288" customFormat="1" x14ac:dyDescent="0.35"/>
    <row r="12289" customFormat="1" x14ac:dyDescent="0.35"/>
    <row r="12290" customFormat="1" x14ac:dyDescent="0.35"/>
    <row r="12291" customFormat="1" x14ac:dyDescent="0.35"/>
    <row r="12292" customFormat="1" x14ac:dyDescent="0.35"/>
    <row r="12293" customFormat="1" x14ac:dyDescent="0.35"/>
    <row r="12294" customFormat="1" x14ac:dyDescent="0.35"/>
    <row r="12295" customFormat="1" x14ac:dyDescent="0.35"/>
    <row r="12296" customFormat="1" x14ac:dyDescent="0.35"/>
    <row r="12297" customFormat="1" x14ac:dyDescent="0.35"/>
    <row r="12298" customFormat="1" x14ac:dyDescent="0.35"/>
    <row r="12299" customFormat="1" x14ac:dyDescent="0.35"/>
    <row r="12300" customFormat="1" x14ac:dyDescent="0.35"/>
    <row r="12301" customFormat="1" x14ac:dyDescent="0.35"/>
    <row r="12302" customFormat="1" x14ac:dyDescent="0.35"/>
    <row r="12303" customFormat="1" x14ac:dyDescent="0.35"/>
    <row r="12304" customFormat="1" x14ac:dyDescent="0.35"/>
    <row r="12305" customFormat="1" x14ac:dyDescent="0.35"/>
    <row r="12306" customFormat="1" x14ac:dyDescent="0.35"/>
    <row r="12307" customFormat="1" x14ac:dyDescent="0.35"/>
    <row r="12308" customFormat="1" x14ac:dyDescent="0.35"/>
    <row r="12309" customFormat="1" x14ac:dyDescent="0.35"/>
    <row r="12310" customFormat="1" x14ac:dyDescent="0.35"/>
    <row r="12311" customFormat="1" x14ac:dyDescent="0.35"/>
    <row r="12312" customFormat="1" x14ac:dyDescent="0.35"/>
    <row r="12313" customFormat="1" x14ac:dyDescent="0.35"/>
    <row r="12314" customFormat="1" x14ac:dyDescent="0.35"/>
    <row r="12315" customFormat="1" x14ac:dyDescent="0.35"/>
    <row r="12316" customFormat="1" x14ac:dyDescent="0.35"/>
    <row r="12317" customFormat="1" x14ac:dyDescent="0.35"/>
    <row r="12318" customFormat="1" x14ac:dyDescent="0.35"/>
    <row r="12319" customFormat="1" x14ac:dyDescent="0.35"/>
    <row r="12320" customFormat="1" x14ac:dyDescent="0.35"/>
    <row r="12321" customFormat="1" x14ac:dyDescent="0.35"/>
    <row r="12322" customFormat="1" x14ac:dyDescent="0.35"/>
    <row r="12323" customFormat="1" x14ac:dyDescent="0.35"/>
    <row r="12324" customFormat="1" x14ac:dyDescent="0.35"/>
    <row r="12325" customFormat="1" x14ac:dyDescent="0.35"/>
    <row r="12326" customFormat="1" x14ac:dyDescent="0.35"/>
    <row r="12327" customFormat="1" x14ac:dyDescent="0.35"/>
    <row r="12328" customFormat="1" x14ac:dyDescent="0.35"/>
    <row r="12329" customFormat="1" x14ac:dyDescent="0.35"/>
    <row r="12330" customFormat="1" x14ac:dyDescent="0.35"/>
    <row r="12331" customFormat="1" x14ac:dyDescent="0.35"/>
    <row r="12332" customFormat="1" x14ac:dyDescent="0.35"/>
    <row r="12333" customFormat="1" x14ac:dyDescent="0.35"/>
    <row r="12334" customFormat="1" x14ac:dyDescent="0.35"/>
    <row r="12335" customFormat="1" x14ac:dyDescent="0.35"/>
    <row r="12336" customFormat="1" x14ac:dyDescent="0.35"/>
    <row r="12337" customFormat="1" x14ac:dyDescent="0.35"/>
    <row r="12338" customFormat="1" x14ac:dyDescent="0.35"/>
    <row r="12339" customFormat="1" x14ac:dyDescent="0.35"/>
    <row r="12340" customFormat="1" x14ac:dyDescent="0.35"/>
    <row r="12341" customFormat="1" x14ac:dyDescent="0.35"/>
    <row r="12342" customFormat="1" x14ac:dyDescent="0.35"/>
    <row r="12343" customFormat="1" x14ac:dyDescent="0.35"/>
    <row r="12344" customFormat="1" x14ac:dyDescent="0.35"/>
    <row r="12345" customFormat="1" x14ac:dyDescent="0.35"/>
    <row r="12346" customFormat="1" x14ac:dyDescent="0.35"/>
    <row r="12347" customFormat="1" x14ac:dyDescent="0.35"/>
    <row r="12348" customFormat="1" x14ac:dyDescent="0.35"/>
    <row r="12349" customFormat="1" x14ac:dyDescent="0.35"/>
    <row r="12350" customFormat="1" x14ac:dyDescent="0.35"/>
    <row r="12351" customFormat="1" x14ac:dyDescent="0.35"/>
    <row r="12352" customFormat="1" x14ac:dyDescent="0.35"/>
    <row r="12353" customFormat="1" x14ac:dyDescent="0.35"/>
    <row r="12354" customFormat="1" x14ac:dyDescent="0.35"/>
    <row r="12355" customFormat="1" x14ac:dyDescent="0.35"/>
    <row r="12356" customFormat="1" x14ac:dyDescent="0.35"/>
    <row r="12357" customFormat="1" x14ac:dyDescent="0.35"/>
    <row r="12358" customFormat="1" x14ac:dyDescent="0.35"/>
    <row r="12359" customFormat="1" x14ac:dyDescent="0.35"/>
    <row r="12360" customFormat="1" x14ac:dyDescent="0.35"/>
    <row r="12361" customFormat="1" x14ac:dyDescent="0.35"/>
    <row r="12362" customFormat="1" x14ac:dyDescent="0.35"/>
    <row r="12363" customFormat="1" x14ac:dyDescent="0.35"/>
    <row r="12364" customFormat="1" x14ac:dyDescent="0.35"/>
    <row r="12365" customFormat="1" x14ac:dyDescent="0.35"/>
    <row r="12366" customFormat="1" x14ac:dyDescent="0.35"/>
    <row r="12367" customFormat="1" x14ac:dyDescent="0.35"/>
    <row r="12368" customFormat="1" x14ac:dyDescent="0.35"/>
    <row r="12369" customFormat="1" x14ac:dyDescent="0.35"/>
    <row r="12370" customFormat="1" x14ac:dyDescent="0.35"/>
    <row r="12371" customFormat="1" x14ac:dyDescent="0.35"/>
    <row r="12372" customFormat="1" x14ac:dyDescent="0.35"/>
    <row r="12373" customFormat="1" x14ac:dyDescent="0.35"/>
    <row r="12374" customFormat="1" x14ac:dyDescent="0.35"/>
    <row r="12375" customFormat="1" x14ac:dyDescent="0.35"/>
    <row r="12376" customFormat="1" x14ac:dyDescent="0.35"/>
    <row r="12377" customFormat="1" x14ac:dyDescent="0.35"/>
    <row r="12378" customFormat="1" x14ac:dyDescent="0.35"/>
    <row r="12379" customFormat="1" x14ac:dyDescent="0.35"/>
    <row r="12380" customFormat="1" x14ac:dyDescent="0.35"/>
    <row r="12381" customFormat="1" x14ac:dyDescent="0.35"/>
    <row r="12382" customFormat="1" x14ac:dyDescent="0.35"/>
    <row r="12383" customFormat="1" x14ac:dyDescent="0.35"/>
    <row r="12384" customFormat="1" x14ac:dyDescent="0.35"/>
    <row r="12385" customFormat="1" x14ac:dyDescent="0.35"/>
    <row r="12386" customFormat="1" x14ac:dyDescent="0.35"/>
    <row r="12387" customFormat="1" x14ac:dyDescent="0.35"/>
    <row r="12388" customFormat="1" x14ac:dyDescent="0.35"/>
    <row r="12389" customFormat="1" x14ac:dyDescent="0.35"/>
    <row r="12390" customFormat="1" x14ac:dyDescent="0.35"/>
    <row r="12391" customFormat="1" x14ac:dyDescent="0.35"/>
    <row r="12392" customFormat="1" x14ac:dyDescent="0.35"/>
    <row r="12393" customFormat="1" x14ac:dyDescent="0.35"/>
    <row r="12394" customFormat="1" x14ac:dyDescent="0.35"/>
    <row r="12395" customFormat="1" x14ac:dyDescent="0.35"/>
    <row r="12396" customFormat="1" x14ac:dyDescent="0.35"/>
    <row r="12397" customFormat="1" x14ac:dyDescent="0.35"/>
    <row r="12398" customFormat="1" x14ac:dyDescent="0.35"/>
    <row r="12399" customFormat="1" x14ac:dyDescent="0.35"/>
    <row r="12400" customFormat="1" x14ac:dyDescent="0.35"/>
    <row r="12401" customFormat="1" x14ac:dyDescent="0.35"/>
    <row r="12402" customFormat="1" x14ac:dyDescent="0.35"/>
    <row r="12403" customFormat="1" x14ac:dyDescent="0.35"/>
    <row r="12404" customFormat="1" x14ac:dyDescent="0.35"/>
    <row r="12405" customFormat="1" x14ac:dyDescent="0.35"/>
    <row r="12406" customFormat="1" x14ac:dyDescent="0.35"/>
    <row r="12407" customFormat="1" x14ac:dyDescent="0.35"/>
    <row r="12408" customFormat="1" x14ac:dyDescent="0.35"/>
    <row r="12409" customFormat="1" x14ac:dyDescent="0.35"/>
    <row r="12410" customFormat="1" x14ac:dyDescent="0.35"/>
    <row r="12411" customFormat="1" x14ac:dyDescent="0.35"/>
    <row r="12412" customFormat="1" x14ac:dyDescent="0.35"/>
    <row r="12413" customFormat="1" x14ac:dyDescent="0.35"/>
    <row r="12414" customFormat="1" x14ac:dyDescent="0.35"/>
    <row r="12415" customFormat="1" x14ac:dyDescent="0.35"/>
    <row r="12416" customFormat="1" x14ac:dyDescent="0.35"/>
    <row r="12417" customFormat="1" x14ac:dyDescent="0.35"/>
    <row r="12418" customFormat="1" x14ac:dyDescent="0.35"/>
    <row r="12419" customFormat="1" x14ac:dyDescent="0.35"/>
    <row r="12420" customFormat="1" x14ac:dyDescent="0.35"/>
    <row r="12421" customFormat="1" x14ac:dyDescent="0.35"/>
    <row r="12422" customFormat="1" x14ac:dyDescent="0.35"/>
    <row r="12423" customFormat="1" x14ac:dyDescent="0.35"/>
    <row r="12424" customFormat="1" x14ac:dyDescent="0.35"/>
    <row r="12425" customFormat="1" x14ac:dyDescent="0.35"/>
    <row r="12426" customFormat="1" x14ac:dyDescent="0.35"/>
    <row r="12427" customFormat="1" x14ac:dyDescent="0.35"/>
    <row r="12428" customFormat="1" x14ac:dyDescent="0.35"/>
    <row r="12429" customFormat="1" x14ac:dyDescent="0.35"/>
    <row r="12430" customFormat="1" x14ac:dyDescent="0.35"/>
    <row r="12431" customFormat="1" x14ac:dyDescent="0.35"/>
    <row r="12432" customFormat="1" x14ac:dyDescent="0.35"/>
    <row r="12433" customFormat="1" x14ac:dyDescent="0.35"/>
    <row r="12434" customFormat="1" x14ac:dyDescent="0.35"/>
    <row r="12435" customFormat="1" x14ac:dyDescent="0.35"/>
    <row r="12436" customFormat="1" x14ac:dyDescent="0.35"/>
    <row r="12437" customFormat="1" x14ac:dyDescent="0.35"/>
    <row r="12438" customFormat="1" x14ac:dyDescent="0.35"/>
    <row r="12439" customFormat="1" x14ac:dyDescent="0.35"/>
    <row r="12440" customFormat="1" x14ac:dyDescent="0.35"/>
    <row r="12441" customFormat="1" x14ac:dyDescent="0.35"/>
    <row r="12442" customFormat="1" x14ac:dyDescent="0.35"/>
    <row r="12443" customFormat="1" x14ac:dyDescent="0.35"/>
    <row r="12444" customFormat="1" x14ac:dyDescent="0.35"/>
    <row r="12445" customFormat="1" x14ac:dyDescent="0.35"/>
    <row r="12446" customFormat="1" x14ac:dyDescent="0.35"/>
    <row r="12447" customFormat="1" x14ac:dyDescent="0.35"/>
    <row r="12448" customFormat="1" x14ac:dyDescent="0.35"/>
    <row r="12449" customFormat="1" x14ac:dyDescent="0.35"/>
    <row r="12450" customFormat="1" x14ac:dyDescent="0.35"/>
    <row r="12451" customFormat="1" x14ac:dyDescent="0.35"/>
    <row r="12452" customFormat="1" x14ac:dyDescent="0.35"/>
    <row r="12453" customFormat="1" x14ac:dyDescent="0.35"/>
    <row r="12454" customFormat="1" x14ac:dyDescent="0.35"/>
    <row r="12455" customFormat="1" x14ac:dyDescent="0.35"/>
    <row r="12456" customFormat="1" x14ac:dyDescent="0.35"/>
    <row r="12457" customFormat="1" x14ac:dyDescent="0.35"/>
    <row r="12458" customFormat="1" x14ac:dyDescent="0.35"/>
    <row r="12459" customFormat="1" x14ac:dyDescent="0.35"/>
    <row r="12460" customFormat="1" x14ac:dyDescent="0.35"/>
    <row r="12461" customFormat="1" x14ac:dyDescent="0.35"/>
    <row r="12462" customFormat="1" x14ac:dyDescent="0.35"/>
    <row r="12463" customFormat="1" x14ac:dyDescent="0.35"/>
    <row r="12464" customFormat="1" x14ac:dyDescent="0.35"/>
    <row r="12465" customFormat="1" x14ac:dyDescent="0.35"/>
    <row r="12466" customFormat="1" x14ac:dyDescent="0.35"/>
    <row r="12467" customFormat="1" x14ac:dyDescent="0.35"/>
    <row r="12468" customFormat="1" x14ac:dyDescent="0.35"/>
    <row r="12469" customFormat="1" x14ac:dyDescent="0.35"/>
    <row r="12470" customFormat="1" x14ac:dyDescent="0.35"/>
    <row r="12471" customFormat="1" x14ac:dyDescent="0.35"/>
    <row r="12472" customFormat="1" x14ac:dyDescent="0.35"/>
    <row r="12473" customFormat="1" x14ac:dyDescent="0.35"/>
    <row r="12474" customFormat="1" x14ac:dyDescent="0.35"/>
    <row r="12475" customFormat="1" x14ac:dyDescent="0.35"/>
    <row r="12476" customFormat="1" x14ac:dyDescent="0.35"/>
    <row r="12477" customFormat="1" x14ac:dyDescent="0.35"/>
    <row r="12478" customFormat="1" x14ac:dyDescent="0.35"/>
    <row r="12479" customFormat="1" x14ac:dyDescent="0.35"/>
    <row r="12480" customFormat="1" x14ac:dyDescent="0.35"/>
    <row r="12481" customFormat="1" x14ac:dyDescent="0.35"/>
    <row r="12482" customFormat="1" x14ac:dyDescent="0.35"/>
    <row r="12483" customFormat="1" x14ac:dyDescent="0.35"/>
    <row r="12484" customFormat="1" x14ac:dyDescent="0.35"/>
    <row r="12485" customFormat="1" x14ac:dyDescent="0.35"/>
    <row r="12486" customFormat="1" x14ac:dyDescent="0.35"/>
    <row r="12487" customFormat="1" x14ac:dyDescent="0.35"/>
    <row r="12488" customFormat="1" x14ac:dyDescent="0.35"/>
    <row r="12489" customFormat="1" x14ac:dyDescent="0.35"/>
    <row r="12490" customFormat="1" x14ac:dyDescent="0.35"/>
    <row r="12491" customFormat="1" x14ac:dyDescent="0.35"/>
    <row r="12492" customFormat="1" x14ac:dyDescent="0.35"/>
    <row r="12493" customFormat="1" x14ac:dyDescent="0.35"/>
    <row r="12494" customFormat="1" x14ac:dyDescent="0.35"/>
    <row r="12495" customFormat="1" x14ac:dyDescent="0.35"/>
    <row r="12496" customFormat="1" x14ac:dyDescent="0.35"/>
    <row r="12497" customFormat="1" x14ac:dyDescent="0.35"/>
    <row r="12498" customFormat="1" x14ac:dyDescent="0.35"/>
    <row r="12499" customFormat="1" x14ac:dyDescent="0.35"/>
    <row r="12500" customFormat="1" x14ac:dyDescent="0.35"/>
    <row r="12501" customFormat="1" x14ac:dyDescent="0.35"/>
    <row r="12502" customFormat="1" x14ac:dyDescent="0.35"/>
    <row r="12503" customFormat="1" x14ac:dyDescent="0.35"/>
    <row r="12504" customFormat="1" x14ac:dyDescent="0.35"/>
    <row r="12505" customFormat="1" x14ac:dyDescent="0.35"/>
    <row r="12506" customFormat="1" x14ac:dyDescent="0.35"/>
    <row r="12507" customFormat="1" x14ac:dyDescent="0.35"/>
    <row r="12508" customFormat="1" x14ac:dyDescent="0.35"/>
    <row r="12509" customFormat="1" x14ac:dyDescent="0.35"/>
    <row r="12510" customFormat="1" x14ac:dyDescent="0.35"/>
    <row r="12511" customFormat="1" x14ac:dyDescent="0.35"/>
    <row r="12512" customFormat="1" x14ac:dyDescent="0.35"/>
    <row r="12513" customFormat="1" x14ac:dyDescent="0.35"/>
    <row r="12514" customFormat="1" x14ac:dyDescent="0.35"/>
    <row r="12515" customFormat="1" x14ac:dyDescent="0.35"/>
    <row r="12516" customFormat="1" x14ac:dyDescent="0.35"/>
    <row r="12517" customFormat="1" x14ac:dyDescent="0.35"/>
    <row r="12518" customFormat="1" x14ac:dyDescent="0.35"/>
    <row r="12519" customFormat="1" x14ac:dyDescent="0.35"/>
    <row r="12520" customFormat="1" x14ac:dyDescent="0.35"/>
    <row r="12521" customFormat="1" x14ac:dyDescent="0.35"/>
    <row r="12522" customFormat="1" x14ac:dyDescent="0.35"/>
    <row r="12523" customFormat="1" x14ac:dyDescent="0.35"/>
    <row r="12524" customFormat="1" x14ac:dyDescent="0.35"/>
    <row r="12525" customFormat="1" x14ac:dyDescent="0.35"/>
    <row r="12526" customFormat="1" x14ac:dyDescent="0.35"/>
    <row r="12527" customFormat="1" x14ac:dyDescent="0.35"/>
    <row r="12528" customFormat="1" x14ac:dyDescent="0.35"/>
    <row r="12529" customFormat="1" x14ac:dyDescent="0.35"/>
    <row r="12530" customFormat="1" x14ac:dyDescent="0.35"/>
    <row r="12531" customFormat="1" x14ac:dyDescent="0.35"/>
    <row r="12532" customFormat="1" x14ac:dyDescent="0.35"/>
    <row r="12533" customFormat="1" x14ac:dyDescent="0.35"/>
    <row r="12534" customFormat="1" x14ac:dyDescent="0.35"/>
    <row r="12535" customFormat="1" x14ac:dyDescent="0.35"/>
    <row r="12536" customFormat="1" x14ac:dyDescent="0.35"/>
    <row r="12537" customFormat="1" x14ac:dyDescent="0.35"/>
    <row r="12538" customFormat="1" x14ac:dyDescent="0.35"/>
    <row r="12539" customFormat="1" x14ac:dyDescent="0.35"/>
    <row r="12540" customFormat="1" x14ac:dyDescent="0.35"/>
    <row r="12541" customFormat="1" x14ac:dyDescent="0.35"/>
    <row r="12542" customFormat="1" x14ac:dyDescent="0.35"/>
    <row r="12543" customFormat="1" x14ac:dyDescent="0.35"/>
    <row r="12544" customFormat="1" x14ac:dyDescent="0.35"/>
    <row r="12545" customFormat="1" x14ac:dyDescent="0.35"/>
    <row r="12546" customFormat="1" x14ac:dyDescent="0.35"/>
    <row r="12547" customFormat="1" x14ac:dyDescent="0.35"/>
    <row r="12548" customFormat="1" x14ac:dyDescent="0.35"/>
    <row r="12549" customFormat="1" x14ac:dyDescent="0.35"/>
    <row r="12550" customFormat="1" x14ac:dyDescent="0.35"/>
    <row r="12551" customFormat="1" x14ac:dyDescent="0.35"/>
    <row r="12552" customFormat="1" x14ac:dyDescent="0.35"/>
    <row r="12553" customFormat="1" x14ac:dyDescent="0.35"/>
    <row r="12554" customFormat="1" x14ac:dyDescent="0.35"/>
    <row r="12555" customFormat="1" x14ac:dyDescent="0.35"/>
    <row r="12556" customFormat="1" x14ac:dyDescent="0.35"/>
    <row r="12557" customFormat="1" x14ac:dyDescent="0.35"/>
    <row r="12558" customFormat="1" x14ac:dyDescent="0.35"/>
    <row r="12559" customFormat="1" x14ac:dyDescent="0.35"/>
    <row r="12560" customFormat="1" x14ac:dyDescent="0.35"/>
    <row r="12561" customFormat="1" x14ac:dyDescent="0.35"/>
    <row r="12562" customFormat="1" x14ac:dyDescent="0.35"/>
    <row r="12563" customFormat="1" x14ac:dyDescent="0.35"/>
    <row r="12564" customFormat="1" x14ac:dyDescent="0.35"/>
    <row r="12565" customFormat="1" x14ac:dyDescent="0.35"/>
    <row r="12566" customFormat="1" x14ac:dyDescent="0.35"/>
    <row r="12567" customFormat="1" x14ac:dyDescent="0.35"/>
    <row r="12568" customFormat="1" x14ac:dyDescent="0.35"/>
    <row r="12569" customFormat="1" x14ac:dyDescent="0.35"/>
    <row r="12570" customFormat="1" x14ac:dyDescent="0.35"/>
    <row r="12571" customFormat="1" x14ac:dyDescent="0.35"/>
    <row r="12572" customFormat="1" x14ac:dyDescent="0.35"/>
    <row r="12573" customFormat="1" x14ac:dyDescent="0.35"/>
    <row r="12574" customFormat="1" x14ac:dyDescent="0.35"/>
    <row r="12575" customFormat="1" x14ac:dyDescent="0.35"/>
    <row r="12576" customFormat="1" x14ac:dyDescent="0.35"/>
    <row r="12577" customFormat="1" x14ac:dyDescent="0.35"/>
    <row r="12578" customFormat="1" x14ac:dyDescent="0.35"/>
    <row r="12579" customFormat="1" x14ac:dyDescent="0.35"/>
    <row r="12580" customFormat="1" x14ac:dyDescent="0.35"/>
    <row r="12581" customFormat="1" x14ac:dyDescent="0.35"/>
    <row r="12582" customFormat="1" x14ac:dyDescent="0.35"/>
    <row r="12583" customFormat="1" x14ac:dyDescent="0.35"/>
    <row r="12584" customFormat="1" x14ac:dyDescent="0.35"/>
    <row r="12585" customFormat="1" x14ac:dyDescent="0.35"/>
    <row r="12586" customFormat="1" x14ac:dyDescent="0.35"/>
    <row r="12587" customFormat="1" x14ac:dyDescent="0.35"/>
    <row r="12588" customFormat="1" x14ac:dyDescent="0.35"/>
    <row r="12589" customFormat="1" x14ac:dyDescent="0.35"/>
    <row r="12590" customFormat="1" x14ac:dyDescent="0.35"/>
    <row r="12591" customFormat="1" x14ac:dyDescent="0.35"/>
    <row r="12592" customFormat="1" x14ac:dyDescent="0.35"/>
    <row r="12593" customFormat="1" x14ac:dyDescent="0.35"/>
    <row r="12594" customFormat="1" x14ac:dyDescent="0.35"/>
    <row r="12595" customFormat="1" x14ac:dyDescent="0.35"/>
    <row r="12596" customFormat="1" x14ac:dyDescent="0.35"/>
    <row r="12597" customFormat="1" x14ac:dyDescent="0.35"/>
    <row r="12598" customFormat="1" x14ac:dyDescent="0.35"/>
    <row r="12599" customFormat="1" x14ac:dyDescent="0.35"/>
    <row r="12600" customFormat="1" x14ac:dyDescent="0.35"/>
    <row r="12601" customFormat="1" x14ac:dyDescent="0.35"/>
    <row r="12602" customFormat="1" x14ac:dyDescent="0.35"/>
    <row r="12603" customFormat="1" x14ac:dyDescent="0.35"/>
    <row r="12604" customFormat="1" x14ac:dyDescent="0.35"/>
    <row r="12605" customFormat="1" x14ac:dyDescent="0.35"/>
    <row r="12606" customFormat="1" x14ac:dyDescent="0.35"/>
    <row r="12607" customFormat="1" x14ac:dyDescent="0.35"/>
    <row r="12608" customFormat="1" x14ac:dyDescent="0.35"/>
    <row r="12609" customFormat="1" x14ac:dyDescent="0.35"/>
    <row r="12610" customFormat="1" x14ac:dyDescent="0.35"/>
    <row r="12611" customFormat="1" x14ac:dyDescent="0.35"/>
    <row r="12612" customFormat="1" x14ac:dyDescent="0.35"/>
    <row r="12613" customFormat="1" x14ac:dyDescent="0.35"/>
    <row r="12614" customFormat="1" x14ac:dyDescent="0.35"/>
    <row r="12615" customFormat="1" x14ac:dyDescent="0.35"/>
    <row r="12616" customFormat="1" x14ac:dyDescent="0.35"/>
    <row r="12617" customFormat="1" x14ac:dyDescent="0.35"/>
    <row r="12618" customFormat="1" x14ac:dyDescent="0.35"/>
    <row r="12619" customFormat="1" x14ac:dyDescent="0.35"/>
    <row r="12620" customFormat="1" x14ac:dyDescent="0.35"/>
    <row r="12621" customFormat="1" x14ac:dyDescent="0.35"/>
    <row r="12622" customFormat="1" x14ac:dyDescent="0.35"/>
    <row r="12623" customFormat="1" x14ac:dyDescent="0.35"/>
    <row r="12624" customFormat="1" x14ac:dyDescent="0.35"/>
    <row r="12625" customFormat="1" x14ac:dyDescent="0.35"/>
    <row r="12626" customFormat="1" x14ac:dyDescent="0.35"/>
    <row r="12627" customFormat="1" x14ac:dyDescent="0.35"/>
    <row r="12628" customFormat="1" x14ac:dyDescent="0.35"/>
    <row r="12629" customFormat="1" x14ac:dyDescent="0.35"/>
    <row r="12630" customFormat="1" x14ac:dyDescent="0.35"/>
    <row r="12631" customFormat="1" x14ac:dyDescent="0.35"/>
    <row r="12632" customFormat="1" x14ac:dyDescent="0.35"/>
    <row r="12633" customFormat="1" x14ac:dyDescent="0.35"/>
    <row r="12634" customFormat="1" x14ac:dyDescent="0.35"/>
    <row r="12635" customFormat="1" x14ac:dyDescent="0.35"/>
    <row r="12636" customFormat="1" x14ac:dyDescent="0.35"/>
    <row r="12637" customFormat="1" x14ac:dyDescent="0.35"/>
    <row r="12638" customFormat="1" x14ac:dyDescent="0.35"/>
    <row r="12639" customFormat="1" x14ac:dyDescent="0.35"/>
    <row r="12640" customFormat="1" x14ac:dyDescent="0.35"/>
    <row r="12641" customFormat="1" x14ac:dyDescent="0.35"/>
    <row r="12642" customFormat="1" x14ac:dyDescent="0.35"/>
    <row r="12643" customFormat="1" x14ac:dyDescent="0.35"/>
    <row r="12644" customFormat="1" x14ac:dyDescent="0.35"/>
    <row r="12645" customFormat="1" x14ac:dyDescent="0.35"/>
    <row r="12646" customFormat="1" x14ac:dyDescent="0.35"/>
    <row r="12647" customFormat="1" x14ac:dyDescent="0.35"/>
    <row r="12648" customFormat="1" x14ac:dyDescent="0.35"/>
    <row r="12649" customFormat="1" x14ac:dyDescent="0.35"/>
    <row r="12650" customFormat="1" x14ac:dyDescent="0.35"/>
    <row r="12651" customFormat="1" x14ac:dyDescent="0.35"/>
    <row r="12652" customFormat="1" x14ac:dyDescent="0.35"/>
    <row r="12653" customFormat="1" x14ac:dyDescent="0.35"/>
    <row r="12654" customFormat="1" x14ac:dyDescent="0.35"/>
    <row r="12655" customFormat="1" x14ac:dyDescent="0.35"/>
    <row r="12656" customFormat="1" x14ac:dyDescent="0.35"/>
    <row r="12657" customFormat="1" x14ac:dyDescent="0.35"/>
    <row r="12658" customFormat="1" x14ac:dyDescent="0.35"/>
    <row r="12659" customFormat="1" x14ac:dyDescent="0.35"/>
    <row r="12660" customFormat="1" x14ac:dyDescent="0.35"/>
    <row r="12661" customFormat="1" x14ac:dyDescent="0.35"/>
    <row r="12662" customFormat="1" x14ac:dyDescent="0.35"/>
    <row r="12663" customFormat="1" x14ac:dyDescent="0.35"/>
    <row r="12664" customFormat="1" x14ac:dyDescent="0.35"/>
    <row r="12665" customFormat="1" x14ac:dyDescent="0.35"/>
    <row r="12666" customFormat="1" x14ac:dyDescent="0.35"/>
    <row r="12667" customFormat="1" x14ac:dyDescent="0.35"/>
    <row r="12668" customFormat="1" x14ac:dyDescent="0.35"/>
    <row r="12669" customFormat="1" x14ac:dyDescent="0.35"/>
    <row r="12670" customFormat="1" x14ac:dyDescent="0.35"/>
    <row r="12671" customFormat="1" x14ac:dyDescent="0.35"/>
    <row r="12672" customFormat="1" x14ac:dyDescent="0.35"/>
    <row r="12673" customFormat="1" x14ac:dyDescent="0.35"/>
    <row r="12674" customFormat="1" x14ac:dyDescent="0.35"/>
    <row r="12675" customFormat="1" x14ac:dyDescent="0.35"/>
    <row r="12676" customFormat="1" x14ac:dyDescent="0.35"/>
    <row r="12677" customFormat="1" x14ac:dyDescent="0.35"/>
    <row r="12678" customFormat="1" x14ac:dyDescent="0.35"/>
    <row r="12679" customFormat="1" x14ac:dyDescent="0.35"/>
    <row r="12680" customFormat="1" x14ac:dyDescent="0.35"/>
    <row r="12681" customFormat="1" x14ac:dyDescent="0.35"/>
    <row r="12682" customFormat="1" x14ac:dyDescent="0.35"/>
    <row r="12683" customFormat="1" x14ac:dyDescent="0.35"/>
    <row r="12684" customFormat="1" x14ac:dyDescent="0.35"/>
    <row r="12685" customFormat="1" x14ac:dyDescent="0.35"/>
    <row r="12686" customFormat="1" x14ac:dyDescent="0.35"/>
    <row r="12687" customFormat="1" x14ac:dyDescent="0.35"/>
    <row r="12688" customFormat="1" x14ac:dyDescent="0.35"/>
    <row r="12689" customFormat="1" x14ac:dyDescent="0.35"/>
    <row r="12690" customFormat="1" x14ac:dyDescent="0.35"/>
    <row r="12691" customFormat="1" x14ac:dyDescent="0.35"/>
    <row r="12692" customFormat="1" x14ac:dyDescent="0.35"/>
    <row r="12693" customFormat="1" x14ac:dyDescent="0.35"/>
    <row r="12694" customFormat="1" x14ac:dyDescent="0.35"/>
    <row r="12695" customFormat="1" x14ac:dyDescent="0.35"/>
    <row r="12696" customFormat="1" x14ac:dyDescent="0.35"/>
    <row r="12697" customFormat="1" x14ac:dyDescent="0.35"/>
    <row r="12698" customFormat="1" x14ac:dyDescent="0.35"/>
    <row r="12699" customFormat="1" x14ac:dyDescent="0.35"/>
    <row r="12700" customFormat="1" x14ac:dyDescent="0.35"/>
    <row r="12701" customFormat="1" x14ac:dyDescent="0.35"/>
    <row r="12702" customFormat="1" x14ac:dyDescent="0.35"/>
    <row r="12703" customFormat="1" x14ac:dyDescent="0.35"/>
    <row r="12704" customFormat="1" x14ac:dyDescent="0.35"/>
    <row r="12705" customFormat="1" x14ac:dyDescent="0.35"/>
    <row r="12706" customFormat="1" x14ac:dyDescent="0.35"/>
    <row r="12707" customFormat="1" x14ac:dyDescent="0.35"/>
    <row r="12708" customFormat="1" x14ac:dyDescent="0.35"/>
    <row r="12709" customFormat="1" x14ac:dyDescent="0.35"/>
    <row r="12710" customFormat="1" x14ac:dyDescent="0.35"/>
    <row r="12711" customFormat="1" x14ac:dyDescent="0.35"/>
    <row r="12712" customFormat="1" x14ac:dyDescent="0.35"/>
    <row r="12713" customFormat="1" x14ac:dyDescent="0.35"/>
    <row r="12714" customFormat="1" x14ac:dyDescent="0.35"/>
    <row r="12715" customFormat="1" x14ac:dyDescent="0.35"/>
    <row r="12716" customFormat="1" x14ac:dyDescent="0.35"/>
    <row r="12717" customFormat="1" x14ac:dyDescent="0.35"/>
    <row r="12718" customFormat="1" x14ac:dyDescent="0.35"/>
    <row r="12719" customFormat="1" x14ac:dyDescent="0.35"/>
    <row r="12720" customFormat="1" x14ac:dyDescent="0.35"/>
    <row r="12721" customFormat="1" x14ac:dyDescent="0.35"/>
    <row r="12722" customFormat="1" x14ac:dyDescent="0.35"/>
    <row r="12723" customFormat="1" x14ac:dyDescent="0.35"/>
    <row r="12724" customFormat="1" x14ac:dyDescent="0.35"/>
    <row r="12725" customFormat="1" x14ac:dyDescent="0.35"/>
    <row r="12726" customFormat="1" x14ac:dyDescent="0.35"/>
    <row r="12727" customFormat="1" x14ac:dyDescent="0.35"/>
    <row r="12728" customFormat="1" x14ac:dyDescent="0.35"/>
    <row r="12729" customFormat="1" x14ac:dyDescent="0.35"/>
    <row r="12730" customFormat="1" x14ac:dyDescent="0.35"/>
    <row r="12731" customFormat="1" x14ac:dyDescent="0.35"/>
    <row r="12732" customFormat="1" x14ac:dyDescent="0.35"/>
    <row r="12733" customFormat="1" x14ac:dyDescent="0.35"/>
    <row r="12734" customFormat="1" x14ac:dyDescent="0.35"/>
    <row r="12735" customFormat="1" x14ac:dyDescent="0.35"/>
    <row r="12736" customFormat="1" x14ac:dyDescent="0.35"/>
    <row r="12737" customFormat="1" x14ac:dyDescent="0.35"/>
    <row r="12738" customFormat="1" x14ac:dyDescent="0.35"/>
    <row r="12739" customFormat="1" x14ac:dyDescent="0.35"/>
    <row r="12740" customFormat="1" x14ac:dyDescent="0.35"/>
    <row r="12741" customFormat="1" x14ac:dyDescent="0.35"/>
    <row r="12742" customFormat="1" x14ac:dyDescent="0.35"/>
    <row r="12743" customFormat="1" x14ac:dyDescent="0.35"/>
    <row r="12744" customFormat="1" x14ac:dyDescent="0.35"/>
    <row r="12745" customFormat="1" x14ac:dyDescent="0.35"/>
    <row r="12746" customFormat="1" x14ac:dyDescent="0.35"/>
    <row r="12747" customFormat="1" x14ac:dyDescent="0.35"/>
    <row r="12748" customFormat="1" x14ac:dyDescent="0.35"/>
    <row r="12749" customFormat="1" x14ac:dyDescent="0.35"/>
    <row r="12750" customFormat="1" x14ac:dyDescent="0.35"/>
    <row r="12751" customFormat="1" x14ac:dyDescent="0.35"/>
    <row r="12752" customFormat="1" x14ac:dyDescent="0.35"/>
    <row r="12753" customFormat="1" x14ac:dyDescent="0.35"/>
    <row r="12754" customFormat="1" x14ac:dyDescent="0.35"/>
    <row r="12755" customFormat="1" x14ac:dyDescent="0.35"/>
    <row r="12756" customFormat="1" x14ac:dyDescent="0.35"/>
    <row r="12757" customFormat="1" x14ac:dyDescent="0.35"/>
    <row r="12758" customFormat="1" x14ac:dyDescent="0.35"/>
    <row r="12759" customFormat="1" x14ac:dyDescent="0.35"/>
    <row r="12760" customFormat="1" x14ac:dyDescent="0.35"/>
    <row r="12761" customFormat="1" x14ac:dyDescent="0.35"/>
    <row r="12762" customFormat="1" x14ac:dyDescent="0.35"/>
    <row r="12763" customFormat="1" x14ac:dyDescent="0.35"/>
    <row r="12764" customFormat="1" x14ac:dyDescent="0.35"/>
    <row r="12765" customFormat="1" x14ac:dyDescent="0.35"/>
    <row r="12766" customFormat="1" x14ac:dyDescent="0.35"/>
    <row r="12767" customFormat="1" x14ac:dyDescent="0.35"/>
    <row r="12768" customFormat="1" x14ac:dyDescent="0.35"/>
    <row r="12769" customFormat="1" x14ac:dyDescent="0.35"/>
    <row r="12770" customFormat="1" x14ac:dyDescent="0.35"/>
    <row r="12771" customFormat="1" x14ac:dyDescent="0.35"/>
    <row r="12772" customFormat="1" x14ac:dyDescent="0.35"/>
    <row r="12773" customFormat="1" x14ac:dyDescent="0.35"/>
    <row r="12774" customFormat="1" x14ac:dyDescent="0.35"/>
    <row r="12775" customFormat="1" x14ac:dyDescent="0.35"/>
    <row r="12776" customFormat="1" x14ac:dyDescent="0.35"/>
    <row r="12777" customFormat="1" x14ac:dyDescent="0.35"/>
    <row r="12778" customFormat="1" x14ac:dyDescent="0.35"/>
    <row r="12779" customFormat="1" x14ac:dyDescent="0.35"/>
    <row r="12780" customFormat="1" x14ac:dyDescent="0.35"/>
    <row r="12781" customFormat="1" x14ac:dyDescent="0.35"/>
    <row r="12782" customFormat="1" x14ac:dyDescent="0.35"/>
    <row r="12783" customFormat="1" x14ac:dyDescent="0.35"/>
    <row r="12784" customFormat="1" x14ac:dyDescent="0.35"/>
    <row r="12785" customFormat="1" x14ac:dyDescent="0.35"/>
    <row r="12786" customFormat="1" x14ac:dyDescent="0.35"/>
    <row r="12787" customFormat="1" x14ac:dyDescent="0.35"/>
    <row r="12788" customFormat="1" x14ac:dyDescent="0.35"/>
    <row r="12789" customFormat="1" x14ac:dyDescent="0.35"/>
    <row r="12790" customFormat="1" x14ac:dyDescent="0.35"/>
    <row r="12791" customFormat="1" x14ac:dyDescent="0.35"/>
    <row r="12792" customFormat="1" x14ac:dyDescent="0.35"/>
    <row r="12793" customFormat="1" x14ac:dyDescent="0.35"/>
    <row r="12794" customFormat="1" x14ac:dyDescent="0.35"/>
    <row r="12795" customFormat="1" x14ac:dyDescent="0.35"/>
    <row r="12796" customFormat="1" x14ac:dyDescent="0.35"/>
    <row r="12797" customFormat="1" x14ac:dyDescent="0.35"/>
    <row r="12798" customFormat="1" x14ac:dyDescent="0.35"/>
    <row r="12799" customFormat="1" x14ac:dyDescent="0.35"/>
    <row r="12800" customFormat="1" x14ac:dyDescent="0.35"/>
    <row r="12801" customFormat="1" x14ac:dyDescent="0.35"/>
    <row r="12802" customFormat="1" x14ac:dyDescent="0.35"/>
    <row r="12803" customFormat="1" x14ac:dyDescent="0.35"/>
    <row r="12804" customFormat="1" x14ac:dyDescent="0.35"/>
    <row r="12805" customFormat="1" x14ac:dyDescent="0.35"/>
    <row r="12806" customFormat="1" x14ac:dyDescent="0.35"/>
    <row r="12807" customFormat="1" x14ac:dyDescent="0.35"/>
    <row r="12808" customFormat="1" x14ac:dyDescent="0.35"/>
    <row r="12809" customFormat="1" x14ac:dyDescent="0.35"/>
    <row r="12810" customFormat="1" x14ac:dyDescent="0.35"/>
    <row r="12811" customFormat="1" x14ac:dyDescent="0.35"/>
    <row r="12812" customFormat="1" x14ac:dyDescent="0.35"/>
    <row r="12813" customFormat="1" x14ac:dyDescent="0.35"/>
    <row r="12814" customFormat="1" x14ac:dyDescent="0.35"/>
    <row r="12815" customFormat="1" x14ac:dyDescent="0.35"/>
    <row r="12816" customFormat="1" x14ac:dyDescent="0.35"/>
    <row r="12817" customFormat="1" x14ac:dyDescent="0.35"/>
    <row r="12818" customFormat="1" x14ac:dyDescent="0.35"/>
    <row r="12819" customFormat="1" x14ac:dyDescent="0.35"/>
    <row r="12820" customFormat="1" x14ac:dyDescent="0.35"/>
    <row r="12821" customFormat="1" x14ac:dyDescent="0.35"/>
    <row r="12822" customFormat="1" x14ac:dyDescent="0.35"/>
    <row r="12823" customFormat="1" x14ac:dyDescent="0.35"/>
    <row r="12824" customFormat="1" x14ac:dyDescent="0.35"/>
    <row r="12825" customFormat="1" x14ac:dyDescent="0.35"/>
    <row r="12826" customFormat="1" x14ac:dyDescent="0.35"/>
    <row r="12827" customFormat="1" x14ac:dyDescent="0.35"/>
    <row r="12828" customFormat="1" x14ac:dyDescent="0.35"/>
    <row r="12829" customFormat="1" x14ac:dyDescent="0.35"/>
    <row r="12830" customFormat="1" x14ac:dyDescent="0.35"/>
    <row r="12831" customFormat="1" x14ac:dyDescent="0.35"/>
    <row r="12832" customFormat="1" x14ac:dyDescent="0.35"/>
    <row r="12833" customFormat="1" x14ac:dyDescent="0.35"/>
    <row r="12834" customFormat="1" x14ac:dyDescent="0.35"/>
    <row r="12835" customFormat="1" x14ac:dyDescent="0.35"/>
    <row r="12836" customFormat="1" x14ac:dyDescent="0.35"/>
    <row r="12837" customFormat="1" x14ac:dyDescent="0.35"/>
    <row r="12838" customFormat="1" x14ac:dyDescent="0.35"/>
    <row r="12839" customFormat="1" x14ac:dyDescent="0.35"/>
    <row r="12840" customFormat="1" x14ac:dyDescent="0.35"/>
    <row r="12841" customFormat="1" x14ac:dyDescent="0.35"/>
    <row r="12842" customFormat="1" x14ac:dyDescent="0.35"/>
    <row r="12843" customFormat="1" x14ac:dyDescent="0.35"/>
    <row r="12844" customFormat="1" x14ac:dyDescent="0.35"/>
    <row r="12845" customFormat="1" x14ac:dyDescent="0.35"/>
    <row r="12846" customFormat="1" x14ac:dyDescent="0.35"/>
    <row r="12847" customFormat="1" x14ac:dyDescent="0.35"/>
    <row r="12848" customFormat="1" x14ac:dyDescent="0.35"/>
    <row r="12849" customFormat="1" x14ac:dyDescent="0.35"/>
    <row r="12850" customFormat="1" x14ac:dyDescent="0.35"/>
    <row r="12851" customFormat="1" x14ac:dyDescent="0.35"/>
    <row r="12852" customFormat="1" x14ac:dyDescent="0.35"/>
    <row r="12853" customFormat="1" x14ac:dyDescent="0.35"/>
    <row r="12854" customFormat="1" x14ac:dyDescent="0.35"/>
    <row r="12855" customFormat="1" x14ac:dyDescent="0.35"/>
    <row r="12856" customFormat="1" x14ac:dyDescent="0.35"/>
    <row r="12857" customFormat="1" x14ac:dyDescent="0.35"/>
    <row r="12858" customFormat="1" x14ac:dyDescent="0.35"/>
    <row r="12859" customFormat="1" x14ac:dyDescent="0.35"/>
    <row r="12860" customFormat="1" x14ac:dyDescent="0.35"/>
    <row r="12861" customFormat="1" x14ac:dyDescent="0.35"/>
    <row r="12862" customFormat="1" x14ac:dyDescent="0.35"/>
    <row r="12863" customFormat="1" x14ac:dyDescent="0.35"/>
    <row r="12864" customFormat="1" x14ac:dyDescent="0.35"/>
    <row r="12865" customFormat="1" x14ac:dyDescent="0.35"/>
    <row r="12866" customFormat="1" x14ac:dyDescent="0.35"/>
    <row r="12867" customFormat="1" x14ac:dyDescent="0.35"/>
    <row r="12868" customFormat="1" x14ac:dyDescent="0.35"/>
    <row r="12869" customFormat="1" x14ac:dyDescent="0.35"/>
    <row r="12870" customFormat="1" x14ac:dyDescent="0.35"/>
    <row r="12871" customFormat="1" x14ac:dyDescent="0.35"/>
    <row r="12872" customFormat="1" x14ac:dyDescent="0.35"/>
    <row r="12873" customFormat="1" x14ac:dyDescent="0.35"/>
    <row r="12874" customFormat="1" x14ac:dyDescent="0.35"/>
    <row r="12875" customFormat="1" x14ac:dyDescent="0.35"/>
    <row r="12876" customFormat="1" x14ac:dyDescent="0.35"/>
    <row r="12877" customFormat="1" x14ac:dyDescent="0.35"/>
    <row r="12878" customFormat="1" x14ac:dyDescent="0.35"/>
    <row r="12879" customFormat="1" x14ac:dyDescent="0.35"/>
    <row r="12880" customFormat="1" x14ac:dyDescent="0.35"/>
    <row r="12881" customFormat="1" x14ac:dyDescent="0.35"/>
    <row r="12882" customFormat="1" x14ac:dyDescent="0.35"/>
    <row r="12883" customFormat="1" x14ac:dyDescent="0.35"/>
    <row r="12884" customFormat="1" x14ac:dyDescent="0.35"/>
    <row r="12885" customFormat="1" x14ac:dyDescent="0.35"/>
    <row r="12886" customFormat="1" x14ac:dyDescent="0.35"/>
    <row r="12887" customFormat="1" x14ac:dyDescent="0.35"/>
    <row r="12888" customFormat="1" x14ac:dyDescent="0.35"/>
    <row r="12889" customFormat="1" x14ac:dyDescent="0.35"/>
    <row r="12890" customFormat="1" x14ac:dyDescent="0.35"/>
    <row r="12891" customFormat="1" x14ac:dyDescent="0.35"/>
    <row r="12892" customFormat="1" x14ac:dyDescent="0.35"/>
    <row r="12893" customFormat="1" x14ac:dyDescent="0.35"/>
    <row r="12894" customFormat="1" x14ac:dyDescent="0.35"/>
    <row r="12895" customFormat="1" x14ac:dyDescent="0.35"/>
    <row r="12896" customFormat="1" x14ac:dyDescent="0.35"/>
    <row r="12897" customFormat="1" x14ac:dyDescent="0.35"/>
    <row r="12898" customFormat="1" x14ac:dyDescent="0.35"/>
    <row r="12899" customFormat="1" x14ac:dyDescent="0.35"/>
    <row r="12900" customFormat="1" x14ac:dyDescent="0.35"/>
    <row r="12901" customFormat="1" x14ac:dyDescent="0.35"/>
    <row r="12902" customFormat="1" x14ac:dyDescent="0.35"/>
    <row r="12903" customFormat="1" x14ac:dyDescent="0.35"/>
    <row r="12904" customFormat="1" x14ac:dyDescent="0.35"/>
    <row r="12905" customFormat="1" x14ac:dyDescent="0.35"/>
    <row r="12906" customFormat="1" x14ac:dyDescent="0.35"/>
    <row r="12907" customFormat="1" x14ac:dyDescent="0.35"/>
    <row r="12908" customFormat="1" x14ac:dyDescent="0.35"/>
    <row r="12909" customFormat="1" x14ac:dyDescent="0.35"/>
    <row r="12910" customFormat="1" x14ac:dyDescent="0.35"/>
    <row r="12911" customFormat="1" x14ac:dyDescent="0.35"/>
    <row r="12912" customFormat="1" x14ac:dyDescent="0.35"/>
    <row r="12913" customFormat="1" x14ac:dyDescent="0.35"/>
    <row r="12914" customFormat="1" x14ac:dyDescent="0.35"/>
    <row r="12915" customFormat="1" x14ac:dyDescent="0.35"/>
    <row r="12916" customFormat="1" x14ac:dyDescent="0.35"/>
    <row r="12917" customFormat="1" x14ac:dyDescent="0.35"/>
    <row r="12918" customFormat="1" x14ac:dyDescent="0.35"/>
    <row r="12919" customFormat="1" x14ac:dyDescent="0.35"/>
    <row r="12920" customFormat="1" x14ac:dyDescent="0.35"/>
    <row r="12921" customFormat="1" x14ac:dyDescent="0.35"/>
    <row r="12922" customFormat="1" x14ac:dyDescent="0.35"/>
    <row r="12923" customFormat="1" x14ac:dyDescent="0.35"/>
    <row r="12924" customFormat="1" x14ac:dyDescent="0.35"/>
    <row r="12925" customFormat="1" x14ac:dyDescent="0.35"/>
    <row r="12926" customFormat="1" x14ac:dyDescent="0.35"/>
    <row r="12927" customFormat="1" x14ac:dyDescent="0.35"/>
    <row r="12928" customFormat="1" x14ac:dyDescent="0.35"/>
    <row r="12929" customFormat="1" x14ac:dyDescent="0.35"/>
    <row r="12930" customFormat="1" x14ac:dyDescent="0.35"/>
    <row r="12931" customFormat="1" x14ac:dyDescent="0.35"/>
    <row r="12932" customFormat="1" x14ac:dyDescent="0.35"/>
    <row r="12933" customFormat="1" x14ac:dyDescent="0.35"/>
    <row r="12934" customFormat="1" x14ac:dyDescent="0.35"/>
    <row r="12935" customFormat="1" x14ac:dyDescent="0.35"/>
    <row r="12936" customFormat="1" x14ac:dyDescent="0.35"/>
    <row r="12937" customFormat="1" x14ac:dyDescent="0.35"/>
    <row r="12938" customFormat="1" x14ac:dyDescent="0.35"/>
    <row r="12939" customFormat="1" x14ac:dyDescent="0.35"/>
    <row r="12940" customFormat="1" x14ac:dyDescent="0.35"/>
    <row r="12941" customFormat="1" x14ac:dyDescent="0.35"/>
    <row r="12942" customFormat="1" x14ac:dyDescent="0.35"/>
    <row r="12943" customFormat="1" x14ac:dyDescent="0.35"/>
    <row r="12944" customFormat="1" x14ac:dyDescent="0.35"/>
    <row r="12945" customFormat="1" x14ac:dyDescent="0.35"/>
    <row r="12946" customFormat="1" x14ac:dyDescent="0.35"/>
    <row r="12947" customFormat="1" x14ac:dyDescent="0.35"/>
    <row r="12948" customFormat="1" x14ac:dyDescent="0.35"/>
    <row r="12949" customFormat="1" x14ac:dyDescent="0.35"/>
    <row r="12950" customFormat="1" x14ac:dyDescent="0.35"/>
    <row r="12951" customFormat="1" x14ac:dyDescent="0.35"/>
    <row r="12952" customFormat="1" x14ac:dyDescent="0.35"/>
    <row r="12953" customFormat="1" x14ac:dyDescent="0.35"/>
    <row r="12954" customFormat="1" x14ac:dyDescent="0.35"/>
    <row r="12955" customFormat="1" x14ac:dyDescent="0.35"/>
    <row r="12956" customFormat="1" x14ac:dyDescent="0.35"/>
    <row r="12957" customFormat="1" x14ac:dyDescent="0.35"/>
    <row r="12958" customFormat="1" x14ac:dyDescent="0.35"/>
    <row r="12959" customFormat="1" x14ac:dyDescent="0.35"/>
    <row r="12960" customFormat="1" x14ac:dyDescent="0.35"/>
    <row r="12961" customFormat="1" x14ac:dyDescent="0.35"/>
    <row r="12962" customFormat="1" x14ac:dyDescent="0.35"/>
    <row r="12963" customFormat="1" x14ac:dyDescent="0.35"/>
    <row r="12964" customFormat="1" x14ac:dyDescent="0.35"/>
    <row r="12965" customFormat="1" x14ac:dyDescent="0.35"/>
    <row r="12966" customFormat="1" x14ac:dyDescent="0.35"/>
    <row r="12967" customFormat="1" x14ac:dyDescent="0.35"/>
    <row r="12968" customFormat="1" x14ac:dyDescent="0.35"/>
    <row r="12969" customFormat="1" x14ac:dyDescent="0.35"/>
    <row r="12970" customFormat="1" x14ac:dyDescent="0.35"/>
    <row r="12971" customFormat="1" x14ac:dyDescent="0.35"/>
    <row r="12972" customFormat="1" x14ac:dyDescent="0.35"/>
    <row r="12973" customFormat="1" x14ac:dyDescent="0.35"/>
    <row r="12974" customFormat="1" x14ac:dyDescent="0.35"/>
    <row r="12975" customFormat="1" x14ac:dyDescent="0.35"/>
    <row r="12976" customFormat="1" x14ac:dyDescent="0.35"/>
    <row r="12977" customFormat="1" x14ac:dyDescent="0.35"/>
    <row r="12978" customFormat="1" x14ac:dyDescent="0.35"/>
    <row r="12979" customFormat="1" x14ac:dyDescent="0.35"/>
    <row r="12980" customFormat="1" x14ac:dyDescent="0.35"/>
    <row r="12981" customFormat="1" x14ac:dyDescent="0.35"/>
    <row r="12982" customFormat="1" x14ac:dyDescent="0.35"/>
    <row r="12983" customFormat="1" x14ac:dyDescent="0.35"/>
    <row r="12984" customFormat="1" x14ac:dyDescent="0.35"/>
    <row r="12985" customFormat="1" x14ac:dyDescent="0.35"/>
    <row r="12986" customFormat="1" x14ac:dyDescent="0.35"/>
    <row r="12987" customFormat="1" x14ac:dyDescent="0.35"/>
    <row r="12988" customFormat="1" x14ac:dyDescent="0.35"/>
    <row r="12989" customFormat="1" x14ac:dyDescent="0.35"/>
    <row r="12990" customFormat="1" x14ac:dyDescent="0.35"/>
    <row r="12991" customFormat="1" x14ac:dyDescent="0.35"/>
    <row r="12992" customFormat="1" x14ac:dyDescent="0.35"/>
    <row r="12993" customFormat="1" x14ac:dyDescent="0.35"/>
    <row r="12994" customFormat="1" x14ac:dyDescent="0.35"/>
    <row r="12995" customFormat="1" x14ac:dyDescent="0.35"/>
    <row r="12996" customFormat="1" x14ac:dyDescent="0.35"/>
    <row r="12997" customFormat="1" x14ac:dyDescent="0.35"/>
    <row r="12998" customFormat="1" x14ac:dyDescent="0.35"/>
    <row r="12999" customFormat="1" x14ac:dyDescent="0.35"/>
    <row r="13000" customFormat="1" x14ac:dyDescent="0.35"/>
    <row r="13001" customFormat="1" x14ac:dyDescent="0.35"/>
    <row r="13002" customFormat="1" x14ac:dyDescent="0.35"/>
    <row r="13003" customFormat="1" x14ac:dyDescent="0.35"/>
    <row r="13004" customFormat="1" x14ac:dyDescent="0.35"/>
    <row r="13005" customFormat="1" x14ac:dyDescent="0.35"/>
    <row r="13006" customFormat="1" x14ac:dyDescent="0.35"/>
    <row r="13007" customFormat="1" x14ac:dyDescent="0.35"/>
    <row r="13008" customFormat="1" x14ac:dyDescent="0.35"/>
    <row r="13009" customFormat="1" x14ac:dyDescent="0.35"/>
    <row r="13010" customFormat="1" x14ac:dyDescent="0.35"/>
    <row r="13011" customFormat="1" x14ac:dyDescent="0.35"/>
    <row r="13012" customFormat="1" x14ac:dyDescent="0.35"/>
    <row r="13013" customFormat="1" x14ac:dyDescent="0.35"/>
    <row r="13014" customFormat="1" x14ac:dyDescent="0.35"/>
    <row r="13015" customFormat="1" x14ac:dyDescent="0.35"/>
    <row r="13016" customFormat="1" x14ac:dyDescent="0.35"/>
    <row r="13017" customFormat="1" x14ac:dyDescent="0.35"/>
    <row r="13018" customFormat="1" x14ac:dyDescent="0.35"/>
    <row r="13019" customFormat="1" x14ac:dyDescent="0.35"/>
    <row r="13020" customFormat="1" x14ac:dyDescent="0.35"/>
    <row r="13021" customFormat="1" x14ac:dyDescent="0.35"/>
    <row r="13022" customFormat="1" x14ac:dyDescent="0.35"/>
    <row r="13023" customFormat="1" x14ac:dyDescent="0.35"/>
    <row r="13024" customFormat="1" x14ac:dyDescent="0.35"/>
    <row r="13025" customFormat="1" x14ac:dyDescent="0.35"/>
    <row r="13026" customFormat="1" x14ac:dyDescent="0.35"/>
    <row r="13027" customFormat="1" x14ac:dyDescent="0.35"/>
    <row r="13028" customFormat="1" x14ac:dyDescent="0.35"/>
    <row r="13029" customFormat="1" x14ac:dyDescent="0.35"/>
    <row r="13030" customFormat="1" x14ac:dyDescent="0.35"/>
    <row r="13031" customFormat="1" x14ac:dyDescent="0.35"/>
    <row r="13032" customFormat="1" x14ac:dyDescent="0.35"/>
    <row r="13033" customFormat="1" x14ac:dyDescent="0.35"/>
    <row r="13034" customFormat="1" x14ac:dyDescent="0.35"/>
    <row r="13035" customFormat="1" x14ac:dyDescent="0.35"/>
    <row r="13036" customFormat="1" x14ac:dyDescent="0.35"/>
    <row r="13037" customFormat="1" x14ac:dyDescent="0.35"/>
    <row r="13038" customFormat="1" x14ac:dyDescent="0.35"/>
    <row r="13039" customFormat="1" x14ac:dyDescent="0.35"/>
    <row r="13040" customFormat="1" x14ac:dyDescent="0.35"/>
    <row r="13041" customFormat="1" x14ac:dyDescent="0.35"/>
    <row r="13042" customFormat="1" x14ac:dyDescent="0.35"/>
    <row r="13043" customFormat="1" x14ac:dyDescent="0.35"/>
    <row r="13044" customFormat="1" x14ac:dyDescent="0.35"/>
    <row r="13045" customFormat="1" x14ac:dyDescent="0.35"/>
    <row r="13046" customFormat="1" x14ac:dyDescent="0.35"/>
    <row r="13047" customFormat="1" x14ac:dyDescent="0.35"/>
    <row r="13048" customFormat="1" x14ac:dyDescent="0.35"/>
    <row r="13049" customFormat="1" x14ac:dyDescent="0.35"/>
    <row r="13050" customFormat="1" x14ac:dyDescent="0.35"/>
    <row r="13051" customFormat="1" x14ac:dyDescent="0.35"/>
    <row r="13052" customFormat="1" x14ac:dyDescent="0.35"/>
    <row r="13053" customFormat="1" x14ac:dyDescent="0.35"/>
    <row r="13054" customFormat="1" x14ac:dyDescent="0.35"/>
    <row r="13055" customFormat="1" x14ac:dyDescent="0.35"/>
    <row r="13056" customFormat="1" x14ac:dyDescent="0.35"/>
    <row r="13057" customFormat="1" x14ac:dyDescent="0.35"/>
    <row r="13058" customFormat="1" x14ac:dyDescent="0.35"/>
    <row r="13059" customFormat="1" x14ac:dyDescent="0.35"/>
    <row r="13060" customFormat="1" x14ac:dyDescent="0.35"/>
    <row r="13061" customFormat="1" x14ac:dyDescent="0.35"/>
    <row r="13062" customFormat="1" x14ac:dyDescent="0.35"/>
    <row r="13063" customFormat="1" x14ac:dyDescent="0.35"/>
    <row r="13064" customFormat="1" x14ac:dyDescent="0.35"/>
    <row r="13065" customFormat="1" x14ac:dyDescent="0.35"/>
    <row r="13066" customFormat="1" x14ac:dyDescent="0.35"/>
    <row r="13067" customFormat="1" x14ac:dyDescent="0.35"/>
    <row r="13068" customFormat="1" x14ac:dyDescent="0.35"/>
    <row r="13069" customFormat="1" x14ac:dyDescent="0.35"/>
    <row r="13070" customFormat="1" x14ac:dyDescent="0.35"/>
    <row r="13071" customFormat="1" x14ac:dyDescent="0.35"/>
    <row r="13072" customFormat="1" x14ac:dyDescent="0.35"/>
    <row r="13073" customFormat="1" x14ac:dyDescent="0.35"/>
    <row r="13074" customFormat="1" x14ac:dyDescent="0.35"/>
    <row r="13075" customFormat="1" x14ac:dyDescent="0.35"/>
    <row r="13076" customFormat="1" x14ac:dyDescent="0.35"/>
    <row r="13077" customFormat="1" x14ac:dyDescent="0.35"/>
    <row r="13078" customFormat="1" x14ac:dyDescent="0.35"/>
    <row r="13079" customFormat="1" x14ac:dyDescent="0.35"/>
    <row r="13080" customFormat="1" x14ac:dyDescent="0.35"/>
    <row r="13081" customFormat="1" x14ac:dyDescent="0.35"/>
    <row r="13082" customFormat="1" x14ac:dyDescent="0.35"/>
    <row r="13083" customFormat="1" x14ac:dyDescent="0.35"/>
    <row r="13084" customFormat="1" x14ac:dyDescent="0.35"/>
    <row r="13085" customFormat="1" x14ac:dyDescent="0.35"/>
    <row r="13086" customFormat="1" x14ac:dyDescent="0.35"/>
    <row r="13087" customFormat="1" x14ac:dyDescent="0.35"/>
    <row r="13088" customFormat="1" x14ac:dyDescent="0.35"/>
    <row r="13089" customFormat="1" x14ac:dyDescent="0.35"/>
    <row r="13090" customFormat="1" x14ac:dyDescent="0.35"/>
    <row r="13091" customFormat="1" x14ac:dyDescent="0.35"/>
    <row r="13092" customFormat="1" x14ac:dyDescent="0.35"/>
    <row r="13093" customFormat="1" x14ac:dyDescent="0.35"/>
    <row r="13094" customFormat="1" x14ac:dyDescent="0.35"/>
    <row r="13095" customFormat="1" x14ac:dyDescent="0.35"/>
    <row r="13096" customFormat="1" x14ac:dyDescent="0.35"/>
    <row r="13097" customFormat="1" x14ac:dyDescent="0.35"/>
    <row r="13098" customFormat="1" x14ac:dyDescent="0.35"/>
    <row r="13099" customFormat="1" x14ac:dyDescent="0.35"/>
    <row r="13100" customFormat="1" x14ac:dyDescent="0.35"/>
    <row r="13101" customFormat="1" x14ac:dyDescent="0.35"/>
    <row r="13102" customFormat="1" x14ac:dyDescent="0.35"/>
    <row r="13103" customFormat="1" x14ac:dyDescent="0.35"/>
    <row r="13104" customFormat="1" x14ac:dyDescent="0.35"/>
    <row r="13105" customFormat="1" x14ac:dyDescent="0.35"/>
    <row r="13106" customFormat="1" x14ac:dyDescent="0.35"/>
    <row r="13107" customFormat="1" x14ac:dyDescent="0.35"/>
    <row r="13108" customFormat="1" x14ac:dyDescent="0.35"/>
    <row r="13109" customFormat="1" x14ac:dyDescent="0.35"/>
    <row r="13110" customFormat="1" x14ac:dyDescent="0.35"/>
    <row r="13111" customFormat="1" x14ac:dyDescent="0.35"/>
    <row r="13112" customFormat="1" x14ac:dyDescent="0.35"/>
    <row r="13113" customFormat="1" x14ac:dyDescent="0.35"/>
    <row r="13114" customFormat="1" x14ac:dyDescent="0.35"/>
    <row r="13115" customFormat="1" x14ac:dyDescent="0.35"/>
    <row r="13116" customFormat="1" x14ac:dyDescent="0.35"/>
    <row r="13117" customFormat="1" x14ac:dyDescent="0.35"/>
    <row r="13118" customFormat="1" x14ac:dyDescent="0.35"/>
    <row r="13119" customFormat="1" x14ac:dyDescent="0.35"/>
    <row r="13120" customFormat="1" x14ac:dyDescent="0.35"/>
    <row r="13121" customFormat="1" x14ac:dyDescent="0.35"/>
    <row r="13122" customFormat="1" x14ac:dyDescent="0.35"/>
    <row r="13123" customFormat="1" x14ac:dyDescent="0.35"/>
    <row r="13124" customFormat="1" x14ac:dyDescent="0.35"/>
    <row r="13125" customFormat="1" x14ac:dyDescent="0.35"/>
    <row r="13126" customFormat="1" x14ac:dyDescent="0.35"/>
    <row r="13127" customFormat="1" x14ac:dyDescent="0.35"/>
    <row r="13128" customFormat="1" x14ac:dyDescent="0.35"/>
    <row r="13129" customFormat="1" x14ac:dyDescent="0.35"/>
    <row r="13130" customFormat="1" x14ac:dyDescent="0.35"/>
    <row r="13131" customFormat="1" x14ac:dyDescent="0.35"/>
    <row r="13132" customFormat="1" x14ac:dyDescent="0.35"/>
    <row r="13133" customFormat="1" x14ac:dyDescent="0.35"/>
    <row r="13134" customFormat="1" x14ac:dyDescent="0.35"/>
    <row r="13135" customFormat="1" x14ac:dyDescent="0.35"/>
    <row r="13136" customFormat="1" x14ac:dyDescent="0.35"/>
    <row r="13137" customFormat="1" x14ac:dyDescent="0.35"/>
    <row r="13138" customFormat="1" x14ac:dyDescent="0.35"/>
    <row r="13139" customFormat="1" x14ac:dyDescent="0.35"/>
    <row r="13140" customFormat="1" x14ac:dyDescent="0.35"/>
    <row r="13141" customFormat="1" x14ac:dyDescent="0.35"/>
    <row r="13142" customFormat="1" x14ac:dyDescent="0.35"/>
    <row r="13143" customFormat="1" x14ac:dyDescent="0.35"/>
    <row r="13144" customFormat="1" x14ac:dyDescent="0.35"/>
    <row r="13145" customFormat="1" x14ac:dyDescent="0.35"/>
    <row r="13146" customFormat="1" x14ac:dyDescent="0.35"/>
    <row r="13147" customFormat="1" x14ac:dyDescent="0.35"/>
    <row r="13148" customFormat="1" x14ac:dyDescent="0.35"/>
    <row r="13149" customFormat="1" x14ac:dyDescent="0.35"/>
    <row r="13150" customFormat="1" x14ac:dyDescent="0.35"/>
    <row r="13151" customFormat="1" x14ac:dyDescent="0.35"/>
    <row r="13152" customFormat="1" x14ac:dyDescent="0.35"/>
    <row r="13153" customFormat="1" x14ac:dyDescent="0.35"/>
    <row r="13154" customFormat="1" x14ac:dyDescent="0.35"/>
    <row r="13155" customFormat="1" x14ac:dyDescent="0.35"/>
    <row r="13156" customFormat="1" x14ac:dyDescent="0.35"/>
    <row r="13157" customFormat="1" x14ac:dyDescent="0.35"/>
    <row r="13158" customFormat="1" x14ac:dyDescent="0.35"/>
    <row r="13159" customFormat="1" x14ac:dyDescent="0.35"/>
    <row r="13160" customFormat="1" x14ac:dyDescent="0.35"/>
    <row r="13161" customFormat="1" x14ac:dyDescent="0.35"/>
    <row r="13162" customFormat="1" x14ac:dyDescent="0.35"/>
    <row r="13163" customFormat="1" x14ac:dyDescent="0.35"/>
    <row r="13164" customFormat="1" x14ac:dyDescent="0.35"/>
    <row r="13165" customFormat="1" x14ac:dyDescent="0.35"/>
    <row r="13166" customFormat="1" x14ac:dyDescent="0.35"/>
    <row r="13167" customFormat="1" x14ac:dyDescent="0.35"/>
    <row r="13168" customFormat="1" x14ac:dyDescent="0.35"/>
    <row r="13169" customFormat="1" x14ac:dyDescent="0.35"/>
    <row r="13170" customFormat="1" x14ac:dyDescent="0.35"/>
    <row r="13171" customFormat="1" x14ac:dyDescent="0.35"/>
    <row r="13172" customFormat="1" x14ac:dyDescent="0.35"/>
    <row r="13173" customFormat="1" x14ac:dyDescent="0.35"/>
    <row r="13174" customFormat="1" x14ac:dyDescent="0.35"/>
    <row r="13175" customFormat="1" x14ac:dyDescent="0.35"/>
    <row r="13176" customFormat="1" x14ac:dyDescent="0.35"/>
    <row r="13177" customFormat="1" x14ac:dyDescent="0.35"/>
    <row r="13178" customFormat="1" x14ac:dyDescent="0.35"/>
    <row r="13179" customFormat="1" x14ac:dyDescent="0.35"/>
    <row r="13180" customFormat="1" x14ac:dyDescent="0.35"/>
    <row r="13181" customFormat="1" x14ac:dyDescent="0.35"/>
    <row r="13182" customFormat="1" x14ac:dyDescent="0.35"/>
    <row r="13183" customFormat="1" x14ac:dyDescent="0.35"/>
    <row r="13184" customFormat="1" x14ac:dyDescent="0.35"/>
    <row r="13185" customFormat="1" x14ac:dyDescent="0.35"/>
    <row r="13186" customFormat="1" x14ac:dyDescent="0.35"/>
    <row r="13187" customFormat="1" x14ac:dyDescent="0.35"/>
    <row r="13188" customFormat="1" x14ac:dyDescent="0.35"/>
    <row r="13189" customFormat="1" x14ac:dyDescent="0.35"/>
    <row r="13190" customFormat="1" x14ac:dyDescent="0.35"/>
    <row r="13191" customFormat="1" x14ac:dyDescent="0.35"/>
    <row r="13192" customFormat="1" x14ac:dyDescent="0.35"/>
    <row r="13193" customFormat="1" x14ac:dyDescent="0.35"/>
    <row r="13194" customFormat="1" x14ac:dyDescent="0.35"/>
    <row r="13195" customFormat="1" x14ac:dyDescent="0.35"/>
    <row r="13196" customFormat="1" x14ac:dyDescent="0.35"/>
    <row r="13197" customFormat="1" x14ac:dyDescent="0.35"/>
    <row r="13198" customFormat="1" x14ac:dyDescent="0.35"/>
    <row r="13199" customFormat="1" x14ac:dyDescent="0.35"/>
    <row r="13200" customFormat="1" x14ac:dyDescent="0.35"/>
    <row r="13201" customFormat="1" x14ac:dyDescent="0.35"/>
    <row r="13202" customFormat="1" x14ac:dyDescent="0.35"/>
    <row r="13203" customFormat="1" x14ac:dyDescent="0.35"/>
    <row r="13204" customFormat="1" x14ac:dyDescent="0.35"/>
    <row r="13205" customFormat="1" x14ac:dyDescent="0.35"/>
    <row r="13206" customFormat="1" x14ac:dyDescent="0.35"/>
    <row r="13207" customFormat="1" x14ac:dyDescent="0.35"/>
    <row r="13208" customFormat="1" x14ac:dyDescent="0.35"/>
    <row r="13209" customFormat="1" x14ac:dyDescent="0.35"/>
    <row r="13210" customFormat="1" x14ac:dyDescent="0.35"/>
    <row r="13211" customFormat="1" x14ac:dyDescent="0.35"/>
    <row r="13212" customFormat="1" x14ac:dyDescent="0.35"/>
    <row r="13213" customFormat="1" x14ac:dyDescent="0.35"/>
    <row r="13214" customFormat="1" x14ac:dyDescent="0.35"/>
    <row r="13215" customFormat="1" x14ac:dyDescent="0.35"/>
    <row r="13216" customFormat="1" x14ac:dyDescent="0.35"/>
    <row r="13217" customFormat="1" x14ac:dyDescent="0.35"/>
    <row r="13218" customFormat="1" x14ac:dyDescent="0.35"/>
    <row r="13219" customFormat="1" x14ac:dyDescent="0.35"/>
    <row r="13220" customFormat="1" x14ac:dyDescent="0.35"/>
    <row r="13221" customFormat="1" x14ac:dyDescent="0.35"/>
    <row r="13222" customFormat="1" x14ac:dyDescent="0.35"/>
    <row r="13223" customFormat="1" x14ac:dyDescent="0.35"/>
    <row r="13224" customFormat="1" x14ac:dyDescent="0.35"/>
    <row r="13225" customFormat="1" x14ac:dyDescent="0.35"/>
    <row r="13226" customFormat="1" x14ac:dyDescent="0.35"/>
    <row r="13227" customFormat="1" x14ac:dyDescent="0.35"/>
    <row r="13228" customFormat="1" x14ac:dyDescent="0.35"/>
    <row r="13229" customFormat="1" x14ac:dyDescent="0.35"/>
    <row r="13230" customFormat="1" x14ac:dyDescent="0.35"/>
    <row r="13231" customFormat="1" x14ac:dyDescent="0.35"/>
    <row r="13232" customFormat="1" x14ac:dyDescent="0.35"/>
    <row r="13233" customFormat="1" x14ac:dyDescent="0.35"/>
    <row r="13234" customFormat="1" x14ac:dyDescent="0.35"/>
    <row r="13235" customFormat="1" x14ac:dyDescent="0.35"/>
    <row r="13236" customFormat="1" x14ac:dyDescent="0.35"/>
    <row r="13237" customFormat="1" x14ac:dyDescent="0.35"/>
    <row r="13238" customFormat="1" x14ac:dyDescent="0.35"/>
    <row r="13239" customFormat="1" x14ac:dyDescent="0.35"/>
    <row r="13240" customFormat="1" x14ac:dyDescent="0.35"/>
    <row r="13241" customFormat="1" x14ac:dyDescent="0.35"/>
    <row r="13242" customFormat="1" x14ac:dyDescent="0.35"/>
    <row r="13243" customFormat="1" x14ac:dyDescent="0.35"/>
    <row r="13244" customFormat="1" x14ac:dyDescent="0.35"/>
    <row r="13245" customFormat="1" x14ac:dyDescent="0.35"/>
    <row r="13246" customFormat="1" x14ac:dyDescent="0.35"/>
    <row r="13247" customFormat="1" x14ac:dyDescent="0.35"/>
    <row r="13248" customFormat="1" x14ac:dyDescent="0.35"/>
    <row r="13249" customFormat="1" x14ac:dyDescent="0.35"/>
    <row r="13250" customFormat="1" x14ac:dyDescent="0.35"/>
    <row r="13251" customFormat="1" x14ac:dyDescent="0.35"/>
    <row r="13252" customFormat="1" x14ac:dyDescent="0.35"/>
    <row r="13253" customFormat="1" x14ac:dyDescent="0.35"/>
    <row r="13254" customFormat="1" x14ac:dyDescent="0.35"/>
    <row r="13255" customFormat="1" x14ac:dyDescent="0.35"/>
    <row r="13256" customFormat="1" x14ac:dyDescent="0.35"/>
    <row r="13257" customFormat="1" x14ac:dyDescent="0.35"/>
    <row r="13258" customFormat="1" x14ac:dyDescent="0.35"/>
    <row r="13259" customFormat="1" x14ac:dyDescent="0.35"/>
    <row r="13260" customFormat="1" x14ac:dyDescent="0.35"/>
    <row r="13261" customFormat="1" x14ac:dyDescent="0.35"/>
    <row r="13262" customFormat="1" x14ac:dyDescent="0.35"/>
    <row r="13263" customFormat="1" x14ac:dyDescent="0.35"/>
    <row r="13264" customFormat="1" x14ac:dyDescent="0.35"/>
    <row r="13265" customFormat="1" x14ac:dyDescent="0.35"/>
    <row r="13266" customFormat="1" x14ac:dyDescent="0.35"/>
    <row r="13267" customFormat="1" x14ac:dyDescent="0.35"/>
    <row r="13268" customFormat="1" x14ac:dyDescent="0.35"/>
    <row r="13269" customFormat="1" x14ac:dyDescent="0.35"/>
    <row r="13270" customFormat="1" x14ac:dyDescent="0.35"/>
    <row r="13271" customFormat="1" x14ac:dyDescent="0.35"/>
    <row r="13272" customFormat="1" x14ac:dyDescent="0.35"/>
    <row r="13273" customFormat="1" x14ac:dyDescent="0.35"/>
    <row r="13274" customFormat="1" x14ac:dyDescent="0.35"/>
    <row r="13275" customFormat="1" x14ac:dyDescent="0.35"/>
    <row r="13276" customFormat="1" x14ac:dyDescent="0.35"/>
    <row r="13277" customFormat="1" x14ac:dyDescent="0.35"/>
    <row r="13278" customFormat="1" x14ac:dyDescent="0.35"/>
    <row r="13279" customFormat="1" x14ac:dyDescent="0.35"/>
    <row r="13280" customFormat="1" x14ac:dyDescent="0.35"/>
    <row r="13281" customFormat="1" x14ac:dyDescent="0.35"/>
    <row r="13282" customFormat="1" x14ac:dyDescent="0.35"/>
    <row r="13283" customFormat="1" x14ac:dyDescent="0.35"/>
    <row r="13284" customFormat="1" x14ac:dyDescent="0.35"/>
    <row r="13285" customFormat="1" x14ac:dyDescent="0.35"/>
    <row r="13286" customFormat="1" x14ac:dyDescent="0.35"/>
    <row r="13287" customFormat="1" x14ac:dyDescent="0.35"/>
    <row r="13288" customFormat="1" x14ac:dyDescent="0.35"/>
    <row r="13289" customFormat="1" x14ac:dyDescent="0.35"/>
    <row r="13290" customFormat="1" x14ac:dyDescent="0.35"/>
    <row r="13291" customFormat="1" x14ac:dyDescent="0.35"/>
    <row r="13292" customFormat="1" x14ac:dyDescent="0.35"/>
    <row r="13293" customFormat="1" x14ac:dyDescent="0.35"/>
    <row r="13294" customFormat="1" x14ac:dyDescent="0.35"/>
    <row r="13295" customFormat="1" x14ac:dyDescent="0.35"/>
    <row r="13296" customFormat="1" x14ac:dyDescent="0.35"/>
    <row r="13297" customFormat="1" x14ac:dyDescent="0.35"/>
    <row r="13298" customFormat="1" x14ac:dyDescent="0.35"/>
    <row r="13299" customFormat="1" x14ac:dyDescent="0.35"/>
    <row r="13300" customFormat="1" x14ac:dyDescent="0.35"/>
    <row r="13301" customFormat="1" x14ac:dyDescent="0.35"/>
    <row r="13302" customFormat="1" x14ac:dyDescent="0.35"/>
    <row r="13303" customFormat="1" x14ac:dyDescent="0.35"/>
    <row r="13304" customFormat="1" x14ac:dyDescent="0.35"/>
    <row r="13305" customFormat="1" x14ac:dyDescent="0.35"/>
    <row r="13306" customFormat="1" x14ac:dyDescent="0.35"/>
    <row r="13307" customFormat="1" x14ac:dyDescent="0.35"/>
    <row r="13308" customFormat="1" x14ac:dyDescent="0.35"/>
    <row r="13309" customFormat="1" x14ac:dyDescent="0.35"/>
    <row r="13310" customFormat="1" x14ac:dyDescent="0.35"/>
    <row r="13311" customFormat="1" x14ac:dyDescent="0.35"/>
    <row r="13312" customFormat="1" x14ac:dyDescent="0.35"/>
    <row r="13313" customFormat="1" x14ac:dyDescent="0.35"/>
    <row r="13314" customFormat="1" x14ac:dyDescent="0.35"/>
    <row r="13315" customFormat="1" x14ac:dyDescent="0.35"/>
    <row r="13316" customFormat="1" x14ac:dyDescent="0.35"/>
    <row r="13317" customFormat="1" x14ac:dyDescent="0.35"/>
    <row r="13318" customFormat="1" x14ac:dyDescent="0.35"/>
    <row r="13319" customFormat="1" x14ac:dyDescent="0.35"/>
    <row r="13320" customFormat="1" x14ac:dyDescent="0.35"/>
    <row r="13321" customFormat="1" x14ac:dyDescent="0.35"/>
    <row r="13322" customFormat="1" x14ac:dyDescent="0.35"/>
    <row r="13323" customFormat="1" x14ac:dyDescent="0.35"/>
    <row r="13324" customFormat="1" x14ac:dyDescent="0.35"/>
    <row r="13325" customFormat="1" x14ac:dyDescent="0.35"/>
    <row r="13326" customFormat="1" x14ac:dyDescent="0.35"/>
    <row r="13327" customFormat="1" x14ac:dyDescent="0.35"/>
    <row r="13328" customFormat="1" x14ac:dyDescent="0.35"/>
    <row r="13329" customFormat="1" x14ac:dyDescent="0.35"/>
    <row r="13330" customFormat="1" x14ac:dyDescent="0.35"/>
    <row r="13331" customFormat="1" x14ac:dyDescent="0.35"/>
    <row r="13332" customFormat="1" x14ac:dyDescent="0.35"/>
    <row r="13333" customFormat="1" x14ac:dyDescent="0.35"/>
    <row r="13334" customFormat="1" x14ac:dyDescent="0.35"/>
    <row r="13335" customFormat="1" x14ac:dyDescent="0.35"/>
    <row r="13336" customFormat="1" x14ac:dyDescent="0.35"/>
    <row r="13337" customFormat="1" x14ac:dyDescent="0.35"/>
    <row r="13338" customFormat="1" x14ac:dyDescent="0.35"/>
    <row r="13339" customFormat="1" x14ac:dyDescent="0.35"/>
    <row r="13340" customFormat="1" x14ac:dyDescent="0.35"/>
    <row r="13341" customFormat="1" x14ac:dyDescent="0.35"/>
    <row r="13342" customFormat="1" x14ac:dyDescent="0.35"/>
    <row r="13343" customFormat="1" x14ac:dyDescent="0.35"/>
    <row r="13344" customFormat="1" x14ac:dyDescent="0.35"/>
    <row r="13345" customFormat="1" x14ac:dyDescent="0.35"/>
    <row r="13346" customFormat="1" x14ac:dyDescent="0.35"/>
    <row r="13347" customFormat="1" x14ac:dyDescent="0.35"/>
    <row r="13348" customFormat="1" x14ac:dyDescent="0.35"/>
    <row r="13349" customFormat="1" x14ac:dyDescent="0.35"/>
    <row r="13350" customFormat="1" x14ac:dyDescent="0.35"/>
    <row r="13351" customFormat="1" x14ac:dyDescent="0.35"/>
    <row r="13352" customFormat="1" x14ac:dyDescent="0.35"/>
    <row r="13353" customFormat="1" x14ac:dyDescent="0.35"/>
    <row r="13354" customFormat="1" x14ac:dyDescent="0.35"/>
    <row r="13355" customFormat="1" x14ac:dyDescent="0.35"/>
    <row r="13356" customFormat="1" x14ac:dyDescent="0.35"/>
    <row r="13357" customFormat="1" x14ac:dyDescent="0.35"/>
    <row r="13358" customFormat="1" x14ac:dyDescent="0.35"/>
    <row r="13359" customFormat="1" x14ac:dyDescent="0.35"/>
    <row r="13360" customFormat="1" x14ac:dyDescent="0.35"/>
    <row r="13361" customFormat="1" x14ac:dyDescent="0.35"/>
    <row r="13362" customFormat="1" x14ac:dyDescent="0.35"/>
    <row r="13363" customFormat="1" x14ac:dyDescent="0.35"/>
    <row r="13364" customFormat="1" x14ac:dyDescent="0.35"/>
    <row r="13365" customFormat="1" x14ac:dyDescent="0.35"/>
    <row r="13366" customFormat="1" x14ac:dyDescent="0.35"/>
    <row r="13367" customFormat="1" x14ac:dyDescent="0.35"/>
    <row r="13368" customFormat="1" x14ac:dyDescent="0.35"/>
    <row r="13369" customFormat="1" x14ac:dyDescent="0.35"/>
    <row r="13370" customFormat="1" x14ac:dyDescent="0.35"/>
    <row r="13371" customFormat="1" x14ac:dyDescent="0.35"/>
    <row r="13372" customFormat="1" x14ac:dyDescent="0.35"/>
    <row r="13373" customFormat="1" x14ac:dyDescent="0.35"/>
    <row r="13374" customFormat="1" x14ac:dyDescent="0.35"/>
    <row r="13375" customFormat="1" x14ac:dyDescent="0.35"/>
    <row r="13376" customFormat="1" x14ac:dyDescent="0.35"/>
    <row r="13377" customFormat="1" x14ac:dyDescent="0.35"/>
    <row r="13378" customFormat="1" x14ac:dyDescent="0.35"/>
    <row r="13379" customFormat="1" x14ac:dyDescent="0.35"/>
    <row r="13380" customFormat="1" x14ac:dyDescent="0.35"/>
    <row r="13381" customFormat="1" x14ac:dyDescent="0.35"/>
    <row r="13382" customFormat="1" x14ac:dyDescent="0.35"/>
    <row r="13383" customFormat="1" x14ac:dyDescent="0.35"/>
    <row r="13384" customFormat="1" x14ac:dyDescent="0.35"/>
    <row r="13385" customFormat="1" x14ac:dyDescent="0.35"/>
    <row r="13386" customFormat="1" x14ac:dyDescent="0.35"/>
    <row r="13387" customFormat="1" x14ac:dyDescent="0.35"/>
    <row r="13388" customFormat="1" x14ac:dyDescent="0.35"/>
    <row r="13389" customFormat="1" x14ac:dyDescent="0.35"/>
    <row r="13390" customFormat="1" x14ac:dyDescent="0.35"/>
    <row r="13391" customFormat="1" x14ac:dyDescent="0.35"/>
    <row r="13392" customFormat="1" x14ac:dyDescent="0.35"/>
    <row r="13393" customFormat="1" x14ac:dyDescent="0.35"/>
    <row r="13394" customFormat="1" x14ac:dyDescent="0.35"/>
    <row r="13395" customFormat="1" x14ac:dyDescent="0.35"/>
    <row r="13396" customFormat="1" x14ac:dyDescent="0.35"/>
    <row r="13397" customFormat="1" x14ac:dyDescent="0.35"/>
    <row r="13398" customFormat="1" x14ac:dyDescent="0.35"/>
    <row r="13399" customFormat="1" x14ac:dyDescent="0.35"/>
    <row r="13400" customFormat="1" x14ac:dyDescent="0.35"/>
    <row r="13401" customFormat="1" x14ac:dyDescent="0.35"/>
    <row r="13402" customFormat="1" x14ac:dyDescent="0.35"/>
    <row r="13403" customFormat="1" x14ac:dyDescent="0.35"/>
    <row r="13404" customFormat="1" x14ac:dyDescent="0.35"/>
    <row r="13405" customFormat="1" x14ac:dyDescent="0.35"/>
    <row r="13406" customFormat="1" x14ac:dyDescent="0.35"/>
    <row r="13407" customFormat="1" x14ac:dyDescent="0.35"/>
    <row r="13408" customFormat="1" x14ac:dyDescent="0.35"/>
    <row r="13409" customFormat="1" x14ac:dyDescent="0.35"/>
    <row r="13410" customFormat="1" x14ac:dyDescent="0.35"/>
    <row r="13411" customFormat="1" x14ac:dyDescent="0.35"/>
    <row r="13412" customFormat="1" x14ac:dyDescent="0.35"/>
    <row r="13413" customFormat="1" x14ac:dyDescent="0.35"/>
    <row r="13414" customFormat="1" x14ac:dyDescent="0.35"/>
    <row r="13415" customFormat="1" x14ac:dyDescent="0.35"/>
    <row r="13416" customFormat="1" x14ac:dyDescent="0.35"/>
    <row r="13417" customFormat="1" x14ac:dyDescent="0.35"/>
    <row r="13418" customFormat="1" x14ac:dyDescent="0.35"/>
    <row r="13419" customFormat="1" x14ac:dyDescent="0.35"/>
    <row r="13420" customFormat="1" x14ac:dyDescent="0.35"/>
    <row r="13421" customFormat="1" x14ac:dyDescent="0.35"/>
    <row r="13422" customFormat="1" x14ac:dyDescent="0.35"/>
    <row r="13423" customFormat="1" x14ac:dyDescent="0.35"/>
    <row r="13424" customFormat="1" x14ac:dyDescent="0.35"/>
    <row r="13425" customFormat="1" x14ac:dyDescent="0.35"/>
    <row r="13426" customFormat="1" x14ac:dyDescent="0.35"/>
    <row r="13427" customFormat="1" x14ac:dyDescent="0.35"/>
    <row r="13428" customFormat="1" x14ac:dyDescent="0.35"/>
    <row r="13429" customFormat="1" x14ac:dyDescent="0.35"/>
    <row r="13430" customFormat="1" x14ac:dyDescent="0.35"/>
    <row r="13431" customFormat="1" x14ac:dyDescent="0.35"/>
    <row r="13432" customFormat="1" x14ac:dyDescent="0.35"/>
    <row r="13433" customFormat="1" x14ac:dyDescent="0.35"/>
    <row r="13434" customFormat="1" x14ac:dyDescent="0.35"/>
    <row r="13435" customFormat="1" x14ac:dyDescent="0.35"/>
    <row r="13436" customFormat="1" x14ac:dyDescent="0.35"/>
    <row r="13437" customFormat="1" x14ac:dyDescent="0.35"/>
    <row r="13438" customFormat="1" x14ac:dyDescent="0.35"/>
    <row r="13439" customFormat="1" x14ac:dyDescent="0.35"/>
    <row r="13440" customFormat="1" x14ac:dyDescent="0.35"/>
    <row r="13441" customFormat="1" x14ac:dyDescent="0.35"/>
    <row r="13442" customFormat="1" x14ac:dyDescent="0.35"/>
    <row r="13443" customFormat="1" x14ac:dyDescent="0.35"/>
    <row r="13444" customFormat="1" x14ac:dyDescent="0.35"/>
    <row r="13445" customFormat="1" x14ac:dyDescent="0.35"/>
    <row r="13446" customFormat="1" x14ac:dyDescent="0.35"/>
    <row r="13447" customFormat="1" x14ac:dyDescent="0.35"/>
    <row r="13448" customFormat="1" x14ac:dyDescent="0.35"/>
    <row r="13449" customFormat="1" x14ac:dyDescent="0.35"/>
    <row r="13450" customFormat="1" x14ac:dyDescent="0.35"/>
    <row r="13451" customFormat="1" x14ac:dyDescent="0.35"/>
    <row r="13452" customFormat="1" x14ac:dyDescent="0.35"/>
    <row r="13453" customFormat="1" x14ac:dyDescent="0.35"/>
    <row r="13454" customFormat="1" x14ac:dyDescent="0.35"/>
    <row r="13455" customFormat="1" x14ac:dyDescent="0.35"/>
    <row r="13456" customFormat="1" x14ac:dyDescent="0.35"/>
    <row r="13457" customFormat="1" x14ac:dyDescent="0.35"/>
    <row r="13458" customFormat="1" x14ac:dyDescent="0.35"/>
    <row r="13459" customFormat="1" x14ac:dyDescent="0.35"/>
    <row r="13460" customFormat="1" x14ac:dyDescent="0.35"/>
    <row r="13461" customFormat="1" x14ac:dyDescent="0.35"/>
    <row r="13462" customFormat="1" x14ac:dyDescent="0.35"/>
    <row r="13463" customFormat="1" x14ac:dyDescent="0.35"/>
    <row r="13464" customFormat="1" x14ac:dyDescent="0.35"/>
    <row r="13465" customFormat="1" x14ac:dyDescent="0.35"/>
    <row r="13466" customFormat="1" x14ac:dyDescent="0.35"/>
    <row r="13467" customFormat="1" x14ac:dyDescent="0.35"/>
    <row r="13468" customFormat="1" x14ac:dyDescent="0.35"/>
    <row r="13469" customFormat="1" x14ac:dyDescent="0.35"/>
    <row r="13470" customFormat="1" x14ac:dyDescent="0.35"/>
    <row r="13471" customFormat="1" x14ac:dyDescent="0.35"/>
    <row r="13472" customFormat="1" x14ac:dyDescent="0.35"/>
    <row r="13473" customFormat="1" x14ac:dyDescent="0.35"/>
    <row r="13474" customFormat="1" x14ac:dyDescent="0.35"/>
    <row r="13475" customFormat="1" x14ac:dyDescent="0.35"/>
    <row r="13476" customFormat="1" x14ac:dyDescent="0.35"/>
    <row r="13477" customFormat="1" x14ac:dyDescent="0.35"/>
    <row r="13478" customFormat="1" x14ac:dyDescent="0.35"/>
    <row r="13479" customFormat="1" x14ac:dyDescent="0.35"/>
    <row r="13480" customFormat="1" x14ac:dyDescent="0.35"/>
    <row r="13481" customFormat="1" x14ac:dyDescent="0.35"/>
    <row r="13482" customFormat="1" x14ac:dyDescent="0.35"/>
    <row r="13483" customFormat="1" x14ac:dyDescent="0.35"/>
    <row r="13484" customFormat="1" x14ac:dyDescent="0.35"/>
    <row r="13485" customFormat="1" x14ac:dyDescent="0.35"/>
    <row r="13486" customFormat="1" x14ac:dyDescent="0.35"/>
    <row r="13487" customFormat="1" x14ac:dyDescent="0.35"/>
    <row r="13488" customFormat="1" x14ac:dyDescent="0.35"/>
    <row r="13489" customFormat="1" x14ac:dyDescent="0.35"/>
    <row r="13490" customFormat="1" x14ac:dyDescent="0.35"/>
    <row r="13491" customFormat="1" x14ac:dyDescent="0.35"/>
    <row r="13492" customFormat="1" x14ac:dyDescent="0.35"/>
    <row r="13493" customFormat="1" x14ac:dyDescent="0.35"/>
    <row r="13494" customFormat="1" x14ac:dyDescent="0.35"/>
    <row r="13495" customFormat="1" x14ac:dyDescent="0.35"/>
    <row r="13496" customFormat="1" x14ac:dyDescent="0.35"/>
    <row r="13497" customFormat="1" x14ac:dyDescent="0.35"/>
    <row r="13498" customFormat="1" x14ac:dyDescent="0.35"/>
    <row r="13499" customFormat="1" x14ac:dyDescent="0.35"/>
    <row r="13500" customFormat="1" x14ac:dyDescent="0.35"/>
    <row r="13501" customFormat="1" x14ac:dyDescent="0.35"/>
    <row r="13502" customFormat="1" x14ac:dyDescent="0.35"/>
    <row r="13503" customFormat="1" x14ac:dyDescent="0.35"/>
    <row r="13504" customFormat="1" x14ac:dyDescent="0.35"/>
    <row r="13505" customFormat="1" x14ac:dyDescent="0.35"/>
    <row r="13506" customFormat="1" x14ac:dyDescent="0.35"/>
    <row r="13507" customFormat="1" x14ac:dyDescent="0.35"/>
    <row r="13508" customFormat="1" x14ac:dyDescent="0.35"/>
    <row r="13509" customFormat="1" x14ac:dyDescent="0.35"/>
    <row r="13510" customFormat="1" x14ac:dyDescent="0.35"/>
    <row r="13511" customFormat="1" x14ac:dyDescent="0.35"/>
    <row r="13512" customFormat="1" x14ac:dyDescent="0.35"/>
    <row r="13513" customFormat="1" x14ac:dyDescent="0.35"/>
    <row r="13514" customFormat="1" x14ac:dyDescent="0.35"/>
    <row r="13515" customFormat="1" x14ac:dyDescent="0.35"/>
    <row r="13516" customFormat="1" x14ac:dyDescent="0.35"/>
    <row r="13517" customFormat="1" x14ac:dyDescent="0.35"/>
    <row r="13518" customFormat="1" x14ac:dyDescent="0.35"/>
    <row r="13519" customFormat="1" x14ac:dyDescent="0.35"/>
    <row r="13520" customFormat="1" x14ac:dyDescent="0.35"/>
    <row r="13521" customFormat="1" x14ac:dyDescent="0.35"/>
    <row r="13522" customFormat="1" x14ac:dyDescent="0.35"/>
    <row r="13523" customFormat="1" x14ac:dyDescent="0.35"/>
    <row r="13524" customFormat="1" x14ac:dyDescent="0.35"/>
    <row r="13525" customFormat="1" x14ac:dyDescent="0.35"/>
    <row r="13526" customFormat="1" x14ac:dyDescent="0.35"/>
    <row r="13527" customFormat="1" x14ac:dyDescent="0.35"/>
    <row r="13528" customFormat="1" x14ac:dyDescent="0.35"/>
    <row r="13529" customFormat="1" x14ac:dyDescent="0.35"/>
    <row r="13530" customFormat="1" x14ac:dyDescent="0.35"/>
    <row r="13531" customFormat="1" x14ac:dyDescent="0.35"/>
    <row r="13532" customFormat="1" x14ac:dyDescent="0.35"/>
    <row r="13533" customFormat="1" x14ac:dyDescent="0.35"/>
    <row r="13534" customFormat="1" x14ac:dyDescent="0.35"/>
    <row r="13535" customFormat="1" x14ac:dyDescent="0.35"/>
    <row r="13536" customFormat="1" x14ac:dyDescent="0.35"/>
    <row r="13537" customFormat="1" x14ac:dyDescent="0.35"/>
    <row r="13538" customFormat="1" x14ac:dyDescent="0.35"/>
    <row r="13539" customFormat="1" x14ac:dyDescent="0.35"/>
    <row r="13540" customFormat="1" x14ac:dyDescent="0.35"/>
    <row r="13541" customFormat="1" x14ac:dyDescent="0.35"/>
    <row r="13542" customFormat="1" x14ac:dyDescent="0.35"/>
    <row r="13543" customFormat="1" x14ac:dyDescent="0.35"/>
    <row r="13544" customFormat="1" x14ac:dyDescent="0.35"/>
    <row r="13545" customFormat="1" x14ac:dyDescent="0.35"/>
    <row r="13546" customFormat="1" x14ac:dyDescent="0.35"/>
    <row r="13547" customFormat="1" x14ac:dyDescent="0.35"/>
    <row r="13548" customFormat="1" x14ac:dyDescent="0.35"/>
    <row r="13549" customFormat="1" x14ac:dyDescent="0.35"/>
    <row r="13550" customFormat="1" x14ac:dyDescent="0.35"/>
    <row r="13551" customFormat="1" x14ac:dyDescent="0.35"/>
    <row r="13552" customFormat="1" x14ac:dyDescent="0.35"/>
    <row r="13553" customFormat="1" x14ac:dyDescent="0.35"/>
    <row r="13554" customFormat="1" x14ac:dyDescent="0.35"/>
    <row r="13555" customFormat="1" x14ac:dyDescent="0.35"/>
    <row r="13556" customFormat="1" x14ac:dyDescent="0.35"/>
    <row r="13557" customFormat="1" x14ac:dyDescent="0.35"/>
    <row r="13558" customFormat="1" x14ac:dyDescent="0.35"/>
    <row r="13559" customFormat="1" x14ac:dyDescent="0.35"/>
    <row r="13560" customFormat="1" x14ac:dyDescent="0.35"/>
    <row r="13561" customFormat="1" x14ac:dyDescent="0.35"/>
    <row r="13562" customFormat="1" x14ac:dyDescent="0.35"/>
    <row r="13563" customFormat="1" x14ac:dyDescent="0.35"/>
    <row r="13564" customFormat="1" x14ac:dyDescent="0.35"/>
    <row r="13565" customFormat="1" x14ac:dyDescent="0.35"/>
    <row r="13566" customFormat="1" x14ac:dyDescent="0.35"/>
    <row r="13567" customFormat="1" x14ac:dyDescent="0.35"/>
    <row r="13568" customFormat="1" x14ac:dyDescent="0.35"/>
    <row r="13569" customFormat="1" x14ac:dyDescent="0.35"/>
    <row r="13570" customFormat="1" x14ac:dyDescent="0.35"/>
    <row r="13571" customFormat="1" x14ac:dyDescent="0.35"/>
    <row r="13572" customFormat="1" x14ac:dyDescent="0.35"/>
    <row r="13573" customFormat="1" x14ac:dyDescent="0.35"/>
    <row r="13574" customFormat="1" x14ac:dyDescent="0.35"/>
    <row r="13575" customFormat="1" x14ac:dyDescent="0.35"/>
    <row r="13576" customFormat="1" x14ac:dyDescent="0.35"/>
    <row r="13577" customFormat="1" x14ac:dyDescent="0.35"/>
    <row r="13578" customFormat="1" x14ac:dyDescent="0.35"/>
    <row r="13579" customFormat="1" x14ac:dyDescent="0.35"/>
    <row r="13580" customFormat="1" x14ac:dyDescent="0.35"/>
    <row r="13581" customFormat="1" x14ac:dyDescent="0.35"/>
    <row r="13582" customFormat="1" x14ac:dyDescent="0.35"/>
    <row r="13583" customFormat="1" x14ac:dyDescent="0.35"/>
    <row r="13584" customFormat="1" x14ac:dyDescent="0.35"/>
    <row r="13585" customFormat="1" x14ac:dyDescent="0.35"/>
    <row r="13586" customFormat="1" x14ac:dyDescent="0.35"/>
    <row r="13587" customFormat="1" x14ac:dyDescent="0.35"/>
    <row r="13588" customFormat="1" x14ac:dyDescent="0.35"/>
    <row r="13589" customFormat="1" x14ac:dyDescent="0.35"/>
    <row r="13590" customFormat="1" x14ac:dyDescent="0.35"/>
    <row r="13591" customFormat="1" x14ac:dyDescent="0.35"/>
    <row r="13592" customFormat="1" x14ac:dyDescent="0.35"/>
    <row r="13593" customFormat="1" x14ac:dyDescent="0.35"/>
    <row r="13594" customFormat="1" x14ac:dyDescent="0.35"/>
    <row r="13595" customFormat="1" x14ac:dyDescent="0.35"/>
    <row r="13596" customFormat="1" x14ac:dyDescent="0.35"/>
    <row r="13597" customFormat="1" x14ac:dyDescent="0.35"/>
    <row r="13598" customFormat="1" x14ac:dyDescent="0.35"/>
    <row r="13599" customFormat="1" x14ac:dyDescent="0.35"/>
    <row r="13600" customFormat="1" x14ac:dyDescent="0.35"/>
    <row r="13601" customFormat="1" x14ac:dyDescent="0.35"/>
    <row r="13602" customFormat="1" x14ac:dyDescent="0.35"/>
    <row r="13603" customFormat="1" x14ac:dyDescent="0.35"/>
    <row r="13604" customFormat="1" x14ac:dyDescent="0.35"/>
    <row r="13605" customFormat="1" x14ac:dyDescent="0.35"/>
    <row r="13606" customFormat="1" x14ac:dyDescent="0.35"/>
    <row r="13607" customFormat="1" x14ac:dyDescent="0.35"/>
    <row r="13608" customFormat="1" x14ac:dyDescent="0.35"/>
    <row r="13609" customFormat="1" x14ac:dyDescent="0.35"/>
    <row r="13610" customFormat="1" x14ac:dyDescent="0.35"/>
    <row r="13611" customFormat="1" x14ac:dyDescent="0.35"/>
    <row r="13612" customFormat="1" x14ac:dyDescent="0.35"/>
    <row r="13613" customFormat="1" x14ac:dyDescent="0.35"/>
    <row r="13614" customFormat="1" x14ac:dyDescent="0.35"/>
    <row r="13615" customFormat="1" x14ac:dyDescent="0.35"/>
    <row r="13616" customFormat="1" x14ac:dyDescent="0.35"/>
    <row r="13617" customFormat="1" x14ac:dyDescent="0.35"/>
    <row r="13618" customFormat="1" x14ac:dyDescent="0.35"/>
    <row r="13619" customFormat="1" x14ac:dyDescent="0.35"/>
    <row r="13620" customFormat="1" x14ac:dyDescent="0.35"/>
    <row r="13621" customFormat="1" x14ac:dyDescent="0.35"/>
    <row r="13622" customFormat="1" x14ac:dyDescent="0.35"/>
    <row r="13623" customFormat="1" x14ac:dyDescent="0.35"/>
    <row r="13624" customFormat="1" x14ac:dyDescent="0.35"/>
    <row r="13625" customFormat="1" x14ac:dyDescent="0.35"/>
    <row r="13626" customFormat="1" x14ac:dyDescent="0.35"/>
    <row r="13627" customFormat="1" x14ac:dyDescent="0.35"/>
    <row r="13628" customFormat="1" x14ac:dyDescent="0.35"/>
    <row r="13629" customFormat="1" x14ac:dyDescent="0.35"/>
    <row r="13630" customFormat="1" x14ac:dyDescent="0.35"/>
    <row r="13631" customFormat="1" x14ac:dyDescent="0.35"/>
    <row r="13632" customFormat="1" x14ac:dyDescent="0.35"/>
    <row r="13633" customFormat="1" x14ac:dyDescent="0.35"/>
    <row r="13634" customFormat="1" x14ac:dyDescent="0.35"/>
    <row r="13635" customFormat="1" x14ac:dyDescent="0.35"/>
    <row r="13636" customFormat="1" x14ac:dyDescent="0.35"/>
    <row r="13637" customFormat="1" x14ac:dyDescent="0.35"/>
    <row r="13638" customFormat="1" x14ac:dyDescent="0.35"/>
    <row r="13639" customFormat="1" x14ac:dyDescent="0.35"/>
    <row r="13640" customFormat="1" x14ac:dyDescent="0.35"/>
    <row r="13641" customFormat="1" x14ac:dyDescent="0.35"/>
    <row r="13642" customFormat="1" x14ac:dyDescent="0.35"/>
    <row r="13643" customFormat="1" x14ac:dyDescent="0.35"/>
    <row r="13644" customFormat="1" x14ac:dyDescent="0.35"/>
    <row r="13645" customFormat="1" x14ac:dyDescent="0.35"/>
    <row r="13646" customFormat="1" x14ac:dyDescent="0.35"/>
    <row r="13647" customFormat="1" x14ac:dyDescent="0.35"/>
    <row r="13648" customFormat="1" x14ac:dyDescent="0.35"/>
    <row r="13649" customFormat="1" x14ac:dyDescent="0.35"/>
    <row r="13650" customFormat="1" x14ac:dyDescent="0.35"/>
    <row r="13651" customFormat="1" x14ac:dyDescent="0.35"/>
    <row r="13652" customFormat="1" x14ac:dyDescent="0.35"/>
    <row r="13653" customFormat="1" x14ac:dyDescent="0.35"/>
    <row r="13654" customFormat="1" x14ac:dyDescent="0.35"/>
    <row r="13655" customFormat="1" x14ac:dyDescent="0.35"/>
    <row r="13656" customFormat="1" x14ac:dyDescent="0.35"/>
    <row r="13657" customFormat="1" x14ac:dyDescent="0.35"/>
    <row r="13658" customFormat="1" x14ac:dyDescent="0.35"/>
    <row r="13659" customFormat="1" x14ac:dyDescent="0.35"/>
    <row r="13660" customFormat="1" x14ac:dyDescent="0.35"/>
    <row r="13661" customFormat="1" x14ac:dyDescent="0.35"/>
    <row r="13662" customFormat="1" x14ac:dyDescent="0.35"/>
    <row r="13663" customFormat="1" x14ac:dyDescent="0.35"/>
    <row r="13664" customFormat="1" x14ac:dyDescent="0.35"/>
    <row r="13665" customFormat="1" x14ac:dyDescent="0.35"/>
    <row r="13666" customFormat="1" x14ac:dyDescent="0.35"/>
    <row r="13667" customFormat="1" x14ac:dyDescent="0.35"/>
    <row r="13668" customFormat="1" x14ac:dyDescent="0.35"/>
    <row r="13669" customFormat="1" x14ac:dyDescent="0.35"/>
    <row r="13670" customFormat="1" x14ac:dyDescent="0.35"/>
    <row r="13671" customFormat="1" x14ac:dyDescent="0.35"/>
    <row r="13672" customFormat="1" x14ac:dyDescent="0.35"/>
    <row r="13673" customFormat="1" x14ac:dyDescent="0.35"/>
    <row r="13674" customFormat="1" x14ac:dyDescent="0.35"/>
    <row r="13675" customFormat="1" x14ac:dyDescent="0.35"/>
    <row r="13676" customFormat="1" x14ac:dyDescent="0.35"/>
    <row r="13677" customFormat="1" x14ac:dyDescent="0.35"/>
    <row r="13678" customFormat="1" x14ac:dyDescent="0.35"/>
    <row r="13679" customFormat="1" x14ac:dyDescent="0.35"/>
    <row r="13680" customFormat="1" x14ac:dyDescent="0.35"/>
    <row r="13681" customFormat="1" x14ac:dyDescent="0.35"/>
    <row r="13682" customFormat="1" x14ac:dyDescent="0.35"/>
    <row r="13683" customFormat="1" x14ac:dyDescent="0.35"/>
    <row r="13684" customFormat="1" x14ac:dyDescent="0.35"/>
    <row r="13685" customFormat="1" x14ac:dyDescent="0.35"/>
    <row r="13686" customFormat="1" x14ac:dyDescent="0.35"/>
    <row r="13687" customFormat="1" x14ac:dyDescent="0.35"/>
    <row r="13688" customFormat="1" x14ac:dyDescent="0.35"/>
    <row r="13689" customFormat="1" x14ac:dyDescent="0.35"/>
    <row r="13690" customFormat="1" x14ac:dyDescent="0.35"/>
    <row r="13691" customFormat="1" x14ac:dyDescent="0.35"/>
    <row r="13692" customFormat="1" x14ac:dyDescent="0.35"/>
    <row r="13693" customFormat="1" x14ac:dyDescent="0.35"/>
    <row r="13694" customFormat="1" x14ac:dyDescent="0.35"/>
    <row r="13695" customFormat="1" x14ac:dyDescent="0.35"/>
    <row r="13696" customFormat="1" x14ac:dyDescent="0.35"/>
    <row r="13697" customFormat="1" x14ac:dyDescent="0.35"/>
    <row r="13698" customFormat="1" x14ac:dyDescent="0.35"/>
    <row r="13699" customFormat="1" x14ac:dyDescent="0.35"/>
    <row r="13700" customFormat="1" x14ac:dyDescent="0.35"/>
    <row r="13701" customFormat="1" x14ac:dyDescent="0.35"/>
    <row r="13702" customFormat="1" x14ac:dyDescent="0.35"/>
    <row r="13703" customFormat="1" x14ac:dyDescent="0.35"/>
    <row r="13704" customFormat="1" x14ac:dyDescent="0.35"/>
    <row r="13705" customFormat="1" x14ac:dyDescent="0.35"/>
    <row r="13706" customFormat="1" x14ac:dyDescent="0.35"/>
    <row r="13707" customFormat="1" x14ac:dyDescent="0.35"/>
    <row r="13708" customFormat="1" x14ac:dyDescent="0.35"/>
    <row r="13709" customFormat="1" x14ac:dyDescent="0.35"/>
    <row r="13710" customFormat="1" x14ac:dyDescent="0.35"/>
    <row r="13711" customFormat="1" x14ac:dyDescent="0.35"/>
    <row r="13712" customFormat="1" x14ac:dyDescent="0.35"/>
    <row r="13713" customFormat="1" x14ac:dyDescent="0.35"/>
    <row r="13714" customFormat="1" x14ac:dyDescent="0.35"/>
    <row r="13715" customFormat="1" x14ac:dyDescent="0.35"/>
    <row r="13716" customFormat="1" x14ac:dyDescent="0.35"/>
    <row r="13717" customFormat="1" x14ac:dyDescent="0.35"/>
    <row r="13718" customFormat="1" x14ac:dyDescent="0.35"/>
    <row r="13719" customFormat="1" x14ac:dyDescent="0.35"/>
    <row r="13720" customFormat="1" x14ac:dyDescent="0.35"/>
    <row r="13721" customFormat="1" x14ac:dyDescent="0.35"/>
    <row r="13722" customFormat="1" x14ac:dyDescent="0.35"/>
    <row r="13723" customFormat="1" x14ac:dyDescent="0.35"/>
    <row r="13724" customFormat="1" x14ac:dyDescent="0.35"/>
    <row r="13725" customFormat="1" x14ac:dyDescent="0.35"/>
    <row r="13726" customFormat="1" x14ac:dyDescent="0.35"/>
    <row r="13727" customFormat="1" x14ac:dyDescent="0.35"/>
    <row r="13728" customFormat="1" x14ac:dyDescent="0.35"/>
    <row r="13729" customFormat="1" x14ac:dyDescent="0.35"/>
    <row r="13730" customFormat="1" x14ac:dyDescent="0.35"/>
    <row r="13731" customFormat="1" x14ac:dyDescent="0.35"/>
    <row r="13732" customFormat="1" x14ac:dyDescent="0.35"/>
    <row r="13733" customFormat="1" x14ac:dyDescent="0.35"/>
    <row r="13734" customFormat="1" x14ac:dyDescent="0.35"/>
    <row r="13735" customFormat="1" x14ac:dyDescent="0.35"/>
    <row r="13736" customFormat="1" x14ac:dyDescent="0.35"/>
    <row r="13737" customFormat="1" x14ac:dyDescent="0.35"/>
    <row r="13738" customFormat="1" x14ac:dyDescent="0.35"/>
    <row r="13739" customFormat="1" x14ac:dyDescent="0.35"/>
    <row r="13740" customFormat="1" x14ac:dyDescent="0.35"/>
    <row r="13741" customFormat="1" x14ac:dyDescent="0.35"/>
    <row r="13742" customFormat="1" x14ac:dyDescent="0.35"/>
    <row r="13743" customFormat="1" x14ac:dyDescent="0.35"/>
    <row r="13744" customFormat="1" x14ac:dyDescent="0.35"/>
    <row r="13745" customFormat="1" x14ac:dyDescent="0.35"/>
    <row r="13746" customFormat="1" x14ac:dyDescent="0.35"/>
    <row r="13747" customFormat="1" x14ac:dyDescent="0.35"/>
    <row r="13748" customFormat="1" x14ac:dyDescent="0.35"/>
    <row r="13749" customFormat="1" x14ac:dyDescent="0.35"/>
    <row r="13750" customFormat="1" x14ac:dyDescent="0.35"/>
    <row r="13751" customFormat="1" x14ac:dyDescent="0.35"/>
    <row r="13752" customFormat="1" x14ac:dyDescent="0.35"/>
    <row r="13753" customFormat="1" x14ac:dyDescent="0.35"/>
    <row r="13754" customFormat="1" x14ac:dyDescent="0.35"/>
    <row r="13755" customFormat="1" x14ac:dyDescent="0.35"/>
    <row r="13756" customFormat="1" x14ac:dyDescent="0.35"/>
    <row r="13757" customFormat="1" x14ac:dyDescent="0.35"/>
    <row r="13758" customFormat="1" x14ac:dyDescent="0.35"/>
    <row r="13759" customFormat="1" x14ac:dyDescent="0.35"/>
    <row r="13760" customFormat="1" x14ac:dyDescent="0.35"/>
    <row r="13761" customFormat="1" x14ac:dyDescent="0.35"/>
    <row r="13762" customFormat="1" x14ac:dyDescent="0.35"/>
    <row r="13763" customFormat="1" x14ac:dyDescent="0.35"/>
    <row r="13764" customFormat="1" x14ac:dyDescent="0.35"/>
    <row r="13765" customFormat="1" x14ac:dyDescent="0.35"/>
    <row r="13766" customFormat="1" x14ac:dyDescent="0.35"/>
    <row r="13767" customFormat="1" x14ac:dyDescent="0.35"/>
    <row r="13768" customFormat="1" x14ac:dyDescent="0.35"/>
    <row r="13769" customFormat="1" x14ac:dyDescent="0.35"/>
    <row r="13770" customFormat="1" x14ac:dyDescent="0.35"/>
    <row r="13771" customFormat="1" x14ac:dyDescent="0.35"/>
    <row r="13772" customFormat="1" x14ac:dyDescent="0.35"/>
    <row r="13773" customFormat="1" x14ac:dyDescent="0.35"/>
    <row r="13774" customFormat="1" x14ac:dyDescent="0.35"/>
    <row r="13775" customFormat="1" x14ac:dyDescent="0.35"/>
    <row r="13776" customFormat="1" x14ac:dyDescent="0.35"/>
    <row r="13777" customFormat="1" x14ac:dyDescent="0.35"/>
    <row r="13778" customFormat="1" x14ac:dyDescent="0.35"/>
    <row r="13779" customFormat="1" x14ac:dyDescent="0.35"/>
    <row r="13780" customFormat="1" x14ac:dyDescent="0.35"/>
    <row r="13781" customFormat="1" x14ac:dyDescent="0.35"/>
    <row r="13782" customFormat="1" x14ac:dyDescent="0.35"/>
    <row r="13783" customFormat="1" x14ac:dyDescent="0.35"/>
    <row r="13784" customFormat="1" x14ac:dyDescent="0.35"/>
    <row r="13785" customFormat="1" x14ac:dyDescent="0.35"/>
    <row r="13786" customFormat="1" x14ac:dyDescent="0.35"/>
    <row r="13787" customFormat="1" x14ac:dyDescent="0.35"/>
    <row r="13788" customFormat="1" x14ac:dyDescent="0.35"/>
    <row r="13789" customFormat="1" x14ac:dyDescent="0.35"/>
    <row r="13790" customFormat="1" x14ac:dyDescent="0.35"/>
    <row r="13791" customFormat="1" x14ac:dyDescent="0.35"/>
    <row r="13792" customFormat="1" x14ac:dyDescent="0.35"/>
    <row r="13793" customFormat="1" x14ac:dyDescent="0.35"/>
    <row r="13794" customFormat="1" x14ac:dyDescent="0.35"/>
    <row r="13795" customFormat="1" x14ac:dyDescent="0.35"/>
    <row r="13796" customFormat="1" x14ac:dyDescent="0.35"/>
    <row r="13797" customFormat="1" x14ac:dyDescent="0.35"/>
    <row r="13798" customFormat="1" x14ac:dyDescent="0.35"/>
    <row r="13799" customFormat="1" x14ac:dyDescent="0.35"/>
    <row r="13800" customFormat="1" x14ac:dyDescent="0.35"/>
    <row r="13801" customFormat="1" x14ac:dyDescent="0.35"/>
    <row r="13802" customFormat="1" x14ac:dyDescent="0.35"/>
    <row r="13803" customFormat="1" x14ac:dyDescent="0.35"/>
    <row r="13804" customFormat="1" x14ac:dyDescent="0.35"/>
    <row r="13805" customFormat="1" x14ac:dyDescent="0.35"/>
    <row r="13806" customFormat="1" x14ac:dyDescent="0.35"/>
    <row r="13807" customFormat="1" x14ac:dyDescent="0.35"/>
    <row r="13808" customFormat="1" x14ac:dyDescent="0.35"/>
    <row r="13809" customFormat="1" x14ac:dyDescent="0.35"/>
    <row r="13810" customFormat="1" x14ac:dyDescent="0.35"/>
    <row r="13811" customFormat="1" x14ac:dyDescent="0.35"/>
    <row r="13812" customFormat="1" x14ac:dyDescent="0.35"/>
    <row r="13813" customFormat="1" x14ac:dyDescent="0.35"/>
    <row r="13814" customFormat="1" x14ac:dyDescent="0.35"/>
    <row r="13815" customFormat="1" x14ac:dyDescent="0.35"/>
    <row r="13816" customFormat="1" x14ac:dyDescent="0.35"/>
    <row r="13817" customFormat="1" x14ac:dyDescent="0.35"/>
    <row r="13818" customFormat="1" x14ac:dyDescent="0.35"/>
    <row r="13819" customFormat="1" x14ac:dyDescent="0.35"/>
    <row r="13820" customFormat="1" x14ac:dyDescent="0.35"/>
    <row r="13821" customFormat="1" x14ac:dyDescent="0.35"/>
    <row r="13822" customFormat="1" x14ac:dyDescent="0.35"/>
    <row r="13823" customFormat="1" x14ac:dyDescent="0.35"/>
    <row r="13824" customFormat="1" x14ac:dyDescent="0.35"/>
    <row r="13825" customFormat="1" x14ac:dyDescent="0.35"/>
    <row r="13826" customFormat="1" x14ac:dyDescent="0.35"/>
    <row r="13827" customFormat="1" x14ac:dyDescent="0.35"/>
    <row r="13828" customFormat="1" x14ac:dyDescent="0.35"/>
    <row r="13829" customFormat="1" x14ac:dyDescent="0.35"/>
    <row r="13830" customFormat="1" x14ac:dyDescent="0.35"/>
    <row r="13831" customFormat="1" x14ac:dyDescent="0.35"/>
    <row r="13832" customFormat="1" x14ac:dyDescent="0.35"/>
    <row r="13833" customFormat="1" x14ac:dyDescent="0.35"/>
    <row r="13834" customFormat="1" x14ac:dyDescent="0.35"/>
    <row r="13835" customFormat="1" x14ac:dyDescent="0.35"/>
    <row r="13836" customFormat="1" x14ac:dyDescent="0.35"/>
    <row r="13837" customFormat="1" x14ac:dyDescent="0.35"/>
    <row r="13838" customFormat="1" x14ac:dyDescent="0.35"/>
    <row r="13839" customFormat="1" x14ac:dyDescent="0.35"/>
    <row r="13840" customFormat="1" x14ac:dyDescent="0.35"/>
    <row r="13841" customFormat="1" x14ac:dyDescent="0.35"/>
    <row r="13842" customFormat="1" x14ac:dyDescent="0.35"/>
    <row r="13843" customFormat="1" x14ac:dyDescent="0.35"/>
    <row r="13844" customFormat="1" x14ac:dyDescent="0.35"/>
    <row r="13845" customFormat="1" x14ac:dyDescent="0.35"/>
    <row r="13846" customFormat="1" x14ac:dyDescent="0.35"/>
    <row r="13847" customFormat="1" x14ac:dyDescent="0.35"/>
    <row r="13848" customFormat="1" x14ac:dyDescent="0.35"/>
    <row r="13849" customFormat="1" x14ac:dyDescent="0.35"/>
    <row r="13850" customFormat="1" x14ac:dyDescent="0.35"/>
    <row r="13851" customFormat="1" x14ac:dyDescent="0.35"/>
    <row r="13852" customFormat="1" x14ac:dyDescent="0.35"/>
    <row r="13853" customFormat="1" x14ac:dyDescent="0.35"/>
    <row r="13854" customFormat="1" x14ac:dyDescent="0.35"/>
    <row r="13855" customFormat="1" x14ac:dyDescent="0.35"/>
    <row r="13856" customFormat="1" x14ac:dyDescent="0.35"/>
    <row r="13857" customFormat="1" x14ac:dyDescent="0.35"/>
    <row r="13858" customFormat="1" x14ac:dyDescent="0.35"/>
    <row r="13859" customFormat="1" x14ac:dyDescent="0.35"/>
    <row r="13860" customFormat="1" x14ac:dyDescent="0.35"/>
    <row r="13861" customFormat="1" x14ac:dyDescent="0.35"/>
    <row r="13862" customFormat="1" x14ac:dyDescent="0.35"/>
    <row r="13863" customFormat="1" x14ac:dyDescent="0.35"/>
    <row r="13864" customFormat="1" x14ac:dyDescent="0.35"/>
    <row r="13865" customFormat="1" x14ac:dyDescent="0.35"/>
    <row r="13866" customFormat="1" x14ac:dyDescent="0.35"/>
    <row r="13867" customFormat="1" x14ac:dyDescent="0.35"/>
    <row r="13868" customFormat="1" x14ac:dyDescent="0.35"/>
    <row r="13869" customFormat="1" x14ac:dyDescent="0.35"/>
    <row r="13870" customFormat="1" x14ac:dyDescent="0.35"/>
    <row r="13871" customFormat="1" x14ac:dyDescent="0.35"/>
    <row r="13872" customFormat="1" x14ac:dyDescent="0.35"/>
    <row r="13873" customFormat="1" x14ac:dyDescent="0.35"/>
    <row r="13874" customFormat="1" x14ac:dyDescent="0.35"/>
    <row r="13875" customFormat="1" x14ac:dyDescent="0.35"/>
    <row r="13876" customFormat="1" x14ac:dyDescent="0.35"/>
    <row r="13877" customFormat="1" x14ac:dyDescent="0.35"/>
    <row r="13878" customFormat="1" x14ac:dyDescent="0.35"/>
    <row r="13879" customFormat="1" x14ac:dyDescent="0.35"/>
    <row r="13880" customFormat="1" x14ac:dyDescent="0.35"/>
    <row r="13881" customFormat="1" x14ac:dyDescent="0.35"/>
    <row r="13882" customFormat="1" x14ac:dyDescent="0.35"/>
    <row r="13883" customFormat="1" x14ac:dyDescent="0.35"/>
    <row r="13884" customFormat="1" x14ac:dyDescent="0.35"/>
    <row r="13885" customFormat="1" x14ac:dyDescent="0.35"/>
    <row r="13886" customFormat="1" x14ac:dyDescent="0.35"/>
    <row r="13887" customFormat="1" x14ac:dyDescent="0.35"/>
    <row r="13888" customFormat="1" x14ac:dyDescent="0.35"/>
    <row r="13889" customFormat="1" x14ac:dyDescent="0.35"/>
    <row r="13890" customFormat="1" x14ac:dyDescent="0.35"/>
    <row r="13891" customFormat="1" x14ac:dyDescent="0.35"/>
    <row r="13892" customFormat="1" x14ac:dyDescent="0.35"/>
    <row r="13893" customFormat="1" x14ac:dyDescent="0.35"/>
    <row r="13894" customFormat="1" x14ac:dyDescent="0.35"/>
    <row r="13895" customFormat="1" x14ac:dyDescent="0.35"/>
    <row r="13896" customFormat="1" x14ac:dyDescent="0.35"/>
    <row r="13897" customFormat="1" x14ac:dyDescent="0.35"/>
    <row r="13898" customFormat="1" x14ac:dyDescent="0.35"/>
    <row r="13899" customFormat="1" x14ac:dyDescent="0.35"/>
    <row r="13900" customFormat="1" x14ac:dyDescent="0.35"/>
    <row r="13901" customFormat="1" x14ac:dyDescent="0.35"/>
    <row r="13902" customFormat="1" x14ac:dyDescent="0.35"/>
    <row r="13903" customFormat="1" x14ac:dyDescent="0.35"/>
    <row r="13904" customFormat="1" x14ac:dyDescent="0.35"/>
    <row r="13905" customFormat="1" x14ac:dyDescent="0.35"/>
    <row r="13906" customFormat="1" x14ac:dyDescent="0.35"/>
    <row r="13907" customFormat="1" x14ac:dyDescent="0.35"/>
    <row r="13908" customFormat="1" x14ac:dyDescent="0.35"/>
    <row r="13909" customFormat="1" x14ac:dyDescent="0.35"/>
    <row r="13910" customFormat="1" x14ac:dyDescent="0.35"/>
    <row r="13911" customFormat="1" x14ac:dyDescent="0.35"/>
    <row r="13912" customFormat="1" x14ac:dyDescent="0.35"/>
    <row r="13913" customFormat="1" x14ac:dyDescent="0.35"/>
    <row r="13914" customFormat="1" x14ac:dyDescent="0.35"/>
    <row r="13915" customFormat="1" x14ac:dyDescent="0.35"/>
    <row r="13916" customFormat="1" x14ac:dyDescent="0.35"/>
    <row r="13917" customFormat="1" x14ac:dyDescent="0.35"/>
    <row r="13918" customFormat="1" x14ac:dyDescent="0.35"/>
    <row r="13919" customFormat="1" x14ac:dyDescent="0.35"/>
    <row r="13920" customFormat="1" x14ac:dyDescent="0.35"/>
    <row r="13921" customFormat="1" x14ac:dyDescent="0.35"/>
    <row r="13922" customFormat="1" x14ac:dyDescent="0.35"/>
    <row r="13923" customFormat="1" x14ac:dyDescent="0.35"/>
    <row r="13924" customFormat="1" x14ac:dyDescent="0.35"/>
    <row r="13925" customFormat="1" x14ac:dyDescent="0.35"/>
    <row r="13926" customFormat="1" x14ac:dyDescent="0.35"/>
    <row r="13927" customFormat="1" x14ac:dyDescent="0.35"/>
    <row r="13928" customFormat="1" x14ac:dyDescent="0.35"/>
    <row r="13929" customFormat="1" x14ac:dyDescent="0.35"/>
    <row r="13930" customFormat="1" x14ac:dyDescent="0.35"/>
    <row r="13931" customFormat="1" x14ac:dyDescent="0.35"/>
    <row r="13932" customFormat="1" x14ac:dyDescent="0.35"/>
    <row r="13933" customFormat="1" x14ac:dyDescent="0.35"/>
    <row r="13934" customFormat="1" x14ac:dyDescent="0.35"/>
    <row r="13935" customFormat="1" x14ac:dyDescent="0.35"/>
    <row r="13936" customFormat="1" x14ac:dyDescent="0.35"/>
    <row r="13937" customFormat="1" x14ac:dyDescent="0.35"/>
    <row r="13938" customFormat="1" x14ac:dyDescent="0.35"/>
    <row r="13939" customFormat="1" x14ac:dyDescent="0.35"/>
    <row r="13940" customFormat="1" x14ac:dyDescent="0.35"/>
    <row r="13941" customFormat="1" x14ac:dyDescent="0.35"/>
    <row r="13942" customFormat="1" x14ac:dyDescent="0.35"/>
    <row r="13943" customFormat="1" x14ac:dyDescent="0.35"/>
    <row r="13944" customFormat="1" x14ac:dyDescent="0.35"/>
    <row r="13945" customFormat="1" x14ac:dyDescent="0.35"/>
    <row r="13946" customFormat="1" x14ac:dyDescent="0.35"/>
    <row r="13947" customFormat="1" x14ac:dyDescent="0.35"/>
    <row r="13948" customFormat="1" x14ac:dyDescent="0.35"/>
    <row r="13949" customFormat="1" x14ac:dyDescent="0.35"/>
    <row r="13950" customFormat="1" x14ac:dyDescent="0.35"/>
    <row r="13951" customFormat="1" x14ac:dyDescent="0.35"/>
    <row r="13952" customFormat="1" x14ac:dyDescent="0.35"/>
    <row r="13953" customFormat="1" x14ac:dyDescent="0.35"/>
    <row r="13954" customFormat="1" x14ac:dyDescent="0.35"/>
    <row r="13955" customFormat="1" x14ac:dyDescent="0.35"/>
    <row r="13956" customFormat="1" x14ac:dyDescent="0.35"/>
    <row r="13957" customFormat="1" x14ac:dyDescent="0.35"/>
    <row r="13958" customFormat="1" x14ac:dyDescent="0.35"/>
    <row r="13959" customFormat="1" x14ac:dyDescent="0.35"/>
    <row r="13960" customFormat="1" x14ac:dyDescent="0.35"/>
    <row r="13961" customFormat="1" x14ac:dyDescent="0.35"/>
    <row r="13962" customFormat="1" x14ac:dyDescent="0.35"/>
    <row r="13963" customFormat="1" x14ac:dyDescent="0.35"/>
    <row r="13964" customFormat="1" x14ac:dyDescent="0.35"/>
    <row r="13965" customFormat="1" x14ac:dyDescent="0.35"/>
    <row r="13966" customFormat="1" x14ac:dyDescent="0.35"/>
    <row r="13967" customFormat="1" x14ac:dyDescent="0.35"/>
    <row r="13968" customFormat="1" x14ac:dyDescent="0.35"/>
    <row r="13969" customFormat="1" x14ac:dyDescent="0.35"/>
    <row r="13970" customFormat="1" x14ac:dyDescent="0.35"/>
    <row r="13971" customFormat="1" x14ac:dyDescent="0.35"/>
    <row r="13972" customFormat="1" x14ac:dyDescent="0.35"/>
    <row r="13973" customFormat="1" x14ac:dyDescent="0.35"/>
    <row r="13974" customFormat="1" x14ac:dyDescent="0.35"/>
    <row r="13975" customFormat="1" x14ac:dyDescent="0.35"/>
    <row r="13976" customFormat="1" x14ac:dyDescent="0.35"/>
    <row r="13977" customFormat="1" x14ac:dyDescent="0.35"/>
    <row r="13978" customFormat="1" x14ac:dyDescent="0.35"/>
    <row r="13979" customFormat="1" x14ac:dyDescent="0.35"/>
    <row r="13980" customFormat="1" x14ac:dyDescent="0.35"/>
    <row r="13981" customFormat="1" x14ac:dyDescent="0.35"/>
    <row r="13982" customFormat="1" x14ac:dyDescent="0.35"/>
    <row r="13983" customFormat="1" x14ac:dyDescent="0.35"/>
    <row r="13984" customFormat="1" x14ac:dyDescent="0.35"/>
    <row r="13985" customFormat="1" x14ac:dyDescent="0.35"/>
    <row r="13986" customFormat="1" x14ac:dyDescent="0.35"/>
    <row r="13987" customFormat="1" x14ac:dyDescent="0.35"/>
    <row r="13988" customFormat="1" x14ac:dyDescent="0.35"/>
    <row r="13989" customFormat="1" x14ac:dyDescent="0.35"/>
    <row r="13990" customFormat="1" x14ac:dyDescent="0.35"/>
    <row r="13991" customFormat="1" x14ac:dyDescent="0.35"/>
    <row r="13992" customFormat="1" x14ac:dyDescent="0.35"/>
    <row r="13993" customFormat="1" x14ac:dyDescent="0.35"/>
    <row r="13994" customFormat="1" x14ac:dyDescent="0.35"/>
    <row r="13995" customFormat="1" x14ac:dyDescent="0.35"/>
    <row r="13996" customFormat="1" x14ac:dyDescent="0.35"/>
    <row r="13997" customFormat="1" x14ac:dyDescent="0.35"/>
    <row r="13998" customFormat="1" x14ac:dyDescent="0.35"/>
    <row r="13999" customFormat="1" x14ac:dyDescent="0.35"/>
    <row r="14000" customFormat="1" x14ac:dyDescent="0.35"/>
    <row r="14001" customFormat="1" x14ac:dyDescent="0.35"/>
    <row r="14002" customFormat="1" x14ac:dyDescent="0.35"/>
    <row r="14003" customFormat="1" x14ac:dyDescent="0.35"/>
    <row r="14004" customFormat="1" x14ac:dyDescent="0.35"/>
    <row r="14005" customFormat="1" x14ac:dyDescent="0.35"/>
    <row r="14006" customFormat="1" x14ac:dyDescent="0.35"/>
    <row r="14007" customFormat="1" x14ac:dyDescent="0.35"/>
    <row r="14008" customFormat="1" x14ac:dyDescent="0.35"/>
    <row r="14009" customFormat="1" x14ac:dyDescent="0.35"/>
    <row r="14010" customFormat="1" x14ac:dyDescent="0.35"/>
    <row r="14011" customFormat="1" x14ac:dyDescent="0.35"/>
    <row r="14012" customFormat="1" x14ac:dyDescent="0.35"/>
    <row r="14013" customFormat="1" x14ac:dyDescent="0.35"/>
    <row r="14014" customFormat="1" x14ac:dyDescent="0.35"/>
    <row r="14015" customFormat="1" x14ac:dyDescent="0.35"/>
    <row r="14016" customFormat="1" x14ac:dyDescent="0.35"/>
    <row r="14017" customFormat="1" x14ac:dyDescent="0.35"/>
    <row r="14018" customFormat="1" x14ac:dyDescent="0.35"/>
    <row r="14019" customFormat="1" x14ac:dyDescent="0.35"/>
    <row r="14020" customFormat="1" x14ac:dyDescent="0.35"/>
    <row r="14021" customFormat="1" x14ac:dyDescent="0.35"/>
    <row r="14022" customFormat="1" x14ac:dyDescent="0.35"/>
    <row r="14023" customFormat="1" x14ac:dyDescent="0.35"/>
    <row r="14024" customFormat="1" x14ac:dyDescent="0.35"/>
    <row r="14025" customFormat="1" x14ac:dyDescent="0.35"/>
    <row r="14026" customFormat="1" x14ac:dyDescent="0.35"/>
    <row r="14027" customFormat="1" x14ac:dyDescent="0.35"/>
    <row r="14028" customFormat="1" x14ac:dyDescent="0.35"/>
    <row r="14029" customFormat="1" x14ac:dyDescent="0.35"/>
    <row r="14030" customFormat="1" x14ac:dyDescent="0.35"/>
    <row r="14031" customFormat="1" x14ac:dyDescent="0.35"/>
    <row r="14032" customFormat="1" x14ac:dyDescent="0.35"/>
    <row r="14033" customFormat="1" x14ac:dyDescent="0.35"/>
    <row r="14034" customFormat="1" x14ac:dyDescent="0.35"/>
    <row r="14035" customFormat="1" x14ac:dyDescent="0.35"/>
    <row r="14036" customFormat="1" x14ac:dyDescent="0.35"/>
    <row r="14037" customFormat="1" x14ac:dyDescent="0.35"/>
    <row r="14038" customFormat="1" x14ac:dyDescent="0.35"/>
    <row r="14039" customFormat="1" x14ac:dyDescent="0.35"/>
    <row r="14040" customFormat="1" x14ac:dyDescent="0.35"/>
    <row r="14041" customFormat="1" x14ac:dyDescent="0.35"/>
    <row r="14042" customFormat="1" x14ac:dyDescent="0.35"/>
    <row r="14043" customFormat="1" x14ac:dyDescent="0.35"/>
    <row r="14044" customFormat="1" x14ac:dyDescent="0.35"/>
    <row r="14045" customFormat="1" x14ac:dyDescent="0.35"/>
    <row r="14046" customFormat="1" x14ac:dyDescent="0.35"/>
    <row r="14047" customFormat="1" x14ac:dyDescent="0.35"/>
    <row r="14048" customFormat="1" x14ac:dyDescent="0.35"/>
    <row r="14049" customFormat="1" x14ac:dyDescent="0.35"/>
    <row r="14050" customFormat="1" x14ac:dyDescent="0.35"/>
    <row r="14051" customFormat="1" x14ac:dyDescent="0.35"/>
    <row r="14052" customFormat="1" x14ac:dyDescent="0.35"/>
    <row r="14053" customFormat="1" x14ac:dyDescent="0.35"/>
    <row r="14054" customFormat="1" x14ac:dyDescent="0.35"/>
    <row r="14055" customFormat="1" x14ac:dyDescent="0.35"/>
    <row r="14056" customFormat="1" x14ac:dyDescent="0.35"/>
    <row r="14057" customFormat="1" x14ac:dyDescent="0.35"/>
    <row r="14058" customFormat="1" x14ac:dyDescent="0.35"/>
    <row r="14059" customFormat="1" x14ac:dyDescent="0.35"/>
    <row r="14060" customFormat="1" x14ac:dyDescent="0.35"/>
    <row r="14061" customFormat="1" x14ac:dyDescent="0.35"/>
    <row r="14062" customFormat="1" x14ac:dyDescent="0.35"/>
    <row r="14063" customFormat="1" x14ac:dyDescent="0.35"/>
    <row r="14064" customFormat="1" x14ac:dyDescent="0.35"/>
    <row r="14065" customFormat="1" x14ac:dyDescent="0.35"/>
    <row r="14066" customFormat="1" x14ac:dyDescent="0.35"/>
    <row r="14067" customFormat="1" x14ac:dyDescent="0.35"/>
    <row r="14068" customFormat="1" x14ac:dyDescent="0.35"/>
    <row r="14069" customFormat="1" x14ac:dyDescent="0.35"/>
    <row r="14070" customFormat="1" x14ac:dyDescent="0.35"/>
    <row r="14071" customFormat="1" x14ac:dyDescent="0.35"/>
    <row r="14072" customFormat="1" x14ac:dyDescent="0.35"/>
    <row r="14073" customFormat="1" x14ac:dyDescent="0.35"/>
    <row r="14074" customFormat="1" x14ac:dyDescent="0.35"/>
    <row r="14075" customFormat="1" x14ac:dyDescent="0.35"/>
    <row r="14076" customFormat="1" x14ac:dyDescent="0.35"/>
    <row r="14077" customFormat="1" x14ac:dyDescent="0.35"/>
    <row r="14078" customFormat="1" x14ac:dyDescent="0.35"/>
    <row r="14079" customFormat="1" x14ac:dyDescent="0.35"/>
    <row r="14080" customFormat="1" x14ac:dyDescent="0.35"/>
    <row r="14081" customFormat="1" x14ac:dyDescent="0.35"/>
    <row r="14082" customFormat="1" x14ac:dyDescent="0.35"/>
    <row r="14083" customFormat="1" x14ac:dyDescent="0.35"/>
    <row r="14084" customFormat="1" x14ac:dyDescent="0.35"/>
    <row r="14085" customFormat="1" x14ac:dyDescent="0.35"/>
    <row r="14086" customFormat="1" x14ac:dyDescent="0.35"/>
    <row r="14087" customFormat="1" x14ac:dyDescent="0.35"/>
    <row r="14088" customFormat="1" x14ac:dyDescent="0.35"/>
    <row r="14089" customFormat="1" x14ac:dyDescent="0.35"/>
    <row r="14090" customFormat="1" x14ac:dyDescent="0.35"/>
    <row r="14091" customFormat="1" x14ac:dyDescent="0.35"/>
    <row r="14092" customFormat="1" x14ac:dyDescent="0.35"/>
    <row r="14093" customFormat="1" x14ac:dyDescent="0.35"/>
    <row r="14094" customFormat="1" x14ac:dyDescent="0.35"/>
    <row r="14095" customFormat="1" x14ac:dyDescent="0.35"/>
    <row r="14096" customFormat="1" x14ac:dyDescent="0.35"/>
    <row r="14097" customFormat="1" x14ac:dyDescent="0.35"/>
    <row r="14098" customFormat="1" x14ac:dyDescent="0.35"/>
    <row r="14099" customFormat="1" x14ac:dyDescent="0.35"/>
    <row r="14100" customFormat="1" x14ac:dyDescent="0.35"/>
    <row r="14101" customFormat="1" x14ac:dyDescent="0.35"/>
    <row r="14102" customFormat="1" x14ac:dyDescent="0.35"/>
    <row r="14103" customFormat="1" x14ac:dyDescent="0.35"/>
    <row r="14104" customFormat="1" x14ac:dyDescent="0.35"/>
    <row r="14105" customFormat="1" x14ac:dyDescent="0.35"/>
    <row r="14106" customFormat="1" x14ac:dyDescent="0.35"/>
    <row r="14107" customFormat="1" x14ac:dyDescent="0.35"/>
    <row r="14108" customFormat="1" x14ac:dyDescent="0.35"/>
    <row r="14109" customFormat="1" x14ac:dyDescent="0.35"/>
    <row r="14110" customFormat="1" x14ac:dyDescent="0.35"/>
    <row r="14111" customFormat="1" x14ac:dyDescent="0.35"/>
    <row r="14112" customFormat="1" x14ac:dyDescent="0.35"/>
    <row r="14113" customFormat="1" x14ac:dyDescent="0.35"/>
    <row r="14114" customFormat="1" x14ac:dyDescent="0.35"/>
    <row r="14115" customFormat="1" x14ac:dyDescent="0.35"/>
    <row r="14116" customFormat="1" x14ac:dyDescent="0.35"/>
    <row r="14117" customFormat="1" x14ac:dyDescent="0.35"/>
    <row r="14118" customFormat="1" x14ac:dyDescent="0.35"/>
    <row r="14119" customFormat="1" x14ac:dyDescent="0.35"/>
    <row r="14120" customFormat="1" x14ac:dyDescent="0.35"/>
    <row r="14121" customFormat="1" x14ac:dyDescent="0.35"/>
    <row r="14122" customFormat="1" x14ac:dyDescent="0.35"/>
    <row r="14123" customFormat="1" x14ac:dyDescent="0.35"/>
    <row r="14124" customFormat="1" x14ac:dyDescent="0.35"/>
    <row r="14125" customFormat="1" x14ac:dyDescent="0.35"/>
    <row r="14126" customFormat="1" x14ac:dyDescent="0.35"/>
    <row r="14127" customFormat="1" x14ac:dyDescent="0.35"/>
    <row r="14128" customFormat="1" x14ac:dyDescent="0.35"/>
    <row r="14129" customFormat="1" x14ac:dyDescent="0.35"/>
    <row r="14130" customFormat="1" x14ac:dyDescent="0.35"/>
    <row r="14131" customFormat="1" x14ac:dyDescent="0.35"/>
    <row r="14132" customFormat="1" x14ac:dyDescent="0.35"/>
    <row r="14133" customFormat="1" x14ac:dyDescent="0.35"/>
    <row r="14134" customFormat="1" x14ac:dyDescent="0.35"/>
    <row r="14135" customFormat="1" x14ac:dyDescent="0.35"/>
    <row r="14136" customFormat="1" x14ac:dyDescent="0.35"/>
    <row r="14137" customFormat="1" x14ac:dyDescent="0.35"/>
    <row r="14138" customFormat="1" x14ac:dyDescent="0.35"/>
    <row r="14139" customFormat="1" x14ac:dyDescent="0.35"/>
    <row r="14140" customFormat="1" x14ac:dyDescent="0.35"/>
    <row r="14141" customFormat="1" x14ac:dyDescent="0.35"/>
    <row r="14142" customFormat="1" x14ac:dyDescent="0.35"/>
    <row r="14143" customFormat="1" x14ac:dyDescent="0.35"/>
    <row r="14144" customFormat="1" x14ac:dyDescent="0.35"/>
    <row r="14145" customFormat="1" x14ac:dyDescent="0.35"/>
    <row r="14146" customFormat="1" x14ac:dyDescent="0.35"/>
    <row r="14147" customFormat="1" x14ac:dyDescent="0.35"/>
    <row r="14148" customFormat="1" x14ac:dyDescent="0.35"/>
    <row r="14149" customFormat="1" x14ac:dyDescent="0.35"/>
    <row r="14150" customFormat="1" x14ac:dyDescent="0.35"/>
    <row r="14151" customFormat="1" x14ac:dyDescent="0.35"/>
    <row r="14152" customFormat="1" x14ac:dyDescent="0.35"/>
    <row r="14153" customFormat="1" x14ac:dyDescent="0.35"/>
    <row r="14154" customFormat="1" x14ac:dyDescent="0.35"/>
    <row r="14155" customFormat="1" x14ac:dyDescent="0.35"/>
    <row r="14156" customFormat="1" x14ac:dyDescent="0.35"/>
    <row r="14157" customFormat="1" x14ac:dyDescent="0.35"/>
    <row r="14158" customFormat="1" x14ac:dyDescent="0.35"/>
    <row r="14159" customFormat="1" x14ac:dyDescent="0.35"/>
    <row r="14160" customFormat="1" x14ac:dyDescent="0.35"/>
    <row r="14161" customFormat="1" x14ac:dyDescent="0.35"/>
    <row r="14162" customFormat="1" x14ac:dyDescent="0.35"/>
    <row r="14163" customFormat="1" x14ac:dyDescent="0.35"/>
    <row r="14164" customFormat="1" x14ac:dyDescent="0.35"/>
    <row r="14165" customFormat="1" x14ac:dyDescent="0.35"/>
    <row r="14166" customFormat="1" x14ac:dyDescent="0.35"/>
    <row r="14167" customFormat="1" x14ac:dyDescent="0.35"/>
    <row r="14168" customFormat="1" x14ac:dyDescent="0.35"/>
    <row r="14169" customFormat="1" x14ac:dyDescent="0.35"/>
    <row r="14170" customFormat="1" x14ac:dyDescent="0.35"/>
    <row r="14171" customFormat="1" x14ac:dyDescent="0.35"/>
    <row r="14172" customFormat="1" x14ac:dyDescent="0.35"/>
    <row r="14173" customFormat="1" x14ac:dyDescent="0.35"/>
    <row r="14174" customFormat="1" x14ac:dyDescent="0.35"/>
    <row r="14175" customFormat="1" x14ac:dyDescent="0.35"/>
    <row r="14176" customFormat="1" x14ac:dyDescent="0.35"/>
    <row r="14177" customFormat="1" x14ac:dyDescent="0.35"/>
    <row r="14178" customFormat="1" x14ac:dyDescent="0.35"/>
    <row r="14179" customFormat="1" x14ac:dyDescent="0.35"/>
    <row r="14180" customFormat="1" x14ac:dyDescent="0.35"/>
    <row r="14181" customFormat="1" x14ac:dyDescent="0.35"/>
    <row r="14182" customFormat="1" x14ac:dyDescent="0.35"/>
    <row r="14183" customFormat="1" x14ac:dyDescent="0.35"/>
    <row r="14184" customFormat="1" x14ac:dyDescent="0.35"/>
    <row r="14185" customFormat="1" x14ac:dyDescent="0.35"/>
    <row r="14186" customFormat="1" x14ac:dyDescent="0.35"/>
    <row r="14187" customFormat="1" x14ac:dyDescent="0.35"/>
    <row r="14188" customFormat="1" x14ac:dyDescent="0.35"/>
    <row r="14189" customFormat="1" x14ac:dyDescent="0.35"/>
    <row r="14190" customFormat="1" x14ac:dyDescent="0.35"/>
    <row r="14191" customFormat="1" x14ac:dyDescent="0.35"/>
    <row r="14192" customFormat="1" x14ac:dyDescent="0.35"/>
    <row r="14193" customFormat="1" x14ac:dyDescent="0.35"/>
    <row r="14194" customFormat="1" x14ac:dyDescent="0.35"/>
    <row r="14195" customFormat="1" x14ac:dyDescent="0.35"/>
    <row r="14196" customFormat="1" x14ac:dyDescent="0.35"/>
    <row r="14197" customFormat="1" x14ac:dyDescent="0.35"/>
    <row r="14198" customFormat="1" x14ac:dyDescent="0.35"/>
    <row r="14199" customFormat="1" x14ac:dyDescent="0.35"/>
    <row r="14200" customFormat="1" x14ac:dyDescent="0.35"/>
    <row r="14201" customFormat="1" x14ac:dyDescent="0.35"/>
    <row r="14202" customFormat="1" x14ac:dyDescent="0.35"/>
    <row r="14203" customFormat="1" x14ac:dyDescent="0.35"/>
    <row r="14204" customFormat="1" x14ac:dyDescent="0.35"/>
    <row r="14205" customFormat="1" x14ac:dyDescent="0.35"/>
    <row r="14206" customFormat="1" x14ac:dyDescent="0.35"/>
    <row r="14207" customFormat="1" x14ac:dyDescent="0.35"/>
    <row r="14208" customFormat="1" x14ac:dyDescent="0.35"/>
    <row r="14209" customFormat="1" x14ac:dyDescent="0.35"/>
    <row r="14210" customFormat="1" x14ac:dyDescent="0.35"/>
    <row r="14211" customFormat="1" x14ac:dyDescent="0.35"/>
    <row r="14212" customFormat="1" x14ac:dyDescent="0.35"/>
    <row r="14213" customFormat="1" x14ac:dyDescent="0.35"/>
    <row r="14214" customFormat="1" x14ac:dyDescent="0.35"/>
    <row r="14215" customFormat="1" x14ac:dyDescent="0.35"/>
    <row r="14216" customFormat="1" x14ac:dyDescent="0.35"/>
    <row r="14217" customFormat="1" x14ac:dyDescent="0.35"/>
    <row r="14218" customFormat="1" x14ac:dyDescent="0.35"/>
    <row r="14219" customFormat="1" x14ac:dyDescent="0.35"/>
    <row r="14220" customFormat="1" x14ac:dyDescent="0.35"/>
    <row r="14221" customFormat="1" x14ac:dyDescent="0.35"/>
    <row r="14222" customFormat="1" x14ac:dyDescent="0.35"/>
    <row r="14223" customFormat="1" x14ac:dyDescent="0.35"/>
    <row r="14224" customFormat="1" x14ac:dyDescent="0.35"/>
    <row r="14225" customFormat="1" x14ac:dyDescent="0.35"/>
    <row r="14226" customFormat="1" x14ac:dyDescent="0.35"/>
    <row r="14227" customFormat="1" x14ac:dyDescent="0.35"/>
    <row r="14228" customFormat="1" x14ac:dyDescent="0.35"/>
    <row r="14229" customFormat="1" x14ac:dyDescent="0.35"/>
    <row r="14230" customFormat="1" x14ac:dyDescent="0.35"/>
    <row r="14231" customFormat="1" x14ac:dyDescent="0.35"/>
    <row r="14232" customFormat="1" x14ac:dyDescent="0.35"/>
    <row r="14233" customFormat="1" x14ac:dyDescent="0.35"/>
    <row r="14234" customFormat="1" x14ac:dyDescent="0.35"/>
    <row r="14235" customFormat="1" x14ac:dyDescent="0.35"/>
    <row r="14236" customFormat="1" x14ac:dyDescent="0.35"/>
    <row r="14237" customFormat="1" x14ac:dyDescent="0.35"/>
    <row r="14238" customFormat="1" x14ac:dyDescent="0.35"/>
    <row r="14239" customFormat="1" x14ac:dyDescent="0.35"/>
    <row r="14240" customFormat="1" x14ac:dyDescent="0.35"/>
    <row r="14241" customFormat="1" x14ac:dyDescent="0.35"/>
    <row r="14242" customFormat="1" x14ac:dyDescent="0.35"/>
    <row r="14243" customFormat="1" x14ac:dyDescent="0.35"/>
    <row r="14244" customFormat="1" x14ac:dyDescent="0.35"/>
    <row r="14245" customFormat="1" x14ac:dyDescent="0.35"/>
    <row r="14246" customFormat="1" x14ac:dyDescent="0.35"/>
    <row r="14247" customFormat="1" x14ac:dyDescent="0.35"/>
    <row r="14248" customFormat="1" x14ac:dyDescent="0.35"/>
    <row r="14249" customFormat="1" x14ac:dyDescent="0.35"/>
    <row r="14250" customFormat="1" x14ac:dyDescent="0.35"/>
    <row r="14251" customFormat="1" x14ac:dyDescent="0.35"/>
    <row r="14252" customFormat="1" x14ac:dyDescent="0.35"/>
    <row r="14253" customFormat="1" x14ac:dyDescent="0.35"/>
    <row r="14254" customFormat="1" x14ac:dyDescent="0.35"/>
    <row r="14255" customFormat="1" x14ac:dyDescent="0.35"/>
    <row r="14256" customFormat="1" x14ac:dyDescent="0.35"/>
    <row r="14257" customFormat="1" x14ac:dyDescent="0.35"/>
    <row r="14258" customFormat="1" x14ac:dyDescent="0.35"/>
    <row r="14259" customFormat="1" x14ac:dyDescent="0.35"/>
    <row r="14260" customFormat="1" x14ac:dyDescent="0.35"/>
    <row r="14261" customFormat="1" x14ac:dyDescent="0.35"/>
    <row r="14262" customFormat="1" x14ac:dyDescent="0.35"/>
    <row r="14263" customFormat="1" x14ac:dyDescent="0.35"/>
    <row r="14264" customFormat="1" x14ac:dyDescent="0.35"/>
    <row r="14265" customFormat="1" x14ac:dyDescent="0.35"/>
    <row r="14266" customFormat="1" x14ac:dyDescent="0.35"/>
    <row r="14267" customFormat="1" x14ac:dyDescent="0.35"/>
    <row r="14268" customFormat="1" x14ac:dyDescent="0.35"/>
    <row r="14269" customFormat="1" x14ac:dyDescent="0.35"/>
    <row r="14270" customFormat="1" x14ac:dyDescent="0.35"/>
    <row r="14271" customFormat="1" x14ac:dyDescent="0.35"/>
    <row r="14272" customFormat="1" x14ac:dyDescent="0.35"/>
    <row r="14273" customFormat="1" x14ac:dyDescent="0.35"/>
    <row r="14274" customFormat="1" x14ac:dyDescent="0.35"/>
    <row r="14275" customFormat="1" x14ac:dyDescent="0.35"/>
    <row r="14276" customFormat="1" x14ac:dyDescent="0.35"/>
    <row r="14277" customFormat="1" x14ac:dyDescent="0.35"/>
    <row r="14278" customFormat="1" x14ac:dyDescent="0.35"/>
    <row r="14279" customFormat="1" x14ac:dyDescent="0.35"/>
    <row r="14280" customFormat="1" x14ac:dyDescent="0.35"/>
    <row r="14281" customFormat="1" x14ac:dyDescent="0.35"/>
    <row r="14282" customFormat="1" x14ac:dyDescent="0.35"/>
    <row r="14283" customFormat="1" x14ac:dyDescent="0.35"/>
    <row r="14284" customFormat="1" x14ac:dyDescent="0.35"/>
    <row r="14285" customFormat="1" x14ac:dyDescent="0.35"/>
    <row r="14286" customFormat="1" x14ac:dyDescent="0.35"/>
    <row r="14287" customFormat="1" x14ac:dyDescent="0.35"/>
    <row r="14288" customFormat="1" x14ac:dyDescent="0.35"/>
    <row r="14289" customFormat="1" x14ac:dyDescent="0.35"/>
    <row r="14290" customFormat="1" x14ac:dyDescent="0.35"/>
    <row r="14291" customFormat="1" x14ac:dyDescent="0.35"/>
    <row r="14292" customFormat="1" x14ac:dyDescent="0.35"/>
    <row r="14293" customFormat="1" x14ac:dyDescent="0.35"/>
    <row r="14294" customFormat="1" x14ac:dyDescent="0.35"/>
    <row r="14295" customFormat="1" x14ac:dyDescent="0.35"/>
    <row r="14296" customFormat="1" x14ac:dyDescent="0.35"/>
    <row r="14297" customFormat="1" x14ac:dyDescent="0.35"/>
    <row r="14298" customFormat="1" x14ac:dyDescent="0.35"/>
    <row r="14299" customFormat="1" x14ac:dyDescent="0.35"/>
    <row r="14300" customFormat="1" x14ac:dyDescent="0.35"/>
    <row r="14301" customFormat="1" x14ac:dyDescent="0.35"/>
    <row r="14302" customFormat="1" x14ac:dyDescent="0.35"/>
    <row r="14303" customFormat="1" x14ac:dyDescent="0.35"/>
    <row r="14304" customFormat="1" x14ac:dyDescent="0.35"/>
    <row r="14305" customFormat="1" x14ac:dyDescent="0.35"/>
    <row r="14306" customFormat="1" x14ac:dyDescent="0.35"/>
    <row r="14307" customFormat="1" x14ac:dyDescent="0.35"/>
    <row r="14308" customFormat="1" x14ac:dyDescent="0.35"/>
    <row r="14309" customFormat="1" x14ac:dyDescent="0.35"/>
    <row r="14310" customFormat="1" x14ac:dyDescent="0.35"/>
    <row r="14311" customFormat="1" x14ac:dyDescent="0.35"/>
    <row r="14312" customFormat="1" x14ac:dyDescent="0.35"/>
    <row r="14313" customFormat="1" x14ac:dyDescent="0.35"/>
    <row r="14314" customFormat="1" x14ac:dyDescent="0.35"/>
    <row r="14315" customFormat="1" x14ac:dyDescent="0.35"/>
    <row r="14316" customFormat="1" x14ac:dyDescent="0.35"/>
    <row r="14317" customFormat="1" x14ac:dyDescent="0.35"/>
    <row r="14318" customFormat="1" x14ac:dyDescent="0.35"/>
    <row r="14319" customFormat="1" x14ac:dyDescent="0.35"/>
    <row r="14320" customFormat="1" x14ac:dyDescent="0.35"/>
    <row r="14321" customFormat="1" x14ac:dyDescent="0.35"/>
    <row r="14322" customFormat="1" x14ac:dyDescent="0.35"/>
    <row r="14323" customFormat="1" x14ac:dyDescent="0.35"/>
    <row r="14324" customFormat="1" x14ac:dyDescent="0.35"/>
    <row r="14325" customFormat="1" x14ac:dyDescent="0.35"/>
    <row r="14326" customFormat="1" x14ac:dyDescent="0.35"/>
    <row r="14327" customFormat="1" x14ac:dyDescent="0.35"/>
    <row r="14328" customFormat="1" x14ac:dyDescent="0.35"/>
    <row r="14329" customFormat="1" x14ac:dyDescent="0.35"/>
    <row r="14330" customFormat="1" x14ac:dyDescent="0.35"/>
    <row r="14331" customFormat="1" x14ac:dyDescent="0.35"/>
    <row r="14332" customFormat="1" x14ac:dyDescent="0.35"/>
    <row r="14333" customFormat="1" x14ac:dyDescent="0.35"/>
    <row r="14334" customFormat="1" x14ac:dyDescent="0.35"/>
    <row r="14335" customFormat="1" x14ac:dyDescent="0.35"/>
    <row r="14336" customFormat="1" x14ac:dyDescent="0.35"/>
    <row r="14337" customFormat="1" x14ac:dyDescent="0.35"/>
    <row r="14338" customFormat="1" x14ac:dyDescent="0.35"/>
    <row r="14339" customFormat="1" x14ac:dyDescent="0.35"/>
    <row r="14340" customFormat="1" x14ac:dyDescent="0.35"/>
    <row r="14341" customFormat="1" x14ac:dyDescent="0.35"/>
    <row r="14342" customFormat="1" x14ac:dyDescent="0.35"/>
    <row r="14343" customFormat="1" x14ac:dyDescent="0.35"/>
    <row r="14344" customFormat="1" x14ac:dyDescent="0.35"/>
    <row r="14345" customFormat="1" x14ac:dyDescent="0.35"/>
    <row r="14346" customFormat="1" x14ac:dyDescent="0.35"/>
    <row r="14347" customFormat="1" x14ac:dyDescent="0.35"/>
    <row r="14348" customFormat="1" x14ac:dyDescent="0.35"/>
    <row r="14349" customFormat="1" x14ac:dyDescent="0.35"/>
    <row r="14350" customFormat="1" x14ac:dyDescent="0.35"/>
    <row r="14351" customFormat="1" x14ac:dyDescent="0.35"/>
    <row r="14352" customFormat="1" x14ac:dyDescent="0.35"/>
    <row r="14353" customFormat="1" x14ac:dyDescent="0.35"/>
    <row r="14354" customFormat="1" x14ac:dyDescent="0.35"/>
    <row r="14355" customFormat="1" x14ac:dyDescent="0.35"/>
    <row r="14356" customFormat="1" x14ac:dyDescent="0.35"/>
    <row r="14357" customFormat="1" x14ac:dyDescent="0.35"/>
    <row r="14358" customFormat="1" x14ac:dyDescent="0.35"/>
    <row r="14359" customFormat="1" x14ac:dyDescent="0.35"/>
    <row r="14360" customFormat="1" x14ac:dyDescent="0.35"/>
    <row r="14361" customFormat="1" x14ac:dyDescent="0.35"/>
    <row r="14362" customFormat="1" x14ac:dyDescent="0.35"/>
    <row r="14363" customFormat="1" x14ac:dyDescent="0.35"/>
    <row r="14364" customFormat="1" x14ac:dyDescent="0.35"/>
    <row r="14365" customFormat="1" x14ac:dyDescent="0.35"/>
    <row r="14366" customFormat="1" x14ac:dyDescent="0.35"/>
    <row r="14367" customFormat="1" x14ac:dyDescent="0.35"/>
    <row r="14368" customFormat="1" x14ac:dyDescent="0.35"/>
    <row r="14369" customFormat="1" x14ac:dyDescent="0.35"/>
    <row r="14370" customFormat="1" x14ac:dyDescent="0.35"/>
    <row r="14371" customFormat="1" x14ac:dyDescent="0.35"/>
    <row r="14372" customFormat="1" x14ac:dyDescent="0.35"/>
    <row r="14373" customFormat="1" x14ac:dyDescent="0.35"/>
    <row r="14374" customFormat="1" x14ac:dyDescent="0.35"/>
    <row r="14375" customFormat="1" x14ac:dyDescent="0.35"/>
    <row r="14376" customFormat="1" x14ac:dyDescent="0.35"/>
    <row r="14377" customFormat="1" x14ac:dyDescent="0.35"/>
    <row r="14378" customFormat="1" x14ac:dyDescent="0.35"/>
    <row r="14379" customFormat="1" x14ac:dyDescent="0.35"/>
    <row r="14380" customFormat="1" x14ac:dyDescent="0.35"/>
    <row r="14381" customFormat="1" x14ac:dyDescent="0.35"/>
    <row r="14382" customFormat="1" x14ac:dyDescent="0.35"/>
    <row r="14383" customFormat="1" x14ac:dyDescent="0.35"/>
    <row r="14384" customFormat="1" x14ac:dyDescent="0.35"/>
    <row r="14385" customFormat="1" x14ac:dyDescent="0.35"/>
    <row r="14386" customFormat="1" x14ac:dyDescent="0.35"/>
    <row r="14387" customFormat="1" x14ac:dyDescent="0.35"/>
    <row r="14388" customFormat="1" x14ac:dyDescent="0.35"/>
    <row r="14389" customFormat="1" x14ac:dyDescent="0.35"/>
    <row r="14390" customFormat="1" x14ac:dyDescent="0.35"/>
    <row r="14391" customFormat="1" x14ac:dyDescent="0.35"/>
    <row r="14392" customFormat="1" x14ac:dyDescent="0.35"/>
    <row r="14393" customFormat="1" x14ac:dyDescent="0.35"/>
    <row r="14394" customFormat="1" x14ac:dyDescent="0.35"/>
    <row r="14395" customFormat="1" x14ac:dyDescent="0.35"/>
    <row r="14396" customFormat="1" x14ac:dyDescent="0.35"/>
    <row r="14397" customFormat="1" x14ac:dyDescent="0.35"/>
    <row r="14398" customFormat="1" x14ac:dyDescent="0.35"/>
    <row r="14399" customFormat="1" x14ac:dyDescent="0.35"/>
    <row r="14400" customFormat="1" x14ac:dyDescent="0.35"/>
    <row r="14401" customFormat="1" x14ac:dyDescent="0.35"/>
    <row r="14402" customFormat="1" x14ac:dyDescent="0.35"/>
    <row r="14403" customFormat="1" x14ac:dyDescent="0.35"/>
    <row r="14404" customFormat="1" x14ac:dyDescent="0.35"/>
    <row r="14405" customFormat="1" x14ac:dyDescent="0.35"/>
    <row r="14406" customFormat="1" x14ac:dyDescent="0.35"/>
    <row r="14407" customFormat="1" x14ac:dyDescent="0.35"/>
    <row r="14408" customFormat="1" x14ac:dyDescent="0.35"/>
    <row r="14409" customFormat="1" x14ac:dyDescent="0.35"/>
    <row r="14410" customFormat="1" x14ac:dyDescent="0.35"/>
    <row r="14411" customFormat="1" x14ac:dyDescent="0.35"/>
    <row r="14412" customFormat="1" x14ac:dyDescent="0.35"/>
    <row r="14413" customFormat="1" x14ac:dyDescent="0.35"/>
    <row r="14414" customFormat="1" x14ac:dyDescent="0.35"/>
    <row r="14415" customFormat="1" x14ac:dyDescent="0.35"/>
    <row r="14416" customFormat="1" x14ac:dyDescent="0.35"/>
    <row r="14417" customFormat="1" x14ac:dyDescent="0.35"/>
    <row r="14418" customFormat="1" x14ac:dyDescent="0.35"/>
    <row r="14419" customFormat="1" x14ac:dyDescent="0.35"/>
    <row r="14420" customFormat="1" x14ac:dyDescent="0.35"/>
    <row r="14421" customFormat="1" x14ac:dyDescent="0.35"/>
    <row r="14422" customFormat="1" x14ac:dyDescent="0.35"/>
    <row r="14423" customFormat="1" x14ac:dyDescent="0.35"/>
    <row r="14424" customFormat="1" x14ac:dyDescent="0.35"/>
    <row r="14425" customFormat="1" x14ac:dyDescent="0.35"/>
    <row r="14426" customFormat="1" x14ac:dyDescent="0.35"/>
    <row r="14427" customFormat="1" x14ac:dyDescent="0.35"/>
    <row r="14428" customFormat="1" x14ac:dyDescent="0.35"/>
    <row r="14429" customFormat="1" x14ac:dyDescent="0.35"/>
    <row r="14430" customFormat="1" x14ac:dyDescent="0.35"/>
    <row r="14431" customFormat="1" x14ac:dyDescent="0.35"/>
    <row r="14432" customFormat="1" x14ac:dyDescent="0.35"/>
    <row r="14433" customFormat="1" x14ac:dyDescent="0.35"/>
    <row r="14434" customFormat="1" x14ac:dyDescent="0.35"/>
    <row r="14435" customFormat="1" x14ac:dyDescent="0.35"/>
    <row r="14436" customFormat="1" x14ac:dyDescent="0.35"/>
    <row r="14437" customFormat="1" x14ac:dyDescent="0.35"/>
    <row r="14438" customFormat="1" x14ac:dyDescent="0.35"/>
    <row r="14439" customFormat="1" x14ac:dyDescent="0.35"/>
    <row r="14440" customFormat="1" x14ac:dyDescent="0.35"/>
    <row r="14441" customFormat="1" x14ac:dyDescent="0.35"/>
    <row r="14442" customFormat="1" x14ac:dyDescent="0.35"/>
    <row r="14443" customFormat="1" x14ac:dyDescent="0.35"/>
    <row r="14444" customFormat="1" x14ac:dyDescent="0.35"/>
    <row r="14445" customFormat="1" x14ac:dyDescent="0.35"/>
    <row r="14446" customFormat="1" x14ac:dyDescent="0.35"/>
    <row r="14447" customFormat="1" x14ac:dyDescent="0.35"/>
    <row r="14448" customFormat="1" x14ac:dyDescent="0.35"/>
    <row r="14449" customFormat="1" x14ac:dyDescent="0.35"/>
    <row r="14450" customFormat="1" x14ac:dyDescent="0.35"/>
    <row r="14451" customFormat="1" x14ac:dyDescent="0.35"/>
    <row r="14452" customFormat="1" x14ac:dyDescent="0.35"/>
    <row r="14453" customFormat="1" x14ac:dyDescent="0.35"/>
    <row r="14454" customFormat="1" x14ac:dyDescent="0.35"/>
    <row r="14455" customFormat="1" x14ac:dyDescent="0.35"/>
    <row r="14456" customFormat="1" x14ac:dyDescent="0.35"/>
    <row r="14457" customFormat="1" x14ac:dyDescent="0.35"/>
    <row r="14458" customFormat="1" x14ac:dyDescent="0.35"/>
    <row r="14459" customFormat="1" x14ac:dyDescent="0.35"/>
    <row r="14460" customFormat="1" x14ac:dyDescent="0.35"/>
    <row r="14461" customFormat="1" x14ac:dyDescent="0.35"/>
    <row r="14462" customFormat="1" x14ac:dyDescent="0.35"/>
    <row r="14463" customFormat="1" x14ac:dyDescent="0.35"/>
    <row r="14464" customFormat="1" x14ac:dyDescent="0.35"/>
    <row r="14465" customFormat="1" x14ac:dyDescent="0.35"/>
    <row r="14466" customFormat="1" x14ac:dyDescent="0.35"/>
    <row r="14467" customFormat="1" x14ac:dyDescent="0.35"/>
    <row r="14468" customFormat="1" x14ac:dyDescent="0.35"/>
    <row r="14469" customFormat="1" x14ac:dyDescent="0.35"/>
    <row r="14470" customFormat="1" x14ac:dyDescent="0.35"/>
    <row r="14471" customFormat="1" x14ac:dyDescent="0.35"/>
    <row r="14472" customFormat="1" x14ac:dyDescent="0.35"/>
    <row r="14473" customFormat="1" x14ac:dyDescent="0.35"/>
    <row r="14474" customFormat="1" x14ac:dyDescent="0.35"/>
    <row r="14475" customFormat="1" x14ac:dyDescent="0.35"/>
    <row r="14476" customFormat="1" x14ac:dyDescent="0.35"/>
    <row r="14477" customFormat="1" x14ac:dyDescent="0.35"/>
    <row r="14478" customFormat="1" x14ac:dyDescent="0.35"/>
    <row r="14479" customFormat="1" x14ac:dyDescent="0.35"/>
    <row r="14480" customFormat="1" x14ac:dyDescent="0.35"/>
    <row r="14481" customFormat="1" x14ac:dyDescent="0.35"/>
    <row r="14482" customFormat="1" x14ac:dyDescent="0.35"/>
    <row r="14483" customFormat="1" x14ac:dyDescent="0.35"/>
    <row r="14484" customFormat="1" x14ac:dyDescent="0.35"/>
    <row r="14485" customFormat="1" x14ac:dyDescent="0.35"/>
    <row r="14486" customFormat="1" x14ac:dyDescent="0.35"/>
    <row r="14487" customFormat="1" x14ac:dyDescent="0.35"/>
    <row r="14488" customFormat="1" x14ac:dyDescent="0.35"/>
    <row r="14489" customFormat="1" x14ac:dyDescent="0.35"/>
    <row r="14490" customFormat="1" x14ac:dyDescent="0.35"/>
    <row r="14491" customFormat="1" x14ac:dyDescent="0.35"/>
    <row r="14492" customFormat="1" x14ac:dyDescent="0.35"/>
    <row r="14493" customFormat="1" x14ac:dyDescent="0.35"/>
    <row r="14494" customFormat="1" x14ac:dyDescent="0.35"/>
    <row r="14495" customFormat="1" x14ac:dyDescent="0.35"/>
    <row r="14496" customFormat="1" x14ac:dyDescent="0.35"/>
    <row r="14497" customFormat="1" x14ac:dyDescent="0.35"/>
    <row r="14498" customFormat="1" x14ac:dyDescent="0.35"/>
    <row r="14499" customFormat="1" x14ac:dyDescent="0.35"/>
    <row r="14500" customFormat="1" x14ac:dyDescent="0.35"/>
    <row r="14501" customFormat="1" x14ac:dyDescent="0.35"/>
    <row r="14502" customFormat="1" x14ac:dyDescent="0.35"/>
    <row r="14503" customFormat="1" x14ac:dyDescent="0.35"/>
    <row r="14504" customFormat="1" x14ac:dyDescent="0.35"/>
    <row r="14505" customFormat="1" x14ac:dyDescent="0.35"/>
    <row r="14506" customFormat="1" x14ac:dyDescent="0.35"/>
    <row r="14507" customFormat="1" x14ac:dyDescent="0.35"/>
    <row r="14508" customFormat="1" x14ac:dyDescent="0.35"/>
    <row r="14509" customFormat="1" x14ac:dyDescent="0.35"/>
    <row r="14510" customFormat="1" x14ac:dyDescent="0.35"/>
    <row r="14511" customFormat="1" x14ac:dyDescent="0.35"/>
    <row r="14512" customFormat="1" x14ac:dyDescent="0.35"/>
    <row r="14513" customFormat="1" x14ac:dyDescent="0.35"/>
    <row r="14514" customFormat="1" x14ac:dyDescent="0.35"/>
    <row r="14515" customFormat="1" x14ac:dyDescent="0.35"/>
    <row r="14516" customFormat="1" x14ac:dyDescent="0.35"/>
    <row r="14517" customFormat="1" x14ac:dyDescent="0.35"/>
    <row r="14518" customFormat="1" x14ac:dyDescent="0.35"/>
    <row r="14519" customFormat="1" x14ac:dyDescent="0.35"/>
    <row r="14520" customFormat="1" x14ac:dyDescent="0.35"/>
    <row r="14521" customFormat="1" x14ac:dyDescent="0.35"/>
    <row r="14522" customFormat="1" x14ac:dyDescent="0.35"/>
    <row r="14523" customFormat="1" x14ac:dyDescent="0.35"/>
    <row r="14524" customFormat="1" x14ac:dyDescent="0.35"/>
    <row r="14525" customFormat="1" x14ac:dyDescent="0.35"/>
    <row r="14526" customFormat="1" x14ac:dyDescent="0.35"/>
    <row r="14527" customFormat="1" x14ac:dyDescent="0.35"/>
    <row r="14528" customFormat="1" x14ac:dyDescent="0.35"/>
    <row r="14529" customFormat="1" x14ac:dyDescent="0.35"/>
    <row r="14530" customFormat="1" x14ac:dyDescent="0.35"/>
    <row r="14531" customFormat="1" x14ac:dyDescent="0.35"/>
    <row r="14532" customFormat="1" x14ac:dyDescent="0.35"/>
    <row r="14533" customFormat="1" x14ac:dyDescent="0.35"/>
    <row r="14534" customFormat="1" x14ac:dyDescent="0.35"/>
    <row r="14535" customFormat="1" x14ac:dyDescent="0.35"/>
    <row r="14536" customFormat="1" x14ac:dyDescent="0.35"/>
    <row r="14537" customFormat="1" x14ac:dyDescent="0.35"/>
    <row r="14538" customFormat="1" x14ac:dyDescent="0.35"/>
    <row r="14539" customFormat="1" x14ac:dyDescent="0.35"/>
    <row r="14540" customFormat="1" x14ac:dyDescent="0.35"/>
    <row r="14541" customFormat="1" x14ac:dyDescent="0.35"/>
    <row r="14542" customFormat="1" x14ac:dyDescent="0.35"/>
    <row r="14543" customFormat="1" x14ac:dyDescent="0.35"/>
    <row r="14544" customFormat="1" x14ac:dyDescent="0.35"/>
    <row r="14545" customFormat="1" x14ac:dyDescent="0.35"/>
    <row r="14546" customFormat="1" x14ac:dyDescent="0.35"/>
    <row r="14547" customFormat="1" x14ac:dyDescent="0.35"/>
    <row r="14548" customFormat="1" x14ac:dyDescent="0.35"/>
    <row r="14549" customFormat="1" x14ac:dyDescent="0.35"/>
    <row r="14550" customFormat="1" x14ac:dyDescent="0.35"/>
    <row r="14551" customFormat="1" x14ac:dyDescent="0.35"/>
    <row r="14552" customFormat="1" x14ac:dyDescent="0.35"/>
    <row r="14553" customFormat="1" x14ac:dyDescent="0.35"/>
    <row r="14554" customFormat="1" x14ac:dyDescent="0.35"/>
    <row r="14555" customFormat="1" x14ac:dyDescent="0.35"/>
    <row r="14556" customFormat="1" x14ac:dyDescent="0.35"/>
    <row r="14557" customFormat="1" x14ac:dyDescent="0.35"/>
    <row r="14558" customFormat="1" x14ac:dyDescent="0.35"/>
    <row r="14559" customFormat="1" x14ac:dyDescent="0.35"/>
    <row r="14560" customFormat="1" x14ac:dyDescent="0.35"/>
    <row r="14561" customFormat="1" x14ac:dyDescent="0.35"/>
    <row r="14562" customFormat="1" x14ac:dyDescent="0.35"/>
    <row r="14563" customFormat="1" x14ac:dyDescent="0.35"/>
    <row r="14564" customFormat="1" x14ac:dyDescent="0.35"/>
    <row r="14565" customFormat="1" x14ac:dyDescent="0.35"/>
    <row r="14566" customFormat="1" x14ac:dyDescent="0.35"/>
    <row r="14567" customFormat="1" x14ac:dyDescent="0.35"/>
    <row r="14568" customFormat="1" x14ac:dyDescent="0.35"/>
    <row r="14569" customFormat="1" x14ac:dyDescent="0.35"/>
    <row r="14570" customFormat="1" x14ac:dyDescent="0.35"/>
    <row r="14571" customFormat="1" x14ac:dyDescent="0.35"/>
    <row r="14572" customFormat="1" x14ac:dyDescent="0.35"/>
    <row r="14573" customFormat="1" x14ac:dyDescent="0.35"/>
    <row r="14574" customFormat="1" x14ac:dyDescent="0.35"/>
    <row r="14575" customFormat="1" x14ac:dyDescent="0.35"/>
    <row r="14576" customFormat="1" x14ac:dyDescent="0.35"/>
    <row r="14577" customFormat="1" x14ac:dyDescent="0.35"/>
    <row r="14578" customFormat="1" x14ac:dyDescent="0.35"/>
    <row r="14579" customFormat="1" x14ac:dyDescent="0.35"/>
    <row r="14580" customFormat="1" x14ac:dyDescent="0.35"/>
    <row r="14581" customFormat="1" x14ac:dyDescent="0.35"/>
    <row r="14582" customFormat="1" x14ac:dyDescent="0.35"/>
    <row r="14583" customFormat="1" x14ac:dyDescent="0.35"/>
    <row r="14584" customFormat="1" x14ac:dyDescent="0.35"/>
    <row r="14585" customFormat="1" x14ac:dyDescent="0.35"/>
    <row r="14586" customFormat="1" x14ac:dyDescent="0.35"/>
    <row r="14587" customFormat="1" x14ac:dyDescent="0.35"/>
    <row r="14588" customFormat="1" x14ac:dyDescent="0.35"/>
    <row r="14589" customFormat="1" x14ac:dyDescent="0.35"/>
    <row r="14590" customFormat="1" x14ac:dyDescent="0.35"/>
    <row r="14591" customFormat="1" x14ac:dyDescent="0.35"/>
    <row r="14592" customFormat="1" x14ac:dyDescent="0.35"/>
    <row r="14593" customFormat="1" x14ac:dyDescent="0.35"/>
    <row r="14594" customFormat="1" x14ac:dyDescent="0.35"/>
    <row r="14595" customFormat="1" x14ac:dyDescent="0.35"/>
    <row r="14596" customFormat="1" x14ac:dyDescent="0.35"/>
    <row r="14597" customFormat="1" x14ac:dyDescent="0.35"/>
    <row r="14598" customFormat="1" x14ac:dyDescent="0.35"/>
    <row r="14599" customFormat="1" x14ac:dyDescent="0.35"/>
    <row r="14600" customFormat="1" x14ac:dyDescent="0.35"/>
    <row r="14601" customFormat="1" x14ac:dyDescent="0.35"/>
    <row r="14602" customFormat="1" x14ac:dyDescent="0.35"/>
    <row r="14603" customFormat="1" x14ac:dyDescent="0.35"/>
    <row r="14604" customFormat="1" x14ac:dyDescent="0.35"/>
    <row r="14605" customFormat="1" x14ac:dyDescent="0.35"/>
    <row r="14606" customFormat="1" x14ac:dyDescent="0.35"/>
    <row r="14607" customFormat="1" x14ac:dyDescent="0.35"/>
    <row r="14608" customFormat="1" x14ac:dyDescent="0.35"/>
    <row r="14609" customFormat="1" x14ac:dyDescent="0.35"/>
    <row r="14610" customFormat="1" x14ac:dyDescent="0.35"/>
    <row r="14611" customFormat="1" x14ac:dyDescent="0.35"/>
    <row r="14612" customFormat="1" x14ac:dyDescent="0.35"/>
    <row r="14613" customFormat="1" x14ac:dyDescent="0.35"/>
    <row r="14614" customFormat="1" x14ac:dyDescent="0.35"/>
    <row r="14615" customFormat="1" x14ac:dyDescent="0.35"/>
    <row r="14616" customFormat="1" x14ac:dyDescent="0.35"/>
    <row r="14617" customFormat="1" x14ac:dyDescent="0.35"/>
    <row r="14618" customFormat="1" x14ac:dyDescent="0.35"/>
    <row r="14619" customFormat="1" x14ac:dyDescent="0.35"/>
    <row r="14620" customFormat="1" x14ac:dyDescent="0.35"/>
    <row r="14621" customFormat="1" x14ac:dyDescent="0.35"/>
    <row r="14622" customFormat="1" x14ac:dyDescent="0.35"/>
    <row r="14623" customFormat="1" x14ac:dyDescent="0.35"/>
    <row r="14624" customFormat="1" x14ac:dyDescent="0.35"/>
    <row r="14625" customFormat="1" x14ac:dyDescent="0.35"/>
    <row r="14626" customFormat="1" x14ac:dyDescent="0.35"/>
    <row r="14627" customFormat="1" x14ac:dyDescent="0.35"/>
    <row r="14628" customFormat="1" x14ac:dyDescent="0.35"/>
    <row r="14629" customFormat="1" x14ac:dyDescent="0.35"/>
    <row r="14630" customFormat="1" x14ac:dyDescent="0.35"/>
    <row r="14631" customFormat="1" x14ac:dyDescent="0.35"/>
    <row r="14632" customFormat="1" x14ac:dyDescent="0.35"/>
    <row r="14633" customFormat="1" x14ac:dyDescent="0.35"/>
    <row r="14634" customFormat="1" x14ac:dyDescent="0.35"/>
    <row r="14635" customFormat="1" x14ac:dyDescent="0.35"/>
    <row r="14636" customFormat="1" x14ac:dyDescent="0.35"/>
    <row r="14637" customFormat="1" x14ac:dyDescent="0.35"/>
    <row r="14638" customFormat="1" x14ac:dyDescent="0.35"/>
    <row r="14639" customFormat="1" x14ac:dyDescent="0.35"/>
    <row r="14640" customFormat="1" x14ac:dyDescent="0.35"/>
    <row r="14641" customFormat="1" x14ac:dyDescent="0.35"/>
    <row r="14642" customFormat="1" x14ac:dyDescent="0.35"/>
    <row r="14643" customFormat="1" x14ac:dyDescent="0.35"/>
    <row r="14644" customFormat="1" x14ac:dyDescent="0.35"/>
    <row r="14645" customFormat="1" x14ac:dyDescent="0.35"/>
    <row r="14646" customFormat="1" x14ac:dyDescent="0.35"/>
    <row r="14647" customFormat="1" x14ac:dyDescent="0.35"/>
    <row r="14648" customFormat="1" x14ac:dyDescent="0.35"/>
    <row r="14649" customFormat="1" x14ac:dyDescent="0.35"/>
    <row r="14650" customFormat="1" x14ac:dyDescent="0.35"/>
    <row r="14651" customFormat="1" x14ac:dyDescent="0.35"/>
    <row r="14652" customFormat="1" x14ac:dyDescent="0.35"/>
    <row r="14653" customFormat="1" x14ac:dyDescent="0.35"/>
    <row r="14654" customFormat="1" x14ac:dyDescent="0.35"/>
    <row r="14655" customFormat="1" x14ac:dyDescent="0.35"/>
    <row r="14656" customFormat="1" x14ac:dyDescent="0.35"/>
    <row r="14657" customFormat="1" x14ac:dyDescent="0.35"/>
    <row r="14658" customFormat="1" x14ac:dyDescent="0.35"/>
    <row r="14659" customFormat="1" x14ac:dyDescent="0.35"/>
    <row r="14660" customFormat="1" x14ac:dyDescent="0.35"/>
    <row r="14661" customFormat="1" x14ac:dyDescent="0.35"/>
    <row r="14662" customFormat="1" x14ac:dyDescent="0.35"/>
    <row r="14663" customFormat="1" x14ac:dyDescent="0.35"/>
    <row r="14664" customFormat="1" x14ac:dyDescent="0.35"/>
    <row r="14665" customFormat="1" x14ac:dyDescent="0.35"/>
    <row r="14666" customFormat="1" x14ac:dyDescent="0.35"/>
    <row r="14667" customFormat="1" x14ac:dyDescent="0.35"/>
    <row r="14668" customFormat="1" x14ac:dyDescent="0.35"/>
    <row r="14669" customFormat="1" x14ac:dyDescent="0.35"/>
    <row r="14670" customFormat="1" x14ac:dyDescent="0.35"/>
    <row r="14671" customFormat="1" x14ac:dyDescent="0.35"/>
    <row r="14672" customFormat="1" x14ac:dyDescent="0.35"/>
    <row r="14673" customFormat="1" x14ac:dyDescent="0.35"/>
    <row r="14674" customFormat="1" x14ac:dyDescent="0.35"/>
    <row r="14675" customFormat="1" x14ac:dyDescent="0.35"/>
    <row r="14676" customFormat="1" x14ac:dyDescent="0.35"/>
    <row r="14677" customFormat="1" x14ac:dyDescent="0.35"/>
    <row r="14678" customFormat="1" x14ac:dyDescent="0.35"/>
    <row r="14679" customFormat="1" x14ac:dyDescent="0.35"/>
    <row r="14680" customFormat="1" x14ac:dyDescent="0.35"/>
    <row r="14681" customFormat="1" x14ac:dyDescent="0.35"/>
    <row r="14682" customFormat="1" x14ac:dyDescent="0.35"/>
    <row r="14683" customFormat="1" x14ac:dyDescent="0.35"/>
    <row r="14684" customFormat="1" x14ac:dyDescent="0.35"/>
    <row r="14685" customFormat="1" x14ac:dyDescent="0.35"/>
    <row r="14686" customFormat="1" x14ac:dyDescent="0.35"/>
    <row r="14687" customFormat="1" x14ac:dyDescent="0.35"/>
    <row r="14688" customFormat="1" x14ac:dyDescent="0.35"/>
    <row r="14689" customFormat="1" x14ac:dyDescent="0.35"/>
    <row r="14690" customFormat="1" x14ac:dyDescent="0.35"/>
    <row r="14691" customFormat="1" x14ac:dyDescent="0.35"/>
    <row r="14692" customFormat="1" x14ac:dyDescent="0.35"/>
    <row r="14693" customFormat="1" x14ac:dyDescent="0.35"/>
    <row r="14694" customFormat="1" x14ac:dyDescent="0.35"/>
    <row r="14695" customFormat="1" x14ac:dyDescent="0.35"/>
    <row r="14696" customFormat="1" x14ac:dyDescent="0.35"/>
    <row r="14697" customFormat="1" x14ac:dyDescent="0.35"/>
    <row r="14698" customFormat="1" x14ac:dyDescent="0.35"/>
    <row r="14699" customFormat="1" x14ac:dyDescent="0.35"/>
    <row r="14700" customFormat="1" x14ac:dyDescent="0.35"/>
    <row r="14701" customFormat="1" x14ac:dyDescent="0.35"/>
    <row r="14702" customFormat="1" x14ac:dyDescent="0.35"/>
    <row r="14703" customFormat="1" x14ac:dyDescent="0.35"/>
    <row r="14704" customFormat="1" x14ac:dyDescent="0.35"/>
    <row r="14705" customFormat="1" x14ac:dyDescent="0.35"/>
    <row r="14706" customFormat="1" x14ac:dyDescent="0.35"/>
    <row r="14707" customFormat="1" x14ac:dyDescent="0.35"/>
    <row r="14708" customFormat="1" x14ac:dyDescent="0.35"/>
    <row r="14709" customFormat="1" x14ac:dyDescent="0.35"/>
    <row r="14710" customFormat="1" x14ac:dyDescent="0.35"/>
    <row r="14711" customFormat="1" x14ac:dyDescent="0.35"/>
    <row r="14712" customFormat="1" x14ac:dyDescent="0.35"/>
    <row r="14713" customFormat="1" x14ac:dyDescent="0.35"/>
    <row r="14714" customFormat="1" x14ac:dyDescent="0.35"/>
    <row r="14715" customFormat="1" x14ac:dyDescent="0.35"/>
    <row r="14716" customFormat="1" x14ac:dyDescent="0.35"/>
    <row r="14717" customFormat="1" x14ac:dyDescent="0.35"/>
    <row r="14718" customFormat="1" x14ac:dyDescent="0.35"/>
    <row r="14719" customFormat="1" x14ac:dyDescent="0.35"/>
    <row r="14720" customFormat="1" x14ac:dyDescent="0.35"/>
    <row r="14721" customFormat="1" x14ac:dyDescent="0.35"/>
    <row r="14722" customFormat="1" x14ac:dyDescent="0.35"/>
    <row r="14723" customFormat="1" x14ac:dyDescent="0.35"/>
    <row r="14724" customFormat="1" x14ac:dyDescent="0.35"/>
    <row r="14725" customFormat="1" x14ac:dyDescent="0.35"/>
    <row r="14726" customFormat="1" x14ac:dyDescent="0.35"/>
    <row r="14727" customFormat="1" x14ac:dyDescent="0.35"/>
    <row r="14728" customFormat="1" x14ac:dyDescent="0.35"/>
    <row r="14729" customFormat="1" x14ac:dyDescent="0.35"/>
    <row r="14730" customFormat="1" x14ac:dyDescent="0.35"/>
    <row r="14731" customFormat="1" x14ac:dyDescent="0.35"/>
    <row r="14732" customFormat="1" x14ac:dyDescent="0.35"/>
    <row r="14733" customFormat="1" x14ac:dyDescent="0.35"/>
    <row r="14734" customFormat="1" x14ac:dyDescent="0.35"/>
    <row r="14735" customFormat="1" x14ac:dyDescent="0.35"/>
    <row r="14736" customFormat="1" x14ac:dyDescent="0.35"/>
    <row r="14737" customFormat="1" x14ac:dyDescent="0.35"/>
    <row r="14738" customFormat="1" x14ac:dyDescent="0.35"/>
    <row r="14739" customFormat="1" x14ac:dyDescent="0.35"/>
    <row r="14740" customFormat="1" x14ac:dyDescent="0.35"/>
    <row r="14741" customFormat="1" x14ac:dyDescent="0.35"/>
    <row r="14742" customFormat="1" x14ac:dyDescent="0.35"/>
    <row r="14743" customFormat="1" x14ac:dyDescent="0.35"/>
    <row r="14744" customFormat="1" x14ac:dyDescent="0.35"/>
    <row r="14745" customFormat="1" x14ac:dyDescent="0.35"/>
    <row r="14746" customFormat="1" x14ac:dyDescent="0.35"/>
    <row r="14747" customFormat="1" x14ac:dyDescent="0.35"/>
    <row r="14748" customFormat="1" x14ac:dyDescent="0.35"/>
    <row r="14749" customFormat="1" x14ac:dyDescent="0.35"/>
    <row r="14750" customFormat="1" x14ac:dyDescent="0.35"/>
    <row r="14751" customFormat="1" x14ac:dyDescent="0.35"/>
    <row r="14752" customFormat="1" x14ac:dyDescent="0.35"/>
    <row r="14753" customFormat="1" x14ac:dyDescent="0.35"/>
    <row r="14754" customFormat="1" x14ac:dyDescent="0.35"/>
    <row r="14755" customFormat="1" x14ac:dyDescent="0.35"/>
    <row r="14756" customFormat="1" x14ac:dyDescent="0.35"/>
    <row r="14757" customFormat="1" x14ac:dyDescent="0.35"/>
    <row r="14758" customFormat="1" x14ac:dyDescent="0.35"/>
    <row r="14759" customFormat="1" x14ac:dyDescent="0.35"/>
    <row r="14760" customFormat="1" x14ac:dyDescent="0.35"/>
    <row r="14761" customFormat="1" x14ac:dyDescent="0.35"/>
    <row r="14762" customFormat="1" x14ac:dyDescent="0.35"/>
    <row r="14763" customFormat="1" x14ac:dyDescent="0.35"/>
    <row r="14764" customFormat="1" x14ac:dyDescent="0.35"/>
    <row r="14765" customFormat="1" x14ac:dyDescent="0.35"/>
    <row r="14766" customFormat="1" x14ac:dyDescent="0.35"/>
    <row r="14767" customFormat="1" x14ac:dyDescent="0.35"/>
    <row r="14768" customFormat="1" x14ac:dyDescent="0.35"/>
    <row r="14769" customFormat="1" x14ac:dyDescent="0.35"/>
    <row r="14770" customFormat="1" x14ac:dyDescent="0.35"/>
    <row r="14771" customFormat="1" x14ac:dyDescent="0.35"/>
    <row r="14772" customFormat="1" x14ac:dyDescent="0.35"/>
    <row r="14773" customFormat="1" x14ac:dyDescent="0.35"/>
    <row r="14774" customFormat="1" x14ac:dyDescent="0.35"/>
    <row r="14775" customFormat="1" x14ac:dyDescent="0.35"/>
    <row r="14776" customFormat="1" x14ac:dyDescent="0.35"/>
    <row r="14777" customFormat="1" x14ac:dyDescent="0.35"/>
    <row r="14778" customFormat="1" x14ac:dyDescent="0.35"/>
    <row r="14779" customFormat="1" x14ac:dyDescent="0.35"/>
    <row r="14780" customFormat="1" x14ac:dyDescent="0.35"/>
    <row r="14781" customFormat="1" x14ac:dyDescent="0.35"/>
    <row r="14782" customFormat="1" x14ac:dyDescent="0.35"/>
    <row r="14783" customFormat="1" x14ac:dyDescent="0.35"/>
    <row r="14784" customFormat="1" x14ac:dyDescent="0.35"/>
    <row r="14785" customFormat="1" x14ac:dyDescent="0.35"/>
    <row r="14786" customFormat="1" x14ac:dyDescent="0.35"/>
    <row r="14787" customFormat="1" x14ac:dyDescent="0.35"/>
    <row r="14788" customFormat="1" x14ac:dyDescent="0.35"/>
    <row r="14789" customFormat="1" x14ac:dyDescent="0.35"/>
    <row r="14790" customFormat="1" x14ac:dyDescent="0.35"/>
    <row r="14791" customFormat="1" x14ac:dyDescent="0.35"/>
    <row r="14792" customFormat="1" x14ac:dyDescent="0.35"/>
    <row r="14793" customFormat="1" x14ac:dyDescent="0.35"/>
    <row r="14794" customFormat="1" x14ac:dyDescent="0.35"/>
    <row r="14795" customFormat="1" x14ac:dyDescent="0.35"/>
    <row r="14796" customFormat="1" x14ac:dyDescent="0.35"/>
    <row r="14797" customFormat="1" x14ac:dyDescent="0.35"/>
    <row r="14798" customFormat="1" x14ac:dyDescent="0.35"/>
    <row r="14799" customFormat="1" x14ac:dyDescent="0.35"/>
    <row r="14800" customFormat="1" x14ac:dyDescent="0.35"/>
    <row r="14801" customFormat="1" x14ac:dyDescent="0.35"/>
    <row r="14802" customFormat="1" x14ac:dyDescent="0.35"/>
    <row r="14803" customFormat="1" x14ac:dyDescent="0.35"/>
    <row r="14804" customFormat="1" x14ac:dyDescent="0.35"/>
    <row r="14805" customFormat="1" x14ac:dyDescent="0.35"/>
    <row r="14806" customFormat="1" x14ac:dyDescent="0.35"/>
    <row r="14807" customFormat="1" x14ac:dyDescent="0.35"/>
    <row r="14808" customFormat="1" x14ac:dyDescent="0.35"/>
    <row r="14809" customFormat="1" x14ac:dyDescent="0.35"/>
    <row r="14810" customFormat="1" x14ac:dyDescent="0.35"/>
    <row r="14811" customFormat="1" x14ac:dyDescent="0.35"/>
    <row r="14812" customFormat="1" x14ac:dyDescent="0.35"/>
    <row r="14813" customFormat="1" x14ac:dyDescent="0.35"/>
    <row r="14814" customFormat="1" x14ac:dyDescent="0.35"/>
    <row r="14815" customFormat="1" x14ac:dyDescent="0.35"/>
    <row r="14816" customFormat="1" x14ac:dyDescent="0.35"/>
    <row r="14817" customFormat="1" x14ac:dyDescent="0.35"/>
    <row r="14818" customFormat="1" x14ac:dyDescent="0.35"/>
    <row r="14819" customFormat="1" x14ac:dyDescent="0.35"/>
    <row r="14820" customFormat="1" x14ac:dyDescent="0.35"/>
    <row r="14821" customFormat="1" x14ac:dyDescent="0.35"/>
    <row r="14822" customFormat="1" x14ac:dyDescent="0.35"/>
    <row r="14823" customFormat="1" x14ac:dyDescent="0.35"/>
    <row r="14824" customFormat="1" x14ac:dyDescent="0.35"/>
    <row r="14825" customFormat="1" x14ac:dyDescent="0.35"/>
    <row r="14826" customFormat="1" x14ac:dyDescent="0.35"/>
    <row r="14827" customFormat="1" x14ac:dyDescent="0.35"/>
    <row r="14828" customFormat="1" x14ac:dyDescent="0.35"/>
    <row r="14829" customFormat="1" x14ac:dyDescent="0.35"/>
    <row r="14830" customFormat="1" x14ac:dyDescent="0.35"/>
    <row r="14831" customFormat="1" x14ac:dyDescent="0.35"/>
    <row r="14832" customFormat="1" x14ac:dyDescent="0.35"/>
    <row r="14833" customFormat="1" x14ac:dyDescent="0.35"/>
    <row r="14834" customFormat="1" x14ac:dyDescent="0.35"/>
    <row r="14835" customFormat="1" x14ac:dyDescent="0.35"/>
    <row r="14836" customFormat="1" x14ac:dyDescent="0.35"/>
    <row r="14837" customFormat="1" x14ac:dyDescent="0.35"/>
    <row r="14838" customFormat="1" x14ac:dyDescent="0.35"/>
    <row r="14839" customFormat="1" x14ac:dyDescent="0.35"/>
    <row r="14840" customFormat="1" x14ac:dyDescent="0.35"/>
    <row r="14841" customFormat="1" x14ac:dyDescent="0.35"/>
    <row r="14842" customFormat="1" x14ac:dyDescent="0.35"/>
    <row r="14843" customFormat="1" x14ac:dyDescent="0.35"/>
    <row r="14844" customFormat="1" x14ac:dyDescent="0.35"/>
    <row r="14845" customFormat="1" x14ac:dyDescent="0.35"/>
    <row r="14846" customFormat="1" x14ac:dyDescent="0.35"/>
    <row r="14847" customFormat="1" x14ac:dyDescent="0.35"/>
    <row r="14848" customFormat="1" x14ac:dyDescent="0.35"/>
    <row r="14849" customFormat="1" x14ac:dyDescent="0.35"/>
    <row r="14850" customFormat="1" x14ac:dyDescent="0.35"/>
    <row r="14851" customFormat="1" x14ac:dyDescent="0.35"/>
    <row r="14852" customFormat="1" x14ac:dyDescent="0.35"/>
    <row r="14853" customFormat="1" x14ac:dyDescent="0.35"/>
    <row r="14854" customFormat="1" x14ac:dyDescent="0.35"/>
    <row r="14855" customFormat="1" x14ac:dyDescent="0.35"/>
    <row r="14856" customFormat="1" x14ac:dyDescent="0.35"/>
    <row r="14857" customFormat="1" x14ac:dyDescent="0.35"/>
    <row r="14858" customFormat="1" x14ac:dyDescent="0.35"/>
    <row r="14859" customFormat="1" x14ac:dyDescent="0.35"/>
    <row r="14860" customFormat="1" x14ac:dyDescent="0.35"/>
    <row r="14861" customFormat="1" x14ac:dyDescent="0.35"/>
    <row r="14862" customFormat="1" x14ac:dyDescent="0.35"/>
    <row r="14863" customFormat="1" x14ac:dyDescent="0.35"/>
    <row r="14864" customFormat="1" x14ac:dyDescent="0.35"/>
    <row r="14865" customFormat="1" x14ac:dyDescent="0.35"/>
    <row r="14866" customFormat="1" x14ac:dyDescent="0.35"/>
    <row r="14867" customFormat="1" x14ac:dyDescent="0.35"/>
    <row r="14868" customFormat="1" x14ac:dyDescent="0.35"/>
    <row r="14869" customFormat="1" x14ac:dyDescent="0.35"/>
    <row r="14870" customFormat="1" x14ac:dyDescent="0.35"/>
    <row r="14871" customFormat="1" x14ac:dyDescent="0.35"/>
    <row r="14872" customFormat="1" x14ac:dyDescent="0.35"/>
    <row r="14873" customFormat="1" x14ac:dyDescent="0.35"/>
    <row r="14874" customFormat="1" x14ac:dyDescent="0.35"/>
    <row r="14875" customFormat="1" x14ac:dyDescent="0.35"/>
    <row r="14876" customFormat="1" x14ac:dyDescent="0.35"/>
    <row r="14877" customFormat="1" x14ac:dyDescent="0.35"/>
    <row r="14878" customFormat="1" x14ac:dyDescent="0.35"/>
    <row r="14879" customFormat="1" x14ac:dyDescent="0.35"/>
    <row r="14880" customFormat="1" x14ac:dyDescent="0.35"/>
    <row r="14881" customFormat="1" x14ac:dyDescent="0.35"/>
    <row r="14882" customFormat="1" x14ac:dyDescent="0.35"/>
    <row r="14883" customFormat="1" x14ac:dyDescent="0.35"/>
    <row r="14884" customFormat="1" x14ac:dyDescent="0.35"/>
    <row r="14885" customFormat="1" x14ac:dyDescent="0.35"/>
    <row r="14886" customFormat="1" x14ac:dyDescent="0.35"/>
    <row r="14887" customFormat="1" x14ac:dyDescent="0.35"/>
    <row r="14888" customFormat="1" x14ac:dyDescent="0.35"/>
    <row r="14889" customFormat="1" x14ac:dyDescent="0.35"/>
    <row r="14890" customFormat="1" x14ac:dyDescent="0.35"/>
    <row r="14891" customFormat="1" x14ac:dyDescent="0.35"/>
    <row r="14892" customFormat="1" x14ac:dyDescent="0.35"/>
    <row r="14893" customFormat="1" x14ac:dyDescent="0.35"/>
    <row r="14894" customFormat="1" x14ac:dyDescent="0.35"/>
    <row r="14895" customFormat="1" x14ac:dyDescent="0.35"/>
    <row r="14896" customFormat="1" x14ac:dyDescent="0.35"/>
    <row r="14897" customFormat="1" x14ac:dyDescent="0.35"/>
    <row r="14898" customFormat="1" x14ac:dyDescent="0.35"/>
    <row r="14899" customFormat="1" x14ac:dyDescent="0.35"/>
    <row r="14900" customFormat="1" x14ac:dyDescent="0.35"/>
    <row r="14901" customFormat="1" x14ac:dyDescent="0.35"/>
    <row r="14902" customFormat="1" x14ac:dyDescent="0.35"/>
    <row r="14903" customFormat="1" x14ac:dyDescent="0.35"/>
    <row r="14904" customFormat="1" x14ac:dyDescent="0.35"/>
    <row r="14905" customFormat="1" x14ac:dyDescent="0.35"/>
    <row r="14906" customFormat="1" x14ac:dyDescent="0.35"/>
    <row r="14907" customFormat="1" x14ac:dyDescent="0.35"/>
    <row r="14908" customFormat="1" x14ac:dyDescent="0.35"/>
    <row r="14909" customFormat="1" x14ac:dyDescent="0.35"/>
    <row r="14910" customFormat="1" x14ac:dyDescent="0.35"/>
    <row r="14911" customFormat="1" x14ac:dyDescent="0.35"/>
    <row r="14912" customFormat="1" x14ac:dyDescent="0.35"/>
    <row r="14913" customFormat="1" x14ac:dyDescent="0.35"/>
    <row r="14914" customFormat="1" x14ac:dyDescent="0.35"/>
    <row r="14915" customFormat="1" x14ac:dyDescent="0.35"/>
    <row r="14916" customFormat="1" x14ac:dyDescent="0.35"/>
    <row r="14917" customFormat="1" x14ac:dyDescent="0.35"/>
    <row r="14918" customFormat="1" x14ac:dyDescent="0.35"/>
    <row r="14919" customFormat="1" x14ac:dyDescent="0.35"/>
    <row r="14920" customFormat="1" x14ac:dyDescent="0.35"/>
    <row r="14921" customFormat="1" x14ac:dyDescent="0.35"/>
    <row r="14922" customFormat="1" x14ac:dyDescent="0.35"/>
    <row r="14923" customFormat="1" x14ac:dyDescent="0.35"/>
    <row r="14924" customFormat="1" x14ac:dyDescent="0.35"/>
    <row r="14925" customFormat="1" x14ac:dyDescent="0.35"/>
    <row r="14926" customFormat="1" x14ac:dyDescent="0.35"/>
    <row r="14927" customFormat="1" x14ac:dyDescent="0.35"/>
    <row r="14928" customFormat="1" x14ac:dyDescent="0.35"/>
    <row r="14929" customFormat="1" x14ac:dyDescent="0.35"/>
    <row r="14930" customFormat="1" x14ac:dyDescent="0.35"/>
    <row r="14931" customFormat="1" x14ac:dyDescent="0.35"/>
    <row r="14932" customFormat="1" x14ac:dyDescent="0.35"/>
    <row r="14933" customFormat="1" x14ac:dyDescent="0.35"/>
    <row r="14934" customFormat="1" x14ac:dyDescent="0.35"/>
    <row r="14935" customFormat="1" x14ac:dyDescent="0.35"/>
    <row r="14936" customFormat="1" x14ac:dyDescent="0.35"/>
    <row r="14937" customFormat="1" x14ac:dyDescent="0.35"/>
    <row r="14938" customFormat="1" x14ac:dyDescent="0.35"/>
    <row r="14939" customFormat="1" x14ac:dyDescent="0.35"/>
    <row r="14940" customFormat="1" x14ac:dyDescent="0.35"/>
    <row r="14941" customFormat="1" x14ac:dyDescent="0.35"/>
    <row r="14942" customFormat="1" x14ac:dyDescent="0.35"/>
    <row r="14943" customFormat="1" x14ac:dyDescent="0.35"/>
    <row r="14944" customFormat="1" x14ac:dyDescent="0.35"/>
    <row r="14945" customFormat="1" x14ac:dyDescent="0.35"/>
    <row r="14946" customFormat="1" x14ac:dyDescent="0.35"/>
    <row r="14947" customFormat="1" x14ac:dyDescent="0.35"/>
    <row r="14948" customFormat="1" x14ac:dyDescent="0.35"/>
    <row r="14949" customFormat="1" x14ac:dyDescent="0.35"/>
    <row r="14950" customFormat="1" x14ac:dyDescent="0.35"/>
    <row r="14951" customFormat="1" x14ac:dyDescent="0.35"/>
    <row r="14952" customFormat="1" x14ac:dyDescent="0.35"/>
    <row r="14953" customFormat="1" x14ac:dyDescent="0.35"/>
    <row r="14954" customFormat="1" x14ac:dyDescent="0.35"/>
    <row r="14955" customFormat="1" x14ac:dyDescent="0.35"/>
    <row r="14956" customFormat="1" x14ac:dyDescent="0.35"/>
    <row r="14957" customFormat="1" x14ac:dyDescent="0.35"/>
    <row r="14958" customFormat="1" x14ac:dyDescent="0.35"/>
    <row r="14959" customFormat="1" x14ac:dyDescent="0.35"/>
    <row r="14960" customFormat="1" x14ac:dyDescent="0.35"/>
    <row r="14961" customFormat="1" x14ac:dyDescent="0.35"/>
    <row r="14962" customFormat="1" x14ac:dyDescent="0.35"/>
    <row r="14963" customFormat="1" x14ac:dyDescent="0.35"/>
    <row r="14964" customFormat="1" x14ac:dyDescent="0.35"/>
    <row r="14965" customFormat="1" x14ac:dyDescent="0.35"/>
    <row r="14966" customFormat="1" x14ac:dyDescent="0.35"/>
    <row r="14967" customFormat="1" x14ac:dyDescent="0.35"/>
    <row r="14968" customFormat="1" x14ac:dyDescent="0.35"/>
    <row r="14969" customFormat="1" x14ac:dyDescent="0.35"/>
    <row r="14970" customFormat="1" x14ac:dyDescent="0.35"/>
    <row r="14971" customFormat="1" x14ac:dyDescent="0.35"/>
    <row r="14972" customFormat="1" x14ac:dyDescent="0.35"/>
    <row r="14973" customFormat="1" x14ac:dyDescent="0.35"/>
    <row r="14974" customFormat="1" x14ac:dyDescent="0.35"/>
    <row r="14975" customFormat="1" x14ac:dyDescent="0.35"/>
    <row r="14976" customFormat="1" x14ac:dyDescent="0.35"/>
    <row r="14977" customFormat="1" x14ac:dyDescent="0.35"/>
    <row r="14978" customFormat="1" x14ac:dyDescent="0.35"/>
    <row r="14979" customFormat="1" x14ac:dyDescent="0.35"/>
    <row r="14980" customFormat="1" x14ac:dyDescent="0.35"/>
    <row r="14981" customFormat="1" x14ac:dyDescent="0.35"/>
    <row r="14982" customFormat="1" x14ac:dyDescent="0.35"/>
    <row r="14983" customFormat="1" x14ac:dyDescent="0.35"/>
    <row r="14984" customFormat="1" x14ac:dyDescent="0.35"/>
    <row r="14985" customFormat="1" x14ac:dyDescent="0.35"/>
    <row r="14986" customFormat="1" x14ac:dyDescent="0.35"/>
    <row r="14987" customFormat="1" x14ac:dyDescent="0.35"/>
    <row r="14988" customFormat="1" x14ac:dyDescent="0.35"/>
    <row r="14989" customFormat="1" x14ac:dyDescent="0.35"/>
    <row r="14990" customFormat="1" x14ac:dyDescent="0.35"/>
    <row r="14991" customFormat="1" x14ac:dyDescent="0.35"/>
    <row r="14992" customFormat="1" x14ac:dyDescent="0.35"/>
    <row r="14993" customFormat="1" x14ac:dyDescent="0.35"/>
    <row r="14994" customFormat="1" x14ac:dyDescent="0.35"/>
    <row r="14995" customFormat="1" x14ac:dyDescent="0.35"/>
    <row r="14996" customFormat="1" x14ac:dyDescent="0.35"/>
    <row r="14997" customFormat="1" x14ac:dyDescent="0.35"/>
    <row r="14998" customFormat="1" x14ac:dyDescent="0.35"/>
    <row r="14999" customFormat="1" x14ac:dyDescent="0.35"/>
    <row r="15000" customFormat="1" x14ac:dyDescent="0.35"/>
    <row r="15001" customFormat="1" x14ac:dyDescent="0.35"/>
    <row r="15002" customFormat="1" x14ac:dyDescent="0.35"/>
    <row r="15003" customFormat="1" x14ac:dyDescent="0.35"/>
    <row r="15004" customFormat="1" x14ac:dyDescent="0.35"/>
    <row r="15005" customFormat="1" x14ac:dyDescent="0.35"/>
    <row r="15006" customFormat="1" x14ac:dyDescent="0.35"/>
    <row r="15007" customFormat="1" x14ac:dyDescent="0.35"/>
    <row r="15008" customFormat="1" x14ac:dyDescent="0.35"/>
    <row r="15009" customFormat="1" x14ac:dyDescent="0.35"/>
    <row r="15010" customFormat="1" x14ac:dyDescent="0.35"/>
    <row r="15011" customFormat="1" x14ac:dyDescent="0.35"/>
    <row r="15012" customFormat="1" x14ac:dyDescent="0.35"/>
    <row r="15013" customFormat="1" x14ac:dyDescent="0.35"/>
    <row r="15014" customFormat="1" x14ac:dyDescent="0.35"/>
    <row r="15015" customFormat="1" x14ac:dyDescent="0.35"/>
    <row r="15016" customFormat="1" x14ac:dyDescent="0.35"/>
    <row r="15017" customFormat="1" x14ac:dyDescent="0.35"/>
    <row r="15018" customFormat="1" x14ac:dyDescent="0.35"/>
    <row r="15019" customFormat="1" x14ac:dyDescent="0.35"/>
    <row r="15020" customFormat="1" x14ac:dyDescent="0.35"/>
    <row r="15021" customFormat="1" x14ac:dyDescent="0.35"/>
    <row r="15022" customFormat="1" x14ac:dyDescent="0.35"/>
    <row r="15023" customFormat="1" x14ac:dyDescent="0.35"/>
    <row r="15024" customFormat="1" x14ac:dyDescent="0.35"/>
    <row r="15025" customFormat="1" x14ac:dyDescent="0.35"/>
    <row r="15026" customFormat="1" x14ac:dyDescent="0.35"/>
    <row r="15027" customFormat="1" x14ac:dyDescent="0.35"/>
    <row r="15028" customFormat="1" x14ac:dyDescent="0.35"/>
    <row r="15029" customFormat="1" x14ac:dyDescent="0.35"/>
    <row r="15030" customFormat="1" x14ac:dyDescent="0.35"/>
    <row r="15031" customFormat="1" x14ac:dyDescent="0.35"/>
    <row r="15032" customFormat="1" x14ac:dyDescent="0.35"/>
    <row r="15033" customFormat="1" x14ac:dyDescent="0.35"/>
    <row r="15034" customFormat="1" x14ac:dyDescent="0.35"/>
    <row r="15035" customFormat="1" x14ac:dyDescent="0.35"/>
    <row r="15036" customFormat="1" x14ac:dyDescent="0.35"/>
    <row r="15037" customFormat="1" x14ac:dyDescent="0.35"/>
    <row r="15038" customFormat="1" x14ac:dyDescent="0.35"/>
    <row r="15039" customFormat="1" x14ac:dyDescent="0.35"/>
    <row r="15040" customFormat="1" x14ac:dyDescent="0.35"/>
    <row r="15041" customFormat="1" x14ac:dyDescent="0.35"/>
    <row r="15042" customFormat="1" x14ac:dyDescent="0.35"/>
    <row r="15043" customFormat="1" x14ac:dyDescent="0.35"/>
    <row r="15044" customFormat="1" x14ac:dyDescent="0.35"/>
    <row r="15045" customFormat="1" x14ac:dyDescent="0.35"/>
    <row r="15046" customFormat="1" x14ac:dyDescent="0.35"/>
    <row r="15047" customFormat="1" x14ac:dyDescent="0.35"/>
    <row r="15048" customFormat="1" x14ac:dyDescent="0.35"/>
    <row r="15049" customFormat="1" x14ac:dyDescent="0.35"/>
    <row r="15050" customFormat="1" x14ac:dyDescent="0.35"/>
    <row r="15051" customFormat="1" x14ac:dyDescent="0.35"/>
    <row r="15052" customFormat="1" x14ac:dyDescent="0.35"/>
    <row r="15053" customFormat="1" x14ac:dyDescent="0.35"/>
    <row r="15054" customFormat="1" x14ac:dyDescent="0.35"/>
    <row r="15055" customFormat="1" x14ac:dyDescent="0.35"/>
    <row r="15056" customFormat="1" x14ac:dyDescent="0.35"/>
    <row r="15057" customFormat="1" x14ac:dyDescent="0.35"/>
    <row r="15058" customFormat="1" x14ac:dyDescent="0.35"/>
    <row r="15059" customFormat="1" x14ac:dyDescent="0.35"/>
    <row r="15060" customFormat="1" x14ac:dyDescent="0.35"/>
    <row r="15061" customFormat="1" x14ac:dyDescent="0.35"/>
    <row r="15062" customFormat="1" x14ac:dyDescent="0.35"/>
    <row r="15063" customFormat="1" x14ac:dyDescent="0.35"/>
    <row r="15064" customFormat="1" x14ac:dyDescent="0.35"/>
    <row r="15065" customFormat="1" x14ac:dyDescent="0.35"/>
    <row r="15066" customFormat="1" x14ac:dyDescent="0.35"/>
    <row r="15067" customFormat="1" x14ac:dyDescent="0.35"/>
    <row r="15068" customFormat="1" x14ac:dyDescent="0.35"/>
    <row r="15069" customFormat="1" x14ac:dyDescent="0.35"/>
    <row r="15070" customFormat="1" x14ac:dyDescent="0.35"/>
    <row r="15071" customFormat="1" x14ac:dyDescent="0.35"/>
    <row r="15072" customFormat="1" x14ac:dyDescent="0.35"/>
    <row r="15073" customFormat="1" x14ac:dyDescent="0.35"/>
    <row r="15074" customFormat="1" x14ac:dyDescent="0.35"/>
    <row r="15075" customFormat="1" x14ac:dyDescent="0.35"/>
    <row r="15076" customFormat="1" x14ac:dyDescent="0.35"/>
    <row r="15077" customFormat="1" x14ac:dyDescent="0.35"/>
    <row r="15078" customFormat="1" x14ac:dyDescent="0.35"/>
    <row r="15079" customFormat="1" x14ac:dyDescent="0.35"/>
    <row r="15080" customFormat="1" x14ac:dyDescent="0.35"/>
    <row r="15081" customFormat="1" x14ac:dyDescent="0.35"/>
    <row r="15082" customFormat="1" x14ac:dyDescent="0.35"/>
    <row r="15083" customFormat="1" x14ac:dyDescent="0.35"/>
    <row r="15084" customFormat="1" x14ac:dyDescent="0.35"/>
    <row r="15085" customFormat="1" x14ac:dyDescent="0.35"/>
    <row r="15086" customFormat="1" x14ac:dyDescent="0.35"/>
    <row r="15087" customFormat="1" x14ac:dyDescent="0.35"/>
    <row r="15088" customFormat="1" x14ac:dyDescent="0.35"/>
    <row r="15089" customFormat="1" x14ac:dyDescent="0.35"/>
    <row r="15090" customFormat="1" x14ac:dyDescent="0.35"/>
    <row r="15091" customFormat="1" x14ac:dyDescent="0.35"/>
    <row r="15092" customFormat="1" x14ac:dyDescent="0.35"/>
    <row r="15093" customFormat="1" x14ac:dyDescent="0.35"/>
    <row r="15094" customFormat="1" x14ac:dyDescent="0.35"/>
    <row r="15095" customFormat="1" x14ac:dyDescent="0.35"/>
    <row r="15096" customFormat="1" x14ac:dyDescent="0.35"/>
    <row r="15097" customFormat="1" x14ac:dyDescent="0.35"/>
    <row r="15098" customFormat="1" x14ac:dyDescent="0.35"/>
    <row r="15099" customFormat="1" x14ac:dyDescent="0.35"/>
    <row r="15100" customFormat="1" x14ac:dyDescent="0.35"/>
    <row r="15101" customFormat="1" x14ac:dyDescent="0.35"/>
    <row r="15102" customFormat="1" x14ac:dyDescent="0.35"/>
    <row r="15103" customFormat="1" x14ac:dyDescent="0.35"/>
    <row r="15104" customFormat="1" x14ac:dyDescent="0.35"/>
    <row r="15105" customFormat="1" x14ac:dyDescent="0.35"/>
    <row r="15106" customFormat="1" x14ac:dyDescent="0.35"/>
    <row r="15107" customFormat="1" x14ac:dyDescent="0.35"/>
    <row r="15108" customFormat="1" x14ac:dyDescent="0.35"/>
    <row r="15109" customFormat="1" x14ac:dyDescent="0.35"/>
    <row r="15110" customFormat="1" x14ac:dyDescent="0.35"/>
    <row r="15111" customFormat="1" x14ac:dyDescent="0.35"/>
    <row r="15112" customFormat="1" x14ac:dyDescent="0.35"/>
    <row r="15113" customFormat="1" x14ac:dyDescent="0.35"/>
    <row r="15114" customFormat="1" x14ac:dyDescent="0.35"/>
    <row r="15115" customFormat="1" x14ac:dyDescent="0.35"/>
    <row r="15116" customFormat="1" x14ac:dyDescent="0.35"/>
    <row r="15117" customFormat="1" x14ac:dyDescent="0.35"/>
    <row r="15118" customFormat="1" x14ac:dyDescent="0.35"/>
    <row r="15119" customFormat="1" x14ac:dyDescent="0.35"/>
    <row r="15120" customFormat="1" x14ac:dyDescent="0.35"/>
    <row r="15121" customFormat="1" x14ac:dyDescent="0.35"/>
    <row r="15122" customFormat="1" x14ac:dyDescent="0.35"/>
    <row r="15123" customFormat="1" x14ac:dyDescent="0.35"/>
    <row r="15124" customFormat="1" x14ac:dyDescent="0.35"/>
    <row r="15125" customFormat="1" x14ac:dyDescent="0.35"/>
    <row r="15126" customFormat="1" x14ac:dyDescent="0.35"/>
    <row r="15127" customFormat="1" x14ac:dyDescent="0.35"/>
    <row r="15128" customFormat="1" x14ac:dyDescent="0.35"/>
    <row r="15129" customFormat="1" x14ac:dyDescent="0.35"/>
    <row r="15130" customFormat="1" x14ac:dyDescent="0.35"/>
    <row r="15131" customFormat="1" x14ac:dyDescent="0.35"/>
    <row r="15132" customFormat="1" x14ac:dyDescent="0.35"/>
    <row r="15133" customFormat="1" x14ac:dyDescent="0.35"/>
    <row r="15134" customFormat="1" x14ac:dyDescent="0.35"/>
    <row r="15135" customFormat="1" x14ac:dyDescent="0.35"/>
    <row r="15136" customFormat="1" x14ac:dyDescent="0.35"/>
    <row r="15137" customFormat="1" x14ac:dyDescent="0.35"/>
    <row r="15138" customFormat="1" x14ac:dyDescent="0.35"/>
    <row r="15139" customFormat="1" x14ac:dyDescent="0.35"/>
    <row r="15140" customFormat="1" x14ac:dyDescent="0.35"/>
    <row r="15141" customFormat="1" x14ac:dyDescent="0.35"/>
    <row r="15142" customFormat="1" x14ac:dyDescent="0.35"/>
    <row r="15143" customFormat="1" x14ac:dyDescent="0.35"/>
    <row r="15144" customFormat="1" x14ac:dyDescent="0.35"/>
    <row r="15145" customFormat="1" x14ac:dyDescent="0.35"/>
    <row r="15146" customFormat="1" x14ac:dyDescent="0.35"/>
    <row r="15147" customFormat="1" x14ac:dyDescent="0.35"/>
    <row r="15148" customFormat="1" x14ac:dyDescent="0.35"/>
    <row r="15149" customFormat="1" x14ac:dyDescent="0.35"/>
    <row r="15150" customFormat="1" x14ac:dyDescent="0.35"/>
    <row r="15151" customFormat="1" x14ac:dyDescent="0.35"/>
    <row r="15152" customFormat="1" x14ac:dyDescent="0.35"/>
    <row r="15153" customFormat="1" x14ac:dyDescent="0.35"/>
    <row r="15154" customFormat="1" x14ac:dyDescent="0.35"/>
    <row r="15155" customFormat="1" x14ac:dyDescent="0.35"/>
    <row r="15156" customFormat="1" x14ac:dyDescent="0.35"/>
    <row r="15157" customFormat="1" x14ac:dyDescent="0.35"/>
    <row r="15158" customFormat="1" x14ac:dyDescent="0.35"/>
    <row r="15159" customFormat="1" x14ac:dyDescent="0.35"/>
    <row r="15160" customFormat="1" x14ac:dyDescent="0.35"/>
    <row r="15161" customFormat="1" x14ac:dyDescent="0.35"/>
    <row r="15162" customFormat="1" x14ac:dyDescent="0.35"/>
    <row r="15163" customFormat="1" x14ac:dyDescent="0.35"/>
    <row r="15164" customFormat="1" x14ac:dyDescent="0.35"/>
    <row r="15165" customFormat="1" x14ac:dyDescent="0.35"/>
    <row r="15166" customFormat="1" x14ac:dyDescent="0.35"/>
    <row r="15167" customFormat="1" x14ac:dyDescent="0.35"/>
    <row r="15168" customFormat="1" x14ac:dyDescent="0.35"/>
    <row r="15169" customFormat="1" x14ac:dyDescent="0.35"/>
    <row r="15170" customFormat="1" x14ac:dyDescent="0.35"/>
    <row r="15171" customFormat="1" x14ac:dyDescent="0.35"/>
    <row r="15172" customFormat="1" x14ac:dyDescent="0.35"/>
    <row r="15173" customFormat="1" x14ac:dyDescent="0.35"/>
    <row r="15174" customFormat="1" x14ac:dyDescent="0.35"/>
    <row r="15175" customFormat="1" x14ac:dyDescent="0.35"/>
    <row r="15176" customFormat="1" x14ac:dyDescent="0.35"/>
    <row r="15177" customFormat="1" x14ac:dyDescent="0.35"/>
    <row r="15178" customFormat="1" x14ac:dyDescent="0.35"/>
    <row r="15179" customFormat="1" x14ac:dyDescent="0.35"/>
    <row r="15180" customFormat="1" x14ac:dyDescent="0.35"/>
    <row r="15181" customFormat="1" x14ac:dyDescent="0.35"/>
    <row r="15182" customFormat="1" x14ac:dyDescent="0.35"/>
    <row r="15183" customFormat="1" x14ac:dyDescent="0.35"/>
    <row r="15184" customFormat="1" x14ac:dyDescent="0.35"/>
    <row r="15185" customFormat="1" x14ac:dyDescent="0.35"/>
    <row r="15186" customFormat="1" x14ac:dyDescent="0.35"/>
    <row r="15187" customFormat="1" x14ac:dyDescent="0.35"/>
    <row r="15188" customFormat="1" x14ac:dyDescent="0.35"/>
    <row r="15189" customFormat="1" x14ac:dyDescent="0.35"/>
    <row r="15190" customFormat="1" x14ac:dyDescent="0.35"/>
    <row r="15191" customFormat="1" x14ac:dyDescent="0.35"/>
    <row r="15192" customFormat="1" x14ac:dyDescent="0.35"/>
    <row r="15193" customFormat="1" x14ac:dyDescent="0.35"/>
    <row r="15194" customFormat="1" x14ac:dyDescent="0.35"/>
    <row r="15195" customFormat="1" x14ac:dyDescent="0.35"/>
    <row r="15196" customFormat="1" x14ac:dyDescent="0.35"/>
    <row r="15197" customFormat="1" x14ac:dyDescent="0.35"/>
    <row r="15198" customFormat="1" x14ac:dyDescent="0.35"/>
    <row r="15199" customFormat="1" x14ac:dyDescent="0.35"/>
    <row r="15200" customFormat="1" x14ac:dyDescent="0.35"/>
    <row r="15201" customFormat="1" x14ac:dyDescent="0.35"/>
    <row r="15202" customFormat="1" x14ac:dyDescent="0.35"/>
    <row r="15203" customFormat="1" x14ac:dyDescent="0.35"/>
    <row r="15204" customFormat="1" x14ac:dyDescent="0.35"/>
    <row r="15205" customFormat="1" x14ac:dyDescent="0.35"/>
    <row r="15206" customFormat="1" x14ac:dyDescent="0.35"/>
    <row r="15207" customFormat="1" x14ac:dyDescent="0.35"/>
    <row r="15208" customFormat="1" x14ac:dyDescent="0.35"/>
    <row r="15209" customFormat="1" x14ac:dyDescent="0.35"/>
    <row r="15210" customFormat="1" x14ac:dyDescent="0.35"/>
    <row r="15211" customFormat="1" x14ac:dyDescent="0.35"/>
    <row r="15212" customFormat="1" x14ac:dyDescent="0.35"/>
    <row r="15213" customFormat="1" x14ac:dyDescent="0.35"/>
    <row r="15214" customFormat="1" x14ac:dyDescent="0.35"/>
    <row r="15215" customFormat="1" x14ac:dyDescent="0.35"/>
    <row r="15216" customFormat="1" x14ac:dyDescent="0.35"/>
    <row r="15217" customFormat="1" x14ac:dyDescent="0.35"/>
    <row r="15218" customFormat="1" x14ac:dyDescent="0.35"/>
    <row r="15219" customFormat="1" x14ac:dyDescent="0.35"/>
    <row r="15220" customFormat="1" x14ac:dyDescent="0.35"/>
    <row r="15221" customFormat="1" x14ac:dyDescent="0.35"/>
    <row r="15222" customFormat="1" x14ac:dyDescent="0.35"/>
    <row r="15223" customFormat="1" x14ac:dyDescent="0.35"/>
    <row r="15224" customFormat="1" x14ac:dyDescent="0.35"/>
    <row r="15225" customFormat="1" x14ac:dyDescent="0.35"/>
    <row r="15226" customFormat="1" x14ac:dyDescent="0.35"/>
    <row r="15227" customFormat="1" x14ac:dyDescent="0.35"/>
    <row r="15228" customFormat="1" x14ac:dyDescent="0.35"/>
    <row r="15229" customFormat="1" x14ac:dyDescent="0.35"/>
    <row r="15230" customFormat="1" x14ac:dyDescent="0.35"/>
    <row r="15231" customFormat="1" x14ac:dyDescent="0.35"/>
    <row r="15232" customFormat="1" x14ac:dyDescent="0.35"/>
    <row r="15233" customFormat="1" x14ac:dyDescent="0.35"/>
    <row r="15234" customFormat="1" x14ac:dyDescent="0.35"/>
    <row r="15235" customFormat="1" x14ac:dyDescent="0.35"/>
    <row r="15236" customFormat="1" x14ac:dyDescent="0.35"/>
    <row r="15237" customFormat="1" x14ac:dyDescent="0.35"/>
    <row r="15238" customFormat="1" x14ac:dyDescent="0.35"/>
    <row r="15239" customFormat="1" x14ac:dyDescent="0.35"/>
    <row r="15240" customFormat="1" x14ac:dyDescent="0.35"/>
    <row r="15241" customFormat="1" x14ac:dyDescent="0.35"/>
    <row r="15242" customFormat="1" x14ac:dyDescent="0.35"/>
    <row r="15243" customFormat="1" x14ac:dyDescent="0.35"/>
    <row r="15244" customFormat="1" x14ac:dyDescent="0.35"/>
    <row r="15245" customFormat="1" x14ac:dyDescent="0.35"/>
    <row r="15246" customFormat="1" x14ac:dyDescent="0.35"/>
    <row r="15247" customFormat="1" x14ac:dyDescent="0.35"/>
    <row r="15248" customFormat="1" x14ac:dyDescent="0.35"/>
    <row r="15249" customFormat="1" x14ac:dyDescent="0.35"/>
    <row r="15250" customFormat="1" x14ac:dyDescent="0.35"/>
    <row r="15251" customFormat="1" x14ac:dyDescent="0.35"/>
    <row r="15252" customFormat="1" x14ac:dyDescent="0.35"/>
    <row r="15253" customFormat="1" x14ac:dyDescent="0.35"/>
    <row r="15254" customFormat="1" x14ac:dyDescent="0.35"/>
    <row r="15255" customFormat="1" x14ac:dyDescent="0.35"/>
    <row r="15256" customFormat="1" x14ac:dyDescent="0.35"/>
    <row r="15257" customFormat="1" x14ac:dyDescent="0.35"/>
    <row r="15258" customFormat="1" x14ac:dyDescent="0.35"/>
    <row r="15259" customFormat="1" x14ac:dyDescent="0.35"/>
    <row r="15260" customFormat="1" x14ac:dyDescent="0.35"/>
    <row r="15261" customFormat="1" x14ac:dyDescent="0.35"/>
    <row r="15262" customFormat="1" x14ac:dyDescent="0.35"/>
    <row r="15263" customFormat="1" x14ac:dyDescent="0.35"/>
    <row r="15264" customFormat="1" x14ac:dyDescent="0.35"/>
    <row r="15265" customFormat="1" x14ac:dyDescent="0.35"/>
    <row r="15266" customFormat="1" x14ac:dyDescent="0.35"/>
    <row r="15267" customFormat="1" x14ac:dyDescent="0.35"/>
    <row r="15268" customFormat="1" x14ac:dyDescent="0.35"/>
    <row r="15269" customFormat="1" x14ac:dyDescent="0.35"/>
    <row r="15270" customFormat="1" x14ac:dyDescent="0.35"/>
    <row r="15271" customFormat="1" x14ac:dyDescent="0.35"/>
    <row r="15272" customFormat="1" x14ac:dyDescent="0.35"/>
    <row r="15273" customFormat="1" x14ac:dyDescent="0.35"/>
    <row r="15274" customFormat="1" x14ac:dyDescent="0.35"/>
    <row r="15275" customFormat="1" x14ac:dyDescent="0.35"/>
    <row r="15276" customFormat="1" x14ac:dyDescent="0.35"/>
    <row r="15277" customFormat="1" x14ac:dyDescent="0.35"/>
    <row r="15278" customFormat="1" x14ac:dyDescent="0.35"/>
    <row r="15279" customFormat="1" x14ac:dyDescent="0.35"/>
    <row r="15280" customFormat="1" x14ac:dyDescent="0.35"/>
    <row r="15281" customFormat="1" x14ac:dyDescent="0.35"/>
    <row r="15282" customFormat="1" x14ac:dyDescent="0.35"/>
    <row r="15283" customFormat="1" x14ac:dyDescent="0.35"/>
    <row r="15284" customFormat="1" x14ac:dyDescent="0.35"/>
    <row r="15285" customFormat="1" x14ac:dyDescent="0.35"/>
    <row r="15286" customFormat="1" x14ac:dyDescent="0.35"/>
    <row r="15287" customFormat="1" x14ac:dyDescent="0.35"/>
    <row r="15288" customFormat="1" x14ac:dyDescent="0.35"/>
    <row r="15289" customFormat="1" x14ac:dyDescent="0.35"/>
    <row r="15290" customFormat="1" x14ac:dyDescent="0.35"/>
    <row r="15291" customFormat="1" x14ac:dyDescent="0.35"/>
    <row r="15292" customFormat="1" x14ac:dyDescent="0.35"/>
    <row r="15293" customFormat="1" x14ac:dyDescent="0.35"/>
    <row r="15294" customFormat="1" x14ac:dyDescent="0.35"/>
    <row r="15295" customFormat="1" x14ac:dyDescent="0.35"/>
    <row r="15296" customFormat="1" x14ac:dyDescent="0.35"/>
    <row r="15297" customFormat="1" x14ac:dyDescent="0.35"/>
    <row r="15298" customFormat="1" x14ac:dyDescent="0.35"/>
    <row r="15299" customFormat="1" x14ac:dyDescent="0.35"/>
    <row r="15300" customFormat="1" x14ac:dyDescent="0.35"/>
    <row r="15301" customFormat="1" x14ac:dyDescent="0.35"/>
    <row r="15302" customFormat="1" x14ac:dyDescent="0.35"/>
    <row r="15303" customFormat="1" x14ac:dyDescent="0.35"/>
    <row r="15304" customFormat="1" x14ac:dyDescent="0.35"/>
    <row r="15305" customFormat="1" x14ac:dyDescent="0.35"/>
    <row r="15306" customFormat="1" x14ac:dyDescent="0.35"/>
    <row r="15307" customFormat="1" x14ac:dyDescent="0.35"/>
    <row r="15308" customFormat="1" x14ac:dyDescent="0.35"/>
    <row r="15309" customFormat="1" x14ac:dyDescent="0.35"/>
    <row r="15310" customFormat="1" x14ac:dyDescent="0.35"/>
    <row r="15311" customFormat="1" x14ac:dyDescent="0.35"/>
    <row r="15312" customFormat="1" x14ac:dyDescent="0.35"/>
    <row r="15313" customFormat="1" x14ac:dyDescent="0.35"/>
    <row r="15314" customFormat="1" x14ac:dyDescent="0.35"/>
    <row r="15315" customFormat="1" x14ac:dyDescent="0.35"/>
    <row r="15316" customFormat="1" x14ac:dyDescent="0.35"/>
    <row r="15317" customFormat="1" x14ac:dyDescent="0.35"/>
    <row r="15318" customFormat="1" x14ac:dyDescent="0.35"/>
    <row r="15319" customFormat="1" x14ac:dyDescent="0.35"/>
    <row r="15320" customFormat="1" x14ac:dyDescent="0.35"/>
    <row r="15321" customFormat="1" x14ac:dyDescent="0.35"/>
    <row r="15322" customFormat="1" x14ac:dyDescent="0.35"/>
    <row r="15323" customFormat="1" x14ac:dyDescent="0.35"/>
    <row r="15324" customFormat="1" x14ac:dyDescent="0.35"/>
    <row r="15325" customFormat="1" x14ac:dyDescent="0.35"/>
    <row r="15326" customFormat="1" x14ac:dyDescent="0.35"/>
    <row r="15327" customFormat="1" x14ac:dyDescent="0.35"/>
    <row r="15328" customFormat="1" x14ac:dyDescent="0.35"/>
    <row r="15329" customFormat="1" x14ac:dyDescent="0.35"/>
    <row r="15330" customFormat="1" x14ac:dyDescent="0.35"/>
    <row r="15331" customFormat="1" x14ac:dyDescent="0.35"/>
    <row r="15332" customFormat="1" x14ac:dyDescent="0.35"/>
    <row r="15333" customFormat="1" x14ac:dyDescent="0.35"/>
    <row r="15334" customFormat="1" x14ac:dyDescent="0.35"/>
    <row r="15335" customFormat="1" x14ac:dyDescent="0.35"/>
    <row r="15336" customFormat="1" x14ac:dyDescent="0.35"/>
    <row r="15337" customFormat="1" x14ac:dyDescent="0.35"/>
    <row r="15338" customFormat="1" x14ac:dyDescent="0.35"/>
    <row r="15339" customFormat="1" x14ac:dyDescent="0.35"/>
    <row r="15340" customFormat="1" x14ac:dyDescent="0.35"/>
    <row r="15341" customFormat="1" x14ac:dyDescent="0.35"/>
    <row r="15342" customFormat="1" x14ac:dyDescent="0.35"/>
    <row r="15343" customFormat="1" x14ac:dyDescent="0.35"/>
    <row r="15344" customFormat="1" x14ac:dyDescent="0.35"/>
    <row r="15345" customFormat="1" x14ac:dyDescent="0.35"/>
    <row r="15346" customFormat="1" x14ac:dyDescent="0.35"/>
    <row r="15347" customFormat="1" x14ac:dyDescent="0.35"/>
    <row r="15348" customFormat="1" x14ac:dyDescent="0.35"/>
    <row r="15349" customFormat="1" x14ac:dyDescent="0.35"/>
    <row r="15350" customFormat="1" x14ac:dyDescent="0.35"/>
    <row r="15351" customFormat="1" x14ac:dyDescent="0.35"/>
    <row r="15352" customFormat="1" x14ac:dyDescent="0.35"/>
    <row r="15353" customFormat="1" x14ac:dyDescent="0.35"/>
    <row r="15354" customFormat="1" x14ac:dyDescent="0.35"/>
    <row r="15355" customFormat="1" x14ac:dyDescent="0.35"/>
    <row r="15356" customFormat="1" x14ac:dyDescent="0.35"/>
    <row r="15357" customFormat="1" x14ac:dyDescent="0.35"/>
    <row r="15358" customFormat="1" x14ac:dyDescent="0.35"/>
    <row r="15359" customFormat="1" x14ac:dyDescent="0.35"/>
    <row r="15360" customFormat="1" x14ac:dyDescent="0.35"/>
    <row r="15361" customFormat="1" x14ac:dyDescent="0.35"/>
    <row r="15362" customFormat="1" x14ac:dyDescent="0.35"/>
    <row r="15363" customFormat="1" x14ac:dyDescent="0.35"/>
    <row r="15364" customFormat="1" x14ac:dyDescent="0.35"/>
    <row r="15365" customFormat="1" x14ac:dyDescent="0.35"/>
    <row r="15366" customFormat="1" x14ac:dyDescent="0.35"/>
    <row r="15367" customFormat="1" x14ac:dyDescent="0.35"/>
    <row r="15368" customFormat="1" x14ac:dyDescent="0.35"/>
    <row r="15369" customFormat="1" x14ac:dyDescent="0.35"/>
    <row r="15370" customFormat="1" x14ac:dyDescent="0.35"/>
    <row r="15371" customFormat="1" x14ac:dyDescent="0.35"/>
    <row r="15372" customFormat="1" x14ac:dyDescent="0.35"/>
    <row r="15373" customFormat="1" x14ac:dyDescent="0.35"/>
    <row r="15374" customFormat="1" x14ac:dyDescent="0.35"/>
    <row r="15375" customFormat="1" x14ac:dyDescent="0.35"/>
    <row r="15376" customFormat="1" x14ac:dyDescent="0.35"/>
    <row r="15377" customFormat="1" x14ac:dyDescent="0.35"/>
    <row r="15378" customFormat="1" x14ac:dyDescent="0.35"/>
    <row r="15379" customFormat="1" x14ac:dyDescent="0.35"/>
    <row r="15380" customFormat="1" x14ac:dyDescent="0.35"/>
    <row r="15381" customFormat="1" x14ac:dyDescent="0.35"/>
    <row r="15382" customFormat="1" x14ac:dyDescent="0.35"/>
    <row r="15383" customFormat="1" x14ac:dyDescent="0.35"/>
    <row r="15384" customFormat="1" x14ac:dyDescent="0.35"/>
    <row r="15385" customFormat="1" x14ac:dyDescent="0.35"/>
    <row r="15386" customFormat="1" x14ac:dyDescent="0.35"/>
    <row r="15387" customFormat="1" x14ac:dyDescent="0.35"/>
    <row r="15388" customFormat="1" x14ac:dyDescent="0.35"/>
    <row r="15389" customFormat="1" x14ac:dyDescent="0.35"/>
    <row r="15390" customFormat="1" x14ac:dyDescent="0.35"/>
    <row r="15391" customFormat="1" x14ac:dyDescent="0.35"/>
    <row r="15392" customFormat="1" x14ac:dyDescent="0.35"/>
    <row r="15393" customFormat="1" x14ac:dyDescent="0.35"/>
    <row r="15394" customFormat="1" x14ac:dyDescent="0.35"/>
    <row r="15395" customFormat="1" x14ac:dyDescent="0.35"/>
    <row r="15396" customFormat="1" x14ac:dyDescent="0.35"/>
    <row r="15397" customFormat="1" x14ac:dyDescent="0.35"/>
    <row r="15398" customFormat="1" x14ac:dyDescent="0.35"/>
    <row r="15399" customFormat="1" x14ac:dyDescent="0.35"/>
    <row r="15400" customFormat="1" x14ac:dyDescent="0.35"/>
    <row r="15401" customFormat="1" x14ac:dyDescent="0.35"/>
    <row r="15402" customFormat="1" x14ac:dyDescent="0.35"/>
    <row r="15403" customFormat="1" x14ac:dyDescent="0.35"/>
    <row r="15404" customFormat="1" x14ac:dyDescent="0.35"/>
    <row r="15405" customFormat="1" x14ac:dyDescent="0.35"/>
    <row r="15406" customFormat="1" x14ac:dyDescent="0.35"/>
    <row r="15407" customFormat="1" x14ac:dyDescent="0.35"/>
    <row r="15408" customFormat="1" x14ac:dyDescent="0.35"/>
    <row r="15409" customFormat="1" x14ac:dyDescent="0.35"/>
    <row r="15410" customFormat="1" x14ac:dyDescent="0.35"/>
    <row r="15411" customFormat="1" x14ac:dyDescent="0.35"/>
    <row r="15412" customFormat="1" x14ac:dyDescent="0.35"/>
    <row r="15413" customFormat="1" x14ac:dyDescent="0.35"/>
    <row r="15414" customFormat="1" x14ac:dyDescent="0.35"/>
    <row r="15415" customFormat="1" x14ac:dyDescent="0.35"/>
    <row r="15416" customFormat="1" x14ac:dyDescent="0.35"/>
    <row r="15417" customFormat="1" x14ac:dyDescent="0.35"/>
    <row r="15418" customFormat="1" x14ac:dyDescent="0.35"/>
    <row r="15419" customFormat="1" x14ac:dyDescent="0.35"/>
    <row r="15420" customFormat="1" x14ac:dyDescent="0.35"/>
    <row r="15421" customFormat="1" x14ac:dyDescent="0.35"/>
    <row r="15422" customFormat="1" x14ac:dyDescent="0.35"/>
    <row r="15423" customFormat="1" x14ac:dyDescent="0.35"/>
    <row r="15424" customFormat="1" x14ac:dyDescent="0.35"/>
    <row r="15425" customFormat="1" x14ac:dyDescent="0.35"/>
    <row r="15426" customFormat="1" x14ac:dyDescent="0.35"/>
    <row r="15427" customFormat="1" x14ac:dyDescent="0.35"/>
    <row r="15428" customFormat="1" x14ac:dyDescent="0.35"/>
    <row r="15429" customFormat="1" x14ac:dyDescent="0.35"/>
    <row r="15430" customFormat="1" x14ac:dyDescent="0.35"/>
    <row r="15431" customFormat="1" x14ac:dyDescent="0.35"/>
    <row r="15432" customFormat="1" x14ac:dyDescent="0.35"/>
    <row r="15433" customFormat="1" x14ac:dyDescent="0.35"/>
    <row r="15434" customFormat="1" x14ac:dyDescent="0.35"/>
    <row r="15435" customFormat="1" x14ac:dyDescent="0.35"/>
    <row r="15436" customFormat="1" x14ac:dyDescent="0.35"/>
    <row r="15437" customFormat="1" x14ac:dyDescent="0.35"/>
    <row r="15438" customFormat="1" x14ac:dyDescent="0.35"/>
    <row r="15439" customFormat="1" x14ac:dyDescent="0.35"/>
    <row r="15440" customFormat="1" x14ac:dyDescent="0.35"/>
    <row r="15441" customFormat="1" x14ac:dyDescent="0.35"/>
    <row r="15442" customFormat="1" x14ac:dyDescent="0.35"/>
    <row r="15443" customFormat="1" x14ac:dyDescent="0.35"/>
    <row r="15444" customFormat="1" x14ac:dyDescent="0.35"/>
    <row r="15445" customFormat="1" x14ac:dyDescent="0.35"/>
    <row r="15446" customFormat="1" x14ac:dyDescent="0.35"/>
    <row r="15447" customFormat="1" x14ac:dyDescent="0.35"/>
    <row r="15448" customFormat="1" x14ac:dyDescent="0.35"/>
    <row r="15449" customFormat="1" x14ac:dyDescent="0.35"/>
    <row r="15450" customFormat="1" x14ac:dyDescent="0.35"/>
    <row r="15451" customFormat="1" x14ac:dyDescent="0.35"/>
    <row r="15452" customFormat="1" x14ac:dyDescent="0.35"/>
    <row r="15453" customFormat="1" x14ac:dyDescent="0.35"/>
    <row r="15454" customFormat="1" x14ac:dyDescent="0.35"/>
    <row r="15455" customFormat="1" x14ac:dyDescent="0.35"/>
    <row r="15456" customFormat="1" x14ac:dyDescent="0.35"/>
    <row r="15457" customFormat="1" x14ac:dyDescent="0.35"/>
    <row r="15458" customFormat="1" x14ac:dyDescent="0.35"/>
    <row r="15459" customFormat="1" x14ac:dyDescent="0.35"/>
    <row r="15460" customFormat="1" x14ac:dyDescent="0.35"/>
    <row r="15461" customFormat="1" x14ac:dyDescent="0.35"/>
    <row r="15462" customFormat="1" x14ac:dyDescent="0.35"/>
    <row r="15463" customFormat="1" x14ac:dyDescent="0.35"/>
    <row r="15464" customFormat="1" x14ac:dyDescent="0.35"/>
    <row r="15465" customFormat="1" x14ac:dyDescent="0.35"/>
    <row r="15466" customFormat="1" x14ac:dyDescent="0.35"/>
    <row r="15467" customFormat="1" x14ac:dyDescent="0.35"/>
    <row r="15468" customFormat="1" x14ac:dyDescent="0.35"/>
    <row r="15469" customFormat="1" x14ac:dyDescent="0.35"/>
    <row r="15470" customFormat="1" x14ac:dyDescent="0.35"/>
    <row r="15471" customFormat="1" x14ac:dyDescent="0.35"/>
    <row r="15472" customFormat="1" x14ac:dyDescent="0.35"/>
    <row r="15473" customFormat="1" x14ac:dyDescent="0.35"/>
    <row r="15474" customFormat="1" x14ac:dyDescent="0.35"/>
    <row r="15475" customFormat="1" x14ac:dyDescent="0.35"/>
    <row r="15476" customFormat="1" x14ac:dyDescent="0.35"/>
    <row r="15477" customFormat="1" x14ac:dyDescent="0.35"/>
    <row r="15478" customFormat="1" x14ac:dyDescent="0.35"/>
    <row r="15479" customFormat="1" x14ac:dyDescent="0.35"/>
    <row r="15480" customFormat="1" x14ac:dyDescent="0.35"/>
    <row r="15481" customFormat="1" x14ac:dyDescent="0.35"/>
    <row r="15482" customFormat="1" x14ac:dyDescent="0.35"/>
    <row r="15483" customFormat="1" x14ac:dyDescent="0.35"/>
    <row r="15484" customFormat="1" x14ac:dyDescent="0.35"/>
    <row r="15485" customFormat="1" x14ac:dyDescent="0.35"/>
    <row r="15486" customFormat="1" x14ac:dyDescent="0.35"/>
    <row r="15487" customFormat="1" x14ac:dyDescent="0.35"/>
    <row r="15488" customFormat="1" x14ac:dyDescent="0.35"/>
    <row r="15489" customFormat="1" x14ac:dyDescent="0.35"/>
    <row r="15490" customFormat="1" x14ac:dyDescent="0.35"/>
    <row r="15491" customFormat="1" x14ac:dyDescent="0.35"/>
    <row r="15492" customFormat="1" x14ac:dyDescent="0.35"/>
    <row r="15493" customFormat="1" x14ac:dyDescent="0.35"/>
    <row r="15494" customFormat="1" x14ac:dyDescent="0.35"/>
    <row r="15495" customFormat="1" x14ac:dyDescent="0.35"/>
    <row r="15496" customFormat="1" x14ac:dyDescent="0.35"/>
    <row r="15497" customFormat="1" x14ac:dyDescent="0.35"/>
    <row r="15498" customFormat="1" x14ac:dyDescent="0.35"/>
    <row r="15499" customFormat="1" x14ac:dyDescent="0.35"/>
    <row r="15500" customFormat="1" x14ac:dyDescent="0.35"/>
    <row r="15501" customFormat="1" x14ac:dyDescent="0.35"/>
    <row r="15502" customFormat="1" x14ac:dyDescent="0.35"/>
    <row r="15503" customFormat="1" x14ac:dyDescent="0.35"/>
    <row r="15504" customFormat="1" x14ac:dyDescent="0.35"/>
    <row r="15505" customFormat="1" x14ac:dyDescent="0.35"/>
    <row r="15506" customFormat="1" x14ac:dyDescent="0.35"/>
    <row r="15507" customFormat="1" x14ac:dyDescent="0.35"/>
    <row r="15508" customFormat="1" x14ac:dyDescent="0.35"/>
    <row r="15509" customFormat="1" x14ac:dyDescent="0.35"/>
    <row r="15510" customFormat="1" x14ac:dyDescent="0.35"/>
    <row r="15511" customFormat="1" x14ac:dyDescent="0.35"/>
    <row r="15512" customFormat="1" x14ac:dyDescent="0.35"/>
    <row r="15513" customFormat="1" x14ac:dyDescent="0.35"/>
    <row r="15514" customFormat="1" x14ac:dyDescent="0.35"/>
    <row r="15515" customFormat="1" x14ac:dyDescent="0.35"/>
    <row r="15516" customFormat="1" x14ac:dyDescent="0.35"/>
    <row r="15517" customFormat="1" x14ac:dyDescent="0.35"/>
    <row r="15518" customFormat="1" x14ac:dyDescent="0.35"/>
    <row r="15519" customFormat="1" x14ac:dyDescent="0.35"/>
    <row r="15520" customFormat="1" x14ac:dyDescent="0.35"/>
    <row r="15521" customFormat="1" x14ac:dyDescent="0.35"/>
    <row r="15522" customFormat="1" x14ac:dyDescent="0.35"/>
    <row r="15523" customFormat="1" x14ac:dyDescent="0.35"/>
    <row r="15524" customFormat="1" x14ac:dyDescent="0.35"/>
    <row r="15525" customFormat="1" x14ac:dyDescent="0.35"/>
    <row r="15526" customFormat="1" x14ac:dyDescent="0.35"/>
    <row r="15527" customFormat="1" x14ac:dyDescent="0.35"/>
    <row r="15528" customFormat="1" x14ac:dyDescent="0.35"/>
    <row r="15529" customFormat="1" x14ac:dyDescent="0.35"/>
    <row r="15530" customFormat="1" x14ac:dyDescent="0.35"/>
    <row r="15531" customFormat="1" x14ac:dyDescent="0.35"/>
    <row r="15532" customFormat="1" x14ac:dyDescent="0.35"/>
    <row r="15533" customFormat="1" x14ac:dyDescent="0.35"/>
    <row r="15534" customFormat="1" x14ac:dyDescent="0.35"/>
    <row r="15535" customFormat="1" x14ac:dyDescent="0.35"/>
    <row r="15536" customFormat="1" x14ac:dyDescent="0.35"/>
    <row r="15537" customFormat="1" x14ac:dyDescent="0.35"/>
    <row r="15538" customFormat="1" x14ac:dyDescent="0.35"/>
    <row r="15539" customFormat="1" x14ac:dyDescent="0.35"/>
    <row r="15540" customFormat="1" x14ac:dyDescent="0.35"/>
    <row r="15541" customFormat="1" x14ac:dyDescent="0.35"/>
    <row r="15542" customFormat="1" x14ac:dyDescent="0.35"/>
    <row r="15543" customFormat="1" x14ac:dyDescent="0.35"/>
    <row r="15544" customFormat="1" x14ac:dyDescent="0.35"/>
    <row r="15545" customFormat="1" x14ac:dyDescent="0.35"/>
    <row r="15546" customFormat="1" x14ac:dyDescent="0.35"/>
    <row r="15547" customFormat="1" x14ac:dyDescent="0.35"/>
    <row r="15548" customFormat="1" x14ac:dyDescent="0.35"/>
    <row r="15549" customFormat="1" x14ac:dyDescent="0.35"/>
    <row r="15550" customFormat="1" x14ac:dyDescent="0.35"/>
    <row r="15551" customFormat="1" x14ac:dyDescent="0.35"/>
    <row r="15552" customFormat="1" x14ac:dyDescent="0.35"/>
    <row r="15553" customFormat="1" x14ac:dyDescent="0.35"/>
    <row r="15554" customFormat="1" x14ac:dyDescent="0.35"/>
    <row r="15555" customFormat="1" x14ac:dyDescent="0.35"/>
    <row r="15556" customFormat="1" x14ac:dyDescent="0.35"/>
    <row r="15557" customFormat="1" x14ac:dyDescent="0.35"/>
    <row r="15558" customFormat="1" x14ac:dyDescent="0.35"/>
    <row r="15559" customFormat="1" x14ac:dyDescent="0.35"/>
    <row r="15560" customFormat="1" x14ac:dyDescent="0.35"/>
    <row r="15561" customFormat="1" x14ac:dyDescent="0.35"/>
    <row r="15562" customFormat="1" x14ac:dyDescent="0.35"/>
    <row r="15563" customFormat="1" x14ac:dyDescent="0.35"/>
    <row r="15564" customFormat="1" x14ac:dyDescent="0.35"/>
    <row r="15565" customFormat="1" x14ac:dyDescent="0.35"/>
    <row r="15566" customFormat="1" x14ac:dyDescent="0.35"/>
    <row r="15567" customFormat="1" x14ac:dyDescent="0.35"/>
    <row r="15568" customFormat="1" x14ac:dyDescent="0.35"/>
    <row r="15569" customFormat="1" x14ac:dyDescent="0.35"/>
    <row r="15570" customFormat="1" x14ac:dyDescent="0.35"/>
    <row r="15571" customFormat="1" x14ac:dyDescent="0.35"/>
    <row r="15572" customFormat="1" x14ac:dyDescent="0.35"/>
    <row r="15573" customFormat="1" x14ac:dyDescent="0.35"/>
    <row r="15574" customFormat="1" x14ac:dyDescent="0.35"/>
    <row r="15575" customFormat="1" x14ac:dyDescent="0.35"/>
    <row r="15576" customFormat="1" x14ac:dyDescent="0.35"/>
    <row r="15577" customFormat="1" x14ac:dyDescent="0.35"/>
    <row r="15578" customFormat="1" x14ac:dyDescent="0.35"/>
    <row r="15579" customFormat="1" x14ac:dyDescent="0.35"/>
    <row r="15580" customFormat="1" x14ac:dyDescent="0.35"/>
    <row r="15581" customFormat="1" x14ac:dyDescent="0.35"/>
    <row r="15582" customFormat="1" x14ac:dyDescent="0.35"/>
    <row r="15583" customFormat="1" x14ac:dyDescent="0.35"/>
    <row r="15584" customFormat="1" x14ac:dyDescent="0.35"/>
    <row r="15585" customFormat="1" x14ac:dyDescent="0.35"/>
    <row r="15586" customFormat="1" x14ac:dyDescent="0.35"/>
    <row r="15587" customFormat="1" x14ac:dyDescent="0.35"/>
    <row r="15588" customFormat="1" x14ac:dyDescent="0.35"/>
    <row r="15589" customFormat="1" x14ac:dyDescent="0.35"/>
    <row r="15590" customFormat="1" x14ac:dyDescent="0.35"/>
    <row r="15591" customFormat="1" x14ac:dyDescent="0.35"/>
    <row r="15592" customFormat="1" x14ac:dyDescent="0.35"/>
    <row r="15593" customFormat="1" x14ac:dyDescent="0.35"/>
    <row r="15594" customFormat="1" x14ac:dyDescent="0.35"/>
    <row r="15595" customFormat="1" x14ac:dyDescent="0.35"/>
    <row r="15596" customFormat="1" x14ac:dyDescent="0.35"/>
    <row r="15597" customFormat="1" x14ac:dyDescent="0.35"/>
    <row r="15598" customFormat="1" x14ac:dyDescent="0.35"/>
    <row r="15599" customFormat="1" x14ac:dyDescent="0.35"/>
    <row r="15600" customFormat="1" x14ac:dyDescent="0.35"/>
    <row r="15601" customFormat="1" x14ac:dyDescent="0.35"/>
    <row r="15602" customFormat="1" x14ac:dyDescent="0.35"/>
    <row r="15603" customFormat="1" x14ac:dyDescent="0.35"/>
    <row r="15604" customFormat="1" x14ac:dyDescent="0.35"/>
    <row r="15605" customFormat="1" x14ac:dyDescent="0.35"/>
    <row r="15606" customFormat="1" x14ac:dyDescent="0.35"/>
    <row r="15607" customFormat="1" x14ac:dyDescent="0.35"/>
    <row r="15608" customFormat="1" x14ac:dyDescent="0.35"/>
    <row r="15609" customFormat="1" x14ac:dyDescent="0.35"/>
    <row r="15610" customFormat="1" x14ac:dyDescent="0.35"/>
    <row r="15611" customFormat="1" x14ac:dyDescent="0.35"/>
    <row r="15612" customFormat="1" x14ac:dyDescent="0.35"/>
    <row r="15613" customFormat="1" x14ac:dyDescent="0.35"/>
    <row r="15614" customFormat="1" x14ac:dyDescent="0.35"/>
    <row r="15615" customFormat="1" x14ac:dyDescent="0.35"/>
    <row r="15616" customFormat="1" x14ac:dyDescent="0.35"/>
    <row r="15617" customFormat="1" x14ac:dyDescent="0.35"/>
    <row r="15618" customFormat="1" x14ac:dyDescent="0.35"/>
    <row r="15619" customFormat="1" x14ac:dyDescent="0.35"/>
    <row r="15620" customFormat="1" x14ac:dyDescent="0.35"/>
    <row r="15621" customFormat="1" x14ac:dyDescent="0.35"/>
    <row r="15622" customFormat="1" x14ac:dyDescent="0.35"/>
    <row r="15623" customFormat="1" x14ac:dyDescent="0.35"/>
    <row r="15624" customFormat="1" x14ac:dyDescent="0.35"/>
    <row r="15625" customFormat="1" x14ac:dyDescent="0.35"/>
    <row r="15626" customFormat="1" x14ac:dyDescent="0.35"/>
    <row r="15627" customFormat="1" x14ac:dyDescent="0.35"/>
    <row r="15628" customFormat="1" x14ac:dyDescent="0.35"/>
    <row r="15629" customFormat="1" x14ac:dyDescent="0.35"/>
    <row r="15630" customFormat="1" x14ac:dyDescent="0.35"/>
    <row r="15631" customFormat="1" x14ac:dyDescent="0.35"/>
    <row r="15632" customFormat="1" x14ac:dyDescent="0.35"/>
    <row r="15633" customFormat="1" x14ac:dyDescent="0.35"/>
    <row r="15634" customFormat="1" x14ac:dyDescent="0.35"/>
    <row r="15635" customFormat="1" x14ac:dyDescent="0.35"/>
    <row r="15636" customFormat="1" x14ac:dyDescent="0.35"/>
    <row r="15637" customFormat="1" x14ac:dyDescent="0.35"/>
    <row r="15638" customFormat="1" x14ac:dyDescent="0.35"/>
    <row r="15639" customFormat="1" x14ac:dyDescent="0.35"/>
    <row r="15640" customFormat="1" x14ac:dyDescent="0.35"/>
    <row r="15641" customFormat="1" x14ac:dyDescent="0.35"/>
    <row r="15642" customFormat="1" x14ac:dyDescent="0.35"/>
    <row r="15643" customFormat="1" x14ac:dyDescent="0.35"/>
    <row r="15644" customFormat="1" x14ac:dyDescent="0.35"/>
    <row r="15645" customFormat="1" x14ac:dyDescent="0.35"/>
    <row r="15646" customFormat="1" x14ac:dyDescent="0.35"/>
    <row r="15647" customFormat="1" x14ac:dyDescent="0.35"/>
    <row r="15648" customFormat="1" x14ac:dyDescent="0.35"/>
    <row r="15649" customFormat="1" x14ac:dyDescent="0.35"/>
    <row r="15650" customFormat="1" x14ac:dyDescent="0.35"/>
    <row r="15651" customFormat="1" x14ac:dyDescent="0.35"/>
    <row r="15652" customFormat="1" x14ac:dyDescent="0.35"/>
    <row r="15653" customFormat="1" x14ac:dyDescent="0.35"/>
    <row r="15654" customFormat="1" x14ac:dyDescent="0.35"/>
    <row r="15655" customFormat="1" x14ac:dyDescent="0.35"/>
    <row r="15656" customFormat="1" x14ac:dyDescent="0.35"/>
    <row r="15657" customFormat="1" x14ac:dyDescent="0.35"/>
    <row r="15658" customFormat="1" x14ac:dyDescent="0.35"/>
    <row r="15659" customFormat="1" x14ac:dyDescent="0.35"/>
    <row r="15660" customFormat="1" x14ac:dyDescent="0.35"/>
    <row r="15661" customFormat="1" x14ac:dyDescent="0.35"/>
    <row r="15662" customFormat="1" x14ac:dyDescent="0.35"/>
    <row r="15663" customFormat="1" x14ac:dyDescent="0.35"/>
    <row r="15664" customFormat="1" x14ac:dyDescent="0.35"/>
    <row r="15665" customFormat="1" x14ac:dyDescent="0.35"/>
    <row r="15666" customFormat="1" x14ac:dyDescent="0.35"/>
    <row r="15667" customFormat="1" x14ac:dyDescent="0.35"/>
    <row r="15668" customFormat="1" x14ac:dyDescent="0.35"/>
    <row r="15669" customFormat="1" x14ac:dyDescent="0.35"/>
    <row r="15670" customFormat="1" x14ac:dyDescent="0.35"/>
    <row r="15671" customFormat="1" x14ac:dyDescent="0.35"/>
    <row r="15672" customFormat="1" x14ac:dyDescent="0.35"/>
    <row r="15673" customFormat="1" x14ac:dyDescent="0.35"/>
    <row r="15674" customFormat="1" x14ac:dyDescent="0.35"/>
    <row r="15675" customFormat="1" x14ac:dyDescent="0.35"/>
    <row r="15676" customFormat="1" x14ac:dyDescent="0.35"/>
    <row r="15677" customFormat="1" x14ac:dyDescent="0.35"/>
    <row r="15678" customFormat="1" x14ac:dyDescent="0.35"/>
    <row r="15679" customFormat="1" x14ac:dyDescent="0.35"/>
    <row r="15680" customFormat="1" x14ac:dyDescent="0.35"/>
    <row r="15681" customFormat="1" x14ac:dyDescent="0.35"/>
    <row r="15682" customFormat="1" x14ac:dyDescent="0.35"/>
    <row r="15683" customFormat="1" x14ac:dyDescent="0.35"/>
    <row r="15684" customFormat="1" x14ac:dyDescent="0.35"/>
    <row r="15685" customFormat="1" x14ac:dyDescent="0.35"/>
    <row r="15686" customFormat="1" x14ac:dyDescent="0.35"/>
    <row r="15687" customFormat="1" x14ac:dyDescent="0.35"/>
    <row r="15688" customFormat="1" x14ac:dyDescent="0.35"/>
    <row r="15689" customFormat="1" x14ac:dyDescent="0.35"/>
    <row r="15690" customFormat="1" x14ac:dyDescent="0.35"/>
    <row r="15691" customFormat="1" x14ac:dyDescent="0.35"/>
    <row r="15692" customFormat="1" x14ac:dyDescent="0.35"/>
    <row r="15693" customFormat="1" x14ac:dyDescent="0.35"/>
    <row r="15694" customFormat="1" x14ac:dyDescent="0.35"/>
    <row r="15695" customFormat="1" x14ac:dyDescent="0.35"/>
    <row r="15696" customFormat="1" x14ac:dyDescent="0.35"/>
    <row r="15697" customFormat="1" x14ac:dyDescent="0.35"/>
    <row r="15698" customFormat="1" x14ac:dyDescent="0.35"/>
    <row r="15699" customFormat="1" x14ac:dyDescent="0.35"/>
    <row r="15700" customFormat="1" x14ac:dyDescent="0.35"/>
    <row r="15701" customFormat="1" x14ac:dyDescent="0.35"/>
    <row r="15702" customFormat="1" x14ac:dyDescent="0.35"/>
    <row r="15703" customFormat="1" x14ac:dyDescent="0.35"/>
    <row r="15704" customFormat="1" x14ac:dyDescent="0.35"/>
    <row r="15705" customFormat="1" x14ac:dyDescent="0.35"/>
    <row r="15706" customFormat="1" x14ac:dyDescent="0.35"/>
    <row r="15707" customFormat="1" x14ac:dyDescent="0.35"/>
    <row r="15708" customFormat="1" x14ac:dyDescent="0.35"/>
    <row r="15709" customFormat="1" x14ac:dyDescent="0.35"/>
    <row r="15710" customFormat="1" x14ac:dyDescent="0.35"/>
    <row r="15711" customFormat="1" x14ac:dyDescent="0.35"/>
    <row r="15712" customFormat="1" x14ac:dyDescent="0.35"/>
    <row r="15713" customFormat="1" x14ac:dyDescent="0.35"/>
    <row r="15714" customFormat="1" x14ac:dyDescent="0.35"/>
    <row r="15715" customFormat="1" x14ac:dyDescent="0.35"/>
    <row r="15716" customFormat="1" x14ac:dyDescent="0.35"/>
    <row r="15717" customFormat="1" x14ac:dyDescent="0.35"/>
    <row r="15718" customFormat="1" x14ac:dyDescent="0.35"/>
    <row r="15719" customFormat="1" x14ac:dyDescent="0.35"/>
    <row r="15720" customFormat="1" x14ac:dyDescent="0.35"/>
    <row r="15721" customFormat="1" x14ac:dyDescent="0.35"/>
    <row r="15722" customFormat="1" x14ac:dyDescent="0.35"/>
    <row r="15723" customFormat="1" x14ac:dyDescent="0.35"/>
    <row r="15724" customFormat="1" x14ac:dyDescent="0.35"/>
    <row r="15725" customFormat="1" x14ac:dyDescent="0.35"/>
    <row r="15726" customFormat="1" x14ac:dyDescent="0.35"/>
    <row r="15727" customFormat="1" x14ac:dyDescent="0.35"/>
    <row r="15728" customFormat="1" x14ac:dyDescent="0.35"/>
    <row r="15729" customFormat="1" x14ac:dyDescent="0.35"/>
    <row r="15730" customFormat="1" x14ac:dyDescent="0.35"/>
    <row r="15731" customFormat="1" x14ac:dyDescent="0.35"/>
    <row r="15732" customFormat="1" x14ac:dyDescent="0.35"/>
    <row r="15733" customFormat="1" x14ac:dyDescent="0.35"/>
    <row r="15734" customFormat="1" x14ac:dyDescent="0.35"/>
    <row r="15735" customFormat="1" x14ac:dyDescent="0.35"/>
    <row r="15736" customFormat="1" x14ac:dyDescent="0.35"/>
    <row r="15737" customFormat="1" x14ac:dyDescent="0.35"/>
    <row r="15738" customFormat="1" x14ac:dyDescent="0.35"/>
    <row r="15739" customFormat="1" x14ac:dyDescent="0.35"/>
    <row r="15740" customFormat="1" x14ac:dyDescent="0.35"/>
    <row r="15741" customFormat="1" x14ac:dyDescent="0.35"/>
    <row r="15742" customFormat="1" x14ac:dyDescent="0.35"/>
    <row r="15743" customFormat="1" x14ac:dyDescent="0.35"/>
    <row r="15744" customFormat="1" x14ac:dyDescent="0.35"/>
    <row r="15745" customFormat="1" x14ac:dyDescent="0.35"/>
    <row r="15746" customFormat="1" x14ac:dyDescent="0.35"/>
    <row r="15747" customFormat="1" x14ac:dyDescent="0.35"/>
    <row r="15748" customFormat="1" x14ac:dyDescent="0.35"/>
    <row r="15749" customFormat="1" x14ac:dyDescent="0.35"/>
    <row r="15750" customFormat="1" x14ac:dyDescent="0.35"/>
    <row r="15751" customFormat="1" x14ac:dyDescent="0.35"/>
    <row r="15752" customFormat="1" x14ac:dyDescent="0.35"/>
    <row r="15753" customFormat="1" x14ac:dyDescent="0.35"/>
    <row r="15754" customFormat="1" x14ac:dyDescent="0.35"/>
    <row r="15755" customFormat="1" x14ac:dyDescent="0.35"/>
    <row r="15756" customFormat="1" x14ac:dyDescent="0.35"/>
    <row r="15757" customFormat="1" x14ac:dyDescent="0.35"/>
    <row r="15758" customFormat="1" x14ac:dyDescent="0.35"/>
    <row r="15759" customFormat="1" x14ac:dyDescent="0.35"/>
    <row r="15760" customFormat="1" x14ac:dyDescent="0.35"/>
    <row r="15761" customFormat="1" x14ac:dyDescent="0.35"/>
    <row r="15762" customFormat="1" x14ac:dyDescent="0.35"/>
    <row r="15763" customFormat="1" x14ac:dyDescent="0.35"/>
    <row r="15764" customFormat="1" x14ac:dyDescent="0.35"/>
    <row r="15765" customFormat="1" x14ac:dyDescent="0.35"/>
    <row r="15766" customFormat="1" x14ac:dyDescent="0.35"/>
    <row r="15767" customFormat="1" x14ac:dyDescent="0.35"/>
    <row r="15768" customFormat="1" x14ac:dyDescent="0.35"/>
    <row r="15769" customFormat="1" x14ac:dyDescent="0.35"/>
    <row r="15770" customFormat="1" x14ac:dyDescent="0.35"/>
    <row r="15771" customFormat="1" x14ac:dyDescent="0.35"/>
    <row r="15772" customFormat="1" x14ac:dyDescent="0.35"/>
    <row r="15773" customFormat="1" x14ac:dyDescent="0.35"/>
    <row r="15774" customFormat="1" x14ac:dyDescent="0.35"/>
    <row r="15775" customFormat="1" x14ac:dyDescent="0.35"/>
    <row r="15776" customFormat="1" x14ac:dyDescent="0.35"/>
    <row r="15777" customFormat="1" x14ac:dyDescent="0.35"/>
    <row r="15778" customFormat="1" x14ac:dyDescent="0.35"/>
    <row r="15779" customFormat="1" x14ac:dyDescent="0.35"/>
    <row r="15780" customFormat="1" x14ac:dyDescent="0.35"/>
    <row r="15781" customFormat="1" x14ac:dyDescent="0.35"/>
    <row r="15782" customFormat="1" x14ac:dyDescent="0.35"/>
    <row r="15783" customFormat="1" x14ac:dyDescent="0.35"/>
    <row r="15784" customFormat="1" x14ac:dyDescent="0.35"/>
    <row r="15785" customFormat="1" x14ac:dyDescent="0.35"/>
    <row r="15786" customFormat="1" x14ac:dyDescent="0.35"/>
    <row r="15787" customFormat="1" x14ac:dyDescent="0.35"/>
    <row r="15788" customFormat="1" x14ac:dyDescent="0.35"/>
    <row r="15789" customFormat="1" x14ac:dyDescent="0.35"/>
    <row r="15790" customFormat="1" x14ac:dyDescent="0.35"/>
    <row r="15791" customFormat="1" x14ac:dyDescent="0.35"/>
    <row r="15792" customFormat="1" x14ac:dyDescent="0.35"/>
    <row r="15793" customFormat="1" x14ac:dyDescent="0.35"/>
    <row r="15794" customFormat="1" x14ac:dyDescent="0.35"/>
    <row r="15795" customFormat="1" x14ac:dyDescent="0.35"/>
    <row r="15796" customFormat="1" x14ac:dyDescent="0.35"/>
    <row r="15797" customFormat="1" x14ac:dyDescent="0.35"/>
    <row r="15798" customFormat="1" x14ac:dyDescent="0.35"/>
    <row r="15799" customFormat="1" x14ac:dyDescent="0.35"/>
    <row r="15800" customFormat="1" x14ac:dyDescent="0.35"/>
    <row r="15801" customFormat="1" x14ac:dyDescent="0.35"/>
    <row r="15802" customFormat="1" x14ac:dyDescent="0.35"/>
    <row r="15803" customFormat="1" x14ac:dyDescent="0.35"/>
    <row r="15804" customFormat="1" x14ac:dyDescent="0.35"/>
    <row r="15805" customFormat="1" x14ac:dyDescent="0.35"/>
    <row r="15806" customFormat="1" x14ac:dyDescent="0.35"/>
    <row r="15807" customFormat="1" x14ac:dyDescent="0.35"/>
    <row r="15808" customFormat="1" x14ac:dyDescent="0.35"/>
    <row r="15809" customFormat="1" x14ac:dyDescent="0.35"/>
    <row r="15810" customFormat="1" x14ac:dyDescent="0.35"/>
    <row r="15811" customFormat="1" x14ac:dyDescent="0.35"/>
    <row r="15812" customFormat="1" x14ac:dyDescent="0.35"/>
    <row r="15813" customFormat="1" x14ac:dyDescent="0.35"/>
    <row r="15814" customFormat="1" x14ac:dyDescent="0.35"/>
    <row r="15815" customFormat="1" x14ac:dyDescent="0.35"/>
    <row r="15816" customFormat="1" x14ac:dyDescent="0.35"/>
    <row r="15817" customFormat="1" x14ac:dyDescent="0.35"/>
    <row r="15818" customFormat="1" x14ac:dyDescent="0.35"/>
    <row r="15819" customFormat="1" x14ac:dyDescent="0.35"/>
    <row r="15820" customFormat="1" x14ac:dyDescent="0.35"/>
    <row r="15821" customFormat="1" x14ac:dyDescent="0.35"/>
    <row r="15822" customFormat="1" x14ac:dyDescent="0.35"/>
    <row r="15823" customFormat="1" x14ac:dyDescent="0.35"/>
    <row r="15824" customFormat="1" x14ac:dyDescent="0.35"/>
    <row r="15825" customFormat="1" x14ac:dyDescent="0.35"/>
    <row r="15826" customFormat="1" x14ac:dyDescent="0.35"/>
    <row r="15827" customFormat="1" x14ac:dyDescent="0.35"/>
    <row r="15828" customFormat="1" x14ac:dyDescent="0.35"/>
    <row r="15829" customFormat="1" x14ac:dyDescent="0.35"/>
    <row r="15830" customFormat="1" x14ac:dyDescent="0.35"/>
    <row r="15831" customFormat="1" x14ac:dyDescent="0.35"/>
    <row r="15832" customFormat="1" x14ac:dyDescent="0.35"/>
    <row r="15833" customFormat="1" x14ac:dyDescent="0.35"/>
    <row r="15834" customFormat="1" x14ac:dyDescent="0.35"/>
    <row r="15835" customFormat="1" x14ac:dyDescent="0.35"/>
    <row r="15836" customFormat="1" x14ac:dyDescent="0.35"/>
    <row r="15837" customFormat="1" x14ac:dyDescent="0.35"/>
    <row r="15838" customFormat="1" x14ac:dyDescent="0.35"/>
    <row r="15839" customFormat="1" x14ac:dyDescent="0.35"/>
    <row r="15840" customFormat="1" x14ac:dyDescent="0.35"/>
    <row r="15841" customFormat="1" x14ac:dyDescent="0.35"/>
    <row r="15842" customFormat="1" x14ac:dyDescent="0.35"/>
    <row r="15843" customFormat="1" x14ac:dyDescent="0.35"/>
    <row r="15844" customFormat="1" x14ac:dyDescent="0.35"/>
    <row r="15845" customFormat="1" x14ac:dyDescent="0.35"/>
    <row r="15846" customFormat="1" x14ac:dyDescent="0.35"/>
    <row r="15847" customFormat="1" x14ac:dyDescent="0.35"/>
    <row r="15848" customFormat="1" x14ac:dyDescent="0.35"/>
    <row r="15849" customFormat="1" x14ac:dyDescent="0.35"/>
    <row r="15850" customFormat="1" x14ac:dyDescent="0.35"/>
    <row r="15851" customFormat="1" x14ac:dyDescent="0.35"/>
    <row r="15852" customFormat="1" x14ac:dyDescent="0.35"/>
    <row r="15853" customFormat="1" x14ac:dyDescent="0.35"/>
    <row r="15854" customFormat="1" x14ac:dyDescent="0.35"/>
    <row r="15855" customFormat="1" x14ac:dyDescent="0.35"/>
    <row r="15856" customFormat="1" x14ac:dyDescent="0.35"/>
    <row r="15857" customFormat="1" x14ac:dyDescent="0.35"/>
    <row r="15858" customFormat="1" x14ac:dyDescent="0.35"/>
    <row r="15859" customFormat="1" x14ac:dyDescent="0.35"/>
    <row r="15860" customFormat="1" x14ac:dyDescent="0.35"/>
    <row r="15861" customFormat="1" x14ac:dyDescent="0.35"/>
    <row r="15862" customFormat="1" x14ac:dyDescent="0.35"/>
    <row r="15863" customFormat="1" x14ac:dyDescent="0.35"/>
    <row r="15864" customFormat="1" x14ac:dyDescent="0.35"/>
    <row r="15865" customFormat="1" x14ac:dyDescent="0.35"/>
    <row r="15866" customFormat="1" x14ac:dyDescent="0.35"/>
    <row r="15867" customFormat="1" x14ac:dyDescent="0.35"/>
    <row r="15868" customFormat="1" x14ac:dyDescent="0.35"/>
    <row r="15869" customFormat="1" x14ac:dyDescent="0.35"/>
    <row r="15870" customFormat="1" x14ac:dyDescent="0.35"/>
    <row r="15871" customFormat="1" x14ac:dyDescent="0.35"/>
    <row r="15872" customFormat="1" x14ac:dyDescent="0.35"/>
    <row r="15873" customFormat="1" x14ac:dyDescent="0.35"/>
    <row r="15874" customFormat="1" x14ac:dyDescent="0.35"/>
    <row r="15875" customFormat="1" x14ac:dyDescent="0.35"/>
    <row r="15876" customFormat="1" x14ac:dyDescent="0.35"/>
    <row r="15877" customFormat="1" x14ac:dyDescent="0.35"/>
    <row r="15878" customFormat="1" x14ac:dyDescent="0.35"/>
    <row r="15879" customFormat="1" x14ac:dyDescent="0.35"/>
    <row r="15880" customFormat="1" x14ac:dyDescent="0.35"/>
    <row r="15881" customFormat="1" x14ac:dyDescent="0.35"/>
    <row r="15882" customFormat="1" x14ac:dyDescent="0.35"/>
    <row r="15883" customFormat="1" x14ac:dyDescent="0.35"/>
    <row r="15884" customFormat="1" x14ac:dyDescent="0.35"/>
    <row r="15885" customFormat="1" x14ac:dyDescent="0.35"/>
    <row r="15886" customFormat="1" x14ac:dyDescent="0.35"/>
    <row r="15887" customFormat="1" x14ac:dyDescent="0.35"/>
    <row r="15888" customFormat="1" x14ac:dyDescent="0.35"/>
    <row r="15889" customFormat="1" x14ac:dyDescent="0.35"/>
    <row r="15890" customFormat="1" x14ac:dyDescent="0.35"/>
    <row r="15891" customFormat="1" x14ac:dyDescent="0.35"/>
    <row r="15892" customFormat="1" x14ac:dyDescent="0.35"/>
    <row r="15893" customFormat="1" x14ac:dyDescent="0.35"/>
    <row r="15894" customFormat="1" x14ac:dyDescent="0.35"/>
    <row r="15895" customFormat="1" x14ac:dyDescent="0.35"/>
    <row r="15896" customFormat="1" x14ac:dyDescent="0.35"/>
    <row r="15897" customFormat="1" x14ac:dyDescent="0.35"/>
    <row r="15898" customFormat="1" x14ac:dyDescent="0.35"/>
    <row r="15899" customFormat="1" x14ac:dyDescent="0.35"/>
    <row r="15900" customFormat="1" x14ac:dyDescent="0.35"/>
    <row r="15901" customFormat="1" x14ac:dyDescent="0.35"/>
    <row r="15902" customFormat="1" x14ac:dyDescent="0.35"/>
    <row r="15903" customFormat="1" x14ac:dyDescent="0.35"/>
    <row r="15904" customFormat="1" x14ac:dyDescent="0.35"/>
    <row r="15905" customFormat="1" x14ac:dyDescent="0.35"/>
    <row r="15906" customFormat="1" x14ac:dyDescent="0.35"/>
    <row r="15907" customFormat="1" x14ac:dyDescent="0.35"/>
    <row r="15908" customFormat="1" x14ac:dyDescent="0.35"/>
    <row r="15909" customFormat="1" x14ac:dyDescent="0.35"/>
    <row r="15910" customFormat="1" x14ac:dyDescent="0.35"/>
    <row r="15911" customFormat="1" x14ac:dyDescent="0.35"/>
    <row r="15912" customFormat="1" x14ac:dyDescent="0.35"/>
    <row r="15913" customFormat="1" x14ac:dyDescent="0.35"/>
    <row r="15914" customFormat="1" x14ac:dyDescent="0.35"/>
    <row r="15915" customFormat="1" x14ac:dyDescent="0.35"/>
    <row r="15916" customFormat="1" x14ac:dyDescent="0.35"/>
    <row r="15917" customFormat="1" x14ac:dyDescent="0.35"/>
    <row r="15918" customFormat="1" x14ac:dyDescent="0.35"/>
    <row r="15919" customFormat="1" x14ac:dyDescent="0.35"/>
    <row r="15920" customFormat="1" x14ac:dyDescent="0.35"/>
    <row r="15921" customFormat="1" x14ac:dyDescent="0.35"/>
    <row r="15922" customFormat="1" x14ac:dyDescent="0.35"/>
    <row r="15923" customFormat="1" x14ac:dyDescent="0.35"/>
    <row r="15924" customFormat="1" x14ac:dyDescent="0.35"/>
    <row r="15925" customFormat="1" x14ac:dyDescent="0.35"/>
    <row r="15926" customFormat="1" x14ac:dyDescent="0.35"/>
    <row r="15927" customFormat="1" x14ac:dyDescent="0.35"/>
    <row r="15928" customFormat="1" x14ac:dyDescent="0.35"/>
    <row r="15929" customFormat="1" x14ac:dyDescent="0.35"/>
    <row r="15930" customFormat="1" x14ac:dyDescent="0.35"/>
    <row r="15931" customFormat="1" x14ac:dyDescent="0.35"/>
    <row r="15932" customFormat="1" x14ac:dyDescent="0.35"/>
    <row r="15933" customFormat="1" x14ac:dyDescent="0.35"/>
    <row r="15934" customFormat="1" x14ac:dyDescent="0.35"/>
    <row r="15935" customFormat="1" x14ac:dyDescent="0.35"/>
    <row r="15936" customFormat="1" x14ac:dyDescent="0.35"/>
    <row r="15937" customFormat="1" x14ac:dyDescent="0.35"/>
    <row r="15938" customFormat="1" x14ac:dyDescent="0.35"/>
    <row r="15939" customFormat="1" x14ac:dyDescent="0.35"/>
    <row r="15940" customFormat="1" x14ac:dyDescent="0.35"/>
    <row r="15941" customFormat="1" x14ac:dyDescent="0.35"/>
    <row r="15942" customFormat="1" x14ac:dyDescent="0.35"/>
    <row r="15943" customFormat="1" x14ac:dyDescent="0.35"/>
    <row r="15944" customFormat="1" x14ac:dyDescent="0.35"/>
    <row r="15945" customFormat="1" x14ac:dyDescent="0.35"/>
    <row r="15946" customFormat="1" x14ac:dyDescent="0.35"/>
    <row r="15947" customFormat="1" x14ac:dyDescent="0.35"/>
    <row r="15948" customFormat="1" x14ac:dyDescent="0.35"/>
    <row r="15949" customFormat="1" x14ac:dyDescent="0.35"/>
    <row r="15950" customFormat="1" x14ac:dyDescent="0.35"/>
    <row r="15951" customFormat="1" x14ac:dyDescent="0.35"/>
    <row r="15952" customFormat="1" x14ac:dyDescent="0.35"/>
    <row r="15953" customFormat="1" x14ac:dyDescent="0.35"/>
    <row r="15954" customFormat="1" x14ac:dyDescent="0.35"/>
    <row r="15955" customFormat="1" x14ac:dyDescent="0.35"/>
    <row r="15956" customFormat="1" x14ac:dyDescent="0.35"/>
    <row r="15957" customFormat="1" x14ac:dyDescent="0.35"/>
    <row r="15958" customFormat="1" x14ac:dyDescent="0.35"/>
    <row r="15959" customFormat="1" x14ac:dyDescent="0.35"/>
    <row r="15960" customFormat="1" x14ac:dyDescent="0.35"/>
    <row r="15961" customFormat="1" x14ac:dyDescent="0.35"/>
    <row r="15962" customFormat="1" x14ac:dyDescent="0.35"/>
    <row r="15963" customFormat="1" x14ac:dyDescent="0.35"/>
    <row r="15964" customFormat="1" x14ac:dyDescent="0.35"/>
    <row r="15965" customFormat="1" x14ac:dyDescent="0.35"/>
    <row r="15966" customFormat="1" x14ac:dyDescent="0.35"/>
    <row r="15967" customFormat="1" x14ac:dyDescent="0.35"/>
    <row r="15968" customFormat="1" x14ac:dyDescent="0.35"/>
    <row r="15969" customFormat="1" x14ac:dyDescent="0.35"/>
    <row r="15970" customFormat="1" x14ac:dyDescent="0.35"/>
    <row r="15971" customFormat="1" x14ac:dyDescent="0.35"/>
    <row r="15972" customFormat="1" x14ac:dyDescent="0.35"/>
    <row r="15973" customFormat="1" x14ac:dyDescent="0.35"/>
    <row r="15974" customFormat="1" x14ac:dyDescent="0.35"/>
    <row r="15975" customFormat="1" x14ac:dyDescent="0.35"/>
    <row r="15976" customFormat="1" x14ac:dyDescent="0.35"/>
    <row r="15977" customFormat="1" x14ac:dyDescent="0.35"/>
    <row r="15978" customFormat="1" x14ac:dyDescent="0.35"/>
    <row r="15979" customFormat="1" x14ac:dyDescent="0.35"/>
    <row r="15980" customFormat="1" x14ac:dyDescent="0.35"/>
    <row r="15981" customFormat="1" x14ac:dyDescent="0.35"/>
    <row r="15982" customFormat="1" x14ac:dyDescent="0.35"/>
    <row r="15983" customFormat="1" x14ac:dyDescent="0.35"/>
    <row r="15984" customFormat="1" x14ac:dyDescent="0.35"/>
    <row r="15985" customFormat="1" x14ac:dyDescent="0.35"/>
    <row r="15986" customFormat="1" x14ac:dyDescent="0.35"/>
    <row r="15987" customFormat="1" x14ac:dyDescent="0.35"/>
    <row r="15988" customFormat="1" x14ac:dyDescent="0.35"/>
    <row r="15989" customFormat="1" x14ac:dyDescent="0.35"/>
    <row r="15990" customFormat="1" x14ac:dyDescent="0.35"/>
    <row r="15991" customFormat="1" x14ac:dyDescent="0.35"/>
    <row r="15992" customFormat="1" x14ac:dyDescent="0.35"/>
    <row r="15993" customFormat="1" x14ac:dyDescent="0.35"/>
    <row r="15994" customFormat="1" x14ac:dyDescent="0.35"/>
    <row r="15995" customFormat="1" x14ac:dyDescent="0.35"/>
    <row r="15996" customFormat="1" x14ac:dyDescent="0.35"/>
    <row r="15997" customFormat="1" x14ac:dyDescent="0.35"/>
    <row r="15998" customFormat="1" x14ac:dyDescent="0.35"/>
    <row r="15999" customFormat="1" x14ac:dyDescent="0.35"/>
    <row r="16000" customFormat="1" x14ac:dyDescent="0.35"/>
    <row r="16001" customFormat="1" x14ac:dyDescent="0.35"/>
    <row r="16002" customFormat="1" x14ac:dyDescent="0.35"/>
    <row r="16003" customFormat="1" x14ac:dyDescent="0.35"/>
    <row r="16004" customFormat="1" x14ac:dyDescent="0.35"/>
    <row r="16005" customFormat="1" x14ac:dyDescent="0.35"/>
    <row r="16006" customFormat="1" x14ac:dyDescent="0.35"/>
    <row r="16007" customFormat="1" x14ac:dyDescent="0.35"/>
    <row r="16008" customFormat="1" x14ac:dyDescent="0.35"/>
    <row r="16009" customFormat="1" x14ac:dyDescent="0.35"/>
    <row r="16010" customFormat="1" x14ac:dyDescent="0.35"/>
    <row r="16011" customFormat="1" x14ac:dyDescent="0.35"/>
    <row r="16012" customFormat="1" x14ac:dyDescent="0.35"/>
    <row r="16013" customFormat="1" x14ac:dyDescent="0.35"/>
    <row r="16014" customFormat="1" x14ac:dyDescent="0.35"/>
    <row r="16015" customFormat="1" x14ac:dyDescent="0.35"/>
    <row r="16016" customFormat="1" x14ac:dyDescent="0.35"/>
    <row r="16017" customFormat="1" x14ac:dyDescent="0.35"/>
    <row r="16018" customFormat="1" x14ac:dyDescent="0.35"/>
    <row r="16019" customFormat="1" x14ac:dyDescent="0.35"/>
    <row r="16020" customFormat="1" x14ac:dyDescent="0.35"/>
    <row r="16021" customFormat="1" x14ac:dyDescent="0.35"/>
    <row r="16022" customFormat="1" x14ac:dyDescent="0.35"/>
    <row r="16023" customFormat="1" x14ac:dyDescent="0.35"/>
    <row r="16024" customFormat="1" x14ac:dyDescent="0.35"/>
    <row r="16025" customFormat="1" x14ac:dyDescent="0.35"/>
    <row r="16026" customFormat="1" x14ac:dyDescent="0.35"/>
    <row r="16027" customFormat="1" x14ac:dyDescent="0.35"/>
    <row r="16028" customFormat="1" x14ac:dyDescent="0.35"/>
    <row r="16029" customFormat="1" x14ac:dyDescent="0.35"/>
    <row r="16030" customFormat="1" x14ac:dyDescent="0.35"/>
    <row r="16031" customFormat="1" x14ac:dyDescent="0.35"/>
    <row r="16032" customFormat="1" x14ac:dyDescent="0.35"/>
    <row r="16033" customFormat="1" x14ac:dyDescent="0.35"/>
    <row r="16034" customFormat="1" x14ac:dyDescent="0.35"/>
    <row r="16035" customFormat="1" x14ac:dyDescent="0.35"/>
    <row r="16036" customFormat="1" x14ac:dyDescent="0.35"/>
    <row r="16037" customFormat="1" x14ac:dyDescent="0.35"/>
    <row r="16038" customFormat="1" x14ac:dyDescent="0.35"/>
    <row r="16039" customFormat="1" x14ac:dyDescent="0.35"/>
    <row r="16040" customFormat="1" x14ac:dyDescent="0.35"/>
    <row r="16041" customFormat="1" x14ac:dyDescent="0.35"/>
    <row r="16042" customFormat="1" x14ac:dyDescent="0.35"/>
    <row r="16043" customFormat="1" x14ac:dyDescent="0.35"/>
    <row r="16044" customFormat="1" x14ac:dyDescent="0.35"/>
    <row r="16045" customFormat="1" x14ac:dyDescent="0.35"/>
    <row r="16046" customFormat="1" x14ac:dyDescent="0.35"/>
    <row r="16047" customFormat="1" x14ac:dyDescent="0.35"/>
    <row r="16048" customFormat="1" x14ac:dyDescent="0.35"/>
    <row r="16049" customFormat="1" x14ac:dyDescent="0.35"/>
    <row r="16050" customFormat="1" x14ac:dyDescent="0.35"/>
    <row r="16051" customFormat="1" x14ac:dyDescent="0.35"/>
    <row r="16052" customFormat="1" x14ac:dyDescent="0.35"/>
    <row r="16053" customFormat="1" x14ac:dyDescent="0.35"/>
    <row r="16054" customFormat="1" x14ac:dyDescent="0.35"/>
    <row r="16055" customFormat="1" x14ac:dyDescent="0.35"/>
    <row r="16056" customFormat="1" x14ac:dyDescent="0.35"/>
    <row r="16057" customFormat="1" x14ac:dyDescent="0.35"/>
    <row r="16058" customFormat="1" x14ac:dyDescent="0.35"/>
    <row r="16059" customFormat="1" x14ac:dyDescent="0.35"/>
    <row r="16060" customFormat="1" x14ac:dyDescent="0.35"/>
    <row r="16061" customFormat="1" x14ac:dyDescent="0.35"/>
    <row r="16062" customFormat="1" x14ac:dyDescent="0.35"/>
    <row r="16063" customFormat="1" x14ac:dyDescent="0.35"/>
    <row r="16064" customFormat="1" x14ac:dyDescent="0.35"/>
    <row r="16065" customFormat="1" x14ac:dyDescent="0.35"/>
    <row r="16066" customFormat="1" x14ac:dyDescent="0.35"/>
    <row r="16067" customFormat="1" x14ac:dyDescent="0.35"/>
    <row r="16068" customFormat="1" x14ac:dyDescent="0.35"/>
    <row r="16069" customFormat="1" x14ac:dyDescent="0.35"/>
    <row r="16070" customFormat="1" x14ac:dyDescent="0.35"/>
    <row r="16071" customFormat="1" x14ac:dyDescent="0.35"/>
    <row r="16072" customFormat="1" x14ac:dyDescent="0.35"/>
    <row r="16073" customFormat="1" x14ac:dyDescent="0.35"/>
    <row r="16074" customFormat="1" x14ac:dyDescent="0.35"/>
    <row r="16075" customFormat="1" x14ac:dyDescent="0.35"/>
    <row r="16076" customFormat="1" x14ac:dyDescent="0.35"/>
    <row r="16077" customFormat="1" x14ac:dyDescent="0.35"/>
    <row r="16078" customFormat="1" x14ac:dyDescent="0.35"/>
    <row r="16079" customFormat="1" x14ac:dyDescent="0.35"/>
    <row r="16080" customFormat="1" x14ac:dyDescent="0.35"/>
    <row r="16081" customFormat="1" x14ac:dyDescent="0.35"/>
    <row r="16082" customFormat="1" x14ac:dyDescent="0.35"/>
    <row r="16083" customFormat="1" x14ac:dyDescent="0.35"/>
    <row r="16084" customFormat="1" x14ac:dyDescent="0.35"/>
    <row r="16085" customFormat="1" x14ac:dyDescent="0.35"/>
    <row r="16086" customFormat="1" x14ac:dyDescent="0.35"/>
    <row r="16087" customFormat="1" x14ac:dyDescent="0.35"/>
    <row r="16088" customFormat="1" x14ac:dyDescent="0.35"/>
    <row r="16089" customFormat="1" x14ac:dyDescent="0.35"/>
    <row r="16090" customFormat="1" x14ac:dyDescent="0.35"/>
    <row r="16091" customFormat="1" x14ac:dyDescent="0.35"/>
    <row r="16092" customFormat="1" x14ac:dyDescent="0.35"/>
    <row r="16093" customFormat="1" x14ac:dyDescent="0.35"/>
    <row r="16094" customFormat="1" x14ac:dyDescent="0.35"/>
    <row r="16095" customFormat="1" x14ac:dyDescent="0.35"/>
    <row r="16096" customFormat="1" x14ac:dyDescent="0.35"/>
    <row r="16097" customFormat="1" x14ac:dyDescent="0.35"/>
    <row r="16098" customFormat="1" x14ac:dyDescent="0.35"/>
    <row r="16099" customFormat="1" x14ac:dyDescent="0.35"/>
    <row r="16100" customFormat="1" x14ac:dyDescent="0.35"/>
    <row r="16101" customFormat="1" x14ac:dyDescent="0.35"/>
    <row r="16102" customFormat="1" x14ac:dyDescent="0.35"/>
    <row r="16103" customFormat="1" x14ac:dyDescent="0.35"/>
    <row r="16104" customFormat="1" x14ac:dyDescent="0.35"/>
    <row r="16105" customFormat="1" x14ac:dyDescent="0.35"/>
    <row r="16106" customFormat="1" x14ac:dyDescent="0.35"/>
    <row r="16107" customFormat="1" x14ac:dyDescent="0.35"/>
    <row r="16108" customFormat="1" x14ac:dyDescent="0.35"/>
    <row r="16109" customFormat="1" x14ac:dyDescent="0.35"/>
    <row r="16110" customFormat="1" x14ac:dyDescent="0.35"/>
    <row r="16111" customFormat="1" x14ac:dyDescent="0.35"/>
    <row r="16112" customFormat="1" x14ac:dyDescent="0.35"/>
    <row r="16113" customFormat="1" x14ac:dyDescent="0.35"/>
    <row r="16114" customFormat="1" x14ac:dyDescent="0.35"/>
    <row r="16115" customFormat="1" x14ac:dyDescent="0.35"/>
    <row r="16116" customFormat="1" x14ac:dyDescent="0.35"/>
    <row r="16117" customFormat="1" x14ac:dyDescent="0.35"/>
    <row r="16118" customFormat="1" x14ac:dyDescent="0.35"/>
    <row r="16119" customFormat="1" x14ac:dyDescent="0.35"/>
    <row r="16120" customFormat="1" x14ac:dyDescent="0.35"/>
    <row r="16121" customFormat="1" x14ac:dyDescent="0.35"/>
    <row r="16122" customFormat="1" x14ac:dyDescent="0.35"/>
    <row r="16123" customFormat="1" x14ac:dyDescent="0.35"/>
    <row r="16124" customFormat="1" x14ac:dyDescent="0.35"/>
    <row r="16125" customFormat="1" x14ac:dyDescent="0.35"/>
    <row r="16126" customFormat="1" x14ac:dyDescent="0.35"/>
    <row r="16127" customFormat="1" x14ac:dyDescent="0.35"/>
    <row r="16128" customFormat="1" x14ac:dyDescent="0.35"/>
    <row r="16129" customFormat="1" x14ac:dyDescent="0.35"/>
    <row r="16130" customFormat="1" x14ac:dyDescent="0.35"/>
    <row r="16131" customFormat="1" x14ac:dyDescent="0.35"/>
    <row r="16132" customFormat="1" x14ac:dyDescent="0.35"/>
    <row r="16133" customFormat="1" x14ac:dyDescent="0.35"/>
    <row r="16134" customFormat="1" x14ac:dyDescent="0.35"/>
    <row r="16135" customFormat="1" x14ac:dyDescent="0.35"/>
    <row r="16136" customFormat="1" x14ac:dyDescent="0.35"/>
    <row r="16137" customFormat="1" x14ac:dyDescent="0.35"/>
    <row r="16138" customFormat="1" x14ac:dyDescent="0.35"/>
    <row r="16139" customFormat="1" x14ac:dyDescent="0.35"/>
    <row r="16140" customFormat="1" x14ac:dyDescent="0.35"/>
    <row r="16141" customFormat="1" x14ac:dyDescent="0.35"/>
    <row r="16142" customFormat="1" x14ac:dyDescent="0.35"/>
    <row r="16143" customFormat="1" x14ac:dyDescent="0.35"/>
    <row r="16144" customFormat="1" x14ac:dyDescent="0.35"/>
    <row r="16145" customFormat="1" x14ac:dyDescent="0.35"/>
    <row r="16146" customFormat="1" x14ac:dyDescent="0.35"/>
    <row r="16147" customFormat="1" x14ac:dyDescent="0.35"/>
    <row r="16148" customFormat="1" x14ac:dyDescent="0.35"/>
    <row r="16149" customFormat="1" x14ac:dyDescent="0.35"/>
    <row r="16150" customFormat="1" x14ac:dyDescent="0.35"/>
    <row r="16151" customFormat="1" x14ac:dyDescent="0.35"/>
    <row r="16152" customFormat="1" x14ac:dyDescent="0.35"/>
    <row r="16153" customFormat="1" x14ac:dyDescent="0.35"/>
    <row r="16154" customFormat="1" x14ac:dyDescent="0.35"/>
    <row r="16155" customFormat="1" x14ac:dyDescent="0.35"/>
    <row r="16156" customFormat="1" x14ac:dyDescent="0.35"/>
    <row r="16157" customFormat="1" x14ac:dyDescent="0.35"/>
    <row r="16158" customFormat="1" x14ac:dyDescent="0.35"/>
    <row r="16159" customFormat="1" x14ac:dyDescent="0.35"/>
    <row r="16160" customFormat="1" x14ac:dyDescent="0.35"/>
    <row r="16161" customFormat="1" x14ac:dyDescent="0.35"/>
    <row r="16162" customFormat="1" x14ac:dyDescent="0.35"/>
    <row r="16163" customFormat="1" x14ac:dyDescent="0.35"/>
    <row r="16164" customFormat="1" x14ac:dyDescent="0.35"/>
    <row r="16165" customFormat="1" x14ac:dyDescent="0.35"/>
    <row r="16166" customFormat="1" x14ac:dyDescent="0.35"/>
    <row r="16167" customFormat="1" x14ac:dyDescent="0.35"/>
    <row r="16168" customFormat="1" x14ac:dyDescent="0.35"/>
    <row r="16169" customFormat="1" x14ac:dyDescent="0.35"/>
    <row r="16170" customFormat="1" x14ac:dyDescent="0.35"/>
    <row r="16171" customFormat="1" x14ac:dyDescent="0.35"/>
    <row r="16172" customFormat="1" x14ac:dyDescent="0.35"/>
    <row r="16173" customFormat="1" x14ac:dyDescent="0.35"/>
    <row r="16174" customFormat="1" x14ac:dyDescent="0.35"/>
    <row r="16175" customFormat="1" x14ac:dyDescent="0.35"/>
    <row r="16176" customFormat="1" x14ac:dyDescent="0.35"/>
    <row r="16177" customFormat="1" x14ac:dyDescent="0.35"/>
    <row r="16178" customFormat="1" x14ac:dyDescent="0.35"/>
    <row r="16179" customFormat="1" x14ac:dyDescent="0.35"/>
    <row r="16180" customFormat="1" x14ac:dyDescent="0.35"/>
    <row r="16181" customFormat="1" x14ac:dyDescent="0.35"/>
    <row r="16182" customFormat="1" x14ac:dyDescent="0.35"/>
    <row r="16183" customFormat="1" x14ac:dyDescent="0.35"/>
    <row r="16184" customFormat="1" x14ac:dyDescent="0.35"/>
    <row r="16185" customFormat="1" x14ac:dyDescent="0.35"/>
    <row r="16186" customFormat="1" x14ac:dyDescent="0.35"/>
    <row r="16187" customFormat="1" x14ac:dyDescent="0.35"/>
    <row r="16188" customFormat="1" x14ac:dyDescent="0.35"/>
    <row r="16189" customFormat="1" x14ac:dyDescent="0.35"/>
    <row r="16190" customFormat="1" x14ac:dyDescent="0.35"/>
    <row r="16191" customFormat="1" x14ac:dyDescent="0.35"/>
    <row r="16192" customFormat="1" x14ac:dyDescent="0.35"/>
    <row r="16193" customFormat="1" x14ac:dyDescent="0.35"/>
    <row r="16194" customFormat="1" x14ac:dyDescent="0.35"/>
    <row r="16195" customFormat="1" x14ac:dyDescent="0.35"/>
    <row r="16196" customFormat="1" x14ac:dyDescent="0.35"/>
    <row r="16197" customFormat="1" x14ac:dyDescent="0.35"/>
    <row r="16198" customFormat="1" x14ac:dyDescent="0.35"/>
    <row r="16199" customFormat="1" x14ac:dyDescent="0.35"/>
    <row r="16200" customFormat="1" x14ac:dyDescent="0.35"/>
    <row r="16201" customFormat="1" x14ac:dyDescent="0.35"/>
    <row r="16202" customFormat="1" x14ac:dyDescent="0.35"/>
    <row r="16203" customFormat="1" x14ac:dyDescent="0.35"/>
    <row r="16204" customFormat="1" x14ac:dyDescent="0.35"/>
    <row r="16205" customFormat="1" x14ac:dyDescent="0.35"/>
    <row r="16206" customFormat="1" x14ac:dyDescent="0.35"/>
    <row r="16207" customFormat="1" x14ac:dyDescent="0.35"/>
    <row r="16208" customFormat="1" x14ac:dyDescent="0.35"/>
    <row r="16209" customFormat="1" x14ac:dyDescent="0.35"/>
    <row r="16210" customFormat="1" x14ac:dyDescent="0.35"/>
    <row r="16211" customFormat="1" x14ac:dyDescent="0.35"/>
    <row r="16212" customFormat="1" x14ac:dyDescent="0.35"/>
    <row r="16213" customFormat="1" x14ac:dyDescent="0.35"/>
    <row r="16214" customFormat="1" x14ac:dyDescent="0.35"/>
    <row r="16215" customFormat="1" x14ac:dyDescent="0.35"/>
    <row r="16216" customFormat="1" x14ac:dyDescent="0.35"/>
    <row r="16217" customFormat="1" x14ac:dyDescent="0.35"/>
    <row r="16218" customFormat="1" x14ac:dyDescent="0.35"/>
    <row r="16219" customFormat="1" x14ac:dyDescent="0.35"/>
    <row r="16220" customFormat="1" x14ac:dyDescent="0.35"/>
    <row r="16221" customFormat="1" x14ac:dyDescent="0.35"/>
    <row r="16222" customFormat="1" x14ac:dyDescent="0.35"/>
    <row r="16223" customFormat="1" x14ac:dyDescent="0.35"/>
    <row r="16224" customFormat="1" x14ac:dyDescent="0.35"/>
    <row r="16225" customFormat="1" x14ac:dyDescent="0.35"/>
    <row r="16226" customFormat="1" x14ac:dyDescent="0.35"/>
    <row r="16227" customFormat="1" x14ac:dyDescent="0.35"/>
    <row r="16228" customFormat="1" x14ac:dyDescent="0.35"/>
    <row r="16229" customFormat="1" x14ac:dyDescent="0.35"/>
    <row r="16230" customFormat="1" x14ac:dyDescent="0.35"/>
    <row r="16231" customFormat="1" x14ac:dyDescent="0.35"/>
    <row r="16232" customFormat="1" x14ac:dyDescent="0.35"/>
    <row r="16233" customFormat="1" x14ac:dyDescent="0.35"/>
    <row r="16234" customFormat="1" x14ac:dyDescent="0.35"/>
    <row r="16235" customFormat="1" x14ac:dyDescent="0.35"/>
    <row r="16236" customFormat="1" x14ac:dyDescent="0.35"/>
    <row r="16237" customFormat="1" x14ac:dyDescent="0.35"/>
    <row r="16238" customFormat="1" x14ac:dyDescent="0.35"/>
    <row r="16239" customFormat="1" x14ac:dyDescent="0.35"/>
    <row r="16240" customFormat="1" x14ac:dyDescent="0.35"/>
    <row r="16241" customFormat="1" x14ac:dyDescent="0.35"/>
    <row r="16242" customFormat="1" x14ac:dyDescent="0.35"/>
    <row r="16243" customFormat="1" x14ac:dyDescent="0.35"/>
    <row r="16244" customFormat="1" x14ac:dyDescent="0.35"/>
    <row r="16245" customFormat="1" x14ac:dyDescent="0.35"/>
    <row r="16246" customFormat="1" x14ac:dyDescent="0.35"/>
    <row r="16247" customFormat="1" x14ac:dyDescent="0.35"/>
    <row r="16248" customFormat="1" x14ac:dyDescent="0.35"/>
    <row r="16249" customFormat="1" x14ac:dyDescent="0.35"/>
    <row r="16250" customFormat="1" x14ac:dyDescent="0.35"/>
    <row r="16251" customFormat="1" x14ac:dyDescent="0.35"/>
    <row r="16252" customFormat="1" x14ac:dyDescent="0.35"/>
    <row r="16253" customFormat="1" x14ac:dyDescent="0.35"/>
    <row r="16254" customFormat="1" x14ac:dyDescent="0.35"/>
    <row r="16255" customFormat="1" x14ac:dyDescent="0.35"/>
    <row r="16256" customFormat="1" x14ac:dyDescent="0.35"/>
    <row r="16257" customFormat="1" x14ac:dyDescent="0.35"/>
    <row r="16258" customFormat="1" x14ac:dyDescent="0.35"/>
    <row r="16259" customFormat="1" x14ac:dyDescent="0.35"/>
    <row r="16260" customFormat="1" x14ac:dyDescent="0.35"/>
    <row r="16261" customFormat="1" x14ac:dyDescent="0.35"/>
    <row r="16262" customFormat="1" x14ac:dyDescent="0.35"/>
    <row r="16263" customFormat="1" x14ac:dyDescent="0.35"/>
    <row r="16264" customFormat="1" x14ac:dyDescent="0.35"/>
    <row r="16265" customFormat="1" x14ac:dyDescent="0.35"/>
    <row r="16266" customFormat="1" x14ac:dyDescent="0.35"/>
    <row r="16267" customFormat="1" x14ac:dyDescent="0.35"/>
    <row r="16268" customFormat="1" x14ac:dyDescent="0.35"/>
    <row r="16269" customFormat="1" x14ac:dyDescent="0.35"/>
    <row r="16270" customFormat="1" x14ac:dyDescent="0.35"/>
    <row r="16271" customFormat="1" x14ac:dyDescent="0.35"/>
    <row r="16272" customFormat="1" x14ac:dyDescent="0.35"/>
    <row r="16273" customFormat="1" x14ac:dyDescent="0.35"/>
    <row r="16274" customFormat="1" x14ac:dyDescent="0.35"/>
    <row r="16275" customFormat="1" x14ac:dyDescent="0.35"/>
    <row r="16276" customFormat="1" x14ac:dyDescent="0.35"/>
    <row r="16277" customFormat="1" x14ac:dyDescent="0.35"/>
    <row r="16278" customFormat="1" x14ac:dyDescent="0.35"/>
    <row r="16279" customFormat="1" x14ac:dyDescent="0.35"/>
    <row r="16280" customFormat="1" x14ac:dyDescent="0.35"/>
    <row r="16281" customFormat="1" x14ac:dyDescent="0.35"/>
    <row r="16282" customFormat="1" x14ac:dyDescent="0.35"/>
    <row r="16283" customFormat="1" x14ac:dyDescent="0.35"/>
    <row r="16284" customFormat="1" x14ac:dyDescent="0.35"/>
    <row r="16285" customFormat="1" x14ac:dyDescent="0.35"/>
    <row r="16286" customFormat="1" x14ac:dyDescent="0.35"/>
    <row r="16287" customFormat="1" x14ac:dyDescent="0.35"/>
    <row r="16288" customFormat="1" x14ac:dyDescent="0.35"/>
    <row r="16289" customFormat="1" x14ac:dyDescent="0.35"/>
    <row r="16290" customFormat="1" x14ac:dyDescent="0.35"/>
    <row r="16291" customFormat="1" x14ac:dyDescent="0.35"/>
    <row r="16292" customFormat="1" x14ac:dyDescent="0.35"/>
    <row r="16293" customFormat="1" x14ac:dyDescent="0.35"/>
    <row r="16294" customFormat="1" x14ac:dyDescent="0.35"/>
    <row r="16295" customFormat="1" x14ac:dyDescent="0.35"/>
    <row r="16296" customFormat="1" x14ac:dyDescent="0.35"/>
    <row r="16297" customFormat="1" x14ac:dyDescent="0.35"/>
    <row r="16298" customFormat="1" x14ac:dyDescent="0.35"/>
    <row r="16299" customFormat="1" x14ac:dyDescent="0.35"/>
    <row r="16300" customFormat="1" x14ac:dyDescent="0.35"/>
    <row r="16301" customFormat="1" x14ac:dyDescent="0.35"/>
    <row r="16302" customFormat="1" x14ac:dyDescent="0.35"/>
    <row r="16303" customFormat="1" x14ac:dyDescent="0.35"/>
    <row r="16304" customFormat="1" x14ac:dyDescent="0.35"/>
    <row r="16305" customFormat="1" x14ac:dyDescent="0.35"/>
    <row r="16306" customFormat="1" x14ac:dyDescent="0.35"/>
    <row r="16307" customFormat="1" x14ac:dyDescent="0.35"/>
    <row r="16308" customFormat="1" x14ac:dyDescent="0.35"/>
    <row r="16309" customFormat="1" x14ac:dyDescent="0.35"/>
    <row r="16310" customFormat="1" x14ac:dyDescent="0.35"/>
    <row r="16311" customFormat="1" x14ac:dyDescent="0.35"/>
    <row r="16312" customFormat="1" x14ac:dyDescent="0.35"/>
    <row r="16313" customFormat="1" x14ac:dyDescent="0.35"/>
    <row r="16314" customFormat="1" x14ac:dyDescent="0.35"/>
    <row r="16315" customFormat="1" x14ac:dyDescent="0.35"/>
    <row r="16316" customFormat="1" x14ac:dyDescent="0.35"/>
    <row r="16317" customFormat="1" x14ac:dyDescent="0.35"/>
    <row r="16318" customFormat="1" x14ac:dyDescent="0.35"/>
    <row r="16319" customFormat="1" x14ac:dyDescent="0.35"/>
    <row r="16320" customFormat="1" x14ac:dyDescent="0.35"/>
    <row r="16321" customFormat="1" x14ac:dyDescent="0.35"/>
    <row r="16322" customFormat="1" x14ac:dyDescent="0.35"/>
    <row r="16323" customFormat="1" x14ac:dyDescent="0.35"/>
    <row r="16324" customFormat="1" x14ac:dyDescent="0.35"/>
    <row r="16325" customFormat="1" x14ac:dyDescent="0.35"/>
    <row r="16326" customFormat="1" x14ac:dyDescent="0.35"/>
    <row r="16327" customFormat="1" x14ac:dyDescent="0.35"/>
    <row r="16328" customFormat="1" x14ac:dyDescent="0.35"/>
    <row r="16329" customFormat="1" x14ac:dyDescent="0.35"/>
    <row r="16330" customFormat="1" x14ac:dyDescent="0.35"/>
    <row r="16331" customFormat="1" x14ac:dyDescent="0.35"/>
    <row r="16332" customFormat="1" x14ac:dyDescent="0.35"/>
    <row r="16333" customFormat="1" x14ac:dyDescent="0.35"/>
    <row r="16334" customFormat="1" x14ac:dyDescent="0.35"/>
    <row r="16335" customFormat="1" x14ac:dyDescent="0.35"/>
    <row r="16336" customFormat="1" x14ac:dyDescent="0.35"/>
    <row r="16337" customFormat="1" x14ac:dyDescent="0.35"/>
    <row r="16338" customFormat="1" x14ac:dyDescent="0.35"/>
    <row r="16339" customFormat="1" x14ac:dyDescent="0.35"/>
    <row r="16340" customFormat="1" x14ac:dyDescent="0.35"/>
    <row r="16341" customFormat="1" x14ac:dyDescent="0.35"/>
    <row r="16342" customFormat="1" x14ac:dyDescent="0.35"/>
    <row r="16343" customFormat="1" x14ac:dyDescent="0.35"/>
    <row r="16344" customFormat="1" x14ac:dyDescent="0.35"/>
    <row r="16345" customFormat="1" x14ac:dyDescent="0.35"/>
    <row r="16346" customFormat="1" x14ac:dyDescent="0.35"/>
    <row r="16347" customFormat="1" x14ac:dyDescent="0.35"/>
    <row r="16348" customFormat="1" x14ac:dyDescent="0.35"/>
    <row r="16349" customFormat="1" x14ac:dyDescent="0.35"/>
    <row r="16350" customFormat="1" x14ac:dyDescent="0.35"/>
    <row r="16351" customFormat="1" x14ac:dyDescent="0.35"/>
    <row r="16352" customFormat="1" x14ac:dyDescent="0.35"/>
    <row r="16353" customFormat="1" x14ac:dyDescent="0.35"/>
    <row r="16354" customFormat="1" x14ac:dyDescent="0.35"/>
    <row r="16355" customFormat="1" x14ac:dyDescent="0.35"/>
    <row r="16356" customFormat="1" x14ac:dyDescent="0.35"/>
    <row r="16357" customFormat="1" x14ac:dyDescent="0.35"/>
    <row r="16358" customFormat="1" x14ac:dyDescent="0.35"/>
    <row r="16359" customFormat="1" x14ac:dyDescent="0.35"/>
    <row r="16360" customFormat="1" x14ac:dyDescent="0.35"/>
    <row r="16361" customFormat="1" x14ac:dyDescent="0.35"/>
    <row r="16362" customFormat="1" x14ac:dyDescent="0.35"/>
    <row r="16363" customFormat="1" x14ac:dyDescent="0.35"/>
    <row r="16364" customFormat="1" x14ac:dyDescent="0.35"/>
    <row r="16365" customFormat="1" x14ac:dyDescent="0.35"/>
    <row r="16366" customFormat="1" x14ac:dyDescent="0.35"/>
    <row r="16367" customFormat="1" x14ac:dyDescent="0.35"/>
    <row r="16368" customFormat="1" x14ac:dyDescent="0.35"/>
    <row r="16369" customFormat="1" x14ac:dyDescent="0.35"/>
    <row r="16370" customFormat="1" x14ac:dyDescent="0.35"/>
    <row r="16371" customFormat="1" x14ac:dyDescent="0.35"/>
    <row r="16372" customFormat="1" x14ac:dyDescent="0.35"/>
    <row r="16373" customFormat="1" x14ac:dyDescent="0.35"/>
    <row r="16374" customFormat="1" x14ac:dyDescent="0.35"/>
    <row r="16375" customFormat="1" x14ac:dyDescent="0.35"/>
    <row r="16376" customFormat="1" x14ac:dyDescent="0.35"/>
    <row r="16377" customFormat="1" x14ac:dyDescent="0.35"/>
    <row r="16378" customFormat="1" x14ac:dyDescent="0.35"/>
    <row r="16379" customFormat="1" x14ac:dyDescent="0.35"/>
    <row r="16380" customFormat="1" x14ac:dyDescent="0.35"/>
    <row r="16381" customFormat="1" x14ac:dyDescent="0.35"/>
    <row r="16382" customFormat="1" x14ac:dyDescent="0.35"/>
    <row r="16383" customFormat="1" x14ac:dyDescent="0.35"/>
    <row r="16384" customFormat="1" x14ac:dyDescent="0.35"/>
    <row r="16385" customFormat="1" x14ac:dyDescent="0.35"/>
    <row r="16386" customFormat="1" x14ac:dyDescent="0.35"/>
    <row r="16387" customFormat="1" x14ac:dyDescent="0.35"/>
    <row r="16388" customFormat="1" x14ac:dyDescent="0.35"/>
    <row r="16389" customFormat="1" x14ac:dyDescent="0.35"/>
    <row r="16390" customFormat="1" x14ac:dyDescent="0.35"/>
    <row r="16391" customFormat="1" x14ac:dyDescent="0.35"/>
    <row r="16392" customFormat="1" x14ac:dyDescent="0.35"/>
    <row r="16393" customFormat="1" x14ac:dyDescent="0.35"/>
    <row r="16394" customFormat="1" x14ac:dyDescent="0.35"/>
    <row r="16395" customFormat="1" x14ac:dyDescent="0.35"/>
    <row r="16396" customFormat="1" x14ac:dyDescent="0.35"/>
    <row r="16397" customFormat="1" x14ac:dyDescent="0.35"/>
    <row r="16398" customFormat="1" x14ac:dyDescent="0.35"/>
    <row r="16399" customFormat="1" x14ac:dyDescent="0.35"/>
    <row r="16400" customFormat="1" x14ac:dyDescent="0.35"/>
    <row r="16401" customFormat="1" x14ac:dyDescent="0.35"/>
    <row r="16402" customFormat="1" x14ac:dyDescent="0.35"/>
    <row r="16403" customFormat="1" x14ac:dyDescent="0.35"/>
    <row r="16404" customFormat="1" x14ac:dyDescent="0.35"/>
    <row r="16405" customFormat="1" x14ac:dyDescent="0.35"/>
    <row r="16406" customFormat="1" x14ac:dyDescent="0.35"/>
    <row r="16407" customFormat="1" x14ac:dyDescent="0.35"/>
    <row r="16408" customFormat="1" x14ac:dyDescent="0.35"/>
    <row r="16409" customFormat="1" x14ac:dyDescent="0.35"/>
    <row r="16410" customFormat="1" x14ac:dyDescent="0.35"/>
    <row r="16411" customFormat="1" x14ac:dyDescent="0.35"/>
    <row r="16412" customFormat="1" x14ac:dyDescent="0.35"/>
    <row r="16413" customFormat="1" x14ac:dyDescent="0.35"/>
    <row r="16414" customFormat="1" x14ac:dyDescent="0.35"/>
    <row r="16415" customFormat="1" x14ac:dyDescent="0.35"/>
    <row r="16416" customFormat="1" x14ac:dyDescent="0.35"/>
    <row r="16417" customFormat="1" x14ac:dyDescent="0.35"/>
    <row r="16418" customFormat="1" x14ac:dyDescent="0.35"/>
    <row r="16419" customFormat="1" x14ac:dyDescent="0.35"/>
    <row r="16420" customFormat="1" x14ac:dyDescent="0.35"/>
    <row r="16421" customFormat="1" x14ac:dyDescent="0.35"/>
    <row r="16422" customFormat="1" x14ac:dyDescent="0.35"/>
    <row r="16423" customFormat="1" x14ac:dyDescent="0.35"/>
    <row r="16424" customFormat="1" x14ac:dyDescent="0.35"/>
    <row r="16425" customFormat="1" x14ac:dyDescent="0.35"/>
    <row r="16426" customFormat="1" x14ac:dyDescent="0.35"/>
    <row r="16427" customFormat="1" x14ac:dyDescent="0.35"/>
    <row r="16428" customFormat="1" x14ac:dyDescent="0.35"/>
    <row r="16429" customFormat="1" x14ac:dyDescent="0.35"/>
    <row r="16430" customFormat="1" x14ac:dyDescent="0.35"/>
    <row r="16431" customFormat="1" x14ac:dyDescent="0.35"/>
    <row r="16432" customFormat="1" x14ac:dyDescent="0.35"/>
    <row r="16433" customFormat="1" x14ac:dyDescent="0.35"/>
    <row r="16434" customFormat="1" x14ac:dyDescent="0.35"/>
    <row r="16435" customFormat="1" x14ac:dyDescent="0.35"/>
    <row r="16436" customFormat="1" x14ac:dyDescent="0.35"/>
    <row r="16437" customFormat="1" x14ac:dyDescent="0.35"/>
    <row r="16438" customFormat="1" x14ac:dyDescent="0.35"/>
    <row r="16439" customFormat="1" x14ac:dyDescent="0.35"/>
    <row r="16440" customFormat="1" x14ac:dyDescent="0.35"/>
    <row r="16441" customFormat="1" x14ac:dyDescent="0.35"/>
    <row r="16442" customFormat="1" x14ac:dyDescent="0.35"/>
    <row r="16443" customFormat="1" x14ac:dyDescent="0.35"/>
    <row r="16444" customFormat="1" x14ac:dyDescent="0.35"/>
    <row r="16445" customFormat="1" x14ac:dyDescent="0.35"/>
    <row r="16446" customFormat="1" x14ac:dyDescent="0.35"/>
    <row r="16447" customFormat="1" x14ac:dyDescent="0.35"/>
    <row r="16448" customFormat="1" x14ac:dyDescent="0.35"/>
    <row r="16449" customFormat="1" x14ac:dyDescent="0.35"/>
    <row r="16450" customFormat="1" x14ac:dyDescent="0.35"/>
    <row r="16451" customFormat="1" x14ac:dyDescent="0.35"/>
    <row r="16452" customFormat="1" x14ac:dyDescent="0.35"/>
    <row r="16453" customFormat="1" x14ac:dyDescent="0.35"/>
    <row r="16454" customFormat="1" x14ac:dyDescent="0.35"/>
    <row r="16455" customFormat="1" x14ac:dyDescent="0.35"/>
    <row r="16456" customFormat="1" x14ac:dyDescent="0.35"/>
    <row r="16457" customFormat="1" x14ac:dyDescent="0.35"/>
    <row r="16458" customFormat="1" x14ac:dyDescent="0.35"/>
    <row r="16459" customFormat="1" x14ac:dyDescent="0.35"/>
    <row r="16460" customFormat="1" x14ac:dyDescent="0.35"/>
    <row r="16461" customFormat="1" x14ac:dyDescent="0.35"/>
    <row r="16462" customFormat="1" x14ac:dyDescent="0.35"/>
    <row r="16463" customFormat="1" x14ac:dyDescent="0.35"/>
    <row r="16464" customFormat="1" x14ac:dyDescent="0.35"/>
    <row r="16465" customFormat="1" x14ac:dyDescent="0.35"/>
    <row r="16466" customFormat="1" x14ac:dyDescent="0.35"/>
    <row r="16467" customFormat="1" x14ac:dyDescent="0.35"/>
    <row r="16468" customFormat="1" x14ac:dyDescent="0.35"/>
    <row r="16469" customFormat="1" x14ac:dyDescent="0.35"/>
    <row r="16470" customFormat="1" x14ac:dyDescent="0.35"/>
    <row r="16471" customFormat="1" x14ac:dyDescent="0.35"/>
    <row r="16472" customFormat="1" x14ac:dyDescent="0.35"/>
    <row r="16473" customFormat="1" x14ac:dyDescent="0.35"/>
    <row r="16474" customFormat="1" x14ac:dyDescent="0.35"/>
    <row r="16475" customFormat="1" x14ac:dyDescent="0.35"/>
    <row r="16476" customFormat="1" x14ac:dyDescent="0.35"/>
    <row r="16477" customFormat="1" x14ac:dyDescent="0.35"/>
    <row r="16478" customFormat="1" x14ac:dyDescent="0.35"/>
    <row r="16479" customFormat="1" x14ac:dyDescent="0.35"/>
    <row r="16480" customFormat="1" x14ac:dyDescent="0.35"/>
    <row r="16481" customFormat="1" x14ac:dyDescent="0.35"/>
    <row r="16482" customFormat="1" x14ac:dyDescent="0.35"/>
    <row r="16483" customFormat="1" x14ac:dyDescent="0.35"/>
    <row r="16484" customFormat="1" x14ac:dyDescent="0.35"/>
    <row r="16485" customFormat="1" x14ac:dyDescent="0.35"/>
    <row r="16486" customFormat="1" x14ac:dyDescent="0.35"/>
    <row r="16487" customFormat="1" x14ac:dyDescent="0.35"/>
    <row r="16488" customFormat="1" x14ac:dyDescent="0.35"/>
    <row r="16489" customFormat="1" x14ac:dyDescent="0.35"/>
    <row r="16490" customFormat="1" x14ac:dyDescent="0.35"/>
    <row r="16491" customFormat="1" x14ac:dyDescent="0.35"/>
    <row r="16492" customFormat="1" x14ac:dyDescent="0.35"/>
    <row r="16493" customFormat="1" x14ac:dyDescent="0.35"/>
    <row r="16494" customFormat="1" x14ac:dyDescent="0.35"/>
    <row r="16495" customFormat="1" x14ac:dyDescent="0.35"/>
    <row r="16496" customFormat="1" x14ac:dyDescent="0.35"/>
    <row r="16497" customFormat="1" x14ac:dyDescent="0.35"/>
    <row r="16498" customFormat="1" x14ac:dyDescent="0.35"/>
    <row r="16499" customFormat="1" x14ac:dyDescent="0.35"/>
    <row r="16500" customFormat="1" x14ac:dyDescent="0.35"/>
    <row r="16501" customFormat="1" x14ac:dyDescent="0.35"/>
    <row r="16502" customFormat="1" x14ac:dyDescent="0.35"/>
    <row r="16503" customFormat="1" x14ac:dyDescent="0.35"/>
    <row r="16504" customFormat="1" x14ac:dyDescent="0.35"/>
    <row r="16505" customFormat="1" x14ac:dyDescent="0.35"/>
    <row r="16506" customFormat="1" x14ac:dyDescent="0.35"/>
    <row r="16507" customFormat="1" x14ac:dyDescent="0.35"/>
    <row r="16508" customFormat="1" x14ac:dyDescent="0.35"/>
    <row r="16509" customFormat="1" x14ac:dyDescent="0.35"/>
    <row r="16510" customFormat="1" x14ac:dyDescent="0.35"/>
    <row r="16511" customFormat="1" x14ac:dyDescent="0.35"/>
    <row r="16512" customFormat="1" x14ac:dyDescent="0.35"/>
    <row r="16513" customFormat="1" x14ac:dyDescent="0.35"/>
    <row r="16514" customFormat="1" x14ac:dyDescent="0.35"/>
    <row r="16515" customFormat="1" x14ac:dyDescent="0.35"/>
    <row r="16516" customFormat="1" x14ac:dyDescent="0.35"/>
    <row r="16517" customFormat="1" x14ac:dyDescent="0.35"/>
    <row r="16518" customFormat="1" x14ac:dyDescent="0.35"/>
    <row r="16519" customFormat="1" x14ac:dyDescent="0.35"/>
    <row r="16520" customFormat="1" x14ac:dyDescent="0.35"/>
    <row r="16521" customFormat="1" x14ac:dyDescent="0.35"/>
    <row r="16522" customFormat="1" x14ac:dyDescent="0.35"/>
    <row r="16523" customFormat="1" x14ac:dyDescent="0.35"/>
    <row r="16524" customFormat="1" x14ac:dyDescent="0.35"/>
    <row r="16525" customFormat="1" x14ac:dyDescent="0.35"/>
    <row r="16526" customFormat="1" x14ac:dyDescent="0.35"/>
    <row r="16527" customFormat="1" x14ac:dyDescent="0.35"/>
    <row r="16528" customFormat="1" x14ac:dyDescent="0.35"/>
    <row r="16529" customFormat="1" x14ac:dyDescent="0.35"/>
    <row r="16530" customFormat="1" x14ac:dyDescent="0.35"/>
    <row r="16531" customFormat="1" x14ac:dyDescent="0.35"/>
    <row r="16532" customFormat="1" x14ac:dyDescent="0.35"/>
    <row r="16533" customFormat="1" x14ac:dyDescent="0.35"/>
    <row r="16534" customFormat="1" x14ac:dyDescent="0.35"/>
    <row r="16535" customFormat="1" x14ac:dyDescent="0.35"/>
    <row r="16536" customFormat="1" x14ac:dyDescent="0.35"/>
    <row r="16537" customFormat="1" x14ac:dyDescent="0.35"/>
    <row r="16538" customFormat="1" x14ac:dyDescent="0.35"/>
    <row r="16539" customFormat="1" x14ac:dyDescent="0.35"/>
    <row r="16540" customFormat="1" x14ac:dyDescent="0.35"/>
    <row r="16541" customFormat="1" x14ac:dyDescent="0.35"/>
    <row r="16542" customFormat="1" x14ac:dyDescent="0.35"/>
    <row r="16543" customFormat="1" x14ac:dyDescent="0.35"/>
    <row r="16544" customFormat="1" x14ac:dyDescent="0.35"/>
    <row r="16545" customFormat="1" x14ac:dyDescent="0.35"/>
    <row r="16546" customFormat="1" x14ac:dyDescent="0.35"/>
    <row r="16547" customFormat="1" x14ac:dyDescent="0.35"/>
    <row r="16548" customFormat="1" x14ac:dyDescent="0.35"/>
    <row r="16549" customFormat="1" x14ac:dyDescent="0.35"/>
    <row r="16550" customFormat="1" x14ac:dyDescent="0.35"/>
    <row r="16551" customFormat="1" x14ac:dyDescent="0.35"/>
    <row r="16552" customFormat="1" x14ac:dyDescent="0.35"/>
    <row r="16553" customFormat="1" x14ac:dyDescent="0.35"/>
    <row r="16554" customFormat="1" x14ac:dyDescent="0.35"/>
    <row r="16555" customFormat="1" x14ac:dyDescent="0.35"/>
    <row r="16556" customFormat="1" x14ac:dyDescent="0.35"/>
    <row r="16557" customFormat="1" x14ac:dyDescent="0.35"/>
    <row r="16558" customFormat="1" x14ac:dyDescent="0.35"/>
    <row r="16559" customFormat="1" x14ac:dyDescent="0.35"/>
    <row r="16560" customFormat="1" x14ac:dyDescent="0.35"/>
    <row r="16561" customFormat="1" x14ac:dyDescent="0.35"/>
    <row r="16562" customFormat="1" x14ac:dyDescent="0.35"/>
    <row r="16563" customFormat="1" x14ac:dyDescent="0.35"/>
    <row r="16564" customFormat="1" x14ac:dyDescent="0.35"/>
    <row r="16565" customFormat="1" x14ac:dyDescent="0.35"/>
    <row r="16566" customFormat="1" x14ac:dyDescent="0.35"/>
    <row r="16567" customFormat="1" x14ac:dyDescent="0.35"/>
    <row r="16568" customFormat="1" x14ac:dyDescent="0.35"/>
    <row r="16569" customFormat="1" x14ac:dyDescent="0.35"/>
    <row r="16570" customFormat="1" x14ac:dyDescent="0.35"/>
    <row r="16571" customFormat="1" x14ac:dyDescent="0.35"/>
    <row r="16572" customFormat="1" x14ac:dyDescent="0.35"/>
    <row r="16573" customFormat="1" x14ac:dyDescent="0.35"/>
    <row r="16574" customFormat="1" x14ac:dyDescent="0.35"/>
    <row r="16575" customFormat="1" x14ac:dyDescent="0.35"/>
    <row r="16576" customFormat="1" x14ac:dyDescent="0.35"/>
    <row r="16577" customFormat="1" x14ac:dyDescent="0.35"/>
    <row r="16578" customFormat="1" x14ac:dyDescent="0.35"/>
    <row r="16579" customFormat="1" x14ac:dyDescent="0.35"/>
    <row r="16580" customFormat="1" x14ac:dyDescent="0.35"/>
    <row r="16581" customFormat="1" x14ac:dyDescent="0.35"/>
    <row r="16582" customFormat="1" x14ac:dyDescent="0.35"/>
    <row r="16583" customFormat="1" x14ac:dyDescent="0.35"/>
    <row r="16584" customFormat="1" x14ac:dyDescent="0.35"/>
    <row r="16585" customFormat="1" x14ac:dyDescent="0.35"/>
    <row r="16586" customFormat="1" x14ac:dyDescent="0.35"/>
    <row r="16587" customFormat="1" x14ac:dyDescent="0.35"/>
    <row r="16588" customFormat="1" x14ac:dyDescent="0.35"/>
    <row r="16589" customFormat="1" x14ac:dyDescent="0.35"/>
    <row r="16590" customFormat="1" x14ac:dyDescent="0.35"/>
    <row r="16591" customFormat="1" x14ac:dyDescent="0.35"/>
    <row r="16592" customFormat="1" x14ac:dyDescent="0.35"/>
    <row r="16593" customFormat="1" x14ac:dyDescent="0.35"/>
    <row r="16594" customFormat="1" x14ac:dyDescent="0.35"/>
    <row r="16595" customFormat="1" x14ac:dyDescent="0.35"/>
    <row r="16596" customFormat="1" x14ac:dyDescent="0.35"/>
    <row r="16597" customFormat="1" x14ac:dyDescent="0.35"/>
    <row r="16598" customFormat="1" x14ac:dyDescent="0.35"/>
    <row r="16599" customFormat="1" x14ac:dyDescent="0.35"/>
    <row r="16600" customFormat="1" x14ac:dyDescent="0.35"/>
    <row r="16601" customFormat="1" x14ac:dyDescent="0.35"/>
    <row r="16602" customFormat="1" x14ac:dyDescent="0.35"/>
    <row r="16603" customFormat="1" x14ac:dyDescent="0.35"/>
    <row r="16604" customFormat="1" x14ac:dyDescent="0.35"/>
    <row r="16605" customFormat="1" x14ac:dyDescent="0.35"/>
    <row r="16606" customFormat="1" x14ac:dyDescent="0.35"/>
    <row r="16607" customFormat="1" x14ac:dyDescent="0.35"/>
    <row r="16608" customFormat="1" x14ac:dyDescent="0.35"/>
    <row r="16609" customFormat="1" x14ac:dyDescent="0.35"/>
    <row r="16610" customFormat="1" x14ac:dyDescent="0.35"/>
    <row r="16611" customFormat="1" x14ac:dyDescent="0.35"/>
    <row r="16612" customFormat="1" x14ac:dyDescent="0.35"/>
    <row r="16613" customFormat="1" x14ac:dyDescent="0.35"/>
    <row r="16614" customFormat="1" x14ac:dyDescent="0.35"/>
    <row r="16615" customFormat="1" x14ac:dyDescent="0.35"/>
    <row r="16616" customFormat="1" x14ac:dyDescent="0.35"/>
    <row r="16617" customFormat="1" x14ac:dyDescent="0.35"/>
    <row r="16618" customFormat="1" x14ac:dyDescent="0.35"/>
    <row r="16619" customFormat="1" x14ac:dyDescent="0.35"/>
    <row r="16620" customFormat="1" x14ac:dyDescent="0.35"/>
    <row r="16621" customFormat="1" x14ac:dyDescent="0.35"/>
    <row r="16622" customFormat="1" x14ac:dyDescent="0.35"/>
    <row r="16623" customFormat="1" x14ac:dyDescent="0.35"/>
    <row r="16624" customFormat="1" x14ac:dyDescent="0.35"/>
    <row r="16625" customFormat="1" x14ac:dyDescent="0.35"/>
    <row r="16626" customFormat="1" x14ac:dyDescent="0.35"/>
    <row r="16627" customFormat="1" x14ac:dyDescent="0.35"/>
    <row r="16628" customFormat="1" x14ac:dyDescent="0.35"/>
    <row r="16629" customFormat="1" x14ac:dyDescent="0.35"/>
    <row r="16630" customFormat="1" x14ac:dyDescent="0.35"/>
    <row r="16631" customFormat="1" x14ac:dyDescent="0.35"/>
    <row r="16632" customFormat="1" x14ac:dyDescent="0.35"/>
    <row r="16633" customFormat="1" x14ac:dyDescent="0.35"/>
    <row r="16634" customFormat="1" x14ac:dyDescent="0.35"/>
    <row r="16635" customFormat="1" x14ac:dyDescent="0.35"/>
    <row r="16636" customFormat="1" x14ac:dyDescent="0.35"/>
    <row r="16637" customFormat="1" x14ac:dyDescent="0.35"/>
    <row r="16638" customFormat="1" x14ac:dyDescent="0.35"/>
    <row r="16639" customFormat="1" x14ac:dyDescent="0.35"/>
    <row r="16640" customFormat="1" x14ac:dyDescent="0.35"/>
    <row r="16641" customFormat="1" x14ac:dyDescent="0.35"/>
    <row r="16642" customFormat="1" x14ac:dyDescent="0.35"/>
    <row r="16643" customFormat="1" x14ac:dyDescent="0.35"/>
    <row r="16644" customFormat="1" x14ac:dyDescent="0.35"/>
    <row r="16645" customFormat="1" x14ac:dyDescent="0.35"/>
    <row r="16646" customFormat="1" x14ac:dyDescent="0.35"/>
    <row r="16647" customFormat="1" x14ac:dyDescent="0.35"/>
    <row r="16648" customFormat="1" x14ac:dyDescent="0.35"/>
    <row r="16649" customFormat="1" x14ac:dyDescent="0.35"/>
    <row r="16650" customFormat="1" x14ac:dyDescent="0.35"/>
    <row r="16651" customFormat="1" x14ac:dyDescent="0.35"/>
    <row r="16652" customFormat="1" x14ac:dyDescent="0.35"/>
    <row r="16653" customFormat="1" x14ac:dyDescent="0.35"/>
    <row r="16654" customFormat="1" x14ac:dyDescent="0.35"/>
    <row r="16655" customFormat="1" x14ac:dyDescent="0.35"/>
    <row r="16656" customFormat="1" x14ac:dyDescent="0.35"/>
    <row r="16657" customFormat="1" x14ac:dyDescent="0.35"/>
    <row r="16658" customFormat="1" x14ac:dyDescent="0.35"/>
    <row r="16659" customFormat="1" x14ac:dyDescent="0.35"/>
    <row r="16660" customFormat="1" x14ac:dyDescent="0.35"/>
    <row r="16661" customFormat="1" x14ac:dyDescent="0.35"/>
    <row r="16662" customFormat="1" x14ac:dyDescent="0.35"/>
    <row r="16663" customFormat="1" x14ac:dyDescent="0.35"/>
    <row r="16664" customFormat="1" x14ac:dyDescent="0.35"/>
    <row r="16665" customFormat="1" x14ac:dyDescent="0.35"/>
    <row r="16666" customFormat="1" x14ac:dyDescent="0.35"/>
    <row r="16667" customFormat="1" x14ac:dyDescent="0.35"/>
    <row r="16668" customFormat="1" x14ac:dyDescent="0.35"/>
    <row r="16669" customFormat="1" x14ac:dyDescent="0.35"/>
    <row r="16670" customFormat="1" x14ac:dyDescent="0.35"/>
    <row r="16671" customFormat="1" x14ac:dyDescent="0.35"/>
    <row r="16672" customFormat="1" x14ac:dyDescent="0.35"/>
    <row r="16673" customFormat="1" x14ac:dyDescent="0.35"/>
    <row r="16674" customFormat="1" x14ac:dyDescent="0.35"/>
    <row r="16675" customFormat="1" x14ac:dyDescent="0.35"/>
    <row r="16676" customFormat="1" x14ac:dyDescent="0.35"/>
    <row r="16677" customFormat="1" x14ac:dyDescent="0.35"/>
    <row r="16678" customFormat="1" x14ac:dyDescent="0.35"/>
    <row r="16679" customFormat="1" x14ac:dyDescent="0.35"/>
    <row r="16680" customFormat="1" x14ac:dyDescent="0.35"/>
    <row r="16681" customFormat="1" x14ac:dyDescent="0.35"/>
    <row r="16682" customFormat="1" x14ac:dyDescent="0.35"/>
    <row r="16683" customFormat="1" x14ac:dyDescent="0.35"/>
    <row r="16684" customFormat="1" x14ac:dyDescent="0.35"/>
    <row r="16685" customFormat="1" x14ac:dyDescent="0.35"/>
    <row r="16686" customFormat="1" x14ac:dyDescent="0.35"/>
    <row r="16687" customFormat="1" x14ac:dyDescent="0.35"/>
    <row r="16688" customFormat="1" x14ac:dyDescent="0.35"/>
    <row r="16689" customFormat="1" x14ac:dyDescent="0.35"/>
    <row r="16690" customFormat="1" x14ac:dyDescent="0.35"/>
    <row r="16691" customFormat="1" x14ac:dyDescent="0.35"/>
    <row r="16692" customFormat="1" x14ac:dyDescent="0.35"/>
    <row r="16693" customFormat="1" x14ac:dyDescent="0.35"/>
    <row r="16694" customFormat="1" x14ac:dyDescent="0.35"/>
    <row r="16695" customFormat="1" x14ac:dyDescent="0.35"/>
    <row r="16696" customFormat="1" x14ac:dyDescent="0.35"/>
    <row r="16697" customFormat="1" x14ac:dyDescent="0.35"/>
    <row r="16698" customFormat="1" x14ac:dyDescent="0.35"/>
    <row r="16699" customFormat="1" x14ac:dyDescent="0.35"/>
    <row r="16700" customFormat="1" x14ac:dyDescent="0.35"/>
    <row r="16701" customFormat="1" x14ac:dyDescent="0.35"/>
    <row r="16702" customFormat="1" x14ac:dyDescent="0.35"/>
    <row r="16703" customFormat="1" x14ac:dyDescent="0.35"/>
    <row r="16704" customFormat="1" x14ac:dyDescent="0.35"/>
    <row r="16705" customFormat="1" x14ac:dyDescent="0.35"/>
    <row r="16706" customFormat="1" x14ac:dyDescent="0.35"/>
    <row r="16707" customFormat="1" x14ac:dyDescent="0.35"/>
    <row r="16708" customFormat="1" x14ac:dyDescent="0.35"/>
    <row r="16709" customFormat="1" x14ac:dyDescent="0.35"/>
    <row r="16710" customFormat="1" x14ac:dyDescent="0.35"/>
    <row r="16711" customFormat="1" x14ac:dyDescent="0.35"/>
    <row r="16712" customFormat="1" x14ac:dyDescent="0.35"/>
    <row r="16713" customFormat="1" x14ac:dyDescent="0.35"/>
    <row r="16714" customFormat="1" x14ac:dyDescent="0.35"/>
    <row r="16715" customFormat="1" x14ac:dyDescent="0.35"/>
    <row r="16716" customFormat="1" x14ac:dyDescent="0.35"/>
    <row r="16717" customFormat="1" x14ac:dyDescent="0.35"/>
    <row r="16718" customFormat="1" x14ac:dyDescent="0.35"/>
    <row r="16719" customFormat="1" x14ac:dyDescent="0.35"/>
    <row r="16720" customFormat="1" x14ac:dyDescent="0.35"/>
    <row r="16721" customFormat="1" x14ac:dyDescent="0.35"/>
    <row r="16722" customFormat="1" x14ac:dyDescent="0.35"/>
    <row r="16723" customFormat="1" x14ac:dyDescent="0.35"/>
    <row r="16724" customFormat="1" x14ac:dyDescent="0.35"/>
    <row r="16725" customFormat="1" x14ac:dyDescent="0.35"/>
    <row r="16726" customFormat="1" x14ac:dyDescent="0.35"/>
    <row r="16727" customFormat="1" x14ac:dyDescent="0.35"/>
    <row r="16728" customFormat="1" x14ac:dyDescent="0.35"/>
    <row r="16729" customFormat="1" x14ac:dyDescent="0.35"/>
    <row r="16730" customFormat="1" x14ac:dyDescent="0.35"/>
    <row r="16731" customFormat="1" x14ac:dyDescent="0.35"/>
    <row r="16732" customFormat="1" x14ac:dyDescent="0.35"/>
    <row r="16733" customFormat="1" x14ac:dyDescent="0.35"/>
    <row r="16734" customFormat="1" x14ac:dyDescent="0.35"/>
    <row r="16735" customFormat="1" x14ac:dyDescent="0.35"/>
    <row r="16736" customFormat="1" x14ac:dyDescent="0.35"/>
    <row r="16737" customFormat="1" x14ac:dyDescent="0.35"/>
    <row r="16738" customFormat="1" x14ac:dyDescent="0.35"/>
    <row r="16739" customFormat="1" x14ac:dyDescent="0.35"/>
    <row r="16740" customFormat="1" x14ac:dyDescent="0.35"/>
    <row r="16741" customFormat="1" x14ac:dyDescent="0.35"/>
    <row r="16742" customFormat="1" x14ac:dyDescent="0.35"/>
    <row r="16743" customFormat="1" x14ac:dyDescent="0.35"/>
    <row r="16744" customFormat="1" x14ac:dyDescent="0.35"/>
    <row r="16745" customFormat="1" x14ac:dyDescent="0.35"/>
    <row r="16746" customFormat="1" x14ac:dyDescent="0.35"/>
    <row r="16747" customFormat="1" x14ac:dyDescent="0.35"/>
    <row r="16748" customFormat="1" x14ac:dyDescent="0.35"/>
    <row r="16749" customFormat="1" x14ac:dyDescent="0.35"/>
    <row r="16750" customFormat="1" x14ac:dyDescent="0.35"/>
    <row r="16751" customFormat="1" x14ac:dyDescent="0.35"/>
    <row r="16752" customFormat="1" x14ac:dyDescent="0.35"/>
    <row r="16753" customFormat="1" x14ac:dyDescent="0.35"/>
    <row r="16754" customFormat="1" x14ac:dyDescent="0.35"/>
    <row r="16755" customFormat="1" x14ac:dyDescent="0.35"/>
    <row r="16756" customFormat="1" x14ac:dyDescent="0.35"/>
    <row r="16757" customFormat="1" x14ac:dyDescent="0.35"/>
    <row r="16758" customFormat="1" x14ac:dyDescent="0.35"/>
    <row r="16759" customFormat="1" x14ac:dyDescent="0.35"/>
    <row r="16760" customFormat="1" x14ac:dyDescent="0.35"/>
    <row r="16761" customFormat="1" x14ac:dyDescent="0.35"/>
    <row r="16762" customFormat="1" x14ac:dyDescent="0.35"/>
    <row r="16763" customFormat="1" x14ac:dyDescent="0.35"/>
    <row r="16764" customFormat="1" x14ac:dyDescent="0.35"/>
    <row r="16765" customFormat="1" x14ac:dyDescent="0.35"/>
    <row r="16766" customFormat="1" x14ac:dyDescent="0.35"/>
    <row r="16767" customFormat="1" x14ac:dyDescent="0.35"/>
    <row r="16768" customFormat="1" x14ac:dyDescent="0.35"/>
    <row r="16769" customFormat="1" x14ac:dyDescent="0.35"/>
    <row r="16770" customFormat="1" x14ac:dyDescent="0.35"/>
    <row r="16771" customFormat="1" x14ac:dyDescent="0.35"/>
    <row r="16772" customFormat="1" x14ac:dyDescent="0.35"/>
    <row r="16773" customFormat="1" x14ac:dyDescent="0.35"/>
    <row r="16774" customFormat="1" x14ac:dyDescent="0.35"/>
    <row r="16775" customFormat="1" x14ac:dyDescent="0.35"/>
    <row r="16776" customFormat="1" x14ac:dyDescent="0.35"/>
    <row r="16777" customFormat="1" x14ac:dyDescent="0.35"/>
    <row r="16778" customFormat="1" x14ac:dyDescent="0.35"/>
    <row r="16779" customFormat="1" x14ac:dyDescent="0.35"/>
    <row r="16780" customFormat="1" x14ac:dyDescent="0.35"/>
    <row r="16781" customFormat="1" x14ac:dyDescent="0.35"/>
    <row r="16782" customFormat="1" x14ac:dyDescent="0.35"/>
    <row r="16783" customFormat="1" x14ac:dyDescent="0.35"/>
    <row r="16784" customFormat="1" x14ac:dyDescent="0.35"/>
    <row r="16785" customFormat="1" x14ac:dyDescent="0.35"/>
    <row r="16786" customFormat="1" x14ac:dyDescent="0.35"/>
    <row r="16787" customFormat="1" x14ac:dyDescent="0.35"/>
    <row r="16788" customFormat="1" x14ac:dyDescent="0.35"/>
    <row r="16789" customFormat="1" x14ac:dyDescent="0.35"/>
    <row r="16790" customFormat="1" x14ac:dyDescent="0.35"/>
    <row r="16791" customFormat="1" x14ac:dyDescent="0.35"/>
    <row r="16792" customFormat="1" x14ac:dyDescent="0.35"/>
    <row r="16793" customFormat="1" x14ac:dyDescent="0.35"/>
    <row r="16794" customFormat="1" x14ac:dyDescent="0.35"/>
    <row r="16795" customFormat="1" x14ac:dyDescent="0.35"/>
    <row r="16796" customFormat="1" x14ac:dyDescent="0.35"/>
    <row r="16797" customFormat="1" x14ac:dyDescent="0.35"/>
    <row r="16798" customFormat="1" x14ac:dyDescent="0.35"/>
    <row r="16799" customFormat="1" x14ac:dyDescent="0.35"/>
    <row r="16800" customFormat="1" x14ac:dyDescent="0.35"/>
    <row r="16801" customFormat="1" x14ac:dyDescent="0.35"/>
    <row r="16802" customFormat="1" x14ac:dyDescent="0.35"/>
    <row r="16803" customFormat="1" x14ac:dyDescent="0.35"/>
    <row r="16804" customFormat="1" x14ac:dyDescent="0.35"/>
    <row r="16805" customFormat="1" x14ac:dyDescent="0.35"/>
    <row r="16806" customFormat="1" x14ac:dyDescent="0.35"/>
    <row r="16807" customFormat="1" x14ac:dyDescent="0.35"/>
    <row r="16808" customFormat="1" x14ac:dyDescent="0.35"/>
    <row r="16809" customFormat="1" x14ac:dyDescent="0.35"/>
    <row r="16810" customFormat="1" x14ac:dyDescent="0.35"/>
    <row r="16811" customFormat="1" x14ac:dyDescent="0.35"/>
    <row r="16812" customFormat="1" x14ac:dyDescent="0.35"/>
    <row r="16813" customFormat="1" x14ac:dyDescent="0.35"/>
    <row r="16814" customFormat="1" x14ac:dyDescent="0.35"/>
    <row r="16815" customFormat="1" x14ac:dyDescent="0.35"/>
    <row r="16816" customFormat="1" x14ac:dyDescent="0.35"/>
    <row r="16817" customFormat="1" x14ac:dyDescent="0.35"/>
    <row r="16818" customFormat="1" x14ac:dyDescent="0.35"/>
    <row r="16819" customFormat="1" x14ac:dyDescent="0.35"/>
    <row r="16820" customFormat="1" x14ac:dyDescent="0.35"/>
    <row r="16821" customFormat="1" x14ac:dyDescent="0.35"/>
    <row r="16822" customFormat="1" x14ac:dyDescent="0.35"/>
    <row r="16823" customFormat="1" x14ac:dyDescent="0.35"/>
    <row r="16824" customFormat="1" x14ac:dyDescent="0.35"/>
    <row r="16825" customFormat="1" x14ac:dyDescent="0.35"/>
    <row r="16826" customFormat="1" x14ac:dyDescent="0.35"/>
    <row r="16827" customFormat="1" x14ac:dyDescent="0.35"/>
    <row r="16828" customFormat="1" x14ac:dyDescent="0.35"/>
    <row r="16829" customFormat="1" x14ac:dyDescent="0.35"/>
    <row r="16830" customFormat="1" x14ac:dyDescent="0.35"/>
    <row r="16831" customFormat="1" x14ac:dyDescent="0.35"/>
    <row r="16832" customFormat="1" x14ac:dyDescent="0.35"/>
    <row r="16833" customFormat="1" x14ac:dyDescent="0.35"/>
    <row r="16834" customFormat="1" x14ac:dyDescent="0.35"/>
    <row r="16835" customFormat="1" x14ac:dyDescent="0.35"/>
    <row r="16836" customFormat="1" x14ac:dyDescent="0.35"/>
    <row r="16837" customFormat="1" x14ac:dyDescent="0.35"/>
    <row r="16838" customFormat="1" x14ac:dyDescent="0.35"/>
    <row r="16839" customFormat="1" x14ac:dyDescent="0.35"/>
    <row r="16840" customFormat="1" x14ac:dyDescent="0.35"/>
    <row r="16841" customFormat="1" x14ac:dyDescent="0.35"/>
    <row r="16842" customFormat="1" x14ac:dyDescent="0.35"/>
    <row r="16843" customFormat="1" x14ac:dyDescent="0.35"/>
    <row r="16844" customFormat="1" x14ac:dyDescent="0.35"/>
    <row r="16845" customFormat="1" x14ac:dyDescent="0.35"/>
    <row r="16846" customFormat="1" x14ac:dyDescent="0.35"/>
    <row r="16847" customFormat="1" x14ac:dyDescent="0.35"/>
    <row r="16848" customFormat="1" x14ac:dyDescent="0.35"/>
    <row r="16849" customFormat="1" x14ac:dyDescent="0.35"/>
    <row r="16850" customFormat="1" x14ac:dyDescent="0.35"/>
    <row r="16851" customFormat="1" x14ac:dyDescent="0.35"/>
    <row r="16852" customFormat="1" x14ac:dyDescent="0.35"/>
    <row r="16853" customFormat="1" x14ac:dyDescent="0.35"/>
    <row r="16854" customFormat="1" x14ac:dyDescent="0.35"/>
    <row r="16855" customFormat="1" x14ac:dyDescent="0.35"/>
    <row r="16856" customFormat="1" x14ac:dyDescent="0.35"/>
    <row r="16857" customFormat="1" x14ac:dyDescent="0.35"/>
    <row r="16858" customFormat="1" x14ac:dyDescent="0.35"/>
    <row r="16859" customFormat="1" x14ac:dyDescent="0.35"/>
    <row r="16860" customFormat="1" x14ac:dyDescent="0.35"/>
    <row r="16861" customFormat="1" x14ac:dyDescent="0.35"/>
    <row r="16862" customFormat="1" x14ac:dyDescent="0.35"/>
    <row r="16863" customFormat="1" x14ac:dyDescent="0.35"/>
    <row r="16864" customFormat="1" x14ac:dyDescent="0.35"/>
    <row r="16865" customFormat="1" x14ac:dyDescent="0.35"/>
    <row r="16866" customFormat="1" x14ac:dyDescent="0.35"/>
    <row r="16867" customFormat="1" x14ac:dyDescent="0.35"/>
    <row r="16868" customFormat="1" x14ac:dyDescent="0.35"/>
    <row r="16869" customFormat="1" x14ac:dyDescent="0.35"/>
    <row r="16870" customFormat="1" x14ac:dyDescent="0.35"/>
    <row r="16871" customFormat="1" x14ac:dyDescent="0.35"/>
    <row r="16872" customFormat="1" x14ac:dyDescent="0.35"/>
    <row r="16873" customFormat="1" x14ac:dyDescent="0.35"/>
    <row r="16874" customFormat="1" x14ac:dyDescent="0.35"/>
    <row r="16875" customFormat="1" x14ac:dyDescent="0.35"/>
    <row r="16876" customFormat="1" x14ac:dyDescent="0.35"/>
    <row r="16877" customFormat="1" x14ac:dyDescent="0.35"/>
    <row r="16878" customFormat="1" x14ac:dyDescent="0.35"/>
    <row r="16879" customFormat="1" x14ac:dyDescent="0.35"/>
    <row r="16880" customFormat="1" x14ac:dyDescent="0.35"/>
    <row r="16881" customFormat="1" x14ac:dyDescent="0.35"/>
    <row r="16882" customFormat="1" x14ac:dyDescent="0.35"/>
    <row r="16883" customFormat="1" x14ac:dyDescent="0.35"/>
    <row r="16884" customFormat="1" x14ac:dyDescent="0.35"/>
    <row r="16885" customFormat="1" x14ac:dyDescent="0.35"/>
    <row r="16886" customFormat="1" x14ac:dyDescent="0.35"/>
    <row r="16887" customFormat="1" x14ac:dyDescent="0.35"/>
    <row r="16888" customFormat="1" x14ac:dyDescent="0.35"/>
    <row r="16889" customFormat="1" x14ac:dyDescent="0.35"/>
    <row r="16890" customFormat="1" x14ac:dyDescent="0.35"/>
    <row r="16891" customFormat="1" x14ac:dyDescent="0.35"/>
    <row r="16892" customFormat="1" x14ac:dyDescent="0.35"/>
    <row r="16893" customFormat="1" x14ac:dyDescent="0.35"/>
    <row r="16894" customFormat="1" x14ac:dyDescent="0.35"/>
    <row r="16895" customFormat="1" x14ac:dyDescent="0.35"/>
    <row r="16896" customFormat="1" x14ac:dyDescent="0.35"/>
    <row r="16897" customFormat="1" x14ac:dyDescent="0.35"/>
    <row r="16898" customFormat="1" x14ac:dyDescent="0.35"/>
    <row r="16899" customFormat="1" x14ac:dyDescent="0.35"/>
    <row r="16900" customFormat="1" x14ac:dyDescent="0.35"/>
    <row r="16901" customFormat="1" x14ac:dyDescent="0.35"/>
    <row r="16902" customFormat="1" x14ac:dyDescent="0.35"/>
    <row r="16903" customFormat="1" x14ac:dyDescent="0.35"/>
    <row r="16904" customFormat="1" x14ac:dyDescent="0.35"/>
    <row r="16905" customFormat="1" x14ac:dyDescent="0.35"/>
    <row r="16906" customFormat="1" x14ac:dyDescent="0.35"/>
    <row r="16907" customFormat="1" x14ac:dyDescent="0.35"/>
    <row r="16908" customFormat="1" x14ac:dyDescent="0.35"/>
    <row r="16909" customFormat="1" x14ac:dyDescent="0.35"/>
    <row r="16910" customFormat="1" x14ac:dyDescent="0.35"/>
    <row r="16911" customFormat="1" x14ac:dyDescent="0.35"/>
    <row r="16912" customFormat="1" x14ac:dyDescent="0.35"/>
    <row r="16913" customFormat="1" x14ac:dyDescent="0.35"/>
    <row r="16914" customFormat="1" x14ac:dyDescent="0.35"/>
    <row r="16915" customFormat="1" x14ac:dyDescent="0.35"/>
    <row r="16916" customFormat="1" x14ac:dyDescent="0.35"/>
    <row r="16917" customFormat="1" x14ac:dyDescent="0.35"/>
    <row r="16918" customFormat="1" x14ac:dyDescent="0.35"/>
    <row r="16919" customFormat="1" x14ac:dyDescent="0.35"/>
    <row r="16920" customFormat="1" x14ac:dyDescent="0.35"/>
    <row r="16921" customFormat="1" x14ac:dyDescent="0.35"/>
    <row r="16922" customFormat="1" x14ac:dyDescent="0.35"/>
    <row r="16923" customFormat="1" x14ac:dyDescent="0.35"/>
    <row r="16924" customFormat="1" x14ac:dyDescent="0.35"/>
    <row r="16925" customFormat="1" x14ac:dyDescent="0.35"/>
    <row r="16926" customFormat="1" x14ac:dyDescent="0.35"/>
    <row r="16927" customFormat="1" x14ac:dyDescent="0.35"/>
    <row r="16928" customFormat="1" x14ac:dyDescent="0.35"/>
    <row r="16929" customFormat="1" x14ac:dyDescent="0.35"/>
    <row r="16930" customFormat="1" x14ac:dyDescent="0.35"/>
    <row r="16931" customFormat="1" x14ac:dyDescent="0.35"/>
    <row r="16932" customFormat="1" x14ac:dyDescent="0.35"/>
    <row r="16933" customFormat="1" x14ac:dyDescent="0.35"/>
    <row r="16934" customFormat="1" x14ac:dyDescent="0.35"/>
    <row r="16935" customFormat="1" x14ac:dyDescent="0.35"/>
    <row r="16936" customFormat="1" x14ac:dyDescent="0.35"/>
    <row r="16937" customFormat="1" x14ac:dyDescent="0.35"/>
    <row r="16938" customFormat="1" x14ac:dyDescent="0.35"/>
    <row r="16939" customFormat="1" x14ac:dyDescent="0.35"/>
    <row r="16940" customFormat="1" x14ac:dyDescent="0.35"/>
    <row r="16941" customFormat="1" x14ac:dyDescent="0.35"/>
    <row r="16942" customFormat="1" x14ac:dyDescent="0.35"/>
    <row r="16943" customFormat="1" x14ac:dyDescent="0.35"/>
    <row r="16944" customFormat="1" x14ac:dyDescent="0.35"/>
    <row r="16945" customFormat="1" x14ac:dyDescent="0.35"/>
    <row r="16946" customFormat="1" x14ac:dyDescent="0.35"/>
    <row r="16947" customFormat="1" x14ac:dyDescent="0.35"/>
    <row r="16948" customFormat="1" x14ac:dyDescent="0.35"/>
    <row r="16949" customFormat="1" x14ac:dyDescent="0.35"/>
    <row r="16950" customFormat="1" x14ac:dyDescent="0.35"/>
    <row r="16951" customFormat="1" x14ac:dyDescent="0.35"/>
    <row r="16952" customFormat="1" x14ac:dyDescent="0.35"/>
    <row r="16953" customFormat="1" x14ac:dyDescent="0.35"/>
    <row r="16954" customFormat="1" x14ac:dyDescent="0.35"/>
    <row r="16955" customFormat="1" x14ac:dyDescent="0.35"/>
    <row r="16956" customFormat="1" x14ac:dyDescent="0.35"/>
    <row r="16957" customFormat="1" x14ac:dyDescent="0.35"/>
    <row r="16958" customFormat="1" x14ac:dyDescent="0.35"/>
    <row r="16959" customFormat="1" x14ac:dyDescent="0.35"/>
    <row r="16960" customFormat="1" x14ac:dyDescent="0.35"/>
    <row r="16961" customFormat="1" x14ac:dyDescent="0.35"/>
    <row r="16962" customFormat="1" x14ac:dyDescent="0.35"/>
    <row r="16963" customFormat="1" x14ac:dyDescent="0.35"/>
    <row r="16964" customFormat="1" x14ac:dyDescent="0.35"/>
    <row r="16965" customFormat="1" x14ac:dyDescent="0.35"/>
    <row r="16966" customFormat="1" x14ac:dyDescent="0.35"/>
    <row r="16967" customFormat="1" x14ac:dyDescent="0.35"/>
    <row r="16968" customFormat="1" x14ac:dyDescent="0.35"/>
    <row r="16969" customFormat="1" x14ac:dyDescent="0.35"/>
    <row r="16970" customFormat="1" x14ac:dyDescent="0.35"/>
    <row r="16971" customFormat="1" x14ac:dyDescent="0.35"/>
    <row r="16972" customFormat="1" x14ac:dyDescent="0.35"/>
    <row r="16973" customFormat="1" x14ac:dyDescent="0.35"/>
    <row r="16974" customFormat="1" x14ac:dyDescent="0.35"/>
    <row r="16975" customFormat="1" x14ac:dyDescent="0.35"/>
    <row r="16976" customFormat="1" x14ac:dyDescent="0.35"/>
    <row r="16977" customFormat="1" x14ac:dyDescent="0.35"/>
    <row r="16978" customFormat="1" x14ac:dyDescent="0.35"/>
    <row r="16979" customFormat="1" x14ac:dyDescent="0.35"/>
    <row r="16980" customFormat="1" x14ac:dyDescent="0.35"/>
    <row r="16981" customFormat="1" x14ac:dyDescent="0.35"/>
    <row r="16982" customFormat="1" x14ac:dyDescent="0.35"/>
    <row r="16983" customFormat="1" x14ac:dyDescent="0.35"/>
    <row r="16984" customFormat="1" x14ac:dyDescent="0.35"/>
    <row r="16985" customFormat="1" x14ac:dyDescent="0.35"/>
    <row r="16986" customFormat="1" x14ac:dyDescent="0.35"/>
    <row r="16987" customFormat="1" x14ac:dyDescent="0.35"/>
    <row r="16988" customFormat="1" x14ac:dyDescent="0.35"/>
    <row r="16989" customFormat="1" x14ac:dyDescent="0.35"/>
    <row r="16990" customFormat="1" x14ac:dyDescent="0.35"/>
    <row r="16991" customFormat="1" x14ac:dyDescent="0.35"/>
    <row r="16992" customFormat="1" x14ac:dyDescent="0.35"/>
    <row r="16993" customFormat="1" x14ac:dyDescent="0.35"/>
    <row r="16994" customFormat="1" x14ac:dyDescent="0.35"/>
    <row r="16995" customFormat="1" x14ac:dyDescent="0.35"/>
    <row r="16996" customFormat="1" x14ac:dyDescent="0.35"/>
    <row r="16997" customFormat="1" x14ac:dyDescent="0.35"/>
    <row r="16998" customFormat="1" x14ac:dyDescent="0.35"/>
    <row r="16999" customFormat="1" x14ac:dyDescent="0.35"/>
    <row r="17000" customFormat="1" x14ac:dyDescent="0.35"/>
    <row r="17001" customFormat="1" x14ac:dyDescent="0.35"/>
    <row r="17002" customFormat="1" x14ac:dyDescent="0.35"/>
    <row r="17003" customFormat="1" x14ac:dyDescent="0.35"/>
    <row r="17004" customFormat="1" x14ac:dyDescent="0.35"/>
    <row r="17005" customFormat="1" x14ac:dyDescent="0.35"/>
    <row r="17006" customFormat="1" x14ac:dyDescent="0.35"/>
    <row r="17007" customFormat="1" x14ac:dyDescent="0.35"/>
    <row r="17008" customFormat="1" x14ac:dyDescent="0.35"/>
    <row r="17009" customFormat="1" x14ac:dyDescent="0.35"/>
    <row r="17010" customFormat="1" x14ac:dyDescent="0.35"/>
    <row r="17011" customFormat="1" x14ac:dyDescent="0.35"/>
    <row r="17012" customFormat="1" x14ac:dyDescent="0.35"/>
    <row r="17013" customFormat="1" x14ac:dyDescent="0.35"/>
    <row r="17014" customFormat="1" x14ac:dyDescent="0.35"/>
    <row r="17015" customFormat="1" x14ac:dyDescent="0.35"/>
    <row r="17016" customFormat="1" x14ac:dyDescent="0.35"/>
    <row r="17017" customFormat="1" x14ac:dyDescent="0.35"/>
    <row r="17018" customFormat="1" x14ac:dyDescent="0.35"/>
    <row r="17019" customFormat="1" x14ac:dyDescent="0.35"/>
    <row r="17020" customFormat="1" x14ac:dyDescent="0.35"/>
    <row r="17021" customFormat="1" x14ac:dyDescent="0.35"/>
    <row r="17022" customFormat="1" x14ac:dyDescent="0.35"/>
    <row r="17023" customFormat="1" x14ac:dyDescent="0.35"/>
    <row r="17024" customFormat="1" x14ac:dyDescent="0.35"/>
    <row r="17025" customFormat="1" x14ac:dyDescent="0.35"/>
    <row r="17026" customFormat="1" x14ac:dyDescent="0.35"/>
    <row r="17027" customFormat="1" x14ac:dyDescent="0.35"/>
    <row r="17028" customFormat="1" x14ac:dyDescent="0.35"/>
    <row r="17029" customFormat="1" x14ac:dyDescent="0.35"/>
    <row r="17030" customFormat="1" x14ac:dyDescent="0.35"/>
    <row r="17031" customFormat="1" x14ac:dyDescent="0.35"/>
    <row r="17032" customFormat="1" x14ac:dyDescent="0.35"/>
    <row r="17033" customFormat="1" x14ac:dyDescent="0.35"/>
    <row r="17034" customFormat="1" x14ac:dyDescent="0.35"/>
    <row r="17035" customFormat="1" x14ac:dyDescent="0.35"/>
    <row r="17036" customFormat="1" x14ac:dyDescent="0.35"/>
    <row r="17037" customFormat="1" x14ac:dyDescent="0.35"/>
    <row r="17038" customFormat="1" x14ac:dyDescent="0.35"/>
    <row r="17039" customFormat="1" x14ac:dyDescent="0.35"/>
    <row r="17040" customFormat="1" x14ac:dyDescent="0.35"/>
    <row r="17041" customFormat="1" x14ac:dyDescent="0.35"/>
    <row r="17042" customFormat="1" x14ac:dyDescent="0.35"/>
    <row r="17043" customFormat="1" x14ac:dyDescent="0.35"/>
    <row r="17044" customFormat="1" x14ac:dyDescent="0.35"/>
    <row r="17045" customFormat="1" x14ac:dyDescent="0.35"/>
    <row r="17046" customFormat="1" x14ac:dyDescent="0.35"/>
    <row r="17047" customFormat="1" x14ac:dyDescent="0.35"/>
    <row r="17048" customFormat="1" x14ac:dyDescent="0.35"/>
    <row r="17049" customFormat="1" x14ac:dyDescent="0.35"/>
    <row r="17050" customFormat="1" x14ac:dyDescent="0.35"/>
    <row r="17051" customFormat="1" x14ac:dyDescent="0.35"/>
    <row r="17052" customFormat="1" x14ac:dyDescent="0.35"/>
    <row r="17053" customFormat="1" x14ac:dyDescent="0.35"/>
    <row r="17054" customFormat="1" x14ac:dyDescent="0.35"/>
    <row r="17055" customFormat="1" x14ac:dyDescent="0.35"/>
    <row r="17056" customFormat="1" x14ac:dyDescent="0.35"/>
    <row r="17057" customFormat="1" x14ac:dyDescent="0.35"/>
    <row r="17058" customFormat="1" x14ac:dyDescent="0.35"/>
    <row r="17059" customFormat="1" x14ac:dyDescent="0.35"/>
    <row r="17060" customFormat="1" x14ac:dyDescent="0.35"/>
    <row r="17061" customFormat="1" x14ac:dyDescent="0.35"/>
    <row r="17062" customFormat="1" x14ac:dyDescent="0.35"/>
    <row r="17063" customFormat="1" x14ac:dyDescent="0.35"/>
    <row r="17064" customFormat="1" x14ac:dyDescent="0.35"/>
    <row r="17065" customFormat="1" x14ac:dyDescent="0.35"/>
    <row r="17066" customFormat="1" x14ac:dyDescent="0.35"/>
    <row r="17067" customFormat="1" x14ac:dyDescent="0.35"/>
    <row r="17068" customFormat="1" x14ac:dyDescent="0.35"/>
    <row r="17069" customFormat="1" x14ac:dyDescent="0.35"/>
    <row r="17070" customFormat="1" x14ac:dyDescent="0.35"/>
    <row r="17071" customFormat="1" x14ac:dyDescent="0.35"/>
    <row r="17072" customFormat="1" x14ac:dyDescent="0.35"/>
    <row r="17073" customFormat="1" x14ac:dyDescent="0.35"/>
    <row r="17074" customFormat="1" x14ac:dyDescent="0.35"/>
    <row r="17075" customFormat="1" x14ac:dyDescent="0.35"/>
    <row r="17076" customFormat="1" x14ac:dyDescent="0.35"/>
    <row r="17077" customFormat="1" x14ac:dyDescent="0.35"/>
    <row r="17078" customFormat="1" x14ac:dyDescent="0.35"/>
    <row r="17079" customFormat="1" x14ac:dyDescent="0.35"/>
    <row r="17080" customFormat="1" x14ac:dyDescent="0.35"/>
    <row r="17081" customFormat="1" x14ac:dyDescent="0.35"/>
    <row r="17082" customFormat="1" x14ac:dyDescent="0.35"/>
    <row r="17083" customFormat="1" x14ac:dyDescent="0.35"/>
    <row r="17084" customFormat="1" x14ac:dyDescent="0.35"/>
    <row r="17085" customFormat="1" x14ac:dyDescent="0.35"/>
    <row r="17086" customFormat="1" x14ac:dyDescent="0.35"/>
    <row r="17087" customFormat="1" x14ac:dyDescent="0.35"/>
    <row r="17088" customFormat="1" x14ac:dyDescent="0.35"/>
    <row r="17089" customFormat="1" x14ac:dyDescent="0.35"/>
    <row r="17090" customFormat="1" x14ac:dyDescent="0.35"/>
    <row r="17091" customFormat="1" x14ac:dyDescent="0.35"/>
    <row r="17092" customFormat="1" x14ac:dyDescent="0.35"/>
    <row r="17093" customFormat="1" x14ac:dyDescent="0.35"/>
    <row r="17094" customFormat="1" x14ac:dyDescent="0.35"/>
    <row r="17095" customFormat="1" x14ac:dyDescent="0.35"/>
    <row r="17096" customFormat="1" x14ac:dyDescent="0.35"/>
    <row r="17097" customFormat="1" x14ac:dyDescent="0.35"/>
    <row r="17098" customFormat="1" x14ac:dyDescent="0.35"/>
    <row r="17099" customFormat="1" x14ac:dyDescent="0.35"/>
    <row r="17100" customFormat="1" x14ac:dyDescent="0.35"/>
    <row r="17101" customFormat="1" x14ac:dyDescent="0.35"/>
    <row r="17102" customFormat="1" x14ac:dyDescent="0.35"/>
    <row r="17103" customFormat="1" x14ac:dyDescent="0.35"/>
    <row r="17104" customFormat="1" x14ac:dyDescent="0.35"/>
    <row r="17105" customFormat="1" x14ac:dyDescent="0.35"/>
    <row r="17106" customFormat="1" x14ac:dyDescent="0.35"/>
    <row r="17107" customFormat="1" x14ac:dyDescent="0.35"/>
    <row r="17108" customFormat="1" x14ac:dyDescent="0.35"/>
    <row r="17109" customFormat="1" x14ac:dyDescent="0.35"/>
    <row r="17110" customFormat="1" x14ac:dyDescent="0.35"/>
    <row r="17111" customFormat="1" x14ac:dyDescent="0.35"/>
    <row r="17112" customFormat="1" x14ac:dyDescent="0.35"/>
    <row r="17113" customFormat="1" x14ac:dyDescent="0.35"/>
    <row r="17114" customFormat="1" x14ac:dyDescent="0.35"/>
    <row r="17115" customFormat="1" x14ac:dyDescent="0.35"/>
    <row r="17116" customFormat="1" x14ac:dyDescent="0.35"/>
    <row r="17117" customFormat="1" x14ac:dyDescent="0.35"/>
    <row r="17118" customFormat="1" x14ac:dyDescent="0.35"/>
    <row r="17119" customFormat="1" x14ac:dyDescent="0.35"/>
    <row r="17120" customFormat="1" x14ac:dyDescent="0.35"/>
    <row r="17121" customFormat="1" x14ac:dyDescent="0.35"/>
    <row r="17122" customFormat="1" x14ac:dyDescent="0.35"/>
    <row r="17123" customFormat="1" x14ac:dyDescent="0.35"/>
    <row r="17124" customFormat="1" x14ac:dyDescent="0.35"/>
    <row r="17125" customFormat="1" x14ac:dyDescent="0.35"/>
    <row r="17126" customFormat="1" x14ac:dyDescent="0.35"/>
    <row r="17127" customFormat="1" x14ac:dyDescent="0.35"/>
    <row r="17128" customFormat="1" x14ac:dyDescent="0.35"/>
    <row r="17129" customFormat="1" x14ac:dyDescent="0.35"/>
    <row r="17130" customFormat="1" x14ac:dyDescent="0.35"/>
    <row r="17131" customFormat="1" x14ac:dyDescent="0.35"/>
    <row r="17132" customFormat="1" x14ac:dyDescent="0.35"/>
    <row r="17133" customFormat="1" x14ac:dyDescent="0.35"/>
    <row r="17134" customFormat="1" x14ac:dyDescent="0.35"/>
    <row r="17135" customFormat="1" x14ac:dyDescent="0.35"/>
    <row r="17136" customFormat="1" x14ac:dyDescent="0.35"/>
    <row r="17137" customFormat="1" x14ac:dyDescent="0.35"/>
    <row r="17138" customFormat="1" x14ac:dyDescent="0.35"/>
    <row r="17139" customFormat="1" x14ac:dyDescent="0.35"/>
    <row r="17140" customFormat="1" x14ac:dyDescent="0.35"/>
    <row r="17141" customFormat="1" x14ac:dyDescent="0.35"/>
    <row r="17142" customFormat="1" x14ac:dyDescent="0.35"/>
    <row r="17143" customFormat="1" x14ac:dyDescent="0.35"/>
    <row r="17144" customFormat="1" x14ac:dyDescent="0.35"/>
    <row r="17145" customFormat="1" x14ac:dyDescent="0.35"/>
    <row r="17146" customFormat="1" x14ac:dyDescent="0.35"/>
    <row r="17147" customFormat="1" x14ac:dyDescent="0.35"/>
    <row r="17148" customFormat="1" x14ac:dyDescent="0.35"/>
    <row r="17149" customFormat="1" x14ac:dyDescent="0.35"/>
    <row r="17150" customFormat="1" x14ac:dyDescent="0.35"/>
    <row r="17151" customFormat="1" x14ac:dyDescent="0.35"/>
    <row r="17152" customFormat="1" x14ac:dyDescent="0.35"/>
    <row r="17153" customFormat="1" x14ac:dyDescent="0.35"/>
    <row r="17154" customFormat="1" x14ac:dyDescent="0.35"/>
    <row r="17155" customFormat="1" x14ac:dyDescent="0.35"/>
    <row r="17156" customFormat="1" x14ac:dyDescent="0.35"/>
    <row r="17157" customFormat="1" x14ac:dyDescent="0.35"/>
    <row r="17158" customFormat="1" x14ac:dyDescent="0.35"/>
    <row r="17159" customFormat="1" x14ac:dyDescent="0.35"/>
    <row r="17160" customFormat="1" x14ac:dyDescent="0.35"/>
    <row r="17161" customFormat="1" x14ac:dyDescent="0.35"/>
    <row r="17162" customFormat="1" x14ac:dyDescent="0.35"/>
    <row r="17163" customFormat="1" x14ac:dyDescent="0.35"/>
    <row r="17164" customFormat="1" x14ac:dyDescent="0.35"/>
    <row r="17165" customFormat="1" x14ac:dyDescent="0.35"/>
    <row r="17166" customFormat="1" x14ac:dyDescent="0.35"/>
    <row r="17167" customFormat="1" x14ac:dyDescent="0.35"/>
    <row r="17168" customFormat="1" x14ac:dyDescent="0.35"/>
    <row r="17169" customFormat="1" x14ac:dyDescent="0.35"/>
    <row r="17170" customFormat="1" x14ac:dyDescent="0.35"/>
    <row r="17171" customFormat="1" x14ac:dyDescent="0.35"/>
    <row r="17172" customFormat="1" x14ac:dyDescent="0.35"/>
    <row r="17173" customFormat="1" x14ac:dyDescent="0.35"/>
    <row r="17174" customFormat="1" x14ac:dyDescent="0.35"/>
    <row r="17175" customFormat="1" x14ac:dyDescent="0.35"/>
    <row r="17176" customFormat="1" x14ac:dyDescent="0.35"/>
    <row r="17177" customFormat="1" x14ac:dyDescent="0.35"/>
    <row r="17178" customFormat="1" x14ac:dyDescent="0.35"/>
    <row r="17179" customFormat="1" x14ac:dyDescent="0.35"/>
    <row r="17180" customFormat="1" x14ac:dyDescent="0.35"/>
    <row r="17181" customFormat="1" x14ac:dyDescent="0.35"/>
    <row r="17182" customFormat="1" x14ac:dyDescent="0.35"/>
    <row r="17183" customFormat="1" x14ac:dyDescent="0.35"/>
    <row r="17184" customFormat="1" x14ac:dyDescent="0.35"/>
    <row r="17185" customFormat="1" x14ac:dyDescent="0.35"/>
    <row r="17186" customFormat="1" x14ac:dyDescent="0.35"/>
    <row r="17187" customFormat="1" x14ac:dyDescent="0.35"/>
    <row r="17188" customFormat="1" x14ac:dyDescent="0.35"/>
    <row r="17189" customFormat="1" x14ac:dyDescent="0.35"/>
    <row r="17190" customFormat="1" x14ac:dyDescent="0.35"/>
    <row r="17191" customFormat="1" x14ac:dyDescent="0.35"/>
    <row r="17192" customFormat="1" x14ac:dyDescent="0.35"/>
    <row r="17193" customFormat="1" x14ac:dyDescent="0.35"/>
    <row r="17194" customFormat="1" x14ac:dyDescent="0.35"/>
    <row r="17195" customFormat="1" x14ac:dyDescent="0.35"/>
    <row r="17196" customFormat="1" x14ac:dyDescent="0.35"/>
    <row r="17197" customFormat="1" x14ac:dyDescent="0.35"/>
    <row r="17198" customFormat="1" x14ac:dyDescent="0.35"/>
    <row r="17199" customFormat="1" x14ac:dyDescent="0.35"/>
    <row r="17200" customFormat="1" x14ac:dyDescent="0.35"/>
    <row r="17201" customFormat="1" x14ac:dyDescent="0.35"/>
    <row r="17202" customFormat="1" x14ac:dyDescent="0.35"/>
    <row r="17203" customFormat="1" x14ac:dyDescent="0.35"/>
    <row r="17204" customFormat="1" x14ac:dyDescent="0.35"/>
    <row r="17205" customFormat="1" x14ac:dyDescent="0.35"/>
    <row r="17206" customFormat="1" x14ac:dyDescent="0.35"/>
    <row r="17207" customFormat="1" x14ac:dyDescent="0.35"/>
    <row r="17208" customFormat="1" x14ac:dyDescent="0.35"/>
    <row r="17209" customFormat="1" x14ac:dyDescent="0.35"/>
    <row r="17210" customFormat="1" x14ac:dyDescent="0.35"/>
    <row r="17211" customFormat="1" x14ac:dyDescent="0.35"/>
    <row r="17212" customFormat="1" x14ac:dyDescent="0.35"/>
    <row r="17213" customFormat="1" x14ac:dyDescent="0.35"/>
    <row r="17214" customFormat="1" x14ac:dyDescent="0.35"/>
    <row r="17215" customFormat="1" x14ac:dyDescent="0.35"/>
    <row r="17216" customFormat="1" x14ac:dyDescent="0.35"/>
    <row r="17217" customFormat="1" x14ac:dyDescent="0.35"/>
    <row r="17218" customFormat="1" x14ac:dyDescent="0.35"/>
    <row r="17219" customFormat="1" x14ac:dyDescent="0.35"/>
    <row r="17220" customFormat="1" x14ac:dyDescent="0.35"/>
    <row r="17221" customFormat="1" x14ac:dyDescent="0.35"/>
    <row r="17222" customFormat="1" x14ac:dyDescent="0.35"/>
    <row r="17223" customFormat="1" x14ac:dyDescent="0.35"/>
    <row r="17224" customFormat="1" x14ac:dyDescent="0.35"/>
    <row r="17225" customFormat="1" x14ac:dyDescent="0.35"/>
    <row r="17226" customFormat="1" x14ac:dyDescent="0.35"/>
    <row r="17227" customFormat="1" x14ac:dyDescent="0.35"/>
    <row r="17228" customFormat="1" x14ac:dyDescent="0.35"/>
    <row r="17229" customFormat="1" x14ac:dyDescent="0.35"/>
    <row r="17230" customFormat="1" x14ac:dyDescent="0.35"/>
    <row r="17231" customFormat="1" x14ac:dyDescent="0.35"/>
    <row r="17232" customFormat="1" x14ac:dyDescent="0.35"/>
    <row r="17233" customFormat="1" x14ac:dyDescent="0.35"/>
    <row r="17234" customFormat="1" x14ac:dyDescent="0.35"/>
    <row r="17235" customFormat="1" x14ac:dyDescent="0.35"/>
    <row r="17236" customFormat="1" x14ac:dyDescent="0.35"/>
    <row r="17237" customFormat="1" x14ac:dyDescent="0.35"/>
    <row r="17238" customFormat="1" x14ac:dyDescent="0.35"/>
    <row r="17239" customFormat="1" x14ac:dyDescent="0.35"/>
    <row r="17240" customFormat="1" x14ac:dyDescent="0.35"/>
    <row r="17241" customFormat="1" x14ac:dyDescent="0.35"/>
    <row r="17242" customFormat="1" x14ac:dyDescent="0.35"/>
    <row r="17243" customFormat="1" x14ac:dyDescent="0.35"/>
    <row r="17244" customFormat="1" x14ac:dyDescent="0.35"/>
    <row r="17245" customFormat="1" x14ac:dyDescent="0.35"/>
    <row r="17246" customFormat="1" x14ac:dyDescent="0.35"/>
    <row r="17247" customFormat="1" x14ac:dyDescent="0.35"/>
    <row r="17248" customFormat="1" x14ac:dyDescent="0.35"/>
    <row r="17249" customFormat="1" x14ac:dyDescent="0.35"/>
    <row r="17250" customFormat="1" x14ac:dyDescent="0.35"/>
    <row r="17251" customFormat="1" x14ac:dyDescent="0.35"/>
    <row r="17252" customFormat="1" x14ac:dyDescent="0.35"/>
    <row r="17253" customFormat="1" x14ac:dyDescent="0.35"/>
    <row r="17254" customFormat="1" x14ac:dyDescent="0.35"/>
    <row r="17255" customFormat="1" x14ac:dyDescent="0.35"/>
    <row r="17256" customFormat="1" x14ac:dyDescent="0.35"/>
    <row r="17257" customFormat="1" x14ac:dyDescent="0.35"/>
    <row r="17258" customFormat="1" x14ac:dyDescent="0.35"/>
    <row r="17259" customFormat="1" x14ac:dyDescent="0.35"/>
    <row r="17260" customFormat="1" x14ac:dyDescent="0.35"/>
    <row r="17261" customFormat="1" x14ac:dyDescent="0.35"/>
    <row r="17262" customFormat="1" x14ac:dyDescent="0.35"/>
    <row r="17263" customFormat="1" x14ac:dyDescent="0.35"/>
    <row r="17264" customFormat="1" x14ac:dyDescent="0.35"/>
    <row r="17265" customFormat="1" x14ac:dyDescent="0.35"/>
    <row r="17266" customFormat="1" x14ac:dyDescent="0.35"/>
    <row r="17267" customFormat="1" x14ac:dyDescent="0.35"/>
    <row r="17268" customFormat="1" x14ac:dyDescent="0.35"/>
    <row r="17269" customFormat="1" x14ac:dyDescent="0.35"/>
    <row r="17270" customFormat="1" x14ac:dyDescent="0.35"/>
    <row r="17271" customFormat="1" x14ac:dyDescent="0.35"/>
    <row r="17272" customFormat="1" x14ac:dyDescent="0.35"/>
    <row r="17273" customFormat="1" x14ac:dyDescent="0.35"/>
    <row r="17274" customFormat="1" x14ac:dyDescent="0.35"/>
    <row r="17275" customFormat="1" x14ac:dyDescent="0.35"/>
    <row r="17276" customFormat="1" x14ac:dyDescent="0.35"/>
    <row r="17277" customFormat="1" x14ac:dyDescent="0.35"/>
    <row r="17278" customFormat="1" x14ac:dyDescent="0.35"/>
    <row r="17279" customFormat="1" x14ac:dyDescent="0.35"/>
    <row r="17280" customFormat="1" x14ac:dyDescent="0.35"/>
    <row r="17281" customFormat="1" x14ac:dyDescent="0.35"/>
    <row r="17282" customFormat="1" x14ac:dyDescent="0.35"/>
    <row r="17283" customFormat="1" x14ac:dyDescent="0.35"/>
    <row r="17284" customFormat="1" x14ac:dyDescent="0.35"/>
    <row r="17285" customFormat="1" x14ac:dyDescent="0.35"/>
    <row r="17286" customFormat="1" x14ac:dyDescent="0.35"/>
    <row r="17287" customFormat="1" x14ac:dyDescent="0.35"/>
    <row r="17288" customFormat="1" x14ac:dyDescent="0.35"/>
    <row r="17289" customFormat="1" x14ac:dyDescent="0.35"/>
    <row r="17290" customFormat="1" x14ac:dyDescent="0.35"/>
    <row r="17291" customFormat="1" x14ac:dyDescent="0.35"/>
    <row r="17292" customFormat="1" x14ac:dyDescent="0.35"/>
    <row r="17293" customFormat="1" x14ac:dyDescent="0.35"/>
    <row r="17294" customFormat="1" x14ac:dyDescent="0.35"/>
    <row r="17295" customFormat="1" x14ac:dyDescent="0.35"/>
    <row r="17296" customFormat="1" x14ac:dyDescent="0.35"/>
    <row r="17297" customFormat="1" x14ac:dyDescent="0.35"/>
    <row r="17298" customFormat="1" x14ac:dyDescent="0.35"/>
    <row r="17299" customFormat="1" x14ac:dyDescent="0.35"/>
    <row r="17300" customFormat="1" x14ac:dyDescent="0.35"/>
    <row r="17301" customFormat="1" x14ac:dyDescent="0.35"/>
    <row r="17302" customFormat="1" x14ac:dyDescent="0.35"/>
    <row r="17303" customFormat="1" x14ac:dyDescent="0.35"/>
    <row r="17304" customFormat="1" x14ac:dyDescent="0.35"/>
    <row r="17305" customFormat="1" x14ac:dyDescent="0.35"/>
    <row r="17306" customFormat="1" x14ac:dyDescent="0.35"/>
    <row r="17307" customFormat="1" x14ac:dyDescent="0.35"/>
    <row r="17308" customFormat="1" x14ac:dyDescent="0.35"/>
    <row r="17309" customFormat="1" x14ac:dyDescent="0.35"/>
    <row r="17310" customFormat="1" x14ac:dyDescent="0.35"/>
    <row r="17311" customFormat="1" x14ac:dyDescent="0.35"/>
    <row r="17312" customFormat="1" x14ac:dyDescent="0.35"/>
    <row r="17313" customFormat="1" x14ac:dyDescent="0.35"/>
    <row r="17314" customFormat="1" x14ac:dyDescent="0.35"/>
    <row r="17315" customFormat="1" x14ac:dyDescent="0.35"/>
    <row r="17316" customFormat="1" x14ac:dyDescent="0.35"/>
    <row r="17317" customFormat="1" x14ac:dyDescent="0.35"/>
    <row r="17318" customFormat="1" x14ac:dyDescent="0.35"/>
    <row r="17319" customFormat="1" x14ac:dyDescent="0.35"/>
    <row r="17320" customFormat="1" x14ac:dyDescent="0.35"/>
    <row r="17321" customFormat="1" x14ac:dyDescent="0.35"/>
    <row r="17322" customFormat="1" x14ac:dyDescent="0.35"/>
    <row r="17323" customFormat="1" x14ac:dyDescent="0.35"/>
    <row r="17324" customFormat="1" x14ac:dyDescent="0.35"/>
    <row r="17325" customFormat="1" x14ac:dyDescent="0.35"/>
    <row r="17326" customFormat="1" x14ac:dyDescent="0.35"/>
    <row r="17327" customFormat="1" x14ac:dyDescent="0.35"/>
    <row r="17328" customFormat="1" x14ac:dyDescent="0.35"/>
    <row r="17329" customFormat="1" x14ac:dyDescent="0.35"/>
    <row r="17330" customFormat="1" x14ac:dyDescent="0.35"/>
    <row r="17331" customFormat="1" x14ac:dyDescent="0.35"/>
    <row r="17332" customFormat="1" x14ac:dyDescent="0.35"/>
    <row r="17333" customFormat="1" x14ac:dyDescent="0.35"/>
    <row r="17334" customFormat="1" x14ac:dyDescent="0.35"/>
    <row r="17335" customFormat="1" x14ac:dyDescent="0.35"/>
    <row r="17336" customFormat="1" x14ac:dyDescent="0.35"/>
    <row r="17337" customFormat="1" x14ac:dyDescent="0.35"/>
    <row r="17338" customFormat="1" x14ac:dyDescent="0.35"/>
    <row r="17339" customFormat="1" x14ac:dyDescent="0.35"/>
    <row r="17340" customFormat="1" x14ac:dyDescent="0.35"/>
    <row r="17341" customFormat="1" x14ac:dyDescent="0.35"/>
    <row r="17342" customFormat="1" x14ac:dyDescent="0.35"/>
    <row r="17343" customFormat="1" x14ac:dyDescent="0.35"/>
    <row r="17344" customFormat="1" x14ac:dyDescent="0.35"/>
    <row r="17345" customFormat="1" x14ac:dyDescent="0.35"/>
    <row r="17346" customFormat="1" x14ac:dyDescent="0.35"/>
    <row r="17347" customFormat="1" x14ac:dyDescent="0.35"/>
    <row r="17348" customFormat="1" x14ac:dyDescent="0.35"/>
    <row r="17349" customFormat="1" x14ac:dyDescent="0.35"/>
    <row r="17350" customFormat="1" x14ac:dyDescent="0.35"/>
    <row r="17351" customFormat="1" x14ac:dyDescent="0.35"/>
    <row r="17352" customFormat="1" x14ac:dyDescent="0.35"/>
    <row r="17353" customFormat="1" x14ac:dyDescent="0.35"/>
    <row r="17354" customFormat="1" x14ac:dyDescent="0.35"/>
    <row r="17355" customFormat="1" x14ac:dyDescent="0.35"/>
    <row r="17356" customFormat="1" x14ac:dyDescent="0.35"/>
    <row r="17357" customFormat="1" x14ac:dyDescent="0.35"/>
    <row r="17358" customFormat="1" x14ac:dyDescent="0.35"/>
    <row r="17359" customFormat="1" x14ac:dyDescent="0.35"/>
    <row r="17360" customFormat="1" x14ac:dyDescent="0.35"/>
    <row r="17361" customFormat="1" x14ac:dyDescent="0.35"/>
    <row r="17362" customFormat="1" x14ac:dyDescent="0.35"/>
    <row r="17363" customFormat="1" x14ac:dyDescent="0.35"/>
    <row r="17364" customFormat="1" x14ac:dyDescent="0.35"/>
    <row r="17365" customFormat="1" x14ac:dyDescent="0.35"/>
    <row r="17366" customFormat="1" x14ac:dyDescent="0.35"/>
    <row r="17367" customFormat="1" x14ac:dyDescent="0.35"/>
    <row r="17368" customFormat="1" x14ac:dyDescent="0.35"/>
    <row r="17369" customFormat="1" x14ac:dyDescent="0.35"/>
    <row r="17370" customFormat="1" x14ac:dyDescent="0.35"/>
    <row r="17371" customFormat="1" x14ac:dyDescent="0.35"/>
    <row r="17372" customFormat="1" x14ac:dyDescent="0.35"/>
    <row r="17373" customFormat="1" x14ac:dyDescent="0.35"/>
    <row r="17374" customFormat="1" x14ac:dyDescent="0.35"/>
    <row r="17375" customFormat="1" x14ac:dyDescent="0.35"/>
    <row r="17376" customFormat="1" x14ac:dyDescent="0.35"/>
    <row r="17377" customFormat="1" x14ac:dyDescent="0.35"/>
    <row r="17378" customFormat="1" x14ac:dyDescent="0.35"/>
    <row r="17379" customFormat="1" x14ac:dyDescent="0.35"/>
    <row r="17380" customFormat="1" x14ac:dyDescent="0.35"/>
    <row r="17381" customFormat="1" x14ac:dyDescent="0.35"/>
    <row r="17382" customFormat="1" x14ac:dyDescent="0.35"/>
    <row r="17383" customFormat="1" x14ac:dyDescent="0.35"/>
    <row r="17384" customFormat="1" x14ac:dyDescent="0.35"/>
    <row r="17385" customFormat="1" x14ac:dyDescent="0.35"/>
    <row r="17386" customFormat="1" x14ac:dyDescent="0.35"/>
    <row r="17387" customFormat="1" x14ac:dyDescent="0.35"/>
    <row r="17388" customFormat="1" x14ac:dyDescent="0.35"/>
    <row r="17389" customFormat="1" x14ac:dyDescent="0.35"/>
    <row r="17390" customFormat="1" x14ac:dyDescent="0.35"/>
    <row r="17391" customFormat="1" x14ac:dyDescent="0.35"/>
    <row r="17392" customFormat="1" x14ac:dyDescent="0.35"/>
    <row r="17393" customFormat="1" x14ac:dyDescent="0.35"/>
    <row r="17394" customFormat="1" x14ac:dyDescent="0.35"/>
    <row r="17395" customFormat="1" x14ac:dyDescent="0.35"/>
    <row r="17396" customFormat="1" x14ac:dyDescent="0.35"/>
    <row r="17397" customFormat="1" x14ac:dyDescent="0.35"/>
    <row r="17398" customFormat="1" x14ac:dyDescent="0.35"/>
    <row r="17399" customFormat="1" x14ac:dyDescent="0.35"/>
    <row r="17400" customFormat="1" x14ac:dyDescent="0.35"/>
    <row r="17401" customFormat="1" x14ac:dyDescent="0.35"/>
    <row r="17402" customFormat="1" x14ac:dyDescent="0.35"/>
    <row r="17403" customFormat="1" x14ac:dyDescent="0.35"/>
    <row r="17404" customFormat="1" x14ac:dyDescent="0.35"/>
    <row r="17405" customFormat="1" x14ac:dyDescent="0.35"/>
    <row r="17406" customFormat="1" x14ac:dyDescent="0.35"/>
    <row r="17407" customFormat="1" x14ac:dyDescent="0.35"/>
    <row r="17408" customFormat="1" x14ac:dyDescent="0.35"/>
    <row r="17409" customFormat="1" x14ac:dyDescent="0.35"/>
    <row r="17410" customFormat="1" x14ac:dyDescent="0.35"/>
    <row r="17411" customFormat="1" x14ac:dyDescent="0.35"/>
    <row r="17412" customFormat="1" x14ac:dyDescent="0.35"/>
    <row r="17413" customFormat="1" x14ac:dyDescent="0.35"/>
    <row r="17414" customFormat="1" x14ac:dyDescent="0.35"/>
    <row r="17415" customFormat="1" x14ac:dyDescent="0.35"/>
    <row r="17416" customFormat="1" x14ac:dyDescent="0.35"/>
    <row r="17417" customFormat="1" x14ac:dyDescent="0.35"/>
    <row r="17418" customFormat="1" x14ac:dyDescent="0.35"/>
    <row r="17419" customFormat="1" x14ac:dyDescent="0.35"/>
    <row r="17420" customFormat="1" x14ac:dyDescent="0.35"/>
    <row r="17421" customFormat="1" x14ac:dyDescent="0.35"/>
    <row r="17422" customFormat="1" x14ac:dyDescent="0.35"/>
    <row r="17423" customFormat="1" x14ac:dyDescent="0.35"/>
    <row r="17424" customFormat="1" x14ac:dyDescent="0.35"/>
    <row r="17425" customFormat="1" x14ac:dyDescent="0.35"/>
    <row r="17426" customFormat="1" x14ac:dyDescent="0.35"/>
    <row r="17427" customFormat="1" x14ac:dyDescent="0.35"/>
    <row r="17428" customFormat="1" x14ac:dyDescent="0.35"/>
    <row r="17429" customFormat="1" x14ac:dyDescent="0.35"/>
    <row r="17430" customFormat="1" x14ac:dyDescent="0.35"/>
    <row r="17431" customFormat="1" x14ac:dyDescent="0.35"/>
    <row r="17432" customFormat="1" x14ac:dyDescent="0.35"/>
    <row r="17433" customFormat="1" x14ac:dyDescent="0.35"/>
    <row r="17434" customFormat="1" x14ac:dyDescent="0.35"/>
    <row r="17435" customFormat="1" x14ac:dyDescent="0.35"/>
    <row r="17436" customFormat="1" x14ac:dyDescent="0.35"/>
    <row r="17437" customFormat="1" x14ac:dyDescent="0.35"/>
    <row r="17438" customFormat="1" x14ac:dyDescent="0.35"/>
    <row r="17439" customFormat="1" x14ac:dyDescent="0.35"/>
    <row r="17440" customFormat="1" x14ac:dyDescent="0.35"/>
    <row r="17441" customFormat="1" x14ac:dyDescent="0.35"/>
    <row r="17442" customFormat="1" x14ac:dyDescent="0.35"/>
    <row r="17443" customFormat="1" x14ac:dyDescent="0.35"/>
    <row r="17444" customFormat="1" x14ac:dyDescent="0.35"/>
    <row r="17445" customFormat="1" x14ac:dyDescent="0.35"/>
    <row r="17446" customFormat="1" x14ac:dyDescent="0.35"/>
    <row r="17447" customFormat="1" x14ac:dyDescent="0.35"/>
    <row r="17448" customFormat="1" x14ac:dyDescent="0.35"/>
    <row r="17449" customFormat="1" x14ac:dyDescent="0.35"/>
    <row r="17450" customFormat="1" x14ac:dyDescent="0.35"/>
    <row r="17451" customFormat="1" x14ac:dyDescent="0.35"/>
    <row r="17452" customFormat="1" x14ac:dyDescent="0.35"/>
    <row r="17453" customFormat="1" x14ac:dyDescent="0.35"/>
    <row r="17454" customFormat="1" x14ac:dyDescent="0.35"/>
    <row r="17455" customFormat="1" x14ac:dyDescent="0.35"/>
    <row r="17456" customFormat="1" x14ac:dyDescent="0.35"/>
    <row r="17457" customFormat="1" x14ac:dyDescent="0.35"/>
    <row r="17458" customFormat="1" x14ac:dyDescent="0.35"/>
    <row r="17459" customFormat="1" x14ac:dyDescent="0.35"/>
    <row r="17460" customFormat="1" x14ac:dyDescent="0.35"/>
    <row r="17461" customFormat="1" x14ac:dyDescent="0.35"/>
    <row r="17462" customFormat="1" x14ac:dyDescent="0.35"/>
    <row r="17463" customFormat="1" x14ac:dyDescent="0.35"/>
    <row r="17464" customFormat="1" x14ac:dyDescent="0.35"/>
    <row r="17465" customFormat="1" x14ac:dyDescent="0.35"/>
    <row r="17466" customFormat="1" x14ac:dyDescent="0.35"/>
    <row r="17467" customFormat="1" x14ac:dyDescent="0.35"/>
    <row r="17468" customFormat="1" x14ac:dyDescent="0.35"/>
    <row r="17469" customFormat="1" x14ac:dyDescent="0.35"/>
    <row r="17470" customFormat="1" x14ac:dyDescent="0.35"/>
    <row r="17471" customFormat="1" x14ac:dyDescent="0.35"/>
    <row r="17472" customFormat="1" x14ac:dyDescent="0.35"/>
    <row r="17473" customFormat="1" x14ac:dyDescent="0.35"/>
    <row r="17474" customFormat="1" x14ac:dyDescent="0.35"/>
    <row r="17475" customFormat="1" x14ac:dyDescent="0.35"/>
    <row r="17476" customFormat="1" x14ac:dyDescent="0.35"/>
    <row r="17477" customFormat="1" x14ac:dyDescent="0.35"/>
    <row r="17478" customFormat="1" x14ac:dyDescent="0.35"/>
    <row r="17479" customFormat="1" x14ac:dyDescent="0.35"/>
    <row r="17480" customFormat="1" x14ac:dyDescent="0.35"/>
    <row r="17481" customFormat="1" x14ac:dyDescent="0.35"/>
    <row r="17482" customFormat="1" x14ac:dyDescent="0.35"/>
    <row r="17483" customFormat="1" x14ac:dyDescent="0.35"/>
    <row r="17484" customFormat="1" x14ac:dyDescent="0.35"/>
    <row r="17485" customFormat="1" x14ac:dyDescent="0.35"/>
    <row r="17486" customFormat="1" x14ac:dyDescent="0.35"/>
    <row r="17487" customFormat="1" x14ac:dyDescent="0.35"/>
    <row r="17488" customFormat="1" x14ac:dyDescent="0.35"/>
    <row r="17489" customFormat="1" x14ac:dyDescent="0.35"/>
    <row r="17490" customFormat="1" x14ac:dyDescent="0.35"/>
    <row r="17491" customFormat="1" x14ac:dyDescent="0.35"/>
    <row r="17492" customFormat="1" x14ac:dyDescent="0.35"/>
    <row r="17493" customFormat="1" x14ac:dyDescent="0.35"/>
    <row r="17494" customFormat="1" x14ac:dyDescent="0.35"/>
    <row r="17495" customFormat="1" x14ac:dyDescent="0.35"/>
    <row r="17496" customFormat="1" x14ac:dyDescent="0.35"/>
    <row r="17497" customFormat="1" x14ac:dyDescent="0.35"/>
    <row r="17498" customFormat="1" x14ac:dyDescent="0.35"/>
    <row r="17499" customFormat="1" x14ac:dyDescent="0.35"/>
    <row r="17500" customFormat="1" x14ac:dyDescent="0.35"/>
    <row r="17501" customFormat="1" x14ac:dyDescent="0.35"/>
    <row r="17502" customFormat="1" x14ac:dyDescent="0.35"/>
    <row r="17503" customFormat="1" x14ac:dyDescent="0.35"/>
    <row r="17504" customFormat="1" x14ac:dyDescent="0.35"/>
    <row r="17505" customFormat="1" x14ac:dyDescent="0.35"/>
    <row r="17506" customFormat="1" x14ac:dyDescent="0.35"/>
    <row r="17507" customFormat="1" x14ac:dyDescent="0.35"/>
    <row r="17508" customFormat="1" x14ac:dyDescent="0.35"/>
    <row r="17509" customFormat="1" x14ac:dyDescent="0.35"/>
    <row r="17510" customFormat="1" x14ac:dyDescent="0.35"/>
    <row r="17511" customFormat="1" x14ac:dyDescent="0.35"/>
    <row r="17512" customFormat="1" x14ac:dyDescent="0.35"/>
    <row r="17513" customFormat="1" x14ac:dyDescent="0.35"/>
    <row r="17514" customFormat="1" x14ac:dyDescent="0.35"/>
    <row r="17515" customFormat="1" x14ac:dyDescent="0.35"/>
    <row r="17516" customFormat="1" x14ac:dyDescent="0.35"/>
    <row r="17517" customFormat="1" x14ac:dyDescent="0.35"/>
    <row r="17518" customFormat="1" x14ac:dyDescent="0.35"/>
    <row r="17519" customFormat="1" x14ac:dyDescent="0.35"/>
    <row r="17520" customFormat="1" x14ac:dyDescent="0.35"/>
    <row r="17521" customFormat="1" x14ac:dyDescent="0.35"/>
    <row r="17522" customFormat="1" x14ac:dyDescent="0.35"/>
    <row r="17523" customFormat="1" x14ac:dyDescent="0.35"/>
    <row r="17524" customFormat="1" x14ac:dyDescent="0.35"/>
    <row r="17525" customFormat="1" x14ac:dyDescent="0.35"/>
    <row r="17526" customFormat="1" x14ac:dyDescent="0.35"/>
    <row r="17527" customFormat="1" x14ac:dyDescent="0.35"/>
    <row r="17528" customFormat="1" x14ac:dyDescent="0.35"/>
    <row r="17529" customFormat="1" x14ac:dyDescent="0.35"/>
    <row r="17530" customFormat="1" x14ac:dyDescent="0.35"/>
    <row r="17531" customFormat="1" x14ac:dyDescent="0.35"/>
    <row r="17532" customFormat="1" x14ac:dyDescent="0.35"/>
    <row r="17533" customFormat="1" x14ac:dyDescent="0.35"/>
    <row r="17534" customFormat="1" x14ac:dyDescent="0.35"/>
    <row r="17535" customFormat="1" x14ac:dyDescent="0.35"/>
    <row r="17536" customFormat="1" x14ac:dyDescent="0.35"/>
    <row r="17537" customFormat="1" x14ac:dyDescent="0.35"/>
    <row r="17538" customFormat="1" x14ac:dyDescent="0.35"/>
    <row r="17539" customFormat="1" x14ac:dyDescent="0.35"/>
    <row r="17540" customFormat="1" x14ac:dyDescent="0.35"/>
    <row r="17541" customFormat="1" x14ac:dyDescent="0.35"/>
    <row r="17542" customFormat="1" x14ac:dyDescent="0.35"/>
    <row r="17543" customFormat="1" x14ac:dyDescent="0.35"/>
    <row r="17544" customFormat="1" x14ac:dyDescent="0.35"/>
    <row r="17545" customFormat="1" x14ac:dyDescent="0.35"/>
    <row r="17546" customFormat="1" x14ac:dyDescent="0.35"/>
    <row r="17547" customFormat="1" x14ac:dyDescent="0.35"/>
    <row r="17548" customFormat="1" x14ac:dyDescent="0.35"/>
    <row r="17549" customFormat="1" x14ac:dyDescent="0.35"/>
    <row r="17550" customFormat="1" x14ac:dyDescent="0.35"/>
    <row r="17551" customFormat="1" x14ac:dyDescent="0.35"/>
    <row r="17552" customFormat="1" x14ac:dyDescent="0.35"/>
    <row r="17553" customFormat="1" x14ac:dyDescent="0.35"/>
    <row r="17554" customFormat="1" x14ac:dyDescent="0.35"/>
    <row r="17555" customFormat="1" x14ac:dyDescent="0.35"/>
    <row r="17556" customFormat="1" x14ac:dyDescent="0.35"/>
    <row r="17557" customFormat="1" x14ac:dyDescent="0.35"/>
    <row r="17558" customFormat="1" x14ac:dyDescent="0.35"/>
    <row r="17559" customFormat="1" x14ac:dyDescent="0.35"/>
    <row r="17560" customFormat="1" x14ac:dyDescent="0.35"/>
    <row r="17561" customFormat="1" x14ac:dyDescent="0.35"/>
    <row r="17562" customFormat="1" x14ac:dyDescent="0.35"/>
    <row r="17563" customFormat="1" x14ac:dyDescent="0.35"/>
    <row r="17564" customFormat="1" x14ac:dyDescent="0.35"/>
    <row r="17565" customFormat="1" x14ac:dyDescent="0.35"/>
    <row r="17566" customFormat="1" x14ac:dyDescent="0.35"/>
    <row r="17567" customFormat="1" x14ac:dyDescent="0.35"/>
    <row r="17568" customFormat="1" x14ac:dyDescent="0.35"/>
    <row r="17569" customFormat="1" x14ac:dyDescent="0.35"/>
    <row r="17570" customFormat="1" x14ac:dyDescent="0.35"/>
    <row r="17571" customFormat="1" x14ac:dyDescent="0.35"/>
    <row r="17572" customFormat="1" x14ac:dyDescent="0.35"/>
    <row r="17573" customFormat="1" x14ac:dyDescent="0.35"/>
    <row r="17574" customFormat="1" x14ac:dyDescent="0.35"/>
    <row r="17575" customFormat="1" x14ac:dyDescent="0.35"/>
    <row r="17576" customFormat="1" x14ac:dyDescent="0.35"/>
    <row r="17577" customFormat="1" x14ac:dyDescent="0.35"/>
    <row r="17578" customFormat="1" x14ac:dyDescent="0.35"/>
    <row r="17579" customFormat="1" x14ac:dyDescent="0.35"/>
    <row r="17580" customFormat="1" x14ac:dyDescent="0.35"/>
    <row r="17581" customFormat="1" x14ac:dyDescent="0.35"/>
    <row r="17582" customFormat="1" x14ac:dyDescent="0.35"/>
    <row r="17583" customFormat="1" x14ac:dyDescent="0.35"/>
    <row r="17584" customFormat="1" x14ac:dyDescent="0.35"/>
    <row r="17585" customFormat="1" x14ac:dyDescent="0.35"/>
    <row r="17586" customFormat="1" x14ac:dyDescent="0.35"/>
    <row r="17587" customFormat="1" x14ac:dyDescent="0.35"/>
    <row r="17588" customFormat="1" x14ac:dyDescent="0.35"/>
    <row r="17589" customFormat="1" x14ac:dyDescent="0.35"/>
    <row r="17590" customFormat="1" x14ac:dyDescent="0.35"/>
    <row r="17591" customFormat="1" x14ac:dyDescent="0.35"/>
    <row r="17592" customFormat="1" x14ac:dyDescent="0.35"/>
    <row r="17593" customFormat="1" x14ac:dyDescent="0.35"/>
    <row r="17594" customFormat="1" x14ac:dyDescent="0.35"/>
    <row r="17595" customFormat="1" x14ac:dyDescent="0.35"/>
    <row r="17596" customFormat="1" x14ac:dyDescent="0.35"/>
    <row r="17597" customFormat="1" x14ac:dyDescent="0.35"/>
    <row r="17598" customFormat="1" x14ac:dyDescent="0.35"/>
    <row r="17599" customFormat="1" x14ac:dyDescent="0.35"/>
    <row r="17600" customFormat="1" x14ac:dyDescent="0.35"/>
    <row r="17601" customFormat="1" x14ac:dyDescent="0.35"/>
    <row r="17602" customFormat="1" x14ac:dyDescent="0.35"/>
    <row r="17603" customFormat="1" x14ac:dyDescent="0.35"/>
    <row r="17604" customFormat="1" x14ac:dyDescent="0.35"/>
    <row r="17605" customFormat="1" x14ac:dyDescent="0.35"/>
    <row r="17606" customFormat="1" x14ac:dyDescent="0.35"/>
    <row r="17607" customFormat="1" x14ac:dyDescent="0.35"/>
    <row r="17608" customFormat="1" x14ac:dyDescent="0.35"/>
    <row r="17609" customFormat="1" x14ac:dyDescent="0.35"/>
    <row r="17610" customFormat="1" x14ac:dyDescent="0.35"/>
    <row r="17611" customFormat="1" x14ac:dyDescent="0.35"/>
    <row r="17612" customFormat="1" x14ac:dyDescent="0.35"/>
    <row r="17613" customFormat="1" x14ac:dyDescent="0.35"/>
    <row r="17614" customFormat="1" x14ac:dyDescent="0.35"/>
    <row r="17615" customFormat="1" x14ac:dyDescent="0.35"/>
    <row r="17616" customFormat="1" x14ac:dyDescent="0.35"/>
    <row r="17617" customFormat="1" x14ac:dyDescent="0.35"/>
    <row r="17618" customFormat="1" x14ac:dyDescent="0.35"/>
    <row r="17619" customFormat="1" x14ac:dyDescent="0.35"/>
    <row r="17620" customFormat="1" x14ac:dyDescent="0.35"/>
    <row r="17621" customFormat="1" x14ac:dyDescent="0.35"/>
    <row r="17622" customFormat="1" x14ac:dyDescent="0.35"/>
    <row r="17623" customFormat="1" x14ac:dyDescent="0.35"/>
    <row r="17624" customFormat="1" x14ac:dyDescent="0.35"/>
    <row r="17625" customFormat="1" x14ac:dyDescent="0.35"/>
    <row r="17626" customFormat="1" x14ac:dyDescent="0.35"/>
    <row r="17627" customFormat="1" x14ac:dyDescent="0.35"/>
    <row r="17628" customFormat="1" x14ac:dyDescent="0.35"/>
    <row r="17629" customFormat="1" x14ac:dyDescent="0.35"/>
    <row r="17630" customFormat="1" x14ac:dyDescent="0.35"/>
    <row r="17631" customFormat="1" x14ac:dyDescent="0.35"/>
    <row r="17632" customFormat="1" x14ac:dyDescent="0.35"/>
    <row r="17633" customFormat="1" x14ac:dyDescent="0.35"/>
    <row r="17634" customFormat="1" x14ac:dyDescent="0.35"/>
    <row r="17635" customFormat="1" x14ac:dyDescent="0.35"/>
    <row r="17636" customFormat="1" x14ac:dyDescent="0.35"/>
    <row r="17637" customFormat="1" x14ac:dyDescent="0.35"/>
    <row r="17638" customFormat="1" x14ac:dyDescent="0.35"/>
    <row r="17639" customFormat="1" x14ac:dyDescent="0.35"/>
    <row r="17640" customFormat="1" x14ac:dyDescent="0.35"/>
    <row r="17641" customFormat="1" x14ac:dyDescent="0.35"/>
    <row r="17642" customFormat="1" x14ac:dyDescent="0.35"/>
    <row r="17643" customFormat="1" x14ac:dyDescent="0.35"/>
    <row r="17644" customFormat="1" x14ac:dyDescent="0.35"/>
    <row r="17645" customFormat="1" x14ac:dyDescent="0.35"/>
    <row r="17646" customFormat="1" x14ac:dyDescent="0.35"/>
    <row r="17647" customFormat="1" x14ac:dyDescent="0.35"/>
    <row r="17648" customFormat="1" x14ac:dyDescent="0.35"/>
    <row r="17649" customFormat="1" x14ac:dyDescent="0.35"/>
    <row r="17650" customFormat="1" x14ac:dyDescent="0.35"/>
    <row r="17651" customFormat="1" x14ac:dyDescent="0.35"/>
    <row r="17652" customFormat="1" x14ac:dyDescent="0.35"/>
    <row r="17653" customFormat="1" x14ac:dyDescent="0.35"/>
    <row r="17654" customFormat="1" x14ac:dyDescent="0.35"/>
    <row r="17655" customFormat="1" x14ac:dyDescent="0.35"/>
    <row r="17656" customFormat="1" x14ac:dyDescent="0.35"/>
    <row r="17657" customFormat="1" x14ac:dyDescent="0.35"/>
    <row r="17658" customFormat="1" x14ac:dyDescent="0.35"/>
    <row r="17659" customFormat="1" x14ac:dyDescent="0.35"/>
    <row r="17660" customFormat="1" x14ac:dyDescent="0.35"/>
    <row r="17661" customFormat="1" x14ac:dyDescent="0.35"/>
    <row r="17662" customFormat="1" x14ac:dyDescent="0.35"/>
    <row r="17663" customFormat="1" x14ac:dyDescent="0.35"/>
    <row r="17664" customFormat="1" x14ac:dyDescent="0.35"/>
    <row r="17665" customFormat="1" x14ac:dyDescent="0.35"/>
    <row r="17666" customFormat="1" x14ac:dyDescent="0.35"/>
    <row r="17667" customFormat="1" x14ac:dyDescent="0.35"/>
    <row r="17668" customFormat="1" x14ac:dyDescent="0.35"/>
    <row r="17669" customFormat="1" x14ac:dyDescent="0.35"/>
    <row r="17670" customFormat="1" x14ac:dyDescent="0.35"/>
    <row r="17671" customFormat="1" x14ac:dyDescent="0.35"/>
    <row r="17672" customFormat="1" x14ac:dyDescent="0.35"/>
    <row r="17673" customFormat="1" x14ac:dyDescent="0.35"/>
    <row r="17674" customFormat="1" x14ac:dyDescent="0.35"/>
    <row r="17675" customFormat="1" x14ac:dyDescent="0.35"/>
    <row r="17676" customFormat="1" x14ac:dyDescent="0.35"/>
    <row r="17677" customFormat="1" x14ac:dyDescent="0.35"/>
    <row r="17678" customFormat="1" x14ac:dyDescent="0.35"/>
    <row r="17679" customFormat="1" x14ac:dyDescent="0.35"/>
    <row r="17680" customFormat="1" x14ac:dyDescent="0.35"/>
    <row r="17681" customFormat="1" x14ac:dyDescent="0.35"/>
    <row r="17682" customFormat="1" x14ac:dyDescent="0.35"/>
    <row r="17683" customFormat="1" x14ac:dyDescent="0.35"/>
    <row r="17684" customFormat="1" x14ac:dyDescent="0.35"/>
    <row r="17685" customFormat="1" x14ac:dyDescent="0.35"/>
    <row r="17686" customFormat="1" x14ac:dyDescent="0.35"/>
    <row r="17687" customFormat="1" x14ac:dyDescent="0.35"/>
    <row r="17688" customFormat="1" x14ac:dyDescent="0.35"/>
    <row r="17689" customFormat="1" x14ac:dyDescent="0.35"/>
    <row r="17690" customFormat="1" x14ac:dyDescent="0.35"/>
    <row r="17691" customFormat="1" x14ac:dyDescent="0.35"/>
    <row r="17692" customFormat="1" x14ac:dyDescent="0.35"/>
    <row r="17693" customFormat="1" x14ac:dyDescent="0.35"/>
    <row r="17694" customFormat="1" x14ac:dyDescent="0.35"/>
    <row r="17695" customFormat="1" x14ac:dyDescent="0.35"/>
    <row r="17696" customFormat="1" x14ac:dyDescent="0.35"/>
    <row r="17697" customFormat="1" x14ac:dyDescent="0.35"/>
    <row r="17698" customFormat="1" x14ac:dyDescent="0.35"/>
    <row r="17699" customFormat="1" x14ac:dyDescent="0.35"/>
    <row r="17700" customFormat="1" x14ac:dyDescent="0.35"/>
    <row r="17701" customFormat="1" x14ac:dyDescent="0.35"/>
    <row r="17702" customFormat="1" x14ac:dyDescent="0.35"/>
    <row r="17703" customFormat="1" x14ac:dyDescent="0.35"/>
    <row r="17704" customFormat="1" x14ac:dyDescent="0.35"/>
    <row r="17705" customFormat="1" x14ac:dyDescent="0.35"/>
    <row r="17706" customFormat="1" x14ac:dyDescent="0.35"/>
    <row r="17707" customFormat="1" x14ac:dyDescent="0.35"/>
    <row r="17708" customFormat="1" x14ac:dyDescent="0.35"/>
    <row r="17709" customFormat="1" x14ac:dyDescent="0.35"/>
    <row r="17710" customFormat="1" x14ac:dyDescent="0.35"/>
    <row r="17711" customFormat="1" x14ac:dyDescent="0.35"/>
    <row r="17712" customFormat="1" x14ac:dyDescent="0.35"/>
    <row r="17713" customFormat="1" x14ac:dyDescent="0.35"/>
    <row r="17714" customFormat="1" x14ac:dyDescent="0.35"/>
    <row r="17715" customFormat="1" x14ac:dyDescent="0.35"/>
    <row r="17716" customFormat="1" x14ac:dyDescent="0.35"/>
    <row r="17717" customFormat="1" x14ac:dyDescent="0.35"/>
    <row r="17718" customFormat="1" x14ac:dyDescent="0.35"/>
    <row r="17719" customFormat="1" x14ac:dyDescent="0.35"/>
    <row r="17720" customFormat="1" x14ac:dyDescent="0.35"/>
    <row r="17721" customFormat="1" x14ac:dyDescent="0.35"/>
    <row r="17722" customFormat="1" x14ac:dyDescent="0.35"/>
    <row r="17723" customFormat="1" x14ac:dyDescent="0.35"/>
    <row r="17724" customFormat="1" x14ac:dyDescent="0.35"/>
    <row r="17725" customFormat="1" x14ac:dyDescent="0.35"/>
    <row r="17726" customFormat="1" x14ac:dyDescent="0.35"/>
    <row r="17727" customFormat="1" x14ac:dyDescent="0.35"/>
    <row r="17728" customFormat="1" x14ac:dyDescent="0.35"/>
    <row r="17729" customFormat="1" x14ac:dyDescent="0.35"/>
    <row r="17730" customFormat="1" x14ac:dyDescent="0.35"/>
    <row r="17731" customFormat="1" x14ac:dyDescent="0.35"/>
    <row r="17732" customFormat="1" x14ac:dyDescent="0.35"/>
    <row r="17733" customFormat="1" x14ac:dyDescent="0.35"/>
    <row r="17734" customFormat="1" x14ac:dyDescent="0.35"/>
    <row r="17735" customFormat="1" x14ac:dyDescent="0.35"/>
    <row r="17736" customFormat="1" x14ac:dyDescent="0.35"/>
    <row r="17737" customFormat="1" x14ac:dyDescent="0.35"/>
    <row r="17738" customFormat="1" x14ac:dyDescent="0.35"/>
    <row r="17739" customFormat="1" x14ac:dyDescent="0.35"/>
    <row r="17740" customFormat="1" x14ac:dyDescent="0.35"/>
    <row r="17741" customFormat="1" x14ac:dyDescent="0.35"/>
    <row r="17742" customFormat="1" x14ac:dyDescent="0.35"/>
    <row r="17743" customFormat="1" x14ac:dyDescent="0.35"/>
    <row r="17744" customFormat="1" x14ac:dyDescent="0.35"/>
    <row r="17745" customFormat="1" x14ac:dyDescent="0.35"/>
    <row r="17746" customFormat="1" x14ac:dyDescent="0.35"/>
    <row r="17747" customFormat="1" x14ac:dyDescent="0.35"/>
    <row r="17748" customFormat="1" x14ac:dyDescent="0.35"/>
    <row r="17749" customFormat="1" x14ac:dyDescent="0.35"/>
    <row r="17750" customFormat="1" x14ac:dyDescent="0.35"/>
    <row r="17751" customFormat="1" x14ac:dyDescent="0.35"/>
    <row r="17752" customFormat="1" x14ac:dyDescent="0.35"/>
    <row r="17753" customFormat="1" x14ac:dyDescent="0.35"/>
    <row r="17754" customFormat="1" x14ac:dyDescent="0.35"/>
    <row r="17755" customFormat="1" x14ac:dyDescent="0.35"/>
    <row r="17756" customFormat="1" x14ac:dyDescent="0.35"/>
    <row r="17757" customFormat="1" x14ac:dyDescent="0.35"/>
    <row r="17758" customFormat="1" x14ac:dyDescent="0.35"/>
    <row r="17759" customFormat="1" x14ac:dyDescent="0.35"/>
    <row r="17760" customFormat="1" x14ac:dyDescent="0.35"/>
    <row r="17761" customFormat="1" x14ac:dyDescent="0.35"/>
    <row r="17762" customFormat="1" x14ac:dyDescent="0.35"/>
    <row r="17763" customFormat="1" x14ac:dyDescent="0.35"/>
    <row r="17764" customFormat="1" x14ac:dyDescent="0.35"/>
    <row r="17765" customFormat="1" x14ac:dyDescent="0.35"/>
    <row r="17766" customFormat="1" x14ac:dyDescent="0.35"/>
    <row r="17767" customFormat="1" x14ac:dyDescent="0.35"/>
    <row r="17768" customFormat="1" x14ac:dyDescent="0.35"/>
    <row r="17769" customFormat="1" x14ac:dyDescent="0.35"/>
    <row r="17770" customFormat="1" x14ac:dyDescent="0.35"/>
    <row r="17771" customFormat="1" x14ac:dyDescent="0.35"/>
    <row r="17772" customFormat="1" x14ac:dyDescent="0.35"/>
    <row r="17773" customFormat="1" x14ac:dyDescent="0.35"/>
    <row r="17774" customFormat="1" x14ac:dyDescent="0.35"/>
    <row r="17775" customFormat="1" x14ac:dyDescent="0.35"/>
    <row r="17776" customFormat="1" x14ac:dyDescent="0.35"/>
    <row r="17777" customFormat="1" x14ac:dyDescent="0.35"/>
    <row r="17778" customFormat="1" x14ac:dyDescent="0.35"/>
    <row r="17779" customFormat="1" x14ac:dyDescent="0.35"/>
    <row r="17780" customFormat="1" x14ac:dyDescent="0.35"/>
    <row r="17781" customFormat="1" x14ac:dyDescent="0.35"/>
    <row r="17782" customFormat="1" x14ac:dyDescent="0.35"/>
    <row r="17783" customFormat="1" x14ac:dyDescent="0.35"/>
    <row r="17784" customFormat="1" x14ac:dyDescent="0.35"/>
    <row r="17785" customFormat="1" x14ac:dyDescent="0.35"/>
    <row r="17786" customFormat="1" x14ac:dyDescent="0.35"/>
    <row r="17787" customFormat="1" x14ac:dyDescent="0.35"/>
    <row r="17788" customFormat="1" x14ac:dyDescent="0.35"/>
    <row r="17789" customFormat="1" x14ac:dyDescent="0.35"/>
    <row r="17790" customFormat="1" x14ac:dyDescent="0.35"/>
    <row r="17791" customFormat="1" x14ac:dyDescent="0.35"/>
    <row r="17792" customFormat="1" x14ac:dyDescent="0.35"/>
    <row r="17793" customFormat="1" x14ac:dyDescent="0.35"/>
    <row r="17794" customFormat="1" x14ac:dyDescent="0.35"/>
    <row r="17795" customFormat="1" x14ac:dyDescent="0.35"/>
    <row r="17796" customFormat="1" x14ac:dyDescent="0.35"/>
    <row r="17797" customFormat="1" x14ac:dyDescent="0.35"/>
    <row r="17798" customFormat="1" x14ac:dyDescent="0.35"/>
    <row r="17799" customFormat="1" x14ac:dyDescent="0.35"/>
    <row r="17800" customFormat="1" x14ac:dyDescent="0.35"/>
    <row r="17801" customFormat="1" x14ac:dyDescent="0.35"/>
    <row r="17802" customFormat="1" x14ac:dyDescent="0.35"/>
    <row r="17803" customFormat="1" x14ac:dyDescent="0.35"/>
    <row r="17804" customFormat="1" x14ac:dyDescent="0.35"/>
    <row r="17805" customFormat="1" x14ac:dyDescent="0.35"/>
    <row r="17806" customFormat="1" x14ac:dyDescent="0.35"/>
    <row r="17807" customFormat="1" x14ac:dyDescent="0.35"/>
    <row r="17808" customFormat="1" x14ac:dyDescent="0.35"/>
    <row r="17809" customFormat="1" x14ac:dyDescent="0.35"/>
    <row r="17810" customFormat="1" x14ac:dyDescent="0.35"/>
    <row r="17811" customFormat="1" x14ac:dyDescent="0.35"/>
    <row r="17812" customFormat="1" x14ac:dyDescent="0.35"/>
    <row r="17813" customFormat="1" x14ac:dyDescent="0.35"/>
    <row r="17814" customFormat="1" x14ac:dyDescent="0.35"/>
    <row r="17815" customFormat="1" x14ac:dyDescent="0.35"/>
    <row r="17816" customFormat="1" x14ac:dyDescent="0.35"/>
    <row r="17817" customFormat="1" x14ac:dyDescent="0.35"/>
    <row r="17818" customFormat="1" x14ac:dyDescent="0.35"/>
    <row r="17819" customFormat="1" x14ac:dyDescent="0.35"/>
    <row r="17820" customFormat="1" x14ac:dyDescent="0.35"/>
    <row r="17821" customFormat="1" x14ac:dyDescent="0.35"/>
    <row r="17822" customFormat="1" x14ac:dyDescent="0.35"/>
    <row r="17823" customFormat="1" x14ac:dyDescent="0.35"/>
    <row r="17824" customFormat="1" x14ac:dyDescent="0.35"/>
    <row r="17825" customFormat="1" x14ac:dyDescent="0.35"/>
    <row r="17826" customFormat="1" x14ac:dyDescent="0.35"/>
    <row r="17827" customFormat="1" x14ac:dyDescent="0.35"/>
    <row r="17828" customFormat="1" x14ac:dyDescent="0.35"/>
    <row r="17829" customFormat="1" x14ac:dyDescent="0.35"/>
    <row r="17830" customFormat="1" x14ac:dyDescent="0.35"/>
    <row r="17831" customFormat="1" x14ac:dyDescent="0.35"/>
    <row r="17832" customFormat="1" x14ac:dyDescent="0.35"/>
    <row r="17833" customFormat="1" x14ac:dyDescent="0.35"/>
    <row r="17834" customFormat="1" x14ac:dyDescent="0.35"/>
    <row r="17835" customFormat="1" x14ac:dyDescent="0.35"/>
    <row r="17836" customFormat="1" x14ac:dyDescent="0.35"/>
    <row r="17837" customFormat="1" x14ac:dyDescent="0.35"/>
    <row r="17838" customFormat="1" x14ac:dyDescent="0.35"/>
    <row r="17839" customFormat="1" x14ac:dyDescent="0.35"/>
    <row r="17840" customFormat="1" x14ac:dyDescent="0.35"/>
    <row r="17841" customFormat="1" x14ac:dyDescent="0.35"/>
    <row r="17842" customFormat="1" x14ac:dyDescent="0.35"/>
    <row r="17843" customFormat="1" x14ac:dyDescent="0.35"/>
    <row r="17844" customFormat="1" x14ac:dyDescent="0.35"/>
    <row r="17845" customFormat="1" x14ac:dyDescent="0.35"/>
    <row r="17846" customFormat="1" x14ac:dyDescent="0.35"/>
    <row r="17847" customFormat="1" x14ac:dyDescent="0.35"/>
    <row r="17848" customFormat="1" x14ac:dyDescent="0.35"/>
    <row r="17849" customFormat="1" x14ac:dyDescent="0.35"/>
    <row r="17850" customFormat="1" x14ac:dyDescent="0.35"/>
    <row r="17851" customFormat="1" x14ac:dyDescent="0.35"/>
    <row r="17852" customFormat="1" x14ac:dyDescent="0.35"/>
    <row r="17853" customFormat="1" x14ac:dyDescent="0.35"/>
    <row r="17854" customFormat="1" x14ac:dyDescent="0.35"/>
    <row r="17855" customFormat="1" x14ac:dyDescent="0.35"/>
    <row r="17856" customFormat="1" x14ac:dyDescent="0.35"/>
    <row r="17857" customFormat="1" x14ac:dyDescent="0.35"/>
    <row r="17858" customFormat="1" x14ac:dyDescent="0.35"/>
    <row r="17859" customFormat="1" x14ac:dyDescent="0.35"/>
    <row r="17860" customFormat="1" x14ac:dyDescent="0.35"/>
    <row r="17861" customFormat="1" x14ac:dyDescent="0.35"/>
    <row r="17862" customFormat="1" x14ac:dyDescent="0.35"/>
    <row r="17863" customFormat="1" x14ac:dyDescent="0.35"/>
    <row r="17864" customFormat="1" x14ac:dyDescent="0.35"/>
    <row r="17865" customFormat="1" x14ac:dyDescent="0.35"/>
    <row r="17866" customFormat="1" x14ac:dyDescent="0.35"/>
    <row r="17867" customFormat="1" x14ac:dyDescent="0.35"/>
    <row r="17868" customFormat="1" x14ac:dyDescent="0.35"/>
    <row r="17869" customFormat="1" x14ac:dyDescent="0.35"/>
    <row r="17870" customFormat="1" x14ac:dyDescent="0.35"/>
    <row r="17871" customFormat="1" x14ac:dyDescent="0.35"/>
    <row r="17872" customFormat="1" x14ac:dyDescent="0.35"/>
    <row r="17873" customFormat="1" x14ac:dyDescent="0.35"/>
    <row r="17874" customFormat="1" x14ac:dyDescent="0.35"/>
    <row r="17875" customFormat="1" x14ac:dyDescent="0.35"/>
    <row r="17876" customFormat="1" x14ac:dyDescent="0.35"/>
    <row r="17877" customFormat="1" x14ac:dyDescent="0.35"/>
    <row r="17878" customFormat="1" x14ac:dyDescent="0.35"/>
    <row r="17879" customFormat="1" x14ac:dyDescent="0.35"/>
    <row r="17880" customFormat="1" x14ac:dyDescent="0.35"/>
    <row r="17881" customFormat="1" x14ac:dyDescent="0.35"/>
    <row r="17882" customFormat="1" x14ac:dyDescent="0.35"/>
    <row r="17883" customFormat="1" x14ac:dyDescent="0.35"/>
    <row r="17884" customFormat="1" x14ac:dyDescent="0.35"/>
    <row r="17885" customFormat="1" x14ac:dyDescent="0.35"/>
    <row r="17886" customFormat="1" x14ac:dyDescent="0.35"/>
    <row r="17887" customFormat="1" x14ac:dyDescent="0.35"/>
    <row r="17888" customFormat="1" x14ac:dyDescent="0.35"/>
    <row r="17889" customFormat="1" x14ac:dyDescent="0.35"/>
    <row r="17890" customFormat="1" x14ac:dyDescent="0.35"/>
    <row r="17891" customFormat="1" x14ac:dyDescent="0.35"/>
    <row r="17892" customFormat="1" x14ac:dyDescent="0.35"/>
    <row r="17893" customFormat="1" x14ac:dyDescent="0.35"/>
    <row r="17894" customFormat="1" x14ac:dyDescent="0.35"/>
    <row r="17895" customFormat="1" x14ac:dyDescent="0.35"/>
    <row r="17896" customFormat="1" x14ac:dyDescent="0.35"/>
    <row r="17897" customFormat="1" x14ac:dyDescent="0.35"/>
    <row r="17898" customFormat="1" x14ac:dyDescent="0.35"/>
    <row r="17899" customFormat="1" x14ac:dyDescent="0.35"/>
    <row r="17900" customFormat="1" x14ac:dyDescent="0.35"/>
    <row r="17901" customFormat="1" x14ac:dyDescent="0.35"/>
    <row r="17902" customFormat="1" x14ac:dyDescent="0.35"/>
    <row r="17903" customFormat="1" x14ac:dyDescent="0.35"/>
    <row r="17904" customFormat="1" x14ac:dyDescent="0.35"/>
    <row r="17905" customFormat="1" x14ac:dyDescent="0.35"/>
    <row r="17906" customFormat="1" x14ac:dyDescent="0.35"/>
    <row r="17907" customFormat="1" x14ac:dyDescent="0.35"/>
    <row r="17908" customFormat="1" x14ac:dyDescent="0.35"/>
    <row r="17909" customFormat="1" x14ac:dyDescent="0.35"/>
    <row r="17910" customFormat="1" x14ac:dyDescent="0.35"/>
    <row r="17911" customFormat="1" x14ac:dyDescent="0.35"/>
    <row r="17912" customFormat="1" x14ac:dyDescent="0.35"/>
    <row r="17913" customFormat="1" x14ac:dyDescent="0.35"/>
    <row r="17914" customFormat="1" x14ac:dyDescent="0.35"/>
    <row r="17915" customFormat="1" x14ac:dyDescent="0.35"/>
    <row r="17916" customFormat="1" x14ac:dyDescent="0.35"/>
    <row r="17917" customFormat="1" x14ac:dyDescent="0.35"/>
    <row r="17918" customFormat="1" x14ac:dyDescent="0.35"/>
    <row r="17919" customFormat="1" x14ac:dyDescent="0.35"/>
    <row r="17920" customFormat="1" x14ac:dyDescent="0.35"/>
    <row r="17921" customFormat="1" x14ac:dyDescent="0.35"/>
    <row r="17922" customFormat="1" x14ac:dyDescent="0.35"/>
    <row r="17923" customFormat="1" x14ac:dyDescent="0.35"/>
    <row r="17924" customFormat="1" x14ac:dyDescent="0.35"/>
    <row r="17925" customFormat="1" x14ac:dyDescent="0.35"/>
    <row r="17926" customFormat="1" x14ac:dyDescent="0.35"/>
    <row r="17927" customFormat="1" x14ac:dyDescent="0.35"/>
    <row r="17928" customFormat="1" x14ac:dyDescent="0.35"/>
    <row r="17929" customFormat="1" x14ac:dyDescent="0.35"/>
    <row r="17930" customFormat="1" x14ac:dyDescent="0.35"/>
    <row r="17931" customFormat="1" x14ac:dyDescent="0.35"/>
    <row r="17932" customFormat="1" x14ac:dyDescent="0.35"/>
    <row r="17933" customFormat="1" x14ac:dyDescent="0.35"/>
    <row r="17934" customFormat="1" x14ac:dyDescent="0.35"/>
    <row r="17935" customFormat="1" x14ac:dyDescent="0.35"/>
    <row r="17936" customFormat="1" x14ac:dyDescent="0.35"/>
    <row r="17937" customFormat="1" x14ac:dyDescent="0.35"/>
    <row r="17938" customFormat="1" x14ac:dyDescent="0.35"/>
    <row r="17939" customFormat="1" x14ac:dyDescent="0.35"/>
    <row r="17940" customFormat="1" x14ac:dyDescent="0.35"/>
    <row r="17941" customFormat="1" x14ac:dyDescent="0.35"/>
    <row r="17942" customFormat="1" x14ac:dyDescent="0.35"/>
    <row r="17943" customFormat="1" x14ac:dyDescent="0.35"/>
    <row r="17944" customFormat="1" x14ac:dyDescent="0.35"/>
    <row r="17945" customFormat="1" x14ac:dyDescent="0.35"/>
    <row r="17946" customFormat="1" x14ac:dyDescent="0.35"/>
    <row r="17947" customFormat="1" x14ac:dyDescent="0.35"/>
    <row r="17948" customFormat="1" x14ac:dyDescent="0.35"/>
    <row r="17949" customFormat="1" x14ac:dyDescent="0.35"/>
    <row r="17950" customFormat="1" x14ac:dyDescent="0.35"/>
    <row r="17951" customFormat="1" x14ac:dyDescent="0.35"/>
    <row r="17952" customFormat="1" x14ac:dyDescent="0.35"/>
    <row r="17953" customFormat="1" x14ac:dyDescent="0.35"/>
    <row r="17954" customFormat="1" x14ac:dyDescent="0.35"/>
    <row r="17955" customFormat="1" x14ac:dyDescent="0.35"/>
    <row r="17956" customFormat="1" x14ac:dyDescent="0.35"/>
    <row r="17957" customFormat="1" x14ac:dyDescent="0.35"/>
    <row r="17958" customFormat="1" x14ac:dyDescent="0.35"/>
    <row r="17959" customFormat="1" x14ac:dyDescent="0.35"/>
    <row r="17960" customFormat="1" x14ac:dyDescent="0.35"/>
    <row r="17961" customFormat="1" x14ac:dyDescent="0.35"/>
    <row r="17962" customFormat="1" x14ac:dyDescent="0.35"/>
    <row r="17963" customFormat="1" x14ac:dyDescent="0.35"/>
    <row r="17964" customFormat="1" x14ac:dyDescent="0.35"/>
    <row r="17965" customFormat="1" x14ac:dyDescent="0.35"/>
    <row r="17966" customFormat="1" x14ac:dyDescent="0.35"/>
    <row r="17967" customFormat="1" x14ac:dyDescent="0.35"/>
    <row r="17968" customFormat="1" x14ac:dyDescent="0.35"/>
    <row r="17969" customFormat="1" x14ac:dyDescent="0.35"/>
    <row r="17970" customFormat="1" x14ac:dyDescent="0.35"/>
    <row r="17971" customFormat="1" x14ac:dyDescent="0.35"/>
    <row r="17972" customFormat="1" x14ac:dyDescent="0.35"/>
    <row r="17973" customFormat="1" x14ac:dyDescent="0.35"/>
    <row r="17974" customFormat="1" x14ac:dyDescent="0.35"/>
    <row r="17975" customFormat="1" x14ac:dyDescent="0.35"/>
    <row r="17976" customFormat="1" x14ac:dyDescent="0.35"/>
    <row r="17977" customFormat="1" x14ac:dyDescent="0.35"/>
    <row r="17978" customFormat="1" x14ac:dyDescent="0.35"/>
    <row r="17979" customFormat="1" x14ac:dyDescent="0.35"/>
    <row r="17980" customFormat="1" x14ac:dyDescent="0.35"/>
    <row r="17981" customFormat="1" x14ac:dyDescent="0.35"/>
    <row r="17982" customFormat="1" x14ac:dyDescent="0.35"/>
    <row r="17983" customFormat="1" x14ac:dyDescent="0.35"/>
    <row r="17984" customFormat="1" x14ac:dyDescent="0.35"/>
    <row r="17985" customFormat="1" x14ac:dyDescent="0.35"/>
    <row r="17986" customFormat="1" x14ac:dyDescent="0.35"/>
    <row r="17987" customFormat="1" x14ac:dyDescent="0.35"/>
    <row r="17988" customFormat="1" x14ac:dyDescent="0.35"/>
    <row r="17989" customFormat="1" x14ac:dyDescent="0.35"/>
    <row r="17990" customFormat="1" x14ac:dyDescent="0.35"/>
    <row r="17991" customFormat="1" x14ac:dyDescent="0.35"/>
    <row r="17992" customFormat="1" x14ac:dyDescent="0.35"/>
    <row r="17993" customFormat="1" x14ac:dyDescent="0.35"/>
    <row r="17994" customFormat="1" x14ac:dyDescent="0.35"/>
    <row r="17995" customFormat="1" x14ac:dyDescent="0.35"/>
    <row r="17996" customFormat="1" x14ac:dyDescent="0.35"/>
    <row r="17997" customFormat="1" x14ac:dyDescent="0.35"/>
    <row r="17998" customFormat="1" x14ac:dyDescent="0.35"/>
    <row r="17999" customFormat="1" x14ac:dyDescent="0.35"/>
    <row r="18000" customFormat="1" x14ac:dyDescent="0.35"/>
    <row r="18001" customFormat="1" x14ac:dyDescent="0.35"/>
    <row r="18002" customFormat="1" x14ac:dyDescent="0.35"/>
    <row r="18003" customFormat="1" x14ac:dyDescent="0.35"/>
    <row r="18004" customFormat="1" x14ac:dyDescent="0.35"/>
    <row r="18005" customFormat="1" x14ac:dyDescent="0.35"/>
    <row r="18006" customFormat="1" x14ac:dyDescent="0.35"/>
    <row r="18007" customFormat="1" x14ac:dyDescent="0.35"/>
    <row r="18008" customFormat="1" x14ac:dyDescent="0.35"/>
    <row r="18009" customFormat="1" x14ac:dyDescent="0.35"/>
    <row r="18010" customFormat="1" x14ac:dyDescent="0.35"/>
    <row r="18011" customFormat="1" x14ac:dyDescent="0.35"/>
    <row r="18012" customFormat="1" x14ac:dyDescent="0.35"/>
    <row r="18013" customFormat="1" x14ac:dyDescent="0.35"/>
    <row r="18014" customFormat="1" x14ac:dyDescent="0.35"/>
    <row r="18015" customFormat="1" x14ac:dyDescent="0.35"/>
    <row r="18016" customFormat="1" x14ac:dyDescent="0.35"/>
    <row r="18017" customFormat="1" x14ac:dyDescent="0.35"/>
    <row r="18018" customFormat="1" x14ac:dyDescent="0.35"/>
    <row r="18019" customFormat="1" x14ac:dyDescent="0.35"/>
    <row r="18020" customFormat="1" x14ac:dyDescent="0.35"/>
    <row r="18021" customFormat="1" x14ac:dyDescent="0.35"/>
    <row r="18022" customFormat="1" x14ac:dyDescent="0.35"/>
    <row r="18023" customFormat="1" x14ac:dyDescent="0.35"/>
    <row r="18024" customFormat="1" x14ac:dyDescent="0.35"/>
    <row r="18025" customFormat="1" x14ac:dyDescent="0.35"/>
    <row r="18026" customFormat="1" x14ac:dyDescent="0.35"/>
    <row r="18027" customFormat="1" x14ac:dyDescent="0.35"/>
    <row r="18028" customFormat="1" x14ac:dyDescent="0.35"/>
    <row r="18029" customFormat="1" x14ac:dyDescent="0.35"/>
    <row r="18030" customFormat="1" x14ac:dyDescent="0.35"/>
    <row r="18031" customFormat="1" x14ac:dyDescent="0.35"/>
    <row r="18032" customFormat="1" x14ac:dyDescent="0.35"/>
    <row r="18033" customFormat="1" x14ac:dyDescent="0.35"/>
    <row r="18034" customFormat="1" x14ac:dyDescent="0.35"/>
    <row r="18035" customFormat="1" x14ac:dyDescent="0.35"/>
    <row r="18036" customFormat="1" x14ac:dyDescent="0.35"/>
    <row r="18037" customFormat="1" x14ac:dyDescent="0.35"/>
    <row r="18038" customFormat="1" x14ac:dyDescent="0.35"/>
    <row r="18039" customFormat="1" x14ac:dyDescent="0.35"/>
    <row r="18040" customFormat="1" x14ac:dyDescent="0.35"/>
    <row r="18041" customFormat="1" x14ac:dyDescent="0.35"/>
    <row r="18042" customFormat="1" x14ac:dyDescent="0.35"/>
    <row r="18043" customFormat="1" x14ac:dyDescent="0.35"/>
    <row r="18044" customFormat="1" x14ac:dyDescent="0.35"/>
    <row r="18045" customFormat="1" x14ac:dyDescent="0.35"/>
    <row r="18046" customFormat="1" x14ac:dyDescent="0.35"/>
    <row r="18047" customFormat="1" x14ac:dyDescent="0.35"/>
    <row r="18048" customFormat="1" x14ac:dyDescent="0.35"/>
    <row r="18049" customFormat="1" x14ac:dyDescent="0.35"/>
    <row r="18050" customFormat="1" x14ac:dyDescent="0.35"/>
    <row r="18051" customFormat="1" x14ac:dyDescent="0.35"/>
    <row r="18052" customFormat="1" x14ac:dyDescent="0.35"/>
    <row r="18053" customFormat="1" x14ac:dyDescent="0.35"/>
    <row r="18054" customFormat="1" x14ac:dyDescent="0.35"/>
    <row r="18055" customFormat="1" x14ac:dyDescent="0.35"/>
    <row r="18056" customFormat="1" x14ac:dyDescent="0.35"/>
    <row r="18057" customFormat="1" x14ac:dyDescent="0.35"/>
    <row r="18058" customFormat="1" x14ac:dyDescent="0.35"/>
    <row r="18059" customFormat="1" x14ac:dyDescent="0.35"/>
    <row r="18060" customFormat="1" x14ac:dyDescent="0.35"/>
    <row r="18061" customFormat="1" x14ac:dyDescent="0.35"/>
    <row r="18062" customFormat="1" x14ac:dyDescent="0.35"/>
    <row r="18063" customFormat="1" x14ac:dyDescent="0.35"/>
    <row r="18064" customFormat="1" x14ac:dyDescent="0.35"/>
    <row r="18065" customFormat="1" x14ac:dyDescent="0.35"/>
    <row r="18066" customFormat="1" x14ac:dyDescent="0.35"/>
    <row r="18067" customFormat="1" x14ac:dyDescent="0.35"/>
    <row r="18068" customFormat="1" x14ac:dyDescent="0.35"/>
    <row r="18069" customFormat="1" x14ac:dyDescent="0.35"/>
    <row r="18070" customFormat="1" x14ac:dyDescent="0.35"/>
    <row r="18071" customFormat="1" x14ac:dyDescent="0.35"/>
    <row r="18072" customFormat="1" x14ac:dyDescent="0.35"/>
    <row r="18073" customFormat="1" x14ac:dyDescent="0.35"/>
    <row r="18074" customFormat="1" x14ac:dyDescent="0.35"/>
    <row r="18075" customFormat="1" x14ac:dyDescent="0.35"/>
    <row r="18076" customFormat="1" x14ac:dyDescent="0.35"/>
    <row r="18077" customFormat="1" x14ac:dyDescent="0.35"/>
    <row r="18078" customFormat="1" x14ac:dyDescent="0.35"/>
    <row r="18079" customFormat="1" x14ac:dyDescent="0.35"/>
    <row r="18080" customFormat="1" x14ac:dyDescent="0.35"/>
    <row r="18081" customFormat="1" x14ac:dyDescent="0.35"/>
    <row r="18082" customFormat="1" x14ac:dyDescent="0.35"/>
    <row r="18083" customFormat="1" x14ac:dyDescent="0.35"/>
    <row r="18084" customFormat="1" x14ac:dyDescent="0.35"/>
    <row r="18085" customFormat="1" x14ac:dyDescent="0.35"/>
    <row r="18086" customFormat="1" x14ac:dyDescent="0.35"/>
    <row r="18087" customFormat="1" x14ac:dyDescent="0.35"/>
    <row r="18088" customFormat="1" x14ac:dyDescent="0.35"/>
    <row r="18089" customFormat="1" x14ac:dyDescent="0.35"/>
    <row r="18090" customFormat="1" x14ac:dyDescent="0.35"/>
    <row r="18091" customFormat="1" x14ac:dyDescent="0.35"/>
    <row r="18092" customFormat="1" x14ac:dyDescent="0.35"/>
    <row r="18093" customFormat="1" x14ac:dyDescent="0.35"/>
    <row r="18094" customFormat="1" x14ac:dyDescent="0.35"/>
    <row r="18095" customFormat="1" x14ac:dyDescent="0.35"/>
    <row r="18096" customFormat="1" x14ac:dyDescent="0.35"/>
    <row r="18097" customFormat="1" x14ac:dyDescent="0.35"/>
    <row r="18098" customFormat="1" x14ac:dyDescent="0.35"/>
    <row r="18099" customFormat="1" x14ac:dyDescent="0.35"/>
    <row r="18100" customFormat="1" x14ac:dyDescent="0.35"/>
    <row r="18101" customFormat="1" x14ac:dyDescent="0.35"/>
    <row r="18102" customFormat="1" x14ac:dyDescent="0.35"/>
    <row r="18103" customFormat="1" x14ac:dyDescent="0.35"/>
    <row r="18104" customFormat="1" x14ac:dyDescent="0.35"/>
    <row r="18105" customFormat="1" x14ac:dyDescent="0.35"/>
    <row r="18106" customFormat="1" x14ac:dyDescent="0.35"/>
    <row r="18107" customFormat="1" x14ac:dyDescent="0.35"/>
    <row r="18108" customFormat="1" x14ac:dyDescent="0.35"/>
    <row r="18109" customFormat="1" x14ac:dyDescent="0.35"/>
    <row r="18110" customFormat="1" x14ac:dyDescent="0.35"/>
    <row r="18111" customFormat="1" x14ac:dyDescent="0.35"/>
    <row r="18112" customFormat="1" x14ac:dyDescent="0.35"/>
    <row r="18113" customFormat="1" x14ac:dyDescent="0.35"/>
    <row r="18114" customFormat="1" x14ac:dyDescent="0.35"/>
    <row r="18115" customFormat="1" x14ac:dyDescent="0.35"/>
    <row r="18116" customFormat="1" x14ac:dyDescent="0.35"/>
    <row r="18117" customFormat="1" x14ac:dyDescent="0.35"/>
    <row r="18118" customFormat="1" x14ac:dyDescent="0.35"/>
    <row r="18119" customFormat="1" x14ac:dyDescent="0.35"/>
    <row r="18120" customFormat="1" x14ac:dyDescent="0.35"/>
    <row r="18121" customFormat="1" x14ac:dyDescent="0.35"/>
    <row r="18122" customFormat="1" x14ac:dyDescent="0.35"/>
    <row r="18123" customFormat="1" x14ac:dyDescent="0.35"/>
    <row r="18124" customFormat="1" x14ac:dyDescent="0.35"/>
    <row r="18125" customFormat="1" x14ac:dyDescent="0.35"/>
    <row r="18126" customFormat="1" x14ac:dyDescent="0.35"/>
    <row r="18127" customFormat="1" x14ac:dyDescent="0.35"/>
    <row r="18128" customFormat="1" x14ac:dyDescent="0.35"/>
    <row r="18129" customFormat="1" x14ac:dyDescent="0.35"/>
    <row r="18130" customFormat="1" x14ac:dyDescent="0.35"/>
    <row r="18131" customFormat="1" x14ac:dyDescent="0.35"/>
    <row r="18132" customFormat="1" x14ac:dyDescent="0.35"/>
    <row r="18133" customFormat="1" x14ac:dyDescent="0.35"/>
    <row r="18134" customFormat="1" x14ac:dyDescent="0.35"/>
    <row r="18135" customFormat="1" x14ac:dyDescent="0.35"/>
    <row r="18136" customFormat="1" x14ac:dyDescent="0.35"/>
    <row r="18137" customFormat="1" x14ac:dyDescent="0.35"/>
    <row r="18138" customFormat="1" x14ac:dyDescent="0.35"/>
    <row r="18139" customFormat="1" x14ac:dyDescent="0.35"/>
    <row r="18140" customFormat="1" x14ac:dyDescent="0.35"/>
    <row r="18141" customFormat="1" x14ac:dyDescent="0.35"/>
    <row r="18142" customFormat="1" x14ac:dyDescent="0.35"/>
    <row r="18143" customFormat="1" x14ac:dyDescent="0.35"/>
    <row r="18144" customFormat="1" x14ac:dyDescent="0.35"/>
    <row r="18145" customFormat="1" x14ac:dyDescent="0.35"/>
    <row r="18146" customFormat="1" x14ac:dyDescent="0.35"/>
    <row r="18147" customFormat="1" x14ac:dyDescent="0.35"/>
    <row r="18148" customFormat="1" x14ac:dyDescent="0.35"/>
    <row r="18149" customFormat="1" x14ac:dyDescent="0.35"/>
    <row r="18150" customFormat="1" x14ac:dyDescent="0.35"/>
    <row r="18151" customFormat="1" x14ac:dyDescent="0.35"/>
    <row r="18152" customFormat="1" x14ac:dyDescent="0.35"/>
    <row r="18153" customFormat="1" x14ac:dyDescent="0.35"/>
    <row r="18154" customFormat="1" x14ac:dyDescent="0.35"/>
    <row r="18155" customFormat="1" x14ac:dyDescent="0.35"/>
    <row r="18156" customFormat="1" x14ac:dyDescent="0.35"/>
    <row r="18157" customFormat="1" x14ac:dyDescent="0.35"/>
    <row r="18158" customFormat="1" x14ac:dyDescent="0.35"/>
    <row r="18159" customFormat="1" x14ac:dyDescent="0.35"/>
    <row r="18160" customFormat="1" x14ac:dyDescent="0.35"/>
    <row r="18161" customFormat="1" x14ac:dyDescent="0.35"/>
    <row r="18162" customFormat="1" x14ac:dyDescent="0.35"/>
    <row r="18163" customFormat="1" x14ac:dyDescent="0.35"/>
    <row r="18164" customFormat="1" x14ac:dyDescent="0.35"/>
    <row r="18165" customFormat="1" x14ac:dyDescent="0.35"/>
    <row r="18166" customFormat="1" x14ac:dyDescent="0.35"/>
    <row r="18167" customFormat="1" x14ac:dyDescent="0.35"/>
    <row r="18168" customFormat="1" x14ac:dyDescent="0.35"/>
    <row r="18169" customFormat="1" x14ac:dyDescent="0.35"/>
    <row r="18170" customFormat="1" x14ac:dyDescent="0.35"/>
    <row r="18171" customFormat="1" x14ac:dyDescent="0.35"/>
    <row r="18172" customFormat="1" x14ac:dyDescent="0.35"/>
    <row r="18173" customFormat="1" x14ac:dyDescent="0.35"/>
    <row r="18174" customFormat="1" x14ac:dyDescent="0.35"/>
    <row r="18175" customFormat="1" x14ac:dyDescent="0.35"/>
    <row r="18176" customFormat="1" x14ac:dyDescent="0.35"/>
    <row r="18177" customFormat="1" x14ac:dyDescent="0.35"/>
    <row r="18178" customFormat="1" x14ac:dyDescent="0.35"/>
    <row r="18179" customFormat="1" x14ac:dyDescent="0.35"/>
    <row r="18180" customFormat="1" x14ac:dyDescent="0.35"/>
    <row r="18181" customFormat="1" x14ac:dyDescent="0.35"/>
    <row r="18182" customFormat="1" x14ac:dyDescent="0.35"/>
    <row r="18183" customFormat="1" x14ac:dyDescent="0.35"/>
    <row r="18184" customFormat="1" x14ac:dyDescent="0.35"/>
    <row r="18185" customFormat="1" x14ac:dyDescent="0.35"/>
    <row r="18186" customFormat="1" x14ac:dyDescent="0.35"/>
    <row r="18187" customFormat="1" x14ac:dyDescent="0.35"/>
    <row r="18188" customFormat="1" x14ac:dyDescent="0.35"/>
    <row r="18189" customFormat="1" x14ac:dyDescent="0.35"/>
    <row r="18190" customFormat="1" x14ac:dyDescent="0.35"/>
    <row r="18191" customFormat="1" x14ac:dyDescent="0.35"/>
    <row r="18192" customFormat="1" x14ac:dyDescent="0.35"/>
    <row r="18193" customFormat="1" x14ac:dyDescent="0.35"/>
    <row r="18194" customFormat="1" x14ac:dyDescent="0.35"/>
    <row r="18195" customFormat="1" x14ac:dyDescent="0.35"/>
    <row r="18196" customFormat="1" x14ac:dyDescent="0.35"/>
    <row r="18197" customFormat="1" x14ac:dyDescent="0.35"/>
    <row r="18198" customFormat="1" x14ac:dyDescent="0.35"/>
    <row r="18199" customFormat="1" x14ac:dyDescent="0.35"/>
    <row r="18200" customFormat="1" x14ac:dyDescent="0.35"/>
    <row r="18201" customFormat="1" x14ac:dyDescent="0.35"/>
    <row r="18202" customFormat="1" x14ac:dyDescent="0.35"/>
    <row r="18203" customFormat="1" x14ac:dyDescent="0.35"/>
    <row r="18204" customFormat="1" x14ac:dyDescent="0.35"/>
    <row r="18205" customFormat="1" x14ac:dyDescent="0.35"/>
    <row r="18206" customFormat="1" x14ac:dyDescent="0.35"/>
    <row r="18207" customFormat="1" x14ac:dyDescent="0.35"/>
    <row r="18208" customFormat="1" x14ac:dyDescent="0.35"/>
    <row r="18209" customFormat="1" x14ac:dyDescent="0.35"/>
    <row r="18210" customFormat="1" x14ac:dyDescent="0.35"/>
    <row r="18211" customFormat="1" x14ac:dyDescent="0.35"/>
    <row r="18212" customFormat="1" x14ac:dyDescent="0.35"/>
    <row r="18213" customFormat="1" x14ac:dyDescent="0.35"/>
    <row r="18214" customFormat="1" x14ac:dyDescent="0.35"/>
    <row r="18215" customFormat="1" x14ac:dyDescent="0.35"/>
    <row r="18216" customFormat="1" x14ac:dyDescent="0.35"/>
    <row r="18217" customFormat="1" x14ac:dyDescent="0.35"/>
    <row r="18218" customFormat="1" x14ac:dyDescent="0.35"/>
    <row r="18219" customFormat="1" x14ac:dyDescent="0.35"/>
    <row r="18220" customFormat="1" x14ac:dyDescent="0.35"/>
    <row r="18221" customFormat="1" x14ac:dyDescent="0.35"/>
    <row r="18222" customFormat="1" x14ac:dyDescent="0.35"/>
    <row r="18223" customFormat="1" x14ac:dyDescent="0.35"/>
    <row r="18224" customFormat="1" x14ac:dyDescent="0.35"/>
    <row r="18225" customFormat="1" x14ac:dyDescent="0.35"/>
    <row r="18226" customFormat="1" x14ac:dyDescent="0.35"/>
    <row r="18227" customFormat="1" x14ac:dyDescent="0.35"/>
    <row r="18228" customFormat="1" x14ac:dyDescent="0.35"/>
    <row r="18229" customFormat="1" x14ac:dyDescent="0.35"/>
    <row r="18230" customFormat="1" x14ac:dyDescent="0.35"/>
    <row r="18231" customFormat="1" x14ac:dyDescent="0.35"/>
    <row r="18232" customFormat="1" x14ac:dyDescent="0.35"/>
    <row r="18233" customFormat="1" x14ac:dyDescent="0.35"/>
    <row r="18234" customFormat="1" x14ac:dyDescent="0.35"/>
    <row r="18235" customFormat="1" x14ac:dyDescent="0.35"/>
    <row r="18236" customFormat="1" x14ac:dyDescent="0.35"/>
    <row r="18237" customFormat="1" x14ac:dyDescent="0.35"/>
    <row r="18238" customFormat="1" x14ac:dyDescent="0.35"/>
    <row r="18239" customFormat="1" x14ac:dyDescent="0.35"/>
    <row r="18240" customFormat="1" x14ac:dyDescent="0.35"/>
    <row r="18241" customFormat="1" x14ac:dyDescent="0.35"/>
    <row r="18242" customFormat="1" x14ac:dyDescent="0.35"/>
    <row r="18243" customFormat="1" x14ac:dyDescent="0.35"/>
    <row r="18244" customFormat="1" x14ac:dyDescent="0.35"/>
    <row r="18245" customFormat="1" x14ac:dyDescent="0.35"/>
    <row r="18246" customFormat="1" x14ac:dyDescent="0.35"/>
    <row r="18247" customFormat="1" x14ac:dyDescent="0.35"/>
    <row r="18248" customFormat="1" x14ac:dyDescent="0.35"/>
    <row r="18249" customFormat="1" x14ac:dyDescent="0.35"/>
    <row r="18250" customFormat="1" x14ac:dyDescent="0.35"/>
    <row r="18251" customFormat="1" x14ac:dyDescent="0.35"/>
    <row r="18252" customFormat="1" x14ac:dyDescent="0.35"/>
    <row r="18253" customFormat="1" x14ac:dyDescent="0.35"/>
    <row r="18254" customFormat="1" x14ac:dyDescent="0.35"/>
    <row r="18255" customFormat="1" x14ac:dyDescent="0.35"/>
    <row r="18256" customFormat="1" x14ac:dyDescent="0.35"/>
    <row r="18257" customFormat="1" x14ac:dyDescent="0.35"/>
    <row r="18258" customFormat="1" x14ac:dyDescent="0.35"/>
    <row r="18259" customFormat="1" x14ac:dyDescent="0.35"/>
    <row r="18260" customFormat="1" x14ac:dyDescent="0.35"/>
    <row r="18261" customFormat="1" x14ac:dyDescent="0.35"/>
    <row r="18262" customFormat="1" x14ac:dyDescent="0.35"/>
    <row r="18263" customFormat="1" x14ac:dyDescent="0.35"/>
    <row r="18264" customFormat="1" x14ac:dyDescent="0.35"/>
    <row r="18265" customFormat="1" x14ac:dyDescent="0.35"/>
    <row r="18266" customFormat="1" x14ac:dyDescent="0.35"/>
    <row r="18267" customFormat="1" x14ac:dyDescent="0.35"/>
    <row r="18268" customFormat="1" x14ac:dyDescent="0.35"/>
    <row r="18269" customFormat="1" x14ac:dyDescent="0.35"/>
    <row r="18270" customFormat="1" x14ac:dyDescent="0.35"/>
    <row r="18271" customFormat="1" x14ac:dyDescent="0.35"/>
    <row r="18272" customFormat="1" x14ac:dyDescent="0.35"/>
    <row r="18273" customFormat="1" x14ac:dyDescent="0.35"/>
    <row r="18274" customFormat="1" x14ac:dyDescent="0.35"/>
    <row r="18275" customFormat="1" x14ac:dyDescent="0.35"/>
    <row r="18276" customFormat="1" x14ac:dyDescent="0.35"/>
    <row r="18277" customFormat="1" x14ac:dyDescent="0.35"/>
    <row r="18278" customFormat="1" x14ac:dyDescent="0.35"/>
    <row r="18279" customFormat="1" x14ac:dyDescent="0.35"/>
    <row r="18280" customFormat="1" x14ac:dyDescent="0.35"/>
    <row r="18281" customFormat="1" x14ac:dyDescent="0.35"/>
    <row r="18282" customFormat="1" x14ac:dyDescent="0.35"/>
    <row r="18283" customFormat="1" x14ac:dyDescent="0.35"/>
    <row r="18284" customFormat="1" x14ac:dyDescent="0.35"/>
    <row r="18285" customFormat="1" x14ac:dyDescent="0.35"/>
    <row r="18286" customFormat="1" x14ac:dyDescent="0.35"/>
    <row r="18287" customFormat="1" x14ac:dyDescent="0.35"/>
    <row r="18288" customFormat="1" x14ac:dyDescent="0.35"/>
    <row r="18289" customFormat="1" x14ac:dyDescent="0.35"/>
    <row r="18290" customFormat="1" x14ac:dyDescent="0.35"/>
    <row r="18291" customFormat="1" x14ac:dyDescent="0.35"/>
    <row r="18292" customFormat="1" x14ac:dyDescent="0.35"/>
    <row r="18293" customFormat="1" x14ac:dyDescent="0.35"/>
    <row r="18294" customFormat="1" x14ac:dyDescent="0.35"/>
    <row r="18295" customFormat="1" x14ac:dyDescent="0.35"/>
    <row r="18296" customFormat="1" x14ac:dyDescent="0.35"/>
    <row r="18297" customFormat="1" x14ac:dyDescent="0.35"/>
    <row r="18298" customFormat="1" x14ac:dyDescent="0.35"/>
    <row r="18299" customFormat="1" x14ac:dyDescent="0.35"/>
    <row r="18300" customFormat="1" x14ac:dyDescent="0.35"/>
    <row r="18301" customFormat="1" x14ac:dyDescent="0.35"/>
    <row r="18302" customFormat="1" x14ac:dyDescent="0.35"/>
    <row r="18303" customFormat="1" x14ac:dyDescent="0.35"/>
    <row r="18304" customFormat="1" x14ac:dyDescent="0.35"/>
    <row r="18305" customFormat="1" x14ac:dyDescent="0.35"/>
    <row r="18306" customFormat="1" x14ac:dyDescent="0.35"/>
    <row r="18307" customFormat="1" x14ac:dyDescent="0.35"/>
    <row r="18308" customFormat="1" x14ac:dyDescent="0.35"/>
    <row r="18309" customFormat="1" x14ac:dyDescent="0.35"/>
    <row r="18310" customFormat="1" x14ac:dyDescent="0.35"/>
    <row r="18311" customFormat="1" x14ac:dyDescent="0.35"/>
    <row r="18312" customFormat="1" x14ac:dyDescent="0.35"/>
    <row r="18313" customFormat="1" x14ac:dyDescent="0.35"/>
    <row r="18314" customFormat="1" x14ac:dyDescent="0.35"/>
    <row r="18315" customFormat="1" x14ac:dyDescent="0.35"/>
    <row r="18316" customFormat="1" x14ac:dyDescent="0.35"/>
    <row r="18317" customFormat="1" x14ac:dyDescent="0.35"/>
    <row r="18318" customFormat="1" x14ac:dyDescent="0.35"/>
    <row r="18319" customFormat="1" x14ac:dyDescent="0.35"/>
    <row r="18320" customFormat="1" x14ac:dyDescent="0.35"/>
    <row r="18321" customFormat="1" x14ac:dyDescent="0.35"/>
    <row r="18322" customFormat="1" x14ac:dyDescent="0.35"/>
    <row r="18323" customFormat="1" x14ac:dyDescent="0.35"/>
    <row r="18324" customFormat="1" x14ac:dyDescent="0.35"/>
    <row r="18325" customFormat="1" x14ac:dyDescent="0.35"/>
    <row r="18326" customFormat="1" x14ac:dyDescent="0.35"/>
    <row r="18327" customFormat="1" x14ac:dyDescent="0.35"/>
    <row r="18328" customFormat="1" x14ac:dyDescent="0.35"/>
    <row r="18329" customFormat="1" x14ac:dyDescent="0.35"/>
    <row r="18330" customFormat="1" x14ac:dyDescent="0.35"/>
    <row r="18331" customFormat="1" x14ac:dyDescent="0.35"/>
    <row r="18332" customFormat="1" x14ac:dyDescent="0.35"/>
    <row r="18333" customFormat="1" x14ac:dyDescent="0.35"/>
    <row r="18334" customFormat="1" x14ac:dyDescent="0.35"/>
    <row r="18335" customFormat="1" x14ac:dyDescent="0.35"/>
    <row r="18336" customFormat="1" x14ac:dyDescent="0.35"/>
    <row r="18337" customFormat="1" x14ac:dyDescent="0.35"/>
    <row r="18338" customFormat="1" x14ac:dyDescent="0.35"/>
    <row r="18339" customFormat="1" x14ac:dyDescent="0.35"/>
    <row r="18340" customFormat="1" x14ac:dyDescent="0.35"/>
    <row r="18341" customFormat="1" x14ac:dyDescent="0.35"/>
    <row r="18342" customFormat="1" x14ac:dyDescent="0.35"/>
    <row r="18343" customFormat="1" x14ac:dyDescent="0.35"/>
    <row r="18344" customFormat="1" x14ac:dyDescent="0.35"/>
    <row r="18345" customFormat="1" x14ac:dyDescent="0.35"/>
    <row r="18346" customFormat="1" x14ac:dyDescent="0.35"/>
    <row r="18347" customFormat="1" x14ac:dyDescent="0.35"/>
    <row r="18348" customFormat="1" x14ac:dyDescent="0.35"/>
    <row r="18349" customFormat="1" x14ac:dyDescent="0.35"/>
    <row r="18350" customFormat="1" x14ac:dyDescent="0.35"/>
    <row r="18351" customFormat="1" x14ac:dyDescent="0.35"/>
    <row r="18352" customFormat="1" x14ac:dyDescent="0.35"/>
    <row r="18353" customFormat="1" x14ac:dyDescent="0.35"/>
    <row r="18354" customFormat="1" x14ac:dyDescent="0.35"/>
    <row r="18355" customFormat="1" x14ac:dyDescent="0.35"/>
    <row r="18356" customFormat="1" x14ac:dyDescent="0.35"/>
    <row r="18357" customFormat="1" x14ac:dyDescent="0.35"/>
    <row r="18358" customFormat="1" x14ac:dyDescent="0.35"/>
    <row r="18359" customFormat="1" x14ac:dyDescent="0.35"/>
    <row r="18360" customFormat="1" x14ac:dyDescent="0.35"/>
    <row r="18361" customFormat="1" x14ac:dyDescent="0.35"/>
    <row r="18362" customFormat="1" x14ac:dyDescent="0.35"/>
    <row r="18363" customFormat="1" x14ac:dyDescent="0.35"/>
    <row r="18364" customFormat="1" x14ac:dyDescent="0.35"/>
    <row r="18365" customFormat="1" x14ac:dyDescent="0.35"/>
    <row r="18366" customFormat="1" x14ac:dyDescent="0.35"/>
    <row r="18367" customFormat="1" x14ac:dyDescent="0.35"/>
    <row r="18368" customFormat="1" x14ac:dyDescent="0.35"/>
    <row r="18369" customFormat="1" x14ac:dyDescent="0.35"/>
    <row r="18370" customFormat="1" x14ac:dyDescent="0.35"/>
    <row r="18371" customFormat="1" x14ac:dyDescent="0.35"/>
    <row r="18372" customFormat="1" x14ac:dyDescent="0.35"/>
    <row r="18373" customFormat="1" x14ac:dyDescent="0.35"/>
    <row r="18374" customFormat="1" x14ac:dyDescent="0.35"/>
    <row r="18375" customFormat="1" x14ac:dyDescent="0.35"/>
    <row r="18376" customFormat="1" x14ac:dyDescent="0.35"/>
    <row r="18377" customFormat="1" x14ac:dyDescent="0.35"/>
    <row r="18378" customFormat="1" x14ac:dyDescent="0.35"/>
    <row r="18379" customFormat="1" x14ac:dyDescent="0.35"/>
    <row r="18380" customFormat="1" x14ac:dyDescent="0.35"/>
    <row r="18381" customFormat="1" x14ac:dyDescent="0.35"/>
    <row r="18382" customFormat="1" x14ac:dyDescent="0.35"/>
    <row r="18383" customFormat="1" x14ac:dyDescent="0.35"/>
    <row r="18384" customFormat="1" x14ac:dyDescent="0.35"/>
    <row r="18385" customFormat="1" x14ac:dyDescent="0.35"/>
    <row r="18386" customFormat="1" x14ac:dyDescent="0.35"/>
    <row r="18387" customFormat="1" x14ac:dyDescent="0.35"/>
    <row r="18388" customFormat="1" x14ac:dyDescent="0.35"/>
    <row r="18389" customFormat="1" x14ac:dyDescent="0.35"/>
    <row r="18390" customFormat="1" x14ac:dyDescent="0.35"/>
    <row r="18391" customFormat="1" x14ac:dyDescent="0.35"/>
    <row r="18392" customFormat="1" x14ac:dyDescent="0.35"/>
    <row r="18393" customFormat="1" x14ac:dyDescent="0.35"/>
    <row r="18394" customFormat="1" x14ac:dyDescent="0.35"/>
    <row r="18395" customFormat="1" x14ac:dyDescent="0.35"/>
    <row r="18396" customFormat="1" x14ac:dyDescent="0.35"/>
    <row r="18397" customFormat="1" x14ac:dyDescent="0.35"/>
    <row r="18398" customFormat="1" x14ac:dyDescent="0.35"/>
    <row r="18399" customFormat="1" x14ac:dyDescent="0.35"/>
    <row r="18400" customFormat="1" x14ac:dyDescent="0.35"/>
    <row r="18401" customFormat="1" x14ac:dyDescent="0.35"/>
    <row r="18402" customFormat="1" x14ac:dyDescent="0.35"/>
    <row r="18403" customFormat="1" x14ac:dyDescent="0.35"/>
    <row r="18404" customFormat="1" x14ac:dyDescent="0.35"/>
    <row r="18405" customFormat="1" x14ac:dyDescent="0.35"/>
    <row r="18406" customFormat="1" x14ac:dyDescent="0.35"/>
    <row r="18407" customFormat="1" x14ac:dyDescent="0.35"/>
    <row r="18408" customFormat="1" x14ac:dyDescent="0.35"/>
    <row r="18409" customFormat="1" x14ac:dyDescent="0.35"/>
    <row r="18410" customFormat="1" x14ac:dyDescent="0.35"/>
    <row r="18411" customFormat="1" x14ac:dyDescent="0.35"/>
    <row r="18412" customFormat="1" x14ac:dyDescent="0.35"/>
    <row r="18413" customFormat="1" x14ac:dyDescent="0.35"/>
    <row r="18414" customFormat="1" x14ac:dyDescent="0.35"/>
    <row r="18415" customFormat="1" x14ac:dyDescent="0.35"/>
    <row r="18416" customFormat="1" x14ac:dyDescent="0.35"/>
    <row r="18417" customFormat="1" x14ac:dyDescent="0.35"/>
    <row r="18418" customFormat="1" x14ac:dyDescent="0.35"/>
    <row r="18419" customFormat="1" x14ac:dyDescent="0.35"/>
    <row r="18420" customFormat="1" x14ac:dyDescent="0.35"/>
    <row r="18421" customFormat="1" x14ac:dyDescent="0.35"/>
    <row r="18422" customFormat="1" x14ac:dyDescent="0.35"/>
    <row r="18423" customFormat="1" x14ac:dyDescent="0.35"/>
    <row r="18424" customFormat="1" x14ac:dyDescent="0.35"/>
    <row r="18425" customFormat="1" x14ac:dyDescent="0.35"/>
    <row r="18426" customFormat="1" x14ac:dyDescent="0.35"/>
    <row r="18427" customFormat="1" x14ac:dyDescent="0.35"/>
    <row r="18428" customFormat="1" x14ac:dyDescent="0.35"/>
    <row r="18429" customFormat="1" x14ac:dyDescent="0.35"/>
    <row r="18430" customFormat="1" x14ac:dyDescent="0.35"/>
    <row r="18431" customFormat="1" x14ac:dyDescent="0.35"/>
    <row r="18432" customFormat="1" x14ac:dyDescent="0.35"/>
    <row r="18433" customFormat="1" x14ac:dyDescent="0.35"/>
    <row r="18434" customFormat="1" x14ac:dyDescent="0.35"/>
    <row r="18435" customFormat="1" x14ac:dyDescent="0.35"/>
    <row r="18436" customFormat="1" x14ac:dyDescent="0.35"/>
    <row r="18437" customFormat="1" x14ac:dyDescent="0.35"/>
    <row r="18438" customFormat="1" x14ac:dyDescent="0.35"/>
    <row r="18439" customFormat="1" x14ac:dyDescent="0.35"/>
    <row r="18440" customFormat="1" x14ac:dyDescent="0.35"/>
    <row r="18441" customFormat="1" x14ac:dyDescent="0.35"/>
    <row r="18442" customFormat="1" x14ac:dyDescent="0.35"/>
    <row r="18443" customFormat="1" x14ac:dyDescent="0.35"/>
    <row r="18444" customFormat="1" x14ac:dyDescent="0.35"/>
    <row r="18445" customFormat="1" x14ac:dyDescent="0.35"/>
    <row r="18446" customFormat="1" x14ac:dyDescent="0.35"/>
    <row r="18447" customFormat="1" x14ac:dyDescent="0.35"/>
    <row r="18448" customFormat="1" x14ac:dyDescent="0.35"/>
    <row r="18449" customFormat="1" x14ac:dyDescent="0.35"/>
    <row r="18450" customFormat="1" x14ac:dyDescent="0.35"/>
    <row r="18451" customFormat="1" x14ac:dyDescent="0.35"/>
    <row r="18452" customFormat="1" x14ac:dyDescent="0.35"/>
    <row r="18453" customFormat="1" x14ac:dyDescent="0.35"/>
    <row r="18454" customFormat="1" x14ac:dyDescent="0.35"/>
    <row r="18455" customFormat="1" x14ac:dyDescent="0.35"/>
    <row r="18456" customFormat="1" x14ac:dyDescent="0.35"/>
    <row r="18457" customFormat="1" x14ac:dyDescent="0.35"/>
    <row r="18458" customFormat="1" x14ac:dyDescent="0.35"/>
    <row r="18459" customFormat="1" x14ac:dyDescent="0.35"/>
    <row r="18460" customFormat="1" x14ac:dyDescent="0.35"/>
    <row r="18461" customFormat="1" x14ac:dyDescent="0.35"/>
    <row r="18462" customFormat="1" x14ac:dyDescent="0.35"/>
    <row r="18463" customFormat="1" x14ac:dyDescent="0.35"/>
    <row r="18464" customFormat="1" x14ac:dyDescent="0.35"/>
    <row r="18465" customFormat="1" x14ac:dyDescent="0.35"/>
    <row r="18466" customFormat="1" x14ac:dyDescent="0.35"/>
    <row r="18467" customFormat="1" x14ac:dyDescent="0.35"/>
    <row r="18468" customFormat="1" x14ac:dyDescent="0.35"/>
    <row r="18469" customFormat="1" x14ac:dyDescent="0.35"/>
    <row r="18470" customFormat="1" x14ac:dyDescent="0.35"/>
    <row r="18471" customFormat="1" x14ac:dyDescent="0.35"/>
    <row r="18472" customFormat="1" x14ac:dyDescent="0.35"/>
    <row r="18473" customFormat="1" x14ac:dyDescent="0.35"/>
    <row r="18474" customFormat="1" x14ac:dyDescent="0.35"/>
    <row r="18475" customFormat="1" x14ac:dyDescent="0.35"/>
    <row r="18476" customFormat="1" x14ac:dyDescent="0.35"/>
    <row r="18477" customFormat="1" x14ac:dyDescent="0.35"/>
    <row r="18478" customFormat="1" x14ac:dyDescent="0.35"/>
    <row r="18479" customFormat="1" x14ac:dyDescent="0.35"/>
    <row r="18480" customFormat="1" x14ac:dyDescent="0.35"/>
    <row r="18481" customFormat="1" x14ac:dyDescent="0.35"/>
    <row r="18482" customFormat="1" x14ac:dyDescent="0.35"/>
    <row r="18483" customFormat="1" x14ac:dyDescent="0.35"/>
    <row r="18484" customFormat="1" x14ac:dyDescent="0.35"/>
    <row r="18485" customFormat="1" x14ac:dyDescent="0.35"/>
    <row r="18486" customFormat="1" x14ac:dyDescent="0.35"/>
    <row r="18487" customFormat="1" x14ac:dyDescent="0.35"/>
    <row r="18488" customFormat="1" x14ac:dyDescent="0.35"/>
    <row r="18489" customFormat="1" x14ac:dyDescent="0.35"/>
    <row r="18490" customFormat="1" x14ac:dyDescent="0.35"/>
    <row r="18491" customFormat="1" x14ac:dyDescent="0.35"/>
    <row r="18492" customFormat="1" x14ac:dyDescent="0.35"/>
    <row r="18493" customFormat="1" x14ac:dyDescent="0.35"/>
    <row r="18494" customFormat="1" x14ac:dyDescent="0.35"/>
    <row r="18495" customFormat="1" x14ac:dyDescent="0.35"/>
    <row r="18496" customFormat="1" x14ac:dyDescent="0.35"/>
    <row r="18497" customFormat="1" x14ac:dyDescent="0.35"/>
    <row r="18498" customFormat="1" x14ac:dyDescent="0.35"/>
    <row r="18499" customFormat="1" x14ac:dyDescent="0.35"/>
    <row r="18500" customFormat="1" x14ac:dyDescent="0.35"/>
    <row r="18501" customFormat="1" x14ac:dyDescent="0.35"/>
    <row r="18502" customFormat="1" x14ac:dyDescent="0.35"/>
    <row r="18503" customFormat="1" x14ac:dyDescent="0.35"/>
    <row r="18504" customFormat="1" x14ac:dyDescent="0.35"/>
    <row r="18505" customFormat="1" x14ac:dyDescent="0.35"/>
    <row r="18506" customFormat="1" x14ac:dyDescent="0.35"/>
    <row r="18507" customFormat="1" x14ac:dyDescent="0.35"/>
    <row r="18508" customFormat="1" x14ac:dyDescent="0.35"/>
    <row r="18509" customFormat="1" x14ac:dyDescent="0.35"/>
    <row r="18510" customFormat="1" x14ac:dyDescent="0.35"/>
    <row r="18511" customFormat="1" x14ac:dyDescent="0.35"/>
    <row r="18512" customFormat="1" x14ac:dyDescent="0.35"/>
    <row r="18513" customFormat="1" x14ac:dyDescent="0.35"/>
    <row r="18514" customFormat="1" x14ac:dyDescent="0.35"/>
    <row r="18515" customFormat="1" x14ac:dyDescent="0.35"/>
    <row r="18516" customFormat="1" x14ac:dyDescent="0.35"/>
    <row r="18517" customFormat="1" x14ac:dyDescent="0.35"/>
    <row r="18518" customFormat="1" x14ac:dyDescent="0.35"/>
    <row r="18519" customFormat="1" x14ac:dyDescent="0.35"/>
    <row r="18520" customFormat="1" x14ac:dyDescent="0.35"/>
    <row r="18521" customFormat="1" x14ac:dyDescent="0.35"/>
    <row r="18522" customFormat="1" x14ac:dyDescent="0.35"/>
    <row r="18523" customFormat="1" x14ac:dyDescent="0.35"/>
    <row r="18524" customFormat="1" x14ac:dyDescent="0.35"/>
    <row r="18525" customFormat="1" x14ac:dyDescent="0.35"/>
    <row r="18526" customFormat="1" x14ac:dyDescent="0.35"/>
    <row r="18527" customFormat="1" x14ac:dyDescent="0.35"/>
    <row r="18528" customFormat="1" x14ac:dyDescent="0.35"/>
    <row r="18529" customFormat="1" x14ac:dyDescent="0.35"/>
    <row r="18530" customFormat="1" x14ac:dyDescent="0.35"/>
    <row r="18531" customFormat="1" x14ac:dyDescent="0.35"/>
    <row r="18532" customFormat="1" x14ac:dyDescent="0.35"/>
    <row r="18533" customFormat="1" x14ac:dyDescent="0.35"/>
    <row r="18534" customFormat="1" x14ac:dyDescent="0.35"/>
    <row r="18535" customFormat="1" x14ac:dyDescent="0.35"/>
    <row r="18536" customFormat="1" x14ac:dyDescent="0.35"/>
    <row r="18537" customFormat="1" x14ac:dyDescent="0.35"/>
    <row r="18538" customFormat="1" x14ac:dyDescent="0.35"/>
    <row r="18539" customFormat="1" x14ac:dyDescent="0.35"/>
    <row r="18540" customFormat="1" x14ac:dyDescent="0.35"/>
    <row r="18541" customFormat="1" x14ac:dyDescent="0.35"/>
    <row r="18542" customFormat="1" x14ac:dyDescent="0.35"/>
    <row r="18543" customFormat="1" x14ac:dyDescent="0.35"/>
    <row r="18544" customFormat="1" x14ac:dyDescent="0.35"/>
    <row r="18545" customFormat="1" x14ac:dyDescent="0.35"/>
    <row r="18546" customFormat="1" x14ac:dyDescent="0.35"/>
    <row r="18547" customFormat="1" x14ac:dyDescent="0.35"/>
    <row r="18548" customFormat="1" x14ac:dyDescent="0.35"/>
    <row r="18549" customFormat="1" x14ac:dyDescent="0.35"/>
    <row r="18550" customFormat="1" x14ac:dyDescent="0.35"/>
    <row r="18551" customFormat="1" x14ac:dyDescent="0.35"/>
    <row r="18552" customFormat="1" x14ac:dyDescent="0.35"/>
    <row r="18553" customFormat="1" x14ac:dyDescent="0.35"/>
    <row r="18554" customFormat="1" x14ac:dyDescent="0.35"/>
    <row r="18555" customFormat="1" x14ac:dyDescent="0.35"/>
    <row r="18556" customFormat="1" x14ac:dyDescent="0.35"/>
    <row r="18557" customFormat="1" x14ac:dyDescent="0.35"/>
    <row r="18558" customFormat="1" x14ac:dyDescent="0.35"/>
    <row r="18559" customFormat="1" x14ac:dyDescent="0.35"/>
    <row r="18560" customFormat="1" x14ac:dyDescent="0.35"/>
    <row r="18561" customFormat="1" x14ac:dyDescent="0.35"/>
    <row r="18562" customFormat="1" x14ac:dyDescent="0.35"/>
    <row r="18563" customFormat="1" x14ac:dyDescent="0.35"/>
    <row r="18564" customFormat="1" x14ac:dyDescent="0.35"/>
    <row r="18565" customFormat="1" x14ac:dyDescent="0.35"/>
    <row r="18566" customFormat="1" x14ac:dyDescent="0.35"/>
    <row r="18567" customFormat="1" x14ac:dyDescent="0.35"/>
    <row r="18568" customFormat="1" x14ac:dyDescent="0.35"/>
    <row r="18569" customFormat="1" x14ac:dyDescent="0.35"/>
    <row r="18570" customFormat="1" x14ac:dyDescent="0.35"/>
    <row r="18571" customFormat="1" x14ac:dyDescent="0.35"/>
    <row r="18572" customFormat="1" x14ac:dyDescent="0.35"/>
    <row r="18573" customFormat="1" x14ac:dyDescent="0.35"/>
    <row r="18574" customFormat="1" x14ac:dyDescent="0.35"/>
    <row r="18575" customFormat="1" x14ac:dyDescent="0.35"/>
    <row r="18576" customFormat="1" x14ac:dyDescent="0.35"/>
    <row r="18577" customFormat="1" x14ac:dyDescent="0.35"/>
    <row r="18578" customFormat="1" x14ac:dyDescent="0.35"/>
    <row r="18579" customFormat="1" x14ac:dyDescent="0.35"/>
    <row r="18580" customFormat="1" x14ac:dyDescent="0.35"/>
    <row r="18581" customFormat="1" x14ac:dyDescent="0.35"/>
    <row r="18582" customFormat="1" x14ac:dyDescent="0.35"/>
    <row r="18583" customFormat="1" x14ac:dyDescent="0.35"/>
    <row r="18584" customFormat="1" x14ac:dyDescent="0.35"/>
    <row r="18585" customFormat="1" x14ac:dyDescent="0.35"/>
    <row r="18586" customFormat="1" x14ac:dyDescent="0.35"/>
    <row r="18587" customFormat="1" x14ac:dyDescent="0.35"/>
    <row r="18588" customFormat="1" x14ac:dyDescent="0.35"/>
    <row r="18589" customFormat="1" x14ac:dyDescent="0.35"/>
    <row r="18590" customFormat="1" x14ac:dyDescent="0.35"/>
    <row r="18591" customFormat="1" x14ac:dyDescent="0.35"/>
    <row r="18592" customFormat="1" x14ac:dyDescent="0.35"/>
    <row r="18593" customFormat="1" x14ac:dyDescent="0.35"/>
    <row r="18594" customFormat="1" x14ac:dyDescent="0.35"/>
    <row r="18595" customFormat="1" x14ac:dyDescent="0.35"/>
    <row r="18596" customFormat="1" x14ac:dyDescent="0.35"/>
    <row r="18597" customFormat="1" x14ac:dyDescent="0.35"/>
    <row r="18598" customFormat="1" x14ac:dyDescent="0.35"/>
    <row r="18599" customFormat="1" x14ac:dyDescent="0.35"/>
    <row r="18600" customFormat="1" x14ac:dyDescent="0.35"/>
    <row r="18601" customFormat="1" x14ac:dyDescent="0.35"/>
    <row r="18602" customFormat="1" x14ac:dyDescent="0.35"/>
    <row r="18603" customFormat="1" x14ac:dyDescent="0.35"/>
    <row r="18604" customFormat="1" x14ac:dyDescent="0.35"/>
    <row r="18605" customFormat="1" x14ac:dyDescent="0.35"/>
    <row r="18606" customFormat="1" x14ac:dyDescent="0.35"/>
    <row r="18607" customFormat="1" x14ac:dyDescent="0.35"/>
    <row r="18608" customFormat="1" x14ac:dyDescent="0.35"/>
    <row r="18609" customFormat="1" x14ac:dyDescent="0.35"/>
    <row r="18610" customFormat="1" x14ac:dyDescent="0.35"/>
    <row r="18611" customFormat="1" x14ac:dyDescent="0.35"/>
    <row r="18612" customFormat="1" x14ac:dyDescent="0.35"/>
    <row r="18613" customFormat="1" x14ac:dyDescent="0.35"/>
    <row r="18614" customFormat="1" x14ac:dyDescent="0.35"/>
    <row r="18615" customFormat="1" x14ac:dyDescent="0.35"/>
    <row r="18616" customFormat="1" x14ac:dyDescent="0.35"/>
    <row r="18617" customFormat="1" x14ac:dyDescent="0.35"/>
    <row r="18618" customFormat="1" x14ac:dyDescent="0.35"/>
    <row r="18619" customFormat="1" x14ac:dyDescent="0.35"/>
    <row r="18620" customFormat="1" x14ac:dyDescent="0.35"/>
    <row r="18621" customFormat="1" x14ac:dyDescent="0.35"/>
    <row r="18622" customFormat="1" x14ac:dyDescent="0.35"/>
    <row r="18623" customFormat="1" x14ac:dyDescent="0.35"/>
    <row r="18624" customFormat="1" x14ac:dyDescent="0.35"/>
    <row r="18625" customFormat="1" x14ac:dyDescent="0.35"/>
    <row r="18626" customFormat="1" x14ac:dyDescent="0.35"/>
    <row r="18627" customFormat="1" x14ac:dyDescent="0.35"/>
    <row r="18628" customFormat="1" x14ac:dyDescent="0.35"/>
    <row r="18629" customFormat="1" x14ac:dyDescent="0.35"/>
    <row r="18630" customFormat="1" x14ac:dyDescent="0.35"/>
    <row r="18631" customFormat="1" x14ac:dyDescent="0.35"/>
    <row r="18632" customFormat="1" x14ac:dyDescent="0.35"/>
    <row r="18633" customFormat="1" x14ac:dyDescent="0.35"/>
    <row r="18634" customFormat="1" x14ac:dyDescent="0.35"/>
    <row r="18635" customFormat="1" x14ac:dyDescent="0.35"/>
    <row r="18636" customFormat="1" x14ac:dyDescent="0.35"/>
    <row r="18637" customFormat="1" x14ac:dyDescent="0.35"/>
    <row r="18638" customFormat="1" x14ac:dyDescent="0.35"/>
    <row r="18639" customFormat="1" x14ac:dyDescent="0.35"/>
    <row r="18640" customFormat="1" x14ac:dyDescent="0.35"/>
    <row r="18641" customFormat="1" x14ac:dyDescent="0.35"/>
    <row r="18642" customFormat="1" x14ac:dyDescent="0.35"/>
    <row r="18643" customFormat="1" x14ac:dyDescent="0.35"/>
    <row r="18644" customFormat="1" x14ac:dyDescent="0.35"/>
    <row r="18645" customFormat="1" x14ac:dyDescent="0.35"/>
    <row r="18646" customFormat="1" x14ac:dyDescent="0.35"/>
    <row r="18647" customFormat="1" x14ac:dyDescent="0.35"/>
    <row r="18648" customFormat="1" x14ac:dyDescent="0.35"/>
    <row r="18649" customFormat="1" x14ac:dyDescent="0.35"/>
    <row r="18650" customFormat="1" x14ac:dyDescent="0.35"/>
    <row r="18651" customFormat="1" x14ac:dyDescent="0.35"/>
    <row r="18652" customFormat="1" x14ac:dyDescent="0.35"/>
    <row r="18653" customFormat="1" x14ac:dyDescent="0.35"/>
    <row r="18654" customFormat="1" x14ac:dyDescent="0.35"/>
    <row r="18655" customFormat="1" x14ac:dyDescent="0.35"/>
    <row r="18656" customFormat="1" x14ac:dyDescent="0.35"/>
    <row r="18657" customFormat="1" x14ac:dyDescent="0.35"/>
    <row r="18658" customFormat="1" x14ac:dyDescent="0.35"/>
    <row r="18659" customFormat="1" x14ac:dyDescent="0.35"/>
    <row r="18660" customFormat="1" x14ac:dyDescent="0.35"/>
    <row r="18661" customFormat="1" x14ac:dyDescent="0.35"/>
    <row r="18662" customFormat="1" x14ac:dyDescent="0.35"/>
    <row r="18663" customFormat="1" x14ac:dyDescent="0.35"/>
    <row r="18664" customFormat="1" x14ac:dyDescent="0.35"/>
    <row r="18665" customFormat="1" x14ac:dyDescent="0.35"/>
    <row r="18666" customFormat="1" x14ac:dyDescent="0.35"/>
    <row r="18667" customFormat="1" x14ac:dyDescent="0.35"/>
    <row r="18668" customFormat="1" x14ac:dyDescent="0.35"/>
    <row r="18669" customFormat="1" x14ac:dyDescent="0.35"/>
    <row r="18670" customFormat="1" x14ac:dyDescent="0.35"/>
    <row r="18671" customFormat="1" x14ac:dyDescent="0.35"/>
    <row r="18672" customFormat="1" x14ac:dyDescent="0.35"/>
    <row r="18673" customFormat="1" x14ac:dyDescent="0.35"/>
    <row r="18674" customFormat="1" x14ac:dyDescent="0.35"/>
    <row r="18675" customFormat="1" x14ac:dyDescent="0.35"/>
    <row r="18676" customFormat="1" x14ac:dyDescent="0.35"/>
    <row r="18677" customFormat="1" x14ac:dyDescent="0.35"/>
    <row r="18678" customFormat="1" x14ac:dyDescent="0.35"/>
    <row r="18679" customFormat="1" x14ac:dyDescent="0.35"/>
    <row r="18680" customFormat="1" x14ac:dyDescent="0.35"/>
    <row r="18681" customFormat="1" x14ac:dyDescent="0.35"/>
    <row r="18682" customFormat="1" x14ac:dyDescent="0.35"/>
    <row r="18683" customFormat="1" x14ac:dyDescent="0.35"/>
    <row r="18684" customFormat="1" x14ac:dyDescent="0.35"/>
    <row r="18685" customFormat="1" x14ac:dyDescent="0.35"/>
    <row r="18686" customFormat="1" x14ac:dyDescent="0.35"/>
    <row r="18687" customFormat="1" x14ac:dyDescent="0.35"/>
    <row r="18688" customFormat="1" x14ac:dyDescent="0.35"/>
    <row r="18689" customFormat="1" x14ac:dyDescent="0.35"/>
    <row r="18690" customFormat="1" x14ac:dyDescent="0.35"/>
    <row r="18691" customFormat="1" x14ac:dyDescent="0.35"/>
    <row r="18692" customFormat="1" x14ac:dyDescent="0.35"/>
    <row r="18693" customFormat="1" x14ac:dyDescent="0.35"/>
    <row r="18694" customFormat="1" x14ac:dyDescent="0.35"/>
    <row r="18695" customFormat="1" x14ac:dyDescent="0.35"/>
    <row r="18696" customFormat="1" x14ac:dyDescent="0.35"/>
    <row r="18697" customFormat="1" x14ac:dyDescent="0.35"/>
    <row r="18698" customFormat="1" x14ac:dyDescent="0.35"/>
    <row r="18699" customFormat="1" x14ac:dyDescent="0.35"/>
    <row r="18700" customFormat="1" x14ac:dyDescent="0.35"/>
    <row r="18701" customFormat="1" x14ac:dyDescent="0.35"/>
    <row r="18702" customFormat="1" x14ac:dyDescent="0.35"/>
    <row r="18703" customFormat="1" x14ac:dyDescent="0.35"/>
    <row r="18704" customFormat="1" x14ac:dyDescent="0.35"/>
    <row r="18705" customFormat="1" x14ac:dyDescent="0.35"/>
    <row r="18706" customFormat="1" x14ac:dyDescent="0.35"/>
    <row r="18707" customFormat="1" x14ac:dyDescent="0.35"/>
    <row r="18708" customFormat="1" x14ac:dyDescent="0.35"/>
    <row r="18709" customFormat="1" x14ac:dyDescent="0.35"/>
    <row r="18710" customFormat="1" x14ac:dyDescent="0.35"/>
    <row r="18711" customFormat="1" x14ac:dyDescent="0.35"/>
    <row r="18712" customFormat="1" x14ac:dyDescent="0.35"/>
    <row r="18713" customFormat="1" x14ac:dyDescent="0.35"/>
    <row r="18714" customFormat="1" x14ac:dyDescent="0.35"/>
    <row r="18715" customFormat="1" x14ac:dyDescent="0.35"/>
    <row r="18716" customFormat="1" x14ac:dyDescent="0.35"/>
    <row r="18717" customFormat="1" x14ac:dyDescent="0.35"/>
    <row r="18718" customFormat="1" x14ac:dyDescent="0.35"/>
    <row r="18719" customFormat="1" x14ac:dyDescent="0.35"/>
    <row r="18720" customFormat="1" x14ac:dyDescent="0.35"/>
    <row r="18721" customFormat="1" x14ac:dyDescent="0.35"/>
    <row r="18722" customFormat="1" x14ac:dyDescent="0.35"/>
    <row r="18723" customFormat="1" x14ac:dyDescent="0.35"/>
    <row r="18724" customFormat="1" x14ac:dyDescent="0.35"/>
    <row r="18725" customFormat="1" x14ac:dyDescent="0.35"/>
    <row r="18726" customFormat="1" x14ac:dyDescent="0.35"/>
    <row r="18727" customFormat="1" x14ac:dyDescent="0.35"/>
    <row r="18728" customFormat="1" x14ac:dyDescent="0.35"/>
    <row r="18729" customFormat="1" x14ac:dyDescent="0.35"/>
    <row r="18730" customFormat="1" x14ac:dyDescent="0.35"/>
    <row r="18731" customFormat="1" x14ac:dyDescent="0.35"/>
    <row r="18732" customFormat="1" x14ac:dyDescent="0.35"/>
    <row r="18733" customFormat="1" x14ac:dyDescent="0.35"/>
    <row r="18734" customFormat="1" x14ac:dyDescent="0.35"/>
    <row r="18735" customFormat="1" x14ac:dyDescent="0.35"/>
    <row r="18736" customFormat="1" x14ac:dyDescent="0.35"/>
    <row r="18737" customFormat="1" x14ac:dyDescent="0.35"/>
    <row r="18738" customFormat="1" x14ac:dyDescent="0.35"/>
    <row r="18739" customFormat="1" x14ac:dyDescent="0.35"/>
    <row r="18740" customFormat="1" x14ac:dyDescent="0.35"/>
    <row r="18741" customFormat="1" x14ac:dyDescent="0.35"/>
    <row r="18742" customFormat="1" x14ac:dyDescent="0.35"/>
    <row r="18743" customFormat="1" x14ac:dyDescent="0.35"/>
    <row r="18744" customFormat="1" x14ac:dyDescent="0.35"/>
    <row r="18745" customFormat="1" x14ac:dyDescent="0.35"/>
    <row r="18746" customFormat="1" x14ac:dyDescent="0.35"/>
    <row r="18747" customFormat="1" x14ac:dyDescent="0.35"/>
    <row r="18748" customFormat="1" x14ac:dyDescent="0.35"/>
    <row r="18749" customFormat="1" x14ac:dyDescent="0.35"/>
    <row r="18750" customFormat="1" x14ac:dyDescent="0.35"/>
    <row r="18751" customFormat="1" x14ac:dyDescent="0.35"/>
    <row r="18752" customFormat="1" x14ac:dyDescent="0.35"/>
    <row r="18753" customFormat="1" x14ac:dyDescent="0.35"/>
    <row r="18754" customFormat="1" x14ac:dyDescent="0.35"/>
    <row r="18755" customFormat="1" x14ac:dyDescent="0.35"/>
    <row r="18756" customFormat="1" x14ac:dyDescent="0.35"/>
    <row r="18757" customFormat="1" x14ac:dyDescent="0.35"/>
    <row r="18758" customFormat="1" x14ac:dyDescent="0.35"/>
    <row r="18759" customFormat="1" x14ac:dyDescent="0.35"/>
    <row r="18760" customFormat="1" x14ac:dyDescent="0.35"/>
    <row r="18761" customFormat="1" x14ac:dyDescent="0.35"/>
    <row r="18762" customFormat="1" x14ac:dyDescent="0.35"/>
    <row r="18763" customFormat="1" x14ac:dyDescent="0.35"/>
    <row r="18764" customFormat="1" x14ac:dyDescent="0.35"/>
    <row r="18765" customFormat="1" x14ac:dyDescent="0.35"/>
    <row r="18766" customFormat="1" x14ac:dyDescent="0.35"/>
    <row r="18767" customFormat="1" x14ac:dyDescent="0.35"/>
    <row r="18768" customFormat="1" x14ac:dyDescent="0.35"/>
    <row r="18769" customFormat="1" x14ac:dyDescent="0.35"/>
    <row r="18770" customFormat="1" x14ac:dyDescent="0.35"/>
    <row r="18771" customFormat="1" x14ac:dyDescent="0.35"/>
    <row r="18772" customFormat="1" x14ac:dyDescent="0.35"/>
    <row r="18773" customFormat="1" x14ac:dyDescent="0.35"/>
    <row r="18774" customFormat="1" x14ac:dyDescent="0.35"/>
    <row r="18775" customFormat="1" x14ac:dyDescent="0.35"/>
    <row r="18776" customFormat="1" x14ac:dyDescent="0.35"/>
    <row r="18777" customFormat="1" x14ac:dyDescent="0.35"/>
    <row r="18778" customFormat="1" x14ac:dyDescent="0.35"/>
    <row r="18779" customFormat="1" x14ac:dyDescent="0.35"/>
    <row r="18780" customFormat="1" x14ac:dyDescent="0.35"/>
    <row r="18781" customFormat="1" x14ac:dyDescent="0.35"/>
    <row r="18782" customFormat="1" x14ac:dyDescent="0.35"/>
    <row r="18783" customFormat="1" x14ac:dyDescent="0.35"/>
    <row r="18784" customFormat="1" x14ac:dyDescent="0.35"/>
    <row r="18785" customFormat="1" x14ac:dyDescent="0.35"/>
    <row r="18786" customFormat="1" x14ac:dyDescent="0.35"/>
    <row r="18787" customFormat="1" x14ac:dyDescent="0.35"/>
    <row r="18788" customFormat="1" x14ac:dyDescent="0.35"/>
    <row r="18789" customFormat="1" x14ac:dyDescent="0.35"/>
    <row r="18790" customFormat="1" x14ac:dyDescent="0.35"/>
    <row r="18791" customFormat="1" x14ac:dyDescent="0.35"/>
    <row r="18792" customFormat="1" x14ac:dyDescent="0.35"/>
    <row r="18793" customFormat="1" x14ac:dyDescent="0.35"/>
    <row r="18794" customFormat="1" x14ac:dyDescent="0.35"/>
    <row r="18795" customFormat="1" x14ac:dyDescent="0.35"/>
    <row r="18796" customFormat="1" x14ac:dyDescent="0.35"/>
    <row r="18797" customFormat="1" x14ac:dyDescent="0.35"/>
    <row r="18798" customFormat="1" x14ac:dyDescent="0.35"/>
    <row r="18799" customFormat="1" x14ac:dyDescent="0.35"/>
    <row r="18800" customFormat="1" x14ac:dyDescent="0.35"/>
    <row r="18801" customFormat="1" x14ac:dyDescent="0.35"/>
    <row r="18802" customFormat="1" x14ac:dyDescent="0.35"/>
    <row r="18803" customFormat="1" x14ac:dyDescent="0.35"/>
    <row r="18804" customFormat="1" x14ac:dyDescent="0.35"/>
    <row r="18805" customFormat="1" x14ac:dyDescent="0.35"/>
    <row r="18806" customFormat="1" x14ac:dyDescent="0.35"/>
    <row r="18807" customFormat="1" x14ac:dyDescent="0.35"/>
    <row r="18808" customFormat="1" x14ac:dyDescent="0.35"/>
    <row r="18809" customFormat="1" x14ac:dyDescent="0.35"/>
    <row r="18810" customFormat="1" x14ac:dyDescent="0.35"/>
    <row r="18811" customFormat="1" x14ac:dyDescent="0.35"/>
    <row r="18812" customFormat="1" x14ac:dyDescent="0.35"/>
    <row r="18813" customFormat="1" x14ac:dyDescent="0.35"/>
    <row r="18814" customFormat="1" x14ac:dyDescent="0.35"/>
    <row r="18815" customFormat="1" x14ac:dyDescent="0.35"/>
    <row r="18816" customFormat="1" x14ac:dyDescent="0.35"/>
    <row r="18817" customFormat="1" x14ac:dyDescent="0.35"/>
    <row r="18818" customFormat="1" x14ac:dyDescent="0.35"/>
    <row r="18819" customFormat="1" x14ac:dyDescent="0.35"/>
    <row r="18820" customFormat="1" x14ac:dyDescent="0.35"/>
    <row r="18821" customFormat="1" x14ac:dyDescent="0.35"/>
    <row r="18822" customFormat="1" x14ac:dyDescent="0.35"/>
    <row r="18823" customFormat="1" x14ac:dyDescent="0.35"/>
    <row r="18824" customFormat="1" x14ac:dyDescent="0.35"/>
    <row r="18825" customFormat="1" x14ac:dyDescent="0.35"/>
    <row r="18826" customFormat="1" x14ac:dyDescent="0.35"/>
    <row r="18827" customFormat="1" x14ac:dyDescent="0.35"/>
    <row r="18828" customFormat="1" x14ac:dyDescent="0.35"/>
    <row r="18829" customFormat="1" x14ac:dyDescent="0.35"/>
    <row r="18830" customFormat="1" x14ac:dyDescent="0.35"/>
    <row r="18831" customFormat="1" x14ac:dyDescent="0.35"/>
    <row r="18832" customFormat="1" x14ac:dyDescent="0.35"/>
    <row r="18833" customFormat="1" x14ac:dyDescent="0.35"/>
    <row r="18834" customFormat="1" x14ac:dyDescent="0.35"/>
    <row r="18835" customFormat="1" x14ac:dyDescent="0.35"/>
    <row r="18836" customFormat="1" x14ac:dyDescent="0.35"/>
    <row r="18837" customFormat="1" x14ac:dyDescent="0.35"/>
    <row r="18838" customFormat="1" x14ac:dyDescent="0.35"/>
    <row r="18839" customFormat="1" x14ac:dyDescent="0.35"/>
    <row r="18840" customFormat="1" x14ac:dyDescent="0.35"/>
    <row r="18841" customFormat="1" x14ac:dyDescent="0.35"/>
    <row r="18842" customFormat="1" x14ac:dyDescent="0.35"/>
    <row r="18843" customFormat="1" x14ac:dyDescent="0.35"/>
    <row r="18844" customFormat="1" x14ac:dyDescent="0.35"/>
    <row r="18845" customFormat="1" x14ac:dyDescent="0.35"/>
    <row r="18846" customFormat="1" x14ac:dyDescent="0.35"/>
    <row r="18847" customFormat="1" x14ac:dyDescent="0.35"/>
    <row r="18848" customFormat="1" x14ac:dyDescent="0.35"/>
    <row r="18849" customFormat="1" x14ac:dyDescent="0.35"/>
    <row r="18850" customFormat="1" x14ac:dyDescent="0.35"/>
    <row r="18851" customFormat="1" x14ac:dyDescent="0.35"/>
    <row r="18852" customFormat="1" x14ac:dyDescent="0.35"/>
    <row r="18853" customFormat="1" x14ac:dyDescent="0.35"/>
    <row r="18854" customFormat="1" x14ac:dyDescent="0.35"/>
    <row r="18855" customFormat="1" x14ac:dyDescent="0.35"/>
    <row r="18856" customFormat="1" x14ac:dyDescent="0.35"/>
    <row r="18857" customFormat="1" x14ac:dyDescent="0.35"/>
    <row r="18858" customFormat="1" x14ac:dyDescent="0.35"/>
    <row r="18859" customFormat="1" x14ac:dyDescent="0.35"/>
    <row r="18860" customFormat="1" x14ac:dyDescent="0.35"/>
    <row r="18861" customFormat="1" x14ac:dyDescent="0.35"/>
    <row r="18862" customFormat="1" x14ac:dyDescent="0.35"/>
    <row r="18863" customFormat="1" x14ac:dyDescent="0.35"/>
    <row r="18864" customFormat="1" x14ac:dyDescent="0.35"/>
    <row r="18865" customFormat="1" x14ac:dyDescent="0.35"/>
    <row r="18866" customFormat="1" x14ac:dyDescent="0.35"/>
    <row r="18867" customFormat="1" x14ac:dyDescent="0.35"/>
    <row r="18868" customFormat="1" x14ac:dyDescent="0.35"/>
    <row r="18869" customFormat="1" x14ac:dyDescent="0.35"/>
    <row r="18870" customFormat="1" x14ac:dyDescent="0.35"/>
    <row r="18871" customFormat="1" x14ac:dyDescent="0.35"/>
    <row r="18872" customFormat="1" x14ac:dyDescent="0.35"/>
    <row r="18873" customFormat="1" x14ac:dyDescent="0.35"/>
    <row r="18874" customFormat="1" x14ac:dyDescent="0.35"/>
    <row r="18875" customFormat="1" x14ac:dyDescent="0.35"/>
    <row r="18876" customFormat="1" x14ac:dyDescent="0.35"/>
    <row r="18877" customFormat="1" x14ac:dyDescent="0.35"/>
    <row r="18878" customFormat="1" x14ac:dyDescent="0.35"/>
    <row r="18879" customFormat="1" x14ac:dyDescent="0.35"/>
    <row r="18880" customFormat="1" x14ac:dyDescent="0.35"/>
    <row r="18881" customFormat="1" x14ac:dyDescent="0.35"/>
    <row r="18882" customFormat="1" x14ac:dyDescent="0.35"/>
    <row r="18883" customFormat="1" x14ac:dyDescent="0.35"/>
    <row r="18884" customFormat="1" x14ac:dyDescent="0.35"/>
    <row r="18885" customFormat="1" x14ac:dyDescent="0.35"/>
    <row r="18886" customFormat="1" x14ac:dyDescent="0.35"/>
    <row r="18887" customFormat="1" x14ac:dyDescent="0.35"/>
    <row r="18888" customFormat="1" x14ac:dyDescent="0.35"/>
    <row r="18889" customFormat="1" x14ac:dyDescent="0.35"/>
    <row r="18890" customFormat="1" x14ac:dyDescent="0.35"/>
    <row r="18891" customFormat="1" x14ac:dyDescent="0.35"/>
    <row r="18892" customFormat="1" x14ac:dyDescent="0.35"/>
    <row r="18893" customFormat="1" x14ac:dyDescent="0.35"/>
    <row r="18894" customFormat="1" x14ac:dyDescent="0.35"/>
    <row r="18895" customFormat="1" x14ac:dyDescent="0.35"/>
    <row r="18896" customFormat="1" x14ac:dyDescent="0.35"/>
    <row r="18897" customFormat="1" x14ac:dyDescent="0.35"/>
    <row r="18898" customFormat="1" x14ac:dyDescent="0.35"/>
    <row r="18899" customFormat="1" x14ac:dyDescent="0.35"/>
    <row r="18900" customFormat="1" x14ac:dyDescent="0.35"/>
    <row r="18901" customFormat="1" x14ac:dyDescent="0.35"/>
    <row r="18902" customFormat="1" x14ac:dyDescent="0.35"/>
    <row r="18903" customFormat="1" x14ac:dyDescent="0.35"/>
    <row r="18904" customFormat="1" x14ac:dyDescent="0.35"/>
    <row r="18905" customFormat="1" x14ac:dyDescent="0.35"/>
    <row r="18906" customFormat="1" x14ac:dyDescent="0.35"/>
    <row r="18907" customFormat="1" x14ac:dyDescent="0.35"/>
    <row r="18908" customFormat="1" x14ac:dyDescent="0.35"/>
    <row r="18909" customFormat="1" x14ac:dyDescent="0.35"/>
    <row r="18910" customFormat="1" x14ac:dyDescent="0.35"/>
    <row r="18911" customFormat="1" x14ac:dyDescent="0.35"/>
    <row r="18912" customFormat="1" x14ac:dyDescent="0.35"/>
    <row r="18913" customFormat="1" x14ac:dyDescent="0.35"/>
    <row r="18914" customFormat="1" x14ac:dyDescent="0.35"/>
    <row r="18915" customFormat="1" x14ac:dyDescent="0.35"/>
    <row r="18916" customFormat="1" x14ac:dyDescent="0.35"/>
    <row r="18917" customFormat="1" x14ac:dyDescent="0.35"/>
    <row r="18918" customFormat="1" x14ac:dyDescent="0.35"/>
    <row r="18919" customFormat="1" x14ac:dyDescent="0.35"/>
    <row r="18920" customFormat="1" x14ac:dyDescent="0.35"/>
    <row r="18921" customFormat="1" x14ac:dyDescent="0.35"/>
    <row r="18922" customFormat="1" x14ac:dyDescent="0.35"/>
    <row r="18923" customFormat="1" x14ac:dyDescent="0.35"/>
    <row r="18924" customFormat="1" x14ac:dyDescent="0.35"/>
    <row r="18925" customFormat="1" x14ac:dyDescent="0.35"/>
    <row r="18926" customFormat="1" x14ac:dyDescent="0.35"/>
    <row r="18927" customFormat="1" x14ac:dyDescent="0.35"/>
    <row r="18928" customFormat="1" x14ac:dyDescent="0.35"/>
    <row r="18929" customFormat="1" x14ac:dyDescent="0.35"/>
    <row r="18930" customFormat="1" x14ac:dyDescent="0.35"/>
    <row r="18931" customFormat="1" x14ac:dyDescent="0.35"/>
    <row r="18932" customFormat="1" x14ac:dyDescent="0.35"/>
    <row r="18933" customFormat="1" x14ac:dyDescent="0.35"/>
    <row r="18934" customFormat="1" x14ac:dyDescent="0.35"/>
    <row r="18935" customFormat="1" x14ac:dyDescent="0.35"/>
    <row r="18936" customFormat="1" x14ac:dyDescent="0.35"/>
    <row r="18937" customFormat="1" x14ac:dyDescent="0.35"/>
    <row r="18938" customFormat="1" x14ac:dyDescent="0.35"/>
    <row r="18939" customFormat="1" x14ac:dyDescent="0.35"/>
    <row r="18940" customFormat="1" x14ac:dyDescent="0.35"/>
    <row r="18941" customFormat="1" x14ac:dyDescent="0.35"/>
    <row r="18942" customFormat="1" x14ac:dyDescent="0.35"/>
    <row r="18943" customFormat="1" x14ac:dyDescent="0.35"/>
    <row r="18944" customFormat="1" x14ac:dyDescent="0.35"/>
    <row r="18945" customFormat="1" x14ac:dyDescent="0.35"/>
    <row r="18946" customFormat="1" x14ac:dyDescent="0.35"/>
    <row r="18947" customFormat="1" x14ac:dyDescent="0.35"/>
    <row r="18948" customFormat="1" x14ac:dyDescent="0.35"/>
    <row r="18949" customFormat="1" x14ac:dyDescent="0.35"/>
    <row r="18950" customFormat="1" x14ac:dyDescent="0.35"/>
    <row r="18951" customFormat="1" x14ac:dyDescent="0.35"/>
    <row r="18952" customFormat="1" x14ac:dyDescent="0.35"/>
    <row r="18953" customFormat="1" x14ac:dyDescent="0.35"/>
    <row r="18954" customFormat="1" x14ac:dyDescent="0.35"/>
    <row r="18955" customFormat="1" x14ac:dyDescent="0.35"/>
    <row r="18956" customFormat="1" x14ac:dyDescent="0.35"/>
    <row r="18957" customFormat="1" x14ac:dyDescent="0.35"/>
    <row r="18958" customFormat="1" x14ac:dyDescent="0.35"/>
    <row r="18959" customFormat="1" x14ac:dyDescent="0.35"/>
    <row r="18960" customFormat="1" x14ac:dyDescent="0.35"/>
    <row r="18961" customFormat="1" x14ac:dyDescent="0.35"/>
    <row r="18962" customFormat="1" x14ac:dyDescent="0.35"/>
    <row r="18963" customFormat="1" x14ac:dyDescent="0.35"/>
    <row r="18964" customFormat="1" x14ac:dyDescent="0.35"/>
    <row r="18965" customFormat="1" x14ac:dyDescent="0.35"/>
    <row r="18966" customFormat="1" x14ac:dyDescent="0.35"/>
    <row r="18967" customFormat="1" x14ac:dyDescent="0.35"/>
    <row r="18968" customFormat="1" x14ac:dyDescent="0.35"/>
    <row r="18969" customFormat="1" x14ac:dyDescent="0.35"/>
    <row r="18970" customFormat="1" x14ac:dyDescent="0.35"/>
    <row r="18971" customFormat="1" x14ac:dyDescent="0.35"/>
    <row r="18972" customFormat="1" x14ac:dyDescent="0.35"/>
    <row r="18973" customFormat="1" x14ac:dyDescent="0.35"/>
    <row r="18974" customFormat="1" x14ac:dyDescent="0.35"/>
    <row r="18975" customFormat="1" x14ac:dyDescent="0.35"/>
    <row r="18976" customFormat="1" x14ac:dyDescent="0.35"/>
    <row r="18977" customFormat="1" x14ac:dyDescent="0.35"/>
    <row r="18978" customFormat="1" x14ac:dyDescent="0.35"/>
    <row r="18979" customFormat="1" x14ac:dyDescent="0.35"/>
    <row r="18980" customFormat="1" x14ac:dyDescent="0.35"/>
    <row r="18981" customFormat="1" x14ac:dyDescent="0.35"/>
    <row r="18982" customFormat="1" x14ac:dyDescent="0.35"/>
    <row r="18983" customFormat="1" x14ac:dyDescent="0.35"/>
    <row r="18984" customFormat="1" x14ac:dyDescent="0.35"/>
    <row r="18985" customFormat="1" x14ac:dyDescent="0.35"/>
    <row r="18986" customFormat="1" x14ac:dyDescent="0.35"/>
    <row r="18987" customFormat="1" x14ac:dyDescent="0.35"/>
    <row r="18988" customFormat="1" x14ac:dyDescent="0.35"/>
    <row r="18989" customFormat="1" x14ac:dyDescent="0.35"/>
    <row r="18990" customFormat="1" x14ac:dyDescent="0.35"/>
    <row r="18991" customFormat="1" x14ac:dyDescent="0.35"/>
    <row r="18992" customFormat="1" x14ac:dyDescent="0.35"/>
    <row r="18993" customFormat="1" x14ac:dyDescent="0.35"/>
    <row r="18994" customFormat="1" x14ac:dyDescent="0.35"/>
    <row r="18995" customFormat="1" x14ac:dyDescent="0.35"/>
    <row r="18996" customFormat="1" x14ac:dyDescent="0.35"/>
    <row r="18997" customFormat="1" x14ac:dyDescent="0.35"/>
    <row r="18998" customFormat="1" x14ac:dyDescent="0.35"/>
    <row r="18999" customFormat="1" x14ac:dyDescent="0.35"/>
    <row r="19000" customFormat="1" x14ac:dyDescent="0.35"/>
    <row r="19001" customFormat="1" x14ac:dyDescent="0.35"/>
    <row r="19002" customFormat="1" x14ac:dyDescent="0.35"/>
    <row r="19003" customFormat="1" x14ac:dyDescent="0.35"/>
    <row r="19004" customFormat="1" x14ac:dyDescent="0.35"/>
    <row r="19005" customFormat="1" x14ac:dyDescent="0.35"/>
    <row r="19006" customFormat="1" x14ac:dyDescent="0.35"/>
    <row r="19007" customFormat="1" x14ac:dyDescent="0.35"/>
    <row r="19008" customFormat="1" x14ac:dyDescent="0.35"/>
    <row r="19009" customFormat="1" x14ac:dyDescent="0.35"/>
    <row r="19010" customFormat="1" x14ac:dyDescent="0.35"/>
    <row r="19011" customFormat="1" x14ac:dyDescent="0.35"/>
    <row r="19012" customFormat="1" x14ac:dyDescent="0.35"/>
    <row r="19013" customFormat="1" x14ac:dyDescent="0.35"/>
    <row r="19014" customFormat="1" x14ac:dyDescent="0.35"/>
    <row r="19015" customFormat="1" x14ac:dyDescent="0.35"/>
    <row r="19016" customFormat="1" x14ac:dyDescent="0.35"/>
    <row r="19017" customFormat="1" x14ac:dyDescent="0.35"/>
    <row r="19018" customFormat="1" x14ac:dyDescent="0.35"/>
    <row r="19019" customFormat="1" x14ac:dyDescent="0.35"/>
    <row r="19020" customFormat="1" x14ac:dyDescent="0.35"/>
    <row r="19021" customFormat="1" x14ac:dyDescent="0.35"/>
    <row r="19022" customFormat="1" x14ac:dyDescent="0.35"/>
    <row r="19023" customFormat="1" x14ac:dyDescent="0.35"/>
    <row r="19024" customFormat="1" x14ac:dyDescent="0.35"/>
    <row r="19025" customFormat="1" x14ac:dyDescent="0.35"/>
    <row r="19026" customFormat="1" x14ac:dyDescent="0.35"/>
    <row r="19027" customFormat="1" x14ac:dyDescent="0.35"/>
    <row r="19028" customFormat="1" x14ac:dyDescent="0.35"/>
    <row r="19029" customFormat="1" x14ac:dyDescent="0.35"/>
    <row r="19030" customFormat="1" x14ac:dyDescent="0.35"/>
    <row r="19031" customFormat="1" x14ac:dyDescent="0.35"/>
    <row r="19032" customFormat="1" x14ac:dyDescent="0.35"/>
    <row r="19033" customFormat="1" x14ac:dyDescent="0.35"/>
    <row r="19034" customFormat="1" x14ac:dyDescent="0.35"/>
    <row r="19035" customFormat="1" x14ac:dyDescent="0.35"/>
    <row r="19036" customFormat="1" x14ac:dyDescent="0.35"/>
    <row r="19037" customFormat="1" x14ac:dyDescent="0.35"/>
    <row r="19038" customFormat="1" x14ac:dyDescent="0.35"/>
    <row r="19039" customFormat="1" x14ac:dyDescent="0.35"/>
    <row r="19040" customFormat="1" x14ac:dyDescent="0.35"/>
    <row r="19041" customFormat="1" x14ac:dyDescent="0.35"/>
    <row r="19042" customFormat="1" x14ac:dyDescent="0.35"/>
    <row r="19043" customFormat="1" x14ac:dyDescent="0.35"/>
    <row r="19044" customFormat="1" x14ac:dyDescent="0.35"/>
    <row r="19045" customFormat="1" x14ac:dyDescent="0.35"/>
    <row r="19046" customFormat="1" x14ac:dyDescent="0.35"/>
    <row r="19047" customFormat="1" x14ac:dyDescent="0.35"/>
    <row r="19048" customFormat="1" x14ac:dyDescent="0.35"/>
    <row r="19049" customFormat="1" x14ac:dyDescent="0.35"/>
    <row r="19050" customFormat="1" x14ac:dyDescent="0.35"/>
    <row r="19051" customFormat="1" x14ac:dyDescent="0.35"/>
    <row r="19052" customFormat="1" x14ac:dyDescent="0.35"/>
    <row r="19053" customFormat="1" x14ac:dyDescent="0.35"/>
    <row r="19054" customFormat="1" x14ac:dyDescent="0.35"/>
    <row r="19055" customFormat="1" x14ac:dyDescent="0.35"/>
    <row r="19056" customFormat="1" x14ac:dyDescent="0.35"/>
    <row r="19057" customFormat="1" x14ac:dyDescent="0.35"/>
    <row r="19058" customFormat="1" x14ac:dyDescent="0.35"/>
    <row r="19059" customFormat="1" x14ac:dyDescent="0.35"/>
    <row r="19060" customFormat="1" x14ac:dyDescent="0.35"/>
    <row r="19061" customFormat="1" x14ac:dyDescent="0.35"/>
    <row r="19062" customFormat="1" x14ac:dyDescent="0.35"/>
    <row r="19063" customFormat="1" x14ac:dyDescent="0.35"/>
    <row r="19064" customFormat="1" x14ac:dyDescent="0.35"/>
    <row r="19065" customFormat="1" x14ac:dyDescent="0.35"/>
    <row r="19066" customFormat="1" x14ac:dyDescent="0.35"/>
    <row r="19067" customFormat="1" x14ac:dyDescent="0.35"/>
    <row r="19068" customFormat="1" x14ac:dyDescent="0.35"/>
    <row r="19069" customFormat="1" x14ac:dyDescent="0.35"/>
    <row r="19070" customFormat="1" x14ac:dyDescent="0.35"/>
    <row r="19071" customFormat="1" x14ac:dyDescent="0.35"/>
    <row r="19072" customFormat="1" x14ac:dyDescent="0.35"/>
    <row r="19073" customFormat="1" x14ac:dyDescent="0.35"/>
    <row r="19074" customFormat="1" x14ac:dyDescent="0.35"/>
    <row r="19075" customFormat="1" x14ac:dyDescent="0.35"/>
    <row r="19076" customFormat="1" x14ac:dyDescent="0.35"/>
    <row r="19077" customFormat="1" x14ac:dyDescent="0.35"/>
    <row r="19078" customFormat="1" x14ac:dyDescent="0.35"/>
    <row r="19079" customFormat="1" x14ac:dyDescent="0.35"/>
    <row r="19080" customFormat="1" x14ac:dyDescent="0.35"/>
    <row r="19081" customFormat="1" x14ac:dyDescent="0.35"/>
    <row r="19082" customFormat="1" x14ac:dyDescent="0.35"/>
    <row r="19083" customFormat="1" x14ac:dyDescent="0.35"/>
    <row r="19084" customFormat="1" x14ac:dyDescent="0.35"/>
    <row r="19085" customFormat="1" x14ac:dyDescent="0.35"/>
    <row r="19086" customFormat="1" x14ac:dyDescent="0.35"/>
    <row r="19087" customFormat="1" x14ac:dyDescent="0.35"/>
    <row r="19088" customFormat="1" x14ac:dyDescent="0.35"/>
    <row r="19089" customFormat="1" x14ac:dyDescent="0.35"/>
    <row r="19090" customFormat="1" x14ac:dyDescent="0.35"/>
    <row r="19091" customFormat="1" x14ac:dyDescent="0.35"/>
    <row r="19092" customFormat="1" x14ac:dyDescent="0.35"/>
    <row r="19093" customFormat="1" x14ac:dyDescent="0.35"/>
    <row r="19094" customFormat="1" x14ac:dyDescent="0.35"/>
    <row r="19095" customFormat="1" x14ac:dyDescent="0.35"/>
    <row r="19096" customFormat="1" x14ac:dyDescent="0.35"/>
    <row r="19097" customFormat="1" x14ac:dyDescent="0.35"/>
    <row r="19098" customFormat="1" x14ac:dyDescent="0.35"/>
    <row r="19099" customFormat="1" x14ac:dyDescent="0.35"/>
    <row r="19100" customFormat="1" x14ac:dyDescent="0.35"/>
    <row r="19101" customFormat="1" x14ac:dyDescent="0.35"/>
    <row r="19102" customFormat="1" x14ac:dyDescent="0.35"/>
    <row r="19103" customFormat="1" x14ac:dyDescent="0.35"/>
    <row r="19104" customFormat="1" x14ac:dyDescent="0.35"/>
    <row r="19105" customFormat="1" x14ac:dyDescent="0.35"/>
    <row r="19106" customFormat="1" x14ac:dyDescent="0.35"/>
    <row r="19107" customFormat="1" x14ac:dyDescent="0.35"/>
    <row r="19108" customFormat="1" x14ac:dyDescent="0.35"/>
    <row r="19109" customFormat="1" x14ac:dyDescent="0.35"/>
    <row r="19110" customFormat="1" x14ac:dyDescent="0.35"/>
    <row r="19111" customFormat="1" x14ac:dyDescent="0.35"/>
    <row r="19112" customFormat="1" x14ac:dyDescent="0.35"/>
    <row r="19113" customFormat="1" x14ac:dyDescent="0.35"/>
    <row r="19114" customFormat="1" x14ac:dyDescent="0.35"/>
    <row r="19115" customFormat="1" x14ac:dyDescent="0.35"/>
    <row r="19116" customFormat="1" x14ac:dyDescent="0.35"/>
    <row r="19117" customFormat="1" x14ac:dyDescent="0.35"/>
    <row r="19118" customFormat="1" x14ac:dyDescent="0.35"/>
    <row r="19119" customFormat="1" x14ac:dyDescent="0.35"/>
    <row r="19120" customFormat="1" x14ac:dyDescent="0.35"/>
    <row r="19121" customFormat="1" x14ac:dyDescent="0.35"/>
    <row r="19122" customFormat="1" x14ac:dyDescent="0.35"/>
    <row r="19123" customFormat="1" x14ac:dyDescent="0.35"/>
    <row r="19124" customFormat="1" x14ac:dyDescent="0.35"/>
    <row r="19125" customFormat="1" x14ac:dyDescent="0.35"/>
    <row r="19126" customFormat="1" x14ac:dyDescent="0.35"/>
    <row r="19127" customFormat="1" x14ac:dyDescent="0.35"/>
    <row r="19128" customFormat="1" x14ac:dyDescent="0.35"/>
    <row r="19129" customFormat="1" x14ac:dyDescent="0.35"/>
    <row r="19130" customFormat="1" x14ac:dyDescent="0.35"/>
    <row r="19131" customFormat="1" x14ac:dyDescent="0.35"/>
    <row r="19132" customFormat="1" x14ac:dyDescent="0.35"/>
    <row r="19133" customFormat="1" x14ac:dyDescent="0.35"/>
    <row r="19134" customFormat="1" x14ac:dyDescent="0.35"/>
    <row r="19135" customFormat="1" x14ac:dyDescent="0.35"/>
    <row r="19136" customFormat="1" x14ac:dyDescent="0.35"/>
    <row r="19137" customFormat="1" x14ac:dyDescent="0.35"/>
    <row r="19138" customFormat="1" x14ac:dyDescent="0.35"/>
    <row r="19139" customFormat="1" x14ac:dyDescent="0.35"/>
    <row r="19140" customFormat="1" x14ac:dyDescent="0.35"/>
    <row r="19141" customFormat="1" x14ac:dyDescent="0.35"/>
    <row r="19142" customFormat="1" x14ac:dyDescent="0.35"/>
    <row r="19143" customFormat="1" x14ac:dyDescent="0.35"/>
    <row r="19144" customFormat="1" x14ac:dyDescent="0.35"/>
    <row r="19145" customFormat="1" x14ac:dyDescent="0.35"/>
    <row r="19146" customFormat="1" x14ac:dyDescent="0.35"/>
    <row r="19147" customFormat="1" x14ac:dyDescent="0.35"/>
    <row r="19148" customFormat="1" x14ac:dyDescent="0.35"/>
    <row r="19149" customFormat="1" x14ac:dyDescent="0.35"/>
    <row r="19150" customFormat="1" x14ac:dyDescent="0.35"/>
    <row r="19151" customFormat="1" x14ac:dyDescent="0.35"/>
    <row r="19152" customFormat="1" x14ac:dyDescent="0.35"/>
    <row r="19153" customFormat="1" x14ac:dyDescent="0.35"/>
    <row r="19154" customFormat="1" x14ac:dyDescent="0.35"/>
    <row r="19155" customFormat="1" x14ac:dyDescent="0.35"/>
    <row r="19156" customFormat="1" x14ac:dyDescent="0.35"/>
    <row r="19157" customFormat="1" x14ac:dyDescent="0.35"/>
    <row r="19158" customFormat="1" x14ac:dyDescent="0.35"/>
    <row r="19159" customFormat="1" x14ac:dyDescent="0.35"/>
    <row r="19160" customFormat="1" x14ac:dyDescent="0.35"/>
    <row r="19161" customFormat="1" x14ac:dyDescent="0.35"/>
    <row r="19162" customFormat="1" x14ac:dyDescent="0.35"/>
    <row r="19163" customFormat="1" x14ac:dyDescent="0.35"/>
    <row r="19164" customFormat="1" x14ac:dyDescent="0.35"/>
    <row r="19165" customFormat="1" x14ac:dyDescent="0.35"/>
    <row r="19166" customFormat="1" x14ac:dyDescent="0.35"/>
    <row r="19167" customFormat="1" x14ac:dyDescent="0.35"/>
    <row r="19168" customFormat="1" x14ac:dyDescent="0.35"/>
    <row r="19169" customFormat="1" x14ac:dyDescent="0.35"/>
    <row r="19170" customFormat="1" x14ac:dyDescent="0.35"/>
    <row r="19171" customFormat="1" x14ac:dyDescent="0.35"/>
    <row r="19172" customFormat="1" x14ac:dyDescent="0.35"/>
    <row r="19173" customFormat="1" x14ac:dyDescent="0.35"/>
    <row r="19174" customFormat="1" x14ac:dyDescent="0.35"/>
    <row r="19175" customFormat="1" x14ac:dyDescent="0.35"/>
    <row r="19176" customFormat="1" x14ac:dyDescent="0.35"/>
    <row r="19177" customFormat="1" x14ac:dyDescent="0.35"/>
    <row r="19178" customFormat="1" x14ac:dyDescent="0.35"/>
    <row r="19179" customFormat="1" x14ac:dyDescent="0.35"/>
    <row r="19180" customFormat="1" x14ac:dyDescent="0.35"/>
    <row r="19181" customFormat="1" x14ac:dyDescent="0.35"/>
    <row r="19182" customFormat="1" x14ac:dyDescent="0.35"/>
    <row r="19183" customFormat="1" x14ac:dyDescent="0.35"/>
    <row r="19184" customFormat="1" x14ac:dyDescent="0.35"/>
    <row r="19185" customFormat="1" x14ac:dyDescent="0.35"/>
    <row r="19186" customFormat="1" x14ac:dyDescent="0.35"/>
    <row r="19187" customFormat="1" x14ac:dyDescent="0.35"/>
    <row r="19188" customFormat="1" x14ac:dyDescent="0.35"/>
    <row r="19189" customFormat="1" x14ac:dyDescent="0.35"/>
    <row r="19190" customFormat="1" x14ac:dyDescent="0.35"/>
    <row r="19191" customFormat="1" x14ac:dyDescent="0.35"/>
    <row r="19192" customFormat="1" x14ac:dyDescent="0.35"/>
    <row r="19193" customFormat="1" x14ac:dyDescent="0.35"/>
    <row r="19194" customFormat="1" x14ac:dyDescent="0.35"/>
    <row r="19195" customFormat="1" x14ac:dyDescent="0.35"/>
    <row r="19196" customFormat="1" x14ac:dyDescent="0.35"/>
    <row r="19197" customFormat="1" x14ac:dyDescent="0.35"/>
    <row r="19198" customFormat="1" x14ac:dyDescent="0.35"/>
    <row r="19199" customFormat="1" x14ac:dyDescent="0.35"/>
    <row r="19200" customFormat="1" x14ac:dyDescent="0.35"/>
    <row r="19201" customFormat="1" x14ac:dyDescent="0.35"/>
    <row r="19202" customFormat="1" x14ac:dyDescent="0.35"/>
    <row r="19203" customFormat="1" x14ac:dyDescent="0.35"/>
    <row r="19204" customFormat="1" x14ac:dyDescent="0.35"/>
    <row r="19205" customFormat="1" x14ac:dyDescent="0.35"/>
    <row r="19206" customFormat="1" x14ac:dyDescent="0.35"/>
    <row r="19207" customFormat="1" x14ac:dyDescent="0.35"/>
    <row r="19208" customFormat="1" x14ac:dyDescent="0.35"/>
    <row r="19209" customFormat="1" x14ac:dyDescent="0.35"/>
    <row r="19210" customFormat="1" x14ac:dyDescent="0.35"/>
    <row r="19211" customFormat="1" x14ac:dyDescent="0.35"/>
    <row r="19212" customFormat="1" x14ac:dyDescent="0.35"/>
    <row r="19213" customFormat="1" x14ac:dyDescent="0.35"/>
    <row r="19214" customFormat="1" x14ac:dyDescent="0.35"/>
    <row r="19215" customFormat="1" x14ac:dyDescent="0.35"/>
    <row r="19216" customFormat="1" x14ac:dyDescent="0.35"/>
    <row r="19217" customFormat="1" x14ac:dyDescent="0.35"/>
    <row r="19218" customFormat="1" x14ac:dyDescent="0.35"/>
    <row r="19219" customFormat="1" x14ac:dyDescent="0.35"/>
    <row r="19220" customFormat="1" x14ac:dyDescent="0.35"/>
    <row r="19221" customFormat="1" x14ac:dyDescent="0.35"/>
    <row r="19222" customFormat="1" x14ac:dyDescent="0.35"/>
    <row r="19223" customFormat="1" x14ac:dyDescent="0.35"/>
    <row r="19224" customFormat="1" x14ac:dyDescent="0.35"/>
    <row r="19225" customFormat="1" x14ac:dyDescent="0.35"/>
    <row r="19226" customFormat="1" x14ac:dyDescent="0.35"/>
    <row r="19227" customFormat="1" x14ac:dyDescent="0.35"/>
    <row r="19228" customFormat="1" x14ac:dyDescent="0.35"/>
    <row r="19229" customFormat="1" x14ac:dyDescent="0.35"/>
    <row r="19230" customFormat="1" x14ac:dyDescent="0.35"/>
    <row r="19231" customFormat="1" x14ac:dyDescent="0.35"/>
    <row r="19232" customFormat="1" x14ac:dyDescent="0.35"/>
    <row r="19233" customFormat="1" x14ac:dyDescent="0.35"/>
    <row r="19234" customFormat="1" x14ac:dyDescent="0.35"/>
    <row r="19235" customFormat="1" x14ac:dyDescent="0.35"/>
    <row r="19236" customFormat="1" x14ac:dyDescent="0.35"/>
    <row r="19237" customFormat="1" x14ac:dyDescent="0.35"/>
    <row r="19238" customFormat="1" x14ac:dyDescent="0.35"/>
    <row r="19239" customFormat="1" x14ac:dyDescent="0.35"/>
    <row r="19240" customFormat="1" x14ac:dyDescent="0.35"/>
    <row r="19241" customFormat="1" x14ac:dyDescent="0.35"/>
    <row r="19242" customFormat="1" x14ac:dyDescent="0.35"/>
    <row r="19243" customFormat="1" x14ac:dyDescent="0.35"/>
    <row r="19244" customFormat="1" x14ac:dyDescent="0.35"/>
    <row r="19245" customFormat="1" x14ac:dyDescent="0.35"/>
    <row r="19246" customFormat="1" x14ac:dyDescent="0.35"/>
    <row r="19247" customFormat="1" x14ac:dyDescent="0.35"/>
    <row r="19248" customFormat="1" x14ac:dyDescent="0.35"/>
    <row r="19249" customFormat="1" x14ac:dyDescent="0.35"/>
    <row r="19250" customFormat="1" x14ac:dyDescent="0.35"/>
    <row r="19251" customFormat="1" x14ac:dyDescent="0.35"/>
    <row r="19252" customFormat="1" x14ac:dyDescent="0.35"/>
    <row r="19253" customFormat="1" x14ac:dyDescent="0.35"/>
    <row r="19254" customFormat="1" x14ac:dyDescent="0.35"/>
    <row r="19255" customFormat="1" x14ac:dyDescent="0.35"/>
    <row r="19256" customFormat="1" x14ac:dyDescent="0.35"/>
    <row r="19257" customFormat="1" x14ac:dyDescent="0.35"/>
    <row r="19258" customFormat="1" x14ac:dyDescent="0.35"/>
    <row r="19259" customFormat="1" x14ac:dyDescent="0.35"/>
    <row r="19260" customFormat="1" x14ac:dyDescent="0.35"/>
    <row r="19261" customFormat="1" x14ac:dyDescent="0.35"/>
    <row r="19262" customFormat="1" x14ac:dyDescent="0.35"/>
    <row r="19263" customFormat="1" x14ac:dyDescent="0.35"/>
    <row r="19264" customFormat="1" x14ac:dyDescent="0.35"/>
    <row r="19265" customFormat="1" x14ac:dyDescent="0.35"/>
    <row r="19266" customFormat="1" x14ac:dyDescent="0.35"/>
    <row r="19267" customFormat="1" x14ac:dyDescent="0.35"/>
    <row r="19268" customFormat="1" x14ac:dyDescent="0.35"/>
    <row r="19269" customFormat="1" x14ac:dyDescent="0.35"/>
    <row r="19270" customFormat="1" x14ac:dyDescent="0.35"/>
    <row r="19271" customFormat="1" x14ac:dyDescent="0.35"/>
    <row r="19272" customFormat="1" x14ac:dyDescent="0.35"/>
    <row r="19273" customFormat="1" x14ac:dyDescent="0.35"/>
    <row r="19274" customFormat="1" x14ac:dyDescent="0.35"/>
    <row r="19275" customFormat="1" x14ac:dyDescent="0.35"/>
    <row r="19276" customFormat="1" x14ac:dyDescent="0.35"/>
    <row r="19277" customFormat="1" x14ac:dyDescent="0.35"/>
    <row r="19278" customFormat="1" x14ac:dyDescent="0.35"/>
    <row r="19279" customFormat="1" x14ac:dyDescent="0.35"/>
    <row r="19280" customFormat="1" x14ac:dyDescent="0.35"/>
    <row r="19281" customFormat="1" x14ac:dyDescent="0.35"/>
    <row r="19282" customFormat="1" x14ac:dyDescent="0.35"/>
    <row r="19283" customFormat="1" x14ac:dyDescent="0.35"/>
    <row r="19284" customFormat="1" x14ac:dyDescent="0.35"/>
    <row r="19285" customFormat="1" x14ac:dyDescent="0.35"/>
    <row r="19286" customFormat="1" x14ac:dyDescent="0.35"/>
    <row r="19287" customFormat="1" x14ac:dyDescent="0.35"/>
    <row r="19288" customFormat="1" x14ac:dyDescent="0.35"/>
    <row r="19289" customFormat="1" x14ac:dyDescent="0.35"/>
    <row r="19290" customFormat="1" x14ac:dyDescent="0.35"/>
    <row r="19291" customFormat="1" x14ac:dyDescent="0.35"/>
    <row r="19292" customFormat="1" x14ac:dyDescent="0.35"/>
    <row r="19293" customFormat="1" x14ac:dyDescent="0.35"/>
    <row r="19294" customFormat="1" x14ac:dyDescent="0.35"/>
    <row r="19295" customFormat="1" x14ac:dyDescent="0.35"/>
    <row r="19296" customFormat="1" x14ac:dyDescent="0.35"/>
    <row r="19297" customFormat="1" x14ac:dyDescent="0.35"/>
    <row r="19298" customFormat="1" x14ac:dyDescent="0.35"/>
    <row r="19299" customFormat="1" x14ac:dyDescent="0.35"/>
    <row r="19300" customFormat="1" x14ac:dyDescent="0.35"/>
    <row r="19301" customFormat="1" x14ac:dyDescent="0.35"/>
    <row r="19302" customFormat="1" x14ac:dyDescent="0.35"/>
    <row r="19303" customFormat="1" x14ac:dyDescent="0.35"/>
    <row r="19304" customFormat="1" x14ac:dyDescent="0.35"/>
    <row r="19305" customFormat="1" x14ac:dyDescent="0.35"/>
    <row r="19306" customFormat="1" x14ac:dyDescent="0.35"/>
    <row r="19307" customFormat="1" x14ac:dyDescent="0.35"/>
    <row r="19308" customFormat="1" x14ac:dyDescent="0.35"/>
    <row r="19309" customFormat="1" x14ac:dyDescent="0.35"/>
    <row r="19310" customFormat="1" x14ac:dyDescent="0.35"/>
    <row r="19311" customFormat="1" x14ac:dyDescent="0.35"/>
    <row r="19312" customFormat="1" x14ac:dyDescent="0.35"/>
    <row r="19313" customFormat="1" x14ac:dyDescent="0.35"/>
    <row r="19314" customFormat="1" x14ac:dyDescent="0.35"/>
    <row r="19315" customFormat="1" x14ac:dyDescent="0.35"/>
    <row r="19316" customFormat="1" x14ac:dyDescent="0.35"/>
    <row r="19317" customFormat="1" x14ac:dyDescent="0.35"/>
    <row r="19318" customFormat="1" x14ac:dyDescent="0.35"/>
    <row r="19319" customFormat="1" x14ac:dyDescent="0.35"/>
    <row r="19320" customFormat="1" x14ac:dyDescent="0.35"/>
    <row r="19321" customFormat="1" x14ac:dyDescent="0.35"/>
    <row r="19322" customFormat="1" x14ac:dyDescent="0.35"/>
    <row r="19323" customFormat="1" x14ac:dyDescent="0.35"/>
    <row r="19324" customFormat="1" x14ac:dyDescent="0.35"/>
    <row r="19325" customFormat="1" x14ac:dyDescent="0.35"/>
    <row r="19326" customFormat="1" x14ac:dyDescent="0.35"/>
    <row r="19327" customFormat="1" x14ac:dyDescent="0.35"/>
    <row r="19328" customFormat="1" x14ac:dyDescent="0.35"/>
    <row r="19329" customFormat="1" x14ac:dyDescent="0.35"/>
    <row r="19330" customFormat="1" x14ac:dyDescent="0.35"/>
    <row r="19331" customFormat="1" x14ac:dyDescent="0.35"/>
    <row r="19332" customFormat="1" x14ac:dyDescent="0.35"/>
    <row r="19333" customFormat="1" x14ac:dyDescent="0.35"/>
    <row r="19334" customFormat="1" x14ac:dyDescent="0.35"/>
    <row r="19335" customFormat="1" x14ac:dyDescent="0.35"/>
    <row r="19336" customFormat="1" x14ac:dyDescent="0.35"/>
    <row r="19337" customFormat="1" x14ac:dyDescent="0.35"/>
    <row r="19338" customFormat="1" x14ac:dyDescent="0.35"/>
    <row r="19339" customFormat="1" x14ac:dyDescent="0.35"/>
    <row r="19340" customFormat="1" x14ac:dyDescent="0.35"/>
    <row r="19341" customFormat="1" x14ac:dyDescent="0.35"/>
    <row r="19342" customFormat="1" x14ac:dyDescent="0.35"/>
    <row r="19343" customFormat="1" x14ac:dyDescent="0.35"/>
    <row r="19344" customFormat="1" x14ac:dyDescent="0.35"/>
    <row r="19345" customFormat="1" x14ac:dyDescent="0.35"/>
    <row r="19346" customFormat="1" x14ac:dyDescent="0.35"/>
    <row r="19347" customFormat="1" x14ac:dyDescent="0.35"/>
    <row r="19348" customFormat="1" x14ac:dyDescent="0.35"/>
    <row r="19349" customFormat="1" x14ac:dyDescent="0.35"/>
    <row r="19350" customFormat="1" x14ac:dyDescent="0.35"/>
    <row r="19351" customFormat="1" x14ac:dyDescent="0.35"/>
    <row r="19352" customFormat="1" x14ac:dyDescent="0.35"/>
    <row r="19353" customFormat="1" x14ac:dyDescent="0.35"/>
    <row r="19354" customFormat="1" x14ac:dyDescent="0.35"/>
    <row r="19355" customFormat="1" x14ac:dyDescent="0.35"/>
    <row r="19356" customFormat="1" x14ac:dyDescent="0.35"/>
    <row r="19357" customFormat="1" x14ac:dyDescent="0.35"/>
    <row r="19358" customFormat="1" x14ac:dyDescent="0.35"/>
    <row r="19359" customFormat="1" x14ac:dyDescent="0.35"/>
    <row r="19360" customFormat="1" x14ac:dyDescent="0.35"/>
    <row r="19361" customFormat="1" x14ac:dyDescent="0.35"/>
    <row r="19362" customFormat="1" x14ac:dyDescent="0.35"/>
    <row r="19363" customFormat="1" x14ac:dyDescent="0.35"/>
    <row r="19364" customFormat="1" x14ac:dyDescent="0.35"/>
    <row r="19365" customFormat="1" x14ac:dyDescent="0.35"/>
    <row r="19366" customFormat="1" x14ac:dyDescent="0.35"/>
    <row r="19367" customFormat="1" x14ac:dyDescent="0.35"/>
    <row r="19368" customFormat="1" x14ac:dyDescent="0.35"/>
    <row r="19369" customFormat="1" x14ac:dyDescent="0.35"/>
    <row r="19370" customFormat="1" x14ac:dyDescent="0.35"/>
    <row r="19371" customFormat="1" x14ac:dyDescent="0.35"/>
    <row r="19372" customFormat="1" x14ac:dyDescent="0.35"/>
    <row r="19373" customFormat="1" x14ac:dyDescent="0.35"/>
    <row r="19374" customFormat="1" x14ac:dyDescent="0.35"/>
    <row r="19375" customFormat="1" x14ac:dyDescent="0.35"/>
    <row r="19376" customFormat="1" x14ac:dyDescent="0.35"/>
    <row r="19377" customFormat="1" x14ac:dyDescent="0.35"/>
    <row r="19378" customFormat="1" x14ac:dyDescent="0.35"/>
    <row r="19379" customFormat="1" x14ac:dyDescent="0.35"/>
    <row r="19380" customFormat="1" x14ac:dyDescent="0.35"/>
    <row r="19381" customFormat="1" x14ac:dyDescent="0.35"/>
    <row r="19382" customFormat="1" x14ac:dyDescent="0.35"/>
    <row r="19383" customFormat="1" x14ac:dyDescent="0.35"/>
    <row r="19384" customFormat="1" x14ac:dyDescent="0.35"/>
    <row r="19385" customFormat="1" x14ac:dyDescent="0.35"/>
    <row r="19386" customFormat="1" x14ac:dyDescent="0.35"/>
    <row r="19387" customFormat="1" x14ac:dyDescent="0.35"/>
    <row r="19388" customFormat="1" x14ac:dyDescent="0.35"/>
    <row r="19389" customFormat="1" x14ac:dyDescent="0.35"/>
    <row r="19390" customFormat="1" x14ac:dyDescent="0.35"/>
    <row r="19391" customFormat="1" x14ac:dyDescent="0.35"/>
    <row r="19392" customFormat="1" x14ac:dyDescent="0.35"/>
    <row r="19393" customFormat="1" x14ac:dyDescent="0.35"/>
    <row r="19394" customFormat="1" x14ac:dyDescent="0.35"/>
    <row r="19395" customFormat="1" x14ac:dyDescent="0.35"/>
    <row r="19396" customFormat="1" x14ac:dyDescent="0.35"/>
    <row r="19397" customFormat="1" x14ac:dyDescent="0.35"/>
    <row r="19398" customFormat="1" x14ac:dyDescent="0.35"/>
    <row r="19399" customFormat="1" x14ac:dyDescent="0.35"/>
    <row r="19400" customFormat="1" x14ac:dyDescent="0.35"/>
    <row r="19401" customFormat="1" x14ac:dyDescent="0.35"/>
    <row r="19402" customFormat="1" x14ac:dyDescent="0.35"/>
    <row r="19403" customFormat="1" x14ac:dyDescent="0.35"/>
    <row r="19404" customFormat="1" x14ac:dyDescent="0.35"/>
    <row r="19405" customFormat="1" x14ac:dyDescent="0.35"/>
    <row r="19406" customFormat="1" x14ac:dyDescent="0.35"/>
    <row r="19407" customFormat="1" x14ac:dyDescent="0.35"/>
    <row r="19408" customFormat="1" x14ac:dyDescent="0.35"/>
    <row r="19409" customFormat="1" x14ac:dyDescent="0.35"/>
    <row r="19410" customFormat="1" x14ac:dyDescent="0.35"/>
    <row r="19411" customFormat="1" x14ac:dyDescent="0.35"/>
    <row r="19412" customFormat="1" x14ac:dyDescent="0.35"/>
    <row r="19413" customFormat="1" x14ac:dyDescent="0.35"/>
    <row r="19414" customFormat="1" x14ac:dyDescent="0.35"/>
    <row r="19415" customFormat="1" x14ac:dyDescent="0.35"/>
    <row r="19416" customFormat="1" x14ac:dyDescent="0.35"/>
    <row r="19417" customFormat="1" x14ac:dyDescent="0.35"/>
    <row r="19418" customFormat="1" x14ac:dyDescent="0.35"/>
    <row r="19419" customFormat="1" x14ac:dyDescent="0.35"/>
    <row r="19420" customFormat="1" x14ac:dyDescent="0.35"/>
    <row r="19421" customFormat="1" x14ac:dyDescent="0.35"/>
    <row r="19422" customFormat="1" x14ac:dyDescent="0.35"/>
    <row r="19423" customFormat="1" x14ac:dyDescent="0.35"/>
    <row r="19424" customFormat="1" x14ac:dyDescent="0.35"/>
    <row r="19425" customFormat="1" x14ac:dyDescent="0.35"/>
    <row r="19426" customFormat="1" x14ac:dyDescent="0.35"/>
    <row r="19427" customFormat="1" x14ac:dyDescent="0.35"/>
    <row r="19428" customFormat="1" x14ac:dyDescent="0.35"/>
    <row r="19429" customFormat="1" x14ac:dyDescent="0.35"/>
    <row r="19430" customFormat="1" x14ac:dyDescent="0.35"/>
    <row r="19431" customFormat="1" x14ac:dyDescent="0.35"/>
    <row r="19432" customFormat="1" x14ac:dyDescent="0.35"/>
    <row r="19433" customFormat="1" x14ac:dyDescent="0.35"/>
    <row r="19434" customFormat="1" x14ac:dyDescent="0.35"/>
    <row r="19435" customFormat="1" x14ac:dyDescent="0.35"/>
    <row r="19436" customFormat="1" x14ac:dyDescent="0.35"/>
    <row r="19437" customFormat="1" x14ac:dyDescent="0.35"/>
    <row r="19438" customFormat="1" x14ac:dyDescent="0.35"/>
    <row r="19439" customFormat="1" x14ac:dyDescent="0.35"/>
    <row r="19440" customFormat="1" x14ac:dyDescent="0.35"/>
    <row r="19441" customFormat="1" x14ac:dyDescent="0.35"/>
    <row r="19442" customFormat="1" x14ac:dyDescent="0.35"/>
    <row r="19443" customFormat="1" x14ac:dyDescent="0.35"/>
    <row r="19444" customFormat="1" x14ac:dyDescent="0.35"/>
    <row r="19445" customFormat="1" x14ac:dyDescent="0.35"/>
    <row r="19446" customFormat="1" x14ac:dyDescent="0.35"/>
    <row r="19447" customFormat="1" x14ac:dyDescent="0.35"/>
    <row r="19448" customFormat="1" x14ac:dyDescent="0.35"/>
    <row r="19449" customFormat="1" x14ac:dyDescent="0.35"/>
    <row r="19450" customFormat="1" x14ac:dyDescent="0.35"/>
    <row r="19451" customFormat="1" x14ac:dyDescent="0.35"/>
    <row r="19452" customFormat="1" x14ac:dyDescent="0.35"/>
    <row r="19453" customFormat="1" x14ac:dyDescent="0.35"/>
    <row r="19454" customFormat="1" x14ac:dyDescent="0.35"/>
    <row r="19455" customFormat="1" x14ac:dyDescent="0.35"/>
    <row r="19456" customFormat="1" x14ac:dyDescent="0.35"/>
    <row r="19457" customFormat="1" x14ac:dyDescent="0.35"/>
    <row r="19458" customFormat="1" x14ac:dyDescent="0.35"/>
    <row r="19459" customFormat="1" x14ac:dyDescent="0.35"/>
    <row r="19460" customFormat="1" x14ac:dyDescent="0.35"/>
    <row r="19461" customFormat="1" x14ac:dyDescent="0.35"/>
    <row r="19462" customFormat="1" x14ac:dyDescent="0.35"/>
    <row r="19463" customFormat="1" x14ac:dyDescent="0.35"/>
    <row r="19464" customFormat="1" x14ac:dyDescent="0.35"/>
    <row r="19465" customFormat="1" x14ac:dyDescent="0.35"/>
    <row r="19466" customFormat="1" x14ac:dyDescent="0.35"/>
    <row r="19467" customFormat="1" x14ac:dyDescent="0.35"/>
    <row r="19468" customFormat="1" x14ac:dyDescent="0.35"/>
    <row r="19469" customFormat="1" x14ac:dyDescent="0.35"/>
    <row r="19470" customFormat="1" x14ac:dyDescent="0.35"/>
    <row r="19471" customFormat="1" x14ac:dyDescent="0.35"/>
    <row r="19472" customFormat="1" x14ac:dyDescent="0.35"/>
    <row r="19473" customFormat="1" x14ac:dyDescent="0.35"/>
    <row r="19474" customFormat="1" x14ac:dyDescent="0.35"/>
    <row r="19475" customFormat="1" x14ac:dyDescent="0.35"/>
    <row r="19476" customFormat="1" x14ac:dyDescent="0.35"/>
    <row r="19477" customFormat="1" x14ac:dyDescent="0.35"/>
    <row r="19478" customFormat="1" x14ac:dyDescent="0.35"/>
    <row r="19479" customFormat="1" x14ac:dyDescent="0.35"/>
    <row r="19480" customFormat="1" x14ac:dyDescent="0.35"/>
    <row r="19481" customFormat="1" x14ac:dyDescent="0.35"/>
    <row r="19482" customFormat="1" x14ac:dyDescent="0.35"/>
    <row r="19483" customFormat="1" x14ac:dyDescent="0.35"/>
    <row r="19484" customFormat="1" x14ac:dyDescent="0.35"/>
    <row r="19485" customFormat="1" x14ac:dyDescent="0.35"/>
    <row r="19486" customFormat="1" x14ac:dyDescent="0.35"/>
    <row r="19487" customFormat="1" x14ac:dyDescent="0.35"/>
    <row r="19488" customFormat="1" x14ac:dyDescent="0.35"/>
    <row r="19489" customFormat="1" x14ac:dyDescent="0.35"/>
    <row r="19490" customFormat="1" x14ac:dyDescent="0.35"/>
    <row r="19491" customFormat="1" x14ac:dyDescent="0.35"/>
    <row r="19492" customFormat="1" x14ac:dyDescent="0.35"/>
    <row r="19493" customFormat="1" x14ac:dyDescent="0.35"/>
    <row r="19494" customFormat="1" x14ac:dyDescent="0.35"/>
    <row r="19495" customFormat="1" x14ac:dyDescent="0.35"/>
    <row r="19496" customFormat="1" x14ac:dyDescent="0.35"/>
    <row r="19497" customFormat="1" x14ac:dyDescent="0.35"/>
    <row r="19498" customFormat="1" x14ac:dyDescent="0.35"/>
    <row r="19499" customFormat="1" x14ac:dyDescent="0.35"/>
    <row r="19500" customFormat="1" x14ac:dyDescent="0.35"/>
    <row r="19501" customFormat="1" x14ac:dyDescent="0.35"/>
    <row r="19502" customFormat="1" x14ac:dyDescent="0.35"/>
    <row r="19503" customFormat="1" x14ac:dyDescent="0.35"/>
    <row r="19504" customFormat="1" x14ac:dyDescent="0.35"/>
    <row r="19505" customFormat="1" x14ac:dyDescent="0.35"/>
    <row r="19506" customFormat="1" x14ac:dyDescent="0.35"/>
    <row r="19507" customFormat="1" x14ac:dyDescent="0.35"/>
    <row r="19508" customFormat="1" x14ac:dyDescent="0.35"/>
    <row r="19509" customFormat="1" x14ac:dyDescent="0.35"/>
    <row r="19510" customFormat="1" x14ac:dyDescent="0.35"/>
    <row r="19511" customFormat="1" x14ac:dyDescent="0.35"/>
    <row r="19512" customFormat="1" x14ac:dyDescent="0.35"/>
    <row r="19513" customFormat="1" x14ac:dyDescent="0.35"/>
    <row r="19514" customFormat="1" x14ac:dyDescent="0.35"/>
    <row r="19515" customFormat="1" x14ac:dyDescent="0.35"/>
    <row r="19516" customFormat="1" x14ac:dyDescent="0.35"/>
    <row r="19517" customFormat="1" x14ac:dyDescent="0.35"/>
    <row r="19518" customFormat="1" x14ac:dyDescent="0.35"/>
    <row r="19519" customFormat="1" x14ac:dyDescent="0.35"/>
    <row r="19520" customFormat="1" x14ac:dyDescent="0.35"/>
    <row r="19521" customFormat="1" x14ac:dyDescent="0.35"/>
    <row r="19522" customFormat="1" x14ac:dyDescent="0.35"/>
    <row r="19523" customFormat="1" x14ac:dyDescent="0.35"/>
    <row r="19524" customFormat="1" x14ac:dyDescent="0.35"/>
    <row r="19525" customFormat="1" x14ac:dyDescent="0.35"/>
    <row r="19526" customFormat="1" x14ac:dyDescent="0.35"/>
    <row r="19527" customFormat="1" x14ac:dyDescent="0.35"/>
    <row r="19528" customFormat="1" x14ac:dyDescent="0.35"/>
    <row r="19529" customFormat="1" x14ac:dyDescent="0.35"/>
    <row r="19530" customFormat="1" x14ac:dyDescent="0.35"/>
    <row r="19531" customFormat="1" x14ac:dyDescent="0.35"/>
    <row r="19532" customFormat="1" x14ac:dyDescent="0.35"/>
    <row r="19533" customFormat="1" x14ac:dyDescent="0.35"/>
    <row r="19534" customFormat="1" x14ac:dyDescent="0.35"/>
    <row r="19535" customFormat="1" x14ac:dyDescent="0.35"/>
    <row r="19536" customFormat="1" x14ac:dyDescent="0.35"/>
    <row r="19537" customFormat="1" x14ac:dyDescent="0.35"/>
    <row r="19538" customFormat="1" x14ac:dyDescent="0.35"/>
    <row r="19539" customFormat="1" x14ac:dyDescent="0.35"/>
    <row r="19540" customFormat="1" x14ac:dyDescent="0.35"/>
    <row r="19541" customFormat="1" x14ac:dyDescent="0.35"/>
    <row r="19542" customFormat="1" x14ac:dyDescent="0.35"/>
    <row r="19543" customFormat="1" x14ac:dyDescent="0.35"/>
    <row r="19544" customFormat="1" x14ac:dyDescent="0.35"/>
    <row r="19545" customFormat="1" x14ac:dyDescent="0.35"/>
    <row r="19546" customFormat="1" x14ac:dyDescent="0.35"/>
    <row r="19547" customFormat="1" x14ac:dyDescent="0.35"/>
    <row r="19548" customFormat="1" x14ac:dyDescent="0.35"/>
    <row r="19549" customFormat="1" x14ac:dyDescent="0.35"/>
    <row r="19550" customFormat="1" x14ac:dyDescent="0.35"/>
    <row r="19551" customFormat="1" x14ac:dyDescent="0.35"/>
    <row r="19552" customFormat="1" x14ac:dyDescent="0.35"/>
    <row r="19553" customFormat="1" x14ac:dyDescent="0.35"/>
    <row r="19554" customFormat="1" x14ac:dyDescent="0.35"/>
    <row r="19555" customFormat="1" x14ac:dyDescent="0.35"/>
    <row r="19556" customFormat="1" x14ac:dyDescent="0.35"/>
    <row r="19557" customFormat="1" x14ac:dyDescent="0.35"/>
    <row r="19558" customFormat="1" x14ac:dyDescent="0.35"/>
    <row r="19559" customFormat="1" x14ac:dyDescent="0.35"/>
    <row r="19560" customFormat="1" x14ac:dyDescent="0.35"/>
    <row r="19561" customFormat="1" x14ac:dyDescent="0.35"/>
    <row r="19562" customFormat="1" x14ac:dyDescent="0.35"/>
    <row r="19563" customFormat="1" x14ac:dyDescent="0.35"/>
    <row r="19564" customFormat="1" x14ac:dyDescent="0.35"/>
    <row r="19565" customFormat="1" x14ac:dyDescent="0.35"/>
    <row r="19566" customFormat="1" x14ac:dyDescent="0.35"/>
    <row r="19567" customFormat="1" x14ac:dyDescent="0.35"/>
    <row r="19568" customFormat="1" x14ac:dyDescent="0.35"/>
    <row r="19569" customFormat="1" x14ac:dyDescent="0.35"/>
    <row r="19570" customFormat="1" x14ac:dyDescent="0.35"/>
    <row r="19571" customFormat="1" x14ac:dyDescent="0.35"/>
    <row r="19572" customFormat="1" x14ac:dyDescent="0.35"/>
    <row r="19573" customFormat="1" x14ac:dyDescent="0.35"/>
    <row r="19574" customFormat="1" x14ac:dyDescent="0.35"/>
    <row r="19575" customFormat="1" x14ac:dyDescent="0.35"/>
    <row r="19576" customFormat="1" x14ac:dyDescent="0.35"/>
    <row r="19577" customFormat="1" x14ac:dyDescent="0.35"/>
    <row r="19578" customFormat="1" x14ac:dyDescent="0.35"/>
    <row r="19579" customFormat="1" x14ac:dyDescent="0.35"/>
    <row r="19580" customFormat="1" x14ac:dyDescent="0.35"/>
    <row r="19581" customFormat="1" x14ac:dyDescent="0.35"/>
    <row r="19582" customFormat="1" x14ac:dyDescent="0.35"/>
    <row r="19583" customFormat="1" x14ac:dyDescent="0.35"/>
    <row r="19584" customFormat="1" x14ac:dyDescent="0.35"/>
    <row r="19585" customFormat="1" x14ac:dyDescent="0.35"/>
    <row r="19586" customFormat="1" x14ac:dyDescent="0.35"/>
    <row r="19587" customFormat="1" x14ac:dyDescent="0.35"/>
    <row r="19588" customFormat="1" x14ac:dyDescent="0.35"/>
    <row r="19589" customFormat="1" x14ac:dyDescent="0.35"/>
    <row r="19590" customFormat="1" x14ac:dyDescent="0.35"/>
    <row r="19591" customFormat="1" x14ac:dyDescent="0.35"/>
    <row r="19592" customFormat="1" x14ac:dyDescent="0.35"/>
    <row r="19593" customFormat="1" x14ac:dyDescent="0.35"/>
    <row r="19594" customFormat="1" x14ac:dyDescent="0.35"/>
    <row r="19595" customFormat="1" x14ac:dyDescent="0.35"/>
    <row r="19596" customFormat="1" x14ac:dyDescent="0.35"/>
    <row r="19597" customFormat="1" x14ac:dyDescent="0.35"/>
    <row r="19598" customFormat="1" x14ac:dyDescent="0.35"/>
    <row r="19599" customFormat="1" x14ac:dyDescent="0.35"/>
    <row r="19600" customFormat="1" x14ac:dyDescent="0.35"/>
    <row r="19601" customFormat="1" x14ac:dyDescent="0.35"/>
    <row r="19602" customFormat="1" x14ac:dyDescent="0.35"/>
    <row r="19603" customFormat="1" x14ac:dyDescent="0.35"/>
    <row r="19604" customFormat="1" x14ac:dyDescent="0.35"/>
    <row r="19605" customFormat="1" x14ac:dyDescent="0.35"/>
    <row r="19606" customFormat="1" x14ac:dyDescent="0.35"/>
    <row r="19607" customFormat="1" x14ac:dyDescent="0.35"/>
    <row r="19608" customFormat="1" x14ac:dyDescent="0.35"/>
    <row r="19609" customFormat="1" x14ac:dyDescent="0.35"/>
    <row r="19610" customFormat="1" x14ac:dyDescent="0.35"/>
    <row r="19611" customFormat="1" x14ac:dyDescent="0.35"/>
    <row r="19612" customFormat="1" x14ac:dyDescent="0.35"/>
    <row r="19613" customFormat="1" x14ac:dyDescent="0.35"/>
    <row r="19614" customFormat="1" x14ac:dyDescent="0.35"/>
    <row r="19615" customFormat="1" x14ac:dyDescent="0.35"/>
    <row r="19616" customFormat="1" x14ac:dyDescent="0.35"/>
    <row r="19617" customFormat="1" x14ac:dyDescent="0.35"/>
    <row r="19618" customFormat="1" x14ac:dyDescent="0.35"/>
    <row r="19619" customFormat="1" x14ac:dyDescent="0.35"/>
    <row r="19620" customFormat="1" x14ac:dyDescent="0.35"/>
    <row r="19621" customFormat="1" x14ac:dyDescent="0.35"/>
    <row r="19622" customFormat="1" x14ac:dyDescent="0.35"/>
    <row r="19623" customFormat="1" x14ac:dyDescent="0.35"/>
    <row r="19624" customFormat="1" x14ac:dyDescent="0.35"/>
    <row r="19625" customFormat="1" x14ac:dyDescent="0.35"/>
    <row r="19626" customFormat="1" x14ac:dyDescent="0.35"/>
    <row r="19627" customFormat="1" x14ac:dyDescent="0.35"/>
    <row r="19628" customFormat="1" x14ac:dyDescent="0.35"/>
    <row r="19629" customFormat="1" x14ac:dyDescent="0.35"/>
    <row r="19630" customFormat="1" x14ac:dyDescent="0.35"/>
    <row r="19631" customFormat="1" x14ac:dyDescent="0.35"/>
    <row r="19632" customFormat="1" x14ac:dyDescent="0.35"/>
    <row r="19633" customFormat="1" x14ac:dyDescent="0.35"/>
    <row r="19634" customFormat="1" x14ac:dyDescent="0.35"/>
    <row r="19635" customFormat="1" x14ac:dyDescent="0.35"/>
    <row r="19636" customFormat="1" x14ac:dyDescent="0.35"/>
    <row r="19637" customFormat="1" x14ac:dyDescent="0.35"/>
    <row r="19638" customFormat="1" x14ac:dyDescent="0.35"/>
    <row r="19639" customFormat="1" x14ac:dyDescent="0.35"/>
    <row r="19640" customFormat="1" x14ac:dyDescent="0.35"/>
    <row r="19641" customFormat="1" x14ac:dyDescent="0.35"/>
    <row r="19642" customFormat="1" x14ac:dyDescent="0.35"/>
    <row r="19643" customFormat="1" x14ac:dyDescent="0.35"/>
    <row r="19644" customFormat="1" x14ac:dyDescent="0.35"/>
    <row r="19645" customFormat="1" x14ac:dyDescent="0.35"/>
    <row r="19646" customFormat="1" x14ac:dyDescent="0.35"/>
    <row r="19647" customFormat="1" x14ac:dyDescent="0.35"/>
    <row r="19648" customFormat="1" x14ac:dyDescent="0.35"/>
    <row r="19649" customFormat="1" x14ac:dyDescent="0.35"/>
    <row r="19650" customFormat="1" x14ac:dyDescent="0.35"/>
    <row r="19651" customFormat="1" x14ac:dyDescent="0.35"/>
    <row r="19652" customFormat="1" x14ac:dyDescent="0.35"/>
    <row r="19653" customFormat="1" x14ac:dyDescent="0.35"/>
    <row r="19654" customFormat="1" x14ac:dyDescent="0.35"/>
    <row r="19655" customFormat="1" x14ac:dyDescent="0.35"/>
    <row r="19656" customFormat="1" x14ac:dyDescent="0.35"/>
    <row r="19657" customFormat="1" x14ac:dyDescent="0.35"/>
    <row r="19658" customFormat="1" x14ac:dyDescent="0.35"/>
    <row r="19659" customFormat="1" x14ac:dyDescent="0.35"/>
    <row r="19660" customFormat="1" x14ac:dyDescent="0.35"/>
    <row r="19661" customFormat="1" x14ac:dyDescent="0.35"/>
    <row r="19662" customFormat="1" x14ac:dyDescent="0.35"/>
    <row r="19663" customFormat="1" x14ac:dyDescent="0.35"/>
    <row r="19664" customFormat="1" x14ac:dyDescent="0.35"/>
    <row r="19665" customFormat="1" x14ac:dyDescent="0.35"/>
    <row r="19666" customFormat="1" x14ac:dyDescent="0.35"/>
    <row r="19667" customFormat="1" x14ac:dyDescent="0.35"/>
    <row r="19668" customFormat="1" x14ac:dyDescent="0.35"/>
    <row r="19669" customFormat="1" x14ac:dyDescent="0.35"/>
    <row r="19670" customFormat="1" x14ac:dyDescent="0.35"/>
    <row r="19671" customFormat="1" x14ac:dyDescent="0.35"/>
    <row r="19672" customFormat="1" x14ac:dyDescent="0.35"/>
    <row r="19673" customFormat="1" x14ac:dyDescent="0.35"/>
    <row r="19674" customFormat="1" x14ac:dyDescent="0.35"/>
    <row r="19675" customFormat="1" x14ac:dyDescent="0.35"/>
    <row r="19676" customFormat="1" x14ac:dyDescent="0.35"/>
    <row r="19677" customFormat="1" x14ac:dyDescent="0.35"/>
    <row r="19678" customFormat="1" x14ac:dyDescent="0.35"/>
    <row r="19679" customFormat="1" x14ac:dyDescent="0.35"/>
    <row r="19680" customFormat="1" x14ac:dyDescent="0.35"/>
    <row r="19681" customFormat="1" x14ac:dyDescent="0.35"/>
    <row r="19682" customFormat="1" x14ac:dyDescent="0.35"/>
    <row r="19683" customFormat="1" x14ac:dyDescent="0.35"/>
    <row r="19684" customFormat="1" x14ac:dyDescent="0.35"/>
    <row r="19685" customFormat="1" x14ac:dyDescent="0.35"/>
    <row r="19686" customFormat="1" x14ac:dyDescent="0.35"/>
    <row r="19687" customFormat="1" x14ac:dyDescent="0.35"/>
    <row r="19688" customFormat="1" x14ac:dyDescent="0.35"/>
    <row r="19689" customFormat="1" x14ac:dyDescent="0.35"/>
    <row r="19690" customFormat="1" x14ac:dyDescent="0.35"/>
    <row r="19691" customFormat="1" x14ac:dyDescent="0.35"/>
    <row r="19692" customFormat="1" x14ac:dyDescent="0.35"/>
    <row r="19693" customFormat="1" x14ac:dyDescent="0.35"/>
    <row r="19694" customFormat="1" x14ac:dyDescent="0.35"/>
    <row r="19695" customFormat="1" x14ac:dyDescent="0.35"/>
    <row r="19696" customFormat="1" x14ac:dyDescent="0.35"/>
    <row r="19697" customFormat="1" x14ac:dyDescent="0.35"/>
    <row r="19698" customFormat="1" x14ac:dyDescent="0.35"/>
    <row r="19699" customFormat="1" x14ac:dyDescent="0.35"/>
    <row r="19700" customFormat="1" x14ac:dyDescent="0.35"/>
    <row r="19701" customFormat="1" x14ac:dyDescent="0.35"/>
    <row r="19702" customFormat="1" x14ac:dyDescent="0.35"/>
    <row r="19703" customFormat="1" x14ac:dyDescent="0.35"/>
    <row r="19704" customFormat="1" x14ac:dyDescent="0.35"/>
    <row r="19705" customFormat="1" x14ac:dyDescent="0.35"/>
    <row r="19706" customFormat="1" x14ac:dyDescent="0.35"/>
    <row r="19707" customFormat="1" x14ac:dyDescent="0.35"/>
    <row r="19708" customFormat="1" x14ac:dyDescent="0.35"/>
    <row r="19709" customFormat="1" x14ac:dyDescent="0.35"/>
    <row r="19710" customFormat="1" x14ac:dyDescent="0.35"/>
    <row r="19711" customFormat="1" x14ac:dyDescent="0.35"/>
    <row r="19712" customFormat="1" x14ac:dyDescent="0.35"/>
    <row r="19713" customFormat="1" x14ac:dyDescent="0.35"/>
    <row r="19714" customFormat="1" x14ac:dyDescent="0.35"/>
    <row r="19715" customFormat="1" x14ac:dyDescent="0.35"/>
    <row r="19716" customFormat="1" x14ac:dyDescent="0.35"/>
    <row r="19717" customFormat="1" x14ac:dyDescent="0.35"/>
    <row r="19718" customFormat="1" x14ac:dyDescent="0.35"/>
    <row r="19719" customFormat="1" x14ac:dyDescent="0.35"/>
    <row r="19720" customFormat="1" x14ac:dyDescent="0.35"/>
    <row r="19721" customFormat="1" x14ac:dyDescent="0.35"/>
    <row r="19722" customFormat="1" x14ac:dyDescent="0.35"/>
    <row r="19723" customFormat="1" x14ac:dyDescent="0.35"/>
    <row r="19724" customFormat="1" x14ac:dyDescent="0.35"/>
    <row r="19725" customFormat="1" x14ac:dyDescent="0.35"/>
    <row r="19726" customFormat="1" x14ac:dyDescent="0.35"/>
    <row r="19727" customFormat="1" x14ac:dyDescent="0.35"/>
    <row r="19728" customFormat="1" x14ac:dyDescent="0.35"/>
    <row r="19729" customFormat="1" x14ac:dyDescent="0.35"/>
    <row r="19730" customFormat="1" x14ac:dyDescent="0.35"/>
    <row r="19731" customFormat="1" x14ac:dyDescent="0.35"/>
    <row r="19732" customFormat="1" x14ac:dyDescent="0.35"/>
    <row r="19733" customFormat="1" x14ac:dyDescent="0.35"/>
    <row r="19734" customFormat="1" x14ac:dyDescent="0.35"/>
    <row r="19735" customFormat="1" x14ac:dyDescent="0.35"/>
    <row r="19736" customFormat="1" x14ac:dyDescent="0.35"/>
    <row r="19737" customFormat="1" x14ac:dyDescent="0.35"/>
    <row r="19738" customFormat="1" x14ac:dyDescent="0.35"/>
    <row r="19739" customFormat="1" x14ac:dyDescent="0.35"/>
    <row r="19740" customFormat="1" x14ac:dyDescent="0.35"/>
    <row r="19741" customFormat="1" x14ac:dyDescent="0.35"/>
    <row r="19742" customFormat="1" x14ac:dyDescent="0.35"/>
    <row r="19743" customFormat="1" x14ac:dyDescent="0.35"/>
    <row r="19744" customFormat="1" x14ac:dyDescent="0.35"/>
    <row r="19745" customFormat="1" x14ac:dyDescent="0.35"/>
    <row r="19746" customFormat="1" x14ac:dyDescent="0.35"/>
    <row r="19747" customFormat="1" x14ac:dyDescent="0.35"/>
    <row r="19748" customFormat="1" x14ac:dyDescent="0.35"/>
    <row r="19749" customFormat="1" x14ac:dyDescent="0.35"/>
    <row r="19750" customFormat="1" x14ac:dyDescent="0.35"/>
    <row r="19751" customFormat="1" x14ac:dyDescent="0.35"/>
    <row r="19752" customFormat="1" x14ac:dyDescent="0.35"/>
    <row r="19753" customFormat="1" x14ac:dyDescent="0.35"/>
    <row r="19754" customFormat="1" x14ac:dyDescent="0.35"/>
    <row r="19755" customFormat="1" x14ac:dyDescent="0.35"/>
    <row r="19756" customFormat="1" x14ac:dyDescent="0.35"/>
    <row r="19757" customFormat="1" x14ac:dyDescent="0.35"/>
    <row r="19758" customFormat="1" x14ac:dyDescent="0.35"/>
    <row r="19759" customFormat="1" x14ac:dyDescent="0.35"/>
    <row r="19760" customFormat="1" x14ac:dyDescent="0.35"/>
    <row r="19761" customFormat="1" x14ac:dyDescent="0.35"/>
    <row r="19762" customFormat="1" x14ac:dyDescent="0.35"/>
    <row r="19763" customFormat="1" x14ac:dyDescent="0.35"/>
    <row r="19764" customFormat="1" x14ac:dyDescent="0.35"/>
    <row r="19765" customFormat="1" x14ac:dyDescent="0.35"/>
    <row r="19766" customFormat="1" x14ac:dyDescent="0.35"/>
    <row r="19767" customFormat="1" x14ac:dyDescent="0.35"/>
    <row r="19768" customFormat="1" x14ac:dyDescent="0.35"/>
    <row r="19769" customFormat="1" x14ac:dyDescent="0.35"/>
    <row r="19770" customFormat="1" x14ac:dyDescent="0.35"/>
    <row r="19771" customFormat="1" x14ac:dyDescent="0.35"/>
    <row r="19772" customFormat="1" x14ac:dyDescent="0.35"/>
    <row r="19773" customFormat="1" x14ac:dyDescent="0.35"/>
    <row r="19774" customFormat="1" x14ac:dyDescent="0.35"/>
    <row r="19775" customFormat="1" x14ac:dyDescent="0.35"/>
    <row r="19776" customFormat="1" x14ac:dyDescent="0.35"/>
    <row r="19777" customFormat="1" x14ac:dyDescent="0.35"/>
    <row r="19778" customFormat="1" x14ac:dyDescent="0.35"/>
    <row r="19779" customFormat="1" x14ac:dyDescent="0.35"/>
    <row r="19780" customFormat="1" x14ac:dyDescent="0.35"/>
    <row r="19781" customFormat="1" x14ac:dyDescent="0.35"/>
    <row r="19782" customFormat="1" x14ac:dyDescent="0.35"/>
    <row r="19783" customFormat="1" x14ac:dyDescent="0.35"/>
    <row r="19784" customFormat="1" x14ac:dyDescent="0.35"/>
    <row r="19785" customFormat="1" x14ac:dyDescent="0.35"/>
    <row r="19786" customFormat="1" x14ac:dyDescent="0.35"/>
    <row r="19787" customFormat="1" x14ac:dyDescent="0.35"/>
    <row r="19788" customFormat="1" x14ac:dyDescent="0.35"/>
    <row r="19789" customFormat="1" x14ac:dyDescent="0.35"/>
    <row r="19790" customFormat="1" x14ac:dyDescent="0.35"/>
    <row r="19791" customFormat="1" x14ac:dyDescent="0.35"/>
    <row r="19792" customFormat="1" x14ac:dyDescent="0.35"/>
    <row r="19793" customFormat="1" x14ac:dyDescent="0.35"/>
    <row r="19794" customFormat="1" x14ac:dyDescent="0.35"/>
    <row r="19795" customFormat="1" x14ac:dyDescent="0.35"/>
    <row r="19796" customFormat="1" x14ac:dyDescent="0.35"/>
    <row r="19797" customFormat="1" x14ac:dyDescent="0.35"/>
    <row r="19798" customFormat="1" x14ac:dyDescent="0.35"/>
    <row r="19799" customFormat="1" x14ac:dyDescent="0.35"/>
    <row r="19800" customFormat="1" x14ac:dyDescent="0.35"/>
    <row r="19801" customFormat="1" x14ac:dyDescent="0.35"/>
    <row r="19802" customFormat="1" x14ac:dyDescent="0.35"/>
    <row r="19803" customFormat="1" x14ac:dyDescent="0.35"/>
    <row r="19804" customFormat="1" x14ac:dyDescent="0.35"/>
    <row r="19805" customFormat="1" x14ac:dyDescent="0.35"/>
    <row r="19806" customFormat="1" x14ac:dyDescent="0.35"/>
    <row r="19807" customFormat="1" x14ac:dyDescent="0.35"/>
    <row r="19808" customFormat="1" x14ac:dyDescent="0.35"/>
    <row r="19809" customFormat="1" x14ac:dyDescent="0.35"/>
    <row r="19810" customFormat="1" x14ac:dyDescent="0.35"/>
    <row r="19811" customFormat="1" x14ac:dyDescent="0.35"/>
    <row r="19812" customFormat="1" x14ac:dyDescent="0.35"/>
    <row r="19813" customFormat="1" x14ac:dyDescent="0.35"/>
    <row r="19814" customFormat="1" x14ac:dyDescent="0.35"/>
    <row r="19815" customFormat="1" x14ac:dyDescent="0.35"/>
    <row r="19816" customFormat="1" x14ac:dyDescent="0.35"/>
    <row r="19817" customFormat="1" x14ac:dyDescent="0.35"/>
    <row r="19818" customFormat="1" x14ac:dyDescent="0.35"/>
    <row r="19819" customFormat="1" x14ac:dyDescent="0.35"/>
    <row r="19820" customFormat="1" x14ac:dyDescent="0.35"/>
    <row r="19821" customFormat="1" x14ac:dyDescent="0.35"/>
    <row r="19822" customFormat="1" x14ac:dyDescent="0.35"/>
    <row r="19823" customFormat="1" x14ac:dyDescent="0.35"/>
    <row r="19824" customFormat="1" x14ac:dyDescent="0.35"/>
    <row r="19825" customFormat="1" x14ac:dyDescent="0.35"/>
    <row r="19826" customFormat="1" x14ac:dyDescent="0.35"/>
    <row r="19827" customFormat="1" x14ac:dyDescent="0.35"/>
    <row r="19828" customFormat="1" x14ac:dyDescent="0.35"/>
    <row r="19829" customFormat="1" x14ac:dyDescent="0.35"/>
    <row r="19830" customFormat="1" x14ac:dyDescent="0.35"/>
    <row r="19831" customFormat="1" x14ac:dyDescent="0.35"/>
    <row r="19832" customFormat="1" x14ac:dyDescent="0.35"/>
    <row r="19833" customFormat="1" x14ac:dyDescent="0.35"/>
    <row r="19834" customFormat="1" x14ac:dyDescent="0.35"/>
    <row r="19835" customFormat="1" x14ac:dyDescent="0.35"/>
    <row r="19836" customFormat="1" x14ac:dyDescent="0.35"/>
    <row r="19837" customFormat="1" x14ac:dyDescent="0.35"/>
    <row r="19838" customFormat="1" x14ac:dyDescent="0.35"/>
    <row r="19839" customFormat="1" x14ac:dyDescent="0.35"/>
    <row r="19840" customFormat="1" x14ac:dyDescent="0.35"/>
    <row r="19841" customFormat="1" x14ac:dyDescent="0.35"/>
    <row r="19842" customFormat="1" x14ac:dyDescent="0.35"/>
    <row r="19843" customFormat="1" x14ac:dyDescent="0.35"/>
    <row r="19844" customFormat="1" x14ac:dyDescent="0.35"/>
    <row r="19845" customFormat="1" x14ac:dyDescent="0.35"/>
    <row r="19846" customFormat="1" x14ac:dyDescent="0.35"/>
    <row r="19847" customFormat="1" x14ac:dyDescent="0.35"/>
    <row r="19848" customFormat="1" x14ac:dyDescent="0.35"/>
    <row r="19849" customFormat="1" x14ac:dyDescent="0.35"/>
    <row r="19850" customFormat="1" x14ac:dyDescent="0.35"/>
    <row r="19851" customFormat="1" x14ac:dyDescent="0.35"/>
    <row r="19852" customFormat="1" x14ac:dyDescent="0.35"/>
    <row r="19853" customFormat="1" x14ac:dyDescent="0.35"/>
    <row r="19854" customFormat="1" x14ac:dyDescent="0.35"/>
    <row r="19855" customFormat="1" x14ac:dyDescent="0.35"/>
    <row r="19856" customFormat="1" x14ac:dyDescent="0.35"/>
    <row r="19857" customFormat="1" x14ac:dyDescent="0.35"/>
    <row r="19858" customFormat="1" x14ac:dyDescent="0.35"/>
    <row r="19859" customFormat="1" x14ac:dyDescent="0.35"/>
    <row r="19860" customFormat="1" x14ac:dyDescent="0.35"/>
    <row r="19861" customFormat="1" x14ac:dyDescent="0.35"/>
    <row r="19862" customFormat="1" x14ac:dyDescent="0.35"/>
    <row r="19863" customFormat="1" x14ac:dyDescent="0.35"/>
    <row r="19864" customFormat="1" x14ac:dyDescent="0.35"/>
    <row r="19865" customFormat="1" x14ac:dyDescent="0.35"/>
    <row r="19866" customFormat="1" x14ac:dyDescent="0.35"/>
    <row r="19867" customFormat="1" x14ac:dyDescent="0.35"/>
    <row r="19868" customFormat="1" x14ac:dyDescent="0.35"/>
    <row r="19869" customFormat="1" x14ac:dyDescent="0.35"/>
    <row r="19870" customFormat="1" x14ac:dyDescent="0.35"/>
    <row r="19871" customFormat="1" x14ac:dyDescent="0.35"/>
    <row r="19872" customFormat="1" x14ac:dyDescent="0.35"/>
    <row r="19873" customFormat="1" x14ac:dyDescent="0.35"/>
    <row r="19874" customFormat="1" x14ac:dyDescent="0.35"/>
    <row r="19875" customFormat="1" x14ac:dyDescent="0.35"/>
    <row r="19876" customFormat="1" x14ac:dyDescent="0.35"/>
    <row r="19877" customFormat="1" x14ac:dyDescent="0.35"/>
    <row r="19878" customFormat="1" x14ac:dyDescent="0.35"/>
    <row r="19879" customFormat="1" x14ac:dyDescent="0.35"/>
    <row r="19880" customFormat="1" x14ac:dyDescent="0.35"/>
    <row r="19881" customFormat="1" x14ac:dyDescent="0.35"/>
    <row r="19882" customFormat="1" x14ac:dyDescent="0.35"/>
    <row r="19883" customFormat="1" x14ac:dyDescent="0.35"/>
    <row r="19884" customFormat="1" x14ac:dyDescent="0.35"/>
    <row r="19885" customFormat="1" x14ac:dyDescent="0.35"/>
    <row r="19886" customFormat="1" x14ac:dyDescent="0.35"/>
    <row r="19887" customFormat="1" x14ac:dyDescent="0.35"/>
    <row r="19888" customFormat="1" x14ac:dyDescent="0.35"/>
    <row r="19889" customFormat="1" x14ac:dyDescent="0.35"/>
    <row r="19890" customFormat="1" x14ac:dyDescent="0.35"/>
    <row r="19891" customFormat="1" x14ac:dyDescent="0.35"/>
    <row r="19892" customFormat="1" x14ac:dyDescent="0.35"/>
    <row r="19893" customFormat="1" x14ac:dyDescent="0.35"/>
    <row r="19894" customFormat="1" x14ac:dyDescent="0.35"/>
    <row r="19895" customFormat="1" x14ac:dyDescent="0.35"/>
    <row r="19896" customFormat="1" x14ac:dyDescent="0.35"/>
    <row r="19897" customFormat="1" x14ac:dyDescent="0.35"/>
    <row r="19898" customFormat="1" x14ac:dyDescent="0.35"/>
    <row r="19899" customFormat="1" x14ac:dyDescent="0.35"/>
    <row r="19900" customFormat="1" x14ac:dyDescent="0.35"/>
    <row r="19901" customFormat="1" x14ac:dyDescent="0.35"/>
    <row r="19902" customFormat="1" x14ac:dyDescent="0.35"/>
    <row r="19903" customFormat="1" x14ac:dyDescent="0.35"/>
    <row r="19904" customFormat="1" x14ac:dyDescent="0.35"/>
    <row r="19905" customFormat="1" x14ac:dyDescent="0.35"/>
    <row r="19906" customFormat="1" x14ac:dyDescent="0.35"/>
    <row r="19907" customFormat="1" x14ac:dyDescent="0.35"/>
    <row r="19908" customFormat="1" x14ac:dyDescent="0.35"/>
    <row r="19909" customFormat="1" x14ac:dyDescent="0.35"/>
    <row r="19910" customFormat="1" x14ac:dyDescent="0.35"/>
    <row r="19911" customFormat="1" x14ac:dyDescent="0.35"/>
    <row r="19912" customFormat="1" x14ac:dyDescent="0.35"/>
    <row r="19913" customFormat="1" x14ac:dyDescent="0.35"/>
    <row r="19914" customFormat="1" x14ac:dyDescent="0.35"/>
    <row r="19915" customFormat="1" x14ac:dyDescent="0.35"/>
    <row r="19916" customFormat="1" x14ac:dyDescent="0.35"/>
    <row r="19917" customFormat="1" x14ac:dyDescent="0.35"/>
    <row r="19918" customFormat="1" x14ac:dyDescent="0.35"/>
    <row r="19919" customFormat="1" x14ac:dyDescent="0.35"/>
    <row r="19920" customFormat="1" x14ac:dyDescent="0.35"/>
    <row r="19921" customFormat="1" x14ac:dyDescent="0.35"/>
    <row r="19922" customFormat="1" x14ac:dyDescent="0.35"/>
    <row r="19923" customFormat="1" x14ac:dyDescent="0.35"/>
    <row r="19924" customFormat="1" x14ac:dyDescent="0.35"/>
    <row r="19925" customFormat="1" x14ac:dyDescent="0.35"/>
    <row r="19926" customFormat="1" x14ac:dyDescent="0.35"/>
    <row r="19927" customFormat="1" x14ac:dyDescent="0.35"/>
    <row r="19928" customFormat="1" x14ac:dyDescent="0.35"/>
    <row r="19929" customFormat="1" x14ac:dyDescent="0.35"/>
    <row r="19930" customFormat="1" x14ac:dyDescent="0.35"/>
    <row r="19931" customFormat="1" x14ac:dyDescent="0.35"/>
    <row r="19932" customFormat="1" x14ac:dyDescent="0.35"/>
    <row r="19933" customFormat="1" x14ac:dyDescent="0.35"/>
    <row r="19934" customFormat="1" x14ac:dyDescent="0.35"/>
    <row r="19935" customFormat="1" x14ac:dyDescent="0.35"/>
    <row r="19936" customFormat="1" x14ac:dyDescent="0.35"/>
    <row r="19937" customFormat="1" x14ac:dyDescent="0.35"/>
    <row r="19938" customFormat="1" x14ac:dyDescent="0.35"/>
    <row r="19939" customFormat="1" x14ac:dyDescent="0.35"/>
    <row r="19940" customFormat="1" x14ac:dyDescent="0.35"/>
    <row r="19941" customFormat="1" x14ac:dyDescent="0.35"/>
    <row r="19942" customFormat="1" x14ac:dyDescent="0.35"/>
    <row r="19943" customFormat="1" x14ac:dyDescent="0.35"/>
    <row r="19944" customFormat="1" x14ac:dyDescent="0.35"/>
    <row r="19945" customFormat="1" x14ac:dyDescent="0.35"/>
    <row r="19946" customFormat="1" x14ac:dyDescent="0.35"/>
    <row r="19947" customFormat="1" x14ac:dyDescent="0.35"/>
    <row r="19948" customFormat="1" x14ac:dyDescent="0.35"/>
    <row r="19949" customFormat="1" x14ac:dyDescent="0.35"/>
    <row r="19950" customFormat="1" x14ac:dyDescent="0.35"/>
    <row r="19951" customFormat="1" x14ac:dyDescent="0.35"/>
    <row r="19952" customFormat="1" x14ac:dyDescent="0.35"/>
    <row r="19953" customFormat="1" x14ac:dyDescent="0.35"/>
    <row r="19954" customFormat="1" x14ac:dyDescent="0.35"/>
    <row r="19955" customFormat="1" x14ac:dyDescent="0.35"/>
    <row r="19956" customFormat="1" x14ac:dyDescent="0.35"/>
    <row r="19957" customFormat="1" x14ac:dyDescent="0.35"/>
    <row r="19958" customFormat="1" x14ac:dyDescent="0.35"/>
    <row r="19959" customFormat="1" x14ac:dyDescent="0.35"/>
    <row r="19960" customFormat="1" x14ac:dyDescent="0.35"/>
    <row r="19961" customFormat="1" x14ac:dyDescent="0.35"/>
    <row r="19962" customFormat="1" x14ac:dyDescent="0.35"/>
    <row r="19963" customFormat="1" x14ac:dyDescent="0.35"/>
    <row r="19964" customFormat="1" x14ac:dyDescent="0.35"/>
    <row r="19965" customFormat="1" x14ac:dyDescent="0.35"/>
    <row r="19966" customFormat="1" x14ac:dyDescent="0.35"/>
    <row r="19967" customFormat="1" x14ac:dyDescent="0.35"/>
    <row r="19968" customFormat="1" x14ac:dyDescent="0.35"/>
    <row r="19969" customFormat="1" x14ac:dyDescent="0.35"/>
    <row r="19970" customFormat="1" x14ac:dyDescent="0.35"/>
    <row r="19971" customFormat="1" x14ac:dyDescent="0.35"/>
    <row r="19972" customFormat="1" x14ac:dyDescent="0.35"/>
    <row r="19973" customFormat="1" x14ac:dyDescent="0.35"/>
    <row r="19974" customFormat="1" x14ac:dyDescent="0.35"/>
    <row r="19975" customFormat="1" x14ac:dyDescent="0.35"/>
    <row r="19976" customFormat="1" x14ac:dyDescent="0.35"/>
    <row r="19977" customFormat="1" x14ac:dyDescent="0.35"/>
    <row r="19978" customFormat="1" x14ac:dyDescent="0.35"/>
    <row r="19979" customFormat="1" x14ac:dyDescent="0.35"/>
    <row r="19980" customFormat="1" x14ac:dyDescent="0.35"/>
    <row r="19981" customFormat="1" x14ac:dyDescent="0.35"/>
    <row r="19982" customFormat="1" x14ac:dyDescent="0.35"/>
    <row r="19983" customFormat="1" x14ac:dyDescent="0.35"/>
    <row r="19984" customFormat="1" x14ac:dyDescent="0.35"/>
    <row r="19985" customFormat="1" x14ac:dyDescent="0.35"/>
    <row r="19986" customFormat="1" x14ac:dyDescent="0.35"/>
    <row r="19987" customFormat="1" x14ac:dyDescent="0.35"/>
    <row r="19988" customFormat="1" x14ac:dyDescent="0.35"/>
    <row r="19989" customFormat="1" x14ac:dyDescent="0.35"/>
    <row r="19990" customFormat="1" x14ac:dyDescent="0.35"/>
    <row r="19991" customFormat="1" x14ac:dyDescent="0.35"/>
    <row r="19992" customFormat="1" x14ac:dyDescent="0.35"/>
    <row r="19993" customFormat="1" x14ac:dyDescent="0.35"/>
    <row r="19994" customFormat="1" x14ac:dyDescent="0.35"/>
    <row r="19995" customFormat="1" x14ac:dyDescent="0.35"/>
    <row r="19996" customFormat="1" x14ac:dyDescent="0.35"/>
    <row r="19997" customFormat="1" x14ac:dyDescent="0.35"/>
    <row r="19998" customFormat="1" x14ac:dyDescent="0.35"/>
    <row r="19999" customFormat="1" x14ac:dyDescent="0.35"/>
    <row r="20000" customFormat="1" x14ac:dyDescent="0.35"/>
    <row r="20001" customFormat="1" x14ac:dyDescent="0.35"/>
    <row r="20002" customFormat="1" x14ac:dyDescent="0.35"/>
    <row r="20003" customFormat="1" x14ac:dyDescent="0.35"/>
    <row r="20004" customFormat="1" x14ac:dyDescent="0.35"/>
    <row r="20005" customFormat="1" x14ac:dyDescent="0.35"/>
    <row r="20006" customFormat="1" x14ac:dyDescent="0.35"/>
    <row r="20007" customFormat="1" x14ac:dyDescent="0.35"/>
    <row r="20008" customFormat="1" x14ac:dyDescent="0.35"/>
    <row r="20009" customFormat="1" x14ac:dyDescent="0.35"/>
    <row r="20010" customFormat="1" x14ac:dyDescent="0.35"/>
    <row r="20011" customFormat="1" x14ac:dyDescent="0.35"/>
    <row r="20012" customFormat="1" x14ac:dyDescent="0.35"/>
    <row r="20013" customFormat="1" x14ac:dyDescent="0.35"/>
    <row r="20014" customFormat="1" x14ac:dyDescent="0.35"/>
    <row r="20015" customFormat="1" x14ac:dyDescent="0.35"/>
    <row r="20016" customFormat="1" x14ac:dyDescent="0.35"/>
    <row r="20017" customFormat="1" x14ac:dyDescent="0.35"/>
    <row r="20018" customFormat="1" x14ac:dyDescent="0.35"/>
    <row r="20019" customFormat="1" x14ac:dyDescent="0.35"/>
    <row r="20020" customFormat="1" x14ac:dyDescent="0.35"/>
    <row r="20021" customFormat="1" x14ac:dyDescent="0.35"/>
    <row r="20022" customFormat="1" x14ac:dyDescent="0.35"/>
    <row r="20023" customFormat="1" x14ac:dyDescent="0.35"/>
    <row r="20024" customFormat="1" x14ac:dyDescent="0.35"/>
    <row r="20025" customFormat="1" x14ac:dyDescent="0.35"/>
    <row r="20026" customFormat="1" x14ac:dyDescent="0.35"/>
    <row r="20027" customFormat="1" x14ac:dyDescent="0.35"/>
    <row r="20028" customFormat="1" x14ac:dyDescent="0.35"/>
    <row r="20029" customFormat="1" x14ac:dyDescent="0.35"/>
    <row r="20030" customFormat="1" x14ac:dyDescent="0.35"/>
    <row r="20031" customFormat="1" x14ac:dyDescent="0.35"/>
    <row r="20032" customFormat="1" x14ac:dyDescent="0.35"/>
    <row r="20033" customFormat="1" x14ac:dyDescent="0.35"/>
    <row r="20034" customFormat="1" x14ac:dyDescent="0.35"/>
    <row r="20035" customFormat="1" x14ac:dyDescent="0.35"/>
    <row r="20036" customFormat="1" x14ac:dyDescent="0.35"/>
    <row r="20037" customFormat="1" x14ac:dyDescent="0.35"/>
    <row r="20038" customFormat="1" x14ac:dyDescent="0.35"/>
    <row r="20039" customFormat="1" x14ac:dyDescent="0.35"/>
    <row r="20040" customFormat="1" x14ac:dyDescent="0.35"/>
    <row r="20041" customFormat="1" x14ac:dyDescent="0.35"/>
    <row r="20042" customFormat="1" x14ac:dyDescent="0.35"/>
    <row r="20043" customFormat="1" x14ac:dyDescent="0.35"/>
    <row r="20044" customFormat="1" x14ac:dyDescent="0.35"/>
    <row r="20045" customFormat="1" x14ac:dyDescent="0.35"/>
    <row r="20046" customFormat="1" x14ac:dyDescent="0.35"/>
    <row r="20047" customFormat="1" x14ac:dyDescent="0.35"/>
    <row r="20048" customFormat="1" x14ac:dyDescent="0.35"/>
    <row r="20049" customFormat="1" x14ac:dyDescent="0.35"/>
    <row r="20050" customFormat="1" x14ac:dyDescent="0.35"/>
    <row r="20051" customFormat="1" x14ac:dyDescent="0.35"/>
    <row r="20052" customFormat="1" x14ac:dyDescent="0.35"/>
    <row r="20053" customFormat="1" x14ac:dyDescent="0.35"/>
    <row r="20054" customFormat="1" x14ac:dyDescent="0.35"/>
    <row r="20055" customFormat="1" x14ac:dyDescent="0.35"/>
    <row r="20056" customFormat="1" x14ac:dyDescent="0.35"/>
    <row r="20057" customFormat="1" x14ac:dyDescent="0.35"/>
    <row r="20058" customFormat="1" x14ac:dyDescent="0.35"/>
    <row r="20059" customFormat="1" x14ac:dyDescent="0.35"/>
    <row r="20060" customFormat="1" x14ac:dyDescent="0.35"/>
    <row r="20061" customFormat="1" x14ac:dyDescent="0.35"/>
    <row r="20062" customFormat="1" x14ac:dyDescent="0.35"/>
    <row r="20063" customFormat="1" x14ac:dyDescent="0.35"/>
    <row r="20064" customFormat="1" x14ac:dyDescent="0.35"/>
    <row r="20065" customFormat="1" x14ac:dyDescent="0.35"/>
    <row r="20066" customFormat="1" x14ac:dyDescent="0.35"/>
    <row r="20067" customFormat="1" x14ac:dyDescent="0.35"/>
    <row r="20068" customFormat="1" x14ac:dyDescent="0.35"/>
    <row r="20069" customFormat="1" x14ac:dyDescent="0.35"/>
    <row r="20070" customFormat="1" x14ac:dyDescent="0.35"/>
    <row r="20071" customFormat="1" x14ac:dyDescent="0.35"/>
    <row r="20072" customFormat="1" x14ac:dyDescent="0.35"/>
    <row r="20073" customFormat="1" x14ac:dyDescent="0.35"/>
    <row r="20074" customFormat="1" x14ac:dyDescent="0.35"/>
    <row r="20075" customFormat="1" x14ac:dyDescent="0.35"/>
    <row r="20076" customFormat="1" x14ac:dyDescent="0.35"/>
    <row r="20077" customFormat="1" x14ac:dyDescent="0.35"/>
    <row r="20078" customFormat="1" x14ac:dyDescent="0.35"/>
    <row r="20079" customFormat="1" x14ac:dyDescent="0.35"/>
    <row r="20080" customFormat="1" x14ac:dyDescent="0.35"/>
    <row r="20081" customFormat="1" x14ac:dyDescent="0.35"/>
    <row r="20082" customFormat="1" x14ac:dyDescent="0.35"/>
    <row r="20083" customFormat="1" x14ac:dyDescent="0.35"/>
    <row r="20084" customFormat="1" x14ac:dyDescent="0.35"/>
    <row r="20085" customFormat="1" x14ac:dyDescent="0.35"/>
    <row r="20086" customFormat="1" x14ac:dyDescent="0.35"/>
    <row r="20087" customFormat="1" x14ac:dyDescent="0.35"/>
    <row r="20088" customFormat="1" x14ac:dyDescent="0.35"/>
    <row r="20089" customFormat="1" x14ac:dyDescent="0.35"/>
    <row r="20090" customFormat="1" x14ac:dyDescent="0.35"/>
    <row r="20091" customFormat="1" x14ac:dyDescent="0.35"/>
    <row r="20092" customFormat="1" x14ac:dyDescent="0.35"/>
    <row r="20093" customFormat="1" x14ac:dyDescent="0.35"/>
    <row r="20094" customFormat="1" x14ac:dyDescent="0.35"/>
    <row r="20095" customFormat="1" x14ac:dyDescent="0.35"/>
    <row r="20096" customFormat="1" x14ac:dyDescent="0.35"/>
    <row r="20097" customFormat="1" x14ac:dyDescent="0.35"/>
    <row r="20098" customFormat="1" x14ac:dyDescent="0.35"/>
    <row r="20099" customFormat="1" x14ac:dyDescent="0.35"/>
    <row r="20100" customFormat="1" x14ac:dyDescent="0.35"/>
    <row r="20101" customFormat="1" x14ac:dyDescent="0.35"/>
    <row r="20102" customFormat="1" x14ac:dyDescent="0.35"/>
    <row r="20103" customFormat="1" x14ac:dyDescent="0.35"/>
    <row r="20104" customFormat="1" x14ac:dyDescent="0.35"/>
    <row r="20105" customFormat="1" x14ac:dyDescent="0.35"/>
    <row r="20106" customFormat="1" x14ac:dyDescent="0.35"/>
    <row r="20107" customFormat="1" x14ac:dyDescent="0.35"/>
    <row r="20108" customFormat="1" x14ac:dyDescent="0.35"/>
    <row r="20109" customFormat="1" x14ac:dyDescent="0.35"/>
    <row r="20110" customFormat="1" x14ac:dyDescent="0.35"/>
    <row r="20111" customFormat="1" x14ac:dyDescent="0.35"/>
    <row r="20112" customFormat="1" x14ac:dyDescent="0.35"/>
    <row r="20113" customFormat="1" x14ac:dyDescent="0.35"/>
    <row r="20114" customFormat="1" x14ac:dyDescent="0.35"/>
    <row r="20115" customFormat="1" x14ac:dyDescent="0.35"/>
    <row r="20116" customFormat="1" x14ac:dyDescent="0.35"/>
    <row r="20117" customFormat="1" x14ac:dyDescent="0.35"/>
    <row r="20118" customFormat="1" x14ac:dyDescent="0.35"/>
    <row r="20119" customFormat="1" x14ac:dyDescent="0.35"/>
    <row r="20120" customFormat="1" x14ac:dyDescent="0.35"/>
    <row r="20121" customFormat="1" x14ac:dyDescent="0.35"/>
    <row r="20122" customFormat="1" x14ac:dyDescent="0.35"/>
    <row r="20123" customFormat="1" x14ac:dyDescent="0.35"/>
    <row r="20124" customFormat="1" x14ac:dyDescent="0.35"/>
    <row r="20125" customFormat="1" x14ac:dyDescent="0.35"/>
    <row r="20126" customFormat="1" x14ac:dyDescent="0.35"/>
    <row r="20127" customFormat="1" x14ac:dyDescent="0.35"/>
    <row r="20128" customFormat="1" x14ac:dyDescent="0.35"/>
    <row r="20129" customFormat="1" x14ac:dyDescent="0.35"/>
    <row r="20130" customFormat="1" x14ac:dyDescent="0.35"/>
    <row r="20131" customFormat="1" x14ac:dyDescent="0.35"/>
    <row r="20132" customFormat="1" x14ac:dyDescent="0.35"/>
    <row r="20133" customFormat="1" x14ac:dyDescent="0.35"/>
    <row r="20134" customFormat="1" x14ac:dyDescent="0.35"/>
    <row r="20135" customFormat="1" x14ac:dyDescent="0.35"/>
    <row r="20136" customFormat="1" x14ac:dyDescent="0.35"/>
    <row r="20137" customFormat="1" x14ac:dyDescent="0.35"/>
    <row r="20138" customFormat="1" x14ac:dyDescent="0.35"/>
    <row r="20139" customFormat="1" x14ac:dyDescent="0.35"/>
    <row r="20140" customFormat="1" x14ac:dyDescent="0.35"/>
    <row r="20141" customFormat="1" x14ac:dyDescent="0.35"/>
    <row r="20142" customFormat="1" x14ac:dyDescent="0.35"/>
    <row r="20143" customFormat="1" x14ac:dyDescent="0.35"/>
    <row r="20144" customFormat="1" x14ac:dyDescent="0.35"/>
    <row r="20145" customFormat="1" x14ac:dyDescent="0.35"/>
    <row r="20146" customFormat="1" x14ac:dyDescent="0.35"/>
    <row r="20147" customFormat="1" x14ac:dyDescent="0.35"/>
    <row r="20148" customFormat="1" x14ac:dyDescent="0.35"/>
    <row r="20149" customFormat="1" x14ac:dyDescent="0.35"/>
    <row r="20150" customFormat="1" x14ac:dyDescent="0.35"/>
    <row r="20151" customFormat="1" x14ac:dyDescent="0.35"/>
    <row r="20152" customFormat="1" x14ac:dyDescent="0.35"/>
    <row r="20153" customFormat="1" x14ac:dyDescent="0.35"/>
    <row r="20154" customFormat="1" x14ac:dyDescent="0.35"/>
    <row r="20155" customFormat="1" x14ac:dyDescent="0.35"/>
    <row r="20156" customFormat="1" x14ac:dyDescent="0.35"/>
    <row r="20157" customFormat="1" x14ac:dyDescent="0.35"/>
    <row r="20158" customFormat="1" x14ac:dyDescent="0.35"/>
    <row r="20159" customFormat="1" x14ac:dyDescent="0.35"/>
    <row r="20160" customFormat="1" x14ac:dyDescent="0.35"/>
    <row r="20161" customFormat="1" x14ac:dyDescent="0.35"/>
    <row r="20162" customFormat="1" x14ac:dyDescent="0.35"/>
    <row r="20163" customFormat="1" x14ac:dyDescent="0.35"/>
    <row r="20164" customFormat="1" x14ac:dyDescent="0.35"/>
    <row r="20165" customFormat="1" x14ac:dyDescent="0.35"/>
    <row r="20166" customFormat="1" x14ac:dyDescent="0.35"/>
    <row r="20167" customFormat="1" x14ac:dyDescent="0.35"/>
    <row r="20168" customFormat="1" x14ac:dyDescent="0.35"/>
    <row r="20169" customFormat="1" x14ac:dyDescent="0.35"/>
    <row r="20170" customFormat="1" x14ac:dyDescent="0.35"/>
    <row r="20171" customFormat="1" x14ac:dyDescent="0.35"/>
    <row r="20172" customFormat="1" x14ac:dyDescent="0.35"/>
    <row r="20173" customFormat="1" x14ac:dyDescent="0.35"/>
    <row r="20174" customFormat="1" x14ac:dyDescent="0.35"/>
    <row r="20175" customFormat="1" x14ac:dyDescent="0.35"/>
    <row r="20176" customFormat="1" x14ac:dyDescent="0.35"/>
    <row r="20177" customFormat="1" x14ac:dyDescent="0.35"/>
    <row r="20178" customFormat="1" x14ac:dyDescent="0.35"/>
    <row r="20179" customFormat="1" x14ac:dyDescent="0.35"/>
    <row r="20180" customFormat="1" x14ac:dyDescent="0.35"/>
    <row r="20181" customFormat="1" x14ac:dyDescent="0.35"/>
    <row r="20182" customFormat="1" x14ac:dyDescent="0.35"/>
    <row r="20183" customFormat="1" x14ac:dyDescent="0.35"/>
    <row r="20184" customFormat="1" x14ac:dyDescent="0.35"/>
    <row r="20185" customFormat="1" x14ac:dyDescent="0.35"/>
    <row r="20186" customFormat="1" x14ac:dyDescent="0.35"/>
    <row r="20187" customFormat="1" x14ac:dyDescent="0.35"/>
    <row r="20188" customFormat="1" x14ac:dyDescent="0.35"/>
    <row r="20189" customFormat="1" x14ac:dyDescent="0.35"/>
    <row r="20190" customFormat="1" x14ac:dyDescent="0.35"/>
    <row r="20191" customFormat="1" x14ac:dyDescent="0.35"/>
    <row r="20192" customFormat="1" x14ac:dyDescent="0.35"/>
    <row r="20193" customFormat="1" x14ac:dyDescent="0.35"/>
    <row r="20194" customFormat="1" x14ac:dyDescent="0.35"/>
    <row r="20195" customFormat="1" x14ac:dyDescent="0.35"/>
    <row r="20196" customFormat="1" x14ac:dyDescent="0.35"/>
    <row r="20197" customFormat="1" x14ac:dyDescent="0.35"/>
    <row r="20198" customFormat="1" x14ac:dyDescent="0.35"/>
    <row r="20199" customFormat="1" x14ac:dyDescent="0.35"/>
    <row r="20200" customFormat="1" x14ac:dyDescent="0.35"/>
    <row r="20201" customFormat="1" x14ac:dyDescent="0.35"/>
    <row r="20202" customFormat="1" x14ac:dyDescent="0.35"/>
    <row r="20203" customFormat="1" x14ac:dyDescent="0.35"/>
    <row r="20204" customFormat="1" x14ac:dyDescent="0.35"/>
    <row r="20205" customFormat="1" x14ac:dyDescent="0.35"/>
    <row r="20206" customFormat="1" x14ac:dyDescent="0.35"/>
    <row r="20207" customFormat="1" x14ac:dyDescent="0.35"/>
    <row r="20208" customFormat="1" x14ac:dyDescent="0.35"/>
    <row r="20209" customFormat="1" x14ac:dyDescent="0.35"/>
    <row r="20210" customFormat="1" x14ac:dyDescent="0.35"/>
    <row r="20211" customFormat="1" x14ac:dyDescent="0.35"/>
    <row r="20212" customFormat="1" x14ac:dyDescent="0.35"/>
    <row r="20213" customFormat="1" x14ac:dyDescent="0.35"/>
    <row r="20214" customFormat="1" x14ac:dyDescent="0.35"/>
    <row r="20215" customFormat="1" x14ac:dyDescent="0.35"/>
    <row r="20216" customFormat="1" x14ac:dyDescent="0.35"/>
    <row r="20217" customFormat="1" x14ac:dyDescent="0.35"/>
    <row r="20218" customFormat="1" x14ac:dyDescent="0.35"/>
    <row r="20219" customFormat="1" x14ac:dyDescent="0.35"/>
    <row r="20220" customFormat="1" x14ac:dyDescent="0.35"/>
    <row r="20221" customFormat="1" x14ac:dyDescent="0.35"/>
    <row r="20222" customFormat="1" x14ac:dyDescent="0.35"/>
    <row r="20223" customFormat="1" x14ac:dyDescent="0.35"/>
    <row r="20224" customFormat="1" x14ac:dyDescent="0.35"/>
    <row r="20225" customFormat="1" x14ac:dyDescent="0.35"/>
    <row r="20226" customFormat="1" x14ac:dyDescent="0.35"/>
    <row r="20227" customFormat="1" x14ac:dyDescent="0.35"/>
    <row r="20228" customFormat="1" x14ac:dyDescent="0.35"/>
    <row r="20229" customFormat="1" x14ac:dyDescent="0.35"/>
    <row r="20230" customFormat="1" x14ac:dyDescent="0.35"/>
    <row r="20231" customFormat="1" x14ac:dyDescent="0.35"/>
    <row r="20232" customFormat="1" x14ac:dyDescent="0.35"/>
    <row r="20233" customFormat="1" x14ac:dyDescent="0.35"/>
    <row r="20234" customFormat="1" x14ac:dyDescent="0.35"/>
    <row r="20235" customFormat="1" x14ac:dyDescent="0.35"/>
    <row r="20236" customFormat="1" x14ac:dyDescent="0.35"/>
    <row r="20237" customFormat="1" x14ac:dyDescent="0.35"/>
    <row r="20238" customFormat="1" x14ac:dyDescent="0.35"/>
    <row r="20239" customFormat="1" x14ac:dyDescent="0.35"/>
    <row r="20240" customFormat="1" x14ac:dyDescent="0.35"/>
    <row r="20241" customFormat="1" x14ac:dyDescent="0.35"/>
    <row r="20242" customFormat="1" x14ac:dyDescent="0.35"/>
    <row r="20243" customFormat="1" x14ac:dyDescent="0.35"/>
    <row r="20244" customFormat="1" x14ac:dyDescent="0.35"/>
    <row r="20245" customFormat="1" x14ac:dyDescent="0.35"/>
    <row r="20246" customFormat="1" x14ac:dyDescent="0.35"/>
    <row r="20247" customFormat="1" x14ac:dyDescent="0.35"/>
    <row r="20248" customFormat="1" x14ac:dyDescent="0.35"/>
    <row r="20249" customFormat="1" x14ac:dyDescent="0.35"/>
    <row r="20250" customFormat="1" x14ac:dyDescent="0.35"/>
    <row r="20251" customFormat="1" x14ac:dyDescent="0.35"/>
    <row r="20252" customFormat="1" x14ac:dyDescent="0.35"/>
    <row r="20253" customFormat="1" x14ac:dyDescent="0.35"/>
    <row r="20254" customFormat="1" x14ac:dyDescent="0.35"/>
    <row r="20255" customFormat="1" x14ac:dyDescent="0.35"/>
    <row r="20256" customFormat="1" x14ac:dyDescent="0.35"/>
    <row r="20257" customFormat="1" x14ac:dyDescent="0.35"/>
    <row r="20258" customFormat="1" x14ac:dyDescent="0.35"/>
    <row r="20259" customFormat="1" x14ac:dyDescent="0.35"/>
    <row r="20260" customFormat="1" x14ac:dyDescent="0.35"/>
    <row r="20261" customFormat="1" x14ac:dyDescent="0.35"/>
    <row r="20262" customFormat="1" x14ac:dyDescent="0.35"/>
    <row r="20263" customFormat="1" x14ac:dyDescent="0.35"/>
    <row r="20264" customFormat="1" x14ac:dyDescent="0.35"/>
    <row r="20265" customFormat="1" x14ac:dyDescent="0.35"/>
    <row r="20266" customFormat="1" x14ac:dyDescent="0.35"/>
    <row r="20267" customFormat="1" x14ac:dyDescent="0.35"/>
    <row r="20268" customFormat="1" x14ac:dyDescent="0.35"/>
    <row r="20269" customFormat="1" x14ac:dyDescent="0.35"/>
    <row r="20270" customFormat="1" x14ac:dyDescent="0.35"/>
    <row r="20271" customFormat="1" x14ac:dyDescent="0.35"/>
    <row r="20272" customFormat="1" x14ac:dyDescent="0.35"/>
    <row r="20273" customFormat="1" x14ac:dyDescent="0.35"/>
    <row r="20274" customFormat="1" x14ac:dyDescent="0.35"/>
    <row r="20275" customFormat="1" x14ac:dyDescent="0.35"/>
    <row r="20276" customFormat="1" x14ac:dyDescent="0.35"/>
    <row r="20277" customFormat="1" x14ac:dyDescent="0.35"/>
    <row r="20278" customFormat="1" x14ac:dyDescent="0.35"/>
    <row r="20279" customFormat="1" x14ac:dyDescent="0.35"/>
    <row r="20280" customFormat="1" x14ac:dyDescent="0.35"/>
    <row r="20281" customFormat="1" x14ac:dyDescent="0.35"/>
    <row r="20282" customFormat="1" x14ac:dyDescent="0.35"/>
    <row r="20283" customFormat="1" x14ac:dyDescent="0.35"/>
    <row r="20284" customFormat="1" x14ac:dyDescent="0.35"/>
    <row r="20285" customFormat="1" x14ac:dyDescent="0.35"/>
    <row r="20286" customFormat="1" x14ac:dyDescent="0.35"/>
    <row r="20287" customFormat="1" x14ac:dyDescent="0.35"/>
    <row r="20288" customFormat="1" x14ac:dyDescent="0.35"/>
    <row r="20289" customFormat="1" x14ac:dyDescent="0.35"/>
    <row r="20290" customFormat="1" x14ac:dyDescent="0.35"/>
    <row r="20291" customFormat="1" x14ac:dyDescent="0.35"/>
    <row r="20292" customFormat="1" x14ac:dyDescent="0.35"/>
    <row r="20293" customFormat="1" x14ac:dyDescent="0.35"/>
    <row r="20294" customFormat="1" x14ac:dyDescent="0.35"/>
    <row r="20295" customFormat="1" x14ac:dyDescent="0.35"/>
    <row r="20296" customFormat="1" x14ac:dyDescent="0.35"/>
    <row r="20297" customFormat="1" x14ac:dyDescent="0.35"/>
    <row r="20298" customFormat="1" x14ac:dyDescent="0.35"/>
    <row r="20299" customFormat="1" x14ac:dyDescent="0.35"/>
    <row r="20300" customFormat="1" x14ac:dyDescent="0.35"/>
    <row r="20301" customFormat="1" x14ac:dyDescent="0.35"/>
    <row r="20302" customFormat="1" x14ac:dyDescent="0.35"/>
    <row r="20303" customFormat="1" x14ac:dyDescent="0.35"/>
    <row r="20304" customFormat="1" x14ac:dyDescent="0.35"/>
    <row r="20305" customFormat="1" x14ac:dyDescent="0.35"/>
    <row r="20306" customFormat="1" x14ac:dyDescent="0.35"/>
    <row r="20307" customFormat="1" x14ac:dyDescent="0.35"/>
    <row r="20308" customFormat="1" x14ac:dyDescent="0.35"/>
    <row r="20309" customFormat="1" x14ac:dyDescent="0.35"/>
    <row r="20310" customFormat="1" x14ac:dyDescent="0.35"/>
    <row r="20311" customFormat="1" x14ac:dyDescent="0.35"/>
    <row r="20312" customFormat="1" x14ac:dyDescent="0.35"/>
    <row r="20313" customFormat="1" x14ac:dyDescent="0.35"/>
    <row r="20314" customFormat="1" x14ac:dyDescent="0.35"/>
    <row r="20315" customFormat="1" x14ac:dyDescent="0.35"/>
    <row r="20316" customFormat="1" x14ac:dyDescent="0.35"/>
    <row r="20317" customFormat="1" x14ac:dyDescent="0.35"/>
    <row r="20318" customFormat="1" x14ac:dyDescent="0.35"/>
    <row r="20319" customFormat="1" x14ac:dyDescent="0.35"/>
    <row r="20320" customFormat="1" x14ac:dyDescent="0.35"/>
    <row r="20321" customFormat="1" x14ac:dyDescent="0.35"/>
    <row r="20322" customFormat="1" x14ac:dyDescent="0.35"/>
    <row r="20323" customFormat="1" x14ac:dyDescent="0.35"/>
    <row r="20324" customFormat="1" x14ac:dyDescent="0.35"/>
    <row r="20325" customFormat="1" x14ac:dyDescent="0.35"/>
    <row r="20326" customFormat="1" x14ac:dyDescent="0.35"/>
    <row r="20327" customFormat="1" x14ac:dyDescent="0.35"/>
    <row r="20328" customFormat="1" x14ac:dyDescent="0.35"/>
    <row r="20329" customFormat="1" x14ac:dyDescent="0.35"/>
    <row r="20330" customFormat="1" x14ac:dyDescent="0.35"/>
    <row r="20331" customFormat="1" x14ac:dyDescent="0.35"/>
    <row r="20332" customFormat="1" x14ac:dyDescent="0.35"/>
    <row r="20333" customFormat="1" x14ac:dyDescent="0.35"/>
    <row r="20334" customFormat="1" x14ac:dyDescent="0.35"/>
    <row r="20335" customFormat="1" x14ac:dyDescent="0.35"/>
    <row r="20336" customFormat="1" x14ac:dyDescent="0.35"/>
    <row r="20337" customFormat="1" x14ac:dyDescent="0.35"/>
    <row r="20338" customFormat="1" x14ac:dyDescent="0.35"/>
    <row r="20339" customFormat="1" x14ac:dyDescent="0.35"/>
    <row r="20340" customFormat="1" x14ac:dyDescent="0.35"/>
    <row r="20341" customFormat="1" x14ac:dyDescent="0.35"/>
    <row r="20342" customFormat="1" x14ac:dyDescent="0.35"/>
    <row r="20343" customFormat="1" x14ac:dyDescent="0.35"/>
    <row r="20344" customFormat="1" x14ac:dyDescent="0.35"/>
    <row r="20345" customFormat="1" x14ac:dyDescent="0.35"/>
    <row r="20346" customFormat="1" x14ac:dyDescent="0.35"/>
    <row r="20347" customFormat="1" x14ac:dyDescent="0.35"/>
    <row r="20348" customFormat="1" x14ac:dyDescent="0.35"/>
    <row r="20349" customFormat="1" x14ac:dyDescent="0.35"/>
    <row r="20350" customFormat="1" x14ac:dyDescent="0.35"/>
    <row r="20351" customFormat="1" x14ac:dyDescent="0.35"/>
    <row r="20352" customFormat="1" x14ac:dyDescent="0.35"/>
    <row r="20353" customFormat="1" x14ac:dyDescent="0.35"/>
    <row r="20354" customFormat="1" x14ac:dyDescent="0.35"/>
    <row r="20355" customFormat="1" x14ac:dyDescent="0.35"/>
    <row r="20356" customFormat="1" x14ac:dyDescent="0.35"/>
    <row r="20357" customFormat="1" x14ac:dyDescent="0.35"/>
    <row r="20358" customFormat="1" x14ac:dyDescent="0.35"/>
    <row r="20359" customFormat="1" x14ac:dyDescent="0.35"/>
    <row r="20360" customFormat="1" x14ac:dyDescent="0.35"/>
    <row r="20361" customFormat="1" x14ac:dyDescent="0.35"/>
    <row r="20362" customFormat="1" x14ac:dyDescent="0.35"/>
    <row r="20363" customFormat="1" x14ac:dyDescent="0.35"/>
    <row r="20364" customFormat="1" x14ac:dyDescent="0.35"/>
    <row r="20365" customFormat="1" x14ac:dyDescent="0.35"/>
    <row r="20366" customFormat="1" x14ac:dyDescent="0.35"/>
    <row r="20367" customFormat="1" x14ac:dyDescent="0.35"/>
    <row r="20368" customFormat="1" x14ac:dyDescent="0.35"/>
    <row r="20369" customFormat="1" x14ac:dyDescent="0.35"/>
    <row r="20370" customFormat="1" x14ac:dyDescent="0.35"/>
    <row r="20371" customFormat="1" x14ac:dyDescent="0.35"/>
    <row r="20372" customFormat="1" x14ac:dyDescent="0.35"/>
    <row r="20373" customFormat="1" x14ac:dyDescent="0.35"/>
    <row r="20374" customFormat="1" x14ac:dyDescent="0.35"/>
    <row r="20375" customFormat="1" x14ac:dyDescent="0.35"/>
    <row r="20376" customFormat="1" x14ac:dyDescent="0.35"/>
    <row r="20377" customFormat="1" x14ac:dyDescent="0.35"/>
    <row r="20378" customFormat="1" x14ac:dyDescent="0.35"/>
    <row r="20379" customFormat="1" x14ac:dyDescent="0.35"/>
    <row r="20380" customFormat="1" x14ac:dyDescent="0.35"/>
    <row r="20381" customFormat="1" x14ac:dyDescent="0.35"/>
    <row r="20382" customFormat="1" x14ac:dyDescent="0.35"/>
    <row r="20383" customFormat="1" x14ac:dyDescent="0.35"/>
    <row r="20384" customFormat="1" x14ac:dyDescent="0.35"/>
    <row r="20385" customFormat="1" x14ac:dyDescent="0.35"/>
    <row r="20386" customFormat="1" x14ac:dyDescent="0.35"/>
    <row r="20387" customFormat="1" x14ac:dyDescent="0.35"/>
    <row r="20388" customFormat="1" x14ac:dyDescent="0.35"/>
    <row r="20389" customFormat="1" x14ac:dyDescent="0.35"/>
    <row r="20390" customFormat="1" x14ac:dyDescent="0.35"/>
    <row r="20391" customFormat="1" x14ac:dyDescent="0.35"/>
    <row r="20392" customFormat="1" x14ac:dyDescent="0.35"/>
    <row r="20393" customFormat="1" x14ac:dyDescent="0.35"/>
    <row r="20394" customFormat="1" x14ac:dyDescent="0.35"/>
    <row r="20395" customFormat="1" x14ac:dyDescent="0.35"/>
    <row r="20396" customFormat="1" x14ac:dyDescent="0.35"/>
    <row r="20397" customFormat="1" x14ac:dyDescent="0.35"/>
    <row r="20398" customFormat="1" x14ac:dyDescent="0.35"/>
    <row r="20399" customFormat="1" x14ac:dyDescent="0.35"/>
    <row r="20400" customFormat="1" x14ac:dyDescent="0.35"/>
    <row r="20401" customFormat="1" x14ac:dyDescent="0.35"/>
    <row r="20402" customFormat="1" x14ac:dyDescent="0.35"/>
    <row r="20403" customFormat="1" x14ac:dyDescent="0.35"/>
    <row r="20404" customFormat="1" x14ac:dyDescent="0.35"/>
    <row r="20405" customFormat="1" x14ac:dyDescent="0.35"/>
    <row r="20406" customFormat="1" x14ac:dyDescent="0.35"/>
    <row r="20407" customFormat="1" x14ac:dyDescent="0.35"/>
    <row r="20408" customFormat="1" x14ac:dyDescent="0.35"/>
    <row r="20409" customFormat="1" x14ac:dyDescent="0.35"/>
    <row r="20410" customFormat="1" x14ac:dyDescent="0.35"/>
    <row r="20411" customFormat="1" x14ac:dyDescent="0.35"/>
    <row r="20412" customFormat="1" x14ac:dyDescent="0.35"/>
    <row r="20413" customFormat="1" x14ac:dyDescent="0.35"/>
    <row r="20414" customFormat="1" x14ac:dyDescent="0.35"/>
    <row r="20415" customFormat="1" x14ac:dyDescent="0.35"/>
    <row r="20416" customFormat="1" x14ac:dyDescent="0.35"/>
    <row r="20417" customFormat="1" x14ac:dyDescent="0.35"/>
    <row r="20418" customFormat="1" x14ac:dyDescent="0.35"/>
    <row r="20419" customFormat="1" x14ac:dyDescent="0.35"/>
    <row r="20420" customFormat="1" x14ac:dyDescent="0.35"/>
    <row r="20421" customFormat="1" x14ac:dyDescent="0.35"/>
    <row r="20422" customFormat="1" x14ac:dyDescent="0.35"/>
    <row r="20423" customFormat="1" x14ac:dyDescent="0.35"/>
    <row r="20424" customFormat="1" x14ac:dyDescent="0.35"/>
    <row r="20425" customFormat="1" x14ac:dyDescent="0.35"/>
    <row r="20426" customFormat="1" x14ac:dyDescent="0.35"/>
    <row r="20427" customFormat="1" x14ac:dyDescent="0.35"/>
    <row r="20428" customFormat="1" x14ac:dyDescent="0.35"/>
    <row r="20429" customFormat="1" x14ac:dyDescent="0.35"/>
    <row r="20430" customFormat="1" x14ac:dyDescent="0.35"/>
    <row r="20431" customFormat="1" x14ac:dyDescent="0.35"/>
    <row r="20432" customFormat="1" x14ac:dyDescent="0.35"/>
    <row r="20433" customFormat="1" x14ac:dyDescent="0.35"/>
    <row r="20434" customFormat="1" x14ac:dyDescent="0.35"/>
    <row r="20435" customFormat="1" x14ac:dyDescent="0.35"/>
    <row r="20436" customFormat="1" x14ac:dyDescent="0.35"/>
    <row r="20437" customFormat="1" x14ac:dyDescent="0.35"/>
    <row r="20438" customFormat="1" x14ac:dyDescent="0.35"/>
    <row r="20439" customFormat="1" x14ac:dyDescent="0.35"/>
    <row r="20440" customFormat="1" x14ac:dyDescent="0.35"/>
    <row r="20441" customFormat="1" x14ac:dyDescent="0.35"/>
    <row r="20442" customFormat="1" x14ac:dyDescent="0.35"/>
    <row r="20443" customFormat="1" x14ac:dyDescent="0.35"/>
    <row r="20444" customFormat="1" x14ac:dyDescent="0.35"/>
    <row r="20445" customFormat="1" x14ac:dyDescent="0.35"/>
    <row r="20446" customFormat="1" x14ac:dyDescent="0.35"/>
    <row r="20447" customFormat="1" x14ac:dyDescent="0.35"/>
    <row r="20448" customFormat="1" x14ac:dyDescent="0.35"/>
    <row r="20449" customFormat="1" x14ac:dyDescent="0.35"/>
    <row r="20450" customFormat="1" x14ac:dyDescent="0.35"/>
    <row r="20451" customFormat="1" x14ac:dyDescent="0.35"/>
    <row r="20452" customFormat="1" x14ac:dyDescent="0.35"/>
    <row r="20453" customFormat="1" x14ac:dyDescent="0.35"/>
    <row r="20454" customFormat="1" x14ac:dyDescent="0.35"/>
    <row r="20455" customFormat="1" x14ac:dyDescent="0.35"/>
    <row r="20456" customFormat="1" x14ac:dyDescent="0.35"/>
    <row r="20457" customFormat="1" x14ac:dyDescent="0.35"/>
    <row r="20458" customFormat="1" x14ac:dyDescent="0.35"/>
    <row r="20459" customFormat="1" x14ac:dyDescent="0.35"/>
    <row r="20460" customFormat="1" x14ac:dyDescent="0.35"/>
    <row r="20461" customFormat="1" x14ac:dyDescent="0.35"/>
    <row r="20462" customFormat="1" x14ac:dyDescent="0.35"/>
    <row r="20463" customFormat="1" x14ac:dyDescent="0.35"/>
    <row r="20464" customFormat="1" x14ac:dyDescent="0.35"/>
    <row r="20465" customFormat="1" x14ac:dyDescent="0.35"/>
    <row r="20466" customFormat="1" x14ac:dyDescent="0.35"/>
    <row r="20467" customFormat="1" x14ac:dyDescent="0.35"/>
    <row r="20468" customFormat="1" x14ac:dyDescent="0.35"/>
    <row r="20469" customFormat="1" x14ac:dyDescent="0.35"/>
    <row r="20470" customFormat="1" x14ac:dyDescent="0.35"/>
    <row r="20471" customFormat="1" x14ac:dyDescent="0.35"/>
    <row r="20472" customFormat="1" x14ac:dyDescent="0.35"/>
    <row r="20473" customFormat="1" x14ac:dyDescent="0.35"/>
    <row r="20474" customFormat="1" x14ac:dyDescent="0.35"/>
    <row r="20475" customFormat="1" x14ac:dyDescent="0.35"/>
    <row r="20476" customFormat="1" x14ac:dyDescent="0.35"/>
    <row r="20477" customFormat="1" x14ac:dyDescent="0.35"/>
    <row r="20478" customFormat="1" x14ac:dyDescent="0.35"/>
    <row r="20479" customFormat="1" x14ac:dyDescent="0.35"/>
    <row r="20480" customFormat="1" x14ac:dyDescent="0.35"/>
    <row r="20481" customFormat="1" x14ac:dyDescent="0.35"/>
    <row r="20482" customFormat="1" x14ac:dyDescent="0.35"/>
    <row r="20483" customFormat="1" x14ac:dyDescent="0.35"/>
    <row r="20484" customFormat="1" x14ac:dyDescent="0.35"/>
    <row r="20485" customFormat="1" x14ac:dyDescent="0.35"/>
    <row r="20486" customFormat="1" x14ac:dyDescent="0.35"/>
    <row r="20487" customFormat="1" x14ac:dyDescent="0.35"/>
    <row r="20488" customFormat="1" x14ac:dyDescent="0.35"/>
    <row r="20489" customFormat="1" x14ac:dyDescent="0.35"/>
    <row r="20490" customFormat="1" x14ac:dyDescent="0.35"/>
    <row r="20491" customFormat="1" x14ac:dyDescent="0.35"/>
    <row r="20492" customFormat="1" x14ac:dyDescent="0.35"/>
    <row r="20493" customFormat="1" x14ac:dyDescent="0.35"/>
    <row r="20494" customFormat="1" x14ac:dyDescent="0.35"/>
    <row r="20495" customFormat="1" x14ac:dyDescent="0.35"/>
    <row r="20496" customFormat="1" x14ac:dyDescent="0.35"/>
    <row r="20497" customFormat="1" x14ac:dyDescent="0.35"/>
    <row r="20498" customFormat="1" x14ac:dyDescent="0.35"/>
    <row r="20499" customFormat="1" x14ac:dyDescent="0.35"/>
    <row r="20500" customFormat="1" x14ac:dyDescent="0.35"/>
    <row r="20501" customFormat="1" x14ac:dyDescent="0.35"/>
    <row r="20502" customFormat="1" x14ac:dyDescent="0.35"/>
    <row r="20503" customFormat="1" x14ac:dyDescent="0.35"/>
    <row r="20504" customFormat="1" x14ac:dyDescent="0.35"/>
    <row r="20505" customFormat="1" x14ac:dyDescent="0.35"/>
    <row r="20506" customFormat="1" x14ac:dyDescent="0.35"/>
    <row r="20507" customFormat="1" x14ac:dyDescent="0.35"/>
    <row r="20508" customFormat="1" x14ac:dyDescent="0.35"/>
    <row r="20509" customFormat="1" x14ac:dyDescent="0.35"/>
    <row r="20510" customFormat="1" x14ac:dyDescent="0.35"/>
    <row r="20511" customFormat="1" x14ac:dyDescent="0.35"/>
    <row r="20512" customFormat="1" x14ac:dyDescent="0.35"/>
    <row r="20513" customFormat="1" x14ac:dyDescent="0.35"/>
    <row r="20514" customFormat="1" x14ac:dyDescent="0.35"/>
    <row r="20515" customFormat="1" x14ac:dyDescent="0.35"/>
    <row r="20516" customFormat="1" x14ac:dyDescent="0.35"/>
    <row r="20517" customFormat="1" x14ac:dyDescent="0.35"/>
    <row r="20518" customFormat="1" x14ac:dyDescent="0.35"/>
    <row r="20519" customFormat="1" x14ac:dyDescent="0.35"/>
    <row r="20520" customFormat="1" x14ac:dyDescent="0.35"/>
    <row r="20521" customFormat="1" x14ac:dyDescent="0.35"/>
    <row r="20522" customFormat="1" x14ac:dyDescent="0.35"/>
    <row r="20523" customFormat="1" x14ac:dyDescent="0.35"/>
    <row r="20524" customFormat="1" x14ac:dyDescent="0.35"/>
    <row r="20525" customFormat="1" x14ac:dyDescent="0.35"/>
    <row r="20526" customFormat="1" x14ac:dyDescent="0.35"/>
    <row r="20527" customFormat="1" x14ac:dyDescent="0.35"/>
    <row r="20528" customFormat="1" x14ac:dyDescent="0.35"/>
    <row r="20529" customFormat="1" x14ac:dyDescent="0.35"/>
    <row r="20530" customFormat="1" x14ac:dyDescent="0.35"/>
    <row r="20531" customFormat="1" x14ac:dyDescent="0.35"/>
    <row r="20532" customFormat="1" x14ac:dyDescent="0.35"/>
    <row r="20533" customFormat="1" x14ac:dyDescent="0.35"/>
    <row r="20534" customFormat="1" x14ac:dyDescent="0.35"/>
    <row r="20535" customFormat="1" x14ac:dyDescent="0.35"/>
    <row r="20536" customFormat="1" x14ac:dyDescent="0.35"/>
    <row r="20537" customFormat="1" x14ac:dyDescent="0.35"/>
    <row r="20538" customFormat="1" x14ac:dyDescent="0.35"/>
    <row r="20539" customFormat="1" x14ac:dyDescent="0.35"/>
    <row r="20540" customFormat="1" x14ac:dyDescent="0.35"/>
    <row r="20541" customFormat="1" x14ac:dyDescent="0.35"/>
    <row r="20542" customFormat="1" x14ac:dyDescent="0.35"/>
    <row r="20543" customFormat="1" x14ac:dyDescent="0.35"/>
    <row r="20544" customFormat="1" x14ac:dyDescent="0.35"/>
    <row r="20545" customFormat="1" x14ac:dyDescent="0.35"/>
    <row r="20546" customFormat="1" x14ac:dyDescent="0.35"/>
    <row r="20547" customFormat="1" x14ac:dyDescent="0.35"/>
    <row r="20548" customFormat="1" x14ac:dyDescent="0.35"/>
    <row r="20549" customFormat="1" x14ac:dyDescent="0.35"/>
    <row r="20550" customFormat="1" x14ac:dyDescent="0.35"/>
    <row r="20551" customFormat="1" x14ac:dyDescent="0.35"/>
    <row r="20552" customFormat="1" x14ac:dyDescent="0.35"/>
    <row r="20553" customFormat="1" x14ac:dyDescent="0.35"/>
    <row r="20554" customFormat="1" x14ac:dyDescent="0.35"/>
    <row r="20555" customFormat="1" x14ac:dyDescent="0.35"/>
    <row r="20556" customFormat="1" x14ac:dyDescent="0.35"/>
    <row r="20557" customFormat="1" x14ac:dyDescent="0.35"/>
    <row r="20558" customFormat="1" x14ac:dyDescent="0.35"/>
    <row r="20559" customFormat="1" x14ac:dyDescent="0.35"/>
    <row r="20560" customFormat="1" x14ac:dyDescent="0.35"/>
    <row r="20561" customFormat="1" x14ac:dyDescent="0.35"/>
    <row r="20562" customFormat="1" x14ac:dyDescent="0.35"/>
    <row r="20563" customFormat="1" x14ac:dyDescent="0.35"/>
    <row r="20564" customFormat="1" x14ac:dyDescent="0.35"/>
    <row r="20565" customFormat="1" x14ac:dyDescent="0.35"/>
    <row r="20566" customFormat="1" x14ac:dyDescent="0.35"/>
    <row r="20567" customFormat="1" x14ac:dyDescent="0.35"/>
    <row r="20568" customFormat="1" x14ac:dyDescent="0.35"/>
    <row r="20569" customFormat="1" x14ac:dyDescent="0.35"/>
    <row r="20570" customFormat="1" x14ac:dyDescent="0.35"/>
    <row r="20571" customFormat="1" x14ac:dyDescent="0.35"/>
    <row r="20572" customFormat="1" x14ac:dyDescent="0.35"/>
    <row r="20573" customFormat="1" x14ac:dyDescent="0.35"/>
    <row r="20574" customFormat="1" x14ac:dyDescent="0.35"/>
    <row r="20575" customFormat="1" x14ac:dyDescent="0.35"/>
    <row r="20576" customFormat="1" x14ac:dyDescent="0.35"/>
    <row r="20577" customFormat="1" x14ac:dyDescent="0.35"/>
    <row r="20578" customFormat="1" x14ac:dyDescent="0.35"/>
    <row r="20579" customFormat="1" x14ac:dyDescent="0.35"/>
    <row r="20580" customFormat="1" x14ac:dyDescent="0.35"/>
    <row r="20581" customFormat="1" x14ac:dyDescent="0.35"/>
    <row r="20582" customFormat="1" x14ac:dyDescent="0.35"/>
    <row r="20583" customFormat="1" x14ac:dyDescent="0.35"/>
    <row r="20584" customFormat="1" x14ac:dyDescent="0.35"/>
    <row r="20585" customFormat="1" x14ac:dyDescent="0.35"/>
    <row r="20586" customFormat="1" x14ac:dyDescent="0.35"/>
    <row r="20587" customFormat="1" x14ac:dyDescent="0.35"/>
    <row r="20588" customFormat="1" x14ac:dyDescent="0.35"/>
    <row r="20589" customFormat="1" x14ac:dyDescent="0.35"/>
    <row r="20590" customFormat="1" x14ac:dyDescent="0.35"/>
    <row r="20591" customFormat="1" x14ac:dyDescent="0.35"/>
    <row r="20592" customFormat="1" x14ac:dyDescent="0.35"/>
    <row r="20593" customFormat="1" x14ac:dyDescent="0.35"/>
    <row r="20594" customFormat="1" x14ac:dyDescent="0.35"/>
    <row r="20595" customFormat="1" x14ac:dyDescent="0.35"/>
    <row r="20596" customFormat="1" x14ac:dyDescent="0.35"/>
    <row r="20597" customFormat="1" x14ac:dyDescent="0.35"/>
    <row r="20598" customFormat="1" x14ac:dyDescent="0.35"/>
    <row r="20599" customFormat="1" x14ac:dyDescent="0.35"/>
    <row r="20600" customFormat="1" x14ac:dyDescent="0.35"/>
    <row r="20601" customFormat="1" x14ac:dyDescent="0.35"/>
    <row r="20602" customFormat="1" x14ac:dyDescent="0.35"/>
    <row r="20603" customFormat="1" x14ac:dyDescent="0.35"/>
    <row r="20604" customFormat="1" x14ac:dyDescent="0.35"/>
    <row r="20605" customFormat="1" x14ac:dyDescent="0.35"/>
    <row r="20606" customFormat="1" x14ac:dyDescent="0.35"/>
    <row r="20607" customFormat="1" x14ac:dyDescent="0.35"/>
    <row r="20608" customFormat="1" x14ac:dyDescent="0.35"/>
    <row r="20609" customFormat="1" x14ac:dyDescent="0.35"/>
    <row r="20610" customFormat="1" x14ac:dyDescent="0.35"/>
    <row r="20611" customFormat="1" x14ac:dyDescent="0.35"/>
    <row r="20612" customFormat="1" x14ac:dyDescent="0.35"/>
    <row r="20613" customFormat="1" x14ac:dyDescent="0.35"/>
    <row r="20614" customFormat="1" x14ac:dyDescent="0.35"/>
    <row r="20615" customFormat="1" x14ac:dyDescent="0.35"/>
    <row r="20616" customFormat="1" x14ac:dyDescent="0.35"/>
    <row r="20617" customFormat="1" x14ac:dyDescent="0.35"/>
    <row r="20618" customFormat="1" x14ac:dyDescent="0.35"/>
    <row r="20619" customFormat="1" x14ac:dyDescent="0.35"/>
    <row r="20620" customFormat="1" x14ac:dyDescent="0.35"/>
    <row r="20621" customFormat="1" x14ac:dyDescent="0.35"/>
    <row r="20622" customFormat="1" x14ac:dyDescent="0.35"/>
    <row r="20623" customFormat="1" x14ac:dyDescent="0.35"/>
    <row r="20624" customFormat="1" x14ac:dyDescent="0.35"/>
    <row r="20625" customFormat="1" x14ac:dyDescent="0.35"/>
    <row r="20626" customFormat="1" x14ac:dyDescent="0.35"/>
    <row r="20627" customFormat="1" x14ac:dyDescent="0.35"/>
    <row r="20628" customFormat="1" x14ac:dyDescent="0.35"/>
    <row r="20629" customFormat="1" x14ac:dyDescent="0.35"/>
    <row r="20630" customFormat="1" x14ac:dyDescent="0.35"/>
    <row r="20631" customFormat="1" x14ac:dyDescent="0.35"/>
    <row r="20632" customFormat="1" x14ac:dyDescent="0.35"/>
    <row r="20633" customFormat="1" x14ac:dyDescent="0.35"/>
    <row r="20634" customFormat="1" x14ac:dyDescent="0.35"/>
    <row r="20635" customFormat="1" x14ac:dyDescent="0.35"/>
    <row r="20636" customFormat="1" x14ac:dyDescent="0.35"/>
    <row r="20637" customFormat="1" x14ac:dyDescent="0.35"/>
    <row r="20638" customFormat="1" x14ac:dyDescent="0.35"/>
    <row r="20639" customFormat="1" x14ac:dyDescent="0.35"/>
    <row r="20640" customFormat="1" x14ac:dyDescent="0.35"/>
    <row r="20641" customFormat="1" x14ac:dyDescent="0.35"/>
    <row r="20642" customFormat="1" x14ac:dyDescent="0.35"/>
    <row r="20643" customFormat="1" x14ac:dyDescent="0.35"/>
    <row r="20644" customFormat="1" x14ac:dyDescent="0.35"/>
    <row r="20645" customFormat="1" x14ac:dyDescent="0.35"/>
    <row r="20646" customFormat="1" x14ac:dyDescent="0.35"/>
    <row r="20647" customFormat="1" x14ac:dyDescent="0.35"/>
    <row r="20648" customFormat="1" x14ac:dyDescent="0.35"/>
    <row r="20649" customFormat="1" x14ac:dyDescent="0.35"/>
    <row r="20650" customFormat="1" x14ac:dyDescent="0.35"/>
    <row r="20651" customFormat="1" x14ac:dyDescent="0.35"/>
    <row r="20652" customFormat="1" x14ac:dyDescent="0.35"/>
    <row r="20653" customFormat="1" x14ac:dyDescent="0.35"/>
    <row r="20654" customFormat="1" x14ac:dyDescent="0.35"/>
    <row r="20655" customFormat="1" x14ac:dyDescent="0.35"/>
    <row r="20656" customFormat="1" x14ac:dyDescent="0.35"/>
    <row r="20657" customFormat="1" x14ac:dyDescent="0.35"/>
    <row r="20658" customFormat="1" x14ac:dyDescent="0.35"/>
    <row r="20659" customFormat="1" x14ac:dyDescent="0.35"/>
    <row r="20660" customFormat="1" x14ac:dyDescent="0.35"/>
    <row r="20661" customFormat="1" x14ac:dyDescent="0.35"/>
    <row r="20662" customFormat="1" x14ac:dyDescent="0.35"/>
    <row r="20663" customFormat="1" x14ac:dyDescent="0.35"/>
    <row r="20664" customFormat="1" x14ac:dyDescent="0.35"/>
    <row r="20665" customFormat="1" x14ac:dyDescent="0.35"/>
    <row r="20666" customFormat="1" x14ac:dyDescent="0.35"/>
    <row r="20667" customFormat="1" x14ac:dyDescent="0.35"/>
    <row r="20668" customFormat="1" x14ac:dyDescent="0.35"/>
    <row r="20669" customFormat="1" x14ac:dyDescent="0.35"/>
    <row r="20670" customFormat="1" x14ac:dyDescent="0.35"/>
    <row r="20671" customFormat="1" x14ac:dyDescent="0.35"/>
    <row r="20672" customFormat="1" x14ac:dyDescent="0.35"/>
    <row r="20673" customFormat="1" x14ac:dyDescent="0.35"/>
    <row r="20674" customFormat="1" x14ac:dyDescent="0.35"/>
    <row r="20675" customFormat="1" x14ac:dyDescent="0.35"/>
    <row r="20676" customFormat="1" x14ac:dyDescent="0.35"/>
    <row r="20677" customFormat="1" x14ac:dyDescent="0.35"/>
    <row r="20678" customFormat="1" x14ac:dyDescent="0.35"/>
    <row r="20679" customFormat="1" x14ac:dyDescent="0.35"/>
    <row r="20680" customFormat="1" x14ac:dyDescent="0.35"/>
    <row r="20681" customFormat="1" x14ac:dyDescent="0.35"/>
    <row r="20682" customFormat="1" x14ac:dyDescent="0.35"/>
    <row r="20683" customFormat="1" x14ac:dyDescent="0.35"/>
    <row r="20684" customFormat="1" x14ac:dyDescent="0.35"/>
    <row r="20685" customFormat="1" x14ac:dyDescent="0.35"/>
    <row r="20686" customFormat="1" x14ac:dyDescent="0.35"/>
    <row r="20687" customFormat="1" x14ac:dyDescent="0.35"/>
    <row r="20688" customFormat="1" x14ac:dyDescent="0.35"/>
    <row r="20689" customFormat="1" x14ac:dyDescent="0.35"/>
    <row r="20690" customFormat="1" x14ac:dyDescent="0.35"/>
    <row r="20691" customFormat="1" x14ac:dyDescent="0.35"/>
    <row r="20692" customFormat="1" x14ac:dyDescent="0.35"/>
    <row r="20693" customFormat="1" x14ac:dyDescent="0.35"/>
    <row r="20694" customFormat="1" x14ac:dyDescent="0.35"/>
    <row r="20695" customFormat="1" x14ac:dyDescent="0.35"/>
    <row r="20696" customFormat="1" x14ac:dyDescent="0.35"/>
    <row r="20697" customFormat="1" x14ac:dyDescent="0.35"/>
    <row r="20698" customFormat="1" x14ac:dyDescent="0.35"/>
    <row r="20699" customFormat="1" x14ac:dyDescent="0.35"/>
    <row r="20700" customFormat="1" x14ac:dyDescent="0.35"/>
    <row r="20701" customFormat="1" x14ac:dyDescent="0.35"/>
    <row r="20702" customFormat="1" x14ac:dyDescent="0.35"/>
    <row r="20703" customFormat="1" x14ac:dyDescent="0.35"/>
    <row r="20704" customFormat="1" x14ac:dyDescent="0.35"/>
    <row r="20705" customFormat="1" x14ac:dyDescent="0.35"/>
    <row r="20706" customFormat="1" x14ac:dyDescent="0.35"/>
    <row r="20707" customFormat="1" x14ac:dyDescent="0.35"/>
    <row r="20708" customFormat="1" x14ac:dyDescent="0.35"/>
    <row r="20709" customFormat="1" x14ac:dyDescent="0.35"/>
    <row r="20710" customFormat="1" x14ac:dyDescent="0.35"/>
    <row r="20711" customFormat="1" x14ac:dyDescent="0.35"/>
    <row r="20712" customFormat="1" x14ac:dyDescent="0.35"/>
    <row r="20713" customFormat="1" x14ac:dyDescent="0.35"/>
    <row r="20714" customFormat="1" x14ac:dyDescent="0.35"/>
    <row r="20715" customFormat="1" x14ac:dyDescent="0.35"/>
    <row r="20716" customFormat="1" x14ac:dyDescent="0.35"/>
    <row r="20717" customFormat="1" x14ac:dyDescent="0.35"/>
    <row r="20718" customFormat="1" x14ac:dyDescent="0.35"/>
    <row r="20719" customFormat="1" x14ac:dyDescent="0.35"/>
    <row r="20720" customFormat="1" x14ac:dyDescent="0.35"/>
    <row r="20721" customFormat="1" x14ac:dyDescent="0.35"/>
    <row r="20722" customFormat="1" x14ac:dyDescent="0.35"/>
    <row r="20723" customFormat="1" x14ac:dyDescent="0.35"/>
    <row r="20724" customFormat="1" x14ac:dyDescent="0.35"/>
    <row r="20725" customFormat="1" x14ac:dyDescent="0.35"/>
    <row r="20726" customFormat="1" x14ac:dyDescent="0.35"/>
    <row r="20727" customFormat="1" x14ac:dyDescent="0.35"/>
    <row r="20728" customFormat="1" x14ac:dyDescent="0.35"/>
    <row r="20729" customFormat="1" x14ac:dyDescent="0.35"/>
    <row r="20730" customFormat="1" x14ac:dyDescent="0.35"/>
    <row r="20731" customFormat="1" x14ac:dyDescent="0.35"/>
    <row r="20732" customFormat="1" x14ac:dyDescent="0.35"/>
    <row r="20733" customFormat="1" x14ac:dyDescent="0.35"/>
    <row r="20734" customFormat="1" x14ac:dyDescent="0.35"/>
    <row r="20735" customFormat="1" x14ac:dyDescent="0.35"/>
    <row r="20736" customFormat="1" x14ac:dyDescent="0.35"/>
    <row r="20737" customFormat="1" x14ac:dyDescent="0.35"/>
    <row r="20738" customFormat="1" x14ac:dyDescent="0.35"/>
    <row r="20739" customFormat="1" x14ac:dyDescent="0.35"/>
    <row r="20740" customFormat="1" x14ac:dyDescent="0.35"/>
    <row r="20741" customFormat="1" x14ac:dyDescent="0.35"/>
    <row r="20742" customFormat="1" x14ac:dyDescent="0.35"/>
    <row r="20743" customFormat="1" x14ac:dyDescent="0.35"/>
    <row r="20744" customFormat="1" x14ac:dyDescent="0.35"/>
    <row r="20745" customFormat="1" x14ac:dyDescent="0.35"/>
    <row r="20746" customFormat="1" x14ac:dyDescent="0.35"/>
    <row r="20747" customFormat="1" x14ac:dyDescent="0.35"/>
    <row r="20748" customFormat="1" x14ac:dyDescent="0.35"/>
    <row r="20749" customFormat="1" x14ac:dyDescent="0.35"/>
    <row r="20750" customFormat="1" x14ac:dyDescent="0.35"/>
    <row r="20751" customFormat="1" x14ac:dyDescent="0.35"/>
    <row r="20752" customFormat="1" x14ac:dyDescent="0.35"/>
    <row r="20753" customFormat="1" x14ac:dyDescent="0.35"/>
    <row r="20754" customFormat="1" x14ac:dyDescent="0.35"/>
    <row r="20755" customFormat="1" x14ac:dyDescent="0.35"/>
    <row r="20756" customFormat="1" x14ac:dyDescent="0.35"/>
    <row r="20757" customFormat="1" x14ac:dyDescent="0.35"/>
    <row r="20758" customFormat="1" x14ac:dyDescent="0.35"/>
    <row r="20759" customFormat="1" x14ac:dyDescent="0.35"/>
    <row r="20760" customFormat="1" x14ac:dyDescent="0.35"/>
    <row r="20761" customFormat="1" x14ac:dyDescent="0.35"/>
    <row r="20762" customFormat="1" x14ac:dyDescent="0.35"/>
    <row r="20763" customFormat="1" x14ac:dyDescent="0.35"/>
    <row r="20764" customFormat="1" x14ac:dyDescent="0.35"/>
    <row r="20765" customFormat="1" x14ac:dyDescent="0.35"/>
    <row r="20766" customFormat="1" x14ac:dyDescent="0.35"/>
    <row r="20767" customFormat="1" x14ac:dyDescent="0.35"/>
    <row r="20768" customFormat="1" x14ac:dyDescent="0.35"/>
    <row r="20769" customFormat="1" x14ac:dyDescent="0.35"/>
    <row r="20770" customFormat="1" x14ac:dyDescent="0.35"/>
    <row r="20771" customFormat="1" x14ac:dyDescent="0.35"/>
    <row r="20772" customFormat="1" x14ac:dyDescent="0.35"/>
    <row r="20773" customFormat="1" x14ac:dyDescent="0.35"/>
    <row r="20774" customFormat="1" x14ac:dyDescent="0.35"/>
    <row r="20775" customFormat="1" x14ac:dyDescent="0.35"/>
    <row r="20776" customFormat="1" x14ac:dyDescent="0.35"/>
    <row r="20777" customFormat="1" x14ac:dyDescent="0.35"/>
    <row r="20778" customFormat="1" x14ac:dyDescent="0.35"/>
    <row r="20779" customFormat="1" x14ac:dyDescent="0.35"/>
    <row r="20780" customFormat="1" x14ac:dyDescent="0.35"/>
    <row r="20781" customFormat="1" x14ac:dyDescent="0.35"/>
    <row r="20782" customFormat="1" x14ac:dyDescent="0.35"/>
    <row r="20783" customFormat="1" x14ac:dyDescent="0.35"/>
    <row r="20784" customFormat="1" x14ac:dyDescent="0.35"/>
    <row r="20785" customFormat="1" x14ac:dyDescent="0.35"/>
    <row r="20786" customFormat="1" x14ac:dyDescent="0.35"/>
    <row r="20787" customFormat="1" x14ac:dyDescent="0.35"/>
    <row r="20788" customFormat="1" x14ac:dyDescent="0.35"/>
    <row r="20789" customFormat="1" x14ac:dyDescent="0.35"/>
    <row r="20790" customFormat="1" x14ac:dyDescent="0.35"/>
    <row r="20791" customFormat="1" x14ac:dyDescent="0.35"/>
    <row r="20792" customFormat="1" x14ac:dyDescent="0.35"/>
    <row r="20793" customFormat="1" x14ac:dyDescent="0.35"/>
    <row r="20794" customFormat="1" x14ac:dyDescent="0.35"/>
    <row r="20795" customFormat="1" x14ac:dyDescent="0.35"/>
    <row r="20796" customFormat="1" x14ac:dyDescent="0.35"/>
    <row r="20797" customFormat="1" x14ac:dyDescent="0.35"/>
    <row r="20798" customFormat="1" x14ac:dyDescent="0.35"/>
    <row r="20799" customFormat="1" x14ac:dyDescent="0.35"/>
    <row r="20800" customFormat="1" x14ac:dyDescent="0.35"/>
    <row r="20801" customFormat="1" x14ac:dyDescent="0.35"/>
    <row r="20802" customFormat="1" x14ac:dyDescent="0.35"/>
    <row r="20803" customFormat="1" x14ac:dyDescent="0.35"/>
    <row r="20804" customFormat="1" x14ac:dyDescent="0.35"/>
    <row r="20805" customFormat="1" x14ac:dyDescent="0.35"/>
    <row r="20806" customFormat="1" x14ac:dyDescent="0.35"/>
    <row r="20807" customFormat="1" x14ac:dyDescent="0.35"/>
    <row r="20808" customFormat="1" x14ac:dyDescent="0.35"/>
    <row r="20809" customFormat="1" x14ac:dyDescent="0.35"/>
    <row r="20810" customFormat="1" x14ac:dyDescent="0.35"/>
    <row r="20811" customFormat="1" x14ac:dyDescent="0.35"/>
    <row r="20812" customFormat="1" x14ac:dyDescent="0.35"/>
    <row r="20813" customFormat="1" x14ac:dyDescent="0.35"/>
    <row r="20814" customFormat="1" x14ac:dyDescent="0.35"/>
    <row r="20815" customFormat="1" x14ac:dyDescent="0.35"/>
    <row r="20816" customFormat="1" x14ac:dyDescent="0.35"/>
    <row r="20817" customFormat="1" x14ac:dyDescent="0.35"/>
    <row r="20818" customFormat="1" x14ac:dyDescent="0.35"/>
    <row r="20819" customFormat="1" x14ac:dyDescent="0.35"/>
    <row r="20820" customFormat="1" x14ac:dyDescent="0.35"/>
    <row r="20821" customFormat="1" x14ac:dyDescent="0.35"/>
    <row r="20822" customFormat="1" x14ac:dyDescent="0.35"/>
    <row r="20823" customFormat="1" x14ac:dyDescent="0.35"/>
    <row r="20824" customFormat="1" x14ac:dyDescent="0.35"/>
    <row r="20825" customFormat="1" x14ac:dyDescent="0.35"/>
    <row r="20826" customFormat="1" x14ac:dyDescent="0.35"/>
    <row r="20827" customFormat="1" x14ac:dyDescent="0.35"/>
    <row r="20828" customFormat="1" x14ac:dyDescent="0.35"/>
    <row r="20829" customFormat="1" x14ac:dyDescent="0.35"/>
    <row r="20830" customFormat="1" x14ac:dyDescent="0.35"/>
    <row r="20831" customFormat="1" x14ac:dyDescent="0.35"/>
    <row r="20832" customFormat="1" x14ac:dyDescent="0.35"/>
    <row r="20833" customFormat="1" x14ac:dyDescent="0.35"/>
    <row r="20834" customFormat="1" x14ac:dyDescent="0.35"/>
    <row r="20835" customFormat="1" x14ac:dyDescent="0.35"/>
    <row r="20836" customFormat="1" x14ac:dyDescent="0.35"/>
    <row r="20837" customFormat="1" x14ac:dyDescent="0.35"/>
    <row r="20838" customFormat="1" x14ac:dyDescent="0.35"/>
    <row r="20839" customFormat="1" x14ac:dyDescent="0.35"/>
    <row r="20840" customFormat="1" x14ac:dyDescent="0.35"/>
    <row r="20841" customFormat="1" x14ac:dyDescent="0.35"/>
    <row r="20842" customFormat="1" x14ac:dyDescent="0.35"/>
    <row r="20843" customFormat="1" x14ac:dyDescent="0.35"/>
    <row r="20844" customFormat="1" x14ac:dyDescent="0.35"/>
    <row r="20845" customFormat="1" x14ac:dyDescent="0.35"/>
    <row r="20846" customFormat="1" x14ac:dyDescent="0.35"/>
    <row r="20847" customFormat="1" x14ac:dyDescent="0.35"/>
    <row r="20848" customFormat="1" x14ac:dyDescent="0.35"/>
    <row r="20849" customFormat="1" x14ac:dyDescent="0.35"/>
    <row r="20850" customFormat="1" x14ac:dyDescent="0.35"/>
    <row r="20851" customFormat="1" x14ac:dyDescent="0.35"/>
    <row r="20852" customFormat="1" x14ac:dyDescent="0.35"/>
    <row r="20853" customFormat="1" x14ac:dyDescent="0.35"/>
    <row r="20854" customFormat="1" x14ac:dyDescent="0.35"/>
    <row r="20855" customFormat="1" x14ac:dyDescent="0.35"/>
    <row r="20856" customFormat="1" x14ac:dyDescent="0.35"/>
    <row r="20857" customFormat="1" x14ac:dyDescent="0.35"/>
    <row r="20858" customFormat="1" x14ac:dyDescent="0.35"/>
    <row r="20859" customFormat="1" x14ac:dyDescent="0.35"/>
    <row r="20860" customFormat="1" x14ac:dyDescent="0.35"/>
    <row r="20861" customFormat="1" x14ac:dyDescent="0.35"/>
    <row r="20862" customFormat="1" x14ac:dyDescent="0.35"/>
    <row r="20863" customFormat="1" x14ac:dyDescent="0.35"/>
    <row r="20864" customFormat="1" x14ac:dyDescent="0.35"/>
    <row r="20865" customFormat="1" x14ac:dyDescent="0.35"/>
    <row r="20866" customFormat="1" x14ac:dyDescent="0.35"/>
    <row r="20867" customFormat="1" x14ac:dyDescent="0.35"/>
    <row r="20868" customFormat="1" x14ac:dyDescent="0.35"/>
    <row r="20869" customFormat="1" x14ac:dyDescent="0.35"/>
    <row r="20870" customFormat="1" x14ac:dyDescent="0.35"/>
    <row r="20871" customFormat="1" x14ac:dyDescent="0.35"/>
    <row r="20872" customFormat="1" x14ac:dyDescent="0.35"/>
    <row r="20873" customFormat="1" x14ac:dyDescent="0.35"/>
    <row r="20874" customFormat="1" x14ac:dyDescent="0.35"/>
    <row r="20875" customFormat="1" x14ac:dyDescent="0.35"/>
    <row r="20876" customFormat="1" x14ac:dyDescent="0.35"/>
    <row r="20877" customFormat="1" x14ac:dyDescent="0.35"/>
    <row r="20878" customFormat="1" x14ac:dyDescent="0.35"/>
    <row r="20879" customFormat="1" x14ac:dyDescent="0.35"/>
    <row r="20880" customFormat="1" x14ac:dyDescent="0.35"/>
    <row r="20881" customFormat="1" x14ac:dyDescent="0.35"/>
    <row r="20882" customFormat="1" x14ac:dyDescent="0.35"/>
    <row r="20883" customFormat="1" x14ac:dyDescent="0.35"/>
    <row r="20884" customFormat="1" x14ac:dyDescent="0.35"/>
    <row r="20885" customFormat="1" x14ac:dyDescent="0.35"/>
    <row r="20886" customFormat="1" x14ac:dyDescent="0.35"/>
    <row r="20887" customFormat="1" x14ac:dyDescent="0.35"/>
    <row r="20888" customFormat="1" x14ac:dyDescent="0.35"/>
    <row r="20889" customFormat="1" x14ac:dyDescent="0.35"/>
    <row r="20890" customFormat="1" x14ac:dyDescent="0.35"/>
    <row r="20891" customFormat="1" x14ac:dyDescent="0.35"/>
    <row r="20892" customFormat="1" x14ac:dyDescent="0.35"/>
    <row r="20893" customFormat="1" x14ac:dyDescent="0.35"/>
    <row r="20894" customFormat="1" x14ac:dyDescent="0.35"/>
    <row r="20895" customFormat="1" x14ac:dyDescent="0.35"/>
    <row r="20896" customFormat="1" x14ac:dyDescent="0.35"/>
    <row r="20897" customFormat="1" x14ac:dyDescent="0.35"/>
    <row r="20898" customFormat="1" x14ac:dyDescent="0.35"/>
    <row r="20899" customFormat="1" x14ac:dyDescent="0.35"/>
    <row r="20900" customFormat="1" x14ac:dyDescent="0.35"/>
    <row r="20901" customFormat="1" x14ac:dyDescent="0.35"/>
    <row r="20902" customFormat="1" x14ac:dyDescent="0.35"/>
    <row r="20903" customFormat="1" x14ac:dyDescent="0.35"/>
    <row r="20904" customFormat="1" x14ac:dyDescent="0.35"/>
    <row r="20905" customFormat="1" x14ac:dyDescent="0.35"/>
    <row r="20906" customFormat="1" x14ac:dyDescent="0.35"/>
    <row r="20907" customFormat="1" x14ac:dyDescent="0.35"/>
    <row r="20908" customFormat="1" x14ac:dyDescent="0.35"/>
    <row r="20909" customFormat="1" x14ac:dyDescent="0.35"/>
    <row r="20910" customFormat="1" x14ac:dyDescent="0.35"/>
    <row r="20911" customFormat="1" x14ac:dyDescent="0.35"/>
    <row r="20912" customFormat="1" x14ac:dyDescent="0.35"/>
    <row r="20913" customFormat="1" x14ac:dyDescent="0.35"/>
    <row r="20914" customFormat="1" x14ac:dyDescent="0.35"/>
    <row r="20915" customFormat="1" x14ac:dyDescent="0.35"/>
    <row r="20916" customFormat="1" x14ac:dyDescent="0.35"/>
    <row r="20917" customFormat="1" x14ac:dyDescent="0.35"/>
    <row r="20918" customFormat="1" x14ac:dyDescent="0.35"/>
    <row r="20919" customFormat="1" x14ac:dyDescent="0.35"/>
    <row r="20920" customFormat="1" x14ac:dyDescent="0.35"/>
    <row r="20921" customFormat="1" x14ac:dyDescent="0.35"/>
    <row r="20922" customFormat="1" x14ac:dyDescent="0.35"/>
    <row r="20923" customFormat="1" x14ac:dyDescent="0.35"/>
    <row r="20924" customFormat="1" x14ac:dyDescent="0.35"/>
    <row r="20925" customFormat="1" x14ac:dyDescent="0.35"/>
    <row r="20926" customFormat="1" x14ac:dyDescent="0.35"/>
    <row r="20927" customFormat="1" x14ac:dyDescent="0.35"/>
    <row r="20928" customFormat="1" x14ac:dyDescent="0.35"/>
    <row r="20929" customFormat="1" x14ac:dyDescent="0.35"/>
    <row r="20930" customFormat="1" x14ac:dyDescent="0.35"/>
    <row r="20931" customFormat="1" x14ac:dyDescent="0.35"/>
    <row r="20932" customFormat="1" x14ac:dyDescent="0.35"/>
    <row r="20933" customFormat="1" x14ac:dyDescent="0.35"/>
    <row r="20934" customFormat="1" x14ac:dyDescent="0.35"/>
    <row r="20935" customFormat="1" x14ac:dyDescent="0.35"/>
    <row r="20936" customFormat="1" x14ac:dyDescent="0.35"/>
    <row r="20937" customFormat="1" x14ac:dyDescent="0.35"/>
    <row r="20938" customFormat="1" x14ac:dyDescent="0.35"/>
    <row r="20939" customFormat="1" x14ac:dyDescent="0.35"/>
    <row r="20940" customFormat="1" x14ac:dyDescent="0.35"/>
    <row r="20941" customFormat="1" x14ac:dyDescent="0.35"/>
    <row r="20942" customFormat="1" x14ac:dyDescent="0.35"/>
    <row r="20943" customFormat="1" x14ac:dyDescent="0.35"/>
    <row r="20944" customFormat="1" x14ac:dyDescent="0.35"/>
    <row r="20945" customFormat="1" x14ac:dyDescent="0.35"/>
    <row r="20946" customFormat="1" x14ac:dyDescent="0.35"/>
    <row r="20947" customFormat="1" x14ac:dyDescent="0.35"/>
    <row r="20948" customFormat="1" x14ac:dyDescent="0.35"/>
    <row r="20949" customFormat="1" x14ac:dyDescent="0.35"/>
    <row r="20950" customFormat="1" x14ac:dyDescent="0.35"/>
    <row r="20951" customFormat="1" x14ac:dyDescent="0.35"/>
    <row r="20952" customFormat="1" x14ac:dyDescent="0.35"/>
    <row r="20953" customFormat="1" x14ac:dyDescent="0.35"/>
    <row r="20954" customFormat="1" x14ac:dyDescent="0.35"/>
    <row r="20955" customFormat="1" x14ac:dyDescent="0.35"/>
    <row r="20956" customFormat="1" x14ac:dyDescent="0.35"/>
    <row r="20957" customFormat="1" x14ac:dyDescent="0.35"/>
    <row r="20958" customFormat="1" x14ac:dyDescent="0.35"/>
    <row r="20959" customFormat="1" x14ac:dyDescent="0.35"/>
    <row r="20960" customFormat="1" x14ac:dyDescent="0.35"/>
    <row r="20961" customFormat="1" x14ac:dyDescent="0.35"/>
    <row r="20962" customFormat="1" x14ac:dyDescent="0.35"/>
    <row r="20963" customFormat="1" x14ac:dyDescent="0.35"/>
    <row r="20964" customFormat="1" x14ac:dyDescent="0.35"/>
    <row r="20965" customFormat="1" x14ac:dyDescent="0.35"/>
    <row r="20966" customFormat="1" x14ac:dyDescent="0.35"/>
    <row r="20967" customFormat="1" x14ac:dyDescent="0.35"/>
    <row r="20968" customFormat="1" x14ac:dyDescent="0.35"/>
    <row r="20969" customFormat="1" x14ac:dyDescent="0.35"/>
    <row r="20970" customFormat="1" x14ac:dyDescent="0.35"/>
    <row r="20971" customFormat="1" x14ac:dyDescent="0.35"/>
    <row r="20972" customFormat="1" x14ac:dyDescent="0.35"/>
    <row r="20973" customFormat="1" x14ac:dyDescent="0.35"/>
    <row r="20974" customFormat="1" x14ac:dyDescent="0.35"/>
    <row r="20975" customFormat="1" x14ac:dyDescent="0.35"/>
    <row r="20976" customFormat="1" x14ac:dyDescent="0.35"/>
    <row r="20977" customFormat="1" x14ac:dyDescent="0.35"/>
    <row r="20978" customFormat="1" x14ac:dyDescent="0.35"/>
    <row r="20979" customFormat="1" x14ac:dyDescent="0.35"/>
    <row r="20980" customFormat="1" x14ac:dyDescent="0.35"/>
    <row r="20981" customFormat="1" x14ac:dyDescent="0.35"/>
    <row r="20982" customFormat="1" x14ac:dyDescent="0.35"/>
    <row r="20983" customFormat="1" x14ac:dyDescent="0.35"/>
    <row r="20984" customFormat="1" x14ac:dyDescent="0.35"/>
    <row r="20985" customFormat="1" x14ac:dyDescent="0.35"/>
    <row r="20986" customFormat="1" x14ac:dyDescent="0.35"/>
    <row r="20987" customFormat="1" x14ac:dyDescent="0.35"/>
    <row r="20988" customFormat="1" x14ac:dyDescent="0.35"/>
    <row r="20989" customFormat="1" x14ac:dyDescent="0.35"/>
    <row r="20990" customFormat="1" x14ac:dyDescent="0.35"/>
    <row r="20991" customFormat="1" x14ac:dyDescent="0.35"/>
    <row r="20992" customFormat="1" x14ac:dyDescent="0.35"/>
    <row r="20993" customFormat="1" x14ac:dyDescent="0.35"/>
    <row r="20994" customFormat="1" x14ac:dyDescent="0.35"/>
    <row r="20995" customFormat="1" x14ac:dyDescent="0.35"/>
    <row r="20996" customFormat="1" x14ac:dyDescent="0.35"/>
    <row r="20997" customFormat="1" x14ac:dyDescent="0.35"/>
    <row r="20998" customFormat="1" x14ac:dyDescent="0.35"/>
    <row r="20999" customFormat="1" x14ac:dyDescent="0.35"/>
    <row r="21000" customFormat="1" x14ac:dyDescent="0.35"/>
    <row r="21001" customFormat="1" x14ac:dyDescent="0.35"/>
    <row r="21002" customFormat="1" x14ac:dyDescent="0.35"/>
    <row r="21003" customFormat="1" x14ac:dyDescent="0.35"/>
    <row r="21004" customFormat="1" x14ac:dyDescent="0.35"/>
    <row r="21005" customFormat="1" x14ac:dyDescent="0.35"/>
    <row r="21006" customFormat="1" x14ac:dyDescent="0.35"/>
    <row r="21007" customFormat="1" x14ac:dyDescent="0.35"/>
    <row r="21008" customFormat="1" x14ac:dyDescent="0.35"/>
    <row r="21009" customFormat="1" x14ac:dyDescent="0.35"/>
    <row r="21010" customFormat="1" x14ac:dyDescent="0.35"/>
    <row r="21011" customFormat="1" x14ac:dyDescent="0.35"/>
    <row r="21012" customFormat="1" x14ac:dyDescent="0.35"/>
    <row r="21013" customFormat="1" x14ac:dyDescent="0.35"/>
    <row r="21014" customFormat="1" x14ac:dyDescent="0.35"/>
    <row r="21015" customFormat="1" x14ac:dyDescent="0.35"/>
    <row r="21016" customFormat="1" x14ac:dyDescent="0.35"/>
    <row r="21017" customFormat="1" x14ac:dyDescent="0.35"/>
    <row r="21018" customFormat="1" x14ac:dyDescent="0.35"/>
    <row r="21019" customFormat="1" x14ac:dyDescent="0.35"/>
    <row r="21020" customFormat="1" x14ac:dyDescent="0.35"/>
    <row r="21021" customFormat="1" x14ac:dyDescent="0.35"/>
    <row r="21022" customFormat="1" x14ac:dyDescent="0.35"/>
    <row r="21023" customFormat="1" x14ac:dyDescent="0.35"/>
    <row r="21024" customFormat="1" x14ac:dyDescent="0.35"/>
    <row r="21025" customFormat="1" x14ac:dyDescent="0.35"/>
    <row r="21026" customFormat="1" x14ac:dyDescent="0.35"/>
    <row r="21027" customFormat="1" x14ac:dyDescent="0.35"/>
    <row r="21028" customFormat="1" x14ac:dyDescent="0.35"/>
    <row r="21029" customFormat="1" x14ac:dyDescent="0.35"/>
    <row r="21030" customFormat="1" x14ac:dyDescent="0.35"/>
    <row r="21031" customFormat="1" x14ac:dyDescent="0.35"/>
    <row r="21032" customFormat="1" x14ac:dyDescent="0.35"/>
    <row r="21033" customFormat="1" x14ac:dyDescent="0.35"/>
    <row r="21034" customFormat="1" x14ac:dyDescent="0.35"/>
    <row r="21035" customFormat="1" x14ac:dyDescent="0.35"/>
    <row r="21036" customFormat="1" x14ac:dyDescent="0.35"/>
    <row r="21037" customFormat="1" x14ac:dyDescent="0.35"/>
    <row r="21038" customFormat="1" x14ac:dyDescent="0.35"/>
    <row r="21039" customFormat="1" x14ac:dyDescent="0.35"/>
    <row r="21040" customFormat="1" x14ac:dyDescent="0.35"/>
    <row r="21041" customFormat="1" x14ac:dyDescent="0.35"/>
    <row r="21042" customFormat="1" x14ac:dyDescent="0.35"/>
    <row r="21043" customFormat="1" x14ac:dyDescent="0.35"/>
    <row r="21044" customFormat="1" x14ac:dyDescent="0.35"/>
    <row r="21045" customFormat="1" x14ac:dyDescent="0.35"/>
    <row r="21046" customFormat="1" x14ac:dyDescent="0.35"/>
    <row r="21047" customFormat="1" x14ac:dyDescent="0.35"/>
    <row r="21048" customFormat="1" x14ac:dyDescent="0.35"/>
    <row r="21049" customFormat="1" x14ac:dyDescent="0.35"/>
    <row r="21050" customFormat="1" x14ac:dyDescent="0.35"/>
    <row r="21051" customFormat="1" x14ac:dyDescent="0.35"/>
    <row r="21052" customFormat="1" x14ac:dyDescent="0.35"/>
    <row r="21053" customFormat="1" x14ac:dyDescent="0.35"/>
    <row r="21054" customFormat="1" x14ac:dyDescent="0.35"/>
    <row r="21055" customFormat="1" x14ac:dyDescent="0.35"/>
    <row r="21056" customFormat="1" x14ac:dyDescent="0.35"/>
    <row r="21057" customFormat="1" x14ac:dyDescent="0.35"/>
    <row r="21058" customFormat="1" x14ac:dyDescent="0.35"/>
    <row r="21059" customFormat="1" x14ac:dyDescent="0.35"/>
    <row r="21060" customFormat="1" x14ac:dyDescent="0.35"/>
    <row r="21061" customFormat="1" x14ac:dyDescent="0.35"/>
    <row r="21062" customFormat="1" x14ac:dyDescent="0.35"/>
    <row r="21063" customFormat="1" x14ac:dyDescent="0.35"/>
    <row r="21064" customFormat="1" x14ac:dyDescent="0.35"/>
    <row r="21065" customFormat="1" x14ac:dyDescent="0.35"/>
    <row r="21066" customFormat="1" x14ac:dyDescent="0.35"/>
    <row r="21067" customFormat="1" x14ac:dyDescent="0.35"/>
    <row r="21068" customFormat="1" x14ac:dyDescent="0.35"/>
    <row r="21069" customFormat="1" x14ac:dyDescent="0.35"/>
    <row r="21070" customFormat="1" x14ac:dyDescent="0.35"/>
    <row r="21071" customFormat="1" x14ac:dyDescent="0.35"/>
    <row r="21072" customFormat="1" x14ac:dyDescent="0.35"/>
    <row r="21073" customFormat="1" x14ac:dyDescent="0.35"/>
    <row r="21074" customFormat="1" x14ac:dyDescent="0.35"/>
    <row r="21075" customFormat="1" x14ac:dyDescent="0.35"/>
    <row r="21076" customFormat="1" x14ac:dyDescent="0.35"/>
    <row r="21077" customFormat="1" x14ac:dyDescent="0.35"/>
    <row r="21078" customFormat="1" x14ac:dyDescent="0.35"/>
    <row r="21079" customFormat="1" x14ac:dyDescent="0.35"/>
    <row r="21080" customFormat="1" x14ac:dyDescent="0.35"/>
    <row r="21081" customFormat="1" x14ac:dyDescent="0.35"/>
    <row r="21082" customFormat="1" x14ac:dyDescent="0.35"/>
    <row r="21083" customFormat="1" x14ac:dyDescent="0.35"/>
    <row r="21084" customFormat="1" x14ac:dyDescent="0.35"/>
    <row r="21085" customFormat="1" x14ac:dyDescent="0.35"/>
    <row r="21086" customFormat="1" x14ac:dyDescent="0.35"/>
    <row r="21087" customFormat="1" x14ac:dyDescent="0.35"/>
    <row r="21088" customFormat="1" x14ac:dyDescent="0.35"/>
    <row r="21089" customFormat="1" x14ac:dyDescent="0.35"/>
    <row r="21090" customFormat="1" x14ac:dyDescent="0.35"/>
    <row r="21091" customFormat="1" x14ac:dyDescent="0.35"/>
    <row r="21092" customFormat="1" x14ac:dyDescent="0.35"/>
    <row r="21093" customFormat="1" x14ac:dyDescent="0.35"/>
    <row r="21094" customFormat="1" x14ac:dyDescent="0.35"/>
    <row r="21095" customFormat="1" x14ac:dyDescent="0.35"/>
    <row r="21096" customFormat="1" x14ac:dyDescent="0.35"/>
    <row r="21097" customFormat="1" x14ac:dyDescent="0.35"/>
    <row r="21098" customFormat="1" x14ac:dyDescent="0.35"/>
    <row r="21099" customFormat="1" x14ac:dyDescent="0.35"/>
    <row r="21100" customFormat="1" x14ac:dyDescent="0.35"/>
    <row r="21101" customFormat="1" x14ac:dyDescent="0.35"/>
    <row r="21102" customFormat="1" x14ac:dyDescent="0.35"/>
    <row r="21103" customFormat="1" x14ac:dyDescent="0.35"/>
    <row r="21104" customFormat="1" x14ac:dyDescent="0.35"/>
    <row r="21105" customFormat="1" x14ac:dyDescent="0.35"/>
    <row r="21106" customFormat="1" x14ac:dyDescent="0.35"/>
    <row r="21107" customFormat="1" x14ac:dyDescent="0.35"/>
    <row r="21108" customFormat="1" x14ac:dyDescent="0.35"/>
    <row r="21109" customFormat="1" x14ac:dyDescent="0.35"/>
    <row r="21110" customFormat="1" x14ac:dyDescent="0.35"/>
    <row r="21111" customFormat="1" x14ac:dyDescent="0.35"/>
    <row r="21112" customFormat="1" x14ac:dyDescent="0.35"/>
    <row r="21113" customFormat="1" x14ac:dyDescent="0.35"/>
    <row r="21114" customFormat="1" x14ac:dyDescent="0.35"/>
    <row r="21115" customFormat="1" x14ac:dyDescent="0.35"/>
    <row r="21116" customFormat="1" x14ac:dyDescent="0.35"/>
    <row r="21117" customFormat="1" x14ac:dyDescent="0.35"/>
    <row r="21118" customFormat="1" x14ac:dyDescent="0.35"/>
    <row r="21119" customFormat="1" x14ac:dyDescent="0.35"/>
    <row r="21120" customFormat="1" x14ac:dyDescent="0.35"/>
    <row r="21121" customFormat="1" x14ac:dyDescent="0.35"/>
    <row r="21122" customFormat="1" x14ac:dyDescent="0.35"/>
    <row r="21123" customFormat="1" x14ac:dyDescent="0.35"/>
    <row r="21124" customFormat="1" x14ac:dyDescent="0.35"/>
    <row r="21125" customFormat="1" x14ac:dyDescent="0.35"/>
    <row r="21126" customFormat="1" x14ac:dyDescent="0.35"/>
    <row r="21127" customFormat="1" x14ac:dyDescent="0.35"/>
    <row r="21128" customFormat="1" x14ac:dyDescent="0.35"/>
    <row r="21129" customFormat="1" x14ac:dyDescent="0.35"/>
    <row r="21130" customFormat="1" x14ac:dyDescent="0.35"/>
    <row r="21131" customFormat="1" x14ac:dyDescent="0.35"/>
    <row r="21132" customFormat="1" x14ac:dyDescent="0.35"/>
    <row r="21133" customFormat="1" x14ac:dyDescent="0.35"/>
    <row r="21134" customFormat="1" x14ac:dyDescent="0.35"/>
    <row r="21135" customFormat="1" x14ac:dyDescent="0.35"/>
    <row r="21136" customFormat="1" x14ac:dyDescent="0.35"/>
    <row r="21137" customFormat="1" x14ac:dyDescent="0.35"/>
    <row r="21138" customFormat="1" x14ac:dyDescent="0.35"/>
    <row r="21139" customFormat="1" x14ac:dyDescent="0.35"/>
    <row r="21140" customFormat="1" x14ac:dyDescent="0.35"/>
    <row r="21141" customFormat="1" x14ac:dyDescent="0.35"/>
    <row r="21142" customFormat="1" x14ac:dyDescent="0.35"/>
    <row r="21143" customFormat="1" x14ac:dyDescent="0.35"/>
    <row r="21144" customFormat="1" x14ac:dyDescent="0.35"/>
    <row r="21145" customFormat="1" x14ac:dyDescent="0.35"/>
    <row r="21146" customFormat="1" x14ac:dyDescent="0.35"/>
    <row r="21147" customFormat="1" x14ac:dyDescent="0.35"/>
    <row r="21148" customFormat="1" x14ac:dyDescent="0.35"/>
    <row r="21149" customFormat="1" x14ac:dyDescent="0.35"/>
    <row r="21150" customFormat="1" x14ac:dyDescent="0.35"/>
    <row r="21151" customFormat="1" x14ac:dyDescent="0.35"/>
    <row r="21152" customFormat="1" x14ac:dyDescent="0.35"/>
    <row r="21153" customFormat="1" x14ac:dyDescent="0.35"/>
    <row r="21154" customFormat="1" x14ac:dyDescent="0.35"/>
    <row r="21155" customFormat="1" x14ac:dyDescent="0.35"/>
    <row r="21156" customFormat="1" x14ac:dyDescent="0.35"/>
    <row r="21157" customFormat="1" x14ac:dyDescent="0.35"/>
    <row r="21158" customFormat="1" x14ac:dyDescent="0.35"/>
    <row r="21159" customFormat="1" x14ac:dyDescent="0.35"/>
    <row r="21160" customFormat="1" x14ac:dyDescent="0.35"/>
    <row r="21161" customFormat="1" x14ac:dyDescent="0.35"/>
    <row r="21162" customFormat="1" x14ac:dyDescent="0.35"/>
    <row r="21163" customFormat="1" x14ac:dyDescent="0.35"/>
    <row r="21164" customFormat="1" x14ac:dyDescent="0.35"/>
    <row r="21165" customFormat="1" x14ac:dyDescent="0.35"/>
    <row r="21166" customFormat="1" x14ac:dyDescent="0.35"/>
    <row r="21167" customFormat="1" x14ac:dyDescent="0.35"/>
    <row r="21168" customFormat="1" x14ac:dyDescent="0.35"/>
    <row r="21169" customFormat="1" x14ac:dyDescent="0.35"/>
    <row r="21170" customFormat="1" x14ac:dyDescent="0.35"/>
    <row r="21171" customFormat="1" x14ac:dyDescent="0.35"/>
    <row r="21172" customFormat="1" x14ac:dyDescent="0.35"/>
    <row r="21173" customFormat="1" x14ac:dyDescent="0.35"/>
    <row r="21174" customFormat="1" x14ac:dyDescent="0.35"/>
    <row r="21175" customFormat="1" x14ac:dyDescent="0.35"/>
    <row r="21176" customFormat="1" x14ac:dyDescent="0.35"/>
    <row r="21177" customFormat="1" x14ac:dyDescent="0.35"/>
    <row r="21178" customFormat="1" x14ac:dyDescent="0.35"/>
    <row r="21179" customFormat="1" x14ac:dyDescent="0.35"/>
    <row r="21180" customFormat="1" x14ac:dyDescent="0.35"/>
    <row r="21181" customFormat="1" x14ac:dyDescent="0.35"/>
    <row r="21182" customFormat="1" x14ac:dyDescent="0.35"/>
    <row r="21183" customFormat="1" x14ac:dyDescent="0.35"/>
    <row r="21184" customFormat="1" x14ac:dyDescent="0.35"/>
    <row r="21185" customFormat="1" x14ac:dyDescent="0.35"/>
    <row r="21186" customFormat="1" x14ac:dyDescent="0.35"/>
    <row r="21187" customFormat="1" x14ac:dyDescent="0.35"/>
    <row r="21188" customFormat="1" x14ac:dyDescent="0.35"/>
    <row r="21189" customFormat="1" x14ac:dyDescent="0.35"/>
    <row r="21190" customFormat="1" x14ac:dyDescent="0.35"/>
    <row r="21191" customFormat="1" x14ac:dyDescent="0.35"/>
    <row r="21192" customFormat="1" x14ac:dyDescent="0.35"/>
    <row r="21193" customFormat="1" x14ac:dyDescent="0.35"/>
    <row r="21194" customFormat="1" x14ac:dyDescent="0.35"/>
    <row r="21195" customFormat="1" x14ac:dyDescent="0.35"/>
    <row r="21196" customFormat="1" x14ac:dyDescent="0.35"/>
    <row r="21197" customFormat="1" x14ac:dyDescent="0.35"/>
    <row r="21198" customFormat="1" x14ac:dyDescent="0.35"/>
    <row r="21199" customFormat="1" x14ac:dyDescent="0.35"/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966"/>
  <sheetViews>
    <sheetView workbookViewId="0">
      <selection activeCell="C5" sqref="C5"/>
    </sheetView>
  </sheetViews>
  <sheetFormatPr defaultRowHeight="14.5" x14ac:dyDescent="0.35"/>
  <cols>
    <col min="1" max="1" width="37.81640625" bestFit="1" customWidth="1"/>
    <col min="2" max="2" width="36.81640625" bestFit="1" customWidth="1"/>
    <col min="3" max="3" width="59.453125" bestFit="1" customWidth="1"/>
    <col min="4" max="4" width="47.453125" bestFit="1" customWidth="1"/>
    <col min="5" max="5" width="44" bestFit="1" customWidth="1"/>
    <col min="6" max="6" width="47.26953125" bestFit="1" customWidth="1"/>
    <col min="7" max="8" width="46.81640625" bestFit="1" customWidth="1"/>
    <col min="9" max="9" width="50.453125" bestFit="1" customWidth="1"/>
    <col min="10" max="10" width="41.453125" bestFit="1" customWidth="1"/>
    <col min="11" max="11" width="49.81640625" bestFit="1" customWidth="1"/>
    <col min="12" max="12" width="41.26953125" bestFit="1" customWidth="1"/>
    <col min="13" max="13" width="45" bestFit="1" customWidth="1"/>
    <col min="14" max="14" width="50.453125" bestFit="1" customWidth="1"/>
    <col min="15" max="15" width="37.1796875" bestFit="1" customWidth="1"/>
    <col min="16" max="16" width="39.81640625" bestFit="1" customWidth="1"/>
    <col min="17" max="17" width="37.1796875" bestFit="1" customWidth="1"/>
    <col min="18" max="20" width="35.7265625" bestFit="1" customWidth="1"/>
    <col min="21" max="21" width="36.81640625" bestFit="1" customWidth="1"/>
    <col min="22" max="23" width="40.81640625" bestFit="1" customWidth="1"/>
    <col min="24" max="26" width="39.453125" bestFit="1" customWidth="1"/>
    <col min="27" max="27" width="40.54296875" bestFit="1" customWidth="1"/>
    <col min="28" max="29" width="37.26953125" bestFit="1" customWidth="1"/>
    <col min="30" max="32" width="35.81640625" bestFit="1" customWidth="1"/>
    <col min="33" max="33" width="37" bestFit="1" customWidth="1"/>
    <col min="34" max="35" width="39.1796875" bestFit="1" customWidth="1"/>
    <col min="36" max="38" width="37.81640625" bestFit="1" customWidth="1"/>
    <col min="39" max="39" width="38.81640625" bestFit="1" customWidth="1"/>
    <col min="40" max="41" width="40.26953125" bestFit="1" customWidth="1"/>
    <col min="42" max="44" width="35.1796875" bestFit="1" customWidth="1"/>
    <col min="45" max="45" width="36.26953125" bestFit="1" customWidth="1"/>
    <col min="46" max="47" width="34.7265625" bestFit="1" customWidth="1"/>
    <col min="48" max="50" width="31.1796875" bestFit="1" customWidth="1"/>
    <col min="51" max="51" width="46.453125" bestFit="1" customWidth="1"/>
    <col min="52" max="52" width="47.54296875" bestFit="1" customWidth="1"/>
    <col min="53" max="53" width="45.26953125" bestFit="1" customWidth="1"/>
    <col min="54" max="55" width="46.26953125" bestFit="1" customWidth="1"/>
    <col min="56" max="56" width="35.81640625" bestFit="1" customWidth="1"/>
    <col min="57" max="57" width="46.7265625" bestFit="1" customWidth="1"/>
    <col min="58" max="58" width="47.81640625" bestFit="1" customWidth="1"/>
    <col min="59" max="59" width="45.54296875" bestFit="1" customWidth="1"/>
    <col min="60" max="60" width="41.7265625" bestFit="1" customWidth="1"/>
    <col min="61" max="61" width="48.26953125" bestFit="1" customWidth="1"/>
    <col min="62" max="62" width="41.453125" bestFit="1" customWidth="1"/>
    <col min="63" max="63" width="47.26953125" bestFit="1" customWidth="1"/>
    <col min="64" max="64" width="54" bestFit="1" customWidth="1"/>
    <col min="65" max="65" width="47" bestFit="1" customWidth="1"/>
    <col min="66" max="66" width="47.26953125" bestFit="1" customWidth="1"/>
    <col min="67" max="67" width="54" bestFit="1" customWidth="1"/>
    <col min="68" max="68" width="47" bestFit="1" customWidth="1"/>
    <col min="69" max="69" width="51.81640625" bestFit="1" customWidth="1"/>
    <col min="70" max="70" width="53.1796875" bestFit="1" customWidth="1"/>
    <col min="71" max="71" width="52.1796875" bestFit="1" customWidth="1"/>
    <col min="72" max="72" width="53.453125" bestFit="1" customWidth="1"/>
    <col min="73" max="73" width="34" bestFit="1" customWidth="1"/>
    <col min="74" max="74" width="42.81640625" bestFit="1" customWidth="1"/>
    <col min="75" max="75" width="44" bestFit="1" customWidth="1"/>
    <col min="76" max="76" width="39.453125" bestFit="1" customWidth="1"/>
    <col min="77" max="77" width="39.1796875" bestFit="1" customWidth="1"/>
    <col min="78" max="78" width="49.453125" bestFit="1" customWidth="1"/>
    <col min="79" max="79" width="49.1796875" bestFit="1" customWidth="1"/>
    <col min="80" max="80" width="45.26953125" bestFit="1" customWidth="1"/>
    <col min="81" max="81" width="45" bestFit="1" customWidth="1"/>
    <col min="82" max="82" width="42.26953125" bestFit="1" customWidth="1"/>
    <col min="83" max="83" width="42" bestFit="1" customWidth="1"/>
    <col min="84" max="84" width="49.7265625" bestFit="1" customWidth="1"/>
    <col min="85" max="85" width="46.54296875" bestFit="1" customWidth="1"/>
    <col min="86" max="86" width="49.54296875" bestFit="1" customWidth="1"/>
    <col min="87" max="87" width="52.26953125" bestFit="1" customWidth="1"/>
    <col min="88" max="88" width="45.1796875" bestFit="1" customWidth="1"/>
    <col min="89" max="89" width="41.1796875" bestFit="1" customWidth="1"/>
    <col min="90" max="90" width="37.54296875" bestFit="1" customWidth="1"/>
    <col min="91" max="91" width="36.54296875" bestFit="1" customWidth="1"/>
    <col min="92" max="92" width="32.81640625" bestFit="1" customWidth="1"/>
    <col min="93" max="93" width="35.453125" bestFit="1" customWidth="1"/>
    <col min="94" max="94" width="34.453125" bestFit="1" customWidth="1"/>
    <col min="95" max="95" width="36.7265625" bestFit="1" customWidth="1"/>
    <col min="96" max="96" width="40.54296875" bestFit="1" customWidth="1"/>
    <col min="97" max="97" width="41.1796875" bestFit="1" customWidth="1"/>
    <col min="98" max="98" width="47.81640625" bestFit="1" customWidth="1"/>
    <col min="99" max="99" width="35" bestFit="1" customWidth="1"/>
    <col min="100" max="100" width="55.54296875" bestFit="1" customWidth="1"/>
    <col min="101" max="101" width="41.453125" bestFit="1" customWidth="1"/>
    <col min="102" max="102" width="43.453125" bestFit="1" customWidth="1"/>
    <col min="103" max="103" width="37.26953125" bestFit="1" customWidth="1"/>
    <col min="104" max="104" width="29.26953125" bestFit="1" customWidth="1"/>
    <col min="105" max="105" width="39.81640625" bestFit="1" customWidth="1"/>
    <col min="106" max="106" width="36.26953125" bestFit="1" customWidth="1"/>
    <col min="107" max="107" width="74" bestFit="1" customWidth="1"/>
    <col min="108" max="108" width="28.1796875" bestFit="1" customWidth="1"/>
    <col min="109" max="109" width="32" bestFit="1" customWidth="1"/>
    <col min="110" max="110" width="31.7265625" bestFit="1" customWidth="1"/>
    <col min="111" max="111" width="42.26953125" bestFit="1" customWidth="1"/>
    <col min="112" max="112" width="47.81640625" bestFit="1" customWidth="1"/>
    <col min="113" max="113" width="32.7265625" bestFit="1" customWidth="1"/>
    <col min="114" max="115" width="26.54296875" bestFit="1" customWidth="1"/>
    <col min="116" max="116" width="26.453125" bestFit="1" customWidth="1"/>
    <col min="117" max="117" width="30" bestFit="1" customWidth="1"/>
    <col min="118" max="118" width="29.81640625" bestFit="1" customWidth="1"/>
    <col min="119" max="119" width="35.453125" bestFit="1" customWidth="1"/>
    <col min="120" max="120" width="60" bestFit="1" customWidth="1"/>
    <col min="121" max="121" width="53.1796875" bestFit="1" customWidth="1"/>
    <col min="122" max="122" width="54.81640625" bestFit="1" customWidth="1"/>
    <col min="123" max="123" width="42.81640625" bestFit="1" customWidth="1"/>
    <col min="124" max="124" width="51.26953125" bestFit="1" customWidth="1"/>
    <col min="125" max="125" width="38" bestFit="1" customWidth="1"/>
    <col min="126" max="126" width="34.54296875" bestFit="1" customWidth="1"/>
    <col min="127" max="127" width="59.54296875" bestFit="1" customWidth="1"/>
    <col min="128" max="128" width="37.54296875" bestFit="1" customWidth="1"/>
    <col min="129" max="129" width="45.1796875" bestFit="1" customWidth="1"/>
    <col min="130" max="130" width="30.81640625" bestFit="1" customWidth="1"/>
    <col min="131" max="131" width="36.26953125" bestFit="1" customWidth="1"/>
    <col min="132" max="132" width="28.81640625" bestFit="1" customWidth="1"/>
    <col min="133" max="133" width="45.1796875" bestFit="1" customWidth="1"/>
    <col min="134" max="134" width="32.453125" bestFit="1" customWidth="1"/>
    <col min="135" max="135" width="45.1796875" bestFit="1" customWidth="1"/>
    <col min="136" max="136" width="34.1796875" bestFit="1" customWidth="1"/>
    <col min="137" max="137" width="37.81640625" bestFit="1" customWidth="1"/>
    <col min="138" max="138" width="38.453125" bestFit="1" customWidth="1"/>
    <col min="139" max="139" width="45" bestFit="1" customWidth="1"/>
    <col min="140" max="140" width="32.81640625" bestFit="1" customWidth="1"/>
    <col min="141" max="141" width="60" bestFit="1" customWidth="1"/>
    <col min="142" max="142" width="38.81640625" bestFit="1" customWidth="1"/>
    <col min="143" max="143" width="40.81640625" bestFit="1" customWidth="1"/>
    <col min="144" max="144" width="35" bestFit="1" customWidth="1"/>
    <col min="145" max="145" width="27.54296875" bestFit="1" customWidth="1"/>
    <col min="146" max="146" width="37.453125" bestFit="1" customWidth="1"/>
    <col min="147" max="147" width="34.1796875" bestFit="1" customWidth="1"/>
    <col min="148" max="148" width="59.54296875" bestFit="1" customWidth="1"/>
    <col min="149" max="149" width="26.453125" bestFit="1" customWidth="1"/>
    <col min="150" max="150" width="30" bestFit="1" customWidth="1"/>
    <col min="151" max="151" width="29.81640625" bestFit="1" customWidth="1"/>
    <col min="152" max="152" width="33.26953125" bestFit="1" customWidth="1"/>
    <col min="153" max="153" width="30" bestFit="1" customWidth="1"/>
    <col min="154" max="154" width="29.81640625" bestFit="1" customWidth="1"/>
    <col min="155" max="155" width="33.26953125" bestFit="1" customWidth="1"/>
    <col min="156" max="156" width="37.1796875" bestFit="1" customWidth="1"/>
    <col min="157" max="157" width="36.81640625" bestFit="1" customWidth="1"/>
    <col min="158" max="158" width="46.81640625" bestFit="1" customWidth="1"/>
    <col min="159" max="159" width="46.54296875" bestFit="1" customWidth="1"/>
    <col min="160" max="160" width="42.453125" bestFit="1" customWidth="1"/>
    <col min="161" max="161" width="42.26953125" bestFit="1" customWidth="1"/>
    <col min="162" max="162" width="39.81640625" bestFit="1" customWidth="1"/>
    <col min="163" max="163" width="39.7265625" bestFit="1" customWidth="1"/>
    <col min="164" max="164" width="47" bestFit="1" customWidth="1"/>
    <col min="165" max="165" width="44.26953125" bestFit="1" customWidth="1"/>
    <col min="166" max="166" width="46.81640625" bestFit="1" customWidth="1"/>
    <col min="167" max="167" width="49.7265625" bestFit="1" customWidth="1"/>
    <col min="168" max="168" width="42.453125" bestFit="1" customWidth="1"/>
    <col min="169" max="169" width="38.7265625" bestFit="1" customWidth="1"/>
    <col min="170" max="170" width="35.1796875" bestFit="1" customWidth="1"/>
    <col min="171" max="171" width="34.26953125" bestFit="1" customWidth="1"/>
    <col min="172" max="172" width="30.81640625" bestFit="1" customWidth="1"/>
    <col min="173" max="173" width="34.453125" bestFit="1" customWidth="1"/>
  </cols>
  <sheetData>
    <row r="1" spans="1:115" x14ac:dyDescent="0.35">
      <c r="A1" t="s">
        <v>870</v>
      </c>
      <c r="B1" t="s">
        <v>871</v>
      </c>
      <c r="C1" t="s">
        <v>872</v>
      </c>
      <c r="D1" t="s">
        <v>873</v>
      </c>
      <c r="E1" t="s">
        <v>874</v>
      </c>
      <c r="F1" t="s">
        <v>875</v>
      </c>
      <c r="G1" t="s">
        <v>876</v>
      </c>
      <c r="H1" t="s">
        <v>877</v>
      </c>
      <c r="I1" t="s">
        <v>878</v>
      </c>
      <c r="J1" t="s">
        <v>879</v>
      </c>
      <c r="K1" t="s">
        <v>880</v>
      </c>
      <c r="L1" t="s">
        <v>881</v>
      </c>
      <c r="M1" t="s">
        <v>882</v>
      </c>
      <c r="N1" t="s">
        <v>883</v>
      </c>
      <c r="O1" t="s">
        <v>884</v>
      </c>
      <c r="P1" t="s">
        <v>885</v>
      </c>
      <c r="Q1" t="s">
        <v>886</v>
      </c>
      <c r="R1" t="s">
        <v>887</v>
      </c>
      <c r="S1" t="s">
        <v>888</v>
      </c>
      <c r="T1" t="s">
        <v>889</v>
      </c>
      <c r="U1" t="s">
        <v>890</v>
      </c>
      <c r="V1" t="s">
        <v>891</v>
      </c>
      <c r="W1" t="s">
        <v>892</v>
      </c>
      <c r="X1" t="s">
        <v>893</v>
      </c>
      <c r="Y1" t="s">
        <v>894</v>
      </c>
      <c r="Z1" t="s">
        <v>895</v>
      </c>
      <c r="AA1" t="s">
        <v>896</v>
      </c>
      <c r="AB1" t="s">
        <v>897</v>
      </c>
      <c r="AC1" t="s">
        <v>898</v>
      </c>
      <c r="AD1" t="s">
        <v>899</v>
      </c>
      <c r="AE1" t="s">
        <v>900</v>
      </c>
      <c r="AF1" t="s">
        <v>901</v>
      </c>
      <c r="AG1" t="s">
        <v>902</v>
      </c>
      <c r="AH1" t="s">
        <v>903</v>
      </c>
      <c r="AI1" t="s">
        <v>904</v>
      </c>
      <c r="AJ1" t="s">
        <v>905</v>
      </c>
      <c r="AK1" t="s">
        <v>906</v>
      </c>
      <c r="AL1" t="s">
        <v>907</v>
      </c>
      <c r="AM1" t="s">
        <v>908</v>
      </c>
      <c r="AN1" t="s">
        <v>909</v>
      </c>
      <c r="AO1" t="s">
        <v>910</v>
      </c>
      <c r="AP1" t="s">
        <v>911</v>
      </c>
      <c r="AQ1" t="s">
        <v>912</v>
      </c>
      <c r="AR1" t="s">
        <v>913</v>
      </c>
      <c r="AS1" t="s">
        <v>914</v>
      </c>
      <c r="AT1" t="s">
        <v>915</v>
      </c>
      <c r="AU1" t="s">
        <v>916</v>
      </c>
      <c r="AV1" t="s">
        <v>917</v>
      </c>
      <c r="AW1" t="s">
        <v>918</v>
      </c>
      <c r="AX1" t="s">
        <v>919</v>
      </c>
      <c r="AY1" t="s">
        <v>920</v>
      </c>
      <c r="AZ1" t="s">
        <v>921</v>
      </c>
      <c r="BA1" t="s">
        <v>922</v>
      </c>
      <c r="BB1" t="s">
        <v>923</v>
      </c>
      <c r="BC1" t="s">
        <v>924</v>
      </c>
      <c r="BD1" t="s">
        <v>925</v>
      </c>
      <c r="BE1" t="s">
        <v>926</v>
      </c>
      <c r="BF1" t="s">
        <v>927</v>
      </c>
      <c r="BG1" t="s">
        <v>928</v>
      </c>
      <c r="BH1" t="s">
        <v>929</v>
      </c>
      <c r="BI1" t="s">
        <v>930</v>
      </c>
      <c r="BJ1" t="s">
        <v>931</v>
      </c>
      <c r="BK1" t="s">
        <v>932</v>
      </c>
      <c r="BL1" t="s">
        <v>933</v>
      </c>
      <c r="BM1" t="s">
        <v>934</v>
      </c>
      <c r="BN1" t="s">
        <v>935</v>
      </c>
      <c r="BO1" t="s">
        <v>936</v>
      </c>
      <c r="BP1" t="s">
        <v>937</v>
      </c>
      <c r="BQ1" t="s">
        <v>938</v>
      </c>
      <c r="BR1" t="s">
        <v>939</v>
      </c>
      <c r="BS1" t="s">
        <v>940</v>
      </c>
      <c r="BT1" t="s">
        <v>941</v>
      </c>
      <c r="BU1" t="s">
        <v>942</v>
      </c>
      <c r="BV1" t="s">
        <v>943</v>
      </c>
      <c r="BW1" t="s">
        <v>944</v>
      </c>
      <c r="BX1" t="s">
        <v>945</v>
      </c>
      <c r="BY1" t="s">
        <v>946</v>
      </c>
      <c r="BZ1" t="s">
        <v>947</v>
      </c>
      <c r="CA1" t="s">
        <v>948</v>
      </c>
      <c r="CB1" t="s">
        <v>949</v>
      </c>
      <c r="CC1" t="s">
        <v>950</v>
      </c>
      <c r="CD1" t="s">
        <v>951</v>
      </c>
      <c r="CE1" t="s">
        <v>952</v>
      </c>
      <c r="CF1" t="s">
        <v>953</v>
      </c>
      <c r="CG1" t="s">
        <v>954</v>
      </c>
      <c r="CH1" t="s">
        <v>955</v>
      </c>
      <c r="CI1" t="s">
        <v>956</v>
      </c>
      <c r="CJ1" t="s">
        <v>957</v>
      </c>
      <c r="CK1" t="s">
        <v>958</v>
      </c>
      <c r="CL1" t="s">
        <v>959</v>
      </c>
      <c r="CM1" t="s">
        <v>960</v>
      </c>
      <c r="CN1" t="s">
        <v>961</v>
      </c>
      <c r="CO1" t="s">
        <v>962</v>
      </c>
      <c r="CP1" t="s">
        <v>963</v>
      </c>
      <c r="CQ1" t="s">
        <v>964</v>
      </c>
      <c r="CR1" t="s">
        <v>965</v>
      </c>
      <c r="CS1" t="s">
        <v>966</v>
      </c>
      <c r="CT1" t="s">
        <v>967</v>
      </c>
      <c r="CU1" t="s">
        <v>968</v>
      </c>
      <c r="CV1" t="s">
        <v>969</v>
      </c>
      <c r="CW1" t="s">
        <v>970</v>
      </c>
      <c r="CX1" t="s">
        <v>971</v>
      </c>
      <c r="CY1" t="s">
        <v>972</v>
      </c>
      <c r="CZ1" t="s">
        <v>973</v>
      </c>
      <c r="DA1" t="s">
        <v>974</v>
      </c>
      <c r="DB1" t="s">
        <v>975</v>
      </c>
      <c r="DC1" t="s">
        <v>976</v>
      </c>
      <c r="DD1" t="s">
        <v>977</v>
      </c>
      <c r="DE1" t="s">
        <v>978</v>
      </c>
      <c r="DF1" t="s">
        <v>979</v>
      </c>
      <c r="DG1" t="s">
        <v>980</v>
      </c>
      <c r="DH1" t="s">
        <v>981</v>
      </c>
      <c r="DI1" t="s">
        <v>982</v>
      </c>
      <c r="DJ1" t="s">
        <v>983</v>
      </c>
      <c r="DK1" t="s">
        <v>984</v>
      </c>
    </row>
    <row r="2" spans="1:115" x14ac:dyDescent="0.35">
      <c r="A2" t="s">
        <v>75</v>
      </c>
      <c r="B2" t="s">
        <v>985</v>
      </c>
      <c r="C2" t="s">
        <v>986</v>
      </c>
      <c r="D2" t="s">
        <v>987</v>
      </c>
      <c r="E2" t="s">
        <v>988</v>
      </c>
      <c r="F2" t="s">
        <v>989</v>
      </c>
      <c r="G2" t="s">
        <v>75</v>
      </c>
      <c r="H2" t="s">
        <v>75</v>
      </c>
      <c r="I2" t="s">
        <v>75</v>
      </c>
      <c r="J2" t="s">
        <v>75</v>
      </c>
      <c r="K2" t="s">
        <v>75</v>
      </c>
      <c r="L2" t="s">
        <v>242</v>
      </c>
      <c r="M2" t="s">
        <v>242</v>
      </c>
      <c r="N2" t="s">
        <v>990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 t="s">
        <v>2</v>
      </c>
      <c r="CP2" t="s">
        <v>43</v>
      </c>
      <c r="CQ2" t="s">
        <v>43</v>
      </c>
      <c r="CR2" t="s">
        <v>43</v>
      </c>
      <c r="CS2" t="s">
        <v>71</v>
      </c>
      <c r="CT2" t="s">
        <v>75</v>
      </c>
      <c r="CU2" t="s">
        <v>851</v>
      </c>
      <c r="CV2" t="s">
        <v>73</v>
      </c>
      <c r="CW2">
        <v>2005</v>
      </c>
      <c r="CX2">
        <v>7</v>
      </c>
      <c r="CY2" t="s">
        <v>74</v>
      </c>
      <c r="CZ2" t="s">
        <v>76</v>
      </c>
      <c r="DA2" t="s">
        <v>70</v>
      </c>
      <c r="DB2" t="s">
        <v>70</v>
      </c>
      <c r="DC2" t="s">
        <v>72</v>
      </c>
      <c r="DD2" t="s">
        <v>75</v>
      </c>
      <c r="DE2" t="s">
        <v>75</v>
      </c>
      <c r="DF2">
        <v>0</v>
      </c>
      <c r="DG2" t="s">
        <v>991</v>
      </c>
      <c r="DH2" t="s">
        <v>75</v>
      </c>
      <c r="DI2" t="s">
        <v>75</v>
      </c>
      <c r="DJ2" t="s">
        <v>75</v>
      </c>
      <c r="DK2" t="s">
        <v>75</v>
      </c>
    </row>
    <row r="3" spans="1:115" x14ac:dyDescent="0.35">
      <c r="A3" t="s">
        <v>75</v>
      </c>
      <c r="B3" t="s">
        <v>985</v>
      </c>
      <c r="C3" t="s">
        <v>986</v>
      </c>
      <c r="D3" t="s">
        <v>992</v>
      </c>
      <c r="E3" t="s">
        <v>988</v>
      </c>
      <c r="F3" t="s">
        <v>989</v>
      </c>
      <c r="G3" t="s">
        <v>75</v>
      </c>
      <c r="H3" t="s">
        <v>75</v>
      </c>
      <c r="I3" t="s">
        <v>246</v>
      </c>
      <c r="J3" t="s">
        <v>993</v>
      </c>
      <c r="K3" t="s">
        <v>75</v>
      </c>
      <c r="L3" t="s">
        <v>242</v>
      </c>
      <c r="M3" t="s">
        <v>246</v>
      </c>
      <c r="N3" t="s">
        <v>990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 t="s">
        <v>2</v>
      </c>
      <c r="CP3" t="s">
        <v>43</v>
      </c>
      <c r="CQ3" t="s">
        <v>43</v>
      </c>
      <c r="CR3" t="s">
        <v>43</v>
      </c>
      <c r="CS3" t="s">
        <v>245</v>
      </c>
      <c r="CT3" t="s">
        <v>75</v>
      </c>
      <c r="CU3" t="s">
        <v>851</v>
      </c>
      <c r="CV3" t="s">
        <v>246</v>
      </c>
      <c r="CW3">
        <v>2020</v>
      </c>
      <c r="CX3">
        <v>6</v>
      </c>
      <c r="CY3" t="s">
        <v>74</v>
      </c>
      <c r="CZ3" t="s">
        <v>76</v>
      </c>
      <c r="DA3" t="s">
        <v>70</v>
      </c>
      <c r="DB3" t="s">
        <v>245</v>
      </c>
      <c r="DC3" t="s">
        <v>156</v>
      </c>
      <c r="DD3" t="s">
        <v>248</v>
      </c>
      <c r="DE3" t="s">
        <v>247</v>
      </c>
      <c r="DF3">
        <v>0</v>
      </c>
      <c r="DG3" t="s">
        <v>991</v>
      </c>
      <c r="DH3" t="s">
        <v>75</v>
      </c>
      <c r="DI3" t="s">
        <v>75</v>
      </c>
      <c r="DJ3" t="s">
        <v>75</v>
      </c>
      <c r="DK3" t="s">
        <v>75</v>
      </c>
    </row>
    <row r="4" spans="1:115" x14ac:dyDescent="0.35">
      <c r="A4" t="s">
        <v>75</v>
      </c>
      <c r="B4" t="s">
        <v>994</v>
      </c>
      <c r="C4" t="s">
        <v>995</v>
      </c>
      <c r="D4" t="s">
        <v>996</v>
      </c>
      <c r="E4" t="s">
        <v>988</v>
      </c>
      <c r="F4" t="s">
        <v>997</v>
      </c>
      <c r="G4" t="s">
        <v>75</v>
      </c>
      <c r="H4" t="s">
        <v>75</v>
      </c>
      <c r="I4" t="s">
        <v>998</v>
      </c>
      <c r="J4" t="s">
        <v>999</v>
      </c>
      <c r="K4" t="s">
        <v>75</v>
      </c>
      <c r="L4" t="s">
        <v>242</v>
      </c>
      <c r="M4" t="s">
        <v>242</v>
      </c>
      <c r="N4" t="s">
        <v>990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 t="s">
        <v>2</v>
      </c>
      <c r="CP4" t="s">
        <v>43</v>
      </c>
      <c r="CQ4" t="s">
        <v>43</v>
      </c>
      <c r="CR4" t="s">
        <v>43</v>
      </c>
      <c r="CS4" t="s">
        <v>250</v>
      </c>
      <c r="CT4" t="s">
        <v>75</v>
      </c>
      <c r="CU4" t="s">
        <v>852</v>
      </c>
      <c r="CV4" t="s">
        <v>252</v>
      </c>
      <c r="CW4">
        <v>2019</v>
      </c>
      <c r="CX4">
        <v>3</v>
      </c>
      <c r="CY4" t="s">
        <v>74</v>
      </c>
      <c r="CZ4" t="s">
        <v>255</v>
      </c>
      <c r="DA4" t="s">
        <v>70</v>
      </c>
      <c r="DB4" t="s">
        <v>249</v>
      </c>
      <c r="DC4" t="s">
        <v>251</v>
      </c>
      <c r="DD4" t="s">
        <v>254</v>
      </c>
      <c r="DE4" t="s">
        <v>253</v>
      </c>
      <c r="DF4">
        <v>0</v>
      </c>
      <c r="DG4" t="s">
        <v>991</v>
      </c>
      <c r="DH4" t="s">
        <v>75</v>
      </c>
      <c r="DI4" t="s">
        <v>75</v>
      </c>
      <c r="DJ4" t="s">
        <v>75</v>
      </c>
      <c r="DK4" t="s">
        <v>75</v>
      </c>
    </row>
    <row r="5" spans="1:115" x14ac:dyDescent="0.35">
      <c r="A5" t="s">
        <v>75</v>
      </c>
      <c r="B5" t="s">
        <v>1000</v>
      </c>
      <c r="C5" t="s">
        <v>1001</v>
      </c>
      <c r="D5" t="s">
        <v>1002</v>
      </c>
      <c r="E5" t="s">
        <v>988</v>
      </c>
      <c r="F5" t="s">
        <v>1003</v>
      </c>
      <c r="G5" t="s">
        <v>75</v>
      </c>
      <c r="H5" t="s">
        <v>75</v>
      </c>
      <c r="I5" t="s">
        <v>75</v>
      </c>
      <c r="J5" t="s">
        <v>75</v>
      </c>
      <c r="K5" t="s">
        <v>75</v>
      </c>
      <c r="L5" t="s">
        <v>242</v>
      </c>
      <c r="M5" t="s">
        <v>264</v>
      </c>
      <c r="N5" t="s">
        <v>990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 t="s">
        <v>2</v>
      </c>
      <c r="CP5" t="s">
        <v>43</v>
      </c>
      <c r="CQ5" t="s">
        <v>43</v>
      </c>
      <c r="CR5" t="s">
        <v>43</v>
      </c>
      <c r="CS5" t="s">
        <v>262</v>
      </c>
      <c r="CT5" t="s">
        <v>75</v>
      </c>
      <c r="CU5" t="s">
        <v>853</v>
      </c>
      <c r="CV5" t="s">
        <v>264</v>
      </c>
      <c r="CW5">
        <v>2021</v>
      </c>
      <c r="CX5">
        <v>4</v>
      </c>
      <c r="CY5" t="s">
        <v>74</v>
      </c>
      <c r="CZ5" t="s">
        <v>265</v>
      </c>
      <c r="DA5" t="s">
        <v>70</v>
      </c>
      <c r="DB5" t="s">
        <v>261</v>
      </c>
      <c r="DC5" t="s">
        <v>263</v>
      </c>
      <c r="DD5" t="s">
        <v>75</v>
      </c>
      <c r="DE5" t="s">
        <v>75</v>
      </c>
      <c r="DF5">
        <v>0</v>
      </c>
      <c r="DG5" t="s">
        <v>991</v>
      </c>
      <c r="DH5" t="s">
        <v>75</v>
      </c>
      <c r="DI5" t="s">
        <v>75</v>
      </c>
      <c r="DJ5" t="s">
        <v>75</v>
      </c>
      <c r="DK5" t="s">
        <v>75</v>
      </c>
    </row>
    <row r="6" spans="1:115" x14ac:dyDescent="0.35">
      <c r="A6" t="s">
        <v>75</v>
      </c>
      <c r="B6" t="s">
        <v>994</v>
      </c>
      <c r="C6" t="s">
        <v>1004</v>
      </c>
      <c r="D6" t="s">
        <v>1005</v>
      </c>
      <c r="E6" t="s">
        <v>988</v>
      </c>
      <c r="F6" t="s">
        <v>1006</v>
      </c>
      <c r="G6" t="s">
        <v>75</v>
      </c>
      <c r="H6" t="s">
        <v>75</v>
      </c>
      <c r="I6" t="s">
        <v>1007</v>
      </c>
      <c r="J6" t="s">
        <v>1008</v>
      </c>
      <c r="K6" t="s">
        <v>75</v>
      </c>
      <c r="L6" t="s">
        <v>242</v>
      </c>
      <c r="M6" t="s">
        <v>304</v>
      </c>
      <c r="N6" t="s">
        <v>990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 t="s">
        <v>2</v>
      </c>
      <c r="CP6" t="s">
        <v>43</v>
      </c>
      <c r="CQ6" t="s">
        <v>43</v>
      </c>
      <c r="CR6" t="s">
        <v>43</v>
      </c>
      <c r="CS6" t="s">
        <v>284</v>
      </c>
      <c r="CT6" t="s">
        <v>75</v>
      </c>
      <c r="CU6" t="s">
        <v>852</v>
      </c>
      <c r="CV6" t="s">
        <v>286</v>
      </c>
      <c r="CW6">
        <v>2017</v>
      </c>
      <c r="CX6">
        <v>10</v>
      </c>
      <c r="CY6" t="s">
        <v>74</v>
      </c>
      <c r="CZ6" t="s">
        <v>217</v>
      </c>
      <c r="DA6" t="s">
        <v>70</v>
      </c>
      <c r="DB6" t="s">
        <v>283</v>
      </c>
      <c r="DC6" t="s">
        <v>285</v>
      </c>
      <c r="DD6" t="s">
        <v>288</v>
      </c>
      <c r="DE6" t="s">
        <v>287</v>
      </c>
      <c r="DF6">
        <v>0</v>
      </c>
      <c r="DG6" t="s">
        <v>991</v>
      </c>
      <c r="DH6" t="s">
        <v>75</v>
      </c>
      <c r="DI6" t="s">
        <v>75</v>
      </c>
      <c r="DJ6" t="s">
        <v>75</v>
      </c>
      <c r="DK6" t="s">
        <v>75</v>
      </c>
    </row>
    <row r="7" spans="1:115" x14ac:dyDescent="0.35">
      <c r="A7" t="s">
        <v>75</v>
      </c>
      <c r="B7" t="s">
        <v>994</v>
      </c>
      <c r="C7" t="s">
        <v>1004</v>
      </c>
      <c r="D7" t="s">
        <v>1005</v>
      </c>
      <c r="E7" t="s">
        <v>988</v>
      </c>
      <c r="F7" t="s">
        <v>1006</v>
      </c>
      <c r="G7" t="s">
        <v>75</v>
      </c>
      <c r="H7" t="s">
        <v>75</v>
      </c>
      <c r="I7" t="s">
        <v>304</v>
      </c>
      <c r="J7" t="s">
        <v>1009</v>
      </c>
      <c r="K7" t="s">
        <v>75</v>
      </c>
      <c r="L7" t="s">
        <v>242</v>
      </c>
      <c r="M7" t="s">
        <v>304</v>
      </c>
      <c r="N7" t="s">
        <v>990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 t="s">
        <v>2</v>
      </c>
      <c r="CP7" t="s">
        <v>43</v>
      </c>
      <c r="CQ7" t="s">
        <v>43</v>
      </c>
      <c r="CR7" t="s">
        <v>43</v>
      </c>
      <c r="CS7" t="s">
        <v>289</v>
      </c>
      <c r="CT7" t="s">
        <v>75</v>
      </c>
      <c r="CU7" t="s">
        <v>852</v>
      </c>
      <c r="CV7" t="s">
        <v>290</v>
      </c>
      <c r="CW7">
        <v>2014</v>
      </c>
      <c r="CX7">
        <v>1</v>
      </c>
      <c r="CY7" t="s">
        <v>74</v>
      </c>
      <c r="CZ7" t="s">
        <v>217</v>
      </c>
      <c r="DA7" t="s">
        <v>70</v>
      </c>
      <c r="DB7" t="s">
        <v>283</v>
      </c>
      <c r="DC7" t="s">
        <v>285</v>
      </c>
      <c r="DD7" t="s">
        <v>292</v>
      </c>
      <c r="DE7" t="s">
        <v>291</v>
      </c>
      <c r="DF7">
        <v>0</v>
      </c>
      <c r="DG7" t="s">
        <v>991</v>
      </c>
      <c r="DH7" t="s">
        <v>75</v>
      </c>
      <c r="DI7" t="s">
        <v>75</v>
      </c>
      <c r="DJ7" t="s">
        <v>75</v>
      </c>
      <c r="DK7" t="s">
        <v>75</v>
      </c>
    </row>
    <row r="8" spans="1:115" x14ac:dyDescent="0.35">
      <c r="A8" t="s">
        <v>75</v>
      </c>
      <c r="B8" t="s">
        <v>1010</v>
      </c>
      <c r="C8" t="s">
        <v>1011</v>
      </c>
      <c r="D8" t="s">
        <v>1012</v>
      </c>
      <c r="E8" t="s">
        <v>988</v>
      </c>
      <c r="F8" t="s">
        <v>1013</v>
      </c>
      <c r="G8" t="s">
        <v>75</v>
      </c>
      <c r="H8" t="s">
        <v>75</v>
      </c>
      <c r="I8" t="s">
        <v>1014</v>
      </c>
      <c r="J8" t="s">
        <v>1015</v>
      </c>
      <c r="K8" t="s">
        <v>75</v>
      </c>
      <c r="L8" t="s">
        <v>242</v>
      </c>
      <c r="M8" t="s">
        <v>242</v>
      </c>
      <c r="N8" t="s">
        <v>990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 t="s">
        <v>2</v>
      </c>
      <c r="CP8" t="s">
        <v>43</v>
      </c>
      <c r="CQ8" t="s">
        <v>43</v>
      </c>
      <c r="CR8" t="s">
        <v>43</v>
      </c>
      <c r="CS8" t="s">
        <v>376</v>
      </c>
      <c r="CT8" t="s">
        <v>75</v>
      </c>
      <c r="CU8" t="s">
        <v>854</v>
      </c>
      <c r="CV8" t="s">
        <v>378</v>
      </c>
      <c r="CW8">
        <v>2020</v>
      </c>
      <c r="CX8">
        <v>8</v>
      </c>
      <c r="CY8" t="s">
        <v>74</v>
      </c>
      <c r="CZ8" t="s">
        <v>381</v>
      </c>
      <c r="DA8" t="s">
        <v>70</v>
      </c>
      <c r="DB8" t="s">
        <v>375</v>
      </c>
      <c r="DC8" t="s">
        <v>377</v>
      </c>
      <c r="DD8" t="s">
        <v>380</v>
      </c>
      <c r="DE8" t="s">
        <v>379</v>
      </c>
      <c r="DF8">
        <v>0</v>
      </c>
      <c r="DG8" t="s">
        <v>991</v>
      </c>
      <c r="DH8" t="s">
        <v>75</v>
      </c>
      <c r="DI8" t="s">
        <v>75</v>
      </c>
      <c r="DJ8" t="s">
        <v>75</v>
      </c>
      <c r="DK8" t="s">
        <v>75</v>
      </c>
    </row>
    <row r="9" spans="1:115" x14ac:dyDescent="0.35">
      <c r="A9" t="s">
        <v>75</v>
      </c>
      <c r="B9" t="s">
        <v>985</v>
      </c>
      <c r="C9" t="s">
        <v>986</v>
      </c>
      <c r="D9" t="s">
        <v>992</v>
      </c>
      <c r="E9" t="s">
        <v>988</v>
      </c>
      <c r="F9" t="s">
        <v>989</v>
      </c>
      <c r="G9" t="s">
        <v>75</v>
      </c>
      <c r="H9" t="s">
        <v>75</v>
      </c>
      <c r="I9" t="s">
        <v>246</v>
      </c>
      <c r="J9" t="s">
        <v>993</v>
      </c>
      <c r="K9" t="s">
        <v>75</v>
      </c>
      <c r="L9" t="s">
        <v>242</v>
      </c>
      <c r="M9" t="s">
        <v>246</v>
      </c>
      <c r="N9" t="s">
        <v>990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t="s">
        <v>2</v>
      </c>
      <c r="CP9" t="s">
        <v>44</v>
      </c>
      <c r="CQ9" t="s">
        <v>43</v>
      </c>
      <c r="CR9" t="s">
        <v>43</v>
      </c>
      <c r="CS9" t="s">
        <v>245</v>
      </c>
      <c r="CT9" t="s">
        <v>75</v>
      </c>
      <c r="CU9" t="s">
        <v>851</v>
      </c>
      <c r="CV9" t="s">
        <v>246</v>
      </c>
      <c r="CW9">
        <v>2020</v>
      </c>
      <c r="CX9">
        <v>6</v>
      </c>
      <c r="CY9" t="s">
        <v>74</v>
      </c>
      <c r="CZ9" t="s">
        <v>76</v>
      </c>
      <c r="DA9" t="s">
        <v>70</v>
      </c>
      <c r="DB9" t="s">
        <v>245</v>
      </c>
      <c r="DC9" t="s">
        <v>156</v>
      </c>
      <c r="DD9" t="s">
        <v>248</v>
      </c>
      <c r="DE9" t="s">
        <v>247</v>
      </c>
      <c r="DF9">
        <v>0</v>
      </c>
      <c r="DG9" t="s">
        <v>991</v>
      </c>
      <c r="DH9" t="s">
        <v>75</v>
      </c>
      <c r="DI9" t="s">
        <v>75</v>
      </c>
      <c r="DJ9" t="s">
        <v>75</v>
      </c>
      <c r="DK9" t="s">
        <v>75</v>
      </c>
    </row>
    <row r="10" spans="1:115" x14ac:dyDescent="0.35">
      <c r="A10" t="s">
        <v>75</v>
      </c>
      <c r="B10" t="s">
        <v>994</v>
      </c>
      <c r="C10" t="s">
        <v>995</v>
      </c>
      <c r="D10" t="s">
        <v>996</v>
      </c>
      <c r="E10" t="s">
        <v>988</v>
      </c>
      <c r="F10" t="s">
        <v>997</v>
      </c>
      <c r="G10" t="s">
        <v>75</v>
      </c>
      <c r="H10" t="s">
        <v>75</v>
      </c>
      <c r="I10" t="s">
        <v>998</v>
      </c>
      <c r="J10" t="s">
        <v>999</v>
      </c>
      <c r="K10" t="s">
        <v>75</v>
      </c>
      <c r="L10" t="s">
        <v>242</v>
      </c>
      <c r="M10" t="s">
        <v>242</v>
      </c>
      <c r="N10" t="s">
        <v>990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 t="s">
        <v>2</v>
      </c>
      <c r="CP10" t="s">
        <v>44</v>
      </c>
      <c r="CQ10" t="s">
        <v>43</v>
      </c>
      <c r="CR10" t="s">
        <v>43</v>
      </c>
      <c r="CS10" t="s">
        <v>250</v>
      </c>
      <c r="CT10" t="s">
        <v>75</v>
      </c>
      <c r="CU10" t="s">
        <v>852</v>
      </c>
      <c r="CV10" t="s">
        <v>252</v>
      </c>
      <c r="CW10">
        <v>2019</v>
      </c>
      <c r="CX10">
        <v>3</v>
      </c>
      <c r="CY10" t="s">
        <v>74</v>
      </c>
      <c r="CZ10" t="s">
        <v>255</v>
      </c>
      <c r="DA10" t="s">
        <v>70</v>
      </c>
      <c r="DB10" t="s">
        <v>249</v>
      </c>
      <c r="DC10" t="s">
        <v>251</v>
      </c>
      <c r="DD10" t="s">
        <v>254</v>
      </c>
      <c r="DE10" t="s">
        <v>253</v>
      </c>
      <c r="DF10">
        <v>0</v>
      </c>
      <c r="DG10" t="s">
        <v>991</v>
      </c>
      <c r="DH10" t="s">
        <v>75</v>
      </c>
      <c r="DI10" t="s">
        <v>75</v>
      </c>
      <c r="DJ10" t="s">
        <v>75</v>
      </c>
      <c r="DK10" t="s">
        <v>75</v>
      </c>
    </row>
    <row r="11" spans="1:115" x14ac:dyDescent="0.35">
      <c r="A11" t="s">
        <v>75</v>
      </c>
      <c r="B11" t="s">
        <v>985</v>
      </c>
      <c r="C11" t="s">
        <v>1017</v>
      </c>
      <c r="D11" t="s">
        <v>1018</v>
      </c>
      <c r="E11" t="s">
        <v>988</v>
      </c>
      <c r="F11" t="s">
        <v>1019</v>
      </c>
      <c r="G11" t="s">
        <v>75</v>
      </c>
      <c r="H11" t="s">
        <v>75</v>
      </c>
      <c r="I11" t="s">
        <v>1284</v>
      </c>
      <c r="J11" t="s">
        <v>1285</v>
      </c>
      <c r="K11" t="s">
        <v>75</v>
      </c>
      <c r="L11" t="s">
        <v>242</v>
      </c>
      <c r="M11" t="s">
        <v>844</v>
      </c>
      <c r="N11" t="s">
        <v>990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 t="s">
        <v>2</v>
      </c>
      <c r="CP11" t="s">
        <v>44</v>
      </c>
      <c r="CQ11" t="s">
        <v>43</v>
      </c>
      <c r="CR11" t="s">
        <v>43</v>
      </c>
      <c r="CS11" t="s">
        <v>843</v>
      </c>
      <c r="CT11" t="s">
        <v>75</v>
      </c>
      <c r="CU11" t="s">
        <v>851</v>
      </c>
      <c r="CV11" t="s">
        <v>844</v>
      </c>
      <c r="CW11">
        <v>2021</v>
      </c>
      <c r="CX11">
        <v>8</v>
      </c>
      <c r="CY11" t="s">
        <v>74</v>
      </c>
      <c r="CZ11" t="s">
        <v>388</v>
      </c>
      <c r="DA11" t="s">
        <v>70</v>
      </c>
      <c r="DB11" t="s">
        <v>843</v>
      </c>
      <c r="DC11" t="s">
        <v>387</v>
      </c>
      <c r="DD11" t="s">
        <v>846</v>
      </c>
      <c r="DE11" t="s">
        <v>845</v>
      </c>
      <c r="DF11">
        <v>0</v>
      </c>
      <c r="DG11" t="s">
        <v>991</v>
      </c>
      <c r="DH11" t="s">
        <v>75</v>
      </c>
      <c r="DI11" t="s">
        <v>75</v>
      </c>
      <c r="DJ11" t="s">
        <v>75</v>
      </c>
      <c r="DK11" t="s">
        <v>75</v>
      </c>
    </row>
    <row r="12" spans="1:115" x14ac:dyDescent="0.35">
      <c r="A12" t="s">
        <v>75</v>
      </c>
      <c r="B12" t="s">
        <v>985</v>
      </c>
      <c r="C12" t="s">
        <v>1017</v>
      </c>
      <c r="D12" t="s">
        <v>1018</v>
      </c>
      <c r="E12" t="s">
        <v>988</v>
      </c>
      <c r="F12" t="s">
        <v>1019</v>
      </c>
      <c r="G12" t="s">
        <v>75</v>
      </c>
      <c r="H12" t="s">
        <v>75</v>
      </c>
      <c r="I12" t="s">
        <v>390</v>
      </c>
      <c r="J12" t="s">
        <v>1020</v>
      </c>
      <c r="K12" t="s">
        <v>75</v>
      </c>
      <c r="L12" t="s">
        <v>242</v>
      </c>
      <c r="M12" t="s">
        <v>390</v>
      </c>
      <c r="N12" t="s">
        <v>990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 t="s">
        <v>2</v>
      </c>
      <c r="CP12" t="s">
        <v>44</v>
      </c>
      <c r="CQ12" t="s">
        <v>43</v>
      </c>
      <c r="CR12" t="s">
        <v>43</v>
      </c>
      <c r="CS12" t="s">
        <v>389</v>
      </c>
      <c r="CT12" t="s">
        <v>75</v>
      </c>
      <c r="CU12" t="s">
        <v>851</v>
      </c>
      <c r="CV12" t="s">
        <v>390</v>
      </c>
      <c r="CW12">
        <v>1975</v>
      </c>
      <c r="CX12">
        <v>5</v>
      </c>
      <c r="CY12" t="s">
        <v>80</v>
      </c>
      <c r="CZ12" t="s">
        <v>388</v>
      </c>
      <c r="DA12" t="s">
        <v>70</v>
      </c>
      <c r="DB12" t="s">
        <v>386</v>
      </c>
      <c r="DC12" t="s">
        <v>387</v>
      </c>
      <c r="DD12" t="s">
        <v>75</v>
      </c>
      <c r="DE12" t="s">
        <v>75</v>
      </c>
      <c r="DF12">
        <v>0</v>
      </c>
      <c r="DG12" t="s">
        <v>991</v>
      </c>
      <c r="DH12" t="s">
        <v>75</v>
      </c>
      <c r="DI12" t="s">
        <v>75</v>
      </c>
      <c r="DJ12" t="s">
        <v>75</v>
      </c>
      <c r="DK12" t="s">
        <v>75</v>
      </c>
    </row>
    <row r="13" spans="1:115" x14ac:dyDescent="0.35">
      <c r="A13" t="s">
        <v>75</v>
      </c>
      <c r="B13" t="s">
        <v>985</v>
      </c>
      <c r="C13" t="s">
        <v>1017</v>
      </c>
      <c r="D13" t="s">
        <v>1021</v>
      </c>
      <c r="E13" t="s">
        <v>988</v>
      </c>
      <c r="F13" t="s">
        <v>1019</v>
      </c>
      <c r="G13" t="s">
        <v>75</v>
      </c>
      <c r="H13" t="s">
        <v>75</v>
      </c>
      <c r="I13" t="s">
        <v>136</v>
      </c>
      <c r="J13" t="s">
        <v>1022</v>
      </c>
      <c r="K13" t="s">
        <v>75</v>
      </c>
      <c r="L13" t="s">
        <v>242</v>
      </c>
      <c r="M13" t="s">
        <v>242</v>
      </c>
      <c r="N13" t="s">
        <v>990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 t="s">
        <v>2</v>
      </c>
      <c r="CP13" t="s">
        <v>44</v>
      </c>
      <c r="CQ13" t="s">
        <v>43</v>
      </c>
      <c r="CR13" t="s">
        <v>43</v>
      </c>
      <c r="CS13" t="s">
        <v>77</v>
      </c>
      <c r="CT13" t="s">
        <v>75</v>
      </c>
      <c r="CU13" t="s">
        <v>851</v>
      </c>
      <c r="CV13" t="s">
        <v>79</v>
      </c>
      <c r="CW13">
        <v>2019</v>
      </c>
      <c r="CX13">
        <v>7</v>
      </c>
      <c r="CY13" t="s">
        <v>80</v>
      </c>
      <c r="CZ13" t="s">
        <v>83</v>
      </c>
      <c r="DA13" t="s">
        <v>70</v>
      </c>
      <c r="DB13" t="s">
        <v>70</v>
      </c>
      <c r="DC13" t="s">
        <v>78</v>
      </c>
      <c r="DD13" t="s">
        <v>82</v>
      </c>
      <c r="DE13" t="s">
        <v>81</v>
      </c>
      <c r="DF13">
        <v>0</v>
      </c>
      <c r="DG13" t="s">
        <v>991</v>
      </c>
      <c r="DH13" t="s">
        <v>75</v>
      </c>
      <c r="DI13" t="s">
        <v>75</v>
      </c>
      <c r="DJ13" t="s">
        <v>75</v>
      </c>
      <c r="DK13" t="s">
        <v>75</v>
      </c>
    </row>
    <row r="14" spans="1:115" x14ac:dyDescent="0.35">
      <c r="A14" t="s">
        <v>75</v>
      </c>
      <c r="B14" t="s">
        <v>985</v>
      </c>
      <c r="C14" t="s">
        <v>1017</v>
      </c>
      <c r="D14" t="s">
        <v>1021</v>
      </c>
      <c r="E14" t="s">
        <v>988</v>
      </c>
      <c r="F14" t="s">
        <v>1019</v>
      </c>
      <c r="G14" t="s">
        <v>75</v>
      </c>
      <c r="H14" t="s">
        <v>75</v>
      </c>
      <c r="I14" t="s">
        <v>136</v>
      </c>
      <c r="J14" t="s">
        <v>1022</v>
      </c>
      <c r="K14" t="s">
        <v>75</v>
      </c>
      <c r="L14" t="s">
        <v>242</v>
      </c>
      <c r="M14" t="s">
        <v>242</v>
      </c>
      <c r="N14" t="s">
        <v>990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 t="s">
        <v>2</v>
      </c>
      <c r="CP14" t="s">
        <v>44</v>
      </c>
      <c r="CQ14" t="s">
        <v>43</v>
      </c>
      <c r="CR14" t="s">
        <v>43</v>
      </c>
      <c r="CS14" t="s">
        <v>84</v>
      </c>
      <c r="CT14" t="s">
        <v>75</v>
      </c>
      <c r="CU14" t="s">
        <v>851</v>
      </c>
      <c r="CV14" t="s">
        <v>85</v>
      </c>
      <c r="CW14">
        <v>2020</v>
      </c>
      <c r="CX14">
        <v>4</v>
      </c>
      <c r="CY14" t="s">
        <v>80</v>
      </c>
      <c r="CZ14" t="s">
        <v>83</v>
      </c>
      <c r="DA14" t="s">
        <v>70</v>
      </c>
      <c r="DB14" t="s">
        <v>70</v>
      </c>
      <c r="DC14" t="s">
        <v>78</v>
      </c>
      <c r="DD14" t="s">
        <v>82</v>
      </c>
      <c r="DE14" t="s">
        <v>81</v>
      </c>
      <c r="DF14">
        <v>0</v>
      </c>
      <c r="DG14" t="s">
        <v>991</v>
      </c>
      <c r="DH14" t="s">
        <v>75</v>
      </c>
      <c r="DI14" t="s">
        <v>75</v>
      </c>
      <c r="DJ14" t="s">
        <v>75</v>
      </c>
      <c r="DK14" t="s">
        <v>75</v>
      </c>
    </row>
    <row r="15" spans="1:115" x14ac:dyDescent="0.35">
      <c r="A15" t="s">
        <v>75</v>
      </c>
      <c r="B15" t="s">
        <v>1045</v>
      </c>
      <c r="C15" t="s">
        <v>1046</v>
      </c>
      <c r="D15" t="s">
        <v>1047</v>
      </c>
      <c r="E15" t="s">
        <v>988</v>
      </c>
      <c r="F15" t="s">
        <v>1048</v>
      </c>
      <c r="G15" t="s">
        <v>242</v>
      </c>
      <c r="H15" t="s">
        <v>1024</v>
      </c>
      <c r="I15" t="s">
        <v>541</v>
      </c>
      <c r="J15" t="s">
        <v>1049</v>
      </c>
      <c r="K15" t="s">
        <v>75</v>
      </c>
      <c r="L15" t="s">
        <v>242</v>
      </c>
      <c r="M15" t="s">
        <v>242</v>
      </c>
      <c r="N15" t="s">
        <v>990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 t="s">
        <v>2</v>
      </c>
      <c r="CP15" t="s">
        <v>44</v>
      </c>
      <c r="CQ15" t="s">
        <v>43</v>
      </c>
      <c r="CR15" t="s">
        <v>43</v>
      </c>
      <c r="CS15" t="s">
        <v>539</v>
      </c>
      <c r="CT15" t="s">
        <v>75</v>
      </c>
      <c r="CU15" t="s">
        <v>856</v>
      </c>
      <c r="CV15" t="s">
        <v>541</v>
      </c>
      <c r="CW15">
        <v>2021</v>
      </c>
      <c r="CX15">
        <v>10</v>
      </c>
      <c r="CY15" t="s">
        <v>74</v>
      </c>
      <c r="CZ15" t="s">
        <v>544</v>
      </c>
      <c r="DA15" t="s">
        <v>70</v>
      </c>
      <c r="DB15" t="s">
        <v>538</v>
      </c>
      <c r="DC15" t="s">
        <v>540</v>
      </c>
      <c r="DD15" t="s">
        <v>543</v>
      </c>
      <c r="DE15" t="s">
        <v>542</v>
      </c>
      <c r="DF15">
        <v>0</v>
      </c>
      <c r="DG15" t="s">
        <v>991</v>
      </c>
      <c r="DH15" t="s">
        <v>75</v>
      </c>
      <c r="DI15" t="s">
        <v>75</v>
      </c>
      <c r="DJ15" t="s">
        <v>75</v>
      </c>
      <c r="DK15" t="s">
        <v>75</v>
      </c>
    </row>
    <row r="16" spans="1:115" x14ac:dyDescent="0.35">
      <c r="A16" t="s">
        <v>75</v>
      </c>
      <c r="B16" t="s">
        <v>985</v>
      </c>
      <c r="C16" t="s">
        <v>986</v>
      </c>
      <c r="D16" t="s">
        <v>1023</v>
      </c>
      <c r="E16" t="s">
        <v>988</v>
      </c>
      <c r="F16" t="s">
        <v>989</v>
      </c>
      <c r="G16" t="s">
        <v>242</v>
      </c>
      <c r="H16" t="s">
        <v>1024</v>
      </c>
      <c r="I16" t="s">
        <v>88</v>
      </c>
      <c r="J16" t="s">
        <v>1038</v>
      </c>
      <c r="K16" t="s">
        <v>75</v>
      </c>
      <c r="L16" t="s">
        <v>242</v>
      </c>
      <c r="M16" t="s">
        <v>242</v>
      </c>
      <c r="N16" t="s">
        <v>990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 t="s">
        <v>2</v>
      </c>
      <c r="CP16" t="s">
        <v>44</v>
      </c>
      <c r="CQ16" t="s">
        <v>43</v>
      </c>
      <c r="CR16" t="s">
        <v>43</v>
      </c>
      <c r="CS16" t="s">
        <v>87</v>
      </c>
      <c r="CT16" t="s">
        <v>75</v>
      </c>
      <c r="CU16" t="s">
        <v>851</v>
      </c>
      <c r="CV16" t="s">
        <v>88</v>
      </c>
      <c r="CW16">
        <v>2016</v>
      </c>
      <c r="CX16">
        <v>4</v>
      </c>
      <c r="CY16" t="s">
        <v>80</v>
      </c>
      <c r="CZ16" t="s">
        <v>76</v>
      </c>
      <c r="DA16" t="s">
        <v>70</v>
      </c>
      <c r="DB16" t="s">
        <v>70</v>
      </c>
      <c r="DC16" t="s">
        <v>86</v>
      </c>
      <c r="DD16" t="s">
        <v>90</v>
      </c>
      <c r="DE16" t="s">
        <v>89</v>
      </c>
      <c r="DF16">
        <v>0</v>
      </c>
      <c r="DG16" t="s">
        <v>991</v>
      </c>
      <c r="DH16" t="s">
        <v>75</v>
      </c>
      <c r="DI16" t="s">
        <v>75</v>
      </c>
      <c r="DJ16" t="s">
        <v>75</v>
      </c>
      <c r="DK16" t="s">
        <v>75</v>
      </c>
    </row>
    <row r="17" spans="1:115" x14ac:dyDescent="0.35">
      <c r="A17" t="s">
        <v>75</v>
      </c>
      <c r="B17" t="s">
        <v>985</v>
      </c>
      <c r="C17" t="s">
        <v>986</v>
      </c>
      <c r="D17" t="s">
        <v>1039</v>
      </c>
      <c r="E17" t="s">
        <v>988</v>
      </c>
      <c r="F17" t="s">
        <v>989</v>
      </c>
      <c r="G17" t="s">
        <v>242</v>
      </c>
      <c r="H17" t="s">
        <v>1024</v>
      </c>
      <c r="I17" t="s">
        <v>1040</v>
      </c>
      <c r="J17" t="s">
        <v>1041</v>
      </c>
      <c r="K17" t="s">
        <v>75</v>
      </c>
      <c r="L17" t="s">
        <v>242</v>
      </c>
      <c r="M17" t="s">
        <v>242</v>
      </c>
      <c r="N17" t="s">
        <v>990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 t="s">
        <v>2</v>
      </c>
      <c r="CP17" t="s">
        <v>44</v>
      </c>
      <c r="CQ17" t="s">
        <v>43</v>
      </c>
      <c r="CR17" t="s">
        <v>43</v>
      </c>
      <c r="CS17" t="s">
        <v>91</v>
      </c>
      <c r="CT17" t="s">
        <v>75</v>
      </c>
      <c r="CU17" t="s">
        <v>851</v>
      </c>
      <c r="CV17" t="s">
        <v>93</v>
      </c>
      <c r="CW17">
        <v>2018</v>
      </c>
      <c r="CX17">
        <v>4</v>
      </c>
      <c r="CY17" t="s">
        <v>80</v>
      </c>
      <c r="CZ17" t="s">
        <v>76</v>
      </c>
      <c r="DA17" t="s">
        <v>70</v>
      </c>
      <c r="DB17" t="s">
        <v>70</v>
      </c>
      <c r="DC17" t="s">
        <v>92</v>
      </c>
      <c r="DD17" t="s">
        <v>95</v>
      </c>
      <c r="DE17" t="s">
        <v>94</v>
      </c>
      <c r="DF17">
        <v>0</v>
      </c>
      <c r="DG17" t="s">
        <v>991</v>
      </c>
      <c r="DH17" t="s">
        <v>75</v>
      </c>
      <c r="DI17" t="s">
        <v>75</v>
      </c>
      <c r="DJ17" t="s">
        <v>75</v>
      </c>
      <c r="DK17" t="s">
        <v>75</v>
      </c>
    </row>
    <row r="18" spans="1:115" x14ac:dyDescent="0.35">
      <c r="A18" t="s">
        <v>75</v>
      </c>
      <c r="B18" t="s">
        <v>985</v>
      </c>
      <c r="C18" t="s">
        <v>986</v>
      </c>
      <c r="D18" t="s">
        <v>1063</v>
      </c>
      <c r="E18" t="s">
        <v>988</v>
      </c>
      <c r="F18" t="s">
        <v>989</v>
      </c>
      <c r="G18" t="s">
        <v>242</v>
      </c>
      <c r="H18" t="s">
        <v>1024</v>
      </c>
      <c r="I18" t="s">
        <v>719</v>
      </c>
      <c r="J18" t="s">
        <v>1203</v>
      </c>
      <c r="K18" t="s">
        <v>75</v>
      </c>
      <c r="L18" t="s">
        <v>242</v>
      </c>
      <c r="M18" t="s">
        <v>719</v>
      </c>
      <c r="N18" t="s">
        <v>990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 t="s">
        <v>2</v>
      </c>
      <c r="CP18" t="s">
        <v>44</v>
      </c>
      <c r="CQ18" t="s">
        <v>43</v>
      </c>
      <c r="CR18" t="s">
        <v>43</v>
      </c>
      <c r="CS18" t="s">
        <v>718</v>
      </c>
      <c r="CT18" t="s">
        <v>75</v>
      </c>
      <c r="CU18" t="s">
        <v>851</v>
      </c>
      <c r="CV18" t="s">
        <v>719</v>
      </c>
      <c r="CW18">
        <v>2020</v>
      </c>
      <c r="CX18">
        <v>4</v>
      </c>
      <c r="CY18" t="s">
        <v>74</v>
      </c>
      <c r="CZ18" t="s">
        <v>76</v>
      </c>
      <c r="DA18" t="s">
        <v>70</v>
      </c>
      <c r="DB18" t="s">
        <v>718</v>
      </c>
      <c r="DC18" t="s">
        <v>135</v>
      </c>
      <c r="DD18" t="s">
        <v>721</v>
      </c>
      <c r="DE18" t="s">
        <v>720</v>
      </c>
      <c r="DF18">
        <v>0</v>
      </c>
      <c r="DG18" t="s">
        <v>991</v>
      </c>
      <c r="DH18" t="s">
        <v>75</v>
      </c>
      <c r="DI18" t="s">
        <v>75</v>
      </c>
      <c r="DJ18" t="s">
        <v>75</v>
      </c>
      <c r="DK18" t="s">
        <v>75</v>
      </c>
    </row>
    <row r="19" spans="1:115" x14ac:dyDescent="0.35">
      <c r="A19" t="s">
        <v>75</v>
      </c>
      <c r="B19" t="s">
        <v>985</v>
      </c>
      <c r="C19" t="s">
        <v>986</v>
      </c>
      <c r="D19" t="s">
        <v>1063</v>
      </c>
      <c r="E19" t="s">
        <v>988</v>
      </c>
      <c r="F19" t="s">
        <v>989</v>
      </c>
      <c r="G19" t="s">
        <v>242</v>
      </c>
      <c r="H19" t="s">
        <v>1024</v>
      </c>
      <c r="I19" t="s">
        <v>723</v>
      </c>
      <c r="J19" t="s">
        <v>1204</v>
      </c>
      <c r="K19" t="s">
        <v>75</v>
      </c>
      <c r="L19" t="s">
        <v>242</v>
      </c>
      <c r="M19" t="s">
        <v>723</v>
      </c>
      <c r="N19" t="s">
        <v>990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 t="s">
        <v>2</v>
      </c>
      <c r="CP19" t="s">
        <v>44</v>
      </c>
      <c r="CQ19" t="s">
        <v>43</v>
      </c>
      <c r="CR19" t="s">
        <v>43</v>
      </c>
      <c r="CS19" t="s">
        <v>722</v>
      </c>
      <c r="CT19" t="s">
        <v>75</v>
      </c>
      <c r="CU19" t="s">
        <v>851</v>
      </c>
      <c r="CV19" t="s">
        <v>723</v>
      </c>
      <c r="CW19">
        <v>2020</v>
      </c>
      <c r="CX19">
        <v>5</v>
      </c>
      <c r="CY19" t="s">
        <v>74</v>
      </c>
      <c r="CZ19" t="s">
        <v>76</v>
      </c>
      <c r="DA19" t="s">
        <v>70</v>
      </c>
      <c r="DB19" t="s">
        <v>722</v>
      </c>
      <c r="DC19" t="s">
        <v>135</v>
      </c>
      <c r="DD19" t="s">
        <v>244</v>
      </c>
      <c r="DE19" t="s">
        <v>724</v>
      </c>
      <c r="DF19">
        <v>0</v>
      </c>
      <c r="DG19" t="s">
        <v>991</v>
      </c>
      <c r="DH19" t="s">
        <v>75</v>
      </c>
      <c r="DI19" t="s">
        <v>75</v>
      </c>
      <c r="DJ19" t="s">
        <v>75</v>
      </c>
      <c r="DK19" t="s">
        <v>75</v>
      </c>
    </row>
    <row r="20" spans="1:115" x14ac:dyDescent="0.35">
      <c r="A20" t="s">
        <v>75</v>
      </c>
      <c r="B20" t="s">
        <v>985</v>
      </c>
      <c r="C20" t="s">
        <v>986</v>
      </c>
      <c r="D20" t="s">
        <v>992</v>
      </c>
      <c r="E20" t="s">
        <v>988</v>
      </c>
      <c r="F20" t="s">
        <v>989</v>
      </c>
      <c r="G20" t="s">
        <v>242</v>
      </c>
      <c r="H20" t="s">
        <v>1024</v>
      </c>
      <c r="I20" t="s">
        <v>1206</v>
      </c>
      <c r="J20" t="s">
        <v>1207</v>
      </c>
      <c r="K20" t="s">
        <v>75</v>
      </c>
      <c r="L20" t="s">
        <v>242</v>
      </c>
      <c r="M20" t="s">
        <v>730</v>
      </c>
      <c r="N20" t="s">
        <v>990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 t="s">
        <v>2</v>
      </c>
      <c r="CP20" t="s">
        <v>44</v>
      </c>
      <c r="CQ20" t="s">
        <v>43</v>
      </c>
      <c r="CR20" t="s">
        <v>43</v>
      </c>
      <c r="CS20" t="s">
        <v>729</v>
      </c>
      <c r="CT20" t="s">
        <v>75</v>
      </c>
      <c r="CU20" t="s">
        <v>851</v>
      </c>
      <c r="CV20" t="s">
        <v>730</v>
      </c>
      <c r="CW20">
        <v>2020</v>
      </c>
      <c r="CX20">
        <v>6</v>
      </c>
      <c r="CY20" t="s">
        <v>74</v>
      </c>
      <c r="CZ20" t="s">
        <v>76</v>
      </c>
      <c r="DA20" t="s">
        <v>70</v>
      </c>
      <c r="DB20" t="s">
        <v>729</v>
      </c>
      <c r="DC20" t="s">
        <v>156</v>
      </c>
      <c r="DD20" t="s">
        <v>75</v>
      </c>
      <c r="DE20" t="s">
        <v>75</v>
      </c>
      <c r="DF20">
        <v>0</v>
      </c>
      <c r="DG20" t="s">
        <v>991</v>
      </c>
      <c r="DH20" t="s">
        <v>75</v>
      </c>
      <c r="DI20" t="s">
        <v>75</v>
      </c>
      <c r="DJ20" t="s">
        <v>75</v>
      </c>
      <c r="DK20" t="s">
        <v>75</v>
      </c>
    </row>
    <row r="21" spans="1:115" x14ac:dyDescent="0.35">
      <c r="A21" t="s">
        <v>75</v>
      </c>
      <c r="B21" t="s">
        <v>985</v>
      </c>
      <c r="C21" t="s">
        <v>986</v>
      </c>
      <c r="D21" t="s">
        <v>992</v>
      </c>
      <c r="E21" t="s">
        <v>988</v>
      </c>
      <c r="F21" t="s">
        <v>989</v>
      </c>
      <c r="G21" t="s">
        <v>242</v>
      </c>
      <c r="H21" t="s">
        <v>1024</v>
      </c>
      <c r="I21" t="s">
        <v>736</v>
      </c>
      <c r="J21" t="s">
        <v>1209</v>
      </c>
      <c r="K21" t="s">
        <v>75</v>
      </c>
      <c r="L21" t="s">
        <v>242</v>
      </c>
      <c r="M21" t="s">
        <v>736</v>
      </c>
      <c r="N21" t="s">
        <v>990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 t="s">
        <v>2</v>
      </c>
      <c r="CP21" t="s">
        <v>44</v>
      </c>
      <c r="CQ21" t="s">
        <v>43</v>
      </c>
      <c r="CR21" t="s">
        <v>43</v>
      </c>
      <c r="CS21" t="s">
        <v>735</v>
      </c>
      <c r="CT21" t="s">
        <v>75</v>
      </c>
      <c r="CU21" t="s">
        <v>851</v>
      </c>
      <c r="CV21" t="s">
        <v>736</v>
      </c>
      <c r="CW21">
        <v>2020</v>
      </c>
      <c r="CX21">
        <v>6</v>
      </c>
      <c r="CY21" t="s">
        <v>74</v>
      </c>
      <c r="CZ21" t="s">
        <v>76</v>
      </c>
      <c r="DA21" t="s">
        <v>70</v>
      </c>
      <c r="DB21" t="s">
        <v>735</v>
      </c>
      <c r="DC21" t="s">
        <v>156</v>
      </c>
      <c r="DD21" t="s">
        <v>738</v>
      </c>
      <c r="DE21" t="s">
        <v>737</v>
      </c>
      <c r="DF21">
        <v>0</v>
      </c>
      <c r="DG21" t="s">
        <v>991</v>
      </c>
      <c r="DH21" t="s">
        <v>75</v>
      </c>
      <c r="DI21" t="s">
        <v>75</v>
      </c>
      <c r="DJ21" t="s">
        <v>75</v>
      </c>
      <c r="DK21" t="s">
        <v>75</v>
      </c>
    </row>
    <row r="22" spans="1:115" x14ac:dyDescent="0.35">
      <c r="A22" t="s">
        <v>75</v>
      </c>
      <c r="B22" t="s">
        <v>985</v>
      </c>
      <c r="C22" t="s">
        <v>1017</v>
      </c>
      <c r="D22" t="s">
        <v>1042</v>
      </c>
      <c r="E22" t="s">
        <v>988</v>
      </c>
      <c r="F22" t="s">
        <v>1019</v>
      </c>
      <c r="G22" t="s">
        <v>242</v>
      </c>
      <c r="H22" t="s">
        <v>1024</v>
      </c>
      <c r="I22" t="s">
        <v>532</v>
      </c>
      <c r="J22" t="s">
        <v>1069</v>
      </c>
      <c r="K22" t="s">
        <v>75</v>
      </c>
      <c r="L22" t="s">
        <v>242</v>
      </c>
      <c r="M22" t="s">
        <v>242</v>
      </c>
      <c r="N22" t="s">
        <v>990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t="s">
        <v>2</v>
      </c>
      <c r="CP22" t="s">
        <v>44</v>
      </c>
      <c r="CQ22" t="s">
        <v>43</v>
      </c>
      <c r="CR22" t="s">
        <v>43</v>
      </c>
      <c r="CS22" t="s">
        <v>531</v>
      </c>
      <c r="CT22" t="s">
        <v>75</v>
      </c>
      <c r="CU22" t="s">
        <v>851</v>
      </c>
      <c r="CV22" t="s">
        <v>532</v>
      </c>
      <c r="CW22">
        <v>2020</v>
      </c>
      <c r="CX22">
        <v>6</v>
      </c>
      <c r="CY22" t="s">
        <v>74</v>
      </c>
      <c r="CZ22" t="s">
        <v>495</v>
      </c>
      <c r="DA22" t="s">
        <v>70</v>
      </c>
      <c r="DB22" t="s">
        <v>527</v>
      </c>
      <c r="DC22" t="s">
        <v>491</v>
      </c>
      <c r="DD22" t="s">
        <v>292</v>
      </c>
      <c r="DE22" t="s">
        <v>530</v>
      </c>
      <c r="DF22">
        <v>0</v>
      </c>
      <c r="DG22" t="s">
        <v>991</v>
      </c>
      <c r="DH22" t="s">
        <v>75</v>
      </c>
      <c r="DI22" t="s">
        <v>75</v>
      </c>
      <c r="DJ22" t="s">
        <v>75</v>
      </c>
      <c r="DK22" t="s">
        <v>75</v>
      </c>
    </row>
    <row r="23" spans="1:115" x14ac:dyDescent="0.35">
      <c r="A23" t="s">
        <v>75</v>
      </c>
      <c r="B23" t="s">
        <v>985</v>
      </c>
      <c r="C23" t="s">
        <v>986</v>
      </c>
      <c r="D23" t="s">
        <v>1039</v>
      </c>
      <c r="E23" t="s">
        <v>988</v>
      </c>
      <c r="F23" t="s">
        <v>989</v>
      </c>
      <c r="G23" t="s">
        <v>242</v>
      </c>
      <c r="H23" t="s">
        <v>1024</v>
      </c>
      <c r="I23" t="s">
        <v>1210</v>
      </c>
      <c r="J23" t="s">
        <v>1211</v>
      </c>
      <c r="K23" t="s">
        <v>75</v>
      </c>
      <c r="L23" t="s">
        <v>242</v>
      </c>
      <c r="M23" t="s">
        <v>740</v>
      </c>
      <c r="N23" t="s">
        <v>990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 t="s">
        <v>2</v>
      </c>
      <c r="CP23" t="s">
        <v>44</v>
      </c>
      <c r="CQ23" t="s">
        <v>43</v>
      </c>
      <c r="CR23" t="s">
        <v>43</v>
      </c>
      <c r="CS23" t="s">
        <v>739</v>
      </c>
      <c r="CT23" t="s">
        <v>75</v>
      </c>
      <c r="CU23" t="s">
        <v>851</v>
      </c>
      <c r="CV23" t="s">
        <v>740</v>
      </c>
      <c r="CW23">
        <v>2020</v>
      </c>
      <c r="CX23">
        <v>6</v>
      </c>
      <c r="CY23" t="s">
        <v>74</v>
      </c>
      <c r="CZ23" t="s">
        <v>76</v>
      </c>
      <c r="DA23" t="s">
        <v>70</v>
      </c>
      <c r="DB23" t="s">
        <v>739</v>
      </c>
      <c r="DC23" t="s">
        <v>92</v>
      </c>
      <c r="DD23" t="s">
        <v>154</v>
      </c>
      <c r="DE23" t="s">
        <v>741</v>
      </c>
      <c r="DF23">
        <v>0</v>
      </c>
      <c r="DG23" t="s">
        <v>991</v>
      </c>
      <c r="DH23" t="s">
        <v>75</v>
      </c>
      <c r="DI23" t="s">
        <v>75</v>
      </c>
      <c r="DJ23" t="s">
        <v>75</v>
      </c>
      <c r="DK23" t="s">
        <v>75</v>
      </c>
    </row>
    <row r="24" spans="1:115" x14ac:dyDescent="0.35">
      <c r="A24" t="s">
        <v>75</v>
      </c>
      <c r="B24" t="s">
        <v>985</v>
      </c>
      <c r="C24" t="s">
        <v>986</v>
      </c>
      <c r="D24" t="s">
        <v>1063</v>
      </c>
      <c r="E24" t="s">
        <v>988</v>
      </c>
      <c r="F24" t="s">
        <v>989</v>
      </c>
      <c r="G24" t="s">
        <v>242</v>
      </c>
      <c r="H24" t="s">
        <v>1024</v>
      </c>
      <c r="I24" t="s">
        <v>743</v>
      </c>
      <c r="J24" t="s">
        <v>1212</v>
      </c>
      <c r="K24" t="s">
        <v>75</v>
      </c>
      <c r="L24" t="s">
        <v>242</v>
      </c>
      <c r="M24" t="s">
        <v>743</v>
      </c>
      <c r="N24" t="s">
        <v>990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 t="s">
        <v>2</v>
      </c>
      <c r="CP24" t="s">
        <v>44</v>
      </c>
      <c r="CQ24" t="s">
        <v>43</v>
      </c>
      <c r="CR24" t="s">
        <v>43</v>
      </c>
      <c r="CS24" t="s">
        <v>742</v>
      </c>
      <c r="CT24" t="s">
        <v>75</v>
      </c>
      <c r="CU24" t="s">
        <v>851</v>
      </c>
      <c r="CV24" t="s">
        <v>743</v>
      </c>
      <c r="CW24">
        <v>2020</v>
      </c>
      <c r="CX24">
        <v>6</v>
      </c>
      <c r="CY24" t="s">
        <v>74</v>
      </c>
      <c r="CZ24" t="s">
        <v>76</v>
      </c>
      <c r="DA24" t="s">
        <v>70</v>
      </c>
      <c r="DB24" t="s">
        <v>742</v>
      </c>
      <c r="DC24" t="s">
        <v>135</v>
      </c>
      <c r="DD24" t="s">
        <v>745</v>
      </c>
      <c r="DE24" t="s">
        <v>744</v>
      </c>
      <c r="DF24">
        <v>0</v>
      </c>
      <c r="DG24" t="s">
        <v>991</v>
      </c>
      <c r="DH24" t="s">
        <v>75</v>
      </c>
      <c r="DI24" t="s">
        <v>75</v>
      </c>
      <c r="DJ24" t="s">
        <v>75</v>
      </c>
      <c r="DK24" t="s">
        <v>75</v>
      </c>
    </row>
    <row r="25" spans="1:115" x14ac:dyDescent="0.35">
      <c r="A25" t="s">
        <v>75</v>
      </c>
      <c r="B25" t="s">
        <v>985</v>
      </c>
      <c r="C25" t="s">
        <v>986</v>
      </c>
      <c r="D25" t="s">
        <v>992</v>
      </c>
      <c r="E25" t="s">
        <v>988</v>
      </c>
      <c r="F25" t="s">
        <v>989</v>
      </c>
      <c r="G25" t="s">
        <v>242</v>
      </c>
      <c r="H25" t="s">
        <v>1024</v>
      </c>
      <c r="I25" t="s">
        <v>747</v>
      </c>
      <c r="J25" t="s">
        <v>1213</v>
      </c>
      <c r="K25" t="s">
        <v>75</v>
      </c>
      <c r="L25" t="s">
        <v>242</v>
      </c>
      <c r="M25" t="s">
        <v>747</v>
      </c>
      <c r="N25" t="s">
        <v>990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 t="s">
        <v>2</v>
      </c>
      <c r="CP25" t="s">
        <v>44</v>
      </c>
      <c r="CQ25" t="s">
        <v>43</v>
      </c>
      <c r="CR25" t="s">
        <v>43</v>
      </c>
      <c r="CS25" t="s">
        <v>746</v>
      </c>
      <c r="CT25" t="s">
        <v>75</v>
      </c>
      <c r="CU25" t="s">
        <v>851</v>
      </c>
      <c r="CV25" t="s">
        <v>747</v>
      </c>
      <c r="CW25">
        <v>2021</v>
      </c>
      <c r="CX25">
        <v>9</v>
      </c>
      <c r="CY25" t="s">
        <v>74</v>
      </c>
      <c r="CZ25" t="s">
        <v>76</v>
      </c>
      <c r="DA25" t="s">
        <v>70</v>
      </c>
      <c r="DB25" t="s">
        <v>746</v>
      </c>
      <c r="DC25" t="s">
        <v>156</v>
      </c>
      <c r="DD25" t="s">
        <v>728</v>
      </c>
      <c r="DE25" t="s">
        <v>748</v>
      </c>
      <c r="DF25">
        <v>0</v>
      </c>
      <c r="DG25" t="s">
        <v>991</v>
      </c>
      <c r="DH25" t="s">
        <v>75</v>
      </c>
      <c r="DI25" t="s">
        <v>75</v>
      </c>
      <c r="DJ25" t="s">
        <v>75</v>
      </c>
      <c r="DK25" t="s">
        <v>75</v>
      </c>
    </row>
    <row r="26" spans="1:115" x14ac:dyDescent="0.35">
      <c r="A26" t="s">
        <v>75</v>
      </c>
      <c r="B26" t="s">
        <v>1045</v>
      </c>
      <c r="C26" t="s">
        <v>1046</v>
      </c>
      <c r="D26" t="s">
        <v>1089</v>
      </c>
      <c r="E26" t="s">
        <v>988</v>
      </c>
      <c r="F26" t="s">
        <v>1048</v>
      </c>
      <c r="G26" t="s">
        <v>242</v>
      </c>
      <c r="H26" t="s">
        <v>1024</v>
      </c>
      <c r="I26" t="s">
        <v>556</v>
      </c>
      <c r="J26" t="s">
        <v>1090</v>
      </c>
      <c r="K26" t="s">
        <v>75</v>
      </c>
      <c r="L26" t="s">
        <v>242</v>
      </c>
      <c r="M26" t="s">
        <v>242</v>
      </c>
      <c r="N26" t="s">
        <v>990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t="s">
        <v>2</v>
      </c>
      <c r="CP26" t="s">
        <v>44</v>
      </c>
      <c r="CQ26" t="s">
        <v>43</v>
      </c>
      <c r="CR26" t="s">
        <v>43</v>
      </c>
      <c r="CS26" t="s">
        <v>554</v>
      </c>
      <c r="CT26" t="s">
        <v>75</v>
      </c>
      <c r="CU26" t="s">
        <v>856</v>
      </c>
      <c r="CV26" t="s">
        <v>556</v>
      </c>
      <c r="CW26">
        <v>2021</v>
      </c>
      <c r="CX26">
        <v>2</v>
      </c>
      <c r="CY26" t="s">
        <v>74</v>
      </c>
      <c r="CZ26" t="s">
        <v>559</v>
      </c>
      <c r="DA26" t="s">
        <v>70</v>
      </c>
      <c r="DB26" t="s">
        <v>553</v>
      </c>
      <c r="DC26" t="s">
        <v>555</v>
      </c>
      <c r="DD26" t="s">
        <v>558</v>
      </c>
      <c r="DE26" t="s">
        <v>557</v>
      </c>
      <c r="DF26">
        <v>0</v>
      </c>
      <c r="DG26" t="s">
        <v>991</v>
      </c>
      <c r="DH26" t="s">
        <v>75</v>
      </c>
      <c r="DI26" t="s">
        <v>75</v>
      </c>
      <c r="DJ26" t="s">
        <v>75</v>
      </c>
      <c r="DK26" t="s">
        <v>75</v>
      </c>
    </row>
    <row r="27" spans="1:115" x14ac:dyDescent="0.35">
      <c r="A27" t="s">
        <v>75</v>
      </c>
      <c r="B27" t="s">
        <v>985</v>
      </c>
      <c r="C27" t="s">
        <v>986</v>
      </c>
      <c r="D27" t="s">
        <v>1091</v>
      </c>
      <c r="E27" t="s">
        <v>988</v>
      </c>
      <c r="F27" t="s">
        <v>989</v>
      </c>
      <c r="G27" t="s">
        <v>242</v>
      </c>
      <c r="H27" t="s">
        <v>1024</v>
      </c>
      <c r="I27" t="s">
        <v>563</v>
      </c>
      <c r="J27" t="s">
        <v>1092</v>
      </c>
      <c r="K27" t="s">
        <v>75</v>
      </c>
      <c r="L27" t="s">
        <v>242</v>
      </c>
      <c r="M27" t="s">
        <v>242</v>
      </c>
      <c r="N27" t="s">
        <v>990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 t="s">
        <v>2</v>
      </c>
      <c r="CP27" t="s">
        <v>44</v>
      </c>
      <c r="CQ27" t="s">
        <v>43</v>
      </c>
      <c r="CR27" t="s">
        <v>43</v>
      </c>
      <c r="CS27" t="s">
        <v>561</v>
      </c>
      <c r="CT27" t="s">
        <v>75</v>
      </c>
      <c r="CU27" t="s">
        <v>851</v>
      </c>
      <c r="CV27" t="s">
        <v>563</v>
      </c>
      <c r="CW27">
        <v>2019</v>
      </c>
      <c r="CX27">
        <v>1</v>
      </c>
      <c r="CY27" t="s">
        <v>74</v>
      </c>
      <c r="CZ27" t="s">
        <v>566</v>
      </c>
      <c r="DA27" t="s">
        <v>70</v>
      </c>
      <c r="DB27" t="s">
        <v>560</v>
      </c>
      <c r="DC27" t="s">
        <v>562</v>
      </c>
      <c r="DD27" t="s">
        <v>565</v>
      </c>
      <c r="DE27" t="s">
        <v>564</v>
      </c>
      <c r="DF27">
        <v>0</v>
      </c>
      <c r="DG27" t="s">
        <v>991</v>
      </c>
      <c r="DH27" t="s">
        <v>75</v>
      </c>
      <c r="DI27" t="s">
        <v>75</v>
      </c>
      <c r="DJ27" t="s">
        <v>75</v>
      </c>
      <c r="DK27" t="s">
        <v>75</v>
      </c>
    </row>
    <row r="28" spans="1:115" x14ac:dyDescent="0.35">
      <c r="A28" t="s">
        <v>75</v>
      </c>
      <c r="B28" t="s">
        <v>994</v>
      </c>
      <c r="C28" t="s">
        <v>1093</v>
      </c>
      <c r="D28" t="s">
        <v>1094</v>
      </c>
      <c r="E28" t="s">
        <v>988</v>
      </c>
      <c r="F28" t="s">
        <v>1095</v>
      </c>
      <c r="G28" t="s">
        <v>242</v>
      </c>
      <c r="H28" t="s">
        <v>1024</v>
      </c>
      <c r="I28" t="s">
        <v>570</v>
      </c>
      <c r="J28" t="s">
        <v>1096</v>
      </c>
      <c r="K28" t="s">
        <v>75</v>
      </c>
      <c r="L28" t="s">
        <v>242</v>
      </c>
      <c r="M28" t="s">
        <v>242</v>
      </c>
      <c r="N28" t="s">
        <v>990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 t="s">
        <v>2</v>
      </c>
      <c r="CP28" t="s">
        <v>44</v>
      </c>
      <c r="CQ28" t="s">
        <v>43</v>
      </c>
      <c r="CR28" t="s">
        <v>43</v>
      </c>
      <c r="CS28" t="s">
        <v>568</v>
      </c>
      <c r="CT28" t="s">
        <v>75</v>
      </c>
      <c r="CU28" t="s">
        <v>852</v>
      </c>
      <c r="CV28" t="s">
        <v>570</v>
      </c>
      <c r="CW28">
        <v>2019</v>
      </c>
      <c r="CX28">
        <v>9</v>
      </c>
      <c r="CY28" t="s">
        <v>74</v>
      </c>
      <c r="CZ28" t="s">
        <v>571</v>
      </c>
      <c r="DA28" t="s">
        <v>70</v>
      </c>
      <c r="DB28" t="s">
        <v>567</v>
      </c>
      <c r="DC28" t="s">
        <v>569</v>
      </c>
      <c r="DD28" t="s">
        <v>1286</v>
      </c>
      <c r="DE28" t="s">
        <v>1287</v>
      </c>
      <c r="DF28">
        <v>0</v>
      </c>
      <c r="DG28" t="s">
        <v>991</v>
      </c>
      <c r="DH28" t="s">
        <v>75</v>
      </c>
      <c r="DI28" t="s">
        <v>75</v>
      </c>
      <c r="DJ28" t="s">
        <v>75</v>
      </c>
      <c r="DK28" t="s">
        <v>75</v>
      </c>
    </row>
    <row r="29" spans="1:115" x14ac:dyDescent="0.35">
      <c r="A29" t="s">
        <v>75</v>
      </c>
      <c r="B29" t="s">
        <v>994</v>
      </c>
      <c r="C29" t="s">
        <v>1093</v>
      </c>
      <c r="D29" t="s">
        <v>1097</v>
      </c>
      <c r="E29" t="s">
        <v>988</v>
      </c>
      <c r="F29" t="s">
        <v>1095</v>
      </c>
      <c r="G29" t="s">
        <v>242</v>
      </c>
      <c r="H29" t="s">
        <v>1024</v>
      </c>
      <c r="I29" t="s">
        <v>574</v>
      </c>
      <c r="J29" t="s">
        <v>1098</v>
      </c>
      <c r="K29" t="s">
        <v>75</v>
      </c>
      <c r="L29" t="s">
        <v>242</v>
      </c>
      <c r="M29" t="s">
        <v>242</v>
      </c>
      <c r="N29" t="s">
        <v>990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 t="s">
        <v>2</v>
      </c>
      <c r="CP29" t="s">
        <v>44</v>
      </c>
      <c r="CQ29" t="s">
        <v>43</v>
      </c>
      <c r="CR29" t="s">
        <v>43</v>
      </c>
      <c r="CS29" t="s">
        <v>572</v>
      </c>
      <c r="CT29" t="s">
        <v>75</v>
      </c>
      <c r="CU29" t="s">
        <v>852</v>
      </c>
      <c r="CV29" t="s">
        <v>574</v>
      </c>
      <c r="CW29">
        <v>2020</v>
      </c>
      <c r="CX29">
        <v>8</v>
      </c>
      <c r="CY29" t="s">
        <v>74</v>
      </c>
      <c r="CZ29" t="s">
        <v>571</v>
      </c>
      <c r="DA29" t="s">
        <v>70</v>
      </c>
      <c r="DB29" t="s">
        <v>567</v>
      </c>
      <c r="DC29" t="s">
        <v>573</v>
      </c>
      <c r="DD29" t="s">
        <v>576</v>
      </c>
      <c r="DE29" t="s">
        <v>575</v>
      </c>
      <c r="DF29">
        <v>0</v>
      </c>
      <c r="DG29" t="s">
        <v>991</v>
      </c>
      <c r="DH29" t="s">
        <v>75</v>
      </c>
      <c r="DI29" t="s">
        <v>75</v>
      </c>
      <c r="DJ29" t="s">
        <v>75</v>
      </c>
      <c r="DK29" t="s">
        <v>75</v>
      </c>
    </row>
    <row r="30" spans="1:115" x14ac:dyDescent="0.35">
      <c r="A30" t="s">
        <v>75</v>
      </c>
      <c r="B30" t="s">
        <v>994</v>
      </c>
      <c r="C30" t="s">
        <v>1093</v>
      </c>
      <c r="D30" t="s">
        <v>1094</v>
      </c>
      <c r="E30" t="s">
        <v>988</v>
      </c>
      <c r="F30" t="s">
        <v>1095</v>
      </c>
      <c r="G30" t="s">
        <v>242</v>
      </c>
      <c r="H30" t="s">
        <v>1024</v>
      </c>
      <c r="I30" t="s">
        <v>578</v>
      </c>
      <c r="J30" t="s">
        <v>1099</v>
      </c>
      <c r="K30" t="s">
        <v>75</v>
      </c>
      <c r="L30" t="s">
        <v>242</v>
      </c>
      <c r="M30" t="s">
        <v>242</v>
      </c>
      <c r="N30" t="s">
        <v>990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 t="s">
        <v>2</v>
      </c>
      <c r="CP30" t="s">
        <v>44</v>
      </c>
      <c r="CQ30" t="s">
        <v>43</v>
      </c>
      <c r="CR30" t="s">
        <v>43</v>
      </c>
      <c r="CS30" t="s">
        <v>577</v>
      </c>
      <c r="CT30" t="s">
        <v>75</v>
      </c>
      <c r="CU30" t="s">
        <v>852</v>
      </c>
      <c r="CV30" t="s">
        <v>578</v>
      </c>
      <c r="CW30">
        <v>2021</v>
      </c>
      <c r="CX30">
        <v>5</v>
      </c>
      <c r="CY30" t="s">
        <v>74</v>
      </c>
      <c r="CZ30" t="s">
        <v>571</v>
      </c>
      <c r="DA30" t="s">
        <v>70</v>
      </c>
      <c r="DB30" t="s">
        <v>567</v>
      </c>
      <c r="DC30" t="s">
        <v>569</v>
      </c>
      <c r="DD30" t="s">
        <v>580</v>
      </c>
      <c r="DE30" t="s">
        <v>579</v>
      </c>
      <c r="DF30">
        <v>0</v>
      </c>
      <c r="DG30" t="s">
        <v>991</v>
      </c>
      <c r="DH30" t="s">
        <v>75</v>
      </c>
      <c r="DI30" t="s">
        <v>75</v>
      </c>
      <c r="DJ30" t="s">
        <v>75</v>
      </c>
      <c r="DK30" t="s">
        <v>75</v>
      </c>
    </row>
    <row r="31" spans="1:115" x14ac:dyDescent="0.35">
      <c r="A31" t="s">
        <v>75</v>
      </c>
      <c r="B31" t="s">
        <v>994</v>
      </c>
      <c r="C31" t="s">
        <v>1093</v>
      </c>
      <c r="D31" t="s">
        <v>1100</v>
      </c>
      <c r="E31" t="s">
        <v>988</v>
      </c>
      <c r="F31" t="s">
        <v>1095</v>
      </c>
      <c r="G31" t="s">
        <v>242</v>
      </c>
      <c r="H31" t="s">
        <v>1024</v>
      </c>
      <c r="I31" t="s">
        <v>588</v>
      </c>
      <c r="J31" t="s">
        <v>1101</v>
      </c>
      <c r="K31" t="s">
        <v>75</v>
      </c>
      <c r="L31" t="s">
        <v>242</v>
      </c>
      <c r="M31" t="s">
        <v>242</v>
      </c>
      <c r="N31" t="s">
        <v>990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 t="s">
        <v>2</v>
      </c>
      <c r="CP31" t="s">
        <v>44</v>
      </c>
      <c r="CQ31" t="s">
        <v>43</v>
      </c>
      <c r="CR31" t="s">
        <v>43</v>
      </c>
      <c r="CS31" t="s">
        <v>586</v>
      </c>
      <c r="CT31" t="s">
        <v>75</v>
      </c>
      <c r="CU31" t="s">
        <v>852</v>
      </c>
      <c r="CV31" t="s">
        <v>588</v>
      </c>
      <c r="CW31">
        <v>2020</v>
      </c>
      <c r="CX31">
        <v>7</v>
      </c>
      <c r="CY31" t="s">
        <v>74</v>
      </c>
      <c r="CZ31" t="s">
        <v>591</v>
      </c>
      <c r="DA31" t="s">
        <v>70</v>
      </c>
      <c r="DB31" t="s">
        <v>585</v>
      </c>
      <c r="DC31" t="s">
        <v>587</v>
      </c>
      <c r="DD31" t="s">
        <v>590</v>
      </c>
      <c r="DE31" t="s">
        <v>589</v>
      </c>
      <c r="DF31">
        <v>0</v>
      </c>
      <c r="DG31" t="s">
        <v>991</v>
      </c>
      <c r="DH31" t="s">
        <v>75</v>
      </c>
      <c r="DI31" t="s">
        <v>75</v>
      </c>
      <c r="DJ31" t="s">
        <v>75</v>
      </c>
      <c r="DK31" t="s">
        <v>75</v>
      </c>
    </row>
    <row r="32" spans="1:115" x14ac:dyDescent="0.35">
      <c r="A32" t="s">
        <v>75</v>
      </c>
      <c r="B32" t="s">
        <v>994</v>
      </c>
      <c r="C32" t="s">
        <v>1093</v>
      </c>
      <c r="D32" t="s">
        <v>1100</v>
      </c>
      <c r="E32" t="s">
        <v>988</v>
      </c>
      <c r="F32" t="s">
        <v>1095</v>
      </c>
      <c r="G32" t="s">
        <v>242</v>
      </c>
      <c r="H32" t="s">
        <v>1024</v>
      </c>
      <c r="I32" t="s">
        <v>593</v>
      </c>
      <c r="J32" t="s">
        <v>1102</v>
      </c>
      <c r="K32" t="s">
        <v>75</v>
      </c>
      <c r="L32" t="s">
        <v>242</v>
      </c>
      <c r="M32" t="s">
        <v>242</v>
      </c>
      <c r="N32" t="s">
        <v>990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 t="s">
        <v>2</v>
      </c>
      <c r="CP32" t="s">
        <v>44</v>
      </c>
      <c r="CQ32" t="s">
        <v>43</v>
      </c>
      <c r="CR32" t="s">
        <v>43</v>
      </c>
      <c r="CS32" t="s">
        <v>592</v>
      </c>
      <c r="CT32" t="s">
        <v>75</v>
      </c>
      <c r="CU32" t="s">
        <v>852</v>
      </c>
      <c r="CV32" t="s">
        <v>593</v>
      </c>
      <c r="CW32">
        <v>2020</v>
      </c>
      <c r="CX32">
        <v>5</v>
      </c>
      <c r="CY32" t="s">
        <v>74</v>
      </c>
      <c r="CZ32" t="s">
        <v>591</v>
      </c>
      <c r="DA32" t="s">
        <v>70</v>
      </c>
      <c r="DB32" t="s">
        <v>585</v>
      </c>
      <c r="DC32" t="s">
        <v>587</v>
      </c>
      <c r="DD32" t="s">
        <v>595</v>
      </c>
      <c r="DE32" t="s">
        <v>594</v>
      </c>
      <c r="DF32">
        <v>0</v>
      </c>
      <c r="DG32" t="s">
        <v>991</v>
      </c>
      <c r="DH32" t="s">
        <v>75</v>
      </c>
      <c r="DI32" t="s">
        <v>75</v>
      </c>
      <c r="DJ32" t="s">
        <v>75</v>
      </c>
      <c r="DK32" t="s">
        <v>75</v>
      </c>
    </row>
    <row r="33" spans="1:115" x14ac:dyDescent="0.35">
      <c r="A33" t="s">
        <v>75</v>
      </c>
      <c r="B33" t="s">
        <v>994</v>
      </c>
      <c r="C33" t="s">
        <v>1093</v>
      </c>
      <c r="D33" t="s">
        <v>1103</v>
      </c>
      <c r="E33" t="s">
        <v>988</v>
      </c>
      <c r="F33" t="s">
        <v>1095</v>
      </c>
      <c r="G33" t="s">
        <v>242</v>
      </c>
      <c r="H33" t="s">
        <v>1024</v>
      </c>
      <c r="I33" t="s">
        <v>1104</v>
      </c>
      <c r="J33" t="s">
        <v>1105</v>
      </c>
      <c r="K33" t="s">
        <v>75</v>
      </c>
      <c r="L33" t="s">
        <v>242</v>
      </c>
      <c r="M33" t="s">
        <v>242</v>
      </c>
      <c r="N33" t="s">
        <v>990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 t="s">
        <v>2</v>
      </c>
      <c r="CP33" t="s">
        <v>44</v>
      </c>
      <c r="CQ33" t="s">
        <v>43</v>
      </c>
      <c r="CR33" t="s">
        <v>43</v>
      </c>
      <c r="CS33" t="s">
        <v>596</v>
      </c>
      <c r="CT33" t="s">
        <v>75</v>
      </c>
      <c r="CU33" t="s">
        <v>852</v>
      </c>
      <c r="CV33" t="s">
        <v>598</v>
      </c>
      <c r="CW33">
        <v>2020</v>
      </c>
      <c r="CX33">
        <v>11</v>
      </c>
      <c r="CY33" t="s">
        <v>74</v>
      </c>
      <c r="CZ33" t="s">
        <v>591</v>
      </c>
      <c r="DA33" t="s">
        <v>70</v>
      </c>
      <c r="DB33" t="s">
        <v>585</v>
      </c>
      <c r="DC33" t="s">
        <v>597</v>
      </c>
      <c r="DD33" t="s">
        <v>600</v>
      </c>
      <c r="DE33" t="s">
        <v>599</v>
      </c>
      <c r="DF33">
        <v>0</v>
      </c>
      <c r="DG33" t="s">
        <v>991</v>
      </c>
      <c r="DH33" t="s">
        <v>75</v>
      </c>
      <c r="DI33" t="s">
        <v>75</v>
      </c>
      <c r="DJ33" t="s">
        <v>75</v>
      </c>
      <c r="DK33" t="s">
        <v>75</v>
      </c>
    </row>
    <row r="34" spans="1:115" x14ac:dyDescent="0.35">
      <c r="A34" t="s">
        <v>75</v>
      </c>
      <c r="B34" t="s">
        <v>994</v>
      </c>
      <c r="C34" t="s">
        <v>995</v>
      </c>
      <c r="D34" t="s">
        <v>1106</v>
      </c>
      <c r="E34" t="s">
        <v>988</v>
      </c>
      <c r="F34" t="s">
        <v>997</v>
      </c>
      <c r="G34" t="s">
        <v>242</v>
      </c>
      <c r="H34" t="s">
        <v>1024</v>
      </c>
      <c r="I34" t="s">
        <v>1107</v>
      </c>
      <c r="J34" t="s">
        <v>1108</v>
      </c>
      <c r="K34" t="s">
        <v>75</v>
      </c>
      <c r="L34" t="s">
        <v>242</v>
      </c>
      <c r="M34" t="s">
        <v>242</v>
      </c>
      <c r="N34" t="s">
        <v>990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 t="s">
        <v>2</v>
      </c>
      <c r="CP34" t="s">
        <v>44</v>
      </c>
      <c r="CQ34" t="s">
        <v>43</v>
      </c>
      <c r="CR34" t="s">
        <v>43</v>
      </c>
      <c r="CS34" t="s">
        <v>256</v>
      </c>
      <c r="CT34" t="s">
        <v>75</v>
      </c>
      <c r="CU34" t="s">
        <v>852</v>
      </c>
      <c r="CV34" t="s">
        <v>258</v>
      </c>
      <c r="CW34">
        <v>2021</v>
      </c>
      <c r="CX34">
        <v>1</v>
      </c>
      <c r="CY34" t="s">
        <v>74</v>
      </c>
      <c r="CZ34" t="s">
        <v>255</v>
      </c>
      <c r="DA34" t="s">
        <v>70</v>
      </c>
      <c r="DB34" t="s">
        <v>249</v>
      </c>
      <c r="DC34" t="s">
        <v>257</v>
      </c>
      <c r="DD34" t="s">
        <v>260</v>
      </c>
      <c r="DE34" t="s">
        <v>259</v>
      </c>
      <c r="DF34">
        <v>0</v>
      </c>
      <c r="DG34" t="s">
        <v>991</v>
      </c>
      <c r="DH34" t="s">
        <v>75</v>
      </c>
      <c r="DI34" t="s">
        <v>75</v>
      </c>
      <c r="DJ34" t="s">
        <v>75</v>
      </c>
      <c r="DK34" t="s">
        <v>75</v>
      </c>
    </row>
    <row r="35" spans="1:115" x14ac:dyDescent="0.35">
      <c r="A35" t="s">
        <v>75</v>
      </c>
      <c r="B35" t="s">
        <v>994</v>
      </c>
      <c r="C35" t="s">
        <v>1093</v>
      </c>
      <c r="D35" t="s">
        <v>1214</v>
      </c>
      <c r="E35" t="s">
        <v>988</v>
      </c>
      <c r="F35" t="s">
        <v>1095</v>
      </c>
      <c r="G35" t="s">
        <v>242</v>
      </c>
      <c r="H35" t="s">
        <v>1024</v>
      </c>
      <c r="I35" t="s">
        <v>752</v>
      </c>
      <c r="J35" t="s">
        <v>1215</v>
      </c>
      <c r="K35" t="s">
        <v>75</v>
      </c>
      <c r="L35" t="s">
        <v>242</v>
      </c>
      <c r="M35" t="s">
        <v>242</v>
      </c>
      <c r="N35" t="s">
        <v>990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 t="s">
        <v>2</v>
      </c>
      <c r="CP35" t="s">
        <v>44</v>
      </c>
      <c r="CQ35" t="s">
        <v>43</v>
      </c>
      <c r="CR35" t="s">
        <v>43</v>
      </c>
      <c r="CS35" t="s">
        <v>750</v>
      </c>
      <c r="CT35" t="s">
        <v>75</v>
      </c>
      <c r="CU35" t="s">
        <v>852</v>
      </c>
      <c r="CV35" t="s">
        <v>752</v>
      </c>
      <c r="CW35">
        <v>2021</v>
      </c>
      <c r="CX35">
        <v>6</v>
      </c>
      <c r="CY35" t="s">
        <v>74</v>
      </c>
      <c r="CZ35" t="s">
        <v>755</v>
      </c>
      <c r="DA35" t="s">
        <v>70</v>
      </c>
      <c r="DB35" t="s">
        <v>749</v>
      </c>
      <c r="DC35" t="s">
        <v>751</v>
      </c>
      <c r="DD35" t="s">
        <v>754</v>
      </c>
      <c r="DE35" t="s">
        <v>753</v>
      </c>
      <c r="DF35">
        <v>0</v>
      </c>
      <c r="DG35" t="s">
        <v>991</v>
      </c>
      <c r="DH35" t="s">
        <v>75</v>
      </c>
      <c r="DI35" t="s">
        <v>75</v>
      </c>
      <c r="DJ35" t="s">
        <v>75</v>
      </c>
      <c r="DK35" t="s">
        <v>75</v>
      </c>
    </row>
    <row r="36" spans="1:115" x14ac:dyDescent="0.35">
      <c r="A36" t="s">
        <v>75</v>
      </c>
      <c r="B36" t="s">
        <v>994</v>
      </c>
      <c r="C36" t="s">
        <v>1004</v>
      </c>
      <c r="D36" t="s">
        <v>1005</v>
      </c>
      <c r="E36" t="s">
        <v>988</v>
      </c>
      <c r="F36" t="s">
        <v>1006</v>
      </c>
      <c r="G36" t="s">
        <v>242</v>
      </c>
      <c r="H36" t="s">
        <v>1024</v>
      </c>
      <c r="I36" t="s">
        <v>1032</v>
      </c>
      <c r="J36" t="s">
        <v>1033</v>
      </c>
      <c r="K36" t="s">
        <v>75</v>
      </c>
      <c r="L36" t="s">
        <v>242</v>
      </c>
      <c r="M36" t="s">
        <v>304</v>
      </c>
      <c r="N36" t="s">
        <v>990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 t="s">
        <v>2</v>
      </c>
      <c r="CP36" t="s">
        <v>44</v>
      </c>
      <c r="CQ36" t="s">
        <v>43</v>
      </c>
      <c r="CR36" t="s">
        <v>43</v>
      </c>
      <c r="CS36" t="s">
        <v>293</v>
      </c>
      <c r="CT36" t="s">
        <v>75</v>
      </c>
      <c r="CU36" t="s">
        <v>852</v>
      </c>
      <c r="CV36" t="s">
        <v>294</v>
      </c>
      <c r="CW36">
        <v>2009</v>
      </c>
      <c r="CX36">
        <v>2</v>
      </c>
      <c r="CY36" t="s">
        <v>80</v>
      </c>
      <c r="CZ36" t="s">
        <v>217</v>
      </c>
      <c r="DA36" t="s">
        <v>70</v>
      </c>
      <c r="DB36" t="s">
        <v>283</v>
      </c>
      <c r="DC36" t="s">
        <v>285</v>
      </c>
      <c r="DD36" t="s">
        <v>296</v>
      </c>
      <c r="DE36" t="s">
        <v>295</v>
      </c>
      <c r="DF36">
        <v>0</v>
      </c>
      <c r="DG36" t="s">
        <v>991</v>
      </c>
      <c r="DH36" t="s">
        <v>75</v>
      </c>
      <c r="DI36" t="s">
        <v>75</v>
      </c>
      <c r="DJ36" t="s">
        <v>75</v>
      </c>
      <c r="DK36" t="s">
        <v>75</v>
      </c>
    </row>
    <row r="37" spans="1:115" x14ac:dyDescent="0.35">
      <c r="A37" t="s">
        <v>75</v>
      </c>
      <c r="B37" t="s">
        <v>994</v>
      </c>
      <c r="C37" t="s">
        <v>995</v>
      </c>
      <c r="D37" t="s">
        <v>1109</v>
      </c>
      <c r="E37" t="s">
        <v>988</v>
      </c>
      <c r="F37" t="s">
        <v>997</v>
      </c>
      <c r="G37" t="s">
        <v>242</v>
      </c>
      <c r="H37" t="s">
        <v>1024</v>
      </c>
      <c r="I37" t="s">
        <v>604</v>
      </c>
      <c r="J37" t="s">
        <v>1110</v>
      </c>
      <c r="K37" t="s">
        <v>75</v>
      </c>
      <c r="L37" t="s">
        <v>242</v>
      </c>
      <c r="M37" t="s">
        <v>242</v>
      </c>
      <c r="N37" t="s">
        <v>990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 t="s">
        <v>2</v>
      </c>
      <c r="CP37" t="s">
        <v>44</v>
      </c>
      <c r="CQ37" t="s">
        <v>43</v>
      </c>
      <c r="CR37" t="s">
        <v>43</v>
      </c>
      <c r="CS37" t="s">
        <v>602</v>
      </c>
      <c r="CT37" t="s">
        <v>75</v>
      </c>
      <c r="CU37" t="s">
        <v>852</v>
      </c>
      <c r="CV37" t="s">
        <v>604</v>
      </c>
      <c r="CW37">
        <v>2020</v>
      </c>
      <c r="CX37">
        <v>8</v>
      </c>
      <c r="CY37" t="s">
        <v>74</v>
      </c>
      <c r="CZ37" t="s">
        <v>265</v>
      </c>
      <c r="DA37" t="s">
        <v>70</v>
      </c>
      <c r="DB37" t="s">
        <v>601</v>
      </c>
      <c r="DC37" t="s">
        <v>603</v>
      </c>
      <c r="DD37" t="s">
        <v>606</v>
      </c>
      <c r="DE37" t="s">
        <v>605</v>
      </c>
      <c r="DF37">
        <v>0</v>
      </c>
      <c r="DG37" t="s">
        <v>991</v>
      </c>
      <c r="DH37" t="s">
        <v>75</v>
      </c>
      <c r="DI37" t="s">
        <v>75</v>
      </c>
      <c r="DJ37" t="s">
        <v>75</v>
      </c>
      <c r="DK37" t="s">
        <v>75</v>
      </c>
    </row>
    <row r="38" spans="1:115" x14ac:dyDescent="0.35">
      <c r="A38" t="s">
        <v>75</v>
      </c>
      <c r="B38" t="s">
        <v>994</v>
      </c>
      <c r="C38" t="s">
        <v>995</v>
      </c>
      <c r="D38" t="s">
        <v>1109</v>
      </c>
      <c r="E38" t="s">
        <v>988</v>
      </c>
      <c r="F38" t="s">
        <v>997</v>
      </c>
      <c r="G38" t="s">
        <v>242</v>
      </c>
      <c r="H38" t="s">
        <v>1024</v>
      </c>
      <c r="I38" t="s">
        <v>608</v>
      </c>
      <c r="J38" t="s">
        <v>1111</v>
      </c>
      <c r="K38" t="s">
        <v>75</v>
      </c>
      <c r="L38" t="s">
        <v>242</v>
      </c>
      <c r="M38" t="s">
        <v>242</v>
      </c>
      <c r="N38" t="s">
        <v>990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 t="s">
        <v>2</v>
      </c>
      <c r="CP38" t="s">
        <v>44</v>
      </c>
      <c r="CQ38" t="s">
        <v>43</v>
      </c>
      <c r="CR38" t="s">
        <v>43</v>
      </c>
      <c r="CS38" t="s">
        <v>607</v>
      </c>
      <c r="CT38" t="s">
        <v>75</v>
      </c>
      <c r="CU38" t="s">
        <v>852</v>
      </c>
      <c r="CV38" t="s">
        <v>608</v>
      </c>
      <c r="CW38">
        <v>2020</v>
      </c>
      <c r="CX38">
        <v>7</v>
      </c>
      <c r="CY38" t="s">
        <v>74</v>
      </c>
      <c r="CZ38" t="s">
        <v>265</v>
      </c>
      <c r="DA38" t="s">
        <v>70</v>
      </c>
      <c r="DB38" t="s">
        <v>601</v>
      </c>
      <c r="DC38" t="s">
        <v>603</v>
      </c>
      <c r="DD38" t="s">
        <v>610</v>
      </c>
      <c r="DE38" t="s">
        <v>609</v>
      </c>
      <c r="DF38">
        <v>0</v>
      </c>
      <c r="DG38" t="s">
        <v>991</v>
      </c>
      <c r="DH38" t="s">
        <v>75</v>
      </c>
      <c r="DI38" t="s">
        <v>75</v>
      </c>
      <c r="DJ38" t="s">
        <v>75</v>
      </c>
      <c r="DK38" t="s">
        <v>75</v>
      </c>
    </row>
    <row r="39" spans="1:115" x14ac:dyDescent="0.35">
      <c r="A39" t="s">
        <v>75</v>
      </c>
      <c r="B39" t="s">
        <v>994</v>
      </c>
      <c r="C39" t="s">
        <v>1004</v>
      </c>
      <c r="D39" t="s">
        <v>1005</v>
      </c>
      <c r="E39" t="s">
        <v>988</v>
      </c>
      <c r="F39" t="s">
        <v>1006</v>
      </c>
      <c r="G39" t="s">
        <v>1034</v>
      </c>
      <c r="H39" t="s">
        <v>1035</v>
      </c>
      <c r="I39" t="s">
        <v>1036</v>
      </c>
      <c r="J39" t="s">
        <v>1037</v>
      </c>
      <c r="K39" t="s">
        <v>75</v>
      </c>
      <c r="L39" t="s">
        <v>242</v>
      </c>
      <c r="M39" t="s">
        <v>304</v>
      </c>
      <c r="N39" t="s">
        <v>990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 t="s">
        <v>2</v>
      </c>
      <c r="CP39" t="s">
        <v>44</v>
      </c>
      <c r="CQ39" t="s">
        <v>43</v>
      </c>
      <c r="CR39" t="s">
        <v>43</v>
      </c>
      <c r="CS39" t="s">
        <v>297</v>
      </c>
      <c r="CT39" t="s">
        <v>75</v>
      </c>
      <c r="CU39" t="s">
        <v>852</v>
      </c>
      <c r="CV39" t="s">
        <v>298</v>
      </c>
      <c r="CW39">
        <v>2020</v>
      </c>
      <c r="CX39">
        <v>6</v>
      </c>
      <c r="CY39" t="s">
        <v>80</v>
      </c>
      <c r="CZ39" t="s">
        <v>217</v>
      </c>
      <c r="DA39" t="s">
        <v>70</v>
      </c>
      <c r="DB39" t="s">
        <v>283</v>
      </c>
      <c r="DC39" t="s">
        <v>285</v>
      </c>
      <c r="DD39" t="s">
        <v>300</v>
      </c>
      <c r="DE39" t="s">
        <v>299</v>
      </c>
      <c r="DF39">
        <v>0</v>
      </c>
      <c r="DG39" t="s">
        <v>991</v>
      </c>
      <c r="DH39" t="s">
        <v>75</v>
      </c>
      <c r="DI39" t="s">
        <v>75</v>
      </c>
      <c r="DJ39" t="s">
        <v>75</v>
      </c>
      <c r="DK39" t="s">
        <v>75</v>
      </c>
    </row>
    <row r="40" spans="1:115" x14ac:dyDescent="0.35">
      <c r="A40" t="s">
        <v>75</v>
      </c>
      <c r="B40" t="s">
        <v>994</v>
      </c>
      <c r="C40" t="s">
        <v>1004</v>
      </c>
      <c r="D40" t="s">
        <v>1118</v>
      </c>
      <c r="E40" t="s">
        <v>988</v>
      </c>
      <c r="F40" t="s">
        <v>1006</v>
      </c>
      <c r="G40" t="s">
        <v>242</v>
      </c>
      <c r="H40" t="s">
        <v>1024</v>
      </c>
      <c r="I40" t="s">
        <v>1275</v>
      </c>
      <c r="J40" t="s">
        <v>1276</v>
      </c>
      <c r="K40" t="s">
        <v>75</v>
      </c>
      <c r="L40" t="s">
        <v>242</v>
      </c>
      <c r="M40" t="s">
        <v>242</v>
      </c>
      <c r="N40" t="s">
        <v>990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 t="s">
        <v>2</v>
      </c>
      <c r="CP40" t="s">
        <v>44</v>
      </c>
      <c r="CQ40" t="s">
        <v>43</v>
      </c>
      <c r="CR40" t="s">
        <v>43</v>
      </c>
      <c r="CS40" t="s">
        <v>624</v>
      </c>
      <c r="CT40" t="s">
        <v>75</v>
      </c>
      <c r="CU40" t="s">
        <v>852</v>
      </c>
      <c r="CV40" t="s">
        <v>625</v>
      </c>
      <c r="CW40">
        <v>2021</v>
      </c>
      <c r="CX40">
        <v>7</v>
      </c>
      <c r="CY40" t="s">
        <v>74</v>
      </c>
      <c r="CZ40" t="s">
        <v>217</v>
      </c>
      <c r="DA40" t="s">
        <v>70</v>
      </c>
      <c r="DB40" t="s">
        <v>611</v>
      </c>
      <c r="DC40" t="s">
        <v>618</v>
      </c>
      <c r="DD40" t="s">
        <v>75</v>
      </c>
      <c r="DE40" t="s">
        <v>75</v>
      </c>
      <c r="DF40">
        <v>0</v>
      </c>
      <c r="DG40" t="s">
        <v>991</v>
      </c>
      <c r="DH40" t="s">
        <v>75</v>
      </c>
      <c r="DI40" t="s">
        <v>75</v>
      </c>
      <c r="DJ40" t="s">
        <v>75</v>
      </c>
      <c r="DK40" t="s">
        <v>75</v>
      </c>
    </row>
    <row r="41" spans="1:115" x14ac:dyDescent="0.35">
      <c r="A41" t="s">
        <v>75</v>
      </c>
      <c r="B41" t="s">
        <v>1139</v>
      </c>
      <c r="C41" t="s">
        <v>1140</v>
      </c>
      <c r="D41" t="s">
        <v>1141</v>
      </c>
      <c r="E41" t="s">
        <v>988</v>
      </c>
      <c r="F41" t="s">
        <v>1142</v>
      </c>
      <c r="G41" t="s">
        <v>242</v>
      </c>
      <c r="H41" t="s">
        <v>1024</v>
      </c>
      <c r="I41" t="s">
        <v>758</v>
      </c>
      <c r="J41" t="s">
        <v>1229</v>
      </c>
      <c r="K41" t="s">
        <v>75</v>
      </c>
      <c r="L41" t="s">
        <v>242</v>
      </c>
      <c r="M41" t="s">
        <v>242</v>
      </c>
      <c r="N41" t="s">
        <v>990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 t="s">
        <v>2</v>
      </c>
      <c r="CP41" t="s">
        <v>44</v>
      </c>
      <c r="CQ41" t="s">
        <v>43</v>
      </c>
      <c r="CR41" t="s">
        <v>43</v>
      </c>
      <c r="CS41" t="s">
        <v>757</v>
      </c>
      <c r="CT41" t="s">
        <v>75</v>
      </c>
      <c r="CU41" t="s">
        <v>857</v>
      </c>
      <c r="CV41" t="s">
        <v>758</v>
      </c>
      <c r="CW41">
        <v>2020</v>
      </c>
      <c r="CX41">
        <v>6</v>
      </c>
      <c r="CY41" t="s">
        <v>74</v>
      </c>
      <c r="CZ41" t="s">
        <v>223</v>
      </c>
      <c r="DA41" t="s">
        <v>70</v>
      </c>
      <c r="DB41" t="s">
        <v>756</v>
      </c>
      <c r="DC41" t="s">
        <v>219</v>
      </c>
      <c r="DD41" t="s">
        <v>760</v>
      </c>
      <c r="DE41" t="s">
        <v>759</v>
      </c>
      <c r="DF41">
        <v>0</v>
      </c>
      <c r="DG41" t="s">
        <v>991</v>
      </c>
      <c r="DH41" t="s">
        <v>75</v>
      </c>
      <c r="DI41" t="s">
        <v>75</v>
      </c>
      <c r="DJ41" t="s">
        <v>75</v>
      </c>
      <c r="DK41" t="s">
        <v>75</v>
      </c>
    </row>
    <row r="42" spans="1:115" x14ac:dyDescent="0.35">
      <c r="A42" t="s">
        <v>75</v>
      </c>
      <c r="B42" t="s">
        <v>1139</v>
      </c>
      <c r="C42" t="s">
        <v>1140</v>
      </c>
      <c r="D42" t="s">
        <v>1141</v>
      </c>
      <c r="E42" t="s">
        <v>988</v>
      </c>
      <c r="F42" t="s">
        <v>1142</v>
      </c>
      <c r="G42" t="s">
        <v>242</v>
      </c>
      <c r="H42" t="s">
        <v>1024</v>
      </c>
      <c r="I42" t="s">
        <v>758</v>
      </c>
      <c r="J42" t="s">
        <v>1229</v>
      </c>
      <c r="K42" t="s">
        <v>75</v>
      </c>
      <c r="L42" t="s">
        <v>242</v>
      </c>
      <c r="M42" t="s">
        <v>242</v>
      </c>
      <c r="N42" t="s">
        <v>990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 t="s">
        <v>2</v>
      </c>
      <c r="CP42" t="s">
        <v>44</v>
      </c>
      <c r="CQ42" t="s">
        <v>43</v>
      </c>
      <c r="CR42" t="s">
        <v>43</v>
      </c>
      <c r="CS42" t="s">
        <v>761</v>
      </c>
      <c r="CT42" t="s">
        <v>75</v>
      </c>
      <c r="CU42" t="s">
        <v>857</v>
      </c>
      <c r="CV42" t="s">
        <v>762</v>
      </c>
      <c r="CW42">
        <v>2021</v>
      </c>
      <c r="CX42">
        <v>9</v>
      </c>
      <c r="CY42" t="s">
        <v>74</v>
      </c>
      <c r="CZ42" t="s">
        <v>223</v>
      </c>
      <c r="DA42" t="s">
        <v>70</v>
      </c>
      <c r="DB42" t="s">
        <v>756</v>
      </c>
      <c r="DC42" t="s">
        <v>219</v>
      </c>
      <c r="DD42" t="s">
        <v>760</v>
      </c>
      <c r="DE42" t="s">
        <v>759</v>
      </c>
      <c r="DF42">
        <v>0</v>
      </c>
      <c r="DG42" t="s">
        <v>991</v>
      </c>
      <c r="DH42" t="s">
        <v>75</v>
      </c>
      <c r="DI42" t="s">
        <v>75</v>
      </c>
      <c r="DJ42" t="s">
        <v>75</v>
      </c>
      <c r="DK42" t="s">
        <v>75</v>
      </c>
    </row>
    <row r="43" spans="1:115" x14ac:dyDescent="0.35">
      <c r="A43" t="s">
        <v>75</v>
      </c>
      <c r="B43" t="s">
        <v>1027</v>
      </c>
      <c r="C43" t="s">
        <v>1144</v>
      </c>
      <c r="D43" t="s">
        <v>1145</v>
      </c>
      <c r="E43" t="s">
        <v>988</v>
      </c>
      <c r="F43" t="s">
        <v>1146</v>
      </c>
      <c r="G43" t="s">
        <v>242</v>
      </c>
      <c r="H43" t="s">
        <v>1024</v>
      </c>
      <c r="I43" t="s">
        <v>463</v>
      </c>
      <c r="J43" t="s">
        <v>1147</v>
      </c>
      <c r="K43" t="s">
        <v>75</v>
      </c>
      <c r="L43" t="s">
        <v>242</v>
      </c>
      <c r="M43" t="s">
        <v>242</v>
      </c>
      <c r="N43" t="s">
        <v>990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 t="s">
        <v>2</v>
      </c>
      <c r="CP43" t="s">
        <v>44</v>
      </c>
      <c r="CQ43" t="s">
        <v>43</v>
      </c>
      <c r="CR43" t="s">
        <v>43</v>
      </c>
      <c r="CS43" t="s">
        <v>452</v>
      </c>
      <c r="CT43" t="s">
        <v>75</v>
      </c>
      <c r="CU43" t="s">
        <v>855</v>
      </c>
      <c r="CV43" t="s">
        <v>454</v>
      </c>
      <c r="CW43">
        <v>2021</v>
      </c>
      <c r="CX43">
        <v>3</v>
      </c>
      <c r="CY43" t="s">
        <v>74</v>
      </c>
      <c r="CZ43" t="s">
        <v>451</v>
      </c>
      <c r="DA43" t="s">
        <v>70</v>
      </c>
      <c r="DB43" t="s">
        <v>450</v>
      </c>
      <c r="DC43" t="s">
        <v>453</v>
      </c>
      <c r="DD43" t="s">
        <v>456</v>
      </c>
      <c r="DE43" t="s">
        <v>455</v>
      </c>
      <c r="DF43">
        <v>0</v>
      </c>
      <c r="DG43" t="s">
        <v>991</v>
      </c>
      <c r="DH43" t="s">
        <v>75</v>
      </c>
      <c r="DI43" t="s">
        <v>75</v>
      </c>
      <c r="DJ43" t="s">
        <v>75</v>
      </c>
      <c r="DK43" t="s">
        <v>75</v>
      </c>
    </row>
    <row r="44" spans="1:115" x14ac:dyDescent="0.35">
      <c r="A44" t="s">
        <v>75</v>
      </c>
      <c r="B44" t="s">
        <v>1139</v>
      </c>
      <c r="C44" t="s">
        <v>1148</v>
      </c>
      <c r="D44" t="s">
        <v>1272</v>
      </c>
      <c r="E44" t="s">
        <v>988</v>
      </c>
      <c r="F44" t="s">
        <v>1150</v>
      </c>
      <c r="G44" t="s">
        <v>242</v>
      </c>
      <c r="H44" t="s">
        <v>1024</v>
      </c>
      <c r="I44" t="s">
        <v>638</v>
      </c>
      <c r="J44" t="s">
        <v>1273</v>
      </c>
      <c r="K44" t="s">
        <v>75</v>
      </c>
      <c r="L44" t="s">
        <v>242</v>
      </c>
      <c r="M44" t="s">
        <v>242</v>
      </c>
      <c r="N44" t="s">
        <v>990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 t="s">
        <v>2</v>
      </c>
      <c r="CP44" t="s">
        <v>44</v>
      </c>
      <c r="CQ44" t="s">
        <v>43</v>
      </c>
      <c r="CR44" t="s">
        <v>43</v>
      </c>
      <c r="CS44" t="s">
        <v>636</v>
      </c>
      <c r="CT44" t="s">
        <v>75</v>
      </c>
      <c r="CU44" t="s">
        <v>857</v>
      </c>
      <c r="CV44" t="s">
        <v>638</v>
      </c>
      <c r="CW44">
        <v>2020</v>
      </c>
      <c r="CX44">
        <v>5</v>
      </c>
      <c r="CY44" t="s">
        <v>74</v>
      </c>
      <c r="CZ44" t="s">
        <v>270</v>
      </c>
      <c r="DA44" t="s">
        <v>70</v>
      </c>
      <c r="DB44" t="s">
        <v>626</v>
      </c>
      <c r="DC44" t="s">
        <v>637</v>
      </c>
      <c r="DD44" t="s">
        <v>640</v>
      </c>
      <c r="DE44" t="s">
        <v>639</v>
      </c>
      <c r="DF44">
        <v>0</v>
      </c>
      <c r="DG44" t="s">
        <v>991</v>
      </c>
      <c r="DH44" t="s">
        <v>75</v>
      </c>
      <c r="DI44" t="s">
        <v>75</v>
      </c>
      <c r="DJ44" t="s">
        <v>75</v>
      </c>
      <c r="DK44" t="s">
        <v>75</v>
      </c>
    </row>
    <row r="45" spans="1:115" x14ac:dyDescent="0.35">
      <c r="A45" t="s">
        <v>75</v>
      </c>
      <c r="B45" t="s">
        <v>1139</v>
      </c>
      <c r="C45" t="s">
        <v>1148</v>
      </c>
      <c r="D45" t="s">
        <v>1149</v>
      </c>
      <c r="E45" t="s">
        <v>988</v>
      </c>
      <c r="F45" t="s">
        <v>1150</v>
      </c>
      <c r="G45" t="s">
        <v>242</v>
      </c>
      <c r="H45" t="s">
        <v>1024</v>
      </c>
      <c r="I45" t="s">
        <v>629</v>
      </c>
      <c r="J45" t="s">
        <v>1240</v>
      </c>
      <c r="K45" t="s">
        <v>75</v>
      </c>
      <c r="L45" t="s">
        <v>242</v>
      </c>
      <c r="M45" t="s">
        <v>242</v>
      </c>
      <c r="N45" t="s">
        <v>990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 t="s">
        <v>2</v>
      </c>
      <c r="CP45" t="s">
        <v>44</v>
      </c>
      <c r="CQ45" t="s">
        <v>43</v>
      </c>
      <c r="CR45" t="s">
        <v>43</v>
      </c>
      <c r="CS45" t="s">
        <v>628</v>
      </c>
      <c r="CT45" t="s">
        <v>75</v>
      </c>
      <c r="CU45" t="s">
        <v>857</v>
      </c>
      <c r="CV45" t="s">
        <v>629</v>
      </c>
      <c r="CW45">
        <v>2020</v>
      </c>
      <c r="CX45">
        <v>9</v>
      </c>
      <c r="CY45" t="s">
        <v>74</v>
      </c>
      <c r="CZ45" t="s">
        <v>270</v>
      </c>
      <c r="DA45" t="s">
        <v>70</v>
      </c>
      <c r="DB45" t="s">
        <v>626</v>
      </c>
      <c r="DC45" t="s">
        <v>627</v>
      </c>
      <c r="DD45" t="s">
        <v>631</v>
      </c>
      <c r="DE45" t="s">
        <v>630</v>
      </c>
      <c r="DF45">
        <v>0</v>
      </c>
      <c r="DG45" t="s">
        <v>991</v>
      </c>
      <c r="DH45" t="s">
        <v>75</v>
      </c>
      <c r="DI45" t="s">
        <v>75</v>
      </c>
      <c r="DJ45" t="s">
        <v>75</v>
      </c>
      <c r="DK45" t="s">
        <v>75</v>
      </c>
    </row>
    <row r="46" spans="1:115" x14ac:dyDescent="0.35">
      <c r="A46" t="s">
        <v>75</v>
      </c>
      <c r="B46" t="s">
        <v>1139</v>
      </c>
      <c r="C46" t="s">
        <v>1148</v>
      </c>
      <c r="D46" t="s">
        <v>1149</v>
      </c>
      <c r="E46" t="s">
        <v>988</v>
      </c>
      <c r="F46" t="s">
        <v>1150</v>
      </c>
      <c r="G46" t="s">
        <v>242</v>
      </c>
      <c r="H46" t="s">
        <v>1024</v>
      </c>
      <c r="I46" t="s">
        <v>633</v>
      </c>
      <c r="J46" t="s">
        <v>1241</v>
      </c>
      <c r="K46" t="s">
        <v>75</v>
      </c>
      <c r="L46" t="s">
        <v>242</v>
      </c>
      <c r="M46" t="s">
        <v>242</v>
      </c>
      <c r="N46" t="s">
        <v>990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 t="s">
        <v>2</v>
      </c>
      <c r="CP46" t="s">
        <v>44</v>
      </c>
      <c r="CQ46" t="s">
        <v>43</v>
      </c>
      <c r="CR46" t="s">
        <v>43</v>
      </c>
      <c r="CS46" t="s">
        <v>632</v>
      </c>
      <c r="CT46" t="s">
        <v>75</v>
      </c>
      <c r="CU46" t="s">
        <v>857</v>
      </c>
      <c r="CV46" t="s">
        <v>633</v>
      </c>
      <c r="CW46">
        <v>2020</v>
      </c>
      <c r="CX46">
        <v>9</v>
      </c>
      <c r="CY46" t="s">
        <v>74</v>
      </c>
      <c r="CZ46" t="s">
        <v>270</v>
      </c>
      <c r="DA46" t="s">
        <v>70</v>
      </c>
      <c r="DB46" t="s">
        <v>626</v>
      </c>
      <c r="DC46" t="s">
        <v>627</v>
      </c>
      <c r="DD46" t="s">
        <v>635</v>
      </c>
      <c r="DE46" t="s">
        <v>634</v>
      </c>
      <c r="DF46">
        <v>0</v>
      </c>
      <c r="DG46" t="s">
        <v>991</v>
      </c>
      <c r="DH46" t="s">
        <v>75</v>
      </c>
      <c r="DI46" t="s">
        <v>75</v>
      </c>
      <c r="DJ46" t="s">
        <v>75</v>
      </c>
      <c r="DK46" t="s">
        <v>75</v>
      </c>
    </row>
    <row r="47" spans="1:115" x14ac:dyDescent="0.35">
      <c r="A47" t="s">
        <v>75</v>
      </c>
      <c r="B47" t="s">
        <v>1000</v>
      </c>
      <c r="C47" t="s">
        <v>1001</v>
      </c>
      <c r="D47" t="s">
        <v>1002</v>
      </c>
      <c r="E47" t="s">
        <v>988</v>
      </c>
      <c r="F47" t="s">
        <v>1003</v>
      </c>
      <c r="G47" t="s">
        <v>242</v>
      </c>
      <c r="H47" t="s">
        <v>1024</v>
      </c>
      <c r="I47" t="s">
        <v>264</v>
      </c>
      <c r="J47" t="s">
        <v>1031</v>
      </c>
      <c r="K47" t="s">
        <v>75</v>
      </c>
      <c r="L47" t="s">
        <v>242</v>
      </c>
      <c r="M47" t="s">
        <v>264</v>
      </c>
      <c r="N47" t="s">
        <v>990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 t="s">
        <v>2</v>
      </c>
      <c r="CP47" t="s">
        <v>44</v>
      </c>
      <c r="CQ47" t="s">
        <v>43</v>
      </c>
      <c r="CR47" t="s">
        <v>43</v>
      </c>
      <c r="CS47" t="s">
        <v>267</v>
      </c>
      <c r="CT47" t="s">
        <v>75</v>
      </c>
      <c r="CU47" t="s">
        <v>853</v>
      </c>
      <c r="CV47" t="s">
        <v>264</v>
      </c>
      <c r="CW47">
        <v>2021</v>
      </c>
      <c r="CX47">
        <v>4</v>
      </c>
      <c r="CY47" t="s">
        <v>74</v>
      </c>
      <c r="CZ47" t="s">
        <v>270</v>
      </c>
      <c r="DA47" t="s">
        <v>70</v>
      </c>
      <c r="DB47" t="s">
        <v>261</v>
      </c>
      <c r="DC47" t="s">
        <v>263</v>
      </c>
      <c r="DD47" t="s">
        <v>269</v>
      </c>
      <c r="DE47" t="s">
        <v>268</v>
      </c>
      <c r="DF47">
        <v>0</v>
      </c>
      <c r="DG47" t="s">
        <v>991</v>
      </c>
      <c r="DH47" t="s">
        <v>75</v>
      </c>
      <c r="DI47" t="s">
        <v>75</v>
      </c>
      <c r="DJ47" t="s">
        <v>75</v>
      </c>
      <c r="DK47" t="s">
        <v>75</v>
      </c>
    </row>
    <row r="48" spans="1:115" x14ac:dyDescent="0.35">
      <c r="A48" t="s">
        <v>75</v>
      </c>
      <c r="B48" t="s">
        <v>994</v>
      </c>
      <c r="C48" t="s">
        <v>1004</v>
      </c>
      <c r="D48" t="s">
        <v>1115</v>
      </c>
      <c r="E48" t="s">
        <v>988</v>
      </c>
      <c r="F48" t="s">
        <v>1006</v>
      </c>
      <c r="G48" t="s">
        <v>242</v>
      </c>
      <c r="H48" t="s">
        <v>1024</v>
      </c>
      <c r="I48" t="s">
        <v>1151</v>
      </c>
      <c r="J48" t="s">
        <v>1152</v>
      </c>
      <c r="K48" t="s">
        <v>75</v>
      </c>
      <c r="L48" t="s">
        <v>242</v>
      </c>
      <c r="M48" t="s">
        <v>242</v>
      </c>
      <c r="N48" t="s">
        <v>990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 t="s">
        <v>2</v>
      </c>
      <c r="CP48" t="s">
        <v>44</v>
      </c>
      <c r="CQ48" t="s">
        <v>43</v>
      </c>
      <c r="CR48" t="s">
        <v>43</v>
      </c>
      <c r="CS48" t="s">
        <v>642</v>
      </c>
      <c r="CT48" t="s">
        <v>75</v>
      </c>
      <c r="CU48" t="s">
        <v>852</v>
      </c>
      <c r="CV48" t="s">
        <v>643</v>
      </c>
      <c r="CW48">
        <v>2020</v>
      </c>
      <c r="CX48">
        <v>11</v>
      </c>
      <c r="CY48" t="s">
        <v>74</v>
      </c>
      <c r="CZ48" t="s">
        <v>373</v>
      </c>
      <c r="DA48" t="s">
        <v>70</v>
      </c>
      <c r="DB48" t="s">
        <v>641</v>
      </c>
      <c r="DC48" t="s">
        <v>213</v>
      </c>
      <c r="DD48" t="s">
        <v>645</v>
      </c>
      <c r="DE48" t="s">
        <v>644</v>
      </c>
      <c r="DF48">
        <v>0</v>
      </c>
      <c r="DG48" t="s">
        <v>991</v>
      </c>
      <c r="DH48" t="s">
        <v>75</v>
      </c>
      <c r="DI48" t="s">
        <v>75</v>
      </c>
      <c r="DJ48" t="s">
        <v>75</v>
      </c>
      <c r="DK48" t="s">
        <v>75</v>
      </c>
    </row>
    <row r="49" spans="1:115" x14ac:dyDescent="0.35">
      <c r="A49" t="s">
        <v>75</v>
      </c>
      <c r="B49" t="s">
        <v>994</v>
      </c>
      <c r="C49" t="s">
        <v>1004</v>
      </c>
      <c r="D49" t="s">
        <v>1115</v>
      </c>
      <c r="E49" t="s">
        <v>988</v>
      </c>
      <c r="F49" t="s">
        <v>1006</v>
      </c>
      <c r="G49" t="s">
        <v>242</v>
      </c>
      <c r="H49" t="s">
        <v>1024</v>
      </c>
      <c r="I49" t="s">
        <v>1153</v>
      </c>
      <c r="J49" t="s">
        <v>1154</v>
      </c>
      <c r="K49" t="s">
        <v>75</v>
      </c>
      <c r="L49" t="s">
        <v>242</v>
      </c>
      <c r="M49" t="s">
        <v>242</v>
      </c>
      <c r="N49" t="s">
        <v>990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 t="s">
        <v>2</v>
      </c>
      <c r="CP49" t="s">
        <v>44</v>
      </c>
      <c r="CQ49" t="s">
        <v>43</v>
      </c>
      <c r="CR49" t="s">
        <v>43</v>
      </c>
      <c r="CS49" t="s">
        <v>646</v>
      </c>
      <c r="CT49" t="s">
        <v>75</v>
      </c>
      <c r="CU49" t="s">
        <v>852</v>
      </c>
      <c r="CV49" t="s">
        <v>647</v>
      </c>
      <c r="CW49">
        <v>2021</v>
      </c>
      <c r="CX49">
        <v>5</v>
      </c>
      <c r="CY49" t="s">
        <v>74</v>
      </c>
      <c r="CZ49" t="s">
        <v>373</v>
      </c>
      <c r="DA49" t="s">
        <v>70</v>
      </c>
      <c r="DB49" t="s">
        <v>641</v>
      </c>
      <c r="DC49" t="s">
        <v>213</v>
      </c>
      <c r="DD49" t="s">
        <v>649</v>
      </c>
      <c r="DE49" t="s">
        <v>648</v>
      </c>
      <c r="DF49">
        <v>0</v>
      </c>
      <c r="DG49" t="s">
        <v>991</v>
      </c>
      <c r="DH49" t="s">
        <v>75</v>
      </c>
      <c r="DI49" t="s">
        <v>75</v>
      </c>
      <c r="DJ49" t="s">
        <v>75</v>
      </c>
      <c r="DK49" t="s">
        <v>75</v>
      </c>
    </row>
    <row r="50" spans="1:115" x14ac:dyDescent="0.35">
      <c r="A50" t="s">
        <v>75</v>
      </c>
      <c r="B50" t="s">
        <v>994</v>
      </c>
      <c r="C50" t="s">
        <v>1004</v>
      </c>
      <c r="D50" t="s">
        <v>1115</v>
      </c>
      <c r="E50" t="s">
        <v>988</v>
      </c>
      <c r="F50" t="s">
        <v>1006</v>
      </c>
      <c r="G50" t="s">
        <v>242</v>
      </c>
      <c r="H50" t="s">
        <v>1024</v>
      </c>
      <c r="I50" t="s">
        <v>1153</v>
      </c>
      <c r="J50" t="s">
        <v>1154</v>
      </c>
      <c r="K50" t="s">
        <v>75</v>
      </c>
      <c r="L50" t="s">
        <v>242</v>
      </c>
      <c r="M50" t="s">
        <v>242</v>
      </c>
      <c r="N50" t="s">
        <v>990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 t="s">
        <v>2</v>
      </c>
      <c r="CP50" t="s">
        <v>44</v>
      </c>
      <c r="CQ50" t="s">
        <v>43</v>
      </c>
      <c r="CR50" t="s">
        <v>43</v>
      </c>
      <c r="CS50" t="s">
        <v>650</v>
      </c>
      <c r="CT50" t="s">
        <v>75</v>
      </c>
      <c r="CU50" t="s">
        <v>852</v>
      </c>
      <c r="CV50" t="s">
        <v>651</v>
      </c>
      <c r="CW50">
        <v>2021</v>
      </c>
      <c r="CX50">
        <v>6</v>
      </c>
      <c r="CY50" t="s">
        <v>74</v>
      </c>
      <c r="CZ50" t="s">
        <v>373</v>
      </c>
      <c r="DA50" t="s">
        <v>70</v>
      </c>
      <c r="DB50" t="s">
        <v>641</v>
      </c>
      <c r="DC50" t="s">
        <v>213</v>
      </c>
      <c r="DD50" t="s">
        <v>649</v>
      </c>
      <c r="DE50" t="s">
        <v>648</v>
      </c>
      <c r="DF50">
        <v>0</v>
      </c>
      <c r="DG50" t="s">
        <v>991</v>
      </c>
      <c r="DH50" t="s">
        <v>75</v>
      </c>
      <c r="DI50" t="s">
        <v>75</v>
      </c>
      <c r="DJ50" t="s">
        <v>75</v>
      </c>
      <c r="DK50" t="s">
        <v>75</v>
      </c>
    </row>
    <row r="51" spans="1:115" x14ac:dyDescent="0.35">
      <c r="A51" t="s">
        <v>75</v>
      </c>
      <c r="B51" t="s">
        <v>985</v>
      </c>
      <c r="C51" t="s">
        <v>1017</v>
      </c>
      <c r="D51" t="s">
        <v>1161</v>
      </c>
      <c r="E51" t="s">
        <v>988</v>
      </c>
      <c r="F51" t="s">
        <v>1019</v>
      </c>
      <c r="G51" t="s">
        <v>242</v>
      </c>
      <c r="H51" t="s">
        <v>1024</v>
      </c>
      <c r="I51" t="s">
        <v>655</v>
      </c>
      <c r="J51" t="s">
        <v>1162</v>
      </c>
      <c r="K51" t="s">
        <v>75</v>
      </c>
      <c r="L51" t="s">
        <v>242</v>
      </c>
      <c r="M51" t="s">
        <v>242</v>
      </c>
      <c r="N51" t="s">
        <v>990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 t="s">
        <v>2</v>
      </c>
      <c r="CP51" t="s">
        <v>44</v>
      </c>
      <c r="CQ51" t="s">
        <v>43</v>
      </c>
      <c r="CR51" t="s">
        <v>43</v>
      </c>
      <c r="CS51" t="s">
        <v>653</v>
      </c>
      <c r="CT51" t="s">
        <v>75</v>
      </c>
      <c r="CU51" t="s">
        <v>851</v>
      </c>
      <c r="CV51" t="s">
        <v>655</v>
      </c>
      <c r="CW51">
        <v>2019</v>
      </c>
      <c r="CX51">
        <v>11</v>
      </c>
      <c r="CY51" t="s">
        <v>74</v>
      </c>
      <c r="CZ51" t="s">
        <v>266</v>
      </c>
      <c r="DA51" t="s">
        <v>70</v>
      </c>
      <c r="DB51" t="s">
        <v>652</v>
      </c>
      <c r="DC51" t="s">
        <v>654</v>
      </c>
      <c r="DD51" t="s">
        <v>657</v>
      </c>
      <c r="DE51" t="s">
        <v>656</v>
      </c>
      <c r="DF51">
        <v>0</v>
      </c>
      <c r="DG51" t="s">
        <v>991</v>
      </c>
      <c r="DH51" t="s">
        <v>75</v>
      </c>
      <c r="DI51" t="s">
        <v>75</v>
      </c>
      <c r="DJ51" t="s">
        <v>75</v>
      </c>
      <c r="DK51" t="s">
        <v>75</v>
      </c>
    </row>
    <row r="52" spans="1:115" x14ac:dyDescent="0.35">
      <c r="A52" t="s">
        <v>75</v>
      </c>
      <c r="B52" t="s">
        <v>985</v>
      </c>
      <c r="C52" t="s">
        <v>1017</v>
      </c>
      <c r="D52" t="s">
        <v>1124</v>
      </c>
      <c r="E52" t="s">
        <v>988</v>
      </c>
      <c r="F52" t="s">
        <v>1019</v>
      </c>
      <c r="G52" t="s">
        <v>242</v>
      </c>
      <c r="H52" t="s">
        <v>1024</v>
      </c>
      <c r="I52" t="s">
        <v>660</v>
      </c>
      <c r="J52" t="s">
        <v>1163</v>
      </c>
      <c r="K52" t="s">
        <v>75</v>
      </c>
      <c r="L52" t="s">
        <v>242</v>
      </c>
      <c r="M52" t="s">
        <v>242</v>
      </c>
      <c r="N52" t="s">
        <v>990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 t="s">
        <v>2</v>
      </c>
      <c r="CP52" t="s">
        <v>44</v>
      </c>
      <c r="CQ52" t="s">
        <v>43</v>
      </c>
      <c r="CR52" t="s">
        <v>43</v>
      </c>
      <c r="CS52" t="s">
        <v>659</v>
      </c>
      <c r="CT52" t="s">
        <v>75</v>
      </c>
      <c r="CU52" t="s">
        <v>851</v>
      </c>
      <c r="CV52" t="s">
        <v>660</v>
      </c>
      <c r="CW52">
        <v>2020</v>
      </c>
      <c r="CX52">
        <v>6</v>
      </c>
      <c r="CY52" t="s">
        <v>74</v>
      </c>
      <c r="CZ52" t="s">
        <v>228</v>
      </c>
      <c r="DA52" t="s">
        <v>70</v>
      </c>
      <c r="DB52" t="s">
        <v>658</v>
      </c>
      <c r="DC52" t="s">
        <v>402</v>
      </c>
      <c r="DD52" t="s">
        <v>662</v>
      </c>
      <c r="DE52" t="s">
        <v>661</v>
      </c>
      <c r="DF52">
        <v>0</v>
      </c>
      <c r="DG52" t="s">
        <v>991</v>
      </c>
      <c r="DH52" t="s">
        <v>75</v>
      </c>
      <c r="DI52" t="s">
        <v>75</v>
      </c>
      <c r="DJ52" t="s">
        <v>75</v>
      </c>
      <c r="DK52" t="s">
        <v>75</v>
      </c>
    </row>
    <row r="53" spans="1:115" x14ac:dyDescent="0.35">
      <c r="A53" t="s">
        <v>75</v>
      </c>
      <c r="B53" t="s">
        <v>985</v>
      </c>
      <c r="C53" t="s">
        <v>1017</v>
      </c>
      <c r="D53" t="s">
        <v>1042</v>
      </c>
      <c r="E53" t="s">
        <v>988</v>
      </c>
      <c r="F53" t="s">
        <v>1019</v>
      </c>
      <c r="G53" t="s">
        <v>242</v>
      </c>
      <c r="H53" t="s">
        <v>1024</v>
      </c>
      <c r="I53" t="s">
        <v>1168</v>
      </c>
      <c r="J53" t="s">
        <v>1169</v>
      </c>
      <c r="K53" t="s">
        <v>75</v>
      </c>
      <c r="L53" t="s">
        <v>242</v>
      </c>
      <c r="M53" t="s">
        <v>242</v>
      </c>
      <c r="N53" t="s">
        <v>990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 t="s">
        <v>2</v>
      </c>
      <c r="CP53" t="s">
        <v>44</v>
      </c>
      <c r="CQ53" t="s">
        <v>43</v>
      </c>
      <c r="CR53" t="s">
        <v>43</v>
      </c>
      <c r="CS53" t="s">
        <v>533</v>
      </c>
      <c r="CT53" t="s">
        <v>75</v>
      </c>
      <c r="CU53" t="s">
        <v>851</v>
      </c>
      <c r="CV53" t="s">
        <v>534</v>
      </c>
      <c r="CW53">
        <v>2020</v>
      </c>
      <c r="CX53">
        <v>6</v>
      </c>
      <c r="CY53" t="s">
        <v>74</v>
      </c>
      <c r="CZ53" t="s">
        <v>495</v>
      </c>
      <c r="DA53" t="s">
        <v>70</v>
      </c>
      <c r="DB53" t="s">
        <v>527</v>
      </c>
      <c r="DC53" t="s">
        <v>491</v>
      </c>
      <c r="DD53" t="s">
        <v>75</v>
      </c>
      <c r="DE53" t="s">
        <v>75</v>
      </c>
      <c r="DF53">
        <v>0</v>
      </c>
      <c r="DG53" t="s">
        <v>991</v>
      </c>
      <c r="DH53" t="s">
        <v>75</v>
      </c>
      <c r="DI53" t="s">
        <v>75</v>
      </c>
      <c r="DJ53" t="s">
        <v>75</v>
      </c>
      <c r="DK53" t="s">
        <v>75</v>
      </c>
    </row>
    <row r="54" spans="1:115" x14ac:dyDescent="0.35">
      <c r="A54" t="s">
        <v>75</v>
      </c>
      <c r="B54" t="s">
        <v>985</v>
      </c>
      <c r="C54" t="s">
        <v>1017</v>
      </c>
      <c r="D54" t="s">
        <v>1042</v>
      </c>
      <c r="E54" t="s">
        <v>988</v>
      </c>
      <c r="F54" t="s">
        <v>1019</v>
      </c>
      <c r="G54" t="s">
        <v>242</v>
      </c>
      <c r="H54" t="s">
        <v>1024</v>
      </c>
      <c r="I54" t="s">
        <v>536</v>
      </c>
      <c r="J54" t="s">
        <v>1170</v>
      </c>
      <c r="K54" t="s">
        <v>75</v>
      </c>
      <c r="L54" t="s">
        <v>242</v>
      </c>
      <c r="M54" t="s">
        <v>242</v>
      </c>
      <c r="N54" t="s">
        <v>990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 t="s">
        <v>2</v>
      </c>
      <c r="CP54" t="s">
        <v>44</v>
      </c>
      <c r="CQ54" t="s">
        <v>43</v>
      </c>
      <c r="CR54" t="s">
        <v>43</v>
      </c>
      <c r="CS54" t="s">
        <v>535</v>
      </c>
      <c r="CT54" t="s">
        <v>75</v>
      </c>
      <c r="CU54" t="s">
        <v>851</v>
      </c>
      <c r="CV54" t="s">
        <v>536</v>
      </c>
      <c r="CW54">
        <v>2020</v>
      </c>
      <c r="CX54">
        <v>6</v>
      </c>
      <c r="CY54" t="s">
        <v>74</v>
      </c>
      <c r="CZ54" t="s">
        <v>495</v>
      </c>
      <c r="DA54" t="s">
        <v>70</v>
      </c>
      <c r="DB54" t="s">
        <v>527</v>
      </c>
      <c r="DC54" t="s">
        <v>491</v>
      </c>
      <c r="DD54" t="s">
        <v>522</v>
      </c>
      <c r="DE54" t="s">
        <v>537</v>
      </c>
      <c r="DF54">
        <v>0</v>
      </c>
      <c r="DG54" t="s">
        <v>991</v>
      </c>
      <c r="DH54" t="s">
        <v>75</v>
      </c>
      <c r="DI54" t="s">
        <v>75</v>
      </c>
      <c r="DJ54" t="s">
        <v>75</v>
      </c>
      <c r="DK54" t="s">
        <v>75</v>
      </c>
    </row>
    <row r="55" spans="1:115" x14ac:dyDescent="0.35">
      <c r="A55" t="s">
        <v>75</v>
      </c>
      <c r="B55" t="s">
        <v>985</v>
      </c>
      <c r="C55" t="s">
        <v>1017</v>
      </c>
      <c r="D55" t="s">
        <v>1042</v>
      </c>
      <c r="E55" t="s">
        <v>988</v>
      </c>
      <c r="F55" t="s">
        <v>1019</v>
      </c>
      <c r="G55" t="s">
        <v>242</v>
      </c>
      <c r="H55" t="s">
        <v>1024</v>
      </c>
      <c r="I55" t="s">
        <v>1043</v>
      </c>
      <c r="J55" t="s">
        <v>1044</v>
      </c>
      <c r="K55" t="s">
        <v>75</v>
      </c>
      <c r="L55" t="s">
        <v>242</v>
      </c>
      <c r="M55" t="s">
        <v>242</v>
      </c>
      <c r="N55" t="s">
        <v>990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 t="s">
        <v>2</v>
      </c>
      <c r="CP55" t="s">
        <v>44</v>
      </c>
      <c r="CQ55" t="s">
        <v>43</v>
      </c>
      <c r="CR55" t="s">
        <v>43</v>
      </c>
      <c r="CS55" t="s">
        <v>528</v>
      </c>
      <c r="CT55" t="s">
        <v>75</v>
      </c>
      <c r="CU55" t="s">
        <v>851</v>
      </c>
      <c r="CV55" t="s">
        <v>529</v>
      </c>
      <c r="CW55">
        <v>2020</v>
      </c>
      <c r="CX55">
        <v>6</v>
      </c>
      <c r="CY55" t="s">
        <v>80</v>
      </c>
      <c r="CZ55" t="s">
        <v>495</v>
      </c>
      <c r="DA55" t="s">
        <v>70</v>
      </c>
      <c r="DB55" t="s">
        <v>527</v>
      </c>
      <c r="DC55" t="s">
        <v>491</v>
      </c>
      <c r="DD55" t="s">
        <v>292</v>
      </c>
      <c r="DE55" t="s">
        <v>530</v>
      </c>
      <c r="DF55">
        <v>0</v>
      </c>
      <c r="DG55" t="s">
        <v>991</v>
      </c>
      <c r="DH55" t="s">
        <v>75</v>
      </c>
      <c r="DI55" t="s">
        <v>75</v>
      </c>
      <c r="DJ55" t="s">
        <v>75</v>
      </c>
      <c r="DK55" t="s">
        <v>75</v>
      </c>
    </row>
    <row r="56" spans="1:115" x14ac:dyDescent="0.35">
      <c r="A56" t="s">
        <v>75</v>
      </c>
      <c r="B56" t="s">
        <v>985</v>
      </c>
      <c r="C56" t="s">
        <v>986</v>
      </c>
      <c r="D56" t="s">
        <v>1124</v>
      </c>
      <c r="E56" t="s">
        <v>988</v>
      </c>
      <c r="F56" t="s">
        <v>989</v>
      </c>
      <c r="G56" t="s">
        <v>242</v>
      </c>
      <c r="H56" t="s">
        <v>1024</v>
      </c>
      <c r="I56" t="s">
        <v>665</v>
      </c>
      <c r="J56" t="s">
        <v>1171</v>
      </c>
      <c r="K56" t="s">
        <v>75</v>
      </c>
      <c r="L56" t="s">
        <v>242</v>
      </c>
      <c r="M56" t="s">
        <v>242</v>
      </c>
      <c r="N56" t="s">
        <v>990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 t="s">
        <v>2</v>
      </c>
      <c r="CP56" t="s">
        <v>44</v>
      </c>
      <c r="CQ56" t="s">
        <v>43</v>
      </c>
      <c r="CR56" t="s">
        <v>43</v>
      </c>
      <c r="CS56" t="s">
        <v>663</v>
      </c>
      <c r="CT56" t="s">
        <v>75</v>
      </c>
      <c r="CU56" t="s">
        <v>851</v>
      </c>
      <c r="CV56" t="s">
        <v>665</v>
      </c>
      <c r="CW56">
        <v>2020</v>
      </c>
      <c r="CX56">
        <v>7</v>
      </c>
      <c r="CY56" t="s">
        <v>74</v>
      </c>
      <c r="CZ56" t="s">
        <v>228</v>
      </c>
      <c r="DA56" t="s">
        <v>70</v>
      </c>
      <c r="DB56" t="s">
        <v>658</v>
      </c>
      <c r="DC56" t="s">
        <v>664</v>
      </c>
      <c r="DD56" t="s">
        <v>667</v>
      </c>
      <c r="DE56" t="s">
        <v>666</v>
      </c>
      <c r="DF56">
        <v>0</v>
      </c>
      <c r="DG56" t="s">
        <v>991</v>
      </c>
      <c r="DH56" t="s">
        <v>75</v>
      </c>
      <c r="DI56" t="s">
        <v>75</v>
      </c>
      <c r="DJ56" t="s">
        <v>75</v>
      </c>
      <c r="DK56" t="s">
        <v>75</v>
      </c>
    </row>
    <row r="57" spans="1:115" x14ac:dyDescent="0.35">
      <c r="A57" t="s">
        <v>75</v>
      </c>
      <c r="B57" t="s">
        <v>985</v>
      </c>
      <c r="C57" t="s">
        <v>986</v>
      </c>
      <c r="D57" t="s">
        <v>1124</v>
      </c>
      <c r="E57" t="s">
        <v>988</v>
      </c>
      <c r="F57" t="s">
        <v>989</v>
      </c>
      <c r="G57" t="s">
        <v>242</v>
      </c>
      <c r="H57" t="s">
        <v>1024</v>
      </c>
      <c r="I57" t="s">
        <v>669</v>
      </c>
      <c r="J57" t="s">
        <v>1173</v>
      </c>
      <c r="K57" t="s">
        <v>75</v>
      </c>
      <c r="L57" t="s">
        <v>242</v>
      </c>
      <c r="M57" t="s">
        <v>242</v>
      </c>
      <c r="N57" t="s">
        <v>990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 t="s">
        <v>2</v>
      </c>
      <c r="CP57" t="s">
        <v>44</v>
      </c>
      <c r="CQ57" t="s">
        <v>43</v>
      </c>
      <c r="CR57" t="s">
        <v>43</v>
      </c>
      <c r="CS57" t="s">
        <v>668</v>
      </c>
      <c r="CT57" t="s">
        <v>75</v>
      </c>
      <c r="CU57" t="s">
        <v>851</v>
      </c>
      <c r="CV57" t="s">
        <v>669</v>
      </c>
      <c r="CW57">
        <v>2020</v>
      </c>
      <c r="CX57">
        <v>7</v>
      </c>
      <c r="CY57" t="s">
        <v>74</v>
      </c>
      <c r="CZ57" t="s">
        <v>228</v>
      </c>
      <c r="DA57" t="s">
        <v>70</v>
      </c>
      <c r="DB57" t="s">
        <v>658</v>
      </c>
      <c r="DC57" t="s">
        <v>664</v>
      </c>
      <c r="DD57" t="s">
        <v>227</v>
      </c>
      <c r="DE57" t="s">
        <v>670</v>
      </c>
      <c r="DF57">
        <v>0</v>
      </c>
      <c r="DG57" t="s">
        <v>991</v>
      </c>
      <c r="DH57" t="s">
        <v>75</v>
      </c>
      <c r="DI57" t="s">
        <v>75</v>
      </c>
      <c r="DJ57" t="s">
        <v>75</v>
      </c>
      <c r="DK57" t="s">
        <v>75</v>
      </c>
    </row>
    <row r="58" spans="1:115" x14ac:dyDescent="0.35">
      <c r="A58" t="s">
        <v>75</v>
      </c>
      <c r="B58" t="s">
        <v>985</v>
      </c>
      <c r="C58" t="s">
        <v>986</v>
      </c>
      <c r="D58" t="s">
        <v>1124</v>
      </c>
      <c r="E58" t="s">
        <v>988</v>
      </c>
      <c r="F58" t="s">
        <v>989</v>
      </c>
      <c r="G58" t="s">
        <v>242</v>
      </c>
      <c r="H58" t="s">
        <v>1024</v>
      </c>
      <c r="I58" t="s">
        <v>672</v>
      </c>
      <c r="J58" t="s">
        <v>1174</v>
      </c>
      <c r="K58" t="s">
        <v>75</v>
      </c>
      <c r="L58" t="s">
        <v>242</v>
      </c>
      <c r="M58" t="s">
        <v>242</v>
      </c>
      <c r="N58" t="s">
        <v>990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 t="s">
        <v>2</v>
      </c>
      <c r="CP58" t="s">
        <v>44</v>
      </c>
      <c r="CQ58" t="s">
        <v>43</v>
      </c>
      <c r="CR58" t="s">
        <v>43</v>
      </c>
      <c r="CS58" t="s">
        <v>671</v>
      </c>
      <c r="CT58" t="s">
        <v>75</v>
      </c>
      <c r="CU58" t="s">
        <v>851</v>
      </c>
      <c r="CV58" t="s">
        <v>672</v>
      </c>
      <c r="CW58">
        <v>2020</v>
      </c>
      <c r="CX58">
        <v>9</v>
      </c>
      <c r="CY58" t="s">
        <v>74</v>
      </c>
      <c r="CZ58" t="s">
        <v>228</v>
      </c>
      <c r="DA58" t="s">
        <v>70</v>
      </c>
      <c r="DB58" t="s">
        <v>658</v>
      </c>
      <c r="DC58" t="s">
        <v>664</v>
      </c>
      <c r="DD58" t="s">
        <v>674</v>
      </c>
      <c r="DE58" t="s">
        <v>673</v>
      </c>
      <c r="DF58">
        <v>0</v>
      </c>
      <c r="DG58" t="s">
        <v>991</v>
      </c>
      <c r="DH58" t="s">
        <v>75</v>
      </c>
      <c r="DI58" t="s">
        <v>75</v>
      </c>
      <c r="DJ58" t="s">
        <v>75</v>
      </c>
      <c r="DK58" t="s">
        <v>75</v>
      </c>
    </row>
    <row r="59" spans="1:115" x14ac:dyDescent="0.35">
      <c r="A59" t="s">
        <v>75</v>
      </c>
      <c r="B59" t="s">
        <v>1139</v>
      </c>
      <c r="C59" t="s">
        <v>1242</v>
      </c>
      <c r="D59" t="s">
        <v>1243</v>
      </c>
      <c r="E59" t="s">
        <v>988</v>
      </c>
      <c r="F59" t="s">
        <v>1244</v>
      </c>
      <c r="G59" t="s">
        <v>242</v>
      </c>
      <c r="H59" t="s">
        <v>1024</v>
      </c>
      <c r="I59" t="s">
        <v>1245</v>
      </c>
      <c r="J59" t="s">
        <v>1246</v>
      </c>
      <c r="K59" t="s">
        <v>75</v>
      </c>
      <c r="L59" t="s">
        <v>242</v>
      </c>
      <c r="M59" t="s">
        <v>765</v>
      </c>
      <c r="N59" t="s">
        <v>990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 t="s">
        <v>2</v>
      </c>
      <c r="CP59" t="s">
        <v>44</v>
      </c>
      <c r="CQ59" t="s">
        <v>43</v>
      </c>
      <c r="CR59" t="s">
        <v>43</v>
      </c>
      <c r="CS59" t="s">
        <v>763</v>
      </c>
      <c r="CT59" t="s">
        <v>75</v>
      </c>
      <c r="CU59" t="s">
        <v>857</v>
      </c>
      <c r="CV59" t="s">
        <v>765</v>
      </c>
      <c r="CW59">
        <v>2020</v>
      </c>
      <c r="CX59">
        <v>7</v>
      </c>
      <c r="CY59" t="s">
        <v>74</v>
      </c>
      <c r="CZ59" t="s">
        <v>768</v>
      </c>
      <c r="DA59" t="s">
        <v>70</v>
      </c>
      <c r="DB59" t="s">
        <v>763</v>
      </c>
      <c r="DC59" t="s">
        <v>764</v>
      </c>
      <c r="DD59" t="s">
        <v>767</v>
      </c>
      <c r="DE59" t="s">
        <v>766</v>
      </c>
      <c r="DF59">
        <v>0</v>
      </c>
      <c r="DG59" t="s">
        <v>991</v>
      </c>
      <c r="DH59" t="s">
        <v>75</v>
      </c>
      <c r="DI59" t="s">
        <v>75</v>
      </c>
      <c r="DJ59" t="s">
        <v>75</v>
      </c>
      <c r="DK59" t="s">
        <v>75</v>
      </c>
    </row>
    <row r="60" spans="1:115" x14ac:dyDescent="0.35">
      <c r="A60" t="s">
        <v>75</v>
      </c>
      <c r="B60" t="s">
        <v>1181</v>
      </c>
      <c r="C60" t="s">
        <v>1182</v>
      </c>
      <c r="D60" t="s">
        <v>1183</v>
      </c>
      <c r="E60" t="s">
        <v>988</v>
      </c>
      <c r="F60" t="s">
        <v>1184</v>
      </c>
      <c r="G60" t="s">
        <v>242</v>
      </c>
      <c r="H60" t="s">
        <v>1024</v>
      </c>
      <c r="I60" t="s">
        <v>1185</v>
      </c>
      <c r="J60" t="s">
        <v>1186</v>
      </c>
      <c r="K60" t="s">
        <v>75</v>
      </c>
      <c r="L60" t="s">
        <v>242</v>
      </c>
      <c r="M60" t="s">
        <v>242</v>
      </c>
      <c r="N60" t="s">
        <v>990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 t="s">
        <v>2</v>
      </c>
      <c r="CP60" t="s">
        <v>44</v>
      </c>
      <c r="CQ60" t="s">
        <v>43</v>
      </c>
      <c r="CR60" t="s">
        <v>43</v>
      </c>
      <c r="CS60" t="s">
        <v>688</v>
      </c>
      <c r="CT60" t="s">
        <v>75</v>
      </c>
      <c r="CU60" t="s">
        <v>858</v>
      </c>
      <c r="CV60" t="s">
        <v>690</v>
      </c>
      <c r="CW60">
        <v>2020</v>
      </c>
      <c r="CX60">
        <v>7</v>
      </c>
      <c r="CY60" t="s">
        <v>74</v>
      </c>
      <c r="CZ60" t="s">
        <v>691</v>
      </c>
      <c r="DA60" t="s">
        <v>70</v>
      </c>
      <c r="DB60" t="s">
        <v>687</v>
      </c>
      <c r="DC60" t="s">
        <v>689</v>
      </c>
      <c r="DD60" t="s">
        <v>75</v>
      </c>
      <c r="DE60" t="s">
        <v>75</v>
      </c>
      <c r="DF60">
        <v>0</v>
      </c>
      <c r="DG60" t="s">
        <v>991</v>
      </c>
      <c r="DH60" t="s">
        <v>75</v>
      </c>
      <c r="DI60" t="s">
        <v>75</v>
      </c>
      <c r="DJ60" t="s">
        <v>75</v>
      </c>
      <c r="DK60" t="s">
        <v>75</v>
      </c>
    </row>
    <row r="61" spans="1:115" x14ac:dyDescent="0.35">
      <c r="A61" t="s">
        <v>75</v>
      </c>
      <c r="B61" t="s">
        <v>1181</v>
      </c>
      <c r="C61" t="s">
        <v>1187</v>
      </c>
      <c r="D61" t="s">
        <v>1188</v>
      </c>
      <c r="E61" t="s">
        <v>988</v>
      </c>
      <c r="F61" t="s">
        <v>1189</v>
      </c>
      <c r="G61" t="s">
        <v>242</v>
      </c>
      <c r="H61" t="s">
        <v>1024</v>
      </c>
      <c r="I61" t="s">
        <v>694</v>
      </c>
      <c r="J61" t="s">
        <v>1190</v>
      </c>
      <c r="K61" t="s">
        <v>75</v>
      </c>
      <c r="L61" t="s">
        <v>242</v>
      </c>
      <c r="M61" t="s">
        <v>694</v>
      </c>
      <c r="N61" t="s">
        <v>990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 t="s">
        <v>2</v>
      </c>
      <c r="CP61" t="s">
        <v>44</v>
      </c>
      <c r="CQ61" t="s">
        <v>43</v>
      </c>
      <c r="CR61" t="s">
        <v>43</v>
      </c>
      <c r="CS61" t="s">
        <v>692</v>
      </c>
      <c r="CT61" t="s">
        <v>75</v>
      </c>
      <c r="CU61" t="s">
        <v>858</v>
      </c>
      <c r="CV61" t="s">
        <v>694</v>
      </c>
      <c r="CW61">
        <v>2021</v>
      </c>
      <c r="CX61">
        <v>9</v>
      </c>
      <c r="CY61" t="s">
        <v>74</v>
      </c>
      <c r="CZ61" t="s">
        <v>697</v>
      </c>
      <c r="DA61" t="s">
        <v>70</v>
      </c>
      <c r="DB61" t="s">
        <v>692</v>
      </c>
      <c r="DC61" t="s">
        <v>693</v>
      </c>
      <c r="DD61" t="s">
        <v>696</v>
      </c>
      <c r="DE61" t="s">
        <v>695</v>
      </c>
      <c r="DF61">
        <v>0</v>
      </c>
      <c r="DG61" t="s">
        <v>991</v>
      </c>
      <c r="DH61" t="s">
        <v>75</v>
      </c>
      <c r="DI61" t="s">
        <v>75</v>
      </c>
      <c r="DJ61" t="s">
        <v>75</v>
      </c>
      <c r="DK61" t="s">
        <v>75</v>
      </c>
    </row>
    <row r="62" spans="1:115" x14ac:dyDescent="0.35">
      <c r="A62" t="s">
        <v>75</v>
      </c>
      <c r="B62" t="s">
        <v>1010</v>
      </c>
      <c r="C62" t="s">
        <v>1011</v>
      </c>
      <c r="D62" t="s">
        <v>1249</v>
      </c>
      <c r="E62" t="s">
        <v>988</v>
      </c>
      <c r="F62" t="s">
        <v>1013</v>
      </c>
      <c r="G62" t="s">
        <v>242</v>
      </c>
      <c r="H62" t="s">
        <v>1024</v>
      </c>
      <c r="I62" t="s">
        <v>1279</v>
      </c>
      <c r="J62" t="s">
        <v>1280</v>
      </c>
      <c r="K62" t="s">
        <v>75</v>
      </c>
      <c r="L62" t="s">
        <v>242</v>
      </c>
      <c r="M62" t="s">
        <v>242</v>
      </c>
      <c r="N62" t="s">
        <v>990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 t="s">
        <v>2</v>
      </c>
      <c r="CP62" t="s">
        <v>44</v>
      </c>
      <c r="CQ62" t="s">
        <v>43</v>
      </c>
      <c r="CR62" t="s">
        <v>43</v>
      </c>
      <c r="CS62" t="s">
        <v>799</v>
      </c>
      <c r="CT62" t="s">
        <v>75</v>
      </c>
      <c r="CU62" t="s">
        <v>854</v>
      </c>
      <c r="CV62" t="s">
        <v>798</v>
      </c>
      <c r="CW62">
        <v>2019</v>
      </c>
      <c r="CX62">
        <v>6</v>
      </c>
      <c r="CY62" t="s">
        <v>80</v>
      </c>
      <c r="CZ62" t="s">
        <v>788</v>
      </c>
      <c r="DA62" t="s">
        <v>70</v>
      </c>
      <c r="DB62" t="s">
        <v>782</v>
      </c>
      <c r="DC62" t="s">
        <v>784</v>
      </c>
      <c r="DD62" t="s">
        <v>75</v>
      </c>
      <c r="DE62" t="s">
        <v>75</v>
      </c>
      <c r="DF62">
        <v>0</v>
      </c>
      <c r="DG62" t="s">
        <v>991</v>
      </c>
      <c r="DH62" t="s">
        <v>75</v>
      </c>
      <c r="DI62" t="s">
        <v>75</v>
      </c>
      <c r="DJ62" t="s">
        <v>75</v>
      </c>
      <c r="DK62" t="s">
        <v>75</v>
      </c>
    </row>
    <row r="63" spans="1:115" x14ac:dyDescent="0.35">
      <c r="A63" t="s">
        <v>75</v>
      </c>
      <c r="B63" t="s">
        <v>1010</v>
      </c>
      <c r="C63" t="s">
        <v>1256</v>
      </c>
      <c r="D63" t="s">
        <v>1264</v>
      </c>
      <c r="E63" t="s">
        <v>988</v>
      </c>
      <c r="F63" t="s">
        <v>1258</v>
      </c>
      <c r="G63" t="s">
        <v>242</v>
      </c>
      <c r="H63" t="s">
        <v>1024</v>
      </c>
      <c r="I63" t="s">
        <v>1288</v>
      </c>
      <c r="J63" t="s">
        <v>1289</v>
      </c>
      <c r="K63" t="s">
        <v>75</v>
      </c>
      <c r="L63" t="s">
        <v>242</v>
      </c>
      <c r="M63" t="s">
        <v>1288</v>
      </c>
      <c r="N63" t="s">
        <v>990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 t="s">
        <v>2</v>
      </c>
      <c r="CP63" t="s">
        <v>44</v>
      </c>
      <c r="CQ63" t="s">
        <v>43</v>
      </c>
      <c r="CR63" t="s">
        <v>43</v>
      </c>
      <c r="CS63" t="s">
        <v>837</v>
      </c>
      <c r="CT63" t="s">
        <v>75</v>
      </c>
      <c r="CU63" t="s">
        <v>854</v>
      </c>
      <c r="CV63" t="s">
        <v>1288</v>
      </c>
      <c r="CW63">
        <v>2019</v>
      </c>
      <c r="CX63">
        <v>9</v>
      </c>
      <c r="CY63" t="s">
        <v>74</v>
      </c>
      <c r="CZ63" t="s">
        <v>234</v>
      </c>
      <c r="DA63" t="s">
        <v>70</v>
      </c>
      <c r="DB63" t="s">
        <v>837</v>
      </c>
      <c r="DC63" t="s">
        <v>838</v>
      </c>
      <c r="DD63" t="s">
        <v>840</v>
      </c>
      <c r="DE63" t="s">
        <v>839</v>
      </c>
      <c r="DF63">
        <v>0</v>
      </c>
      <c r="DG63" t="s">
        <v>991</v>
      </c>
      <c r="DH63" t="s">
        <v>75</v>
      </c>
      <c r="DI63" t="s">
        <v>75</v>
      </c>
      <c r="DJ63" t="s">
        <v>75</v>
      </c>
      <c r="DK63" t="s">
        <v>75</v>
      </c>
    </row>
    <row r="64" spans="1:115" x14ac:dyDescent="0.35">
      <c r="A64" t="s">
        <v>75</v>
      </c>
      <c r="B64" t="s">
        <v>994</v>
      </c>
      <c r="C64" t="s">
        <v>1004</v>
      </c>
      <c r="D64" t="s">
        <v>1005</v>
      </c>
      <c r="E64" t="s">
        <v>988</v>
      </c>
      <c r="F64" t="s">
        <v>1006</v>
      </c>
      <c r="G64" t="s">
        <v>242</v>
      </c>
      <c r="H64" t="s">
        <v>1024</v>
      </c>
      <c r="I64" t="s">
        <v>1032</v>
      </c>
      <c r="J64" t="s">
        <v>1033</v>
      </c>
      <c r="K64" t="s">
        <v>75</v>
      </c>
      <c r="L64" t="s">
        <v>242</v>
      </c>
      <c r="M64" t="s">
        <v>304</v>
      </c>
      <c r="N64" t="s">
        <v>990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 t="s">
        <v>2</v>
      </c>
      <c r="CP64" t="s">
        <v>43</v>
      </c>
      <c r="CQ64" t="s">
        <v>43</v>
      </c>
      <c r="CR64" t="s">
        <v>43</v>
      </c>
      <c r="CS64" t="s">
        <v>293</v>
      </c>
      <c r="CT64" t="s">
        <v>75</v>
      </c>
      <c r="CU64" t="s">
        <v>852</v>
      </c>
      <c r="CV64" t="s">
        <v>294</v>
      </c>
      <c r="CW64">
        <v>2009</v>
      </c>
      <c r="CX64">
        <v>2</v>
      </c>
      <c r="CY64" t="s">
        <v>80</v>
      </c>
      <c r="CZ64" t="s">
        <v>217</v>
      </c>
      <c r="DA64" t="s">
        <v>70</v>
      </c>
      <c r="DB64" t="s">
        <v>283</v>
      </c>
      <c r="DC64" t="s">
        <v>285</v>
      </c>
      <c r="DD64" t="s">
        <v>296</v>
      </c>
      <c r="DE64" t="s">
        <v>295</v>
      </c>
      <c r="DF64">
        <v>0</v>
      </c>
      <c r="DG64" t="s">
        <v>991</v>
      </c>
      <c r="DH64" t="s">
        <v>75</v>
      </c>
      <c r="DI64" t="s">
        <v>75</v>
      </c>
      <c r="DJ64" t="s">
        <v>75</v>
      </c>
      <c r="DK64" t="s">
        <v>75</v>
      </c>
    </row>
    <row r="65" spans="1:115" x14ac:dyDescent="0.35">
      <c r="A65" t="s">
        <v>75</v>
      </c>
      <c r="B65" t="s">
        <v>994</v>
      </c>
      <c r="C65" t="s">
        <v>1004</v>
      </c>
      <c r="D65" t="s">
        <v>1005</v>
      </c>
      <c r="E65" t="s">
        <v>988</v>
      </c>
      <c r="F65" t="s">
        <v>1006</v>
      </c>
      <c r="G65" t="s">
        <v>242</v>
      </c>
      <c r="H65" t="s">
        <v>1024</v>
      </c>
      <c r="I65" t="s">
        <v>304</v>
      </c>
      <c r="J65" t="s">
        <v>1009</v>
      </c>
      <c r="K65" t="s">
        <v>75</v>
      </c>
      <c r="L65" t="s">
        <v>242</v>
      </c>
      <c r="M65" t="s">
        <v>304</v>
      </c>
      <c r="N65" t="s">
        <v>990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 t="s">
        <v>2</v>
      </c>
      <c r="CP65" t="s">
        <v>43</v>
      </c>
      <c r="CQ65" t="s">
        <v>43</v>
      </c>
      <c r="CR65" t="s">
        <v>43</v>
      </c>
      <c r="CS65" t="s">
        <v>307</v>
      </c>
      <c r="CT65" t="s">
        <v>75</v>
      </c>
      <c r="CU65" t="s">
        <v>852</v>
      </c>
      <c r="CV65" t="s">
        <v>308</v>
      </c>
      <c r="CW65">
        <v>2017</v>
      </c>
      <c r="CX65">
        <v>10</v>
      </c>
      <c r="CY65" t="s">
        <v>80</v>
      </c>
      <c r="CZ65" t="s">
        <v>217</v>
      </c>
      <c r="DA65" t="s">
        <v>70</v>
      </c>
      <c r="DB65" t="s">
        <v>283</v>
      </c>
      <c r="DC65" t="s">
        <v>285</v>
      </c>
      <c r="DD65" t="s">
        <v>310</v>
      </c>
      <c r="DE65" t="s">
        <v>309</v>
      </c>
      <c r="DF65">
        <v>0</v>
      </c>
      <c r="DG65" t="s">
        <v>991</v>
      </c>
      <c r="DH65" t="s">
        <v>75</v>
      </c>
      <c r="DI65" t="s">
        <v>75</v>
      </c>
      <c r="DJ65" t="s">
        <v>75</v>
      </c>
      <c r="DK65" t="s">
        <v>75</v>
      </c>
    </row>
    <row r="66" spans="1:115" x14ac:dyDescent="0.35">
      <c r="A66" t="s">
        <v>75</v>
      </c>
      <c r="B66" t="s">
        <v>994</v>
      </c>
      <c r="C66" t="s">
        <v>1004</v>
      </c>
      <c r="D66" t="s">
        <v>1005</v>
      </c>
      <c r="E66" t="s">
        <v>988</v>
      </c>
      <c r="F66" t="s">
        <v>1006</v>
      </c>
      <c r="G66" t="s">
        <v>1034</v>
      </c>
      <c r="H66" t="s">
        <v>1035</v>
      </c>
      <c r="I66" t="s">
        <v>1036</v>
      </c>
      <c r="J66" t="s">
        <v>1037</v>
      </c>
      <c r="K66" t="s">
        <v>75</v>
      </c>
      <c r="L66" t="s">
        <v>242</v>
      </c>
      <c r="M66" t="s">
        <v>304</v>
      </c>
      <c r="N66" t="s">
        <v>990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 t="s">
        <v>2</v>
      </c>
      <c r="CP66" t="s">
        <v>43</v>
      </c>
      <c r="CQ66" t="s">
        <v>43</v>
      </c>
      <c r="CR66" t="s">
        <v>43</v>
      </c>
      <c r="CS66" t="s">
        <v>297</v>
      </c>
      <c r="CT66" t="s">
        <v>75</v>
      </c>
      <c r="CU66" t="s">
        <v>852</v>
      </c>
      <c r="CV66" t="s">
        <v>298</v>
      </c>
      <c r="CW66">
        <v>2020</v>
      </c>
      <c r="CX66">
        <v>6</v>
      </c>
      <c r="CY66" t="s">
        <v>80</v>
      </c>
      <c r="CZ66" t="s">
        <v>217</v>
      </c>
      <c r="DA66" t="s">
        <v>70</v>
      </c>
      <c r="DB66" t="s">
        <v>283</v>
      </c>
      <c r="DC66" t="s">
        <v>285</v>
      </c>
      <c r="DD66" t="s">
        <v>300</v>
      </c>
      <c r="DE66" t="s">
        <v>299</v>
      </c>
      <c r="DF66">
        <v>0</v>
      </c>
      <c r="DG66" t="s">
        <v>991</v>
      </c>
      <c r="DH66" t="s">
        <v>75</v>
      </c>
      <c r="DI66" t="s">
        <v>75</v>
      </c>
      <c r="DJ66" t="s">
        <v>75</v>
      </c>
      <c r="DK66" t="s">
        <v>75</v>
      </c>
    </row>
    <row r="67" spans="1:115" x14ac:dyDescent="0.35">
      <c r="A67" t="s">
        <v>75</v>
      </c>
      <c r="B67" t="s">
        <v>1010</v>
      </c>
      <c r="C67" t="s">
        <v>1011</v>
      </c>
      <c r="D67" t="s">
        <v>1249</v>
      </c>
      <c r="E67" t="s">
        <v>988</v>
      </c>
      <c r="F67" t="s">
        <v>1013</v>
      </c>
      <c r="G67" t="s">
        <v>242</v>
      </c>
      <c r="H67" t="s">
        <v>1024</v>
      </c>
      <c r="I67" t="s">
        <v>1279</v>
      </c>
      <c r="J67" t="s">
        <v>1280</v>
      </c>
      <c r="K67" t="s">
        <v>75</v>
      </c>
      <c r="L67" t="s">
        <v>242</v>
      </c>
      <c r="M67" t="s">
        <v>242</v>
      </c>
      <c r="N67" t="s">
        <v>990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 t="s">
        <v>2</v>
      </c>
      <c r="CP67" t="s">
        <v>43</v>
      </c>
      <c r="CQ67" t="s">
        <v>43</v>
      </c>
      <c r="CR67" t="s">
        <v>43</v>
      </c>
      <c r="CS67" t="s">
        <v>799</v>
      </c>
      <c r="CT67" t="s">
        <v>75</v>
      </c>
      <c r="CU67" t="s">
        <v>854</v>
      </c>
      <c r="CV67" t="s">
        <v>798</v>
      </c>
      <c r="CW67">
        <v>2019</v>
      </c>
      <c r="CX67">
        <v>6</v>
      </c>
      <c r="CY67" t="s">
        <v>80</v>
      </c>
      <c r="CZ67" t="s">
        <v>788</v>
      </c>
      <c r="DA67" t="s">
        <v>70</v>
      </c>
      <c r="DB67" t="s">
        <v>782</v>
      </c>
      <c r="DC67" t="s">
        <v>784</v>
      </c>
      <c r="DD67" t="s">
        <v>75</v>
      </c>
      <c r="DE67" t="s">
        <v>75</v>
      </c>
      <c r="DF67">
        <v>0</v>
      </c>
      <c r="DG67" t="s">
        <v>991</v>
      </c>
      <c r="DH67" t="s">
        <v>75</v>
      </c>
      <c r="DI67" t="s">
        <v>75</v>
      </c>
      <c r="DJ67" t="s">
        <v>75</v>
      </c>
      <c r="DK67" t="s">
        <v>75</v>
      </c>
    </row>
    <row r="68" spans="1:115" x14ac:dyDescent="0.35">
      <c r="A68" t="s">
        <v>75</v>
      </c>
      <c r="B68" t="s">
        <v>1045</v>
      </c>
      <c r="C68" t="s">
        <v>1197</v>
      </c>
      <c r="D68" t="s">
        <v>1198</v>
      </c>
      <c r="E68" t="s">
        <v>988</v>
      </c>
      <c r="F68" t="s">
        <v>1199</v>
      </c>
      <c r="G68" t="s">
        <v>242</v>
      </c>
      <c r="H68" t="s">
        <v>1024</v>
      </c>
      <c r="I68" t="s">
        <v>700</v>
      </c>
      <c r="J68" t="s">
        <v>1200</v>
      </c>
      <c r="K68" t="s">
        <v>75</v>
      </c>
      <c r="L68" t="s">
        <v>242</v>
      </c>
      <c r="M68" t="s">
        <v>700</v>
      </c>
      <c r="N68" t="s">
        <v>990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 t="s">
        <v>2</v>
      </c>
      <c r="CP68" t="s">
        <v>43</v>
      </c>
      <c r="CQ68" t="s">
        <v>43</v>
      </c>
      <c r="CR68" t="s">
        <v>43</v>
      </c>
      <c r="CS68" t="s">
        <v>698</v>
      </c>
      <c r="CT68" t="s">
        <v>75</v>
      </c>
      <c r="CU68" t="s">
        <v>856</v>
      </c>
      <c r="CV68" t="s">
        <v>700</v>
      </c>
      <c r="CW68">
        <v>2012</v>
      </c>
      <c r="CX68">
        <v>7</v>
      </c>
      <c r="CY68" t="s">
        <v>74</v>
      </c>
      <c r="CZ68" t="s">
        <v>703</v>
      </c>
      <c r="DA68" t="s">
        <v>70</v>
      </c>
      <c r="DB68" t="s">
        <v>698</v>
      </c>
      <c r="DC68" t="s">
        <v>699</v>
      </c>
      <c r="DD68" t="s">
        <v>702</v>
      </c>
      <c r="DE68" t="s">
        <v>701</v>
      </c>
      <c r="DF68">
        <v>0</v>
      </c>
      <c r="DG68" t="s">
        <v>991</v>
      </c>
      <c r="DH68" t="s">
        <v>75</v>
      </c>
      <c r="DI68" t="s">
        <v>75</v>
      </c>
      <c r="DJ68" t="s">
        <v>75</v>
      </c>
      <c r="DK68" t="s">
        <v>75</v>
      </c>
    </row>
    <row r="69" spans="1:115" x14ac:dyDescent="0.35">
      <c r="A69" t="s">
        <v>75</v>
      </c>
      <c r="B69" t="s">
        <v>1045</v>
      </c>
      <c r="C69" t="s">
        <v>1197</v>
      </c>
      <c r="D69" t="s">
        <v>1201</v>
      </c>
      <c r="E69" t="s">
        <v>988</v>
      </c>
      <c r="F69" t="s">
        <v>1199</v>
      </c>
      <c r="G69" t="s">
        <v>242</v>
      </c>
      <c r="H69" t="s">
        <v>1024</v>
      </c>
      <c r="I69" t="s">
        <v>1054</v>
      </c>
      <c r="J69" t="s">
        <v>1055</v>
      </c>
      <c r="K69" t="s">
        <v>75</v>
      </c>
      <c r="L69" t="s">
        <v>242</v>
      </c>
      <c r="M69" t="s">
        <v>242</v>
      </c>
      <c r="N69" t="s">
        <v>990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 t="s">
        <v>2</v>
      </c>
      <c r="CP69" t="s">
        <v>43</v>
      </c>
      <c r="CQ69" t="s">
        <v>43</v>
      </c>
      <c r="CR69" t="s">
        <v>43</v>
      </c>
      <c r="CS69" t="s">
        <v>705</v>
      </c>
      <c r="CT69" t="s">
        <v>75</v>
      </c>
      <c r="CU69" t="s">
        <v>856</v>
      </c>
      <c r="CV69" t="s">
        <v>707</v>
      </c>
      <c r="CW69">
        <v>2019</v>
      </c>
      <c r="CX69">
        <v>1</v>
      </c>
      <c r="CY69" t="s">
        <v>74</v>
      </c>
      <c r="CZ69" t="s">
        <v>703</v>
      </c>
      <c r="DA69" t="s">
        <v>70</v>
      </c>
      <c r="DB69" t="s">
        <v>704</v>
      </c>
      <c r="DC69" t="s">
        <v>706</v>
      </c>
      <c r="DD69" t="s">
        <v>75</v>
      </c>
      <c r="DE69" t="s">
        <v>75</v>
      </c>
      <c r="DF69">
        <v>0</v>
      </c>
      <c r="DG69" t="s">
        <v>991</v>
      </c>
      <c r="DH69" t="s">
        <v>75</v>
      </c>
      <c r="DI69" t="s">
        <v>75</v>
      </c>
      <c r="DJ69" t="s">
        <v>75</v>
      </c>
      <c r="DK69" t="s">
        <v>75</v>
      </c>
    </row>
    <row r="70" spans="1:115" x14ac:dyDescent="0.35">
      <c r="A70" t="s">
        <v>75</v>
      </c>
      <c r="B70" t="s">
        <v>1045</v>
      </c>
      <c r="C70" t="s">
        <v>1197</v>
      </c>
      <c r="D70" t="s">
        <v>1198</v>
      </c>
      <c r="E70" t="s">
        <v>988</v>
      </c>
      <c r="F70" t="s">
        <v>1199</v>
      </c>
      <c r="G70" t="s">
        <v>242</v>
      </c>
      <c r="H70" t="s">
        <v>1024</v>
      </c>
      <c r="I70" t="s">
        <v>709</v>
      </c>
      <c r="J70" t="s">
        <v>1202</v>
      </c>
      <c r="K70" t="s">
        <v>75</v>
      </c>
      <c r="L70" t="s">
        <v>242</v>
      </c>
      <c r="M70" t="s">
        <v>242</v>
      </c>
      <c r="N70" t="s">
        <v>990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 t="s">
        <v>2</v>
      </c>
      <c r="CP70" t="s">
        <v>43</v>
      </c>
      <c r="CQ70" t="s">
        <v>43</v>
      </c>
      <c r="CR70" t="s">
        <v>43</v>
      </c>
      <c r="CS70" t="s">
        <v>708</v>
      </c>
      <c r="CT70" t="s">
        <v>75</v>
      </c>
      <c r="CU70" t="s">
        <v>856</v>
      </c>
      <c r="CV70" t="s">
        <v>709</v>
      </c>
      <c r="CW70">
        <v>2020</v>
      </c>
      <c r="CX70">
        <v>2</v>
      </c>
      <c r="CY70" t="s">
        <v>74</v>
      </c>
      <c r="CZ70" t="s">
        <v>703</v>
      </c>
      <c r="DA70" t="s">
        <v>70</v>
      </c>
      <c r="DB70" t="s">
        <v>704</v>
      </c>
      <c r="DC70" t="s">
        <v>699</v>
      </c>
      <c r="DD70" t="s">
        <v>711</v>
      </c>
      <c r="DE70" t="s">
        <v>710</v>
      </c>
      <c r="DF70">
        <v>0</v>
      </c>
      <c r="DG70" t="s">
        <v>991</v>
      </c>
      <c r="DH70" t="s">
        <v>75</v>
      </c>
      <c r="DI70" t="s">
        <v>75</v>
      </c>
      <c r="DJ70" t="s">
        <v>75</v>
      </c>
      <c r="DK70" t="s">
        <v>75</v>
      </c>
    </row>
    <row r="71" spans="1:115" x14ac:dyDescent="0.35">
      <c r="A71" t="s">
        <v>75</v>
      </c>
      <c r="B71" t="s">
        <v>1045</v>
      </c>
      <c r="C71" t="s">
        <v>1197</v>
      </c>
      <c r="D71" t="s">
        <v>1201</v>
      </c>
      <c r="E71" t="s">
        <v>988</v>
      </c>
      <c r="F71" t="s">
        <v>1199</v>
      </c>
      <c r="G71" t="s">
        <v>242</v>
      </c>
      <c r="H71" t="s">
        <v>1024</v>
      </c>
      <c r="I71" t="s">
        <v>1054</v>
      </c>
      <c r="J71" t="s">
        <v>1055</v>
      </c>
      <c r="K71" t="s">
        <v>75</v>
      </c>
      <c r="L71" t="s">
        <v>242</v>
      </c>
      <c r="M71" t="s">
        <v>242</v>
      </c>
      <c r="N71" t="s">
        <v>990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 t="s">
        <v>2</v>
      </c>
      <c r="CP71" t="s">
        <v>43</v>
      </c>
      <c r="CQ71" t="s">
        <v>43</v>
      </c>
      <c r="CR71" t="s">
        <v>43</v>
      </c>
      <c r="CS71" t="s">
        <v>712</v>
      </c>
      <c r="CT71" t="s">
        <v>75</v>
      </c>
      <c r="CU71" t="s">
        <v>856</v>
      </c>
      <c r="CV71" t="s">
        <v>713</v>
      </c>
      <c r="CW71">
        <v>2020</v>
      </c>
      <c r="CX71">
        <v>6</v>
      </c>
      <c r="CY71" t="s">
        <v>74</v>
      </c>
      <c r="CZ71" t="s">
        <v>703</v>
      </c>
      <c r="DA71" t="s">
        <v>70</v>
      </c>
      <c r="DB71" t="s">
        <v>704</v>
      </c>
      <c r="DC71" t="s">
        <v>706</v>
      </c>
      <c r="DD71" t="s">
        <v>75</v>
      </c>
      <c r="DE71" t="s">
        <v>75</v>
      </c>
      <c r="DF71">
        <v>0</v>
      </c>
      <c r="DG71" t="s">
        <v>991</v>
      </c>
      <c r="DH71" t="s">
        <v>75</v>
      </c>
      <c r="DI71" t="s">
        <v>75</v>
      </c>
      <c r="DJ71" t="s">
        <v>75</v>
      </c>
      <c r="DK71" t="s">
        <v>75</v>
      </c>
    </row>
    <row r="72" spans="1:115" x14ac:dyDescent="0.35">
      <c r="A72" t="s">
        <v>75</v>
      </c>
      <c r="B72" t="s">
        <v>1045</v>
      </c>
      <c r="C72" t="s">
        <v>1046</v>
      </c>
      <c r="D72" t="s">
        <v>1047</v>
      </c>
      <c r="E72" t="s">
        <v>988</v>
      </c>
      <c r="F72" t="s">
        <v>1048</v>
      </c>
      <c r="G72" t="s">
        <v>242</v>
      </c>
      <c r="H72" t="s">
        <v>1024</v>
      </c>
      <c r="I72" t="s">
        <v>541</v>
      </c>
      <c r="J72" t="s">
        <v>1049</v>
      </c>
      <c r="K72" t="s">
        <v>75</v>
      </c>
      <c r="L72" t="s">
        <v>242</v>
      </c>
      <c r="M72" t="s">
        <v>242</v>
      </c>
      <c r="N72" t="s">
        <v>990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 t="s">
        <v>2</v>
      </c>
      <c r="CP72" t="s">
        <v>43</v>
      </c>
      <c r="CQ72" t="s">
        <v>43</v>
      </c>
      <c r="CR72" t="s">
        <v>43</v>
      </c>
      <c r="CS72" t="s">
        <v>539</v>
      </c>
      <c r="CT72" t="s">
        <v>75</v>
      </c>
      <c r="CU72" t="s">
        <v>856</v>
      </c>
      <c r="CV72" t="s">
        <v>541</v>
      </c>
      <c r="CW72">
        <v>2021</v>
      </c>
      <c r="CX72">
        <v>10</v>
      </c>
      <c r="CY72" t="s">
        <v>74</v>
      </c>
      <c r="CZ72" t="s">
        <v>544</v>
      </c>
      <c r="DA72" t="s">
        <v>70</v>
      </c>
      <c r="DB72" t="s">
        <v>538</v>
      </c>
      <c r="DC72" t="s">
        <v>540</v>
      </c>
      <c r="DD72" t="s">
        <v>543</v>
      </c>
      <c r="DE72" t="s">
        <v>542</v>
      </c>
      <c r="DF72">
        <v>0</v>
      </c>
      <c r="DG72" t="s">
        <v>991</v>
      </c>
      <c r="DH72" t="s">
        <v>75</v>
      </c>
      <c r="DI72" t="s">
        <v>75</v>
      </c>
      <c r="DJ72" t="s">
        <v>75</v>
      </c>
      <c r="DK72" t="s">
        <v>75</v>
      </c>
    </row>
    <row r="73" spans="1:115" x14ac:dyDescent="0.35">
      <c r="A73" t="s">
        <v>75</v>
      </c>
      <c r="B73" t="s">
        <v>985</v>
      </c>
      <c r="C73" t="s">
        <v>986</v>
      </c>
      <c r="D73" t="s">
        <v>987</v>
      </c>
      <c r="E73" t="s">
        <v>988</v>
      </c>
      <c r="F73" t="s">
        <v>989</v>
      </c>
      <c r="G73" t="s">
        <v>242</v>
      </c>
      <c r="H73" t="s">
        <v>1024</v>
      </c>
      <c r="I73" t="s">
        <v>73</v>
      </c>
      <c r="J73" t="s">
        <v>1050</v>
      </c>
      <c r="K73" t="s">
        <v>75</v>
      </c>
      <c r="L73" t="s">
        <v>242</v>
      </c>
      <c r="M73" t="s">
        <v>242</v>
      </c>
      <c r="N73" t="s">
        <v>990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 t="s">
        <v>2</v>
      </c>
      <c r="CP73" t="s">
        <v>43</v>
      </c>
      <c r="CQ73" t="s">
        <v>43</v>
      </c>
      <c r="CR73" t="s">
        <v>43</v>
      </c>
      <c r="CS73" t="s">
        <v>96</v>
      </c>
      <c r="CT73" t="s">
        <v>75</v>
      </c>
      <c r="CU73" t="s">
        <v>851</v>
      </c>
      <c r="CV73" t="s">
        <v>73</v>
      </c>
      <c r="CW73">
        <v>2020</v>
      </c>
      <c r="CX73">
        <v>4</v>
      </c>
      <c r="CY73" t="s">
        <v>74</v>
      </c>
      <c r="CZ73" t="s">
        <v>76</v>
      </c>
      <c r="DA73" t="s">
        <v>70</v>
      </c>
      <c r="DB73" t="s">
        <v>70</v>
      </c>
      <c r="DC73" t="s">
        <v>72</v>
      </c>
      <c r="DD73" t="s">
        <v>98</v>
      </c>
      <c r="DE73" t="s">
        <v>97</v>
      </c>
      <c r="DF73">
        <v>0</v>
      </c>
      <c r="DG73" t="s">
        <v>991</v>
      </c>
      <c r="DH73" t="s">
        <v>75</v>
      </c>
      <c r="DI73" t="s">
        <v>75</v>
      </c>
      <c r="DJ73" t="s">
        <v>75</v>
      </c>
      <c r="DK73" t="s">
        <v>75</v>
      </c>
    </row>
    <row r="74" spans="1:115" x14ac:dyDescent="0.35">
      <c r="A74" t="s">
        <v>75</v>
      </c>
      <c r="B74" t="s">
        <v>985</v>
      </c>
      <c r="C74" t="s">
        <v>986</v>
      </c>
      <c r="D74" t="s">
        <v>1023</v>
      </c>
      <c r="E74" t="s">
        <v>988</v>
      </c>
      <c r="F74" t="s">
        <v>989</v>
      </c>
      <c r="G74" t="s">
        <v>242</v>
      </c>
      <c r="H74" t="s">
        <v>1024</v>
      </c>
      <c r="I74" t="s">
        <v>1051</v>
      </c>
      <c r="J74" t="s">
        <v>1052</v>
      </c>
      <c r="K74" t="s">
        <v>75</v>
      </c>
      <c r="L74" t="s">
        <v>242</v>
      </c>
      <c r="M74" t="s">
        <v>242</v>
      </c>
      <c r="N74" t="s">
        <v>990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 t="s">
        <v>2</v>
      </c>
      <c r="CP74" t="s">
        <v>43</v>
      </c>
      <c r="CQ74" t="s">
        <v>43</v>
      </c>
      <c r="CR74" t="s">
        <v>43</v>
      </c>
      <c r="CS74" t="s">
        <v>99</v>
      </c>
      <c r="CT74" t="s">
        <v>75</v>
      </c>
      <c r="CU74" t="s">
        <v>851</v>
      </c>
      <c r="CV74" t="s">
        <v>100</v>
      </c>
      <c r="CW74">
        <v>2019</v>
      </c>
      <c r="CX74">
        <v>8</v>
      </c>
      <c r="CY74" t="s">
        <v>74</v>
      </c>
      <c r="CZ74" t="s">
        <v>76</v>
      </c>
      <c r="DA74" t="s">
        <v>70</v>
      </c>
      <c r="DB74" t="s">
        <v>70</v>
      </c>
      <c r="DC74" t="s">
        <v>86</v>
      </c>
      <c r="DD74" t="s">
        <v>102</v>
      </c>
      <c r="DE74" t="s">
        <v>101</v>
      </c>
      <c r="DF74">
        <v>0</v>
      </c>
      <c r="DG74" t="s">
        <v>991</v>
      </c>
      <c r="DH74" t="s">
        <v>75</v>
      </c>
      <c r="DI74" t="s">
        <v>75</v>
      </c>
      <c r="DJ74" t="s">
        <v>75</v>
      </c>
      <c r="DK74" t="s">
        <v>75</v>
      </c>
    </row>
    <row r="75" spans="1:115" x14ac:dyDescent="0.35">
      <c r="A75" t="s">
        <v>75</v>
      </c>
      <c r="B75" t="s">
        <v>985</v>
      </c>
      <c r="C75" t="s">
        <v>986</v>
      </c>
      <c r="D75" t="s">
        <v>987</v>
      </c>
      <c r="E75" t="s">
        <v>988</v>
      </c>
      <c r="F75" t="s">
        <v>989</v>
      </c>
      <c r="G75" t="s">
        <v>242</v>
      </c>
      <c r="H75" t="s">
        <v>1024</v>
      </c>
      <c r="I75" t="s">
        <v>73</v>
      </c>
      <c r="J75" t="s">
        <v>1050</v>
      </c>
      <c r="K75" t="s">
        <v>75</v>
      </c>
      <c r="L75" t="s">
        <v>242</v>
      </c>
      <c r="M75" t="s">
        <v>242</v>
      </c>
      <c r="N75" t="s">
        <v>990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 t="s">
        <v>2</v>
      </c>
      <c r="CP75" t="s">
        <v>43</v>
      </c>
      <c r="CQ75" t="s">
        <v>43</v>
      </c>
      <c r="CR75" t="s">
        <v>43</v>
      </c>
      <c r="CS75" t="s">
        <v>103</v>
      </c>
      <c r="CT75" t="s">
        <v>75</v>
      </c>
      <c r="CU75" t="s">
        <v>851</v>
      </c>
      <c r="CV75" t="s">
        <v>73</v>
      </c>
      <c r="CW75">
        <v>2020</v>
      </c>
      <c r="CX75">
        <v>4</v>
      </c>
      <c r="CY75" t="s">
        <v>74</v>
      </c>
      <c r="CZ75" t="s">
        <v>76</v>
      </c>
      <c r="DA75" t="s">
        <v>70</v>
      </c>
      <c r="DB75" t="s">
        <v>70</v>
      </c>
      <c r="DC75" t="s">
        <v>72</v>
      </c>
      <c r="DD75" t="s">
        <v>105</v>
      </c>
      <c r="DE75" t="s">
        <v>104</v>
      </c>
      <c r="DF75">
        <v>0</v>
      </c>
      <c r="DG75" t="s">
        <v>991</v>
      </c>
      <c r="DH75" t="s">
        <v>75</v>
      </c>
      <c r="DI75" t="s">
        <v>75</v>
      </c>
      <c r="DJ75" t="s">
        <v>75</v>
      </c>
      <c r="DK75" t="s">
        <v>75</v>
      </c>
    </row>
    <row r="76" spans="1:115" x14ac:dyDescent="0.35">
      <c r="A76" t="s">
        <v>75</v>
      </c>
      <c r="B76" t="s">
        <v>985</v>
      </c>
      <c r="C76" t="s">
        <v>986</v>
      </c>
      <c r="D76" t="s">
        <v>1039</v>
      </c>
      <c r="E76" t="s">
        <v>988</v>
      </c>
      <c r="F76" t="s">
        <v>989</v>
      </c>
      <c r="G76" t="s">
        <v>242</v>
      </c>
      <c r="H76" t="s">
        <v>1024</v>
      </c>
      <c r="I76" t="s">
        <v>107</v>
      </c>
      <c r="J76" t="s">
        <v>1053</v>
      </c>
      <c r="K76" t="s">
        <v>75</v>
      </c>
      <c r="L76" t="s">
        <v>242</v>
      </c>
      <c r="M76" t="s">
        <v>242</v>
      </c>
      <c r="N76" t="s">
        <v>990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 t="s">
        <v>2</v>
      </c>
      <c r="CP76" t="s">
        <v>43</v>
      </c>
      <c r="CQ76" t="s">
        <v>43</v>
      </c>
      <c r="CR76" t="s">
        <v>43</v>
      </c>
      <c r="CS76" t="s">
        <v>106</v>
      </c>
      <c r="CT76" t="s">
        <v>75</v>
      </c>
      <c r="CU76" t="s">
        <v>851</v>
      </c>
      <c r="CV76" t="s">
        <v>107</v>
      </c>
      <c r="CW76">
        <v>2018</v>
      </c>
      <c r="CX76">
        <v>10</v>
      </c>
      <c r="CY76" t="s">
        <v>74</v>
      </c>
      <c r="CZ76" t="s">
        <v>76</v>
      </c>
      <c r="DA76" t="s">
        <v>70</v>
      </c>
      <c r="DB76" t="s">
        <v>70</v>
      </c>
      <c r="DC76" t="s">
        <v>92</v>
      </c>
      <c r="DD76" t="s">
        <v>109</v>
      </c>
      <c r="DE76" t="s">
        <v>108</v>
      </c>
      <c r="DF76">
        <v>0</v>
      </c>
      <c r="DG76" t="s">
        <v>991</v>
      </c>
      <c r="DH76" t="s">
        <v>75</v>
      </c>
      <c r="DI76" t="s">
        <v>75</v>
      </c>
      <c r="DJ76" t="s">
        <v>75</v>
      </c>
      <c r="DK76" t="s">
        <v>75</v>
      </c>
    </row>
    <row r="77" spans="1:115" x14ac:dyDescent="0.35">
      <c r="A77" t="s">
        <v>75</v>
      </c>
      <c r="B77" t="s">
        <v>985</v>
      </c>
      <c r="C77" t="s">
        <v>986</v>
      </c>
      <c r="D77" t="s">
        <v>1039</v>
      </c>
      <c r="E77" t="s">
        <v>988</v>
      </c>
      <c r="F77" t="s">
        <v>989</v>
      </c>
      <c r="G77" t="s">
        <v>242</v>
      </c>
      <c r="H77" t="s">
        <v>1024</v>
      </c>
      <c r="I77" t="s">
        <v>1054</v>
      </c>
      <c r="J77" t="s">
        <v>1055</v>
      </c>
      <c r="K77" t="s">
        <v>75</v>
      </c>
      <c r="L77" t="s">
        <v>242</v>
      </c>
      <c r="M77" t="s">
        <v>242</v>
      </c>
      <c r="N77" t="s">
        <v>990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 t="s">
        <v>2</v>
      </c>
      <c r="CP77" t="s">
        <v>43</v>
      </c>
      <c r="CQ77" t="s">
        <v>43</v>
      </c>
      <c r="CR77" t="s">
        <v>43</v>
      </c>
      <c r="CS77" t="s">
        <v>110</v>
      </c>
      <c r="CT77" t="s">
        <v>75</v>
      </c>
      <c r="CU77" t="s">
        <v>851</v>
      </c>
      <c r="CV77" t="s">
        <v>111</v>
      </c>
      <c r="CW77">
        <v>2018</v>
      </c>
      <c r="CX77">
        <v>10</v>
      </c>
      <c r="CY77" t="s">
        <v>74</v>
      </c>
      <c r="CZ77" t="s">
        <v>76</v>
      </c>
      <c r="DA77" t="s">
        <v>70</v>
      </c>
      <c r="DB77" t="s">
        <v>70</v>
      </c>
      <c r="DC77" t="s">
        <v>92</v>
      </c>
      <c r="DD77" t="s">
        <v>113</v>
      </c>
      <c r="DE77" t="s">
        <v>112</v>
      </c>
      <c r="DF77">
        <v>0</v>
      </c>
      <c r="DG77" t="s">
        <v>991</v>
      </c>
      <c r="DH77" t="s">
        <v>75</v>
      </c>
      <c r="DI77" t="s">
        <v>75</v>
      </c>
      <c r="DJ77" t="s">
        <v>75</v>
      </c>
      <c r="DK77" t="s">
        <v>75</v>
      </c>
    </row>
    <row r="78" spans="1:115" x14ac:dyDescent="0.35">
      <c r="A78" t="s">
        <v>75</v>
      </c>
      <c r="B78" t="s">
        <v>985</v>
      </c>
      <c r="C78" t="s">
        <v>986</v>
      </c>
      <c r="D78" t="s">
        <v>1056</v>
      </c>
      <c r="E78" t="s">
        <v>988</v>
      </c>
      <c r="F78" t="s">
        <v>989</v>
      </c>
      <c r="G78" t="s">
        <v>242</v>
      </c>
      <c r="H78" t="s">
        <v>1024</v>
      </c>
      <c r="I78" t="s">
        <v>116</v>
      </c>
      <c r="J78" t="s">
        <v>1057</v>
      </c>
      <c r="K78" t="s">
        <v>75</v>
      </c>
      <c r="L78" t="s">
        <v>242</v>
      </c>
      <c r="M78" t="s">
        <v>242</v>
      </c>
      <c r="N78" t="s">
        <v>990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 t="s">
        <v>2</v>
      </c>
      <c r="CP78" t="s">
        <v>43</v>
      </c>
      <c r="CQ78" t="s">
        <v>43</v>
      </c>
      <c r="CR78" t="s">
        <v>43</v>
      </c>
      <c r="CS78" t="s">
        <v>114</v>
      </c>
      <c r="CT78" t="s">
        <v>75</v>
      </c>
      <c r="CU78" t="s">
        <v>851</v>
      </c>
      <c r="CV78" t="s">
        <v>116</v>
      </c>
      <c r="CW78">
        <v>2019</v>
      </c>
      <c r="CX78">
        <v>1</v>
      </c>
      <c r="CY78" t="s">
        <v>74</v>
      </c>
      <c r="CZ78" t="s">
        <v>76</v>
      </c>
      <c r="DA78" t="s">
        <v>70</v>
      </c>
      <c r="DB78" t="s">
        <v>70</v>
      </c>
      <c r="DC78" t="s">
        <v>115</v>
      </c>
      <c r="DD78" t="s">
        <v>118</v>
      </c>
      <c r="DE78" t="s">
        <v>117</v>
      </c>
      <c r="DF78">
        <v>0</v>
      </c>
      <c r="DG78" t="s">
        <v>991</v>
      </c>
      <c r="DH78" t="s">
        <v>75</v>
      </c>
      <c r="DI78" t="s">
        <v>75</v>
      </c>
      <c r="DJ78" t="s">
        <v>75</v>
      </c>
      <c r="DK78" t="s">
        <v>75</v>
      </c>
    </row>
    <row r="79" spans="1:115" x14ac:dyDescent="0.35">
      <c r="A79" t="s">
        <v>75</v>
      </c>
      <c r="B79" t="s">
        <v>985</v>
      </c>
      <c r="C79" t="s">
        <v>986</v>
      </c>
      <c r="D79" t="s">
        <v>987</v>
      </c>
      <c r="E79" t="s">
        <v>988</v>
      </c>
      <c r="F79" t="s">
        <v>989</v>
      </c>
      <c r="G79" t="s">
        <v>242</v>
      </c>
      <c r="H79" t="s">
        <v>1024</v>
      </c>
      <c r="I79" t="s">
        <v>120</v>
      </c>
      <c r="J79" t="s">
        <v>1058</v>
      </c>
      <c r="K79" t="s">
        <v>75</v>
      </c>
      <c r="L79" t="s">
        <v>242</v>
      </c>
      <c r="M79" t="s">
        <v>242</v>
      </c>
      <c r="N79" t="s">
        <v>990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 t="s">
        <v>2</v>
      </c>
      <c r="CP79" t="s">
        <v>43</v>
      </c>
      <c r="CQ79" t="s">
        <v>43</v>
      </c>
      <c r="CR79" t="s">
        <v>43</v>
      </c>
      <c r="CS79" t="s">
        <v>119</v>
      </c>
      <c r="CT79" t="s">
        <v>75</v>
      </c>
      <c r="CU79" t="s">
        <v>851</v>
      </c>
      <c r="CV79" t="s">
        <v>120</v>
      </c>
      <c r="CW79">
        <v>2019</v>
      </c>
      <c r="CX79">
        <v>3</v>
      </c>
      <c r="CY79" t="s">
        <v>74</v>
      </c>
      <c r="CZ79" t="s">
        <v>76</v>
      </c>
      <c r="DA79" t="s">
        <v>70</v>
      </c>
      <c r="DB79" t="s">
        <v>70</v>
      </c>
      <c r="DC79" t="s">
        <v>72</v>
      </c>
      <c r="DD79" t="s">
        <v>122</v>
      </c>
      <c r="DE79" t="s">
        <v>121</v>
      </c>
      <c r="DF79">
        <v>0</v>
      </c>
      <c r="DG79" t="s">
        <v>991</v>
      </c>
      <c r="DH79" t="s">
        <v>75</v>
      </c>
      <c r="DI79" t="s">
        <v>75</v>
      </c>
      <c r="DJ79" t="s">
        <v>75</v>
      </c>
      <c r="DK79" t="s">
        <v>75</v>
      </c>
    </row>
    <row r="80" spans="1:115" x14ac:dyDescent="0.35">
      <c r="A80" t="s">
        <v>75</v>
      </c>
      <c r="B80" t="s">
        <v>985</v>
      </c>
      <c r="C80" t="s">
        <v>986</v>
      </c>
      <c r="D80" t="s">
        <v>1056</v>
      </c>
      <c r="E80" t="s">
        <v>988</v>
      </c>
      <c r="F80" t="s">
        <v>989</v>
      </c>
      <c r="G80" t="s">
        <v>242</v>
      </c>
      <c r="H80" t="s">
        <v>1024</v>
      </c>
      <c r="I80" t="s">
        <v>1059</v>
      </c>
      <c r="J80" t="s">
        <v>1060</v>
      </c>
      <c r="K80" t="s">
        <v>75</v>
      </c>
      <c r="L80" t="s">
        <v>242</v>
      </c>
      <c r="M80" t="s">
        <v>242</v>
      </c>
      <c r="N80" t="s">
        <v>990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 t="s">
        <v>2</v>
      </c>
      <c r="CP80" t="s">
        <v>43</v>
      </c>
      <c r="CQ80" t="s">
        <v>43</v>
      </c>
      <c r="CR80" t="s">
        <v>43</v>
      </c>
      <c r="CS80" t="s">
        <v>123</v>
      </c>
      <c r="CT80" t="s">
        <v>75</v>
      </c>
      <c r="CU80" t="s">
        <v>851</v>
      </c>
      <c r="CV80" t="s">
        <v>124</v>
      </c>
      <c r="CW80">
        <v>2019</v>
      </c>
      <c r="CX80">
        <v>6</v>
      </c>
      <c r="CY80" t="s">
        <v>74</v>
      </c>
      <c r="CZ80" t="s">
        <v>76</v>
      </c>
      <c r="DA80" t="s">
        <v>70</v>
      </c>
      <c r="DB80" t="s">
        <v>70</v>
      </c>
      <c r="DC80" t="s">
        <v>115</v>
      </c>
      <c r="DD80" t="s">
        <v>126</v>
      </c>
      <c r="DE80" t="s">
        <v>125</v>
      </c>
      <c r="DF80">
        <v>0</v>
      </c>
      <c r="DG80" t="s">
        <v>991</v>
      </c>
      <c r="DH80" t="s">
        <v>75</v>
      </c>
      <c r="DI80" t="s">
        <v>75</v>
      </c>
      <c r="DJ80" t="s">
        <v>75</v>
      </c>
      <c r="DK80" t="s">
        <v>75</v>
      </c>
    </row>
    <row r="81" spans="1:115" x14ac:dyDescent="0.35">
      <c r="A81" t="s">
        <v>75</v>
      </c>
      <c r="B81" t="s">
        <v>985</v>
      </c>
      <c r="C81" t="s">
        <v>986</v>
      </c>
      <c r="D81" t="s">
        <v>987</v>
      </c>
      <c r="E81" t="s">
        <v>988</v>
      </c>
      <c r="F81" t="s">
        <v>989</v>
      </c>
      <c r="G81" t="s">
        <v>242</v>
      </c>
      <c r="H81" t="s">
        <v>1024</v>
      </c>
      <c r="I81" t="s">
        <v>1061</v>
      </c>
      <c r="J81" t="s">
        <v>1062</v>
      </c>
      <c r="K81" t="s">
        <v>75</v>
      </c>
      <c r="L81" t="s">
        <v>242</v>
      </c>
      <c r="M81" t="s">
        <v>242</v>
      </c>
      <c r="N81" t="s">
        <v>990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 t="s">
        <v>2</v>
      </c>
      <c r="CP81" t="s">
        <v>43</v>
      </c>
      <c r="CQ81" t="s">
        <v>43</v>
      </c>
      <c r="CR81" t="s">
        <v>43</v>
      </c>
      <c r="CS81" t="s">
        <v>127</v>
      </c>
      <c r="CT81" t="s">
        <v>75</v>
      </c>
      <c r="CU81" t="s">
        <v>851</v>
      </c>
      <c r="CV81" t="s">
        <v>128</v>
      </c>
      <c r="CW81">
        <v>2019</v>
      </c>
      <c r="CX81">
        <v>11</v>
      </c>
      <c r="CY81" t="s">
        <v>74</v>
      </c>
      <c r="CZ81" t="s">
        <v>76</v>
      </c>
      <c r="DA81" t="s">
        <v>70</v>
      </c>
      <c r="DB81" t="s">
        <v>70</v>
      </c>
      <c r="DC81" t="s">
        <v>72</v>
      </c>
      <c r="DD81" t="s">
        <v>130</v>
      </c>
      <c r="DE81" t="s">
        <v>129</v>
      </c>
      <c r="DF81">
        <v>0</v>
      </c>
      <c r="DG81" t="s">
        <v>991</v>
      </c>
      <c r="DH81" t="s">
        <v>75</v>
      </c>
      <c r="DI81" t="s">
        <v>75</v>
      </c>
      <c r="DJ81" t="s">
        <v>75</v>
      </c>
      <c r="DK81" t="s">
        <v>75</v>
      </c>
    </row>
    <row r="82" spans="1:115" x14ac:dyDescent="0.35">
      <c r="A82" t="s">
        <v>75</v>
      </c>
      <c r="B82" t="s">
        <v>985</v>
      </c>
      <c r="C82" t="s">
        <v>986</v>
      </c>
      <c r="D82" t="s">
        <v>992</v>
      </c>
      <c r="E82" t="s">
        <v>988</v>
      </c>
      <c r="F82" t="s">
        <v>989</v>
      </c>
      <c r="G82" t="s">
        <v>242</v>
      </c>
      <c r="H82" t="s">
        <v>1024</v>
      </c>
      <c r="I82" t="s">
        <v>1054</v>
      </c>
      <c r="J82" t="s">
        <v>1055</v>
      </c>
      <c r="K82" t="s">
        <v>75</v>
      </c>
      <c r="L82" t="s">
        <v>242</v>
      </c>
      <c r="M82" t="s">
        <v>715</v>
      </c>
      <c r="N82" t="s">
        <v>990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 t="s">
        <v>2</v>
      </c>
      <c r="CP82" t="s">
        <v>43</v>
      </c>
      <c r="CQ82" t="s">
        <v>43</v>
      </c>
      <c r="CR82" t="s">
        <v>43</v>
      </c>
      <c r="CS82" t="s">
        <v>714</v>
      </c>
      <c r="CT82" t="s">
        <v>75</v>
      </c>
      <c r="CU82" t="s">
        <v>851</v>
      </c>
      <c r="CV82" t="s">
        <v>715</v>
      </c>
      <c r="CW82">
        <v>2020</v>
      </c>
      <c r="CX82">
        <v>2</v>
      </c>
      <c r="CY82" t="s">
        <v>74</v>
      </c>
      <c r="CZ82" t="s">
        <v>76</v>
      </c>
      <c r="DA82" t="s">
        <v>70</v>
      </c>
      <c r="DB82" t="s">
        <v>714</v>
      </c>
      <c r="DC82" t="s">
        <v>156</v>
      </c>
      <c r="DD82" t="s">
        <v>717</v>
      </c>
      <c r="DE82" t="s">
        <v>716</v>
      </c>
      <c r="DF82">
        <v>0</v>
      </c>
      <c r="DG82" t="s">
        <v>991</v>
      </c>
      <c r="DH82" t="s">
        <v>75</v>
      </c>
      <c r="DI82" t="s">
        <v>75</v>
      </c>
      <c r="DJ82" t="s">
        <v>75</v>
      </c>
      <c r="DK82" t="s">
        <v>75</v>
      </c>
    </row>
    <row r="83" spans="1:115" x14ac:dyDescent="0.35">
      <c r="A83" t="s">
        <v>75</v>
      </c>
      <c r="B83" t="s">
        <v>985</v>
      </c>
      <c r="C83" t="s">
        <v>986</v>
      </c>
      <c r="D83" t="s">
        <v>1039</v>
      </c>
      <c r="E83" t="s">
        <v>988</v>
      </c>
      <c r="F83" t="s">
        <v>989</v>
      </c>
      <c r="G83" t="s">
        <v>242</v>
      </c>
      <c r="H83" t="s">
        <v>1024</v>
      </c>
      <c r="I83" t="s">
        <v>1040</v>
      </c>
      <c r="J83" t="s">
        <v>1041</v>
      </c>
      <c r="K83" t="s">
        <v>75</v>
      </c>
      <c r="L83" t="s">
        <v>242</v>
      </c>
      <c r="M83" t="s">
        <v>242</v>
      </c>
      <c r="N83" t="s">
        <v>990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 t="s">
        <v>2</v>
      </c>
      <c r="CP83" t="s">
        <v>43</v>
      </c>
      <c r="CQ83" t="s">
        <v>43</v>
      </c>
      <c r="CR83" t="s">
        <v>43</v>
      </c>
      <c r="CS83" t="s">
        <v>131</v>
      </c>
      <c r="CT83" t="s">
        <v>75</v>
      </c>
      <c r="CU83" t="s">
        <v>851</v>
      </c>
      <c r="CV83" t="s">
        <v>93</v>
      </c>
      <c r="CW83">
        <v>2019</v>
      </c>
      <c r="CX83">
        <v>12</v>
      </c>
      <c r="CY83" t="s">
        <v>74</v>
      </c>
      <c r="CZ83" t="s">
        <v>76</v>
      </c>
      <c r="DA83" t="s">
        <v>70</v>
      </c>
      <c r="DB83" t="s">
        <v>70</v>
      </c>
      <c r="DC83" t="s">
        <v>92</v>
      </c>
      <c r="DD83" t="s">
        <v>133</v>
      </c>
      <c r="DE83" t="s">
        <v>132</v>
      </c>
      <c r="DF83">
        <v>0</v>
      </c>
      <c r="DG83" t="s">
        <v>991</v>
      </c>
      <c r="DH83" t="s">
        <v>75</v>
      </c>
      <c r="DI83" t="s">
        <v>75</v>
      </c>
      <c r="DJ83" t="s">
        <v>75</v>
      </c>
      <c r="DK83" t="s">
        <v>75</v>
      </c>
    </row>
    <row r="84" spans="1:115" x14ac:dyDescent="0.35">
      <c r="A84" t="s">
        <v>75</v>
      </c>
      <c r="B84" t="s">
        <v>985</v>
      </c>
      <c r="C84" t="s">
        <v>986</v>
      </c>
      <c r="D84" t="s">
        <v>1063</v>
      </c>
      <c r="E84" t="s">
        <v>988</v>
      </c>
      <c r="F84" t="s">
        <v>989</v>
      </c>
      <c r="G84" t="s">
        <v>242</v>
      </c>
      <c r="H84" t="s">
        <v>1024</v>
      </c>
      <c r="I84" t="s">
        <v>136</v>
      </c>
      <c r="J84" t="s">
        <v>1022</v>
      </c>
      <c r="K84" t="s">
        <v>75</v>
      </c>
      <c r="L84" t="s">
        <v>242</v>
      </c>
      <c r="M84" t="s">
        <v>242</v>
      </c>
      <c r="N84" t="s">
        <v>990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 t="s">
        <v>2</v>
      </c>
      <c r="CP84" t="s">
        <v>43</v>
      </c>
      <c r="CQ84" t="s">
        <v>43</v>
      </c>
      <c r="CR84" t="s">
        <v>43</v>
      </c>
      <c r="CS84" t="s">
        <v>134</v>
      </c>
      <c r="CT84" t="s">
        <v>75</v>
      </c>
      <c r="CU84" t="s">
        <v>851</v>
      </c>
      <c r="CV84" t="s">
        <v>136</v>
      </c>
      <c r="CW84">
        <v>2020</v>
      </c>
      <c r="CX84">
        <v>7</v>
      </c>
      <c r="CY84" t="s">
        <v>74</v>
      </c>
      <c r="CZ84" t="s">
        <v>76</v>
      </c>
      <c r="DA84" t="s">
        <v>70</v>
      </c>
      <c r="DB84" t="s">
        <v>70</v>
      </c>
      <c r="DC84" t="s">
        <v>135</v>
      </c>
      <c r="DD84" t="s">
        <v>138</v>
      </c>
      <c r="DE84" t="s">
        <v>137</v>
      </c>
      <c r="DF84">
        <v>0</v>
      </c>
      <c r="DG84" t="s">
        <v>991</v>
      </c>
      <c r="DH84" t="s">
        <v>75</v>
      </c>
      <c r="DI84" t="s">
        <v>75</v>
      </c>
      <c r="DJ84" t="s">
        <v>75</v>
      </c>
      <c r="DK84" t="s">
        <v>75</v>
      </c>
    </row>
    <row r="85" spans="1:115" x14ac:dyDescent="0.35">
      <c r="A85" t="s">
        <v>75</v>
      </c>
      <c r="B85" t="s">
        <v>985</v>
      </c>
      <c r="C85" t="s">
        <v>986</v>
      </c>
      <c r="D85" t="s">
        <v>1023</v>
      </c>
      <c r="E85" t="s">
        <v>988</v>
      </c>
      <c r="F85" t="s">
        <v>989</v>
      </c>
      <c r="G85" t="s">
        <v>242</v>
      </c>
      <c r="H85" t="s">
        <v>1024</v>
      </c>
      <c r="I85" t="s">
        <v>1064</v>
      </c>
      <c r="J85" t="s">
        <v>1065</v>
      </c>
      <c r="K85" t="s">
        <v>75</v>
      </c>
      <c r="L85" t="s">
        <v>242</v>
      </c>
      <c r="M85" t="s">
        <v>242</v>
      </c>
      <c r="N85" t="s">
        <v>990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 t="s">
        <v>2</v>
      </c>
      <c r="CP85" t="s">
        <v>43</v>
      </c>
      <c r="CQ85" t="s">
        <v>43</v>
      </c>
      <c r="CR85" t="s">
        <v>43</v>
      </c>
      <c r="CS85" t="s">
        <v>139</v>
      </c>
      <c r="CT85" t="s">
        <v>75</v>
      </c>
      <c r="CU85" t="s">
        <v>851</v>
      </c>
      <c r="CV85" t="s">
        <v>140</v>
      </c>
      <c r="CW85">
        <v>2020</v>
      </c>
      <c r="CX85">
        <v>8</v>
      </c>
      <c r="CY85" t="s">
        <v>74</v>
      </c>
      <c r="CZ85" t="s">
        <v>76</v>
      </c>
      <c r="DA85" t="s">
        <v>70</v>
      </c>
      <c r="DB85" t="s">
        <v>70</v>
      </c>
      <c r="DC85" t="s">
        <v>86</v>
      </c>
      <c r="DD85" t="s">
        <v>142</v>
      </c>
      <c r="DE85" t="s">
        <v>141</v>
      </c>
      <c r="DF85">
        <v>0</v>
      </c>
      <c r="DG85" t="s">
        <v>991</v>
      </c>
      <c r="DH85" t="s">
        <v>75</v>
      </c>
      <c r="DI85" t="s">
        <v>75</v>
      </c>
      <c r="DJ85" t="s">
        <v>75</v>
      </c>
      <c r="DK85" t="s">
        <v>75</v>
      </c>
    </row>
    <row r="86" spans="1:115" x14ac:dyDescent="0.35">
      <c r="A86" t="s">
        <v>75</v>
      </c>
      <c r="B86" t="s">
        <v>985</v>
      </c>
      <c r="C86" t="s">
        <v>986</v>
      </c>
      <c r="D86" t="s">
        <v>1063</v>
      </c>
      <c r="E86" t="s">
        <v>988</v>
      </c>
      <c r="F86" t="s">
        <v>989</v>
      </c>
      <c r="G86" t="s">
        <v>242</v>
      </c>
      <c r="H86" t="s">
        <v>1024</v>
      </c>
      <c r="I86" t="s">
        <v>719</v>
      </c>
      <c r="J86" t="s">
        <v>1203</v>
      </c>
      <c r="K86" t="s">
        <v>75</v>
      </c>
      <c r="L86" t="s">
        <v>242</v>
      </c>
      <c r="M86" t="s">
        <v>719</v>
      </c>
      <c r="N86" t="s">
        <v>990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 t="s">
        <v>2</v>
      </c>
      <c r="CP86" t="s">
        <v>43</v>
      </c>
      <c r="CQ86" t="s">
        <v>43</v>
      </c>
      <c r="CR86" t="s">
        <v>43</v>
      </c>
      <c r="CS86" t="s">
        <v>718</v>
      </c>
      <c r="CT86" t="s">
        <v>75</v>
      </c>
      <c r="CU86" t="s">
        <v>851</v>
      </c>
      <c r="CV86" t="s">
        <v>719</v>
      </c>
      <c r="CW86">
        <v>2020</v>
      </c>
      <c r="CX86">
        <v>4</v>
      </c>
      <c r="CY86" t="s">
        <v>74</v>
      </c>
      <c r="CZ86" t="s">
        <v>76</v>
      </c>
      <c r="DA86" t="s">
        <v>70</v>
      </c>
      <c r="DB86" t="s">
        <v>718</v>
      </c>
      <c r="DC86" t="s">
        <v>135</v>
      </c>
      <c r="DD86" t="s">
        <v>721</v>
      </c>
      <c r="DE86" t="s">
        <v>720</v>
      </c>
      <c r="DF86">
        <v>0</v>
      </c>
      <c r="DG86" t="s">
        <v>991</v>
      </c>
      <c r="DH86" t="s">
        <v>75</v>
      </c>
      <c r="DI86" t="s">
        <v>75</v>
      </c>
      <c r="DJ86" t="s">
        <v>75</v>
      </c>
      <c r="DK86" t="s">
        <v>75</v>
      </c>
    </row>
    <row r="87" spans="1:115" x14ac:dyDescent="0.35">
      <c r="A87" t="s">
        <v>75</v>
      </c>
      <c r="B87" t="s">
        <v>985</v>
      </c>
      <c r="C87" t="s">
        <v>986</v>
      </c>
      <c r="D87" t="s">
        <v>1063</v>
      </c>
      <c r="E87" t="s">
        <v>988</v>
      </c>
      <c r="F87" t="s">
        <v>989</v>
      </c>
      <c r="G87" t="s">
        <v>242</v>
      </c>
      <c r="H87" t="s">
        <v>1024</v>
      </c>
      <c r="I87" t="s">
        <v>144</v>
      </c>
      <c r="J87" t="s">
        <v>1066</v>
      </c>
      <c r="K87" t="s">
        <v>75</v>
      </c>
      <c r="L87" t="s">
        <v>242</v>
      </c>
      <c r="M87" t="s">
        <v>242</v>
      </c>
      <c r="N87" t="s">
        <v>990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 t="s">
        <v>2</v>
      </c>
      <c r="CP87" t="s">
        <v>43</v>
      </c>
      <c r="CQ87" t="s">
        <v>43</v>
      </c>
      <c r="CR87" t="s">
        <v>43</v>
      </c>
      <c r="CS87" t="s">
        <v>143</v>
      </c>
      <c r="CT87" t="s">
        <v>75</v>
      </c>
      <c r="CU87" t="s">
        <v>851</v>
      </c>
      <c r="CV87" t="s">
        <v>144</v>
      </c>
      <c r="CW87">
        <v>2020</v>
      </c>
      <c r="CX87">
        <v>5</v>
      </c>
      <c r="CY87" t="s">
        <v>74</v>
      </c>
      <c r="CZ87" t="s">
        <v>76</v>
      </c>
      <c r="DA87" t="s">
        <v>70</v>
      </c>
      <c r="DB87" t="s">
        <v>70</v>
      </c>
      <c r="DC87" t="s">
        <v>135</v>
      </c>
      <c r="DD87" t="s">
        <v>146</v>
      </c>
      <c r="DE87" t="s">
        <v>145</v>
      </c>
      <c r="DF87">
        <v>0</v>
      </c>
      <c r="DG87" t="s">
        <v>991</v>
      </c>
      <c r="DH87" t="s">
        <v>75</v>
      </c>
      <c r="DI87" t="s">
        <v>75</v>
      </c>
      <c r="DJ87" t="s">
        <v>75</v>
      </c>
      <c r="DK87" t="s">
        <v>75</v>
      </c>
    </row>
    <row r="88" spans="1:115" x14ac:dyDescent="0.35">
      <c r="A88" t="s">
        <v>75</v>
      </c>
      <c r="B88" t="s">
        <v>985</v>
      </c>
      <c r="C88" t="s">
        <v>986</v>
      </c>
      <c r="D88" t="s">
        <v>1063</v>
      </c>
      <c r="E88" t="s">
        <v>988</v>
      </c>
      <c r="F88" t="s">
        <v>989</v>
      </c>
      <c r="G88" t="s">
        <v>242</v>
      </c>
      <c r="H88" t="s">
        <v>1024</v>
      </c>
      <c r="I88" t="s">
        <v>723</v>
      </c>
      <c r="J88" t="s">
        <v>1204</v>
      </c>
      <c r="K88" t="s">
        <v>75</v>
      </c>
      <c r="L88" t="s">
        <v>242</v>
      </c>
      <c r="M88" t="s">
        <v>723</v>
      </c>
      <c r="N88" t="s">
        <v>990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 t="s">
        <v>2</v>
      </c>
      <c r="CP88" t="s">
        <v>43</v>
      </c>
      <c r="CQ88" t="s">
        <v>43</v>
      </c>
      <c r="CR88" t="s">
        <v>43</v>
      </c>
      <c r="CS88" t="s">
        <v>722</v>
      </c>
      <c r="CT88" t="s">
        <v>75</v>
      </c>
      <c r="CU88" t="s">
        <v>851</v>
      </c>
      <c r="CV88" t="s">
        <v>723</v>
      </c>
      <c r="CW88">
        <v>2020</v>
      </c>
      <c r="CX88">
        <v>5</v>
      </c>
      <c r="CY88" t="s">
        <v>74</v>
      </c>
      <c r="CZ88" t="s">
        <v>76</v>
      </c>
      <c r="DA88" t="s">
        <v>70</v>
      </c>
      <c r="DB88" t="s">
        <v>722</v>
      </c>
      <c r="DC88" t="s">
        <v>135</v>
      </c>
      <c r="DD88" t="s">
        <v>244</v>
      </c>
      <c r="DE88" t="s">
        <v>724</v>
      </c>
      <c r="DF88">
        <v>0</v>
      </c>
      <c r="DG88" t="s">
        <v>991</v>
      </c>
      <c r="DH88" t="s">
        <v>75</v>
      </c>
      <c r="DI88" t="s">
        <v>75</v>
      </c>
      <c r="DJ88" t="s">
        <v>75</v>
      </c>
      <c r="DK88" t="s">
        <v>75</v>
      </c>
    </row>
    <row r="89" spans="1:115" x14ac:dyDescent="0.35">
      <c r="A89" t="s">
        <v>75</v>
      </c>
      <c r="B89" t="s">
        <v>985</v>
      </c>
      <c r="C89" t="s">
        <v>986</v>
      </c>
      <c r="D89" t="s">
        <v>1063</v>
      </c>
      <c r="E89" t="s">
        <v>988</v>
      </c>
      <c r="F89" t="s">
        <v>989</v>
      </c>
      <c r="G89" t="s">
        <v>242</v>
      </c>
      <c r="H89" t="s">
        <v>1024</v>
      </c>
      <c r="I89" t="s">
        <v>148</v>
      </c>
      <c r="J89" t="s">
        <v>1067</v>
      </c>
      <c r="K89" t="s">
        <v>75</v>
      </c>
      <c r="L89" t="s">
        <v>242</v>
      </c>
      <c r="M89" t="s">
        <v>242</v>
      </c>
      <c r="N89" t="s">
        <v>990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 t="s">
        <v>2</v>
      </c>
      <c r="CP89" t="s">
        <v>43</v>
      </c>
      <c r="CQ89" t="s">
        <v>43</v>
      </c>
      <c r="CR89" t="s">
        <v>43</v>
      </c>
      <c r="CS89" t="s">
        <v>147</v>
      </c>
      <c r="CT89" t="s">
        <v>75</v>
      </c>
      <c r="CU89" t="s">
        <v>851</v>
      </c>
      <c r="CV89" t="s">
        <v>148</v>
      </c>
      <c r="CW89">
        <v>2020</v>
      </c>
      <c r="CX89">
        <v>5</v>
      </c>
      <c r="CY89" t="s">
        <v>74</v>
      </c>
      <c r="CZ89" t="s">
        <v>76</v>
      </c>
      <c r="DA89" t="s">
        <v>70</v>
      </c>
      <c r="DB89" t="s">
        <v>70</v>
      </c>
      <c r="DC89" t="s">
        <v>135</v>
      </c>
      <c r="DD89" t="s">
        <v>150</v>
      </c>
      <c r="DE89" t="s">
        <v>149</v>
      </c>
      <c r="DF89">
        <v>0</v>
      </c>
      <c r="DG89" t="s">
        <v>991</v>
      </c>
      <c r="DH89" t="s">
        <v>75</v>
      </c>
      <c r="DI89" t="s">
        <v>75</v>
      </c>
      <c r="DJ89" t="s">
        <v>75</v>
      </c>
      <c r="DK89" t="s">
        <v>75</v>
      </c>
    </row>
    <row r="90" spans="1:115" x14ac:dyDescent="0.35">
      <c r="A90" t="s">
        <v>75</v>
      </c>
      <c r="B90" t="s">
        <v>985</v>
      </c>
      <c r="C90" t="s">
        <v>986</v>
      </c>
      <c r="D90" t="s">
        <v>992</v>
      </c>
      <c r="E90" t="s">
        <v>988</v>
      </c>
      <c r="F90" t="s">
        <v>989</v>
      </c>
      <c r="G90" t="s">
        <v>242</v>
      </c>
      <c r="H90" t="s">
        <v>1024</v>
      </c>
      <c r="I90" t="s">
        <v>726</v>
      </c>
      <c r="J90" t="s">
        <v>1205</v>
      </c>
      <c r="K90" t="s">
        <v>75</v>
      </c>
      <c r="L90" t="s">
        <v>242</v>
      </c>
      <c r="M90" t="s">
        <v>726</v>
      </c>
      <c r="N90" t="s">
        <v>990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 t="s">
        <v>2</v>
      </c>
      <c r="CP90" t="s">
        <v>43</v>
      </c>
      <c r="CQ90" t="s">
        <v>43</v>
      </c>
      <c r="CR90" t="s">
        <v>43</v>
      </c>
      <c r="CS90" t="s">
        <v>725</v>
      </c>
      <c r="CT90" t="s">
        <v>75</v>
      </c>
      <c r="CU90" t="s">
        <v>851</v>
      </c>
      <c r="CV90" t="s">
        <v>726</v>
      </c>
      <c r="CW90">
        <v>2020</v>
      </c>
      <c r="CX90">
        <v>5</v>
      </c>
      <c r="CY90" t="s">
        <v>74</v>
      </c>
      <c r="CZ90" t="s">
        <v>76</v>
      </c>
      <c r="DA90" t="s">
        <v>70</v>
      </c>
      <c r="DB90" t="s">
        <v>725</v>
      </c>
      <c r="DC90" t="s">
        <v>156</v>
      </c>
      <c r="DD90" t="s">
        <v>728</v>
      </c>
      <c r="DE90" t="s">
        <v>727</v>
      </c>
      <c r="DF90">
        <v>0</v>
      </c>
      <c r="DG90" t="s">
        <v>991</v>
      </c>
      <c r="DH90" t="s">
        <v>75</v>
      </c>
      <c r="DI90" t="s">
        <v>75</v>
      </c>
      <c r="DJ90" t="s">
        <v>75</v>
      </c>
      <c r="DK90" t="s">
        <v>75</v>
      </c>
    </row>
    <row r="91" spans="1:115" x14ac:dyDescent="0.35">
      <c r="A91" t="s">
        <v>75</v>
      </c>
      <c r="B91" t="s">
        <v>985</v>
      </c>
      <c r="C91" t="s">
        <v>986</v>
      </c>
      <c r="D91" t="s">
        <v>992</v>
      </c>
      <c r="E91" t="s">
        <v>988</v>
      </c>
      <c r="F91" t="s">
        <v>989</v>
      </c>
      <c r="G91" t="s">
        <v>242</v>
      </c>
      <c r="H91" t="s">
        <v>1024</v>
      </c>
      <c r="I91" t="s">
        <v>1206</v>
      </c>
      <c r="J91" t="s">
        <v>1207</v>
      </c>
      <c r="K91" t="s">
        <v>75</v>
      </c>
      <c r="L91" t="s">
        <v>242</v>
      </c>
      <c r="M91" t="s">
        <v>730</v>
      </c>
      <c r="N91" t="s">
        <v>990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 t="s">
        <v>2</v>
      </c>
      <c r="CP91" t="s">
        <v>43</v>
      </c>
      <c r="CQ91" t="s">
        <v>43</v>
      </c>
      <c r="CR91" t="s">
        <v>43</v>
      </c>
      <c r="CS91" t="s">
        <v>729</v>
      </c>
      <c r="CT91" t="s">
        <v>75</v>
      </c>
      <c r="CU91" t="s">
        <v>851</v>
      </c>
      <c r="CV91" t="s">
        <v>730</v>
      </c>
      <c r="CW91">
        <v>2020</v>
      </c>
      <c r="CX91">
        <v>6</v>
      </c>
      <c r="CY91" t="s">
        <v>74</v>
      </c>
      <c r="CZ91" t="s">
        <v>76</v>
      </c>
      <c r="DA91" t="s">
        <v>70</v>
      </c>
      <c r="DB91" t="s">
        <v>729</v>
      </c>
      <c r="DC91" t="s">
        <v>156</v>
      </c>
      <c r="DD91" t="s">
        <v>75</v>
      </c>
      <c r="DE91" t="s">
        <v>75</v>
      </c>
      <c r="DF91">
        <v>0</v>
      </c>
      <c r="DG91" t="s">
        <v>991</v>
      </c>
      <c r="DH91" t="s">
        <v>75</v>
      </c>
      <c r="DI91" t="s">
        <v>75</v>
      </c>
      <c r="DJ91" t="s">
        <v>75</v>
      </c>
      <c r="DK91" t="s">
        <v>75</v>
      </c>
    </row>
    <row r="92" spans="1:115" x14ac:dyDescent="0.35">
      <c r="A92" t="s">
        <v>75</v>
      </c>
      <c r="B92" t="s">
        <v>985</v>
      </c>
      <c r="C92" t="s">
        <v>986</v>
      </c>
      <c r="D92" t="s">
        <v>992</v>
      </c>
      <c r="E92" t="s">
        <v>988</v>
      </c>
      <c r="F92" t="s">
        <v>989</v>
      </c>
      <c r="G92" t="s">
        <v>242</v>
      </c>
      <c r="H92" t="s">
        <v>1024</v>
      </c>
      <c r="I92" t="s">
        <v>732</v>
      </c>
      <c r="J92" t="s">
        <v>1208</v>
      </c>
      <c r="K92" t="s">
        <v>75</v>
      </c>
      <c r="L92" t="s">
        <v>242</v>
      </c>
      <c r="M92" t="s">
        <v>732</v>
      </c>
      <c r="N92" t="s">
        <v>990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 t="s">
        <v>2</v>
      </c>
      <c r="CP92" t="s">
        <v>43</v>
      </c>
      <c r="CQ92" t="s">
        <v>43</v>
      </c>
      <c r="CR92" t="s">
        <v>43</v>
      </c>
      <c r="CS92" t="s">
        <v>731</v>
      </c>
      <c r="CT92" t="s">
        <v>75</v>
      </c>
      <c r="CU92" t="s">
        <v>851</v>
      </c>
      <c r="CV92" t="s">
        <v>732</v>
      </c>
      <c r="CW92">
        <v>2020</v>
      </c>
      <c r="CX92">
        <v>5</v>
      </c>
      <c r="CY92" t="s">
        <v>74</v>
      </c>
      <c r="CZ92" t="s">
        <v>76</v>
      </c>
      <c r="DA92" t="s">
        <v>70</v>
      </c>
      <c r="DB92" t="s">
        <v>731</v>
      </c>
      <c r="DC92" t="s">
        <v>156</v>
      </c>
      <c r="DD92" t="s">
        <v>734</v>
      </c>
      <c r="DE92" t="s">
        <v>733</v>
      </c>
      <c r="DF92">
        <v>0</v>
      </c>
      <c r="DG92" t="s">
        <v>991</v>
      </c>
      <c r="DH92" t="s">
        <v>75</v>
      </c>
      <c r="DI92" t="s">
        <v>75</v>
      </c>
      <c r="DJ92" t="s">
        <v>75</v>
      </c>
      <c r="DK92" t="s">
        <v>75</v>
      </c>
    </row>
    <row r="93" spans="1:115" x14ac:dyDescent="0.35">
      <c r="A93" t="s">
        <v>75</v>
      </c>
      <c r="B93" t="s">
        <v>985</v>
      </c>
      <c r="C93" t="s">
        <v>986</v>
      </c>
      <c r="D93" t="s">
        <v>992</v>
      </c>
      <c r="E93" t="s">
        <v>988</v>
      </c>
      <c r="F93" t="s">
        <v>989</v>
      </c>
      <c r="G93" t="s">
        <v>242</v>
      </c>
      <c r="H93" t="s">
        <v>1024</v>
      </c>
      <c r="I93" t="s">
        <v>736</v>
      </c>
      <c r="J93" t="s">
        <v>1209</v>
      </c>
      <c r="K93" t="s">
        <v>75</v>
      </c>
      <c r="L93" t="s">
        <v>242</v>
      </c>
      <c r="M93" t="s">
        <v>736</v>
      </c>
      <c r="N93" t="s">
        <v>990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t="s">
        <v>2</v>
      </c>
      <c r="CP93" t="s">
        <v>43</v>
      </c>
      <c r="CQ93" t="s">
        <v>43</v>
      </c>
      <c r="CR93" t="s">
        <v>43</v>
      </c>
      <c r="CS93" t="s">
        <v>735</v>
      </c>
      <c r="CT93" t="s">
        <v>75</v>
      </c>
      <c r="CU93" t="s">
        <v>851</v>
      </c>
      <c r="CV93" t="s">
        <v>736</v>
      </c>
      <c r="CW93">
        <v>2020</v>
      </c>
      <c r="CX93">
        <v>6</v>
      </c>
      <c r="CY93" t="s">
        <v>74</v>
      </c>
      <c r="CZ93" t="s">
        <v>76</v>
      </c>
      <c r="DA93" t="s">
        <v>70</v>
      </c>
      <c r="DB93" t="s">
        <v>735</v>
      </c>
      <c r="DC93" t="s">
        <v>156</v>
      </c>
      <c r="DD93" t="s">
        <v>738</v>
      </c>
      <c r="DE93" t="s">
        <v>737</v>
      </c>
      <c r="DF93">
        <v>0</v>
      </c>
      <c r="DG93" t="s">
        <v>991</v>
      </c>
      <c r="DH93" t="s">
        <v>75</v>
      </c>
      <c r="DI93" t="s">
        <v>75</v>
      </c>
      <c r="DJ93" t="s">
        <v>75</v>
      </c>
      <c r="DK93" t="s">
        <v>75</v>
      </c>
    </row>
    <row r="94" spans="1:115" x14ac:dyDescent="0.35">
      <c r="A94" t="s">
        <v>75</v>
      </c>
      <c r="B94" t="s">
        <v>985</v>
      </c>
      <c r="C94" t="s">
        <v>986</v>
      </c>
      <c r="D94" t="s">
        <v>1039</v>
      </c>
      <c r="E94" t="s">
        <v>988</v>
      </c>
      <c r="F94" t="s">
        <v>989</v>
      </c>
      <c r="G94" t="s">
        <v>242</v>
      </c>
      <c r="H94" t="s">
        <v>1024</v>
      </c>
      <c r="I94" t="s">
        <v>152</v>
      </c>
      <c r="J94" t="s">
        <v>1068</v>
      </c>
      <c r="K94" t="s">
        <v>75</v>
      </c>
      <c r="L94" t="s">
        <v>242</v>
      </c>
      <c r="M94" t="s">
        <v>242</v>
      </c>
      <c r="N94" t="s">
        <v>990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 t="s">
        <v>2</v>
      </c>
      <c r="CP94" t="s">
        <v>43</v>
      </c>
      <c r="CQ94" t="s">
        <v>43</v>
      </c>
      <c r="CR94" t="s">
        <v>43</v>
      </c>
      <c r="CS94" t="s">
        <v>151</v>
      </c>
      <c r="CT94" t="s">
        <v>75</v>
      </c>
      <c r="CU94" t="s">
        <v>851</v>
      </c>
      <c r="CV94" t="s">
        <v>152</v>
      </c>
      <c r="CW94">
        <v>2020</v>
      </c>
      <c r="CX94">
        <v>6</v>
      </c>
      <c r="CY94" t="s">
        <v>74</v>
      </c>
      <c r="CZ94" t="s">
        <v>76</v>
      </c>
      <c r="DA94" t="s">
        <v>70</v>
      </c>
      <c r="DB94" t="s">
        <v>70</v>
      </c>
      <c r="DC94" t="s">
        <v>92</v>
      </c>
      <c r="DD94" t="s">
        <v>154</v>
      </c>
      <c r="DE94" t="s">
        <v>153</v>
      </c>
      <c r="DF94">
        <v>0</v>
      </c>
      <c r="DG94" t="s">
        <v>991</v>
      </c>
      <c r="DH94" t="s">
        <v>75</v>
      </c>
      <c r="DI94" t="s">
        <v>75</v>
      </c>
      <c r="DJ94" t="s">
        <v>75</v>
      </c>
      <c r="DK94" t="s">
        <v>75</v>
      </c>
    </row>
    <row r="95" spans="1:115" x14ac:dyDescent="0.35">
      <c r="A95" t="s">
        <v>75</v>
      </c>
      <c r="B95" t="s">
        <v>985</v>
      </c>
      <c r="C95" t="s">
        <v>1017</v>
      </c>
      <c r="D95" t="s">
        <v>1042</v>
      </c>
      <c r="E95" t="s">
        <v>988</v>
      </c>
      <c r="F95" t="s">
        <v>1019</v>
      </c>
      <c r="G95" t="s">
        <v>242</v>
      </c>
      <c r="H95" t="s">
        <v>1024</v>
      </c>
      <c r="I95" t="s">
        <v>532</v>
      </c>
      <c r="J95" t="s">
        <v>1069</v>
      </c>
      <c r="K95" t="s">
        <v>75</v>
      </c>
      <c r="L95" t="s">
        <v>242</v>
      </c>
      <c r="M95" t="s">
        <v>242</v>
      </c>
      <c r="N95" t="s">
        <v>990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 t="s">
        <v>2</v>
      </c>
      <c r="CP95" t="s">
        <v>43</v>
      </c>
      <c r="CQ95" t="s">
        <v>43</v>
      </c>
      <c r="CR95" t="s">
        <v>43</v>
      </c>
      <c r="CS95" t="s">
        <v>531</v>
      </c>
      <c r="CT95" t="s">
        <v>75</v>
      </c>
      <c r="CU95" t="s">
        <v>851</v>
      </c>
      <c r="CV95" t="s">
        <v>532</v>
      </c>
      <c r="CW95">
        <v>2020</v>
      </c>
      <c r="CX95">
        <v>6</v>
      </c>
      <c r="CY95" t="s">
        <v>74</v>
      </c>
      <c r="CZ95" t="s">
        <v>495</v>
      </c>
      <c r="DA95" t="s">
        <v>70</v>
      </c>
      <c r="DB95" t="s">
        <v>527</v>
      </c>
      <c r="DC95" t="s">
        <v>491</v>
      </c>
      <c r="DD95" t="s">
        <v>292</v>
      </c>
      <c r="DE95" t="s">
        <v>530</v>
      </c>
      <c r="DF95">
        <v>0</v>
      </c>
      <c r="DG95" t="s">
        <v>991</v>
      </c>
      <c r="DH95" t="s">
        <v>75</v>
      </c>
      <c r="DI95" t="s">
        <v>75</v>
      </c>
      <c r="DJ95" t="s">
        <v>75</v>
      </c>
      <c r="DK95" t="s">
        <v>75</v>
      </c>
    </row>
    <row r="96" spans="1:115" x14ac:dyDescent="0.35">
      <c r="A96" t="s">
        <v>75</v>
      </c>
      <c r="B96" t="s">
        <v>985</v>
      </c>
      <c r="C96" t="s">
        <v>986</v>
      </c>
      <c r="D96" t="s">
        <v>1039</v>
      </c>
      <c r="E96" t="s">
        <v>988</v>
      </c>
      <c r="F96" t="s">
        <v>989</v>
      </c>
      <c r="G96" t="s">
        <v>242</v>
      </c>
      <c r="H96" t="s">
        <v>1024</v>
      </c>
      <c r="I96" t="s">
        <v>1210</v>
      </c>
      <c r="J96" t="s">
        <v>1211</v>
      </c>
      <c r="K96" t="s">
        <v>75</v>
      </c>
      <c r="L96" t="s">
        <v>242</v>
      </c>
      <c r="M96" t="s">
        <v>740</v>
      </c>
      <c r="N96" t="s">
        <v>990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 t="s">
        <v>2</v>
      </c>
      <c r="CP96" t="s">
        <v>43</v>
      </c>
      <c r="CQ96" t="s">
        <v>43</v>
      </c>
      <c r="CR96" t="s">
        <v>43</v>
      </c>
      <c r="CS96" t="s">
        <v>739</v>
      </c>
      <c r="CT96" t="s">
        <v>75</v>
      </c>
      <c r="CU96" t="s">
        <v>851</v>
      </c>
      <c r="CV96" t="s">
        <v>740</v>
      </c>
      <c r="CW96">
        <v>2020</v>
      </c>
      <c r="CX96">
        <v>6</v>
      </c>
      <c r="CY96" t="s">
        <v>74</v>
      </c>
      <c r="CZ96" t="s">
        <v>76</v>
      </c>
      <c r="DA96" t="s">
        <v>70</v>
      </c>
      <c r="DB96" t="s">
        <v>739</v>
      </c>
      <c r="DC96" t="s">
        <v>92</v>
      </c>
      <c r="DD96" t="s">
        <v>154</v>
      </c>
      <c r="DE96" t="s">
        <v>741</v>
      </c>
      <c r="DF96">
        <v>0</v>
      </c>
      <c r="DG96" t="s">
        <v>991</v>
      </c>
      <c r="DH96" t="s">
        <v>75</v>
      </c>
      <c r="DI96" t="s">
        <v>75</v>
      </c>
      <c r="DJ96" t="s">
        <v>75</v>
      </c>
      <c r="DK96" t="s">
        <v>75</v>
      </c>
    </row>
    <row r="97" spans="1:115" x14ac:dyDescent="0.35">
      <c r="A97" t="s">
        <v>75</v>
      </c>
      <c r="B97" t="s">
        <v>985</v>
      </c>
      <c r="C97" t="s">
        <v>986</v>
      </c>
      <c r="D97" t="s">
        <v>1063</v>
      </c>
      <c r="E97" t="s">
        <v>988</v>
      </c>
      <c r="F97" t="s">
        <v>989</v>
      </c>
      <c r="G97" t="s">
        <v>242</v>
      </c>
      <c r="H97" t="s">
        <v>1024</v>
      </c>
      <c r="I97" t="s">
        <v>743</v>
      </c>
      <c r="J97" t="s">
        <v>1212</v>
      </c>
      <c r="K97" t="s">
        <v>75</v>
      </c>
      <c r="L97" t="s">
        <v>242</v>
      </c>
      <c r="M97" t="s">
        <v>743</v>
      </c>
      <c r="N97" t="s">
        <v>990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 t="s">
        <v>2</v>
      </c>
      <c r="CP97" t="s">
        <v>43</v>
      </c>
      <c r="CQ97" t="s">
        <v>43</v>
      </c>
      <c r="CR97" t="s">
        <v>43</v>
      </c>
      <c r="CS97" t="s">
        <v>742</v>
      </c>
      <c r="CT97" t="s">
        <v>75</v>
      </c>
      <c r="CU97" t="s">
        <v>851</v>
      </c>
      <c r="CV97" t="s">
        <v>743</v>
      </c>
      <c r="CW97">
        <v>2020</v>
      </c>
      <c r="CX97">
        <v>6</v>
      </c>
      <c r="CY97" t="s">
        <v>74</v>
      </c>
      <c r="CZ97" t="s">
        <v>76</v>
      </c>
      <c r="DA97" t="s">
        <v>70</v>
      </c>
      <c r="DB97" t="s">
        <v>742</v>
      </c>
      <c r="DC97" t="s">
        <v>135</v>
      </c>
      <c r="DD97" t="s">
        <v>745</v>
      </c>
      <c r="DE97" t="s">
        <v>744</v>
      </c>
      <c r="DF97">
        <v>0</v>
      </c>
      <c r="DG97" t="s">
        <v>991</v>
      </c>
      <c r="DH97" t="s">
        <v>75</v>
      </c>
      <c r="DI97" t="s">
        <v>75</v>
      </c>
      <c r="DJ97" t="s">
        <v>75</v>
      </c>
      <c r="DK97" t="s">
        <v>75</v>
      </c>
    </row>
    <row r="98" spans="1:115" x14ac:dyDescent="0.35">
      <c r="A98" t="s">
        <v>75</v>
      </c>
      <c r="B98" t="s">
        <v>985</v>
      </c>
      <c r="C98" t="s">
        <v>986</v>
      </c>
      <c r="D98" t="s">
        <v>992</v>
      </c>
      <c r="E98" t="s">
        <v>988</v>
      </c>
      <c r="F98" t="s">
        <v>989</v>
      </c>
      <c r="G98" t="s">
        <v>242</v>
      </c>
      <c r="H98" t="s">
        <v>1024</v>
      </c>
      <c r="I98" t="s">
        <v>157</v>
      </c>
      <c r="J98" t="s">
        <v>1070</v>
      </c>
      <c r="K98" t="s">
        <v>75</v>
      </c>
      <c r="L98" t="s">
        <v>242</v>
      </c>
      <c r="M98" t="s">
        <v>242</v>
      </c>
      <c r="N98" t="s">
        <v>990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 t="s">
        <v>2</v>
      </c>
      <c r="CP98" t="s">
        <v>43</v>
      </c>
      <c r="CQ98" t="s">
        <v>43</v>
      </c>
      <c r="CR98" t="s">
        <v>43</v>
      </c>
      <c r="CS98" t="s">
        <v>155</v>
      </c>
      <c r="CT98" t="s">
        <v>75</v>
      </c>
      <c r="CU98" t="s">
        <v>851</v>
      </c>
      <c r="CV98" t="s">
        <v>157</v>
      </c>
      <c r="CW98">
        <v>2020</v>
      </c>
      <c r="CX98">
        <v>7</v>
      </c>
      <c r="CY98" t="s">
        <v>74</v>
      </c>
      <c r="CZ98" t="s">
        <v>76</v>
      </c>
      <c r="DA98" t="s">
        <v>70</v>
      </c>
      <c r="DB98" t="s">
        <v>70</v>
      </c>
      <c r="DC98" t="s">
        <v>156</v>
      </c>
      <c r="DD98" t="s">
        <v>159</v>
      </c>
      <c r="DE98" t="s">
        <v>158</v>
      </c>
      <c r="DF98">
        <v>0</v>
      </c>
      <c r="DG98" t="s">
        <v>991</v>
      </c>
      <c r="DH98" t="s">
        <v>75</v>
      </c>
      <c r="DI98" t="s">
        <v>75</v>
      </c>
      <c r="DJ98" t="s">
        <v>75</v>
      </c>
      <c r="DK98" t="s">
        <v>75</v>
      </c>
    </row>
    <row r="99" spans="1:115" x14ac:dyDescent="0.35">
      <c r="A99" t="s">
        <v>75</v>
      </c>
      <c r="B99" t="s">
        <v>985</v>
      </c>
      <c r="C99" t="s">
        <v>986</v>
      </c>
      <c r="D99" t="s">
        <v>1023</v>
      </c>
      <c r="E99" t="s">
        <v>988</v>
      </c>
      <c r="F99" t="s">
        <v>989</v>
      </c>
      <c r="G99" t="s">
        <v>242</v>
      </c>
      <c r="H99" t="s">
        <v>1024</v>
      </c>
      <c r="I99" t="s">
        <v>1071</v>
      </c>
      <c r="J99" t="s">
        <v>1072</v>
      </c>
      <c r="K99" t="s">
        <v>75</v>
      </c>
      <c r="L99" t="s">
        <v>242</v>
      </c>
      <c r="M99" t="s">
        <v>242</v>
      </c>
      <c r="N99" t="s">
        <v>990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 t="s">
        <v>2</v>
      </c>
      <c r="CP99" t="s">
        <v>43</v>
      </c>
      <c r="CQ99" t="s">
        <v>43</v>
      </c>
      <c r="CR99" t="s">
        <v>43</v>
      </c>
      <c r="CS99" t="s">
        <v>160</v>
      </c>
      <c r="CT99" t="s">
        <v>75</v>
      </c>
      <c r="CU99" t="s">
        <v>851</v>
      </c>
      <c r="CV99" t="s">
        <v>161</v>
      </c>
      <c r="CW99">
        <v>2020</v>
      </c>
      <c r="CX99">
        <v>6</v>
      </c>
      <c r="CY99" t="s">
        <v>74</v>
      </c>
      <c r="CZ99" t="s">
        <v>76</v>
      </c>
      <c r="DA99" t="s">
        <v>70</v>
      </c>
      <c r="DB99" t="s">
        <v>70</v>
      </c>
      <c r="DC99" t="s">
        <v>86</v>
      </c>
      <c r="DD99" t="s">
        <v>163</v>
      </c>
      <c r="DE99" t="s">
        <v>162</v>
      </c>
      <c r="DF99">
        <v>0</v>
      </c>
      <c r="DG99" t="s">
        <v>991</v>
      </c>
      <c r="DH99" t="s">
        <v>75</v>
      </c>
      <c r="DI99" t="s">
        <v>75</v>
      </c>
      <c r="DJ99" t="s">
        <v>75</v>
      </c>
      <c r="DK99" t="s">
        <v>75</v>
      </c>
    </row>
    <row r="100" spans="1:115" x14ac:dyDescent="0.35">
      <c r="A100" t="s">
        <v>75</v>
      </c>
      <c r="B100" t="s">
        <v>985</v>
      </c>
      <c r="C100" t="s">
        <v>986</v>
      </c>
      <c r="D100" t="s">
        <v>1063</v>
      </c>
      <c r="E100" t="s">
        <v>988</v>
      </c>
      <c r="F100" t="s">
        <v>989</v>
      </c>
      <c r="G100" t="s">
        <v>242</v>
      </c>
      <c r="H100" t="s">
        <v>1024</v>
      </c>
      <c r="I100" t="s">
        <v>165</v>
      </c>
      <c r="J100" t="s">
        <v>1073</v>
      </c>
      <c r="K100" t="s">
        <v>75</v>
      </c>
      <c r="L100" t="s">
        <v>242</v>
      </c>
      <c r="M100" t="s">
        <v>242</v>
      </c>
      <c r="N100" t="s">
        <v>990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t="s">
        <v>2</v>
      </c>
      <c r="CP100" t="s">
        <v>43</v>
      </c>
      <c r="CQ100" t="s">
        <v>43</v>
      </c>
      <c r="CR100" t="s">
        <v>43</v>
      </c>
      <c r="CS100" t="s">
        <v>164</v>
      </c>
      <c r="CT100" t="s">
        <v>75</v>
      </c>
      <c r="CU100" t="s">
        <v>851</v>
      </c>
      <c r="CV100" t="s">
        <v>165</v>
      </c>
      <c r="CW100">
        <v>2020</v>
      </c>
      <c r="CX100">
        <v>6</v>
      </c>
      <c r="CY100" t="s">
        <v>74</v>
      </c>
      <c r="CZ100" t="s">
        <v>76</v>
      </c>
      <c r="DA100" t="s">
        <v>70</v>
      </c>
      <c r="DB100" t="s">
        <v>70</v>
      </c>
      <c r="DC100" t="s">
        <v>135</v>
      </c>
      <c r="DD100" t="s">
        <v>167</v>
      </c>
      <c r="DE100" t="s">
        <v>166</v>
      </c>
      <c r="DF100">
        <v>0</v>
      </c>
      <c r="DG100" t="s">
        <v>991</v>
      </c>
      <c r="DH100" t="s">
        <v>75</v>
      </c>
      <c r="DI100" t="s">
        <v>75</v>
      </c>
      <c r="DJ100" t="s">
        <v>75</v>
      </c>
      <c r="DK100" t="s">
        <v>75</v>
      </c>
    </row>
    <row r="101" spans="1:115" x14ac:dyDescent="0.35">
      <c r="A101" t="s">
        <v>75</v>
      </c>
      <c r="B101" t="s">
        <v>985</v>
      </c>
      <c r="C101" t="s">
        <v>986</v>
      </c>
      <c r="D101" t="s">
        <v>1063</v>
      </c>
      <c r="E101" t="s">
        <v>988</v>
      </c>
      <c r="F101" t="s">
        <v>989</v>
      </c>
      <c r="G101" t="s">
        <v>242</v>
      </c>
      <c r="H101" t="s">
        <v>1024</v>
      </c>
      <c r="I101" t="s">
        <v>169</v>
      </c>
      <c r="J101" t="s">
        <v>1074</v>
      </c>
      <c r="K101" t="s">
        <v>75</v>
      </c>
      <c r="L101" t="s">
        <v>242</v>
      </c>
      <c r="M101" t="s">
        <v>242</v>
      </c>
      <c r="N101" t="s">
        <v>990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 t="s">
        <v>2</v>
      </c>
      <c r="CP101" t="s">
        <v>43</v>
      </c>
      <c r="CQ101" t="s">
        <v>43</v>
      </c>
      <c r="CR101" t="s">
        <v>43</v>
      </c>
      <c r="CS101" t="s">
        <v>168</v>
      </c>
      <c r="CT101" t="s">
        <v>75</v>
      </c>
      <c r="CU101" t="s">
        <v>851</v>
      </c>
      <c r="CV101" t="s">
        <v>169</v>
      </c>
      <c r="CW101">
        <v>2020</v>
      </c>
      <c r="CX101">
        <v>7</v>
      </c>
      <c r="CY101" t="s">
        <v>74</v>
      </c>
      <c r="CZ101" t="s">
        <v>76</v>
      </c>
      <c r="DA101" t="s">
        <v>70</v>
      </c>
      <c r="DB101" t="s">
        <v>70</v>
      </c>
      <c r="DC101" t="s">
        <v>135</v>
      </c>
      <c r="DD101" t="s">
        <v>171</v>
      </c>
      <c r="DE101" t="s">
        <v>170</v>
      </c>
      <c r="DF101">
        <v>0</v>
      </c>
      <c r="DG101" t="s">
        <v>991</v>
      </c>
      <c r="DH101" t="s">
        <v>75</v>
      </c>
      <c r="DI101" t="s">
        <v>75</v>
      </c>
      <c r="DJ101" t="s">
        <v>75</v>
      </c>
      <c r="DK101" t="s">
        <v>75</v>
      </c>
    </row>
    <row r="102" spans="1:115" x14ac:dyDescent="0.35">
      <c r="A102" t="s">
        <v>75</v>
      </c>
      <c r="B102" t="s">
        <v>985</v>
      </c>
      <c r="C102" t="s">
        <v>986</v>
      </c>
      <c r="D102" t="s">
        <v>1063</v>
      </c>
      <c r="E102" t="s">
        <v>988</v>
      </c>
      <c r="F102" t="s">
        <v>989</v>
      </c>
      <c r="G102" t="s">
        <v>242</v>
      </c>
      <c r="H102" t="s">
        <v>1024</v>
      </c>
      <c r="I102" t="s">
        <v>173</v>
      </c>
      <c r="J102" t="s">
        <v>1075</v>
      </c>
      <c r="K102" t="s">
        <v>75</v>
      </c>
      <c r="L102" t="s">
        <v>242</v>
      </c>
      <c r="M102" t="s">
        <v>242</v>
      </c>
      <c r="N102" t="s">
        <v>990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 t="s">
        <v>2</v>
      </c>
      <c r="CP102" t="s">
        <v>43</v>
      </c>
      <c r="CQ102" t="s">
        <v>43</v>
      </c>
      <c r="CR102" t="s">
        <v>43</v>
      </c>
      <c r="CS102" t="s">
        <v>172</v>
      </c>
      <c r="CT102" t="s">
        <v>75</v>
      </c>
      <c r="CU102" t="s">
        <v>851</v>
      </c>
      <c r="CV102" t="s">
        <v>173</v>
      </c>
      <c r="CW102">
        <v>2020</v>
      </c>
      <c r="CX102">
        <v>6</v>
      </c>
      <c r="CY102" t="s">
        <v>74</v>
      </c>
      <c r="CZ102" t="s">
        <v>76</v>
      </c>
      <c r="DA102" t="s">
        <v>70</v>
      </c>
      <c r="DB102" t="s">
        <v>70</v>
      </c>
      <c r="DC102" t="s">
        <v>135</v>
      </c>
      <c r="DD102" t="s">
        <v>175</v>
      </c>
      <c r="DE102" t="s">
        <v>174</v>
      </c>
      <c r="DF102">
        <v>0</v>
      </c>
      <c r="DG102" t="s">
        <v>991</v>
      </c>
      <c r="DH102" t="s">
        <v>75</v>
      </c>
      <c r="DI102" t="s">
        <v>75</v>
      </c>
      <c r="DJ102" t="s">
        <v>75</v>
      </c>
      <c r="DK102" t="s">
        <v>75</v>
      </c>
    </row>
    <row r="103" spans="1:115" x14ac:dyDescent="0.35">
      <c r="A103" t="s">
        <v>75</v>
      </c>
      <c r="B103" t="s">
        <v>985</v>
      </c>
      <c r="C103" t="s">
        <v>986</v>
      </c>
      <c r="D103" t="s">
        <v>1056</v>
      </c>
      <c r="E103" t="s">
        <v>988</v>
      </c>
      <c r="F103" t="s">
        <v>989</v>
      </c>
      <c r="G103" t="s">
        <v>242</v>
      </c>
      <c r="H103" t="s">
        <v>1024</v>
      </c>
      <c r="I103" t="s">
        <v>546</v>
      </c>
      <c r="J103" t="s">
        <v>1076</v>
      </c>
      <c r="K103" t="s">
        <v>75</v>
      </c>
      <c r="L103" t="s">
        <v>242</v>
      </c>
      <c r="M103" t="s">
        <v>546</v>
      </c>
      <c r="N103" t="s">
        <v>990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 t="s">
        <v>2</v>
      </c>
      <c r="CP103" t="s">
        <v>43</v>
      </c>
      <c r="CQ103" t="s">
        <v>43</v>
      </c>
      <c r="CR103" t="s">
        <v>43</v>
      </c>
      <c r="CS103" t="s">
        <v>545</v>
      </c>
      <c r="CT103" t="s">
        <v>75</v>
      </c>
      <c r="CU103" t="s">
        <v>851</v>
      </c>
      <c r="CV103" t="s">
        <v>546</v>
      </c>
      <c r="CW103">
        <v>2020</v>
      </c>
      <c r="CX103">
        <v>7</v>
      </c>
      <c r="CY103" t="s">
        <v>74</v>
      </c>
      <c r="CZ103" t="s">
        <v>76</v>
      </c>
      <c r="DA103" t="s">
        <v>70</v>
      </c>
      <c r="DB103" t="s">
        <v>545</v>
      </c>
      <c r="DC103" t="s">
        <v>115</v>
      </c>
      <c r="DD103" t="s">
        <v>548</v>
      </c>
      <c r="DE103" t="s">
        <v>547</v>
      </c>
      <c r="DF103">
        <v>0</v>
      </c>
      <c r="DG103" t="s">
        <v>991</v>
      </c>
      <c r="DH103" t="s">
        <v>75</v>
      </c>
      <c r="DI103" t="s">
        <v>75</v>
      </c>
      <c r="DJ103" t="s">
        <v>75</v>
      </c>
      <c r="DK103" t="s">
        <v>75</v>
      </c>
    </row>
    <row r="104" spans="1:115" x14ac:dyDescent="0.35">
      <c r="A104" t="s">
        <v>75</v>
      </c>
      <c r="B104" t="s">
        <v>985</v>
      </c>
      <c r="C104" t="s">
        <v>986</v>
      </c>
      <c r="D104" t="s">
        <v>1063</v>
      </c>
      <c r="E104" t="s">
        <v>988</v>
      </c>
      <c r="F104" t="s">
        <v>989</v>
      </c>
      <c r="G104" t="s">
        <v>242</v>
      </c>
      <c r="H104" t="s">
        <v>1024</v>
      </c>
      <c r="I104" t="s">
        <v>177</v>
      </c>
      <c r="J104" t="s">
        <v>1077</v>
      </c>
      <c r="K104" t="s">
        <v>75</v>
      </c>
      <c r="L104" t="s">
        <v>242</v>
      </c>
      <c r="M104" t="s">
        <v>242</v>
      </c>
      <c r="N104" t="s">
        <v>990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 t="s">
        <v>2</v>
      </c>
      <c r="CP104" t="s">
        <v>43</v>
      </c>
      <c r="CQ104" t="s">
        <v>43</v>
      </c>
      <c r="CR104" t="s">
        <v>43</v>
      </c>
      <c r="CS104" t="s">
        <v>176</v>
      </c>
      <c r="CT104" t="s">
        <v>75</v>
      </c>
      <c r="CU104" t="s">
        <v>851</v>
      </c>
      <c r="CV104" t="s">
        <v>177</v>
      </c>
      <c r="CW104">
        <v>2020</v>
      </c>
      <c r="CX104">
        <v>7</v>
      </c>
      <c r="CY104" t="s">
        <v>74</v>
      </c>
      <c r="CZ104" t="s">
        <v>76</v>
      </c>
      <c r="DA104" t="s">
        <v>70</v>
      </c>
      <c r="DB104" t="s">
        <v>70</v>
      </c>
      <c r="DC104" t="s">
        <v>135</v>
      </c>
      <c r="DD104" t="s">
        <v>179</v>
      </c>
      <c r="DE104" t="s">
        <v>178</v>
      </c>
      <c r="DF104">
        <v>0</v>
      </c>
      <c r="DG104" t="s">
        <v>991</v>
      </c>
      <c r="DH104" t="s">
        <v>75</v>
      </c>
      <c r="DI104" t="s">
        <v>75</v>
      </c>
      <c r="DJ104" t="s">
        <v>75</v>
      </c>
      <c r="DK104" t="s">
        <v>75</v>
      </c>
    </row>
    <row r="105" spans="1:115" x14ac:dyDescent="0.35">
      <c r="A105" t="s">
        <v>75</v>
      </c>
      <c r="B105" t="s">
        <v>985</v>
      </c>
      <c r="C105" t="s">
        <v>986</v>
      </c>
      <c r="D105" t="s">
        <v>1063</v>
      </c>
      <c r="E105" t="s">
        <v>988</v>
      </c>
      <c r="F105" t="s">
        <v>989</v>
      </c>
      <c r="G105" t="s">
        <v>242</v>
      </c>
      <c r="H105" t="s">
        <v>1024</v>
      </c>
      <c r="I105" t="s">
        <v>185</v>
      </c>
      <c r="J105" t="s">
        <v>1079</v>
      </c>
      <c r="K105" t="s">
        <v>75</v>
      </c>
      <c r="L105" t="s">
        <v>242</v>
      </c>
      <c r="M105" t="s">
        <v>242</v>
      </c>
      <c r="N105" t="s">
        <v>990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 t="s">
        <v>2</v>
      </c>
      <c r="CP105" t="s">
        <v>43</v>
      </c>
      <c r="CQ105" t="s">
        <v>43</v>
      </c>
      <c r="CR105" t="s">
        <v>43</v>
      </c>
      <c r="CS105" t="s">
        <v>184</v>
      </c>
      <c r="CT105" t="s">
        <v>75</v>
      </c>
      <c r="CU105" t="s">
        <v>851</v>
      </c>
      <c r="CV105" t="s">
        <v>185</v>
      </c>
      <c r="CW105">
        <v>2020</v>
      </c>
      <c r="CX105">
        <v>7</v>
      </c>
      <c r="CY105" t="s">
        <v>74</v>
      </c>
      <c r="CZ105" t="s">
        <v>76</v>
      </c>
      <c r="DA105" t="s">
        <v>70</v>
      </c>
      <c r="DB105" t="s">
        <v>70</v>
      </c>
      <c r="DC105" t="s">
        <v>135</v>
      </c>
      <c r="DD105" t="s">
        <v>187</v>
      </c>
      <c r="DE105" t="s">
        <v>186</v>
      </c>
      <c r="DF105">
        <v>0</v>
      </c>
      <c r="DG105" t="s">
        <v>991</v>
      </c>
      <c r="DH105" t="s">
        <v>75</v>
      </c>
      <c r="DI105" t="s">
        <v>75</v>
      </c>
      <c r="DJ105" t="s">
        <v>75</v>
      </c>
      <c r="DK105" t="s">
        <v>75</v>
      </c>
    </row>
    <row r="106" spans="1:115" x14ac:dyDescent="0.35">
      <c r="A106" t="s">
        <v>75</v>
      </c>
      <c r="B106" t="s">
        <v>985</v>
      </c>
      <c r="C106" t="s">
        <v>986</v>
      </c>
      <c r="D106" t="s">
        <v>1063</v>
      </c>
      <c r="E106" t="s">
        <v>988</v>
      </c>
      <c r="F106" t="s">
        <v>989</v>
      </c>
      <c r="G106" t="s">
        <v>242</v>
      </c>
      <c r="H106" t="s">
        <v>1024</v>
      </c>
      <c r="I106" t="s">
        <v>189</v>
      </c>
      <c r="J106" t="s">
        <v>1080</v>
      </c>
      <c r="K106" t="s">
        <v>75</v>
      </c>
      <c r="L106" t="s">
        <v>242</v>
      </c>
      <c r="M106" t="s">
        <v>242</v>
      </c>
      <c r="N106" t="s">
        <v>990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 t="s">
        <v>2</v>
      </c>
      <c r="CP106" t="s">
        <v>43</v>
      </c>
      <c r="CQ106" t="s">
        <v>43</v>
      </c>
      <c r="CR106" t="s">
        <v>43</v>
      </c>
      <c r="CS106" t="s">
        <v>188</v>
      </c>
      <c r="CT106" t="s">
        <v>75</v>
      </c>
      <c r="CU106" t="s">
        <v>851</v>
      </c>
      <c r="CV106" t="s">
        <v>189</v>
      </c>
      <c r="CW106">
        <v>2020</v>
      </c>
      <c r="CX106">
        <v>8</v>
      </c>
      <c r="CY106" t="s">
        <v>74</v>
      </c>
      <c r="CZ106" t="s">
        <v>76</v>
      </c>
      <c r="DA106" t="s">
        <v>70</v>
      </c>
      <c r="DB106" t="s">
        <v>70</v>
      </c>
      <c r="DC106" t="s">
        <v>135</v>
      </c>
      <c r="DD106" t="s">
        <v>191</v>
      </c>
      <c r="DE106" t="s">
        <v>190</v>
      </c>
      <c r="DF106">
        <v>0</v>
      </c>
      <c r="DG106" t="s">
        <v>991</v>
      </c>
      <c r="DH106" t="s">
        <v>75</v>
      </c>
      <c r="DI106" t="s">
        <v>75</v>
      </c>
      <c r="DJ106" t="s">
        <v>75</v>
      </c>
      <c r="DK106" t="s">
        <v>75</v>
      </c>
    </row>
    <row r="107" spans="1:115" x14ac:dyDescent="0.35">
      <c r="A107" t="s">
        <v>75</v>
      </c>
      <c r="B107" t="s">
        <v>985</v>
      </c>
      <c r="C107" t="s">
        <v>986</v>
      </c>
      <c r="D107" t="s">
        <v>1023</v>
      </c>
      <c r="E107" t="s">
        <v>988</v>
      </c>
      <c r="F107" t="s">
        <v>989</v>
      </c>
      <c r="G107" t="s">
        <v>242</v>
      </c>
      <c r="H107" t="s">
        <v>1024</v>
      </c>
      <c r="I107" t="s">
        <v>88</v>
      </c>
      <c r="J107" t="s">
        <v>1038</v>
      </c>
      <c r="K107" t="s">
        <v>75</v>
      </c>
      <c r="L107" t="s">
        <v>242</v>
      </c>
      <c r="M107" t="s">
        <v>242</v>
      </c>
      <c r="N107" t="s">
        <v>990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 t="s">
        <v>2</v>
      </c>
      <c r="CP107" t="s">
        <v>43</v>
      </c>
      <c r="CQ107" t="s">
        <v>43</v>
      </c>
      <c r="CR107" t="s">
        <v>43</v>
      </c>
      <c r="CS107" t="s">
        <v>196</v>
      </c>
      <c r="CT107" t="s">
        <v>75</v>
      </c>
      <c r="CU107" t="s">
        <v>851</v>
      </c>
      <c r="CV107" t="s">
        <v>88</v>
      </c>
      <c r="CW107">
        <v>2020</v>
      </c>
      <c r="CX107">
        <v>9</v>
      </c>
      <c r="CY107" t="s">
        <v>74</v>
      </c>
      <c r="CZ107" t="s">
        <v>76</v>
      </c>
      <c r="DA107" t="s">
        <v>70</v>
      </c>
      <c r="DB107" t="s">
        <v>70</v>
      </c>
      <c r="DC107" t="s">
        <v>86</v>
      </c>
      <c r="DD107" t="s">
        <v>90</v>
      </c>
      <c r="DE107" t="s">
        <v>89</v>
      </c>
      <c r="DF107">
        <v>0</v>
      </c>
      <c r="DG107" t="s">
        <v>991</v>
      </c>
      <c r="DH107" t="s">
        <v>75</v>
      </c>
      <c r="DI107" t="s">
        <v>75</v>
      </c>
      <c r="DJ107" t="s">
        <v>75</v>
      </c>
      <c r="DK107" t="s">
        <v>75</v>
      </c>
    </row>
    <row r="108" spans="1:115" x14ac:dyDescent="0.35">
      <c r="A108" t="s">
        <v>75</v>
      </c>
      <c r="B108" t="s">
        <v>985</v>
      </c>
      <c r="C108" t="s">
        <v>986</v>
      </c>
      <c r="D108" t="s">
        <v>992</v>
      </c>
      <c r="E108" t="s">
        <v>988</v>
      </c>
      <c r="F108" t="s">
        <v>989</v>
      </c>
      <c r="G108" t="s">
        <v>242</v>
      </c>
      <c r="H108" t="s">
        <v>1024</v>
      </c>
      <c r="I108" t="s">
        <v>550</v>
      </c>
      <c r="J108" t="s">
        <v>1082</v>
      </c>
      <c r="K108" t="s">
        <v>75</v>
      </c>
      <c r="L108" t="s">
        <v>242</v>
      </c>
      <c r="M108" t="s">
        <v>550</v>
      </c>
      <c r="N108" t="s">
        <v>990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 t="s">
        <v>2</v>
      </c>
      <c r="CP108" t="s">
        <v>43</v>
      </c>
      <c r="CQ108" t="s">
        <v>43</v>
      </c>
      <c r="CR108" t="s">
        <v>43</v>
      </c>
      <c r="CS108" t="s">
        <v>549</v>
      </c>
      <c r="CT108" t="s">
        <v>75</v>
      </c>
      <c r="CU108" t="s">
        <v>851</v>
      </c>
      <c r="CV108" t="s">
        <v>550</v>
      </c>
      <c r="CW108">
        <v>2020</v>
      </c>
      <c r="CX108">
        <v>10</v>
      </c>
      <c r="CY108" t="s">
        <v>74</v>
      </c>
      <c r="CZ108" t="s">
        <v>76</v>
      </c>
      <c r="DA108" t="s">
        <v>70</v>
      </c>
      <c r="DB108" t="s">
        <v>549</v>
      </c>
      <c r="DC108" t="s">
        <v>156</v>
      </c>
      <c r="DD108" t="s">
        <v>552</v>
      </c>
      <c r="DE108" t="s">
        <v>551</v>
      </c>
      <c r="DF108">
        <v>0</v>
      </c>
      <c r="DG108" t="s">
        <v>991</v>
      </c>
      <c r="DH108" t="s">
        <v>75</v>
      </c>
      <c r="DI108" t="s">
        <v>75</v>
      </c>
      <c r="DJ108" t="s">
        <v>75</v>
      </c>
      <c r="DK108" t="s">
        <v>75</v>
      </c>
    </row>
    <row r="109" spans="1:115" x14ac:dyDescent="0.35">
      <c r="A109" t="s">
        <v>75</v>
      </c>
      <c r="B109" t="s">
        <v>985</v>
      </c>
      <c r="C109" t="s">
        <v>986</v>
      </c>
      <c r="D109" t="s">
        <v>1063</v>
      </c>
      <c r="E109" t="s">
        <v>988</v>
      </c>
      <c r="F109" t="s">
        <v>989</v>
      </c>
      <c r="G109" t="s">
        <v>242</v>
      </c>
      <c r="H109" t="s">
        <v>1024</v>
      </c>
      <c r="I109" t="s">
        <v>198</v>
      </c>
      <c r="J109" t="s">
        <v>1083</v>
      </c>
      <c r="K109" t="s">
        <v>75</v>
      </c>
      <c r="L109" t="s">
        <v>242</v>
      </c>
      <c r="M109" t="s">
        <v>242</v>
      </c>
      <c r="N109" t="s">
        <v>990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 t="s">
        <v>2</v>
      </c>
      <c r="CP109" t="s">
        <v>43</v>
      </c>
      <c r="CQ109" t="s">
        <v>43</v>
      </c>
      <c r="CR109" t="s">
        <v>43</v>
      </c>
      <c r="CS109" t="s">
        <v>197</v>
      </c>
      <c r="CT109" t="s">
        <v>75</v>
      </c>
      <c r="CU109" t="s">
        <v>851</v>
      </c>
      <c r="CV109" t="s">
        <v>198</v>
      </c>
      <c r="CW109">
        <v>2020</v>
      </c>
      <c r="CX109">
        <v>11</v>
      </c>
      <c r="CY109" t="s">
        <v>74</v>
      </c>
      <c r="CZ109" t="s">
        <v>76</v>
      </c>
      <c r="DA109" t="s">
        <v>70</v>
      </c>
      <c r="DB109" t="s">
        <v>70</v>
      </c>
      <c r="DC109" t="s">
        <v>135</v>
      </c>
      <c r="DD109" t="s">
        <v>200</v>
      </c>
      <c r="DE109" t="s">
        <v>199</v>
      </c>
      <c r="DF109">
        <v>0</v>
      </c>
      <c r="DG109" t="s">
        <v>991</v>
      </c>
      <c r="DH109" t="s">
        <v>75</v>
      </c>
      <c r="DI109" t="s">
        <v>75</v>
      </c>
      <c r="DJ109" t="s">
        <v>75</v>
      </c>
      <c r="DK109" t="s">
        <v>75</v>
      </c>
    </row>
    <row r="110" spans="1:115" x14ac:dyDescent="0.35">
      <c r="A110" t="s">
        <v>75</v>
      </c>
      <c r="B110" t="s">
        <v>985</v>
      </c>
      <c r="C110" t="s">
        <v>986</v>
      </c>
      <c r="D110" t="s">
        <v>987</v>
      </c>
      <c r="E110" t="s">
        <v>988</v>
      </c>
      <c r="F110" t="s">
        <v>989</v>
      </c>
      <c r="G110" t="s">
        <v>242</v>
      </c>
      <c r="H110" t="s">
        <v>1024</v>
      </c>
      <c r="I110" t="s">
        <v>202</v>
      </c>
      <c r="J110" t="s">
        <v>1084</v>
      </c>
      <c r="K110" t="s">
        <v>75</v>
      </c>
      <c r="L110" t="s">
        <v>242</v>
      </c>
      <c r="M110" t="s">
        <v>242</v>
      </c>
      <c r="N110" t="s">
        <v>990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 t="s">
        <v>2</v>
      </c>
      <c r="CP110" t="s">
        <v>43</v>
      </c>
      <c r="CQ110" t="s">
        <v>43</v>
      </c>
      <c r="CR110" t="s">
        <v>43</v>
      </c>
      <c r="CS110" t="s">
        <v>201</v>
      </c>
      <c r="CT110" t="s">
        <v>75</v>
      </c>
      <c r="CU110" t="s">
        <v>851</v>
      </c>
      <c r="CV110" t="s">
        <v>202</v>
      </c>
      <c r="CW110">
        <v>2021</v>
      </c>
      <c r="CX110">
        <v>2</v>
      </c>
      <c r="CY110" t="s">
        <v>74</v>
      </c>
      <c r="CZ110" t="s">
        <v>76</v>
      </c>
      <c r="DA110" t="s">
        <v>70</v>
      </c>
      <c r="DB110" t="s">
        <v>70</v>
      </c>
      <c r="DC110" t="s">
        <v>72</v>
      </c>
      <c r="DD110" t="s">
        <v>95</v>
      </c>
      <c r="DE110" t="s">
        <v>203</v>
      </c>
      <c r="DF110">
        <v>0</v>
      </c>
      <c r="DG110" t="s">
        <v>991</v>
      </c>
      <c r="DH110" t="s">
        <v>75</v>
      </c>
      <c r="DI110" t="s">
        <v>75</v>
      </c>
      <c r="DJ110" t="s">
        <v>75</v>
      </c>
      <c r="DK110" t="s">
        <v>75</v>
      </c>
    </row>
    <row r="111" spans="1:115" x14ac:dyDescent="0.35">
      <c r="A111" t="s">
        <v>75</v>
      </c>
      <c r="B111" t="s">
        <v>985</v>
      </c>
      <c r="C111" t="s">
        <v>986</v>
      </c>
      <c r="D111" t="s">
        <v>1063</v>
      </c>
      <c r="E111" t="s">
        <v>988</v>
      </c>
      <c r="F111" t="s">
        <v>989</v>
      </c>
      <c r="G111" t="s">
        <v>242</v>
      </c>
      <c r="H111" t="s">
        <v>1024</v>
      </c>
      <c r="I111" t="s">
        <v>1087</v>
      </c>
      <c r="J111" t="s">
        <v>1088</v>
      </c>
      <c r="K111" t="s">
        <v>75</v>
      </c>
      <c r="L111" t="s">
        <v>242</v>
      </c>
      <c r="M111" t="s">
        <v>242</v>
      </c>
      <c r="N111" t="s">
        <v>990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 t="s">
        <v>2</v>
      </c>
      <c r="CP111" t="s">
        <v>43</v>
      </c>
      <c r="CQ111" t="s">
        <v>43</v>
      </c>
      <c r="CR111" t="s">
        <v>43</v>
      </c>
      <c r="CS111" t="s">
        <v>208</v>
      </c>
      <c r="CT111" t="s">
        <v>75</v>
      </c>
      <c r="CU111" t="s">
        <v>851</v>
      </c>
      <c r="CV111" t="s">
        <v>209</v>
      </c>
      <c r="CW111">
        <v>2021</v>
      </c>
      <c r="CX111">
        <v>5</v>
      </c>
      <c r="CY111" t="s">
        <v>74</v>
      </c>
      <c r="CZ111" t="s">
        <v>76</v>
      </c>
      <c r="DA111" t="s">
        <v>70</v>
      </c>
      <c r="DB111" t="s">
        <v>70</v>
      </c>
      <c r="DC111" t="s">
        <v>135</v>
      </c>
      <c r="DD111" t="s">
        <v>211</v>
      </c>
      <c r="DE111" t="s">
        <v>210</v>
      </c>
      <c r="DF111">
        <v>0</v>
      </c>
      <c r="DG111" t="s">
        <v>991</v>
      </c>
      <c r="DH111" t="s">
        <v>75</v>
      </c>
      <c r="DI111" t="s">
        <v>75</v>
      </c>
      <c r="DJ111" t="s">
        <v>75</v>
      </c>
      <c r="DK111" t="s">
        <v>75</v>
      </c>
    </row>
    <row r="112" spans="1:115" x14ac:dyDescent="0.35">
      <c r="A112" t="s">
        <v>75</v>
      </c>
      <c r="B112" t="s">
        <v>985</v>
      </c>
      <c r="C112" t="s">
        <v>986</v>
      </c>
      <c r="D112" t="s">
        <v>992</v>
      </c>
      <c r="E112" t="s">
        <v>988</v>
      </c>
      <c r="F112" t="s">
        <v>989</v>
      </c>
      <c r="G112" t="s">
        <v>242</v>
      </c>
      <c r="H112" t="s">
        <v>1024</v>
      </c>
      <c r="I112" t="s">
        <v>747</v>
      </c>
      <c r="J112" t="s">
        <v>1213</v>
      </c>
      <c r="K112" t="s">
        <v>75</v>
      </c>
      <c r="L112" t="s">
        <v>242</v>
      </c>
      <c r="M112" t="s">
        <v>747</v>
      </c>
      <c r="N112" t="s">
        <v>990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 t="s">
        <v>2</v>
      </c>
      <c r="CP112" t="s">
        <v>43</v>
      </c>
      <c r="CQ112" t="s">
        <v>43</v>
      </c>
      <c r="CR112" t="s">
        <v>43</v>
      </c>
      <c r="CS112" t="s">
        <v>746</v>
      </c>
      <c r="CT112" t="s">
        <v>75</v>
      </c>
      <c r="CU112" t="s">
        <v>851</v>
      </c>
      <c r="CV112" t="s">
        <v>747</v>
      </c>
      <c r="CW112">
        <v>2021</v>
      </c>
      <c r="CX112">
        <v>9</v>
      </c>
      <c r="CY112" t="s">
        <v>74</v>
      </c>
      <c r="CZ112" t="s">
        <v>76</v>
      </c>
      <c r="DA112" t="s">
        <v>70</v>
      </c>
      <c r="DB112" t="s">
        <v>746</v>
      </c>
      <c r="DC112" t="s">
        <v>156</v>
      </c>
      <c r="DD112" t="s">
        <v>728</v>
      </c>
      <c r="DE112" t="s">
        <v>748</v>
      </c>
      <c r="DF112">
        <v>0</v>
      </c>
      <c r="DG112" t="s">
        <v>991</v>
      </c>
      <c r="DH112" t="s">
        <v>75</v>
      </c>
      <c r="DI112" t="s">
        <v>75</v>
      </c>
      <c r="DJ112" t="s">
        <v>75</v>
      </c>
      <c r="DK112" t="s">
        <v>75</v>
      </c>
    </row>
    <row r="113" spans="1:115" x14ac:dyDescent="0.35">
      <c r="A113" t="s">
        <v>75</v>
      </c>
      <c r="B113" t="s">
        <v>985</v>
      </c>
      <c r="C113" t="s">
        <v>986</v>
      </c>
      <c r="D113" t="s">
        <v>1091</v>
      </c>
      <c r="E113" t="s">
        <v>988</v>
      </c>
      <c r="F113" t="s">
        <v>989</v>
      </c>
      <c r="G113" t="s">
        <v>242</v>
      </c>
      <c r="H113" t="s">
        <v>1024</v>
      </c>
      <c r="I113" t="s">
        <v>563</v>
      </c>
      <c r="J113" t="s">
        <v>1092</v>
      </c>
      <c r="K113" t="s">
        <v>75</v>
      </c>
      <c r="L113" t="s">
        <v>242</v>
      </c>
      <c r="M113" t="s">
        <v>242</v>
      </c>
      <c r="N113" t="s">
        <v>990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 t="s">
        <v>2</v>
      </c>
      <c r="CP113" t="s">
        <v>43</v>
      </c>
      <c r="CQ113" t="s">
        <v>43</v>
      </c>
      <c r="CR113" t="s">
        <v>43</v>
      </c>
      <c r="CS113" t="s">
        <v>561</v>
      </c>
      <c r="CT113" t="s">
        <v>75</v>
      </c>
      <c r="CU113" t="s">
        <v>851</v>
      </c>
      <c r="CV113" t="s">
        <v>563</v>
      </c>
      <c r="CW113">
        <v>2019</v>
      </c>
      <c r="CX113">
        <v>1</v>
      </c>
      <c r="CY113" t="s">
        <v>74</v>
      </c>
      <c r="CZ113" t="s">
        <v>566</v>
      </c>
      <c r="DA113" t="s">
        <v>70</v>
      </c>
      <c r="DB113" t="s">
        <v>560</v>
      </c>
      <c r="DC113" t="s">
        <v>562</v>
      </c>
      <c r="DD113" t="s">
        <v>565</v>
      </c>
      <c r="DE113" t="s">
        <v>564</v>
      </c>
      <c r="DF113">
        <v>0</v>
      </c>
      <c r="DG113" t="s">
        <v>991</v>
      </c>
      <c r="DH113" t="s">
        <v>75</v>
      </c>
      <c r="DI113" t="s">
        <v>75</v>
      </c>
      <c r="DJ113" t="s">
        <v>75</v>
      </c>
      <c r="DK113" t="s">
        <v>75</v>
      </c>
    </row>
    <row r="114" spans="1:115" x14ac:dyDescent="0.35">
      <c r="A114" t="s">
        <v>75</v>
      </c>
      <c r="B114" t="s">
        <v>994</v>
      </c>
      <c r="C114" t="s">
        <v>1093</v>
      </c>
      <c r="D114" t="s">
        <v>1094</v>
      </c>
      <c r="E114" t="s">
        <v>988</v>
      </c>
      <c r="F114" t="s">
        <v>1095</v>
      </c>
      <c r="G114" t="s">
        <v>242</v>
      </c>
      <c r="H114" t="s">
        <v>1024</v>
      </c>
      <c r="I114" t="s">
        <v>570</v>
      </c>
      <c r="J114" t="s">
        <v>1096</v>
      </c>
      <c r="K114" t="s">
        <v>75</v>
      </c>
      <c r="L114" t="s">
        <v>242</v>
      </c>
      <c r="M114" t="s">
        <v>242</v>
      </c>
      <c r="N114" t="s">
        <v>990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 t="s">
        <v>2</v>
      </c>
      <c r="CP114" t="s">
        <v>43</v>
      </c>
      <c r="CQ114" t="s">
        <v>43</v>
      </c>
      <c r="CR114" t="s">
        <v>43</v>
      </c>
      <c r="CS114" t="s">
        <v>568</v>
      </c>
      <c r="CT114" t="s">
        <v>75</v>
      </c>
      <c r="CU114" t="s">
        <v>852</v>
      </c>
      <c r="CV114" t="s">
        <v>570</v>
      </c>
      <c r="CW114">
        <v>2019</v>
      </c>
      <c r="CX114">
        <v>9</v>
      </c>
      <c r="CY114" t="s">
        <v>74</v>
      </c>
      <c r="CZ114" t="s">
        <v>571</v>
      </c>
      <c r="DA114" t="s">
        <v>70</v>
      </c>
      <c r="DB114" t="s">
        <v>567</v>
      </c>
      <c r="DC114" t="s">
        <v>569</v>
      </c>
      <c r="DD114" t="s">
        <v>1286</v>
      </c>
      <c r="DE114" t="s">
        <v>1287</v>
      </c>
      <c r="DF114">
        <v>0</v>
      </c>
      <c r="DG114" t="s">
        <v>991</v>
      </c>
      <c r="DH114" t="s">
        <v>75</v>
      </c>
      <c r="DI114" t="s">
        <v>75</v>
      </c>
      <c r="DJ114" t="s">
        <v>75</v>
      </c>
      <c r="DK114" t="s">
        <v>75</v>
      </c>
    </row>
    <row r="115" spans="1:115" x14ac:dyDescent="0.35">
      <c r="A115" t="s">
        <v>75</v>
      </c>
      <c r="B115" t="s">
        <v>994</v>
      </c>
      <c r="C115" t="s">
        <v>1093</v>
      </c>
      <c r="D115" t="s">
        <v>1097</v>
      </c>
      <c r="E115" t="s">
        <v>988</v>
      </c>
      <c r="F115" t="s">
        <v>1095</v>
      </c>
      <c r="G115" t="s">
        <v>242</v>
      </c>
      <c r="H115" t="s">
        <v>1024</v>
      </c>
      <c r="I115" t="s">
        <v>574</v>
      </c>
      <c r="J115" t="s">
        <v>1098</v>
      </c>
      <c r="K115" t="s">
        <v>75</v>
      </c>
      <c r="L115" t="s">
        <v>242</v>
      </c>
      <c r="M115" t="s">
        <v>242</v>
      </c>
      <c r="N115" t="s">
        <v>990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 t="s">
        <v>2</v>
      </c>
      <c r="CP115" t="s">
        <v>43</v>
      </c>
      <c r="CQ115" t="s">
        <v>43</v>
      </c>
      <c r="CR115" t="s">
        <v>43</v>
      </c>
      <c r="CS115" t="s">
        <v>572</v>
      </c>
      <c r="CT115" t="s">
        <v>75</v>
      </c>
      <c r="CU115" t="s">
        <v>852</v>
      </c>
      <c r="CV115" t="s">
        <v>574</v>
      </c>
      <c r="CW115">
        <v>2020</v>
      </c>
      <c r="CX115">
        <v>8</v>
      </c>
      <c r="CY115" t="s">
        <v>74</v>
      </c>
      <c r="CZ115" t="s">
        <v>571</v>
      </c>
      <c r="DA115" t="s">
        <v>70</v>
      </c>
      <c r="DB115" t="s">
        <v>567</v>
      </c>
      <c r="DC115" t="s">
        <v>573</v>
      </c>
      <c r="DD115" t="s">
        <v>576</v>
      </c>
      <c r="DE115" t="s">
        <v>575</v>
      </c>
      <c r="DF115">
        <v>0</v>
      </c>
      <c r="DG115" t="s">
        <v>991</v>
      </c>
      <c r="DH115" t="s">
        <v>75</v>
      </c>
      <c r="DI115" t="s">
        <v>75</v>
      </c>
      <c r="DJ115" t="s">
        <v>75</v>
      </c>
      <c r="DK115" t="s">
        <v>75</v>
      </c>
    </row>
    <row r="116" spans="1:115" x14ac:dyDescent="0.35">
      <c r="A116" t="s">
        <v>75</v>
      </c>
      <c r="B116" t="s">
        <v>994</v>
      </c>
      <c r="C116" t="s">
        <v>1093</v>
      </c>
      <c r="D116" t="s">
        <v>1100</v>
      </c>
      <c r="E116" t="s">
        <v>988</v>
      </c>
      <c r="F116" t="s">
        <v>1095</v>
      </c>
      <c r="G116" t="s">
        <v>242</v>
      </c>
      <c r="H116" t="s">
        <v>1024</v>
      </c>
      <c r="I116" t="s">
        <v>588</v>
      </c>
      <c r="J116" t="s">
        <v>1101</v>
      </c>
      <c r="K116" t="s">
        <v>75</v>
      </c>
      <c r="L116" t="s">
        <v>242</v>
      </c>
      <c r="M116" t="s">
        <v>242</v>
      </c>
      <c r="N116" t="s">
        <v>990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 t="s">
        <v>2</v>
      </c>
      <c r="CP116" t="s">
        <v>43</v>
      </c>
      <c r="CQ116" t="s">
        <v>43</v>
      </c>
      <c r="CR116" t="s">
        <v>43</v>
      </c>
      <c r="CS116" t="s">
        <v>586</v>
      </c>
      <c r="CT116" t="s">
        <v>75</v>
      </c>
      <c r="CU116" t="s">
        <v>852</v>
      </c>
      <c r="CV116" t="s">
        <v>588</v>
      </c>
      <c r="CW116">
        <v>2020</v>
      </c>
      <c r="CX116">
        <v>7</v>
      </c>
      <c r="CY116" t="s">
        <v>74</v>
      </c>
      <c r="CZ116" t="s">
        <v>591</v>
      </c>
      <c r="DA116" t="s">
        <v>70</v>
      </c>
      <c r="DB116" t="s">
        <v>585</v>
      </c>
      <c r="DC116" t="s">
        <v>587</v>
      </c>
      <c r="DD116" t="s">
        <v>590</v>
      </c>
      <c r="DE116" t="s">
        <v>589</v>
      </c>
      <c r="DF116">
        <v>0</v>
      </c>
      <c r="DG116" t="s">
        <v>991</v>
      </c>
      <c r="DH116" t="s">
        <v>75</v>
      </c>
      <c r="DI116" t="s">
        <v>75</v>
      </c>
      <c r="DJ116" t="s">
        <v>75</v>
      </c>
      <c r="DK116" t="s">
        <v>75</v>
      </c>
    </row>
    <row r="117" spans="1:115" x14ac:dyDescent="0.35">
      <c r="A117" t="s">
        <v>75</v>
      </c>
      <c r="B117" t="s">
        <v>994</v>
      </c>
      <c r="C117" t="s">
        <v>1093</v>
      </c>
      <c r="D117" t="s">
        <v>1100</v>
      </c>
      <c r="E117" t="s">
        <v>988</v>
      </c>
      <c r="F117" t="s">
        <v>1095</v>
      </c>
      <c r="G117" t="s">
        <v>242</v>
      </c>
      <c r="H117" t="s">
        <v>1024</v>
      </c>
      <c r="I117" t="s">
        <v>593</v>
      </c>
      <c r="J117" t="s">
        <v>1102</v>
      </c>
      <c r="K117" t="s">
        <v>75</v>
      </c>
      <c r="L117" t="s">
        <v>242</v>
      </c>
      <c r="M117" t="s">
        <v>242</v>
      </c>
      <c r="N117" t="s">
        <v>990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 t="s">
        <v>2</v>
      </c>
      <c r="CP117" t="s">
        <v>43</v>
      </c>
      <c r="CQ117" t="s">
        <v>43</v>
      </c>
      <c r="CR117" t="s">
        <v>43</v>
      </c>
      <c r="CS117" t="s">
        <v>592</v>
      </c>
      <c r="CT117" t="s">
        <v>75</v>
      </c>
      <c r="CU117" t="s">
        <v>852</v>
      </c>
      <c r="CV117" t="s">
        <v>593</v>
      </c>
      <c r="CW117">
        <v>2020</v>
      </c>
      <c r="CX117">
        <v>5</v>
      </c>
      <c r="CY117" t="s">
        <v>74</v>
      </c>
      <c r="CZ117" t="s">
        <v>591</v>
      </c>
      <c r="DA117" t="s">
        <v>70</v>
      </c>
      <c r="DB117" t="s">
        <v>585</v>
      </c>
      <c r="DC117" t="s">
        <v>587</v>
      </c>
      <c r="DD117" t="s">
        <v>595</v>
      </c>
      <c r="DE117" t="s">
        <v>594</v>
      </c>
      <c r="DF117">
        <v>0</v>
      </c>
      <c r="DG117" t="s">
        <v>991</v>
      </c>
      <c r="DH117" t="s">
        <v>75</v>
      </c>
      <c r="DI117" t="s">
        <v>75</v>
      </c>
      <c r="DJ117" t="s">
        <v>75</v>
      </c>
      <c r="DK117" t="s">
        <v>75</v>
      </c>
    </row>
    <row r="118" spans="1:115" x14ac:dyDescent="0.35">
      <c r="A118" t="s">
        <v>75</v>
      </c>
      <c r="B118" t="s">
        <v>994</v>
      </c>
      <c r="C118" t="s">
        <v>1093</v>
      </c>
      <c r="D118" t="s">
        <v>1103</v>
      </c>
      <c r="E118" t="s">
        <v>988</v>
      </c>
      <c r="F118" t="s">
        <v>1095</v>
      </c>
      <c r="G118" t="s">
        <v>242</v>
      </c>
      <c r="H118" t="s">
        <v>1024</v>
      </c>
      <c r="I118" t="s">
        <v>1104</v>
      </c>
      <c r="J118" t="s">
        <v>1105</v>
      </c>
      <c r="K118" t="s">
        <v>75</v>
      </c>
      <c r="L118" t="s">
        <v>242</v>
      </c>
      <c r="M118" t="s">
        <v>242</v>
      </c>
      <c r="N118" t="s">
        <v>990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 t="s">
        <v>2</v>
      </c>
      <c r="CP118" t="s">
        <v>43</v>
      </c>
      <c r="CQ118" t="s">
        <v>43</v>
      </c>
      <c r="CR118" t="s">
        <v>43</v>
      </c>
      <c r="CS118" t="s">
        <v>596</v>
      </c>
      <c r="CT118" t="s">
        <v>75</v>
      </c>
      <c r="CU118" t="s">
        <v>852</v>
      </c>
      <c r="CV118" t="s">
        <v>598</v>
      </c>
      <c r="CW118">
        <v>2020</v>
      </c>
      <c r="CX118">
        <v>11</v>
      </c>
      <c r="CY118" t="s">
        <v>74</v>
      </c>
      <c r="CZ118" t="s">
        <v>591</v>
      </c>
      <c r="DA118" t="s">
        <v>70</v>
      </c>
      <c r="DB118" t="s">
        <v>585</v>
      </c>
      <c r="DC118" t="s">
        <v>597</v>
      </c>
      <c r="DD118" t="s">
        <v>600</v>
      </c>
      <c r="DE118" t="s">
        <v>599</v>
      </c>
      <c r="DF118">
        <v>0</v>
      </c>
      <c r="DG118" t="s">
        <v>991</v>
      </c>
      <c r="DH118" t="s">
        <v>75</v>
      </c>
      <c r="DI118" t="s">
        <v>75</v>
      </c>
      <c r="DJ118" t="s">
        <v>75</v>
      </c>
      <c r="DK118" t="s">
        <v>75</v>
      </c>
    </row>
    <row r="119" spans="1:115" x14ac:dyDescent="0.35">
      <c r="A119" t="s">
        <v>75</v>
      </c>
      <c r="B119" t="s">
        <v>994</v>
      </c>
      <c r="C119" t="s">
        <v>995</v>
      </c>
      <c r="D119" t="s">
        <v>1106</v>
      </c>
      <c r="E119" t="s">
        <v>988</v>
      </c>
      <c r="F119" t="s">
        <v>997</v>
      </c>
      <c r="G119" t="s">
        <v>242</v>
      </c>
      <c r="H119" t="s">
        <v>1024</v>
      </c>
      <c r="I119" t="s">
        <v>1107</v>
      </c>
      <c r="J119" t="s">
        <v>1108</v>
      </c>
      <c r="K119" t="s">
        <v>75</v>
      </c>
      <c r="L119" t="s">
        <v>242</v>
      </c>
      <c r="M119" t="s">
        <v>242</v>
      </c>
      <c r="N119" t="s">
        <v>990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 t="s">
        <v>2</v>
      </c>
      <c r="CP119" t="s">
        <v>43</v>
      </c>
      <c r="CQ119" t="s">
        <v>43</v>
      </c>
      <c r="CR119" t="s">
        <v>43</v>
      </c>
      <c r="CS119" t="s">
        <v>256</v>
      </c>
      <c r="CT119" t="s">
        <v>75</v>
      </c>
      <c r="CU119" t="s">
        <v>852</v>
      </c>
      <c r="CV119" t="s">
        <v>258</v>
      </c>
      <c r="CW119">
        <v>2021</v>
      </c>
      <c r="CX119">
        <v>1</v>
      </c>
      <c r="CY119" t="s">
        <v>74</v>
      </c>
      <c r="CZ119" t="s">
        <v>255</v>
      </c>
      <c r="DA119" t="s">
        <v>70</v>
      </c>
      <c r="DB119" t="s">
        <v>249</v>
      </c>
      <c r="DC119" t="s">
        <v>257</v>
      </c>
      <c r="DD119" t="s">
        <v>260</v>
      </c>
      <c r="DE119" t="s">
        <v>259</v>
      </c>
      <c r="DF119">
        <v>0</v>
      </c>
      <c r="DG119" t="s">
        <v>991</v>
      </c>
      <c r="DH119" t="s">
        <v>75</v>
      </c>
      <c r="DI119" t="s">
        <v>75</v>
      </c>
      <c r="DJ119" t="s">
        <v>75</v>
      </c>
      <c r="DK119" t="s">
        <v>75</v>
      </c>
    </row>
    <row r="120" spans="1:115" x14ac:dyDescent="0.35">
      <c r="A120" t="s">
        <v>75</v>
      </c>
      <c r="B120" t="s">
        <v>985</v>
      </c>
      <c r="C120" t="s">
        <v>1017</v>
      </c>
      <c r="D120" t="s">
        <v>1018</v>
      </c>
      <c r="E120" t="s">
        <v>988</v>
      </c>
      <c r="F120" t="s">
        <v>1019</v>
      </c>
      <c r="G120" t="s">
        <v>242</v>
      </c>
      <c r="H120" t="s">
        <v>1024</v>
      </c>
      <c r="I120" t="s">
        <v>390</v>
      </c>
      <c r="J120" t="s">
        <v>1020</v>
      </c>
      <c r="K120" t="s">
        <v>75</v>
      </c>
      <c r="L120" t="s">
        <v>242</v>
      </c>
      <c r="M120" t="s">
        <v>390</v>
      </c>
      <c r="N120" t="s">
        <v>990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 t="s">
        <v>2</v>
      </c>
      <c r="CP120" t="s">
        <v>43</v>
      </c>
      <c r="CQ120" t="s">
        <v>43</v>
      </c>
      <c r="CR120" t="s">
        <v>43</v>
      </c>
      <c r="CS120" t="s">
        <v>386</v>
      </c>
      <c r="CT120" t="s">
        <v>75</v>
      </c>
      <c r="CU120" t="s">
        <v>851</v>
      </c>
      <c r="CV120" t="s">
        <v>390</v>
      </c>
      <c r="CW120">
        <v>1981</v>
      </c>
      <c r="CX120">
        <v>3</v>
      </c>
      <c r="CY120" t="s">
        <v>74</v>
      </c>
      <c r="CZ120" t="s">
        <v>388</v>
      </c>
      <c r="DA120" t="s">
        <v>70</v>
      </c>
      <c r="DB120" t="s">
        <v>386</v>
      </c>
      <c r="DC120" t="s">
        <v>387</v>
      </c>
      <c r="DD120" t="s">
        <v>392</v>
      </c>
      <c r="DE120" t="s">
        <v>391</v>
      </c>
      <c r="DF120">
        <v>0</v>
      </c>
      <c r="DG120" t="s">
        <v>991</v>
      </c>
      <c r="DH120" t="s">
        <v>75</v>
      </c>
      <c r="DI120" t="s">
        <v>75</v>
      </c>
      <c r="DJ120" t="s">
        <v>75</v>
      </c>
      <c r="DK120" t="s">
        <v>75</v>
      </c>
    </row>
    <row r="121" spans="1:115" x14ac:dyDescent="0.35">
      <c r="A121" t="s">
        <v>75</v>
      </c>
      <c r="B121" t="s">
        <v>994</v>
      </c>
      <c r="C121" t="s">
        <v>1093</v>
      </c>
      <c r="D121" t="s">
        <v>1214</v>
      </c>
      <c r="E121" t="s">
        <v>988</v>
      </c>
      <c r="F121" t="s">
        <v>1095</v>
      </c>
      <c r="G121" t="s">
        <v>242</v>
      </c>
      <c r="H121" t="s">
        <v>1024</v>
      </c>
      <c r="I121" t="s">
        <v>752</v>
      </c>
      <c r="J121" t="s">
        <v>1215</v>
      </c>
      <c r="K121" t="s">
        <v>75</v>
      </c>
      <c r="L121" t="s">
        <v>242</v>
      </c>
      <c r="M121" t="s">
        <v>242</v>
      </c>
      <c r="N121" t="s">
        <v>990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 t="s">
        <v>2</v>
      </c>
      <c r="CP121" t="s">
        <v>43</v>
      </c>
      <c r="CQ121" t="s">
        <v>43</v>
      </c>
      <c r="CR121" t="s">
        <v>43</v>
      </c>
      <c r="CS121" t="s">
        <v>750</v>
      </c>
      <c r="CT121" t="s">
        <v>75</v>
      </c>
      <c r="CU121" t="s">
        <v>852</v>
      </c>
      <c r="CV121" t="s">
        <v>752</v>
      </c>
      <c r="CW121">
        <v>2021</v>
      </c>
      <c r="CX121">
        <v>6</v>
      </c>
      <c r="CY121" t="s">
        <v>74</v>
      </c>
      <c r="CZ121" t="s">
        <v>755</v>
      </c>
      <c r="DA121" t="s">
        <v>70</v>
      </c>
      <c r="DB121" t="s">
        <v>749</v>
      </c>
      <c r="DC121" t="s">
        <v>751</v>
      </c>
      <c r="DD121" t="s">
        <v>754</v>
      </c>
      <c r="DE121" t="s">
        <v>753</v>
      </c>
      <c r="DF121">
        <v>0</v>
      </c>
      <c r="DG121" t="s">
        <v>991</v>
      </c>
      <c r="DH121" t="s">
        <v>75</v>
      </c>
      <c r="DI121" t="s">
        <v>75</v>
      </c>
      <c r="DJ121" t="s">
        <v>75</v>
      </c>
      <c r="DK121" t="s">
        <v>75</v>
      </c>
    </row>
    <row r="122" spans="1:115" x14ac:dyDescent="0.35">
      <c r="A122" t="s">
        <v>75</v>
      </c>
      <c r="B122" t="s">
        <v>994</v>
      </c>
      <c r="C122" t="s">
        <v>995</v>
      </c>
      <c r="D122" t="s">
        <v>1109</v>
      </c>
      <c r="E122" t="s">
        <v>988</v>
      </c>
      <c r="F122" t="s">
        <v>997</v>
      </c>
      <c r="G122" t="s">
        <v>242</v>
      </c>
      <c r="H122" t="s">
        <v>1024</v>
      </c>
      <c r="I122" t="s">
        <v>604</v>
      </c>
      <c r="J122" t="s">
        <v>1110</v>
      </c>
      <c r="K122" t="s">
        <v>75</v>
      </c>
      <c r="L122" t="s">
        <v>242</v>
      </c>
      <c r="M122" t="s">
        <v>242</v>
      </c>
      <c r="N122" t="s">
        <v>990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 t="s">
        <v>2</v>
      </c>
      <c r="CP122" t="s">
        <v>43</v>
      </c>
      <c r="CQ122" t="s">
        <v>43</v>
      </c>
      <c r="CR122" t="s">
        <v>43</v>
      </c>
      <c r="CS122" t="s">
        <v>602</v>
      </c>
      <c r="CT122" t="s">
        <v>75</v>
      </c>
      <c r="CU122" t="s">
        <v>852</v>
      </c>
      <c r="CV122" t="s">
        <v>604</v>
      </c>
      <c r="CW122">
        <v>2020</v>
      </c>
      <c r="CX122">
        <v>8</v>
      </c>
      <c r="CY122" t="s">
        <v>74</v>
      </c>
      <c r="CZ122" t="s">
        <v>265</v>
      </c>
      <c r="DA122" t="s">
        <v>70</v>
      </c>
      <c r="DB122" t="s">
        <v>601</v>
      </c>
      <c r="DC122" t="s">
        <v>603</v>
      </c>
      <c r="DD122" t="s">
        <v>606</v>
      </c>
      <c r="DE122" t="s">
        <v>605</v>
      </c>
      <c r="DF122">
        <v>0</v>
      </c>
      <c r="DG122" t="s">
        <v>991</v>
      </c>
      <c r="DH122" t="s">
        <v>75</v>
      </c>
      <c r="DI122" t="s">
        <v>75</v>
      </c>
      <c r="DJ122" t="s">
        <v>75</v>
      </c>
      <c r="DK122" t="s">
        <v>75</v>
      </c>
    </row>
    <row r="123" spans="1:115" x14ac:dyDescent="0.35">
      <c r="A123" t="s">
        <v>75</v>
      </c>
      <c r="B123" t="s">
        <v>994</v>
      </c>
      <c r="C123" t="s">
        <v>995</v>
      </c>
      <c r="D123" t="s">
        <v>1109</v>
      </c>
      <c r="E123" t="s">
        <v>988</v>
      </c>
      <c r="F123" t="s">
        <v>997</v>
      </c>
      <c r="G123" t="s">
        <v>242</v>
      </c>
      <c r="H123" t="s">
        <v>1024</v>
      </c>
      <c r="I123" t="s">
        <v>608</v>
      </c>
      <c r="J123" t="s">
        <v>1111</v>
      </c>
      <c r="K123" t="s">
        <v>75</v>
      </c>
      <c r="L123" t="s">
        <v>242</v>
      </c>
      <c r="M123" t="s">
        <v>242</v>
      </c>
      <c r="N123" t="s">
        <v>990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 t="s">
        <v>2</v>
      </c>
      <c r="CP123" t="s">
        <v>43</v>
      </c>
      <c r="CQ123" t="s">
        <v>43</v>
      </c>
      <c r="CR123" t="s">
        <v>43</v>
      </c>
      <c r="CS123" t="s">
        <v>607</v>
      </c>
      <c r="CT123" t="s">
        <v>75</v>
      </c>
      <c r="CU123" t="s">
        <v>852</v>
      </c>
      <c r="CV123" t="s">
        <v>608</v>
      </c>
      <c r="CW123">
        <v>2020</v>
      </c>
      <c r="CX123">
        <v>7</v>
      </c>
      <c r="CY123" t="s">
        <v>74</v>
      </c>
      <c r="CZ123" t="s">
        <v>265</v>
      </c>
      <c r="DA123" t="s">
        <v>70</v>
      </c>
      <c r="DB123" t="s">
        <v>601</v>
      </c>
      <c r="DC123" t="s">
        <v>603</v>
      </c>
      <c r="DD123" t="s">
        <v>610</v>
      </c>
      <c r="DE123" t="s">
        <v>609</v>
      </c>
      <c r="DF123">
        <v>0</v>
      </c>
      <c r="DG123" t="s">
        <v>991</v>
      </c>
      <c r="DH123" t="s">
        <v>75</v>
      </c>
      <c r="DI123" t="s">
        <v>75</v>
      </c>
      <c r="DJ123" t="s">
        <v>75</v>
      </c>
      <c r="DK123" t="s">
        <v>75</v>
      </c>
    </row>
    <row r="124" spans="1:115" x14ac:dyDescent="0.35">
      <c r="A124" t="s">
        <v>75</v>
      </c>
      <c r="B124" t="s">
        <v>994</v>
      </c>
      <c r="C124" t="s">
        <v>1004</v>
      </c>
      <c r="D124" t="s">
        <v>1005</v>
      </c>
      <c r="E124" t="s">
        <v>988</v>
      </c>
      <c r="F124" t="s">
        <v>1006</v>
      </c>
      <c r="G124" t="s">
        <v>242</v>
      </c>
      <c r="H124" t="s">
        <v>1024</v>
      </c>
      <c r="I124" t="s">
        <v>1290</v>
      </c>
      <c r="J124" t="s">
        <v>1116</v>
      </c>
      <c r="K124" t="s">
        <v>75</v>
      </c>
      <c r="L124" t="s">
        <v>242</v>
      </c>
      <c r="M124" t="s">
        <v>304</v>
      </c>
      <c r="N124" t="s">
        <v>990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 t="s">
        <v>2</v>
      </c>
      <c r="CP124" t="s">
        <v>43</v>
      </c>
      <c r="CQ124" t="s">
        <v>43</v>
      </c>
      <c r="CR124" t="s">
        <v>43</v>
      </c>
      <c r="CS124" t="s">
        <v>303</v>
      </c>
      <c r="CT124" t="s">
        <v>75</v>
      </c>
      <c r="CU124" t="s">
        <v>852</v>
      </c>
      <c r="CV124" t="s">
        <v>302</v>
      </c>
      <c r="CW124">
        <v>2014</v>
      </c>
      <c r="CX124">
        <v>8</v>
      </c>
      <c r="CY124" t="s">
        <v>74</v>
      </c>
      <c r="CZ124" t="s">
        <v>217</v>
      </c>
      <c r="DA124" t="s">
        <v>70</v>
      </c>
      <c r="DB124" t="s">
        <v>283</v>
      </c>
      <c r="DC124" t="s">
        <v>285</v>
      </c>
      <c r="DD124" t="s">
        <v>300</v>
      </c>
      <c r="DE124" t="s">
        <v>299</v>
      </c>
      <c r="DF124">
        <v>0</v>
      </c>
      <c r="DG124" t="s">
        <v>991</v>
      </c>
      <c r="DH124" t="s">
        <v>75</v>
      </c>
      <c r="DI124" t="s">
        <v>75</v>
      </c>
      <c r="DJ124" t="s">
        <v>75</v>
      </c>
      <c r="DK124" t="s">
        <v>75</v>
      </c>
    </row>
    <row r="125" spans="1:115" x14ac:dyDescent="0.35">
      <c r="A125" t="s">
        <v>75</v>
      </c>
      <c r="B125" t="s">
        <v>994</v>
      </c>
      <c r="C125" t="s">
        <v>1004</v>
      </c>
      <c r="D125" t="s">
        <v>1005</v>
      </c>
      <c r="E125" t="s">
        <v>988</v>
      </c>
      <c r="F125" t="s">
        <v>1006</v>
      </c>
      <c r="G125" t="s">
        <v>242</v>
      </c>
      <c r="H125" t="s">
        <v>1024</v>
      </c>
      <c r="I125" t="s">
        <v>304</v>
      </c>
      <c r="J125" t="s">
        <v>1009</v>
      </c>
      <c r="K125" t="s">
        <v>75</v>
      </c>
      <c r="L125" t="s">
        <v>242</v>
      </c>
      <c r="M125" t="s">
        <v>304</v>
      </c>
      <c r="N125" t="s">
        <v>990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 t="s">
        <v>2</v>
      </c>
      <c r="CP125" t="s">
        <v>43</v>
      </c>
      <c r="CQ125" t="s">
        <v>43</v>
      </c>
      <c r="CR125" t="s">
        <v>43</v>
      </c>
      <c r="CS125" t="s">
        <v>283</v>
      </c>
      <c r="CT125" t="s">
        <v>75</v>
      </c>
      <c r="CU125" t="s">
        <v>852</v>
      </c>
      <c r="CV125" t="s">
        <v>304</v>
      </c>
      <c r="CW125">
        <v>2017</v>
      </c>
      <c r="CX125">
        <v>9</v>
      </c>
      <c r="CY125" t="s">
        <v>74</v>
      </c>
      <c r="CZ125" t="s">
        <v>217</v>
      </c>
      <c r="DA125" t="s">
        <v>70</v>
      </c>
      <c r="DB125" t="s">
        <v>283</v>
      </c>
      <c r="DC125" t="s">
        <v>285</v>
      </c>
      <c r="DD125" t="s">
        <v>306</v>
      </c>
      <c r="DE125" t="s">
        <v>305</v>
      </c>
      <c r="DF125">
        <v>0</v>
      </c>
      <c r="DG125" t="s">
        <v>991</v>
      </c>
      <c r="DH125" t="s">
        <v>75</v>
      </c>
      <c r="DI125" t="s">
        <v>75</v>
      </c>
      <c r="DJ125" t="s">
        <v>75</v>
      </c>
      <c r="DK125" t="s">
        <v>75</v>
      </c>
    </row>
    <row r="126" spans="1:115" x14ac:dyDescent="0.35">
      <c r="A126" t="s">
        <v>75</v>
      </c>
      <c r="B126" t="s">
        <v>994</v>
      </c>
      <c r="C126" t="s">
        <v>1004</v>
      </c>
      <c r="D126" t="s">
        <v>1005</v>
      </c>
      <c r="E126" t="s">
        <v>988</v>
      </c>
      <c r="F126" t="s">
        <v>1006</v>
      </c>
      <c r="G126" t="s">
        <v>242</v>
      </c>
      <c r="H126" t="s">
        <v>1024</v>
      </c>
      <c r="I126" t="s">
        <v>1216</v>
      </c>
      <c r="J126" t="s">
        <v>1217</v>
      </c>
      <c r="K126" t="s">
        <v>75</v>
      </c>
      <c r="L126" t="s">
        <v>242</v>
      </c>
      <c r="M126" t="s">
        <v>304</v>
      </c>
      <c r="N126" t="s">
        <v>990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 t="s">
        <v>2</v>
      </c>
      <c r="CP126" t="s">
        <v>43</v>
      </c>
      <c r="CQ126" t="s">
        <v>43</v>
      </c>
      <c r="CR126" t="s">
        <v>43</v>
      </c>
      <c r="CS126" t="s">
        <v>311</v>
      </c>
      <c r="CT126" t="s">
        <v>75</v>
      </c>
      <c r="CU126" t="s">
        <v>852</v>
      </c>
      <c r="CV126" t="s">
        <v>312</v>
      </c>
      <c r="CW126">
        <v>2017</v>
      </c>
      <c r="CX126">
        <v>10</v>
      </c>
      <c r="CY126" t="s">
        <v>74</v>
      </c>
      <c r="CZ126" t="s">
        <v>217</v>
      </c>
      <c r="DA126" t="s">
        <v>70</v>
      </c>
      <c r="DB126" t="s">
        <v>283</v>
      </c>
      <c r="DC126" t="s">
        <v>285</v>
      </c>
      <c r="DD126" t="s">
        <v>314</v>
      </c>
      <c r="DE126" t="s">
        <v>313</v>
      </c>
      <c r="DF126">
        <v>0</v>
      </c>
      <c r="DG126" t="s">
        <v>991</v>
      </c>
      <c r="DH126" t="s">
        <v>75</v>
      </c>
      <c r="DI126" t="s">
        <v>75</v>
      </c>
      <c r="DJ126" t="s">
        <v>75</v>
      </c>
      <c r="DK126" t="s">
        <v>75</v>
      </c>
    </row>
    <row r="127" spans="1:115" x14ac:dyDescent="0.35">
      <c r="A127" t="s">
        <v>75</v>
      </c>
      <c r="B127" t="s">
        <v>994</v>
      </c>
      <c r="C127" t="s">
        <v>1004</v>
      </c>
      <c r="D127" t="s">
        <v>1005</v>
      </c>
      <c r="E127" t="s">
        <v>988</v>
      </c>
      <c r="F127" t="s">
        <v>1006</v>
      </c>
      <c r="G127" t="s">
        <v>242</v>
      </c>
      <c r="H127" t="s">
        <v>1024</v>
      </c>
      <c r="I127" t="s">
        <v>304</v>
      </c>
      <c r="J127" t="s">
        <v>1009</v>
      </c>
      <c r="K127" t="s">
        <v>75</v>
      </c>
      <c r="L127" t="s">
        <v>242</v>
      </c>
      <c r="M127" t="s">
        <v>304</v>
      </c>
      <c r="N127" t="s">
        <v>990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 t="s">
        <v>2</v>
      </c>
      <c r="CP127" t="s">
        <v>43</v>
      </c>
      <c r="CQ127" t="s">
        <v>43</v>
      </c>
      <c r="CR127" t="s">
        <v>43</v>
      </c>
      <c r="CS127" t="s">
        <v>315</v>
      </c>
      <c r="CT127" t="s">
        <v>75</v>
      </c>
      <c r="CU127" t="s">
        <v>852</v>
      </c>
      <c r="CV127" t="s">
        <v>316</v>
      </c>
      <c r="CW127">
        <v>2017</v>
      </c>
      <c r="CX127">
        <v>10</v>
      </c>
      <c r="CY127" t="s">
        <v>74</v>
      </c>
      <c r="CZ127" t="s">
        <v>217</v>
      </c>
      <c r="DA127" t="s">
        <v>70</v>
      </c>
      <c r="DB127" t="s">
        <v>283</v>
      </c>
      <c r="DC127" t="s">
        <v>285</v>
      </c>
      <c r="DD127" t="s">
        <v>306</v>
      </c>
      <c r="DE127" t="s">
        <v>317</v>
      </c>
      <c r="DF127">
        <v>0</v>
      </c>
      <c r="DG127" t="s">
        <v>991</v>
      </c>
      <c r="DH127" t="s">
        <v>75</v>
      </c>
      <c r="DI127" t="s">
        <v>75</v>
      </c>
      <c r="DJ127" t="s">
        <v>75</v>
      </c>
      <c r="DK127" t="s">
        <v>75</v>
      </c>
    </row>
    <row r="128" spans="1:115" x14ac:dyDescent="0.35">
      <c r="A128" t="s">
        <v>75</v>
      </c>
      <c r="B128" t="s">
        <v>994</v>
      </c>
      <c r="C128" t="s">
        <v>1004</v>
      </c>
      <c r="D128" t="s">
        <v>1005</v>
      </c>
      <c r="E128" t="s">
        <v>988</v>
      </c>
      <c r="F128" t="s">
        <v>1006</v>
      </c>
      <c r="G128" t="s">
        <v>242</v>
      </c>
      <c r="H128" t="s">
        <v>1024</v>
      </c>
      <c r="I128" t="s">
        <v>304</v>
      </c>
      <c r="J128" t="s">
        <v>1009</v>
      </c>
      <c r="K128" t="s">
        <v>75</v>
      </c>
      <c r="L128" t="s">
        <v>242</v>
      </c>
      <c r="M128" t="s">
        <v>304</v>
      </c>
      <c r="N128" t="s">
        <v>990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 t="s">
        <v>2</v>
      </c>
      <c r="CP128" t="s">
        <v>43</v>
      </c>
      <c r="CQ128" t="s">
        <v>43</v>
      </c>
      <c r="CR128" t="s">
        <v>43</v>
      </c>
      <c r="CS128" t="s">
        <v>318</v>
      </c>
      <c r="CT128" t="s">
        <v>75</v>
      </c>
      <c r="CU128" t="s">
        <v>852</v>
      </c>
      <c r="CV128" t="s">
        <v>319</v>
      </c>
      <c r="CW128">
        <v>2017</v>
      </c>
      <c r="CX128">
        <v>11</v>
      </c>
      <c r="CY128" t="s">
        <v>74</v>
      </c>
      <c r="CZ128" t="s">
        <v>217</v>
      </c>
      <c r="DA128" t="s">
        <v>70</v>
      </c>
      <c r="DB128" t="s">
        <v>283</v>
      </c>
      <c r="DC128" t="s">
        <v>285</v>
      </c>
      <c r="DD128" t="s">
        <v>321</v>
      </c>
      <c r="DE128" t="s">
        <v>320</v>
      </c>
      <c r="DF128">
        <v>0</v>
      </c>
      <c r="DG128" t="s">
        <v>991</v>
      </c>
      <c r="DH128" t="s">
        <v>75</v>
      </c>
      <c r="DI128" t="s">
        <v>75</v>
      </c>
      <c r="DJ128" t="s">
        <v>75</v>
      </c>
      <c r="DK128" t="s">
        <v>75</v>
      </c>
    </row>
    <row r="129" spans="1:115" x14ac:dyDescent="0.35">
      <c r="A129" t="s">
        <v>75</v>
      </c>
      <c r="B129" t="s">
        <v>994</v>
      </c>
      <c r="C129" t="s">
        <v>1004</v>
      </c>
      <c r="D129" t="s">
        <v>1005</v>
      </c>
      <c r="E129" t="s">
        <v>988</v>
      </c>
      <c r="F129" t="s">
        <v>1006</v>
      </c>
      <c r="G129" t="s">
        <v>242</v>
      </c>
      <c r="H129" t="s">
        <v>1024</v>
      </c>
      <c r="I129" t="s">
        <v>304</v>
      </c>
      <c r="J129" t="s">
        <v>1009</v>
      </c>
      <c r="K129" t="s">
        <v>75</v>
      </c>
      <c r="L129" t="s">
        <v>242</v>
      </c>
      <c r="M129" t="s">
        <v>304</v>
      </c>
      <c r="N129" t="s">
        <v>990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 t="s">
        <v>2</v>
      </c>
      <c r="CP129" t="s">
        <v>43</v>
      </c>
      <c r="CQ129" t="s">
        <v>43</v>
      </c>
      <c r="CR129" t="s">
        <v>43</v>
      </c>
      <c r="CS129" t="s">
        <v>322</v>
      </c>
      <c r="CT129" t="s">
        <v>75</v>
      </c>
      <c r="CU129" t="s">
        <v>852</v>
      </c>
      <c r="CV129" t="s">
        <v>323</v>
      </c>
      <c r="CW129">
        <v>2014</v>
      </c>
      <c r="CX129">
        <v>5</v>
      </c>
      <c r="CY129" t="s">
        <v>74</v>
      </c>
      <c r="CZ129" t="s">
        <v>217</v>
      </c>
      <c r="DA129" t="s">
        <v>70</v>
      </c>
      <c r="DB129" t="s">
        <v>283</v>
      </c>
      <c r="DC129" t="s">
        <v>285</v>
      </c>
      <c r="DD129" t="s">
        <v>325</v>
      </c>
      <c r="DE129" t="s">
        <v>324</v>
      </c>
      <c r="DF129">
        <v>0</v>
      </c>
      <c r="DG129" t="s">
        <v>991</v>
      </c>
      <c r="DH129" t="s">
        <v>75</v>
      </c>
      <c r="DI129" t="s">
        <v>75</v>
      </c>
      <c r="DJ129" t="s">
        <v>75</v>
      </c>
      <c r="DK129" t="s">
        <v>75</v>
      </c>
    </row>
    <row r="130" spans="1:115" x14ac:dyDescent="0.35">
      <c r="A130" t="s">
        <v>75</v>
      </c>
      <c r="B130" t="s">
        <v>994</v>
      </c>
      <c r="C130" t="s">
        <v>1004</v>
      </c>
      <c r="D130" t="s">
        <v>1005</v>
      </c>
      <c r="E130" t="s">
        <v>988</v>
      </c>
      <c r="F130" t="s">
        <v>1006</v>
      </c>
      <c r="G130" t="s">
        <v>242</v>
      </c>
      <c r="H130" t="s">
        <v>1024</v>
      </c>
      <c r="I130" t="s">
        <v>1218</v>
      </c>
      <c r="J130" t="s">
        <v>1219</v>
      </c>
      <c r="K130" t="s">
        <v>75</v>
      </c>
      <c r="L130" t="s">
        <v>242</v>
      </c>
      <c r="M130" t="s">
        <v>304</v>
      </c>
      <c r="N130" t="s">
        <v>990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 t="s">
        <v>2</v>
      </c>
      <c r="CP130" t="s">
        <v>43</v>
      </c>
      <c r="CQ130" t="s">
        <v>43</v>
      </c>
      <c r="CR130" t="s">
        <v>43</v>
      </c>
      <c r="CS130" t="s">
        <v>326</v>
      </c>
      <c r="CT130" t="s">
        <v>75</v>
      </c>
      <c r="CU130" t="s">
        <v>852</v>
      </c>
      <c r="CV130" t="s">
        <v>327</v>
      </c>
      <c r="CW130">
        <v>2017</v>
      </c>
      <c r="CX130">
        <v>12</v>
      </c>
      <c r="CY130" t="s">
        <v>74</v>
      </c>
      <c r="CZ130" t="s">
        <v>217</v>
      </c>
      <c r="DA130" t="s">
        <v>70</v>
      </c>
      <c r="DB130" t="s">
        <v>283</v>
      </c>
      <c r="DC130" t="s">
        <v>285</v>
      </c>
      <c r="DD130" t="s">
        <v>306</v>
      </c>
      <c r="DE130" t="s">
        <v>328</v>
      </c>
      <c r="DF130">
        <v>0</v>
      </c>
      <c r="DG130" t="s">
        <v>991</v>
      </c>
      <c r="DH130" t="s">
        <v>75</v>
      </c>
      <c r="DI130" t="s">
        <v>75</v>
      </c>
      <c r="DJ130" t="s">
        <v>75</v>
      </c>
      <c r="DK130" t="s">
        <v>75</v>
      </c>
    </row>
    <row r="131" spans="1:115" x14ac:dyDescent="0.35">
      <c r="A131" t="s">
        <v>75</v>
      </c>
      <c r="B131" t="s">
        <v>994</v>
      </c>
      <c r="C131" t="s">
        <v>1004</v>
      </c>
      <c r="D131" t="s">
        <v>1005</v>
      </c>
      <c r="E131" t="s">
        <v>988</v>
      </c>
      <c r="F131" t="s">
        <v>1006</v>
      </c>
      <c r="G131" t="s">
        <v>242</v>
      </c>
      <c r="H131" t="s">
        <v>1024</v>
      </c>
      <c r="I131" t="s">
        <v>330</v>
      </c>
      <c r="J131" t="s">
        <v>1220</v>
      </c>
      <c r="K131" t="s">
        <v>75</v>
      </c>
      <c r="L131" t="s">
        <v>242</v>
      </c>
      <c r="M131" t="s">
        <v>304</v>
      </c>
      <c r="N131" t="s">
        <v>990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 t="s">
        <v>2</v>
      </c>
      <c r="CP131" t="s">
        <v>43</v>
      </c>
      <c r="CQ131" t="s">
        <v>43</v>
      </c>
      <c r="CR131" t="s">
        <v>43</v>
      </c>
      <c r="CS131" t="s">
        <v>329</v>
      </c>
      <c r="CT131" t="s">
        <v>75</v>
      </c>
      <c r="CU131" t="s">
        <v>852</v>
      </c>
      <c r="CV131" t="s">
        <v>330</v>
      </c>
      <c r="CW131">
        <v>2017</v>
      </c>
      <c r="CX131">
        <v>12</v>
      </c>
      <c r="CY131" t="s">
        <v>74</v>
      </c>
      <c r="CZ131" t="s">
        <v>217</v>
      </c>
      <c r="DA131" t="s">
        <v>70</v>
      </c>
      <c r="DB131" t="s">
        <v>283</v>
      </c>
      <c r="DC131" t="s">
        <v>285</v>
      </c>
      <c r="DD131" t="s">
        <v>292</v>
      </c>
      <c r="DE131" t="s">
        <v>331</v>
      </c>
      <c r="DF131">
        <v>0</v>
      </c>
      <c r="DG131" t="s">
        <v>991</v>
      </c>
      <c r="DH131" t="s">
        <v>75</v>
      </c>
      <c r="DI131" t="s">
        <v>75</v>
      </c>
      <c r="DJ131" t="s">
        <v>75</v>
      </c>
      <c r="DK131" t="s">
        <v>75</v>
      </c>
    </row>
    <row r="132" spans="1:115" x14ac:dyDescent="0.35">
      <c r="A132" t="s">
        <v>75</v>
      </c>
      <c r="B132" t="s">
        <v>994</v>
      </c>
      <c r="C132" t="s">
        <v>1004</v>
      </c>
      <c r="D132" t="s">
        <v>1005</v>
      </c>
      <c r="E132" t="s">
        <v>988</v>
      </c>
      <c r="F132" t="s">
        <v>1006</v>
      </c>
      <c r="G132" t="s">
        <v>242</v>
      </c>
      <c r="H132" t="s">
        <v>1024</v>
      </c>
      <c r="I132" t="s">
        <v>333</v>
      </c>
      <c r="J132" t="s">
        <v>1221</v>
      </c>
      <c r="K132" t="s">
        <v>75</v>
      </c>
      <c r="L132" t="s">
        <v>242</v>
      </c>
      <c r="M132" t="s">
        <v>304</v>
      </c>
      <c r="N132" t="s">
        <v>990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 t="s">
        <v>2</v>
      </c>
      <c r="CP132" t="s">
        <v>43</v>
      </c>
      <c r="CQ132" t="s">
        <v>43</v>
      </c>
      <c r="CR132" t="s">
        <v>43</v>
      </c>
      <c r="CS132" t="s">
        <v>332</v>
      </c>
      <c r="CT132" t="s">
        <v>75</v>
      </c>
      <c r="CU132" t="s">
        <v>852</v>
      </c>
      <c r="CV132" t="s">
        <v>333</v>
      </c>
      <c r="CW132">
        <v>2017</v>
      </c>
      <c r="CX132">
        <v>12</v>
      </c>
      <c r="CY132" t="s">
        <v>74</v>
      </c>
      <c r="CZ132" t="s">
        <v>217</v>
      </c>
      <c r="DA132" t="s">
        <v>70</v>
      </c>
      <c r="DB132" t="s">
        <v>283</v>
      </c>
      <c r="DC132" t="s">
        <v>285</v>
      </c>
      <c r="DD132" t="s">
        <v>335</v>
      </c>
      <c r="DE132" t="s">
        <v>334</v>
      </c>
      <c r="DF132">
        <v>0</v>
      </c>
      <c r="DG132" t="s">
        <v>991</v>
      </c>
      <c r="DH132" t="s">
        <v>75</v>
      </c>
      <c r="DI132" t="s">
        <v>75</v>
      </c>
      <c r="DJ132" t="s">
        <v>75</v>
      </c>
      <c r="DK132" t="s">
        <v>75</v>
      </c>
    </row>
    <row r="133" spans="1:115" x14ac:dyDescent="0.35">
      <c r="A133" t="s">
        <v>75</v>
      </c>
      <c r="B133" t="s">
        <v>994</v>
      </c>
      <c r="C133" t="s">
        <v>1004</v>
      </c>
      <c r="D133" t="s">
        <v>1005</v>
      </c>
      <c r="E133" t="s">
        <v>988</v>
      </c>
      <c r="F133" t="s">
        <v>1006</v>
      </c>
      <c r="G133" t="s">
        <v>242</v>
      </c>
      <c r="H133" t="s">
        <v>1024</v>
      </c>
      <c r="I133" t="s">
        <v>304</v>
      </c>
      <c r="J133" t="s">
        <v>1009</v>
      </c>
      <c r="K133" t="s">
        <v>75</v>
      </c>
      <c r="L133" t="s">
        <v>242</v>
      </c>
      <c r="M133" t="s">
        <v>304</v>
      </c>
      <c r="N133" t="s">
        <v>990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 t="s">
        <v>2</v>
      </c>
      <c r="CP133" t="s">
        <v>43</v>
      </c>
      <c r="CQ133" t="s">
        <v>43</v>
      </c>
      <c r="CR133" t="s">
        <v>43</v>
      </c>
      <c r="CS133" t="s">
        <v>336</v>
      </c>
      <c r="CT133" t="s">
        <v>75</v>
      </c>
      <c r="CU133" t="s">
        <v>852</v>
      </c>
      <c r="CV133" t="s">
        <v>337</v>
      </c>
      <c r="CW133">
        <v>2015</v>
      </c>
      <c r="CX133">
        <v>1</v>
      </c>
      <c r="CY133" t="s">
        <v>74</v>
      </c>
      <c r="CZ133" t="s">
        <v>217</v>
      </c>
      <c r="DA133" t="s">
        <v>70</v>
      </c>
      <c r="DB133" t="s">
        <v>283</v>
      </c>
      <c r="DC133" t="s">
        <v>285</v>
      </c>
      <c r="DD133" t="s">
        <v>339</v>
      </c>
      <c r="DE133" t="s">
        <v>338</v>
      </c>
      <c r="DF133">
        <v>0</v>
      </c>
      <c r="DG133" t="s">
        <v>991</v>
      </c>
      <c r="DH133" t="s">
        <v>75</v>
      </c>
      <c r="DI133" t="s">
        <v>75</v>
      </c>
      <c r="DJ133" t="s">
        <v>75</v>
      </c>
      <c r="DK133" t="s">
        <v>75</v>
      </c>
    </row>
    <row r="134" spans="1:115" x14ac:dyDescent="0.35">
      <c r="A134" t="s">
        <v>75</v>
      </c>
      <c r="B134" t="s">
        <v>994</v>
      </c>
      <c r="C134" t="s">
        <v>1004</v>
      </c>
      <c r="D134" t="s">
        <v>1005</v>
      </c>
      <c r="E134" t="s">
        <v>988</v>
      </c>
      <c r="F134" t="s">
        <v>1006</v>
      </c>
      <c r="G134" t="s">
        <v>242</v>
      </c>
      <c r="H134" t="s">
        <v>1024</v>
      </c>
      <c r="I134" t="s">
        <v>304</v>
      </c>
      <c r="J134" t="s">
        <v>1009</v>
      </c>
      <c r="K134" t="s">
        <v>75</v>
      </c>
      <c r="L134" t="s">
        <v>242</v>
      </c>
      <c r="M134" t="s">
        <v>304</v>
      </c>
      <c r="N134" t="s">
        <v>990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 t="s">
        <v>2</v>
      </c>
      <c r="CP134" t="s">
        <v>43</v>
      </c>
      <c r="CQ134" t="s">
        <v>43</v>
      </c>
      <c r="CR134" t="s">
        <v>43</v>
      </c>
      <c r="CS134" t="s">
        <v>340</v>
      </c>
      <c r="CT134" t="s">
        <v>75</v>
      </c>
      <c r="CU134" t="s">
        <v>852</v>
      </c>
      <c r="CV134" t="s">
        <v>308</v>
      </c>
      <c r="CW134">
        <v>2018</v>
      </c>
      <c r="CX134">
        <v>2</v>
      </c>
      <c r="CY134" t="s">
        <v>74</v>
      </c>
      <c r="CZ134" t="s">
        <v>217</v>
      </c>
      <c r="DA134" t="s">
        <v>70</v>
      </c>
      <c r="DB134" t="s">
        <v>283</v>
      </c>
      <c r="DC134" t="s">
        <v>285</v>
      </c>
      <c r="DD134" t="s">
        <v>310</v>
      </c>
      <c r="DE134" t="s">
        <v>309</v>
      </c>
      <c r="DF134">
        <v>0</v>
      </c>
      <c r="DG134" t="s">
        <v>991</v>
      </c>
      <c r="DH134" t="s">
        <v>75</v>
      </c>
      <c r="DI134" t="s">
        <v>75</v>
      </c>
      <c r="DJ134" t="s">
        <v>75</v>
      </c>
      <c r="DK134" t="s">
        <v>75</v>
      </c>
    </row>
    <row r="135" spans="1:115" x14ac:dyDescent="0.35">
      <c r="A135" t="s">
        <v>75</v>
      </c>
      <c r="B135" t="s">
        <v>994</v>
      </c>
      <c r="C135" t="s">
        <v>1004</v>
      </c>
      <c r="D135" t="s">
        <v>1005</v>
      </c>
      <c r="E135" t="s">
        <v>988</v>
      </c>
      <c r="F135" t="s">
        <v>1006</v>
      </c>
      <c r="G135" t="s">
        <v>242</v>
      </c>
      <c r="H135" t="s">
        <v>1024</v>
      </c>
      <c r="I135" t="s">
        <v>1222</v>
      </c>
      <c r="J135" t="s">
        <v>1223</v>
      </c>
      <c r="K135" t="s">
        <v>75</v>
      </c>
      <c r="L135" t="s">
        <v>242</v>
      </c>
      <c r="M135" t="s">
        <v>304</v>
      </c>
      <c r="N135" t="s">
        <v>990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 t="s">
        <v>2</v>
      </c>
      <c r="CP135" t="s">
        <v>43</v>
      </c>
      <c r="CQ135" t="s">
        <v>43</v>
      </c>
      <c r="CR135" t="s">
        <v>43</v>
      </c>
      <c r="CS135" t="s">
        <v>341</v>
      </c>
      <c r="CT135" t="s">
        <v>75</v>
      </c>
      <c r="CU135" t="s">
        <v>852</v>
      </c>
      <c r="CV135" t="s">
        <v>342</v>
      </c>
      <c r="CW135">
        <v>2014</v>
      </c>
      <c r="CX135">
        <v>9</v>
      </c>
      <c r="CY135" t="s">
        <v>74</v>
      </c>
      <c r="CZ135" t="s">
        <v>217</v>
      </c>
      <c r="DA135" t="s">
        <v>70</v>
      </c>
      <c r="DB135" t="s">
        <v>283</v>
      </c>
      <c r="DC135" t="s">
        <v>285</v>
      </c>
      <c r="DD135" t="s">
        <v>306</v>
      </c>
      <c r="DE135" t="s">
        <v>343</v>
      </c>
      <c r="DF135">
        <v>0</v>
      </c>
      <c r="DG135" t="s">
        <v>991</v>
      </c>
      <c r="DH135" t="s">
        <v>75</v>
      </c>
      <c r="DI135" t="s">
        <v>75</v>
      </c>
      <c r="DJ135" t="s">
        <v>75</v>
      </c>
      <c r="DK135" t="s">
        <v>75</v>
      </c>
    </row>
    <row r="136" spans="1:115" x14ac:dyDescent="0.35">
      <c r="A136" t="s">
        <v>75</v>
      </c>
      <c r="B136" t="s">
        <v>994</v>
      </c>
      <c r="C136" t="s">
        <v>1004</v>
      </c>
      <c r="D136" t="s">
        <v>1005</v>
      </c>
      <c r="E136" t="s">
        <v>988</v>
      </c>
      <c r="F136" t="s">
        <v>1006</v>
      </c>
      <c r="G136" t="s">
        <v>242</v>
      </c>
      <c r="H136" t="s">
        <v>1024</v>
      </c>
      <c r="I136" t="s">
        <v>345</v>
      </c>
      <c r="J136" t="s">
        <v>1224</v>
      </c>
      <c r="K136" t="s">
        <v>75</v>
      </c>
      <c r="L136" t="s">
        <v>242</v>
      </c>
      <c r="M136" t="s">
        <v>304</v>
      </c>
      <c r="N136" t="s">
        <v>990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 t="s">
        <v>2</v>
      </c>
      <c r="CP136" t="s">
        <v>43</v>
      </c>
      <c r="CQ136" t="s">
        <v>43</v>
      </c>
      <c r="CR136" t="s">
        <v>43</v>
      </c>
      <c r="CS136" t="s">
        <v>344</v>
      </c>
      <c r="CT136" t="s">
        <v>75</v>
      </c>
      <c r="CU136" t="s">
        <v>852</v>
      </c>
      <c r="CV136" t="s">
        <v>345</v>
      </c>
      <c r="CW136">
        <v>2018</v>
      </c>
      <c r="CX136">
        <v>2</v>
      </c>
      <c r="CY136" t="s">
        <v>74</v>
      </c>
      <c r="CZ136" t="s">
        <v>217</v>
      </c>
      <c r="DA136" t="s">
        <v>70</v>
      </c>
      <c r="DB136" t="s">
        <v>283</v>
      </c>
      <c r="DC136" t="s">
        <v>285</v>
      </c>
      <c r="DD136" t="s">
        <v>347</v>
      </c>
      <c r="DE136" t="s">
        <v>346</v>
      </c>
      <c r="DF136">
        <v>0</v>
      </c>
      <c r="DG136" t="s">
        <v>991</v>
      </c>
      <c r="DH136" t="s">
        <v>75</v>
      </c>
      <c r="DI136" t="s">
        <v>75</v>
      </c>
      <c r="DJ136" t="s">
        <v>75</v>
      </c>
      <c r="DK136" t="s">
        <v>75</v>
      </c>
    </row>
    <row r="137" spans="1:115" x14ac:dyDescent="0.35">
      <c r="A137" t="s">
        <v>75</v>
      </c>
      <c r="B137" t="s">
        <v>994</v>
      </c>
      <c r="C137" t="s">
        <v>1004</v>
      </c>
      <c r="D137" t="s">
        <v>1005</v>
      </c>
      <c r="E137" t="s">
        <v>988</v>
      </c>
      <c r="F137" t="s">
        <v>1006</v>
      </c>
      <c r="G137" t="s">
        <v>242</v>
      </c>
      <c r="H137" t="s">
        <v>1024</v>
      </c>
      <c r="I137" t="s">
        <v>1225</v>
      </c>
      <c r="J137" t="s">
        <v>1226</v>
      </c>
      <c r="K137" t="s">
        <v>75</v>
      </c>
      <c r="L137" t="s">
        <v>242</v>
      </c>
      <c r="M137" t="s">
        <v>304</v>
      </c>
      <c r="N137" t="s">
        <v>990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 t="s">
        <v>2</v>
      </c>
      <c r="CP137" t="s">
        <v>43</v>
      </c>
      <c r="CQ137" t="s">
        <v>43</v>
      </c>
      <c r="CR137" t="s">
        <v>43</v>
      </c>
      <c r="CS137" t="s">
        <v>348</v>
      </c>
      <c r="CT137" t="s">
        <v>75</v>
      </c>
      <c r="CU137" t="s">
        <v>852</v>
      </c>
      <c r="CV137" t="s">
        <v>1225</v>
      </c>
      <c r="CW137">
        <v>2018</v>
      </c>
      <c r="CX137">
        <v>3</v>
      </c>
      <c r="CY137" t="s">
        <v>74</v>
      </c>
      <c r="CZ137" t="s">
        <v>217</v>
      </c>
      <c r="DA137" t="s">
        <v>70</v>
      </c>
      <c r="DB137" t="s">
        <v>283</v>
      </c>
      <c r="DC137" t="s">
        <v>285</v>
      </c>
      <c r="DD137" t="s">
        <v>216</v>
      </c>
      <c r="DE137" t="s">
        <v>349</v>
      </c>
      <c r="DF137">
        <v>0</v>
      </c>
      <c r="DG137" t="s">
        <v>991</v>
      </c>
      <c r="DH137" t="s">
        <v>75</v>
      </c>
      <c r="DI137" t="s">
        <v>75</v>
      </c>
      <c r="DJ137" t="s">
        <v>75</v>
      </c>
      <c r="DK137" t="s">
        <v>75</v>
      </c>
    </row>
    <row r="138" spans="1:115" x14ac:dyDescent="0.35">
      <c r="A138" t="s">
        <v>75</v>
      </c>
      <c r="B138" t="s">
        <v>994</v>
      </c>
      <c r="C138" t="s">
        <v>1004</v>
      </c>
      <c r="D138" t="s">
        <v>1112</v>
      </c>
      <c r="E138" t="s">
        <v>988</v>
      </c>
      <c r="F138" t="s">
        <v>1006</v>
      </c>
      <c r="G138" t="s">
        <v>242</v>
      </c>
      <c r="H138" t="s">
        <v>1024</v>
      </c>
      <c r="I138" t="s">
        <v>1113</v>
      </c>
      <c r="J138" t="s">
        <v>1114</v>
      </c>
      <c r="K138" t="s">
        <v>75</v>
      </c>
      <c r="L138" t="s">
        <v>242</v>
      </c>
      <c r="M138" t="s">
        <v>242</v>
      </c>
      <c r="N138" t="s">
        <v>990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 t="s">
        <v>2</v>
      </c>
      <c r="CP138" t="s">
        <v>43</v>
      </c>
      <c r="CQ138" t="s">
        <v>43</v>
      </c>
      <c r="CR138" t="s">
        <v>43</v>
      </c>
      <c r="CS138" t="s">
        <v>612</v>
      </c>
      <c r="CT138" t="s">
        <v>75</v>
      </c>
      <c r="CU138" t="s">
        <v>852</v>
      </c>
      <c r="CV138" t="s">
        <v>614</v>
      </c>
      <c r="CW138">
        <v>2018</v>
      </c>
      <c r="CX138">
        <v>7</v>
      </c>
      <c r="CY138" t="s">
        <v>74</v>
      </c>
      <c r="CZ138" t="s">
        <v>217</v>
      </c>
      <c r="DA138" t="s">
        <v>70</v>
      </c>
      <c r="DB138" t="s">
        <v>611</v>
      </c>
      <c r="DC138" t="s">
        <v>613</v>
      </c>
      <c r="DD138" t="s">
        <v>616</v>
      </c>
      <c r="DE138" t="s">
        <v>615</v>
      </c>
      <c r="DF138">
        <v>0</v>
      </c>
      <c r="DG138" t="s">
        <v>991</v>
      </c>
      <c r="DH138" t="s">
        <v>75</v>
      </c>
      <c r="DI138" t="s">
        <v>75</v>
      </c>
      <c r="DJ138" t="s">
        <v>75</v>
      </c>
      <c r="DK138" t="s">
        <v>75</v>
      </c>
    </row>
    <row r="139" spans="1:115" x14ac:dyDescent="0.35">
      <c r="A139" t="s">
        <v>75</v>
      </c>
      <c r="B139" t="s">
        <v>994</v>
      </c>
      <c r="C139" t="s">
        <v>1004</v>
      </c>
      <c r="D139" t="s">
        <v>1005</v>
      </c>
      <c r="E139" t="s">
        <v>988</v>
      </c>
      <c r="F139" t="s">
        <v>1006</v>
      </c>
      <c r="G139" t="s">
        <v>242</v>
      </c>
      <c r="H139" t="s">
        <v>1024</v>
      </c>
      <c r="I139" t="s">
        <v>304</v>
      </c>
      <c r="J139" t="s">
        <v>1009</v>
      </c>
      <c r="K139" t="s">
        <v>75</v>
      </c>
      <c r="L139" t="s">
        <v>242</v>
      </c>
      <c r="M139" t="s">
        <v>304</v>
      </c>
      <c r="N139" t="s">
        <v>990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 t="s">
        <v>2</v>
      </c>
      <c r="CP139" t="s">
        <v>43</v>
      </c>
      <c r="CQ139" t="s">
        <v>43</v>
      </c>
      <c r="CR139" t="s">
        <v>43</v>
      </c>
      <c r="CS139" t="s">
        <v>350</v>
      </c>
      <c r="CT139" t="s">
        <v>75</v>
      </c>
      <c r="CU139" t="s">
        <v>852</v>
      </c>
      <c r="CV139" t="s">
        <v>351</v>
      </c>
      <c r="CW139">
        <v>2019</v>
      </c>
      <c r="CX139">
        <v>7</v>
      </c>
      <c r="CY139" t="s">
        <v>74</v>
      </c>
      <c r="CZ139" t="s">
        <v>217</v>
      </c>
      <c r="DA139" t="s">
        <v>70</v>
      </c>
      <c r="DB139" t="s">
        <v>283</v>
      </c>
      <c r="DC139" t="s">
        <v>285</v>
      </c>
      <c r="DD139" t="s">
        <v>75</v>
      </c>
      <c r="DE139" t="s">
        <v>75</v>
      </c>
      <c r="DF139">
        <v>0</v>
      </c>
      <c r="DG139" t="s">
        <v>991</v>
      </c>
      <c r="DH139" t="s">
        <v>75</v>
      </c>
      <c r="DI139" t="s">
        <v>75</v>
      </c>
      <c r="DJ139" t="s">
        <v>75</v>
      </c>
      <c r="DK139" t="s">
        <v>75</v>
      </c>
    </row>
    <row r="140" spans="1:115" x14ac:dyDescent="0.35">
      <c r="A140" t="s">
        <v>75</v>
      </c>
      <c r="B140" t="s">
        <v>994</v>
      </c>
      <c r="C140" t="s">
        <v>1004</v>
      </c>
      <c r="D140" t="s">
        <v>1118</v>
      </c>
      <c r="E140" t="s">
        <v>988</v>
      </c>
      <c r="F140" t="s">
        <v>1006</v>
      </c>
      <c r="G140" t="s">
        <v>242</v>
      </c>
      <c r="H140" t="s">
        <v>1024</v>
      </c>
      <c r="I140" t="s">
        <v>1275</v>
      </c>
      <c r="J140" t="s">
        <v>1276</v>
      </c>
      <c r="K140" t="s">
        <v>75</v>
      </c>
      <c r="L140" t="s">
        <v>242</v>
      </c>
      <c r="M140" t="s">
        <v>242</v>
      </c>
      <c r="N140" t="s">
        <v>990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 t="s">
        <v>2</v>
      </c>
      <c r="CP140" t="s">
        <v>43</v>
      </c>
      <c r="CQ140" t="s">
        <v>43</v>
      </c>
      <c r="CR140" t="s">
        <v>43</v>
      </c>
      <c r="CS140" t="s">
        <v>622</v>
      </c>
      <c r="CT140" t="s">
        <v>75</v>
      </c>
      <c r="CU140" t="s">
        <v>852</v>
      </c>
      <c r="CV140" t="s">
        <v>623</v>
      </c>
      <c r="CW140">
        <v>2019</v>
      </c>
      <c r="CX140">
        <v>10</v>
      </c>
      <c r="CY140" t="s">
        <v>74</v>
      </c>
      <c r="CZ140" t="s">
        <v>217</v>
      </c>
      <c r="DA140" t="s">
        <v>70</v>
      </c>
      <c r="DB140" t="s">
        <v>611</v>
      </c>
      <c r="DC140" t="s">
        <v>618</v>
      </c>
      <c r="DD140" t="s">
        <v>75</v>
      </c>
      <c r="DE140" t="s">
        <v>75</v>
      </c>
      <c r="DF140">
        <v>0</v>
      </c>
      <c r="DG140" t="s">
        <v>991</v>
      </c>
      <c r="DH140" t="s">
        <v>75</v>
      </c>
      <c r="DI140" t="s">
        <v>75</v>
      </c>
      <c r="DJ140" t="s">
        <v>75</v>
      </c>
      <c r="DK140" t="s">
        <v>75</v>
      </c>
    </row>
    <row r="141" spans="1:115" x14ac:dyDescent="0.35">
      <c r="A141" t="s">
        <v>75</v>
      </c>
      <c r="B141" t="s">
        <v>994</v>
      </c>
      <c r="C141" t="s">
        <v>1004</v>
      </c>
      <c r="D141" t="s">
        <v>1005</v>
      </c>
      <c r="E141" t="s">
        <v>988</v>
      </c>
      <c r="F141" t="s">
        <v>1006</v>
      </c>
      <c r="G141" t="s">
        <v>242</v>
      </c>
      <c r="H141" t="s">
        <v>1024</v>
      </c>
      <c r="I141" t="s">
        <v>304</v>
      </c>
      <c r="J141" t="s">
        <v>1009</v>
      </c>
      <c r="K141" t="s">
        <v>75</v>
      </c>
      <c r="L141" t="s">
        <v>242</v>
      </c>
      <c r="M141" t="s">
        <v>304</v>
      </c>
      <c r="N141" t="s">
        <v>990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 t="s">
        <v>2</v>
      </c>
      <c r="CP141" t="s">
        <v>43</v>
      </c>
      <c r="CQ141" t="s">
        <v>43</v>
      </c>
      <c r="CR141" t="s">
        <v>43</v>
      </c>
      <c r="CS141" t="s">
        <v>352</v>
      </c>
      <c r="CT141" t="s">
        <v>75</v>
      </c>
      <c r="CU141" t="s">
        <v>852</v>
      </c>
      <c r="CV141" t="s">
        <v>353</v>
      </c>
      <c r="CW141">
        <v>2019</v>
      </c>
      <c r="CX141">
        <v>10</v>
      </c>
      <c r="CY141" t="s">
        <v>74</v>
      </c>
      <c r="CZ141" t="s">
        <v>217</v>
      </c>
      <c r="DA141" t="s">
        <v>70</v>
      </c>
      <c r="DB141" t="s">
        <v>283</v>
      </c>
      <c r="DC141" t="s">
        <v>285</v>
      </c>
      <c r="DD141" t="s">
        <v>216</v>
      </c>
      <c r="DE141" t="s">
        <v>354</v>
      </c>
      <c r="DF141">
        <v>0</v>
      </c>
      <c r="DG141" t="s">
        <v>991</v>
      </c>
      <c r="DH141" t="s">
        <v>75</v>
      </c>
      <c r="DI141" t="s">
        <v>75</v>
      </c>
      <c r="DJ141" t="s">
        <v>75</v>
      </c>
      <c r="DK141" t="s">
        <v>75</v>
      </c>
    </row>
    <row r="142" spans="1:115" x14ac:dyDescent="0.35">
      <c r="A142" t="s">
        <v>75</v>
      </c>
      <c r="B142" t="s">
        <v>994</v>
      </c>
      <c r="C142" t="s">
        <v>1004</v>
      </c>
      <c r="D142" t="s">
        <v>1005</v>
      </c>
      <c r="E142" t="s">
        <v>988</v>
      </c>
      <c r="F142" t="s">
        <v>1006</v>
      </c>
      <c r="G142" t="s">
        <v>242</v>
      </c>
      <c r="H142" t="s">
        <v>1024</v>
      </c>
      <c r="I142" t="s">
        <v>304</v>
      </c>
      <c r="J142" t="s">
        <v>1009</v>
      </c>
      <c r="K142" t="s">
        <v>75</v>
      </c>
      <c r="L142" t="s">
        <v>242</v>
      </c>
      <c r="M142" t="s">
        <v>304</v>
      </c>
      <c r="N142" t="s">
        <v>990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 t="s">
        <v>2</v>
      </c>
      <c r="CP142" t="s">
        <v>43</v>
      </c>
      <c r="CQ142" t="s">
        <v>43</v>
      </c>
      <c r="CR142" t="s">
        <v>43</v>
      </c>
      <c r="CS142" t="s">
        <v>355</v>
      </c>
      <c r="CT142" t="s">
        <v>75</v>
      </c>
      <c r="CU142" t="s">
        <v>852</v>
      </c>
      <c r="CV142" t="s">
        <v>356</v>
      </c>
      <c r="CW142">
        <v>2019</v>
      </c>
      <c r="CX142">
        <v>10</v>
      </c>
      <c r="CY142" t="s">
        <v>74</v>
      </c>
      <c r="CZ142" t="s">
        <v>217</v>
      </c>
      <c r="DA142" t="s">
        <v>70</v>
      </c>
      <c r="DB142" t="s">
        <v>283</v>
      </c>
      <c r="DC142" t="s">
        <v>285</v>
      </c>
      <c r="DD142" t="s">
        <v>358</v>
      </c>
      <c r="DE142" t="s">
        <v>357</v>
      </c>
      <c r="DF142">
        <v>0</v>
      </c>
      <c r="DG142" t="s">
        <v>991</v>
      </c>
      <c r="DH142" t="s">
        <v>75</v>
      </c>
      <c r="DI142" t="s">
        <v>75</v>
      </c>
      <c r="DJ142" t="s">
        <v>75</v>
      </c>
      <c r="DK142" t="s">
        <v>75</v>
      </c>
    </row>
    <row r="143" spans="1:115" x14ac:dyDescent="0.35">
      <c r="A143" t="s">
        <v>75</v>
      </c>
      <c r="B143" t="s">
        <v>994</v>
      </c>
      <c r="C143" t="s">
        <v>1004</v>
      </c>
      <c r="D143" t="s">
        <v>1005</v>
      </c>
      <c r="E143" t="s">
        <v>988</v>
      </c>
      <c r="F143" t="s">
        <v>1006</v>
      </c>
      <c r="G143" t="s">
        <v>242</v>
      </c>
      <c r="H143" t="s">
        <v>1024</v>
      </c>
      <c r="I143" t="s">
        <v>304</v>
      </c>
      <c r="J143" t="s">
        <v>1009</v>
      </c>
      <c r="K143" t="s">
        <v>75</v>
      </c>
      <c r="L143" t="s">
        <v>242</v>
      </c>
      <c r="M143" t="s">
        <v>304</v>
      </c>
      <c r="N143" t="s">
        <v>990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 t="s">
        <v>2</v>
      </c>
      <c r="CP143" t="s">
        <v>43</v>
      </c>
      <c r="CQ143" t="s">
        <v>43</v>
      </c>
      <c r="CR143" t="s">
        <v>43</v>
      </c>
      <c r="CS143" t="s">
        <v>359</v>
      </c>
      <c r="CT143" t="s">
        <v>75</v>
      </c>
      <c r="CU143" t="s">
        <v>852</v>
      </c>
      <c r="CV143" t="s">
        <v>360</v>
      </c>
      <c r="CW143">
        <v>2020</v>
      </c>
      <c r="CX143">
        <v>2</v>
      </c>
      <c r="CY143" t="s">
        <v>74</v>
      </c>
      <c r="CZ143" t="s">
        <v>217</v>
      </c>
      <c r="DA143" t="s">
        <v>70</v>
      </c>
      <c r="DB143" t="s">
        <v>283</v>
      </c>
      <c r="DC143" t="s">
        <v>285</v>
      </c>
      <c r="DD143" t="s">
        <v>75</v>
      </c>
      <c r="DE143" t="s">
        <v>75</v>
      </c>
      <c r="DF143">
        <v>0</v>
      </c>
      <c r="DG143" t="s">
        <v>991</v>
      </c>
      <c r="DH143" t="s">
        <v>75</v>
      </c>
      <c r="DI143" t="s">
        <v>75</v>
      </c>
      <c r="DJ143" t="s">
        <v>75</v>
      </c>
      <c r="DK143" t="s">
        <v>75</v>
      </c>
    </row>
    <row r="144" spans="1:115" x14ac:dyDescent="0.35">
      <c r="A144" t="s">
        <v>75</v>
      </c>
      <c r="B144" t="s">
        <v>994</v>
      </c>
      <c r="C144" t="s">
        <v>1004</v>
      </c>
      <c r="D144" t="s">
        <v>1115</v>
      </c>
      <c r="E144" t="s">
        <v>988</v>
      </c>
      <c r="F144" t="s">
        <v>1006</v>
      </c>
      <c r="G144" t="s">
        <v>242</v>
      </c>
      <c r="H144" t="s">
        <v>1024</v>
      </c>
      <c r="I144" t="s">
        <v>214</v>
      </c>
      <c r="J144" t="s">
        <v>1117</v>
      </c>
      <c r="K144" t="s">
        <v>75</v>
      </c>
      <c r="L144" t="s">
        <v>242</v>
      </c>
      <c r="M144" t="s">
        <v>242</v>
      </c>
      <c r="N144" t="s">
        <v>990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 t="s">
        <v>2</v>
      </c>
      <c r="CP144" t="s">
        <v>43</v>
      </c>
      <c r="CQ144" t="s">
        <v>43</v>
      </c>
      <c r="CR144" t="s">
        <v>43</v>
      </c>
      <c r="CS144" t="s">
        <v>212</v>
      </c>
      <c r="CT144" t="s">
        <v>75</v>
      </c>
      <c r="CU144" t="s">
        <v>852</v>
      </c>
      <c r="CV144" t="s">
        <v>214</v>
      </c>
      <c r="CW144">
        <v>2020</v>
      </c>
      <c r="CX144">
        <v>3</v>
      </c>
      <c r="CY144" t="s">
        <v>74</v>
      </c>
      <c r="CZ144" t="s">
        <v>217</v>
      </c>
      <c r="DA144" t="s">
        <v>70</v>
      </c>
      <c r="DB144" t="s">
        <v>70</v>
      </c>
      <c r="DC144" t="s">
        <v>213</v>
      </c>
      <c r="DD144" t="s">
        <v>216</v>
      </c>
      <c r="DE144" t="s">
        <v>215</v>
      </c>
      <c r="DF144">
        <v>0</v>
      </c>
      <c r="DG144" t="s">
        <v>991</v>
      </c>
      <c r="DH144" t="s">
        <v>75</v>
      </c>
      <c r="DI144" t="s">
        <v>75</v>
      </c>
      <c r="DJ144" t="s">
        <v>75</v>
      </c>
      <c r="DK144" t="s">
        <v>75</v>
      </c>
    </row>
    <row r="145" spans="1:115" x14ac:dyDescent="0.35">
      <c r="A145" t="s">
        <v>75</v>
      </c>
      <c r="B145" t="s">
        <v>994</v>
      </c>
      <c r="C145" t="s">
        <v>1004</v>
      </c>
      <c r="D145" t="s">
        <v>1005</v>
      </c>
      <c r="E145" t="s">
        <v>988</v>
      </c>
      <c r="F145" t="s">
        <v>1006</v>
      </c>
      <c r="G145" t="s">
        <v>242</v>
      </c>
      <c r="H145" t="s">
        <v>1024</v>
      </c>
      <c r="I145" t="s">
        <v>1227</v>
      </c>
      <c r="J145" t="s">
        <v>1228</v>
      </c>
      <c r="K145" t="s">
        <v>75</v>
      </c>
      <c r="L145" t="s">
        <v>242</v>
      </c>
      <c r="M145" t="s">
        <v>304</v>
      </c>
      <c r="N145" t="s">
        <v>990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 t="s">
        <v>2</v>
      </c>
      <c r="CP145" t="s">
        <v>43</v>
      </c>
      <c r="CQ145" t="s">
        <v>43</v>
      </c>
      <c r="CR145" t="s">
        <v>43</v>
      </c>
      <c r="CS145" t="s">
        <v>361</v>
      </c>
      <c r="CT145" t="s">
        <v>75</v>
      </c>
      <c r="CU145" t="s">
        <v>852</v>
      </c>
      <c r="CV145" t="s">
        <v>362</v>
      </c>
      <c r="CW145">
        <v>2021</v>
      </c>
      <c r="CX145">
        <v>3</v>
      </c>
      <c r="CY145" t="s">
        <v>74</v>
      </c>
      <c r="CZ145" t="s">
        <v>217</v>
      </c>
      <c r="DA145" t="s">
        <v>70</v>
      </c>
      <c r="DB145" t="s">
        <v>283</v>
      </c>
      <c r="DC145" t="s">
        <v>285</v>
      </c>
      <c r="DD145" t="s">
        <v>339</v>
      </c>
      <c r="DE145" t="s">
        <v>363</v>
      </c>
      <c r="DF145">
        <v>0</v>
      </c>
      <c r="DG145" t="s">
        <v>991</v>
      </c>
      <c r="DH145" t="s">
        <v>75</v>
      </c>
      <c r="DI145" t="s">
        <v>75</v>
      </c>
      <c r="DJ145" t="s">
        <v>75</v>
      </c>
      <c r="DK145" t="s">
        <v>75</v>
      </c>
    </row>
    <row r="146" spans="1:115" x14ac:dyDescent="0.35">
      <c r="A146" t="s">
        <v>75</v>
      </c>
      <c r="B146" t="s">
        <v>1000</v>
      </c>
      <c r="C146" t="s">
        <v>1001</v>
      </c>
      <c r="D146" t="s">
        <v>1002</v>
      </c>
      <c r="E146" t="s">
        <v>988</v>
      </c>
      <c r="F146" t="s">
        <v>1003</v>
      </c>
      <c r="G146" t="s">
        <v>242</v>
      </c>
      <c r="H146" t="s">
        <v>1024</v>
      </c>
      <c r="I146" t="s">
        <v>264</v>
      </c>
      <c r="J146" t="s">
        <v>1031</v>
      </c>
      <c r="K146" t="s">
        <v>75</v>
      </c>
      <c r="L146" t="s">
        <v>242</v>
      </c>
      <c r="M146" t="s">
        <v>264</v>
      </c>
      <c r="N146" t="s">
        <v>990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 t="s">
        <v>2</v>
      </c>
      <c r="CP146" t="s">
        <v>43</v>
      </c>
      <c r="CQ146" t="s">
        <v>43</v>
      </c>
      <c r="CR146" t="s">
        <v>43</v>
      </c>
      <c r="CS146" t="s">
        <v>271</v>
      </c>
      <c r="CT146" t="s">
        <v>75</v>
      </c>
      <c r="CU146" t="s">
        <v>853</v>
      </c>
      <c r="CV146" t="s">
        <v>264</v>
      </c>
      <c r="CW146">
        <v>2021</v>
      </c>
      <c r="CX146">
        <v>4</v>
      </c>
      <c r="CY146" t="s">
        <v>74</v>
      </c>
      <c r="CZ146" t="s">
        <v>217</v>
      </c>
      <c r="DA146" t="s">
        <v>70</v>
      </c>
      <c r="DB146" t="s">
        <v>261</v>
      </c>
      <c r="DC146" t="s">
        <v>263</v>
      </c>
      <c r="DD146" t="s">
        <v>216</v>
      </c>
      <c r="DE146" t="s">
        <v>272</v>
      </c>
      <c r="DF146">
        <v>0</v>
      </c>
      <c r="DG146" t="s">
        <v>991</v>
      </c>
      <c r="DH146" t="s">
        <v>75</v>
      </c>
      <c r="DI146" t="s">
        <v>75</v>
      </c>
      <c r="DJ146" t="s">
        <v>75</v>
      </c>
      <c r="DK146" t="s">
        <v>75</v>
      </c>
    </row>
    <row r="147" spans="1:115" x14ac:dyDescent="0.35">
      <c r="A147" t="s">
        <v>75</v>
      </c>
      <c r="B147" t="s">
        <v>1139</v>
      </c>
      <c r="C147" t="s">
        <v>1140</v>
      </c>
      <c r="D147" t="s">
        <v>1141</v>
      </c>
      <c r="E147" t="s">
        <v>988</v>
      </c>
      <c r="F147" t="s">
        <v>1142</v>
      </c>
      <c r="G147" t="s">
        <v>242</v>
      </c>
      <c r="H147" t="s">
        <v>1024</v>
      </c>
      <c r="I147" t="s">
        <v>758</v>
      </c>
      <c r="J147" t="s">
        <v>1229</v>
      </c>
      <c r="K147" t="s">
        <v>75</v>
      </c>
      <c r="L147" t="s">
        <v>242</v>
      </c>
      <c r="M147" t="s">
        <v>242</v>
      </c>
      <c r="N147" t="s">
        <v>990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 t="s">
        <v>2</v>
      </c>
      <c r="CP147" t="s">
        <v>43</v>
      </c>
      <c r="CQ147" t="s">
        <v>43</v>
      </c>
      <c r="CR147" t="s">
        <v>43</v>
      </c>
      <c r="CS147" t="s">
        <v>757</v>
      </c>
      <c r="CT147" t="s">
        <v>75</v>
      </c>
      <c r="CU147" t="s">
        <v>857</v>
      </c>
      <c r="CV147" t="s">
        <v>758</v>
      </c>
      <c r="CW147">
        <v>2020</v>
      </c>
      <c r="CX147">
        <v>6</v>
      </c>
      <c r="CY147" t="s">
        <v>74</v>
      </c>
      <c r="CZ147" t="s">
        <v>223</v>
      </c>
      <c r="DA147" t="s">
        <v>70</v>
      </c>
      <c r="DB147" t="s">
        <v>756</v>
      </c>
      <c r="DC147" t="s">
        <v>219</v>
      </c>
      <c r="DD147" t="s">
        <v>760</v>
      </c>
      <c r="DE147" t="s">
        <v>759</v>
      </c>
      <c r="DF147">
        <v>0</v>
      </c>
      <c r="DG147" t="s">
        <v>991</v>
      </c>
      <c r="DH147" t="s">
        <v>75</v>
      </c>
      <c r="DI147" t="s">
        <v>75</v>
      </c>
      <c r="DJ147" t="s">
        <v>75</v>
      </c>
      <c r="DK147" t="s">
        <v>75</v>
      </c>
    </row>
    <row r="148" spans="1:115" x14ac:dyDescent="0.35">
      <c r="A148" t="s">
        <v>75</v>
      </c>
      <c r="B148" t="s">
        <v>985</v>
      </c>
      <c r="C148" t="s">
        <v>1017</v>
      </c>
      <c r="D148" t="s">
        <v>1026</v>
      </c>
      <c r="E148" t="s">
        <v>988</v>
      </c>
      <c r="F148" t="s">
        <v>1019</v>
      </c>
      <c r="G148" t="s">
        <v>242</v>
      </c>
      <c r="H148" t="s">
        <v>1024</v>
      </c>
      <c r="I148" t="s">
        <v>1292</v>
      </c>
      <c r="J148" t="s">
        <v>1293</v>
      </c>
      <c r="K148" t="s">
        <v>75</v>
      </c>
      <c r="L148" t="s">
        <v>242</v>
      </c>
      <c r="M148" t="s">
        <v>242</v>
      </c>
      <c r="N148" t="s">
        <v>990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 t="s">
        <v>2</v>
      </c>
      <c r="CP148" t="s">
        <v>43</v>
      </c>
      <c r="CQ148" t="s">
        <v>43</v>
      </c>
      <c r="CR148" t="s">
        <v>43</v>
      </c>
      <c r="CS148" t="s">
        <v>1291</v>
      </c>
      <c r="CT148" t="s">
        <v>75</v>
      </c>
      <c r="CU148" t="s">
        <v>851</v>
      </c>
      <c r="CV148" t="s">
        <v>1292</v>
      </c>
      <c r="CW148">
        <v>2019</v>
      </c>
      <c r="CX148">
        <v>6</v>
      </c>
      <c r="CY148" t="s">
        <v>74</v>
      </c>
      <c r="CZ148" t="s">
        <v>388</v>
      </c>
      <c r="DA148" t="s">
        <v>70</v>
      </c>
      <c r="DB148" t="s">
        <v>393</v>
      </c>
      <c r="DC148" t="s">
        <v>395</v>
      </c>
      <c r="DD148" t="s">
        <v>1294</v>
      </c>
      <c r="DE148" t="s">
        <v>1295</v>
      </c>
      <c r="DF148">
        <v>0</v>
      </c>
      <c r="DG148" t="s">
        <v>991</v>
      </c>
      <c r="DH148" t="s">
        <v>75</v>
      </c>
      <c r="DI148" t="s">
        <v>75</v>
      </c>
      <c r="DJ148" t="s">
        <v>75</v>
      </c>
      <c r="DK148" t="s">
        <v>75</v>
      </c>
    </row>
    <row r="149" spans="1:115" x14ac:dyDescent="0.35">
      <c r="A149" t="s">
        <v>75</v>
      </c>
      <c r="B149" t="s">
        <v>985</v>
      </c>
      <c r="C149" t="s">
        <v>1017</v>
      </c>
      <c r="D149" t="s">
        <v>1121</v>
      </c>
      <c r="E149" t="s">
        <v>988</v>
      </c>
      <c r="F149" t="s">
        <v>1019</v>
      </c>
      <c r="G149" t="s">
        <v>242</v>
      </c>
      <c r="H149" t="s">
        <v>1024</v>
      </c>
      <c r="I149" t="s">
        <v>1122</v>
      </c>
      <c r="J149" t="s">
        <v>1123</v>
      </c>
      <c r="K149" t="s">
        <v>75</v>
      </c>
      <c r="L149" t="s">
        <v>242</v>
      </c>
      <c r="M149" t="s">
        <v>242</v>
      </c>
      <c r="N149" t="s">
        <v>990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 t="s">
        <v>2</v>
      </c>
      <c r="CP149" t="s">
        <v>43</v>
      </c>
      <c r="CQ149" t="s">
        <v>43</v>
      </c>
      <c r="CR149" t="s">
        <v>43</v>
      </c>
      <c r="CS149" t="s">
        <v>396</v>
      </c>
      <c r="CT149" t="s">
        <v>75</v>
      </c>
      <c r="CU149" t="s">
        <v>851</v>
      </c>
      <c r="CV149" t="s">
        <v>398</v>
      </c>
      <c r="CW149">
        <v>2019</v>
      </c>
      <c r="CX149">
        <v>10</v>
      </c>
      <c r="CY149" t="s">
        <v>74</v>
      </c>
      <c r="CZ149" t="s">
        <v>388</v>
      </c>
      <c r="DA149" t="s">
        <v>70</v>
      </c>
      <c r="DB149" t="s">
        <v>393</v>
      </c>
      <c r="DC149" t="s">
        <v>397</v>
      </c>
      <c r="DD149" t="s">
        <v>400</v>
      </c>
      <c r="DE149" t="s">
        <v>399</v>
      </c>
      <c r="DF149">
        <v>0</v>
      </c>
      <c r="DG149" t="s">
        <v>991</v>
      </c>
      <c r="DH149" t="s">
        <v>75</v>
      </c>
      <c r="DI149" t="s">
        <v>75</v>
      </c>
      <c r="DJ149" t="s">
        <v>75</v>
      </c>
      <c r="DK149" t="s">
        <v>75</v>
      </c>
    </row>
    <row r="150" spans="1:115" x14ac:dyDescent="0.35">
      <c r="A150" t="s">
        <v>75</v>
      </c>
      <c r="B150" t="s">
        <v>985</v>
      </c>
      <c r="C150" t="s">
        <v>1017</v>
      </c>
      <c r="D150" t="s">
        <v>1124</v>
      </c>
      <c r="E150" t="s">
        <v>988</v>
      </c>
      <c r="F150" t="s">
        <v>1019</v>
      </c>
      <c r="G150" t="s">
        <v>242</v>
      </c>
      <c r="H150" t="s">
        <v>1024</v>
      </c>
      <c r="I150" t="s">
        <v>403</v>
      </c>
      <c r="J150" t="s">
        <v>1125</v>
      </c>
      <c r="K150" t="s">
        <v>75</v>
      </c>
      <c r="L150" t="s">
        <v>242</v>
      </c>
      <c r="M150" t="s">
        <v>242</v>
      </c>
      <c r="N150" t="s">
        <v>990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 t="s">
        <v>2</v>
      </c>
      <c r="CP150" t="s">
        <v>43</v>
      </c>
      <c r="CQ150" t="s">
        <v>43</v>
      </c>
      <c r="CR150" t="s">
        <v>43</v>
      </c>
      <c r="CS150" t="s">
        <v>401</v>
      </c>
      <c r="CT150" t="s">
        <v>75</v>
      </c>
      <c r="CU150" t="s">
        <v>851</v>
      </c>
      <c r="CV150" t="s">
        <v>403</v>
      </c>
      <c r="CW150">
        <v>2020</v>
      </c>
      <c r="CX150">
        <v>2</v>
      </c>
      <c r="CY150" t="s">
        <v>74</v>
      </c>
      <c r="CZ150" t="s">
        <v>388</v>
      </c>
      <c r="DA150" t="s">
        <v>70</v>
      </c>
      <c r="DB150" t="s">
        <v>393</v>
      </c>
      <c r="DC150" t="s">
        <v>402</v>
      </c>
      <c r="DD150" t="s">
        <v>405</v>
      </c>
      <c r="DE150" t="s">
        <v>404</v>
      </c>
      <c r="DF150">
        <v>0</v>
      </c>
      <c r="DG150" t="s">
        <v>991</v>
      </c>
      <c r="DH150" t="s">
        <v>75</v>
      </c>
      <c r="DI150" t="s">
        <v>75</v>
      </c>
      <c r="DJ150" t="s">
        <v>75</v>
      </c>
      <c r="DK150" t="s">
        <v>75</v>
      </c>
    </row>
    <row r="151" spans="1:115" x14ac:dyDescent="0.35">
      <c r="A151" t="s">
        <v>75</v>
      </c>
      <c r="B151" t="s">
        <v>985</v>
      </c>
      <c r="C151" t="s">
        <v>1017</v>
      </c>
      <c r="D151" t="s">
        <v>1025</v>
      </c>
      <c r="E151" t="s">
        <v>988</v>
      </c>
      <c r="F151" t="s">
        <v>1019</v>
      </c>
      <c r="G151" t="s">
        <v>242</v>
      </c>
      <c r="H151" t="s">
        <v>1024</v>
      </c>
      <c r="I151" t="s">
        <v>411</v>
      </c>
      <c r="J151" t="s">
        <v>1127</v>
      </c>
      <c r="K151" t="s">
        <v>75</v>
      </c>
      <c r="L151" t="s">
        <v>242</v>
      </c>
      <c r="M151" t="s">
        <v>242</v>
      </c>
      <c r="N151" t="s">
        <v>990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 t="s">
        <v>2</v>
      </c>
      <c r="CP151" t="s">
        <v>43</v>
      </c>
      <c r="CQ151" t="s">
        <v>43</v>
      </c>
      <c r="CR151" t="s">
        <v>43</v>
      </c>
      <c r="CS151" t="s">
        <v>410</v>
      </c>
      <c r="CT151" t="s">
        <v>75</v>
      </c>
      <c r="CU151" t="s">
        <v>851</v>
      </c>
      <c r="CV151" t="s">
        <v>411</v>
      </c>
      <c r="CW151">
        <v>2020</v>
      </c>
      <c r="CX151">
        <v>5</v>
      </c>
      <c r="CY151" t="s">
        <v>74</v>
      </c>
      <c r="CZ151" t="s">
        <v>388</v>
      </c>
      <c r="DA151" t="s">
        <v>70</v>
      </c>
      <c r="DB151" t="s">
        <v>393</v>
      </c>
      <c r="DC151" t="s">
        <v>394</v>
      </c>
      <c r="DD151" t="s">
        <v>413</v>
      </c>
      <c r="DE151" t="s">
        <v>412</v>
      </c>
      <c r="DF151">
        <v>0</v>
      </c>
      <c r="DG151" t="s">
        <v>991</v>
      </c>
      <c r="DH151" t="s">
        <v>75</v>
      </c>
      <c r="DI151" t="s">
        <v>75</v>
      </c>
      <c r="DJ151" t="s">
        <v>75</v>
      </c>
      <c r="DK151" t="s">
        <v>75</v>
      </c>
    </row>
    <row r="152" spans="1:115" x14ac:dyDescent="0.35">
      <c r="A152" t="s">
        <v>75</v>
      </c>
      <c r="B152" t="s">
        <v>985</v>
      </c>
      <c r="C152" t="s">
        <v>1017</v>
      </c>
      <c r="D152" t="s">
        <v>1018</v>
      </c>
      <c r="E152" t="s">
        <v>988</v>
      </c>
      <c r="F152" t="s">
        <v>1019</v>
      </c>
      <c r="G152" t="s">
        <v>242</v>
      </c>
      <c r="H152" t="s">
        <v>1024</v>
      </c>
      <c r="I152" t="s">
        <v>419</v>
      </c>
      <c r="J152" t="s">
        <v>1130</v>
      </c>
      <c r="K152" t="s">
        <v>75</v>
      </c>
      <c r="L152" t="s">
        <v>242</v>
      </c>
      <c r="M152" t="s">
        <v>242</v>
      </c>
      <c r="N152" t="s">
        <v>990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 t="s">
        <v>2</v>
      </c>
      <c r="CP152" t="s">
        <v>43</v>
      </c>
      <c r="CQ152" t="s">
        <v>43</v>
      </c>
      <c r="CR152" t="s">
        <v>43</v>
      </c>
      <c r="CS152" t="s">
        <v>418</v>
      </c>
      <c r="CT152" t="s">
        <v>75</v>
      </c>
      <c r="CU152" t="s">
        <v>851</v>
      </c>
      <c r="CV152" t="s">
        <v>419</v>
      </c>
      <c r="CW152">
        <v>2020</v>
      </c>
      <c r="CX152">
        <v>7</v>
      </c>
      <c r="CY152" t="s">
        <v>74</v>
      </c>
      <c r="CZ152" t="s">
        <v>388</v>
      </c>
      <c r="DA152" t="s">
        <v>70</v>
      </c>
      <c r="DB152" t="s">
        <v>393</v>
      </c>
      <c r="DC152" t="s">
        <v>387</v>
      </c>
      <c r="DD152" t="s">
        <v>421</v>
      </c>
      <c r="DE152" t="s">
        <v>420</v>
      </c>
      <c r="DF152">
        <v>0</v>
      </c>
      <c r="DG152" t="s">
        <v>991</v>
      </c>
      <c r="DH152" t="s">
        <v>75</v>
      </c>
      <c r="DI152" t="s">
        <v>75</v>
      </c>
      <c r="DJ152" t="s">
        <v>75</v>
      </c>
      <c r="DK152" t="s">
        <v>75</v>
      </c>
    </row>
    <row r="153" spans="1:115" x14ac:dyDescent="0.35">
      <c r="A153" t="s">
        <v>75</v>
      </c>
      <c r="B153" t="s">
        <v>985</v>
      </c>
      <c r="C153" t="s">
        <v>1017</v>
      </c>
      <c r="D153" t="s">
        <v>1025</v>
      </c>
      <c r="E153" t="s">
        <v>988</v>
      </c>
      <c r="F153" t="s">
        <v>1019</v>
      </c>
      <c r="G153" t="s">
        <v>242</v>
      </c>
      <c r="H153" t="s">
        <v>1024</v>
      </c>
      <c r="I153" t="s">
        <v>1131</v>
      </c>
      <c r="J153" t="s">
        <v>1132</v>
      </c>
      <c r="K153" t="s">
        <v>75</v>
      </c>
      <c r="L153" t="s">
        <v>242</v>
      </c>
      <c r="M153" t="s">
        <v>242</v>
      </c>
      <c r="N153" t="s">
        <v>990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 t="s">
        <v>2</v>
      </c>
      <c r="CP153" t="s">
        <v>43</v>
      </c>
      <c r="CQ153" t="s">
        <v>43</v>
      </c>
      <c r="CR153" t="s">
        <v>43</v>
      </c>
      <c r="CS153" t="s">
        <v>422</v>
      </c>
      <c r="CT153" t="s">
        <v>75</v>
      </c>
      <c r="CU153" t="s">
        <v>851</v>
      </c>
      <c r="CV153" t="s">
        <v>423</v>
      </c>
      <c r="CW153">
        <v>2020</v>
      </c>
      <c r="CX153">
        <v>7</v>
      </c>
      <c r="CY153" t="s">
        <v>74</v>
      </c>
      <c r="CZ153" t="s">
        <v>388</v>
      </c>
      <c r="DA153" t="s">
        <v>70</v>
      </c>
      <c r="DB153" t="s">
        <v>393</v>
      </c>
      <c r="DC153" t="s">
        <v>394</v>
      </c>
      <c r="DD153" t="s">
        <v>425</v>
      </c>
      <c r="DE153" t="s">
        <v>424</v>
      </c>
      <c r="DF153">
        <v>0</v>
      </c>
      <c r="DG153" t="s">
        <v>991</v>
      </c>
      <c r="DH153" t="s">
        <v>75</v>
      </c>
      <c r="DI153" t="s">
        <v>75</v>
      </c>
      <c r="DJ153" t="s">
        <v>75</v>
      </c>
      <c r="DK153" t="s">
        <v>75</v>
      </c>
    </row>
    <row r="154" spans="1:115" x14ac:dyDescent="0.35">
      <c r="A154" t="s">
        <v>75</v>
      </c>
      <c r="B154" t="s">
        <v>985</v>
      </c>
      <c r="C154" t="s">
        <v>1017</v>
      </c>
      <c r="D154" t="s">
        <v>1018</v>
      </c>
      <c r="E154" t="s">
        <v>988</v>
      </c>
      <c r="F154" t="s">
        <v>1019</v>
      </c>
      <c r="G154" t="s">
        <v>242</v>
      </c>
      <c r="H154" t="s">
        <v>1024</v>
      </c>
      <c r="I154" t="s">
        <v>427</v>
      </c>
      <c r="J154" t="s">
        <v>1133</v>
      </c>
      <c r="K154" t="s">
        <v>75</v>
      </c>
      <c r="L154" t="s">
        <v>242</v>
      </c>
      <c r="M154" t="s">
        <v>242</v>
      </c>
      <c r="N154" t="s">
        <v>990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 t="s">
        <v>2</v>
      </c>
      <c r="CP154" t="s">
        <v>43</v>
      </c>
      <c r="CQ154" t="s">
        <v>43</v>
      </c>
      <c r="CR154" t="s">
        <v>43</v>
      </c>
      <c r="CS154" t="s">
        <v>426</v>
      </c>
      <c r="CT154" t="s">
        <v>75</v>
      </c>
      <c r="CU154" t="s">
        <v>851</v>
      </c>
      <c r="CV154" t="s">
        <v>427</v>
      </c>
      <c r="CW154">
        <v>2020</v>
      </c>
      <c r="CX154">
        <v>9</v>
      </c>
      <c r="CY154" t="s">
        <v>74</v>
      </c>
      <c r="CZ154" t="s">
        <v>388</v>
      </c>
      <c r="DA154" t="s">
        <v>70</v>
      </c>
      <c r="DB154" t="s">
        <v>393</v>
      </c>
      <c r="DC154" t="s">
        <v>387</v>
      </c>
      <c r="DD154" t="s">
        <v>429</v>
      </c>
      <c r="DE154" t="s">
        <v>428</v>
      </c>
      <c r="DF154">
        <v>0</v>
      </c>
      <c r="DG154" t="s">
        <v>991</v>
      </c>
      <c r="DH154" t="s">
        <v>75</v>
      </c>
      <c r="DI154" t="s">
        <v>75</v>
      </c>
      <c r="DJ154" t="s">
        <v>75</v>
      </c>
      <c r="DK154" t="s">
        <v>75</v>
      </c>
    </row>
    <row r="155" spans="1:115" x14ac:dyDescent="0.35">
      <c r="A155" t="s">
        <v>75</v>
      </c>
      <c r="B155" t="s">
        <v>985</v>
      </c>
      <c r="C155" t="s">
        <v>1017</v>
      </c>
      <c r="D155" t="s">
        <v>1026</v>
      </c>
      <c r="E155" t="s">
        <v>988</v>
      </c>
      <c r="F155" t="s">
        <v>1019</v>
      </c>
      <c r="G155" t="s">
        <v>242</v>
      </c>
      <c r="H155" t="s">
        <v>1024</v>
      </c>
      <c r="I155" t="s">
        <v>431</v>
      </c>
      <c r="J155" t="s">
        <v>1134</v>
      </c>
      <c r="K155" t="s">
        <v>75</v>
      </c>
      <c r="L155" t="s">
        <v>242</v>
      </c>
      <c r="M155" t="s">
        <v>242</v>
      </c>
      <c r="N155" t="s">
        <v>990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 t="s">
        <v>2</v>
      </c>
      <c r="CP155" t="s">
        <v>43</v>
      </c>
      <c r="CQ155" t="s">
        <v>43</v>
      </c>
      <c r="CR155" t="s">
        <v>43</v>
      </c>
      <c r="CS155" t="s">
        <v>430</v>
      </c>
      <c r="CT155" t="s">
        <v>75</v>
      </c>
      <c r="CU155" t="s">
        <v>851</v>
      </c>
      <c r="CV155" t="s">
        <v>431</v>
      </c>
      <c r="CW155">
        <v>2020</v>
      </c>
      <c r="CX155">
        <v>9</v>
      </c>
      <c r="CY155" t="s">
        <v>74</v>
      </c>
      <c r="CZ155" t="s">
        <v>388</v>
      </c>
      <c r="DA155" t="s">
        <v>70</v>
      </c>
      <c r="DB155" t="s">
        <v>393</v>
      </c>
      <c r="DC155" t="s">
        <v>395</v>
      </c>
      <c r="DD155" t="s">
        <v>433</v>
      </c>
      <c r="DE155" t="s">
        <v>432</v>
      </c>
      <c r="DF155">
        <v>0</v>
      </c>
      <c r="DG155" t="s">
        <v>991</v>
      </c>
      <c r="DH155" t="s">
        <v>75</v>
      </c>
      <c r="DI155" t="s">
        <v>75</v>
      </c>
      <c r="DJ155" t="s">
        <v>75</v>
      </c>
      <c r="DK155" t="s">
        <v>75</v>
      </c>
    </row>
    <row r="156" spans="1:115" x14ac:dyDescent="0.35">
      <c r="A156" t="s">
        <v>75</v>
      </c>
      <c r="B156" t="s">
        <v>985</v>
      </c>
      <c r="C156" t="s">
        <v>1017</v>
      </c>
      <c r="D156" t="s">
        <v>1121</v>
      </c>
      <c r="E156" t="s">
        <v>988</v>
      </c>
      <c r="F156" t="s">
        <v>1019</v>
      </c>
      <c r="G156" t="s">
        <v>242</v>
      </c>
      <c r="H156" t="s">
        <v>1024</v>
      </c>
      <c r="I156" t="s">
        <v>435</v>
      </c>
      <c r="J156" t="s">
        <v>1135</v>
      </c>
      <c r="K156" t="s">
        <v>75</v>
      </c>
      <c r="L156" t="s">
        <v>242</v>
      </c>
      <c r="M156" t="s">
        <v>242</v>
      </c>
      <c r="N156" t="s">
        <v>990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 t="s">
        <v>2</v>
      </c>
      <c r="CP156" t="s">
        <v>43</v>
      </c>
      <c r="CQ156" t="s">
        <v>43</v>
      </c>
      <c r="CR156" t="s">
        <v>43</v>
      </c>
      <c r="CS156" t="s">
        <v>434</v>
      </c>
      <c r="CT156" t="s">
        <v>75</v>
      </c>
      <c r="CU156" t="s">
        <v>851</v>
      </c>
      <c r="CV156" t="s">
        <v>435</v>
      </c>
      <c r="CW156">
        <v>2020</v>
      </c>
      <c r="CX156">
        <v>11</v>
      </c>
      <c r="CY156" t="s">
        <v>74</v>
      </c>
      <c r="CZ156" t="s">
        <v>388</v>
      </c>
      <c r="DA156" t="s">
        <v>70</v>
      </c>
      <c r="DB156" t="s">
        <v>393</v>
      </c>
      <c r="DC156" t="s">
        <v>397</v>
      </c>
      <c r="DD156" t="s">
        <v>95</v>
      </c>
      <c r="DE156" t="s">
        <v>436</v>
      </c>
      <c r="DF156">
        <v>0</v>
      </c>
      <c r="DG156" t="s">
        <v>991</v>
      </c>
      <c r="DH156" t="s">
        <v>75</v>
      </c>
      <c r="DI156" t="s">
        <v>75</v>
      </c>
      <c r="DJ156" t="s">
        <v>75</v>
      </c>
      <c r="DK156" t="s">
        <v>75</v>
      </c>
    </row>
    <row r="157" spans="1:115" x14ac:dyDescent="0.35">
      <c r="A157" t="s">
        <v>75</v>
      </c>
      <c r="B157" t="s">
        <v>985</v>
      </c>
      <c r="C157" t="s">
        <v>1017</v>
      </c>
      <c r="D157" t="s">
        <v>1025</v>
      </c>
      <c r="E157" t="s">
        <v>988</v>
      </c>
      <c r="F157" t="s">
        <v>1019</v>
      </c>
      <c r="G157" t="s">
        <v>242</v>
      </c>
      <c r="H157" t="s">
        <v>1024</v>
      </c>
      <c r="I157" t="s">
        <v>438</v>
      </c>
      <c r="J157" t="s">
        <v>1136</v>
      </c>
      <c r="K157" t="s">
        <v>75</v>
      </c>
      <c r="L157" t="s">
        <v>242</v>
      </c>
      <c r="M157" t="s">
        <v>242</v>
      </c>
      <c r="N157" t="s">
        <v>990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 t="s">
        <v>2</v>
      </c>
      <c r="CP157" t="s">
        <v>43</v>
      </c>
      <c r="CQ157" t="s">
        <v>43</v>
      </c>
      <c r="CR157" t="s">
        <v>43</v>
      </c>
      <c r="CS157" t="s">
        <v>437</v>
      </c>
      <c r="CT157" t="s">
        <v>75</v>
      </c>
      <c r="CU157" t="s">
        <v>851</v>
      </c>
      <c r="CV157" t="s">
        <v>438</v>
      </c>
      <c r="CW157">
        <v>2021</v>
      </c>
      <c r="CX157">
        <v>2</v>
      </c>
      <c r="CY157" t="s">
        <v>74</v>
      </c>
      <c r="CZ157" t="s">
        <v>388</v>
      </c>
      <c r="DA157" t="s">
        <v>70</v>
      </c>
      <c r="DB157" t="s">
        <v>393</v>
      </c>
      <c r="DC157" t="s">
        <v>394</v>
      </c>
      <c r="DD157" t="s">
        <v>440</v>
      </c>
      <c r="DE157" t="s">
        <v>439</v>
      </c>
      <c r="DF157">
        <v>0</v>
      </c>
      <c r="DG157" t="s">
        <v>991</v>
      </c>
      <c r="DH157" t="s">
        <v>75</v>
      </c>
      <c r="DI157" t="s">
        <v>75</v>
      </c>
      <c r="DJ157" t="s">
        <v>75</v>
      </c>
      <c r="DK157" t="s">
        <v>75</v>
      </c>
    </row>
    <row r="158" spans="1:115" x14ac:dyDescent="0.35">
      <c r="A158" t="s">
        <v>75</v>
      </c>
      <c r="B158" t="s">
        <v>985</v>
      </c>
      <c r="C158" t="s">
        <v>1017</v>
      </c>
      <c r="D158" t="s">
        <v>1124</v>
      </c>
      <c r="E158" t="s">
        <v>988</v>
      </c>
      <c r="F158" t="s">
        <v>1019</v>
      </c>
      <c r="G158" t="s">
        <v>242</v>
      </c>
      <c r="H158" t="s">
        <v>1024</v>
      </c>
      <c r="I158" t="s">
        <v>442</v>
      </c>
      <c r="J158" t="s">
        <v>1137</v>
      </c>
      <c r="K158" t="s">
        <v>75</v>
      </c>
      <c r="L158" t="s">
        <v>242</v>
      </c>
      <c r="M158" t="s">
        <v>242</v>
      </c>
      <c r="N158" t="s">
        <v>990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 t="s">
        <v>2</v>
      </c>
      <c r="CP158" t="s">
        <v>43</v>
      </c>
      <c r="CQ158" t="s">
        <v>43</v>
      </c>
      <c r="CR158" t="s">
        <v>43</v>
      </c>
      <c r="CS158" t="s">
        <v>441</v>
      </c>
      <c r="CT158" t="s">
        <v>75</v>
      </c>
      <c r="CU158" t="s">
        <v>851</v>
      </c>
      <c r="CV158" t="s">
        <v>442</v>
      </c>
      <c r="CW158">
        <v>2021</v>
      </c>
      <c r="CX158">
        <v>4</v>
      </c>
      <c r="CY158" t="s">
        <v>74</v>
      </c>
      <c r="CZ158" t="s">
        <v>388</v>
      </c>
      <c r="DA158" t="s">
        <v>70</v>
      </c>
      <c r="DB158" t="s">
        <v>393</v>
      </c>
      <c r="DC158" t="s">
        <v>402</v>
      </c>
      <c r="DD158" t="s">
        <v>429</v>
      </c>
      <c r="DE158" t="s">
        <v>443</v>
      </c>
      <c r="DF158">
        <v>0</v>
      </c>
      <c r="DG158" t="s">
        <v>991</v>
      </c>
      <c r="DH158" t="s">
        <v>75</v>
      </c>
      <c r="DI158" t="s">
        <v>75</v>
      </c>
      <c r="DJ158" t="s">
        <v>75</v>
      </c>
      <c r="DK158" t="s">
        <v>75</v>
      </c>
    </row>
    <row r="159" spans="1:115" x14ac:dyDescent="0.35">
      <c r="A159" t="s">
        <v>75</v>
      </c>
      <c r="B159" t="s">
        <v>985</v>
      </c>
      <c r="C159" t="s">
        <v>1017</v>
      </c>
      <c r="D159" t="s">
        <v>1121</v>
      </c>
      <c r="E159" t="s">
        <v>988</v>
      </c>
      <c r="F159" t="s">
        <v>1019</v>
      </c>
      <c r="G159" t="s">
        <v>242</v>
      </c>
      <c r="H159" t="s">
        <v>1024</v>
      </c>
      <c r="I159" t="s">
        <v>1122</v>
      </c>
      <c r="J159" t="s">
        <v>1123</v>
      </c>
      <c r="K159" t="s">
        <v>75</v>
      </c>
      <c r="L159" t="s">
        <v>242</v>
      </c>
      <c r="M159" t="s">
        <v>242</v>
      </c>
      <c r="N159" t="s">
        <v>990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 t="s">
        <v>2</v>
      </c>
      <c r="CP159" t="s">
        <v>43</v>
      </c>
      <c r="CQ159" t="s">
        <v>43</v>
      </c>
      <c r="CR159" t="s">
        <v>43</v>
      </c>
      <c r="CS159" t="s">
        <v>444</v>
      </c>
      <c r="CT159" t="s">
        <v>75</v>
      </c>
      <c r="CU159" t="s">
        <v>851</v>
      </c>
      <c r="CV159" t="s">
        <v>445</v>
      </c>
      <c r="CW159">
        <v>2021</v>
      </c>
      <c r="CX159">
        <v>5</v>
      </c>
      <c r="CY159" t="s">
        <v>74</v>
      </c>
      <c r="CZ159" t="s">
        <v>388</v>
      </c>
      <c r="DA159" t="s">
        <v>70</v>
      </c>
      <c r="DB159" t="s">
        <v>393</v>
      </c>
      <c r="DC159" t="s">
        <v>397</v>
      </c>
      <c r="DD159" t="s">
        <v>400</v>
      </c>
      <c r="DE159" t="s">
        <v>399</v>
      </c>
      <c r="DF159">
        <v>0</v>
      </c>
      <c r="DG159" t="s">
        <v>991</v>
      </c>
      <c r="DH159" t="s">
        <v>75</v>
      </c>
      <c r="DI159" t="s">
        <v>75</v>
      </c>
      <c r="DJ159" t="s">
        <v>75</v>
      </c>
      <c r="DK159" t="s">
        <v>75</v>
      </c>
    </row>
    <row r="160" spans="1:115" x14ac:dyDescent="0.35">
      <c r="A160" t="s">
        <v>75</v>
      </c>
      <c r="B160" t="s">
        <v>985</v>
      </c>
      <c r="C160" t="s">
        <v>1017</v>
      </c>
      <c r="D160" t="s">
        <v>1124</v>
      </c>
      <c r="E160" t="s">
        <v>988</v>
      </c>
      <c r="F160" t="s">
        <v>1019</v>
      </c>
      <c r="G160" t="s">
        <v>242</v>
      </c>
      <c r="H160" t="s">
        <v>1024</v>
      </c>
      <c r="I160" t="s">
        <v>447</v>
      </c>
      <c r="J160" t="s">
        <v>1138</v>
      </c>
      <c r="K160" t="s">
        <v>75</v>
      </c>
      <c r="L160" t="s">
        <v>242</v>
      </c>
      <c r="M160" t="s">
        <v>242</v>
      </c>
      <c r="N160" t="s">
        <v>990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 t="s">
        <v>2</v>
      </c>
      <c r="CP160" t="s">
        <v>43</v>
      </c>
      <c r="CQ160" t="s">
        <v>43</v>
      </c>
      <c r="CR160" t="s">
        <v>43</v>
      </c>
      <c r="CS160" t="s">
        <v>446</v>
      </c>
      <c r="CT160" t="s">
        <v>75</v>
      </c>
      <c r="CU160" t="s">
        <v>851</v>
      </c>
      <c r="CV160" t="s">
        <v>447</v>
      </c>
      <c r="CW160">
        <v>2021</v>
      </c>
      <c r="CX160">
        <v>5</v>
      </c>
      <c r="CY160" t="s">
        <v>74</v>
      </c>
      <c r="CZ160" t="s">
        <v>388</v>
      </c>
      <c r="DA160" t="s">
        <v>70</v>
      </c>
      <c r="DB160" t="s">
        <v>393</v>
      </c>
      <c r="DC160" t="s">
        <v>402</v>
      </c>
      <c r="DD160" t="s">
        <v>449</v>
      </c>
      <c r="DE160" t="s">
        <v>448</v>
      </c>
      <c r="DF160">
        <v>0</v>
      </c>
      <c r="DG160" t="s">
        <v>991</v>
      </c>
      <c r="DH160" t="s">
        <v>75</v>
      </c>
      <c r="DI160" t="s">
        <v>75</v>
      </c>
      <c r="DJ160" t="s">
        <v>75</v>
      </c>
      <c r="DK160" t="s">
        <v>75</v>
      </c>
    </row>
    <row r="161" spans="1:115" x14ac:dyDescent="0.35">
      <c r="A161" t="s">
        <v>75</v>
      </c>
      <c r="B161" t="s">
        <v>1139</v>
      </c>
      <c r="C161" t="s">
        <v>1140</v>
      </c>
      <c r="D161" t="s">
        <v>1141</v>
      </c>
      <c r="E161" t="s">
        <v>988</v>
      </c>
      <c r="F161" t="s">
        <v>1142</v>
      </c>
      <c r="G161" t="s">
        <v>242</v>
      </c>
      <c r="H161" t="s">
        <v>1024</v>
      </c>
      <c r="I161" t="s">
        <v>220</v>
      </c>
      <c r="J161" t="s">
        <v>1143</v>
      </c>
      <c r="K161" t="s">
        <v>75</v>
      </c>
      <c r="L161" t="s">
        <v>242</v>
      </c>
      <c r="M161" t="s">
        <v>242</v>
      </c>
      <c r="N161" t="s">
        <v>990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 t="s">
        <v>2</v>
      </c>
      <c r="CP161" t="s">
        <v>43</v>
      </c>
      <c r="CQ161" t="s">
        <v>43</v>
      </c>
      <c r="CR161" t="s">
        <v>43</v>
      </c>
      <c r="CS161" t="s">
        <v>218</v>
      </c>
      <c r="CT161" t="s">
        <v>75</v>
      </c>
      <c r="CU161" t="s">
        <v>857</v>
      </c>
      <c r="CV161" t="s">
        <v>220</v>
      </c>
      <c r="CW161">
        <v>2021</v>
      </c>
      <c r="CX161">
        <v>8</v>
      </c>
      <c r="CY161" t="s">
        <v>74</v>
      </c>
      <c r="CZ161" t="s">
        <v>223</v>
      </c>
      <c r="DA161" t="s">
        <v>70</v>
      </c>
      <c r="DB161" t="s">
        <v>70</v>
      </c>
      <c r="DC161" t="s">
        <v>219</v>
      </c>
      <c r="DD161" t="s">
        <v>222</v>
      </c>
      <c r="DE161" t="s">
        <v>221</v>
      </c>
      <c r="DF161">
        <v>0</v>
      </c>
      <c r="DG161" t="s">
        <v>991</v>
      </c>
      <c r="DH161" t="s">
        <v>75</v>
      </c>
      <c r="DI161" t="s">
        <v>75</v>
      </c>
      <c r="DJ161" t="s">
        <v>75</v>
      </c>
      <c r="DK161" t="s">
        <v>75</v>
      </c>
    </row>
    <row r="162" spans="1:115" x14ac:dyDescent="0.35">
      <c r="A162" t="s">
        <v>75</v>
      </c>
      <c r="B162" t="s">
        <v>1139</v>
      </c>
      <c r="C162" t="s">
        <v>1140</v>
      </c>
      <c r="D162" t="s">
        <v>1141</v>
      </c>
      <c r="E162" t="s">
        <v>988</v>
      </c>
      <c r="F162" t="s">
        <v>1142</v>
      </c>
      <c r="G162" t="s">
        <v>242</v>
      </c>
      <c r="H162" t="s">
        <v>1024</v>
      </c>
      <c r="I162" t="s">
        <v>758</v>
      </c>
      <c r="J162" t="s">
        <v>1229</v>
      </c>
      <c r="K162" t="s">
        <v>75</v>
      </c>
      <c r="L162" t="s">
        <v>242</v>
      </c>
      <c r="M162" t="s">
        <v>242</v>
      </c>
      <c r="N162" t="s">
        <v>990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 t="s">
        <v>2</v>
      </c>
      <c r="CP162" t="s">
        <v>43</v>
      </c>
      <c r="CQ162" t="s">
        <v>43</v>
      </c>
      <c r="CR162" t="s">
        <v>43</v>
      </c>
      <c r="CS162" t="s">
        <v>761</v>
      </c>
      <c r="CT162" t="s">
        <v>75</v>
      </c>
      <c r="CU162" t="s">
        <v>857</v>
      </c>
      <c r="CV162" t="s">
        <v>762</v>
      </c>
      <c r="CW162">
        <v>2021</v>
      </c>
      <c r="CX162">
        <v>9</v>
      </c>
      <c r="CY162" t="s">
        <v>74</v>
      </c>
      <c r="CZ162" t="s">
        <v>223</v>
      </c>
      <c r="DA162" t="s">
        <v>70</v>
      </c>
      <c r="DB162" t="s">
        <v>756</v>
      </c>
      <c r="DC162" t="s">
        <v>219</v>
      </c>
      <c r="DD162" t="s">
        <v>760</v>
      </c>
      <c r="DE162" t="s">
        <v>759</v>
      </c>
      <c r="DF162">
        <v>0</v>
      </c>
      <c r="DG162" t="s">
        <v>991</v>
      </c>
      <c r="DH162" t="s">
        <v>75</v>
      </c>
      <c r="DI162" t="s">
        <v>75</v>
      </c>
      <c r="DJ162" t="s">
        <v>75</v>
      </c>
      <c r="DK162" t="s">
        <v>75</v>
      </c>
    </row>
    <row r="163" spans="1:115" x14ac:dyDescent="0.35">
      <c r="A163" t="s">
        <v>75</v>
      </c>
      <c r="B163" t="s">
        <v>1027</v>
      </c>
      <c r="C163" t="s">
        <v>1028</v>
      </c>
      <c r="D163" t="s">
        <v>1230</v>
      </c>
      <c r="E163" t="s">
        <v>988</v>
      </c>
      <c r="F163" t="s">
        <v>1029</v>
      </c>
      <c r="G163" t="s">
        <v>242</v>
      </c>
      <c r="H163" t="s">
        <v>1024</v>
      </c>
      <c r="I163" t="s">
        <v>1231</v>
      </c>
      <c r="J163" t="s">
        <v>1232</v>
      </c>
      <c r="K163" t="s">
        <v>75</v>
      </c>
      <c r="L163" t="s">
        <v>242</v>
      </c>
      <c r="M163" t="s">
        <v>242</v>
      </c>
      <c r="N163" t="s">
        <v>990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 t="s">
        <v>2</v>
      </c>
      <c r="CP163" t="s">
        <v>43</v>
      </c>
      <c r="CQ163" t="s">
        <v>43</v>
      </c>
      <c r="CR163" t="s">
        <v>43</v>
      </c>
      <c r="CS163" t="s">
        <v>457</v>
      </c>
      <c r="CT163" t="s">
        <v>75</v>
      </c>
      <c r="CU163" t="s">
        <v>855</v>
      </c>
      <c r="CV163" t="s">
        <v>459</v>
      </c>
      <c r="CW163">
        <v>2019</v>
      </c>
      <c r="CX163">
        <v>9</v>
      </c>
      <c r="CY163" t="s">
        <v>74</v>
      </c>
      <c r="CZ163" t="s">
        <v>451</v>
      </c>
      <c r="DA163" t="s">
        <v>70</v>
      </c>
      <c r="DB163" t="s">
        <v>450</v>
      </c>
      <c r="DC163" t="s">
        <v>458</v>
      </c>
      <c r="DD163" t="s">
        <v>461</v>
      </c>
      <c r="DE163" t="s">
        <v>460</v>
      </c>
      <c r="DF163">
        <v>0</v>
      </c>
      <c r="DG163" t="s">
        <v>991</v>
      </c>
      <c r="DH163" t="s">
        <v>75</v>
      </c>
      <c r="DI163" t="s">
        <v>75</v>
      </c>
      <c r="DJ163" t="s">
        <v>75</v>
      </c>
      <c r="DK163" t="s">
        <v>75</v>
      </c>
    </row>
    <row r="164" spans="1:115" x14ac:dyDescent="0.35">
      <c r="A164" t="s">
        <v>75</v>
      </c>
      <c r="B164" t="s">
        <v>1027</v>
      </c>
      <c r="C164" t="s">
        <v>1144</v>
      </c>
      <c r="D164" t="s">
        <v>1145</v>
      </c>
      <c r="E164" t="s">
        <v>988</v>
      </c>
      <c r="F164" t="s">
        <v>1146</v>
      </c>
      <c r="G164" t="s">
        <v>242</v>
      </c>
      <c r="H164" t="s">
        <v>1024</v>
      </c>
      <c r="I164" t="s">
        <v>463</v>
      </c>
      <c r="J164" t="s">
        <v>1147</v>
      </c>
      <c r="K164" t="s">
        <v>75</v>
      </c>
      <c r="L164" t="s">
        <v>242</v>
      </c>
      <c r="M164" t="s">
        <v>242</v>
      </c>
      <c r="N164" t="s">
        <v>990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 t="s">
        <v>2</v>
      </c>
      <c r="CP164" t="s">
        <v>43</v>
      </c>
      <c r="CQ164" t="s">
        <v>43</v>
      </c>
      <c r="CR164" t="s">
        <v>43</v>
      </c>
      <c r="CS164" t="s">
        <v>462</v>
      </c>
      <c r="CT164" t="s">
        <v>75</v>
      </c>
      <c r="CU164" t="s">
        <v>855</v>
      </c>
      <c r="CV164" t="s">
        <v>463</v>
      </c>
      <c r="CW164">
        <v>2020</v>
      </c>
      <c r="CX164">
        <v>5</v>
      </c>
      <c r="CY164" t="s">
        <v>74</v>
      </c>
      <c r="CZ164" t="s">
        <v>451</v>
      </c>
      <c r="DA164" t="s">
        <v>70</v>
      </c>
      <c r="DB164" t="s">
        <v>450</v>
      </c>
      <c r="DC164" t="s">
        <v>453</v>
      </c>
      <c r="DD164" t="s">
        <v>456</v>
      </c>
      <c r="DE164" t="s">
        <v>455</v>
      </c>
      <c r="DF164">
        <v>0</v>
      </c>
      <c r="DG164" t="s">
        <v>991</v>
      </c>
      <c r="DH164" t="s">
        <v>75</v>
      </c>
      <c r="DI164" t="s">
        <v>75</v>
      </c>
      <c r="DJ164" t="s">
        <v>75</v>
      </c>
      <c r="DK164" t="s">
        <v>75</v>
      </c>
    </row>
    <row r="165" spans="1:115" x14ac:dyDescent="0.35">
      <c r="A165" t="s">
        <v>75</v>
      </c>
      <c r="B165" t="s">
        <v>1027</v>
      </c>
      <c r="C165" t="s">
        <v>1144</v>
      </c>
      <c r="D165" t="s">
        <v>1145</v>
      </c>
      <c r="E165" t="s">
        <v>988</v>
      </c>
      <c r="F165" t="s">
        <v>1146</v>
      </c>
      <c r="G165" t="s">
        <v>242</v>
      </c>
      <c r="H165" t="s">
        <v>1024</v>
      </c>
      <c r="I165" t="s">
        <v>465</v>
      </c>
      <c r="J165" t="s">
        <v>1233</v>
      </c>
      <c r="K165" t="s">
        <v>75</v>
      </c>
      <c r="L165" t="s">
        <v>242</v>
      </c>
      <c r="M165" t="s">
        <v>242</v>
      </c>
      <c r="N165" t="s">
        <v>990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 t="s">
        <v>2</v>
      </c>
      <c r="CP165" t="s">
        <v>43</v>
      </c>
      <c r="CQ165" t="s">
        <v>43</v>
      </c>
      <c r="CR165" t="s">
        <v>43</v>
      </c>
      <c r="CS165" t="s">
        <v>464</v>
      </c>
      <c r="CT165" t="s">
        <v>75</v>
      </c>
      <c r="CU165" t="s">
        <v>855</v>
      </c>
      <c r="CV165" t="s">
        <v>465</v>
      </c>
      <c r="CW165">
        <v>2020</v>
      </c>
      <c r="CX165">
        <v>5</v>
      </c>
      <c r="CY165" t="s">
        <v>74</v>
      </c>
      <c r="CZ165" t="s">
        <v>451</v>
      </c>
      <c r="DA165" t="s">
        <v>70</v>
      </c>
      <c r="DB165" t="s">
        <v>450</v>
      </c>
      <c r="DC165" t="s">
        <v>453</v>
      </c>
      <c r="DD165" t="s">
        <v>467</v>
      </c>
      <c r="DE165" t="s">
        <v>466</v>
      </c>
      <c r="DF165">
        <v>0</v>
      </c>
      <c r="DG165" t="s">
        <v>991</v>
      </c>
      <c r="DH165" t="s">
        <v>75</v>
      </c>
      <c r="DI165" t="s">
        <v>75</v>
      </c>
      <c r="DJ165" t="s">
        <v>75</v>
      </c>
      <c r="DK165" t="s">
        <v>75</v>
      </c>
    </row>
    <row r="166" spans="1:115" x14ac:dyDescent="0.35">
      <c r="A166" t="s">
        <v>75</v>
      </c>
      <c r="B166" t="s">
        <v>1027</v>
      </c>
      <c r="C166" t="s">
        <v>1144</v>
      </c>
      <c r="D166" t="s">
        <v>1234</v>
      </c>
      <c r="E166" t="s">
        <v>988</v>
      </c>
      <c r="F166" t="s">
        <v>1146</v>
      </c>
      <c r="G166" t="s">
        <v>242</v>
      </c>
      <c r="H166" t="s">
        <v>1024</v>
      </c>
      <c r="I166" t="s">
        <v>1235</v>
      </c>
      <c r="J166" t="s">
        <v>1236</v>
      </c>
      <c r="K166" t="s">
        <v>75</v>
      </c>
      <c r="L166" t="s">
        <v>242</v>
      </c>
      <c r="M166" t="s">
        <v>242</v>
      </c>
      <c r="N166" t="s">
        <v>990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 t="s">
        <v>2</v>
      </c>
      <c r="CP166" t="s">
        <v>43</v>
      </c>
      <c r="CQ166" t="s">
        <v>43</v>
      </c>
      <c r="CR166" t="s">
        <v>43</v>
      </c>
      <c r="CS166" t="s">
        <v>468</v>
      </c>
      <c r="CT166" t="s">
        <v>75</v>
      </c>
      <c r="CU166" t="s">
        <v>855</v>
      </c>
      <c r="CV166" t="s">
        <v>470</v>
      </c>
      <c r="CW166">
        <v>2020</v>
      </c>
      <c r="CX166">
        <v>6</v>
      </c>
      <c r="CY166" t="s">
        <v>74</v>
      </c>
      <c r="CZ166" t="s">
        <v>451</v>
      </c>
      <c r="DA166" t="s">
        <v>70</v>
      </c>
      <c r="DB166" t="s">
        <v>450</v>
      </c>
      <c r="DC166" t="s">
        <v>469</v>
      </c>
      <c r="DD166" t="s">
        <v>472</v>
      </c>
      <c r="DE166" t="s">
        <v>471</v>
      </c>
      <c r="DF166">
        <v>0</v>
      </c>
      <c r="DG166" t="s">
        <v>991</v>
      </c>
      <c r="DH166" t="s">
        <v>75</v>
      </c>
      <c r="DI166" t="s">
        <v>75</v>
      </c>
      <c r="DJ166" t="s">
        <v>75</v>
      </c>
      <c r="DK166" t="s">
        <v>75</v>
      </c>
    </row>
    <row r="167" spans="1:115" x14ac:dyDescent="0.35">
      <c r="A167" t="s">
        <v>75</v>
      </c>
      <c r="B167" t="s">
        <v>1027</v>
      </c>
      <c r="C167" t="s">
        <v>1144</v>
      </c>
      <c r="D167" t="s">
        <v>1234</v>
      </c>
      <c r="E167" t="s">
        <v>988</v>
      </c>
      <c r="F167" t="s">
        <v>1146</v>
      </c>
      <c r="G167" t="s">
        <v>242</v>
      </c>
      <c r="H167" t="s">
        <v>1024</v>
      </c>
      <c r="I167" t="s">
        <v>1235</v>
      </c>
      <c r="J167" t="s">
        <v>1236</v>
      </c>
      <c r="K167" t="s">
        <v>75</v>
      </c>
      <c r="L167" t="s">
        <v>242</v>
      </c>
      <c r="M167" t="s">
        <v>242</v>
      </c>
      <c r="N167" t="s">
        <v>990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 t="s">
        <v>2</v>
      </c>
      <c r="CP167" t="s">
        <v>43</v>
      </c>
      <c r="CQ167" t="s">
        <v>43</v>
      </c>
      <c r="CR167" t="s">
        <v>43</v>
      </c>
      <c r="CS167" t="s">
        <v>473</v>
      </c>
      <c r="CT167" t="s">
        <v>75</v>
      </c>
      <c r="CU167" t="s">
        <v>855</v>
      </c>
      <c r="CV167" t="s">
        <v>474</v>
      </c>
      <c r="CW167">
        <v>2020</v>
      </c>
      <c r="CX167">
        <v>6</v>
      </c>
      <c r="CY167" t="s">
        <v>74</v>
      </c>
      <c r="CZ167" t="s">
        <v>451</v>
      </c>
      <c r="DA167" t="s">
        <v>70</v>
      </c>
      <c r="DB167" t="s">
        <v>450</v>
      </c>
      <c r="DC167" t="s">
        <v>469</v>
      </c>
      <c r="DD167" t="s">
        <v>472</v>
      </c>
      <c r="DE167" t="s">
        <v>471</v>
      </c>
      <c r="DF167">
        <v>0</v>
      </c>
      <c r="DG167" t="s">
        <v>991</v>
      </c>
      <c r="DH167" t="s">
        <v>75</v>
      </c>
      <c r="DI167" t="s">
        <v>75</v>
      </c>
      <c r="DJ167" t="s">
        <v>75</v>
      </c>
      <c r="DK167" t="s">
        <v>75</v>
      </c>
    </row>
    <row r="168" spans="1:115" x14ac:dyDescent="0.35">
      <c r="A168" t="s">
        <v>75</v>
      </c>
      <c r="B168" t="s">
        <v>1027</v>
      </c>
      <c r="C168" t="s">
        <v>1028</v>
      </c>
      <c r="D168" t="s">
        <v>1237</v>
      </c>
      <c r="E168" t="s">
        <v>988</v>
      </c>
      <c r="F168" t="s">
        <v>1029</v>
      </c>
      <c r="G168" t="s">
        <v>242</v>
      </c>
      <c r="H168" t="s">
        <v>1024</v>
      </c>
      <c r="I168" t="s">
        <v>1238</v>
      </c>
      <c r="J168" t="s">
        <v>1239</v>
      </c>
      <c r="K168" t="s">
        <v>75</v>
      </c>
      <c r="L168" t="s">
        <v>242</v>
      </c>
      <c r="M168" t="s">
        <v>242</v>
      </c>
      <c r="N168" t="s">
        <v>990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 t="s">
        <v>2</v>
      </c>
      <c r="CP168" t="s">
        <v>43</v>
      </c>
      <c r="CQ168" t="s">
        <v>43</v>
      </c>
      <c r="CR168" t="s">
        <v>43</v>
      </c>
      <c r="CS168" t="s">
        <v>475</v>
      </c>
      <c r="CT168" t="s">
        <v>75</v>
      </c>
      <c r="CU168" t="s">
        <v>855</v>
      </c>
      <c r="CV168" t="s">
        <v>477</v>
      </c>
      <c r="CW168">
        <v>2020</v>
      </c>
      <c r="CX168">
        <v>7</v>
      </c>
      <c r="CY168" t="s">
        <v>74</v>
      </c>
      <c r="CZ168" t="s">
        <v>451</v>
      </c>
      <c r="DA168" t="s">
        <v>70</v>
      </c>
      <c r="DB168" t="s">
        <v>450</v>
      </c>
      <c r="DC168" t="s">
        <v>476</v>
      </c>
      <c r="DD168" t="s">
        <v>479</v>
      </c>
      <c r="DE168" t="s">
        <v>478</v>
      </c>
      <c r="DF168">
        <v>0</v>
      </c>
      <c r="DG168" t="s">
        <v>991</v>
      </c>
      <c r="DH168" t="s">
        <v>75</v>
      </c>
      <c r="DI168" t="s">
        <v>75</v>
      </c>
      <c r="DJ168" t="s">
        <v>75</v>
      </c>
      <c r="DK168" t="s">
        <v>75</v>
      </c>
    </row>
    <row r="169" spans="1:115" x14ac:dyDescent="0.35">
      <c r="A169" t="s">
        <v>75</v>
      </c>
      <c r="B169" t="s">
        <v>1027</v>
      </c>
      <c r="C169" t="s">
        <v>1144</v>
      </c>
      <c r="D169" t="s">
        <v>1145</v>
      </c>
      <c r="E169" t="s">
        <v>988</v>
      </c>
      <c r="F169" t="s">
        <v>1146</v>
      </c>
      <c r="G169" t="s">
        <v>242</v>
      </c>
      <c r="H169" t="s">
        <v>1024</v>
      </c>
      <c r="I169" t="s">
        <v>465</v>
      </c>
      <c r="J169" t="s">
        <v>1233</v>
      </c>
      <c r="K169" t="s">
        <v>75</v>
      </c>
      <c r="L169" t="s">
        <v>242</v>
      </c>
      <c r="M169" t="s">
        <v>242</v>
      </c>
      <c r="N169" t="s">
        <v>990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 t="s">
        <v>2</v>
      </c>
      <c r="CP169" t="s">
        <v>43</v>
      </c>
      <c r="CQ169" t="s">
        <v>43</v>
      </c>
      <c r="CR169" t="s">
        <v>43</v>
      </c>
      <c r="CS169" t="s">
        <v>480</v>
      </c>
      <c r="CT169" t="s">
        <v>75</v>
      </c>
      <c r="CU169" t="s">
        <v>855</v>
      </c>
      <c r="CV169" t="s">
        <v>481</v>
      </c>
      <c r="CW169">
        <v>2020</v>
      </c>
      <c r="CX169">
        <v>9</v>
      </c>
      <c r="CY169" t="s">
        <v>74</v>
      </c>
      <c r="CZ169" t="s">
        <v>451</v>
      </c>
      <c r="DA169" t="s">
        <v>70</v>
      </c>
      <c r="DB169" t="s">
        <v>450</v>
      </c>
      <c r="DC169" t="s">
        <v>453</v>
      </c>
      <c r="DD169" t="s">
        <v>467</v>
      </c>
      <c r="DE169" t="s">
        <v>466</v>
      </c>
      <c r="DF169">
        <v>0</v>
      </c>
      <c r="DG169" t="s">
        <v>991</v>
      </c>
      <c r="DH169" t="s">
        <v>75</v>
      </c>
      <c r="DI169" t="s">
        <v>75</v>
      </c>
      <c r="DJ169" t="s">
        <v>75</v>
      </c>
      <c r="DK169" t="s">
        <v>75</v>
      </c>
    </row>
    <row r="170" spans="1:115" x14ac:dyDescent="0.35">
      <c r="A170" t="s">
        <v>75</v>
      </c>
      <c r="B170" t="s">
        <v>1139</v>
      </c>
      <c r="C170" t="s">
        <v>1148</v>
      </c>
      <c r="D170" t="s">
        <v>1149</v>
      </c>
      <c r="E170" t="s">
        <v>988</v>
      </c>
      <c r="F170" t="s">
        <v>1150</v>
      </c>
      <c r="G170" t="s">
        <v>242</v>
      </c>
      <c r="H170" t="s">
        <v>1024</v>
      </c>
      <c r="I170" t="s">
        <v>629</v>
      </c>
      <c r="J170" t="s">
        <v>1240</v>
      </c>
      <c r="K170" t="s">
        <v>75</v>
      </c>
      <c r="L170" t="s">
        <v>242</v>
      </c>
      <c r="M170" t="s">
        <v>242</v>
      </c>
      <c r="N170" t="s">
        <v>990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 t="s">
        <v>2</v>
      </c>
      <c r="CP170" t="s">
        <v>43</v>
      </c>
      <c r="CQ170" t="s">
        <v>43</v>
      </c>
      <c r="CR170" t="s">
        <v>43</v>
      </c>
      <c r="CS170" t="s">
        <v>628</v>
      </c>
      <c r="CT170" t="s">
        <v>75</v>
      </c>
      <c r="CU170" t="s">
        <v>857</v>
      </c>
      <c r="CV170" t="s">
        <v>629</v>
      </c>
      <c r="CW170">
        <v>2020</v>
      </c>
      <c r="CX170">
        <v>9</v>
      </c>
      <c r="CY170" t="s">
        <v>74</v>
      </c>
      <c r="CZ170" t="s">
        <v>270</v>
      </c>
      <c r="DA170" t="s">
        <v>70</v>
      </c>
      <c r="DB170" t="s">
        <v>626</v>
      </c>
      <c r="DC170" t="s">
        <v>627</v>
      </c>
      <c r="DD170" t="s">
        <v>631</v>
      </c>
      <c r="DE170" t="s">
        <v>630</v>
      </c>
      <c r="DF170">
        <v>0</v>
      </c>
      <c r="DG170" t="s">
        <v>991</v>
      </c>
      <c r="DH170" t="s">
        <v>75</v>
      </c>
      <c r="DI170" t="s">
        <v>75</v>
      </c>
      <c r="DJ170" t="s">
        <v>75</v>
      </c>
      <c r="DK170" t="s">
        <v>75</v>
      </c>
    </row>
    <row r="171" spans="1:115" x14ac:dyDescent="0.35">
      <c r="A171" t="s">
        <v>75</v>
      </c>
      <c r="B171" t="s">
        <v>1139</v>
      </c>
      <c r="C171" t="s">
        <v>1148</v>
      </c>
      <c r="D171" t="s">
        <v>1149</v>
      </c>
      <c r="E171" t="s">
        <v>988</v>
      </c>
      <c r="F171" t="s">
        <v>1150</v>
      </c>
      <c r="G171" t="s">
        <v>242</v>
      </c>
      <c r="H171" t="s">
        <v>1024</v>
      </c>
      <c r="I171" t="s">
        <v>633</v>
      </c>
      <c r="J171" t="s">
        <v>1241</v>
      </c>
      <c r="K171" t="s">
        <v>75</v>
      </c>
      <c r="L171" t="s">
        <v>242</v>
      </c>
      <c r="M171" t="s">
        <v>242</v>
      </c>
      <c r="N171" t="s">
        <v>990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 t="s">
        <v>2</v>
      </c>
      <c r="CP171" t="s">
        <v>43</v>
      </c>
      <c r="CQ171" t="s">
        <v>43</v>
      </c>
      <c r="CR171" t="s">
        <v>43</v>
      </c>
      <c r="CS171" t="s">
        <v>632</v>
      </c>
      <c r="CT171" t="s">
        <v>75</v>
      </c>
      <c r="CU171" t="s">
        <v>857</v>
      </c>
      <c r="CV171" t="s">
        <v>633</v>
      </c>
      <c r="CW171">
        <v>2020</v>
      </c>
      <c r="CX171">
        <v>9</v>
      </c>
      <c r="CY171" t="s">
        <v>74</v>
      </c>
      <c r="CZ171" t="s">
        <v>270</v>
      </c>
      <c r="DA171" t="s">
        <v>70</v>
      </c>
      <c r="DB171" t="s">
        <v>626</v>
      </c>
      <c r="DC171" t="s">
        <v>627</v>
      </c>
      <c r="DD171" t="s">
        <v>635</v>
      </c>
      <c r="DE171" t="s">
        <v>634</v>
      </c>
      <c r="DF171">
        <v>0</v>
      </c>
      <c r="DG171" t="s">
        <v>991</v>
      </c>
      <c r="DH171" t="s">
        <v>75</v>
      </c>
      <c r="DI171" t="s">
        <v>75</v>
      </c>
      <c r="DJ171" t="s">
        <v>75</v>
      </c>
      <c r="DK171" t="s">
        <v>75</v>
      </c>
    </row>
    <row r="172" spans="1:115" x14ac:dyDescent="0.35">
      <c r="A172" t="s">
        <v>75</v>
      </c>
      <c r="B172" t="s">
        <v>994</v>
      </c>
      <c r="C172" t="s">
        <v>1004</v>
      </c>
      <c r="D172" t="s">
        <v>1115</v>
      </c>
      <c r="E172" t="s">
        <v>988</v>
      </c>
      <c r="F172" t="s">
        <v>1006</v>
      </c>
      <c r="G172" t="s">
        <v>242</v>
      </c>
      <c r="H172" t="s">
        <v>1024</v>
      </c>
      <c r="I172" t="s">
        <v>1151</v>
      </c>
      <c r="J172" t="s">
        <v>1152</v>
      </c>
      <c r="K172" t="s">
        <v>75</v>
      </c>
      <c r="L172" t="s">
        <v>242</v>
      </c>
      <c r="M172" t="s">
        <v>242</v>
      </c>
      <c r="N172" t="s">
        <v>990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 t="s">
        <v>2</v>
      </c>
      <c r="CP172" t="s">
        <v>43</v>
      </c>
      <c r="CQ172" t="s">
        <v>43</v>
      </c>
      <c r="CR172" t="s">
        <v>43</v>
      </c>
      <c r="CS172" t="s">
        <v>642</v>
      </c>
      <c r="CT172" t="s">
        <v>75</v>
      </c>
      <c r="CU172" t="s">
        <v>852</v>
      </c>
      <c r="CV172" t="s">
        <v>643</v>
      </c>
      <c r="CW172">
        <v>2020</v>
      </c>
      <c r="CX172">
        <v>11</v>
      </c>
      <c r="CY172" t="s">
        <v>74</v>
      </c>
      <c r="CZ172" t="s">
        <v>373</v>
      </c>
      <c r="DA172" t="s">
        <v>70</v>
      </c>
      <c r="DB172" t="s">
        <v>641</v>
      </c>
      <c r="DC172" t="s">
        <v>213</v>
      </c>
      <c r="DD172" t="s">
        <v>645</v>
      </c>
      <c r="DE172" t="s">
        <v>644</v>
      </c>
      <c r="DF172">
        <v>0</v>
      </c>
      <c r="DG172" t="s">
        <v>991</v>
      </c>
      <c r="DH172" t="s">
        <v>75</v>
      </c>
      <c r="DI172" t="s">
        <v>75</v>
      </c>
      <c r="DJ172" t="s">
        <v>75</v>
      </c>
      <c r="DK172" t="s">
        <v>75</v>
      </c>
    </row>
    <row r="173" spans="1:115" x14ac:dyDescent="0.35">
      <c r="A173" t="s">
        <v>75</v>
      </c>
      <c r="B173" t="s">
        <v>994</v>
      </c>
      <c r="C173" t="s">
        <v>1004</v>
      </c>
      <c r="D173" t="s">
        <v>1115</v>
      </c>
      <c r="E173" t="s">
        <v>988</v>
      </c>
      <c r="F173" t="s">
        <v>1006</v>
      </c>
      <c r="G173" t="s">
        <v>242</v>
      </c>
      <c r="H173" t="s">
        <v>1024</v>
      </c>
      <c r="I173" t="s">
        <v>1153</v>
      </c>
      <c r="J173" t="s">
        <v>1154</v>
      </c>
      <c r="K173" t="s">
        <v>75</v>
      </c>
      <c r="L173" t="s">
        <v>242</v>
      </c>
      <c r="M173" t="s">
        <v>242</v>
      </c>
      <c r="N173" t="s">
        <v>990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 t="s">
        <v>2</v>
      </c>
      <c r="CP173" t="s">
        <v>43</v>
      </c>
      <c r="CQ173" t="s">
        <v>43</v>
      </c>
      <c r="CR173" t="s">
        <v>43</v>
      </c>
      <c r="CS173" t="s">
        <v>646</v>
      </c>
      <c r="CT173" t="s">
        <v>75</v>
      </c>
      <c r="CU173" t="s">
        <v>852</v>
      </c>
      <c r="CV173" t="s">
        <v>647</v>
      </c>
      <c r="CW173">
        <v>2021</v>
      </c>
      <c r="CX173">
        <v>5</v>
      </c>
      <c r="CY173" t="s">
        <v>74</v>
      </c>
      <c r="CZ173" t="s">
        <v>373</v>
      </c>
      <c r="DA173" t="s">
        <v>70</v>
      </c>
      <c r="DB173" t="s">
        <v>641</v>
      </c>
      <c r="DC173" t="s">
        <v>213</v>
      </c>
      <c r="DD173" t="s">
        <v>649</v>
      </c>
      <c r="DE173" t="s">
        <v>648</v>
      </c>
      <c r="DF173">
        <v>0</v>
      </c>
      <c r="DG173" t="s">
        <v>991</v>
      </c>
      <c r="DH173" t="s">
        <v>75</v>
      </c>
      <c r="DI173" t="s">
        <v>75</v>
      </c>
      <c r="DJ173" t="s">
        <v>75</v>
      </c>
      <c r="DK173" t="s">
        <v>75</v>
      </c>
    </row>
    <row r="174" spans="1:115" x14ac:dyDescent="0.35">
      <c r="A174" t="s">
        <v>75</v>
      </c>
      <c r="B174" t="s">
        <v>985</v>
      </c>
      <c r="C174" t="s">
        <v>1017</v>
      </c>
      <c r="D174" t="s">
        <v>1030</v>
      </c>
      <c r="E174" t="s">
        <v>988</v>
      </c>
      <c r="F174" t="s">
        <v>1019</v>
      </c>
      <c r="G174" t="s">
        <v>242</v>
      </c>
      <c r="H174" t="s">
        <v>1024</v>
      </c>
      <c r="I174" t="s">
        <v>1155</v>
      </c>
      <c r="J174" t="s">
        <v>1156</v>
      </c>
      <c r="K174" t="s">
        <v>75</v>
      </c>
      <c r="L174" t="s">
        <v>242</v>
      </c>
      <c r="M174" t="s">
        <v>242</v>
      </c>
      <c r="N174" t="s">
        <v>990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 t="s">
        <v>2</v>
      </c>
      <c r="CP174" t="s">
        <v>43</v>
      </c>
      <c r="CQ174" t="s">
        <v>43</v>
      </c>
      <c r="CR174" t="s">
        <v>43</v>
      </c>
      <c r="CS174" t="s">
        <v>486</v>
      </c>
      <c r="CT174" t="s">
        <v>75</v>
      </c>
      <c r="CU174" t="s">
        <v>851</v>
      </c>
      <c r="CV174" t="s">
        <v>487</v>
      </c>
      <c r="CW174">
        <v>2018</v>
      </c>
      <c r="CX174">
        <v>7</v>
      </c>
      <c r="CY174" t="s">
        <v>74</v>
      </c>
      <c r="CZ174" t="s">
        <v>83</v>
      </c>
      <c r="DA174" t="s">
        <v>70</v>
      </c>
      <c r="DB174" t="s">
        <v>484</v>
      </c>
      <c r="DC174" t="s">
        <v>485</v>
      </c>
      <c r="DD174" t="s">
        <v>489</v>
      </c>
      <c r="DE174" t="s">
        <v>488</v>
      </c>
      <c r="DF174">
        <v>0</v>
      </c>
      <c r="DG174" t="s">
        <v>991</v>
      </c>
      <c r="DH174" t="s">
        <v>75</v>
      </c>
      <c r="DI174" t="s">
        <v>75</v>
      </c>
      <c r="DJ174" t="s">
        <v>75</v>
      </c>
      <c r="DK174" t="s">
        <v>75</v>
      </c>
    </row>
    <row r="175" spans="1:115" x14ac:dyDescent="0.35">
      <c r="A175" t="s">
        <v>75</v>
      </c>
      <c r="B175" t="s">
        <v>985</v>
      </c>
      <c r="C175" t="s">
        <v>1017</v>
      </c>
      <c r="D175" t="s">
        <v>1042</v>
      </c>
      <c r="E175" t="s">
        <v>988</v>
      </c>
      <c r="F175" t="s">
        <v>1019</v>
      </c>
      <c r="G175" t="s">
        <v>242</v>
      </c>
      <c r="H175" t="s">
        <v>1024</v>
      </c>
      <c r="I175" t="s">
        <v>492</v>
      </c>
      <c r="J175" t="s">
        <v>1157</v>
      </c>
      <c r="K175" t="s">
        <v>75</v>
      </c>
      <c r="L175" t="s">
        <v>242</v>
      </c>
      <c r="M175" t="s">
        <v>242</v>
      </c>
      <c r="N175" t="s">
        <v>990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 t="s">
        <v>2</v>
      </c>
      <c r="CP175" t="s">
        <v>43</v>
      </c>
      <c r="CQ175" t="s">
        <v>43</v>
      </c>
      <c r="CR175" t="s">
        <v>43</v>
      </c>
      <c r="CS175" t="s">
        <v>490</v>
      </c>
      <c r="CT175" t="s">
        <v>75</v>
      </c>
      <c r="CU175" t="s">
        <v>851</v>
      </c>
      <c r="CV175" t="s">
        <v>492</v>
      </c>
      <c r="CW175">
        <v>2018</v>
      </c>
      <c r="CX175">
        <v>7</v>
      </c>
      <c r="CY175" t="s">
        <v>74</v>
      </c>
      <c r="CZ175" t="s">
        <v>495</v>
      </c>
      <c r="DA175" t="s">
        <v>70</v>
      </c>
      <c r="DB175" t="s">
        <v>484</v>
      </c>
      <c r="DC175" t="s">
        <v>491</v>
      </c>
      <c r="DD175" t="s">
        <v>494</v>
      </c>
      <c r="DE175" t="s">
        <v>493</v>
      </c>
      <c r="DF175">
        <v>0</v>
      </c>
      <c r="DG175" t="s">
        <v>991</v>
      </c>
      <c r="DH175" t="s">
        <v>75</v>
      </c>
      <c r="DI175" t="s">
        <v>75</v>
      </c>
      <c r="DJ175" t="s">
        <v>75</v>
      </c>
      <c r="DK175" t="s">
        <v>75</v>
      </c>
    </row>
    <row r="176" spans="1:115" x14ac:dyDescent="0.35">
      <c r="A176" t="s">
        <v>75</v>
      </c>
      <c r="B176" t="s">
        <v>985</v>
      </c>
      <c r="C176" t="s">
        <v>986</v>
      </c>
      <c r="D176" t="s">
        <v>1296</v>
      </c>
      <c r="E176" t="s">
        <v>988</v>
      </c>
      <c r="F176" t="s">
        <v>989</v>
      </c>
      <c r="G176" t="s">
        <v>242</v>
      </c>
      <c r="H176" t="s">
        <v>1024</v>
      </c>
      <c r="I176" t="s">
        <v>1158</v>
      </c>
      <c r="J176" t="s">
        <v>1159</v>
      </c>
      <c r="K176" t="s">
        <v>75</v>
      </c>
      <c r="L176" t="s">
        <v>242</v>
      </c>
      <c r="M176" t="s">
        <v>242</v>
      </c>
      <c r="N176" t="s">
        <v>990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 t="s">
        <v>2</v>
      </c>
      <c r="CP176" t="s">
        <v>43</v>
      </c>
      <c r="CQ176" t="s">
        <v>43</v>
      </c>
      <c r="CR176" t="s">
        <v>43</v>
      </c>
      <c r="CS176" t="s">
        <v>224</v>
      </c>
      <c r="CT176" t="s">
        <v>75</v>
      </c>
      <c r="CU176" t="s">
        <v>851</v>
      </c>
      <c r="CV176" t="s">
        <v>225</v>
      </c>
      <c r="CW176">
        <v>2019</v>
      </c>
      <c r="CX176">
        <v>1</v>
      </c>
      <c r="CY176" t="s">
        <v>74</v>
      </c>
      <c r="CZ176" t="s">
        <v>228</v>
      </c>
      <c r="DA176" t="s">
        <v>70</v>
      </c>
      <c r="DB176" t="s">
        <v>70</v>
      </c>
      <c r="DC176" t="s">
        <v>1297</v>
      </c>
      <c r="DD176" t="s">
        <v>227</v>
      </c>
      <c r="DE176" t="s">
        <v>226</v>
      </c>
      <c r="DF176">
        <v>0</v>
      </c>
      <c r="DG176" t="s">
        <v>991</v>
      </c>
      <c r="DH176" t="s">
        <v>75</v>
      </c>
      <c r="DI176" t="s">
        <v>75</v>
      </c>
      <c r="DJ176" t="s">
        <v>75</v>
      </c>
      <c r="DK176" t="s">
        <v>75</v>
      </c>
    </row>
    <row r="177" spans="1:115" x14ac:dyDescent="0.35">
      <c r="A177" t="s">
        <v>75</v>
      </c>
      <c r="B177" t="s">
        <v>985</v>
      </c>
      <c r="C177" t="s">
        <v>1017</v>
      </c>
      <c r="D177" t="s">
        <v>1042</v>
      </c>
      <c r="E177" t="s">
        <v>988</v>
      </c>
      <c r="F177" t="s">
        <v>1019</v>
      </c>
      <c r="G177" t="s">
        <v>242</v>
      </c>
      <c r="H177" t="s">
        <v>1024</v>
      </c>
      <c r="I177" t="s">
        <v>497</v>
      </c>
      <c r="J177" t="s">
        <v>1160</v>
      </c>
      <c r="K177" t="s">
        <v>75</v>
      </c>
      <c r="L177" t="s">
        <v>242</v>
      </c>
      <c r="M177" t="s">
        <v>242</v>
      </c>
      <c r="N177" t="s">
        <v>990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 t="s">
        <v>2</v>
      </c>
      <c r="CP177" t="s">
        <v>43</v>
      </c>
      <c r="CQ177" t="s">
        <v>43</v>
      </c>
      <c r="CR177" t="s">
        <v>43</v>
      </c>
      <c r="CS177" t="s">
        <v>496</v>
      </c>
      <c r="CT177" t="s">
        <v>75</v>
      </c>
      <c r="CU177" t="s">
        <v>851</v>
      </c>
      <c r="CV177" t="s">
        <v>497</v>
      </c>
      <c r="CW177">
        <v>2019</v>
      </c>
      <c r="CX177">
        <v>2</v>
      </c>
      <c r="CY177" t="s">
        <v>74</v>
      </c>
      <c r="CZ177" t="s">
        <v>83</v>
      </c>
      <c r="DA177" t="s">
        <v>70</v>
      </c>
      <c r="DB177" t="s">
        <v>484</v>
      </c>
      <c r="DC177" t="s">
        <v>491</v>
      </c>
      <c r="DD177" t="s">
        <v>499</v>
      </c>
      <c r="DE177" t="s">
        <v>498</v>
      </c>
      <c r="DF177">
        <v>0</v>
      </c>
      <c r="DG177" t="s">
        <v>991</v>
      </c>
      <c r="DH177" t="s">
        <v>75</v>
      </c>
      <c r="DI177" t="s">
        <v>75</v>
      </c>
      <c r="DJ177" t="s">
        <v>75</v>
      </c>
      <c r="DK177" t="s">
        <v>75</v>
      </c>
    </row>
    <row r="178" spans="1:115" x14ac:dyDescent="0.35">
      <c r="A178" t="s">
        <v>75</v>
      </c>
      <c r="B178" t="s">
        <v>985</v>
      </c>
      <c r="C178" t="s">
        <v>1017</v>
      </c>
      <c r="D178" t="s">
        <v>1161</v>
      </c>
      <c r="E178" t="s">
        <v>988</v>
      </c>
      <c r="F178" t="s">
        <v>1019</v>
      </c>
      <c r="G178" t="s">
        <v>242</v>
      </c>
      <c r="H178" t="s">
        <v>1024</v>
      </c>
      <c r="I178" t="s">
        <v>655</v>
      </c>
      <c r="J178" t="s">
        <v>1162</v>
      </c>
      <c r="K178" t="s">
        <v>75</v>
      </c>
      <c r="L178" t="s">
        <v>242</v>
      </c>
      <c r="M178" t="s">
        <v>242</v>
      </c>
      <c r="N178" t="s">
        <v>990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 t="s">
        <v>2</v>
      </c>
      <c r="CP178" t="s">
        <v>43</v>
      </c>
      <c r="CQ178" t="s">
        <v>43</v>
      </c>
      <c r="CR178" t="s">
        <v>43</v>
      </c>
      <c r="CS178" t="s">
        <v>653</v>
      </c>
      <c r="CT178" t="s">
        <v>75</v>
      </c>
      <c r="CU178" t="s">
        <v>851</v>
      </c>
      <c r="CV178" t="s">
        <v>655</v>
      </c>
      <c r="CW178">
        <v>2019</v>
      </c>
      <c r="CX178">
        <v>11</v>
      </c>
      <c r="CY178" t="s">
        <v>74</v>
      </c>
      <c r="CZ178" t="s">
        <v>266</v>
      </c>
      <c r="DA178" t="s">
        <v>70</v>
      </c>
      <c r="DB178" t="s">
        <v>652</v>
      </c>
      <c r="DC178" t="s">
        <v>654</v>
      </c>
      <c r="DD178" t="s">
        <v>657</v>
      </c>
      <c r="DE178" t="s">
        <v>656</v>
      </c>
      <c r="DF178">
        <v>0</v>
      </c>
      <c r="DG178" t="s">
        <v>991</v>
      </c>
      <c r="DH178" t="s">
        <v>75</v>
      </c>
      <c r="DI178" t="s">
        <v>75</v>
      </c>
      <c r="DJ178" t="s">
        <v>75</v>
      </c>
      <c r="DK178" t="s">
        <v>75</v>
      </c>
    </row>
    <row r="179" spans="1:115" x14ac:dyDescent="0.35">
      <c r="A179" t="s">
        <v>75</v>
      </c>
      <c r="B179" t="s">
        <v>985</v>
      </c>
      <c r="C179" t="s">
        <v>1017</v>
      </c>
      <c r="D179" t="s">
        <v>1124</v>
      </c>
      <c r="E179" t="s">
        <v>988</v>
      </c>
      <c r="F179" t="s">
        <v>1019</v>
      </c>
      <c r="G179" t="s">
        <v>242</v>
      </c>
      <c r="H179" t="s">
        <v>1024</v>
      </c>
      <c r="I179" t="s">
        <v>660</v>
      </c>
      <c r="J179" t="s">
        <v>1163</v>
      </c>
      <c r="K179" t="s">
        <v>75</v>
      </c>
      <c r="L179" t="s">
        <v>242</v>
      </c>
      <c r="M179" t="s">
        <v>242</v>
      </c>
      <c r="N179" t="s">
        <v>990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 t="s">
        <v>2</v>
      </c>
      <c r="CP179" t="s">
        <v>43</v>
      </c>
      <c r="CQ179" t="s">
        <v>43</v>
      </c>
      <c r="CR179" t="s">
        <v>43</v>
      </c>
      <c r="CS179" t="s">
        <v>659</v>
      </c>
      <c r="CT179" t="s">
        <v>75</v>
      </c>
      <c r="CU179" t="s">
        <v>851</v>
      </c>
      <c r="CV179" t="s">
        <v>660</v>
      </c>
      <c r="CW179">
        <v>2020</v>
      </c>
      <c r="CX179">
        <v>6</v>
      </c>
      <c r="CY179" t="s">
        <v>74</v>
      </c>
      <c r="CZ179" t="s">
        <v>228</v>
      </c>
      <c r="DA179" t="s">
        <v>70</v>
      </c>
      <c r="DB179" t="s">
        <v>658</v>
      </c>
      <c r="DC179" t="s">
        <v>402</v>
      </c>
      <c r="DD179" t="s">
        <v>662</v>
      </c>
      <c r="DE179" t="s">
        <v>661</v>
      </c>
      <c r="DF179">
        <v>0</v>
      </c>
      <c r="DG179" t="s">
        <v>991</v>
      </c>
      <c r="DH179" t="s">
        <v>75</v>
      </c>
      <c r="DI179" t="s">
        <v>75</v>
      </c>
      <c r="DJ179" t="s">
        <v>75</v>
      </c>
      <c r="DK179" t="s">
        <v>75</v>
      </c>
    </row>
    <row r="180" spans="1:115" x14ac:dyDescent="0.35">
      <c r="A180" t="s">
        <v>75</v>
      </c>
      <c r="B180" t="s">
        <v>985</v>
      </c>
      <c r="C180" t="s">
        <v>1017</v>
      </c>
      <c r="D180" t="s">
        <v>1030</v>
      </c>
      <c r="E180" t="s">
        <v>988</v>
      </c>
      <c r="F180" t="s">
        <v>1019</v>
      </c>
      <c r="G180" t="s">
        <v>242</v>
      </c>
      <c r="H180" t="s">
        <v>1024</v>
      </c>
      <c r="I180" t="s">
        <v>1164</v>
      </c>
      <c r="J180" t="s">
        <v>1165</v>
      </c>
      <c r="K180" t="s">
        <v>75</v>
      </c>
      <c r="L180" t="s">
        <v>242</v>
      </c>
      <c r="M180" t="s">
        <v>242</v>
      </c>
      <c r="N180" t="s">
        <v>990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 t="s">
        <v>2</v>
      </c>
      <c r="CP180" t="s">
        <v>43</v>
      </c>
      <c r="CQ180" t="s">
        <v>43</v>
      </c>
      <c r="CR180" t="s">
        <v>43</v>
      </c>
      <c r="CS180" t="s">
        <v>501</v>
      </c>
      <c r="CT180" t="s">
        <v>75</v>
      </c>
      <c r="CU180" t="s">
        <v>851</v>
      </c>
      <c r="CV180" t="s">
        <v>502</v>
      </c>
      <c r="CW180">
        <v>2020</v>
      </c>
      <c r="CX180">
        <v>4</v>
      </c>
      <c r="CY180" t="s">
        <v>74</v>
      </c>
      <c r="CZ180" t="s">
        <v>83</v>
      </c>
      <c r="DA180" t="s">
        <v>70</v>
      </c>
      <c r="DB180" t="s">
        <v>484</v>
      </c>
      <c r="DC180" t="s">
        <v>485</v>
      </c>
      <c r="DD180" t="s">
        <v>504</v>
      </c>
      <c r="DE180" t="s">
        <v>503</v>
      </c>
      <c r="DF180">
        <v>0</v>
      </c>
      <c r="DG180" t="s">
        <v>991</v>
      </c>
      <c r="DH180" t="s">
        <v>75</v>
      </c>
      <c r="DI180" t="s">
        <v>75</v>
      </c>
      <c r="DJ180" t="s">
        <v>75</v>
      </c>
      <c r="DK180" t="s">
        <v>75</v>
      </c>
    </row>
    <row r="181" spans="1:115" x14ac:dyDescent="0.35">
      <c r="A181" t="s">
        <v>75</v>
      </c>
      <c r="B181" t="s">
        <v>985</v>
      </c>
      <c r="C181" t="s">
        <v>1017</v>
      </c>
      <c r="D181" t="s">
        <v>1021</v>
      </c>
      <c r="E181" t="s">
        <v>988</v>
      </c>
      <c r="F181" t="s">
        <v>1019</v>
      </c>
      <c r="G181" t="s">
        <v>242</v>
      </c>
      <c r="H181" t="s">
        <v>1024</v>
      </c>
      <c r="I181" t="s">
        <v>1166</v>
      </c>
      <c r="J181" t="s">
        <v>1167</v>
      </c>
      <c r="K181" t="s">
        <v>75</v>
      </c>
      <c r="L181" t="s">
        <v>242</v>
      </c>
      <c r="M181" t="s">
        <v>242</v>
      </c>
      <c r="N181" t="s">
        <v>990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 t="s">
        <v>2</v>
      </c>
      <c r="CP181" t="s">
        <v>43</v>
      </c>
      <c r="CQ181" t="s">
        <v>43</v>
      </c>
      <c r="CR181" t="s">
        <v>43</v>
      </c>
      <c r="CS181" t="s">
        <v>505</v>
      </c>
      <c r="CT181" t="s">
        <v>75</v>
      </c>
      <c r="CU181" t="s">
        <v>851</v>
      </c>
      <c r="CV181" t="s">
        <v>506</v>
      </c>
      <c r="CW181">
        <v>2020</v>
      </c>
      <c r="CX181">
        <v>6</v>
      </c>
      <c r="CY181" t="s">
        <v>74</v>
      </c>
      <c r="CZ181" t="s">
        <v>83</v>
      </c>
      <c r="DA181" t="s">
        <v>70</v>
      </c>
      <c r="DB181" t="s">
        <v>484</v>
      </c>
      <c r="DC181" t="s">
        <v>78</v>
      </c>
      <c r="DD181" t="s">
        <v>75</v>
      </c>
      <c r="DE181" t="s">
        <v>75</v>
      </c>
      <c r="DF181">
        <v>0</v>
      </c>
      <c r="DG181" t="s">
        <v>991</v>
      </c>
      <c r="DH181" t="s">
        <v>75</v>
      </c>
      <c r="DI181" t="s">
        <v>75</v>
      </c>
      <c r="DJ181" t="s">
        <v>75</v>
      </c>
      <c r="DK181" t="s">
        <v>75</v>
      </c>
    </row>
    <row r="182" spans="1:115" x14ac:dyDescent="0.35">
      <c r="A182" t="s">
        <v>75</v>
      </c>
      <c r="B182" t="s">
        <v>985</v>
      </c>
      <c r="C182" t="s">
        <v>1017</v>
      </c>
      <c r="D182" t="s">
        <v>1042</v>
      </c>
      <c r="E182" t="s">
        <v>988</v>
      </c>
      <c r="F182" t="s">
        <v>1019</v>
      </c>
      <c r="G182" t="s">
        <v>242</v>
      </c>
      <c r="H182" t="s">
        <v>1024</v>
      </c>
      <c r="I182" t="s">
        <v>1168</v>
      </c>
      <c r="J182" t="s">
        <v>1169</v>
      </c>
      <c r="K182" t="s">
        <v>75</v>
      </c>
      <c r="L182" t="s">
        <v>242</v>
      </c>
      <c r="M182" t="s">
        <v>242</v>
      </c>
      <c r="N182" t="s">
        <v>990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 t="s">
        <v>2</v>
      </c>
      <c r="CP182" t="s">
        <v>43</v>
      </c>
      <c r="CQ182" t="s">
        <v>43</v>
      </c>
      <c r="CR182" t="s">
        <v>43</v>
      </c>
      <c r="CS182" t="s">
        <v>533</v>
      </c>
      <c r="CT182" t="s">
        <v>75</v>
      </c>
      <c r="CU182" t="s">
        <v>851</v>
      </c>
      <c r="CV182" t="s">
        <v>534</v>
      </c>
      <c r="CW182">
        <v>2020</v>
      </c>
      <c r="CX182">
        <v>6</v>
      </c>
      <c r="CY182" t="s">
        <v>74</v>
      </c>
      <c r="CZ182" t="s">
        <v>495</v>
      </c>
      <c r="DA182" t="s">
        <v>70</v>
      </c>
      <c r="DB182" t="s">
        <v>527</v>
      </c>
      <c r="DC182" t="s">
        <v>491</v>
      </c>
      <c r="DD182" t="s">
        <v>75</v>
      </c>
      <c r="DE182" t="s">
        <v>75</v>
      </c>
      <c r="DF182">
        <v>0</v>
      </c>
      <c r="DG182" t="s">
        <v>991</v>
      </c>
      <c r="DH182" t="s">
        <v>75</v>
      </c>
      <c r="DI182" t="s">
        <v>75</v>
      </c>
      <c r="DJ182" t="s">
        <v>75</v>
      </c>
      <c r="DK182" t="s">
        <v>75</v>
      </c>
    </row>
    <row r="183" spans="1:115" x14ac:dyDescent="0.35">
      <c r="A183" t="s">
        <v>75</v>
      </c>
      <c r="B183" t="s">
        <v>985</v>
      </c>
      <c r="C183" t="s">
        <v>1017</v>
      </c>
      <c r="D183" t="s">
        <v>1042</v>
      </c>
      <c r="E183" t="s">
        <v>988</v>
      </c>
      <c r="F183" t="s">
        <v>1019</v>
      </c>
      <c r="G183" t="s">
        <v>242</v>
      </c>
      <c r="H183" t="s">
        <v>1024</v>
      </c>
      <c r="I183" t="s">
        <v>536</v>
      </c>
      <c r="J183" t="s">
        <v>1170</v>
      </c>
      <c r="K183" t="s">
        <v>75</v>
      </c>
      <c r="L183" t="s">
        <v>242</v>
      </c>
      <c r="M183" t="s">
        <v>242</v>
      </c>
      <c r="N183" t="s">
        <v>990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 t="s">
        <v>2</v>
      </c>
      <c r="CP183" t="s">
        <v>43</v>
      </c>
      <c r="CQ183" t="s">
        <v>43</v>
      </c>
      <c r="CR183" t="s">
        <v>43</v>
      </c>
      <c r="CS183" t="s">
        <v>535</v>
      </c>
      <c r="CT183" t="s">
        <v>75</v>
      </c>
      <c r="CU183" t="s">
        <v>851</v>
      </c>
      <c r="CV183" t="s">
        <v>536</v>
      </c>
      <c r="CW183">
        <v>2020</v>
      </c>
      <c r="CX183">
        <v>6</v>
      </c>
      <c r="CY183" t="s">
        <v>74</v>
      </c>
      <c r="CZ183" t="s">
        <v>495</v>
      </c>
      <c r="DA183" t="s">
        <v>70</v>
      </c>
      <c r="DB183" t="s">
        <v>527</v>
      </c>
      <c r="DC183" t="s">
        <v>491</v>
      </c>
      <c r="DD183" t="s">
        <v>522</v>
      </c>
      <c r="DE183" t="s">
        <v>537</v>
      </c>
      <c r="DF183">
        <v>0</v>
      </c>
      <c r="DG183" t="s">
        <v>991</v>
      </c>
      <c r="DH183" t="s">
        <v>75</v>
      </c>
      <c r="DI183" t="s">
        <v>75</v>
      </c>
      <c r="DJ183" t="s">
        <v>75</v>
      </c>
      <c r="DK183" t="s">
        <v>75</v>
      </c>
    </row>
    <row r="184" spans="1:115" x14ac:dyDescent="0.35">
      <c r="A184" t="s">
        <v>75</v>
      </c>
      <c r="B184" t="s">
        <v>985</v>
      </c>
      <c r="C184" t="s">
        <v>986</v>
      </c>
      <c r="D184" t="s">
        <v>1124</v>
      </c>
      <c r="E184" t="s">
        <v>988</v>
      </c>
      <c r="F184" t="s">
        <v>989</v>
      </c>
      <c r="G184" t="s">
        <v>242</v>
      </c>
      <c r="H184" t="s">
        <v>1024</v>
      </c>
      <c r="I184" t="s">
        <v>665</v>
      </c>
      <c r="J184" t="s">
        <v>1171</v>
      </c>
      <c r="K184" t="s">
        <v>75</v>
      </c>
      <c r="L184" t="s">
        <v>242</v>
      </c>
      <c r="M184" t="s">
        <v>242</v>
      </c>
      <c r="N184" t="s">
        <v>990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 t="s">
        <v>2</v>
      </c>
      <c r="CP184" t="s">
        <v>43</v>
      </c>
      <c r="CQ184" t="s">
        <v>43</v>
      </c>
      <c r="CR184" t="s">
        <v>43</v>
      </c>
      <c r="CS184" t="s">
        <v>663</v>
      </c>
      <c r="CT184" t="s">
        <v>75</v>
      </c>
      <c r="CU184" t="s">
        <v>851</v>
      </c>
      <c r="CV184" t="s">
        <v>665</v>
      </c>
      <c r="CW184">
        <v>2020</v>
      </c>
      <c r="CX184">
        <v>7</v>
      </c>
      <c r="CY184" t="s">
        <v>74</v>
      </c>
      <c r="CZ184" t="s">
        <v>228</v>
      </c>
      <c r="DA184" t="s">
        <v>70</v>
      </c>
      <c r="DB184" t="s">
        <v>658</v>
      </c>
      <c r="DC184" t="s">
        <v>664</v>
      </c>
      <c r="DD184" t="s">
        <v>667</v>
      </c>
      <c r="DE184" t="s">
        <v>666</v>
      </c>
      <c r="DF184">
        <v>0</v>
      </c>
      <c r="DG184" t="s">
        <v>991</v>
      </c>
      <c r="DH184" t="s">
        <v>75</v>
      </c>
      <c r="DI184" t="s">
        <v>75</v>
      </c>
      <c r="DJ184" t="s">
        <v>75</v>
      </c>
      <c r="DK184" t="s">
        <v>75</v>
      </c>
    </row>
    <row r="185" spans="1:115" x14ac:dyDescent="0.35">
      <c r="A185" t="s">
        <v>75</v>
      </c>
      <c r="B185" t="s">
        <v>985</v>
      </c>
      <c r="C185" t="s">
        <v>986</v>
      </c>
      <c r="D185" t="s">
        <v>1124</v>
      </c>
      <c r="E185" t="s">
        <v>988</v>
      </c>
      <c r="F185" t="s">
        <v>989</v>
      </c>
      <c r="G185" t="s">
        <v>242</v>
      </c>
      <c r="H185" t="s">
        <v>1024</v>
      </c>
      <c r="I185" t="s">
        <v>669</v>
      </c>
      <c r="J185" t="s">
        <v>1173</v>
      </c>
      <c r="K185" t="s">
        <v>75</v>
      </c>
      <c r="L185" t="s">
        <v>242</v>
      </c>
      <c r="M185" t="s">
        <v>242</v>
      </c>
      <c r="N185" t="s">
        <v>990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 t="s">
        <v>2</v>
      </c>
      <c r="CP185" t="s">
        <v>43</v>
      </c>
      <c r="CQ185" t="s">
        <v>43</v>
      </c>
      <c r="CR185" t="s">
        <v>43</v>
      </c>
      <c r="CS185" t="s">
        <v>668</v>
      </c>
      <c r="CT185" t="s">
        <v>75</v>
      </c>
      <c r="CU185" t="s">
        <v>851</v>
      </c>
      <c r="CV185" t="s">
        <v>669</v>
      </c>
      <c r="CW185">
        <v>2020</v>
      </c>
      <c r="CX185">
        <v>7</v>
      </c>
      <c r="CY185" t="s">
        <v>74</v>
      </c>
      <c r="CZ185" t="s">
        <v>228</v>
      </c>
      <c r="DA185" t="s">
        <v>70</v>
      </c>
      <c r="DB185" t="s">
        <v>658</v>
      </c>
      <c r="DC185" t="s">
        <v>664</v>
      </c>
      <c r="DD185" t="s">
        <v>227</v>
      </c>
      <c r="DE185" t="s">
        <v>670</v>
      </c>
      <c r="DF185">
        <v>0</v>
      </c>
      <c r="DG185" t="s">
        <v>991</v>
      </c>
      <c r="DH185" t="s">
        <v>75</v>
      </c>
      <c r="DI185" t="s">
        <v>75</v>
      </c>
      <c r="DJ185" t="s">
        <v>75</v>
      </c>
      <c r="DK185" t="s">
        <v>75</v>
      </c>
    </row>
    <row r="186" spans="1:115" x14ac:dyDescent="0.35">
      <c r="A186" t="s">
        <v>75</v>
      </c>
      <c r="B186" t="s">
        <v>985</v>
      </c>
      <c r="C186" t="s">
        <v>986</v>
      </c>
      <c r="D186" t="s">
        <v>1124</v>
      </c>
      <c r="E186" t="s">
        <v>988</v>
      </c>
      <c r="F186" t="s">
        <v>989</v>
      </c>
      <c r="G186" t="s">
        <v>242</v>
      </c>
      <c r="H186" t="s">
        <v>1024</v>
      </c>
      <c r="I186" t="s">
        <v>672</v>
      </c>
      <c r="J186" t="s">
        <v>1174</v>
      </c>
      <c r="K186" t="s">
        <v>75</v>
      </c>
      <c r="L186" t="s">
        <v>242</v>
      </c>
      <c r="M186" t="s">
        <v>242</v>
      </c>
      <c r="N186" t="s">
        <v>990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 t="s">
        <v>2</v>
      </c>
      <c r="CP186" t="s">
        <v>43</v>
      </c>
      <c r="CQ186" t="s">
        <v>43</v>
      </c>
      <c r="CR186" t="s">
        <v>43</v>
      </c>
      <c r="CS186" t="s">
        <v>671</v>
      </c>
      <c r="CT186" t="s">
        <v>75</v>
      </c>
      <c r="CU186" t="s">
        <v>851</v>
      </c>
      <c r="CV186" t="s">
        <v>672</v>
      </c>
      <c r="CW186">
        <v>2020</v>
      </c>
      <c r="CX186">
        <v>9</v>
      </c>
      <c r="CY186" t="s">
        <v>74</v>
      </c>
      <c r="CZ186" t="s">
        <v>228</v>
      </c>
      <c r="DA186" t="s">
        <v>70</v>
      </c>
      <c r="DB186" t="s">
        <v>658</v>
      </c>
      <c r="DC186" t="s">
        <v>664</v>
      </c>
      <c r="DD186" t="s">
        <v>674</v>
      </c>
      <c r="DE186" t="s">
        <v>673</v>
      </c>
      <c r="DF186">
        <v>0</v>
      </c>
      <c r="DG186" t="s">
        <v>991</v>
      </c>
      <c r="DH186" t="s">
        <v>75</v>
      </c>
      <c r="DI186" t="s">
        <v>75</v>
      </c>
      <c r="DJ186" t="s">
        <v>75</v>
      </c>
      <c r="DK186" t="s">
        <v>75</v>
      </c>
    </row>
    <row r="187" spans="1:115" x14ac:dyDescent="0.35">
      <c r="A187" t="s">
        <v>75</v>
      </c>
      <c r="B187" t="s">
        <v>985</v>
      </c>
      <c r="C187" t="s">
        <v>1017</v>
      </c>
      <c r="D187" t="s">
        <v>1042</v>
      </c>
      <c r="E187" t="s">
        <v>988</v>
      </c>
      <c r="F187" t="s">
        <v>1019</v>
      </c>
      <c r="G187" t="s">
        <v>242</v>
      </c>
      <c r="H187" t="s">
        <v>1024</v>
      </c>
      <c r="I187" t="s">
        <v>512</v>
      </c>
      <c r="J187" t="s">
        <v>1175</v>
      </c>
      <c r="K187" t="s">
        <v>75</v>
      </c>
      <c r="L187" t="s">
        <v>242</v>
      </c>
      <c r="M187" t="s">
        <v>242</v>
      </c>
      <c r="N187" t="s">
        <v>990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 t="s">
        <v>2</v>
      </c>
      <c r="CP187" t="s">
        <v>43</v>
      </c>
      <c r="CQ187" t="s">
        <v>43</v>
      </c>
      <c r="CR187" t="s">
        <v>43</v>
      </c>
      <c r="CS187" t="s">
        <v>511</v>
      </c>
      <c r="CT187" t="s">
        <v>75</v>
      </c>
      <c r="CU187" t="s">
        <v>851</v>
      </c>
      <c r="CV187" t="s">
        <v>512</v>
      </c>
      <c r="CW187">
        <v>2020</v>
      </c>
      <c r="CX187">
        <v>9</v>
      </c>
      <c r="CY187" t="s">
        <v>74</v>
      </c>
      <c r="CZ187" t="s">
        <v>495</v>
      </c>
      <c r="DA187" t="s">
        <v>70</v>
      </c>
      <c r="DB187" t="s">
        <v>484</v>
      </c>
      <c r="DC187" t="s">
        <v>491</v>
      </c>
      <c r="DD187" t="s">
        <v>292</v>
      </c>
      <c r="DE187" t="s">
        <v>513</v>
      </c>
      <c r="DF187">
        <v>0</v>
      </c>
      <c r="DG187" t="s">
        <v>991</v>
      </c>
      <c r="DH187" t="s">
        <v>75</v>
      </c>
      <c r="DI187" t="s">
        <v>75</v>
      </c>
      <c r="DJ187" t="s">
        <v>75</v>
      </c>
      <c r="DK187" t="s">
        <v>75</v>
      </c>
    </row>
    <row r="188" spans="1:115" x14ac:dyDescent="0.35">
      <c r="A188" t="s">
        <v>75</v>
      </c>
      <c r="B188" t="s">
        <v>985</v>
      </c>
      <c r="C188" t="s">
        <v>1017</v>
      </c>
      <c r="D188" t="s">
        <v>1021</v>
      </c>
      <c r="E188" t="s">
        <v>988</v>
      </c>
      <c r="F188" t="s">
        <v>1019</v>
      </c>
      <c r="G188" t="s">
        <v>242</v>
      </c>
      <c r="H188" t="s">
        <v>1024</v>
      </c>
      <c r="I188" t="s">
        <v>515</v>
      </c>
      <c r="J188" t="s">
        <v>1176</v>
      </c>
      <c r="K188" t="s">
        <v>75</v>
      </c>
      <c r="L188" t="s">
        <v>242</v>
      </c>
      <c r="M188" t="s">
        <v>242</v>
      </c>
      <c r="N188" t="s">
        <v>990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 t="s">
        <v>2</v>
      </c>
      <c r="CP188" t="s">
        <v>43</v>
      </c>
      <c r="CQ188" t="s">
        <v>43</v>
      </c>
      <c r="CR188" t="s">
        <v>43</v>
      </c>
      <c r="CS188" t="s">
        <v>514</v>
      </c>
      <c r="CT188" t="s">
        <v>75</v>
      </c>
      <c r="CU188" t="s">
        <v>851</v>
      </c>
      <c r="CV188" t="s">
        <v>515</v>
      </c>
      <c r="CW188">
        <v>2021</v>
      </c>
      <c r="CX188">
        <v>5</v>
      </c>
      <c r="CY188" t="s">
        <v>74</v>
      </c>
      <c r="CZ188" t="s">
        <v>83</v>
      </c>
      <c r="DA188" t="s">
        <v>70</v>
      </c>
      <c r="DB188" t="s">
        <v>484</v>
      </c>
      <c r="DC188" t="s">
        <v>78</v>
      </c>
      <c r="DD188" t="s">
        <v>500</v>
      </c>
      <c r="DE188" t="s">
        <v>516</v>
      </c>
      <c r="DF188">
        <v>0</v>
      </c>
      <c r="DG188" t="s">
        <v>991</v>
      </c>
      <c r="DH188" t="s">
        <v>75</v>
      </c>
      <c r="DI188" t="s">
        <v>75</v>
      </c>
      <c r="DJ188" t="s">
        <v>75</v>
      </c>
      <c r="DK188" t="s">
        <v>75</v>
      </c>
    </row>
    <row r="189" spans="1:115" x14ac:dyDescent="0.35">
      <c r="A189" t="s">
        <v>75</v>
      </c>
      <c r="B189" t="s">
        <v>985</v>
      </c>
      <c r="C189" t="s">
        <v>1017</v>
      </c>
      <c r="D189" t="s">
        <v>1042</v>
      </c>
      <c r="E189" t="s">
        <v>988</v>
      </c>
      <c r="F189" t="s">
        <v>1019</v>
      </c>
      <c r="G189" t="s">
        <v>242</v>
      </c>
      <c r="H189" t="s">
        <v>1024</v>
      </c>
      <c r="I189" t="s">
        <v>497</v>
      </c>
      <c r="J189" t="s">
        <v>1160</v>
      </c>
      <c r="K189" t="s">
        <v>75</v>
      </c>
      <c r="L189" t="s">
        <v>242</v>
      </c>
      <c r="M189" t="s">
        <v>242</v>
      </c>
      <c r="N189" t="s">
        <v>990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 t="s">
        <v>2</v>
      </c>
      <c r="CP189" t="s">
        <v>43</v>
      </c>
      <c r="CQ189" t="s">
        <v>43</v>
      </c>
      <c r="CR189" t="s">
        <v>43</v>
      </c>
      <c r="CS189" t="s">
        <v>517</v>
      </c>
      <c r="CT189" t="s">
        <v>75</v>
      </c>
      <c r="CU189" t="s">
        <v>851</v>
      </c>
      <c r="CV189" t="s">
        <v>518</v>
      </c>
      <c r="CW189">
        <v>2021</v>
      </c>
      <c r="CX189">
        <v>9</v>
      </c>
      <c r="CY189" t="s">
        <v>74</v>
      </c>
      <c r="CZ189" t="s">
        <v>83</v>
      </c>
      <c r="DA189" t="s">
        <v>70</v>
      </c>
      <c r="DB189" t="s">
        <v>484</v>
      </c>
      <c r="DC189" t="s">
        <v>491</v>
      </c>
      <c r="DD189" t="s">
        <v>499</v>
      </c>
      <c r="DE189" t="s">
        <v>498</v>
      </c>
      <c r="DF189">
        <v>0</v>
      </c>
      <c r="DG189" t="s">
        <v>991</v>
      </c>
      <c r="DH189" t="s">
        <v>75</v>
      </c>
      <c r="DI189" t="s">
        <v>75</v>
      </c>
      <c r="DJ189" t="s">
        <v>75</v>
      </c>
      <c r="DK189" t="s">
        <v>75</v>
      </c>
    </row>
    <row r="190" spans="1:115" x14ac:dyDescent="0.35">
      <c r="A190" t="s">
        <v>75</v>
      </c>
      <c r="B190" t="s">
        <v>1000</v>
      </c>
      <c r="C190" t="s">
        <v>1001</v>
      </c>
      <c r="D190" t="s">
        <v>1178</v>
      </c>
      <c r="E190" t="s">
        <v>988</v>
      </c>
      <c r="F190" t="s">
        <v>1003</v>
      </c>
      <c r="G190" t="s">
        <v>242</v>
      </c>
      <c r="H190" t="s">
        <v>1024</v>
      </c>
      <c r="I190" t="s">
        <v>680</v>
      </c>
      <c r="J190" t="s">
        <v>1179</v>
      </c>
      <c r="K190" t="s">
        <v>75</v>
      </c>
      <c r="L190" t="s">
        <v>242</v>
      </c>
      <c r="M190" t="s">
        <v>242</v>
      </c>
      <c r="N190" t="s">
        <v>990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 t="s">
        <v>2</v>
      </c>
      <c r="CP190" t="s">
        <v>43</v>
      </c>
      <c r="CQ190" t="s">
        <v>43</v>
      </c>
      <c r="CR190" t="s">
        <v>43</v>
      </c>
      <c r="CS190" t="s">
        <v>678</v>
      </c>
      <c r="CT190" t="s">
        <v>75</v>
      </c>
      <c r="CU190" t="s">
        <v>853</v>
      </c>
      <c r="CV190" t="s">
        <v>680</v>
      </c>
      <c r="CW190">
        <v>2020</v>
      </c>
      <c r="CX190">
        <v>6</v>
      </c>
      <c r="CY190" t="s">
        <v>74</v>
      </c>
      <c r="CZ190" t="s">
        <v>275</v>
      </c>
      <c r="DA190" t="s">
        <v>70</v>
      </c>
      <c r="DB190" t="s">
        <v>677</v>
      </c>
      <c r="DC190" t="s">
        <v>679</v>
      </c>
      <c r="DD190" t="s">
        <v>682</v>
      </c>
      <c r="DE190" t="s">
        <v>681</v>
      </c>
      <c r="DF190">
        <v>0</v>
      </c>
      <c r="DG190" t="s">
        <v>991</v>
      </c>
      <c r="DH190" t="s">
        <v>75</v>
      </c>
      <c r="DI190" t="s">
        <v>75</v>
      </c>
      <c r="DJ190" t="s">
        <v>75</v>
      </c>
      <c r="DK190" t="s">
        <v>75</v>
      </c>
    </row>
    <row r="191" spans="1:115" x14ac:dyDescent="0.35">
      <c r="A191" t="s">
        <v>75</v>
      </c>
      <c r="B191" t="s">
        <v>1000</v>
      </c>
      <c r="C191" t="s">
        <v>1001</v>
      </c>
      <c r="D191" t="s">
        <v>1178</v>
      </c>
      <c r="E191" t="s">
        <v>988</v>
      </c>
      <c r="F191" t="s">
        <v>1003</v>
      </c>
      <c r="G191" t="s">
        <v>242</v>
      </c>
      <c r="H191" t="s">
        <v>1024</v>
      </c>
      <c r="I191" t="s">
        <v>684</v>
      </c>
      <c r="J191" t="s">
        <v>1180</v>
      </c>
      <c r="K191" t="s">
        <v>75</v>
      </c>
      <c r="L191" t="s">
        <v>242</v>
      </c>
      <c r="M191" t="s">
        <v>242</v>
      </c>
      <c r="N191" t="s">
        <v>990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 t="s">
        <v>2</v>
      </c>
      <c r="CP191" t="s">
        <v>43</v>
      </c>
      <c r="CQ191" t="s">
        <v>43</v>
      </c>
      <c r="CR191" t="s">
        <v>43</v>
      </c>
      <c r="CS191" t="s">
        <v>683</v>
      </c>
      <c r="CT191" t="s">
        <v>75</v>
      </c>
      <c r="CU191" t="s">
        <v>853</v>
      </c>
      <c r="CV191" t="s">
        <v>684</v>
      </c>
      <c r="CW191">
        <v>2021</v>
      </c>
      <c r="CX191">
        <v>2</v>
      </c>
      <c r="CY191" t="s">
        <v>74</v>
      </c>
      <c r="CZ191" t="s">
        <v>275</v>
      </c>
      <c r="DA191" t="s">
        <v>70</v>
      </c>
      <c r="DB191" t="s">
        <v>677</v>
      </c>
      <c r="DC191" t="s">
        <v>679</v>
      </c>
      <c r="DD191" t="s">
        <v>686</v>
      </c>
      <c r="DE191" t="s">
        <v>685</v>
      </c>
      <c r="DF191">
        <v>0</v>
      </c>
      <c r="DG191" t="s">
        <v>991</v>
      </c>
      <c r="DH191" t="s">
        <v>75</v>
      </c>
      <c r="DI191" t="s">
        <v>75</v>
      </c>
      <c r="DJ191" t="s">
        <v>75</v>
      </c>
      <c r="DK191" t="s">
        <v>75</v>
      </c>
    </row>
    <row r="192" spans="1:115" x14ac:dyDescent="0.35">
      <c r="A192" t="s">
        <v>75</v>
      </c>
      <c r="B192" t="s">
        <v>1000</v>
      </c>
      <c r="C192" t="s">
        <v>1001</v>
      </c>
      <c r="D192" t="s">
        <v>1002</v>
      </c>
      <c r="E192" t="s">
        <v>988</v>
      </c>
      <c r="F192" t="s">
        <v>1003</v>
      </c>
      <c r="G192" t="s">
        <v>242</v>
      </c>
      <c r="H192" t="s">
        <v>1024</v>
      </c>
      <c r="I192" t="s">
        <v>264</v>
      </c>
      <c r="J192" t="s">
        <v>1031</v>
      </c>
      <c r="K192" t="s">
        <v>75</v>
      </c>
      <c r="L192" t="s">
        <v>242</v>
      </c>
      <c r="M192" t="s">
        <v>264</v>
      </c>
      <c r="N192" t="s">
        <v>990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 t="s">
        <v>2</v>
      </c>
      <c r="CP192" t="s">
        <v>43</v>
      </c>
      <c r="CQ192" t="s">
        <v>43</v>
      </c>
      <c r="CR192" t="s">
        <v>43</v>
      </c>
      <c r="CS192" t="s">
        <v>261</v>
      </c>
      <c r="CT192" t="s">
        <v>75</v>
      </c>
      <c r="CU192" t="s">
        <v>853</v>
      </c>
      <c r="CV192" t="s">
        <v>264</v>
      </c>
      <c r="CW192">
        <v>2020</v>
      </c>
      <c r="CX192">
        <v>12</v>
      </c>
      <c r="CY192" t="s">
        <v>74</v>
      </c>
      <c r="CZ192" t="s">
        <v>275</v>
      </c>
      <c r="DA192" t="s">
        <v>70</v>
      </c>
      <c r="DB192" t="s">
        <v>261</v>
      </c>
      <c r="DC192" t="s">
        <v>263</v>
      </c>
      <c r="DD192" t="s">
        <v>274</v>
      </c>
      <c r="DE192" t="s">
        <v>273</v>
      </c>
      <c r="DF192">
        <v>0</v>
      </c>
      <c r="DG192" t="s">
        <v>991</v>
      </c>
      <c r="DH192" t="s">
        <v>75</v>
      </c>
      <c r="DI192" t="s">
        <v>75</v>
      </c>
      <c r="DJ192" t="s">
        <v>75</v>
      </c>
      <c r="DK192" t="s">
        <v>75</v>
      </c>
    </row>
    <row r="193" spans="1:115" x14ac:dyDescent="0.35">
      <c r="A193" t="s">
        <v>75</v>
      </c>
      <c r="B193" t="s">
        <v>1139</v>
      </c>
      <c r="C193" t="s">
        <v>1242</v>
      </c>
      <c r="D193" t="s">
        <v>1243</v>
      </c>
      <c r="E193" t="s">
        <v>988</v>
      </c>
      <c r="F193" t="s">
        <v>1244</v>
      </c>
      <c r="G193" t="s">
        <v>242</v>
      </c>
      <c r="H193" t="s">
        <v>1024</v>
      </c>
      <c r="I193" t="s">
        <v>1245</v>
      </c>
      <c r="J193" t="s">
        <v>1246</v>
      </c>
      <c r="K193" t="s">
        <v>75</v>
      </c>
      <c r="L193" t="s">
        <v>242</v>
      </c>
      <c r="M193" t="s">
        <v>765</v>
      </c>
      <c r="N193" t="s">
        <v>990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 t="s">
        <v>2</v>
      </c>
      <c r="CP193" t="s">
        <v>43</v>
      </c>
      <c r="CQ193" t="s">
        <v>43</v>
      </c>
      <c r="CR193" t="s">
        <v>43</v>
      </c>
      <c r="CS193" t="s">
        <v>763</v>
      </c>
      <c r="CT193" t="s">
        <v>75</v>
      </c>
      <c r="CU193" t="s">
        <v>857</v>
      </c>
      <c r="CV193" t="s">
        <v>765</v>
      </c>
      <c r="CW193">
        <v>2020</v>
      </c>
      <c r="CX193">
        <v>7</v>
      </c>
      <c r="CY193" t="s">
        <v>74</v>
      </c>
      <c r="CZ193" t="s">
        <v>768</v>
      </c>
      <c r="DA193" t="s">
        <v>70</v>
      </c>
      <c r="DB193" t="s">
        <v>763</v>
      </c>
      <c r="DC193" t="s">
        <v>764</v>
      </c>
      <c r="DD193" t="s">
        <v>767</v>
      </c>
      <c r="DE193" t="s">
        <v>766</v>
      </c>
      <c r="DF193">
        <v>0</v>
      </c>
      <c r="DG193" t="s">
        <v>991</v>
      </c>
      <c r="DH193" t="s">
        <v>75</v>
      </c>
      <c r="DI193" t="s">
        <v>75</v>
      </c>
      <c r="DJ193" t="s">
        <v>75</v>
      </c>
      <c r="DK193" t="s">
        <v>75</v>
      </c>
    </row>
    <row r="194" spans="1:115" x14ac:dyDescent="0.35">
      <c r="A194" t="s">
        <v>75</v>
      </c>
      <c r="B194" t="s">
        <v>1000</v>
      </c>
      <c r="C194" t="s">
        <v>1001</v>
      </c>
      <c r="D194" t="s">
        <v>1002</v>
      </c>
      <c r="E194" t="s">
        <v>988</v>
      </c>
      <c r="F194" t="s">
        <v>1003</v>
      </c>
      <c r="G194" t="s">
        <v>242</v>
      </c>
      <c r="H194" t="s">
        <v>1024</v>
      </c>
      <c r="I194" t="s">
        <v>264</v>
      </c>
      <c r="J194" t="s">
        <v>1031</v>
      </c>
      <c r="K194" t="s">
        <v>75</v>
      </c>
      <c r="L194" t="s">
        <v>242</v>
      </c>
      <c r="M194" t="s">
        <v>264</v>
      </c>
      <c r="N194" t="s">
        <v>990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 t="s">
        <v>2</v>
      </c>
      <c r="CP194" t="s">
        <v>43</v>
      </c>
      <c r="CQ194" t="s">
        <v>43</v>
      </c>
      <c r="CR194" t="s">
        <v>43</v>
      </c>
      <c r="CS194" t="s">
        <v>276</v>
      </c>
      <c r="CT194" t="s">
        <v>75</v>
      </c>
      <c r="CU194" t="s">
        <v>853</v>
      </c>
      <c r="CV194" t="s">
        <v>264</v>
      </c>
      <c r="CW194">
        <v>2021</v>
      </c>
      <c r="CX194">
        <v>7</v>
      </c>
      <c r="CY194" t="s">
        <v>74</v>
      </c>
      <c r="CZ194" t="s">
        <v>279</v>
      </c>
      <c r="DA194" t="s">
        <v>70</v>
      </c>
      <c r="DB194" t="s">
        <v>261</v>
      </c>
      <c r="DC194" t="s">
        <v>263</v>
      </c>
      <c r="DD194" t="s">
        <v>278</v>
      </c>
      <c r="DE194" t="s">
        <v>277</v>
      </c>
      <c r="DF194">
        <v>0</v>
      </c>
      <c r="DG194" t="s">
        <v>991</v>
      </c>
      <c r="DH194" t="s">
        <v>75</v>
      </c>
      <c r="DI194" t="s">
        <v>75</v>
      </c>
      <c r="DJ194" t="s">
        <v>75</v>
      </c>
      <c r="DK194" t="s">
        <v>75</v>
      </c>
    </row>
    <row r="195" spans="1:115" x14ac:dyDescent="0.35">
      <c r="A195" t="s">
        <v>75</v>
      </c>
      <c r="B195" t="s">
        <v>1181</v>
      </c>
      <c r="C195" t="s">
        <v>1182</v>
      </c>
      <c r="D195" t="s">
        <v>1183</v>
      </c>
      <c r="E195" t="s">
        <v>988</v>
      </c>
      <c r="F195" t="s">
        <v>1184</v>
      </c>
      <c r="G195" t="s">
        <v>242</v>
      </c>
      <c r="H195" t="s">
        <v>1024</v>
      </c>
      <c r="I195" t="s">
        <v>1185</v>
      </c>
      <c r="J195" t="s">
        <v>1186</v>
      </c>
      <c r="K195" t="s">
        <v>75</v>
      </c>
      <c r="L195" t="s">
        <v>242</v>
      </c>
      <c r="M195" t="s">
        <v>242</v>
      </c>
      <c r="N195" t="s">
        <v>990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 t="s">
        <v>2</v>
      </c>
      <c r="CP195" t="s">
        <v>43</v>
      </c>
      <c r="CQ195" t="s">
        <v>43</v>
      </c>
      <c r="CR195" t="s">
        <v>43</v>
      </c>
      <c r="CS195" t="s">
        <v>688</v>
      </c>
      <c r="CT195" t="s">
        <v>75</v>
      </c>
      <c r="CU195" t="s">
        <v>858</v>
      </c>
      <c r="CV195" t="s">
        <v>690</v>
      </c>
      <c r="CW195">
        <v>2020</v>
      </c>
      <c r="CX195">
        <v>7</v>
      </c>
      <c r="CY195" t="s">
        <v>74</v>
      </c>
      <c r="CZ195" t="s">
        <v>691</v>
      </c>
      <c r="DA195" t="s">
        <v>70</v>
      </c>
      <c r="DB195" t="s">
        <v>687</v>
      </c>
      <c r="DC195" t="s">
        <v>689</v>
      </c>
      <c r="DD195" t="s">
        <v>75</v>
      </c>
      <c r="DE195" t="s">
        <v>75</v>
      </c>
      <c r="DF195">
        <v>0</v>
      </c>
      <c r="DG195" t="s">
        <v>991</v>
      </c>
      <c r="DH195" t="s">
        <v>75</v>
      </c>
      <c r="DI195" t="s">
        <v>75</v>
      </c>
      <c r="DJ195" t="s">
        <v>75</v>
      </c>
      <c r="DK195" t="s">
        <v>75</v>
      </c>
    </row>
    <row r="196" spans="1:115" x14ac:dyDescent="0.35">
      <c r="A196" t="s">
        <v>75</v>
      </c>
      <c r="B196" t="s">
        <v>1181</v>
      </c>
      <c r="C196" t="s">
        <v>1187</v>
      </c>
      <c r="D196" t="s">
        <v>1188</v>
      </c>
      <c r="E196" t="s">
        <v>988</v>
      </c>
      <c r="F196" t="s">
        <v>1189</v>
      </c>
      <c r="G196" t="s">
        <v>242</v>
      </c>
      <c r="H196" t="s">
        <v>1024</v>
      </c>
      <c r="I196" t="s">
        <v>694</v>
      </c>
      <c r="J196" t="s">
        <v>1190</v>
      </c>
      <c r="K196" t="s">
        <v>75</v>
      </c>
      <c r="L196" t="s">
        <v>242</v>
      </c>
      <c r="M196" t="s">
        <v>694</v>
      </c>
      <c r="N196" t="s">
        <v>990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 t="s">
        <v>2</v>
      </c>
      <c r="CP196" t="s">
        <v>43</v>
      </c>
      <c r="CQ196" t="s">
        <v>43</v>
      </c>
      <c r="CR196" t="s">
        <v>43</v>
      </c>
      <c r="CS196" t="s">
        <v>692</v>
      </c>
      <c r="CT196" t="s">
        <v>75</v>
      </c>
      <c r="CU196" t="s">
        <v>858</v>
      </c>
      <c r="CV196" t="s">
        <v>694</v>
      </c>
      <c r="CW196">
        <v>2021</v>
      </c>
      <c r="CX196">
        <v>9</v>
      </c>
      <c r="CY196" t="s">
        <v>74</v>
      </c>
      <c r="CZ196" t="s">
        <v>697</v>
      </c>
      <c r="DA196" t="s">
        <v>70</v>
      </c>
      <c r="DB196" t="s">
        <v>692</v>
      </c>
      <c r="DC196" t="s">
        <v>693</v>
      </c>
      <c r="DD196" t="s">
        <v>696</v>
      </c>
      <c r="DE196" t="s">
        <v>695</v>
      </c>
      <c r="DF196">
        <v>0</v>
      </c>
      <c r="DG196" t="s">
        <v>991</v>
      </c>
      <c r="DH196" t="s">
        <v>75</v>
      </c>
      <c r="DI196" t="s">
        <v>75</v>
      </c>
      <c r="DJ196" t="s">
        <v>75</v>
      </c>
      <c r="DK196" t="s">
        <v>75</v>
      </c>
    </row>
    <row r="197" spans="1:115" x14ac:dyDescent="0.35">
      <c r="A197" t="s">
        <v>75</v>
      </c>
      <c r="B197" t="s">
        <v>1139</v>
      </c>
      <c r="C197" t="s">
        <v>1140</v>
      </c>
      <c r="D197" t="s">
        <v>1247</v>
      </c>
      <c r="E197" t="s">
        <v>988</v>
      </c>
      <c r="F197" t="s">
        <v>1142</v>
      </c>
      <c r="G197" t="s">
        <v>242</v>
      </c>
      <c r="H197" t="s">
        <v>1024</v>
      </c>
      <c r="I197" t="s">
        <v>772</v>
      </c>
      <c r="J197" t="s">
        <v>1248</v>
      </c>
      <c r="K197" t="s">
        <v>75</v>
      </c>
      <c r="L197" t="s">
        <v>242</v>
      </c>
      <c r="M197" t="s">
        <v>242</v>
      </c>
      <c r="N197" t="s">
        <v>990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 t="s">
        <v>2</v>
      </c>
      <c r="CP197" t="s">
        <v>43</v>
      </c>
      <c r="CQ197" t="s">
        <v>43</v>
      </c>
      <c r="CR197" t="s">
        <v>43</v>
      </c>
      <c r="CS197" t="s">
        <v>770</v>
      </c>
      <c r="CT197" t="s">
        <v>75</v>
      </c>
      <c r="CU197" t="s">
        <v>857</v>
      </c>
      <c r="CV197" t="s">
        <v>772</v>
      </c>
      <c r="CW197">
        <v>2018</v>
      </c>
      <c r="CX197">
        <v>12</v>
      </c>
      <c r="CY197" t="s">
        <v>74</v>
      </c>
      <c r="CZ197" t="s">
        <v>775</v>
      </c>
      <c r="DA197" t="s">
        <v>70</v>
      </c>
      <c r="DB197" t="s">
        <v>769</v>
      </c>
      <c r="DC197" t="s">
        <v>771</v>
      </c>
      <c r="DD197" t="s">
        <v>774</v>
      </c>
      <c r="DE197" t="s">
        <v>773</v>
      </c>
      <c r="DF197">
        <v>0</v>
      </c>
      <c r="DG197" t="s">
        <v>991</v>
      </c>
      <c r="DH197" t="s">
        <v>75</v>
      </c>
      <c r="DI197" t="s">
        <v>75</v>
      </c>
      <c r="DJ197" t="s">
        <v>75</v>
      </c>
      <c r="DK197" t="s">
        <v>75</v>
      </c>
    </row>
    <row r="198" spans="1:115" x14ac:dyDescent="0.35">
      <c r="A198" t="s">
        <v>75</v>
      </c>
      <c r="B198" t="s">
        <v>1139</v>
      </c>
      <c r="C198" t="s">
        <v>1140</v>
      </c>
      <c r="D198" t="s">
        <v>1247</v>
      </c>
      <c r="E198" t="s">
        <v>988</v>
      </c>
      <c r="F198" t="s">
        <v>1142</v>
      </c>
      <c r="G198" t="s">
        <v>242</v>
      </c>
      <c r="H198" t="s">
        <v>1024</v>
      </c>
      <c r="I198" t="s">
        <v>779</v>
      </c>
      <c r="J198" t="s">
        <v>1274</v>
      </c>
      <c r="K198" t="s">
        <v>75</v>
      </c>
      <c r="L198" t="s">
        <v>242</v>
      </c>
      <c r="M198" t="s">
        <v>242</v>
      </c>
      <c r="N198" t="s">
        <v>990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 t="s">
        <v>2</v>
      </c>
      <c r="CP198" t="s">
        <v>43</v>
      </c>
      <c r="CQ198" t="s">
        <v>43</v>
      </c>
      <c r="CR198" t="s">
        <v>43</v>
      </c>
      <c r="CS198" t="s">
        <v>778</v>
      </c>
      <c r="CT198" t="s">
        <v>75</v>
      </c>
      <c r="CU198" t="s">
        <v>857</v>
      </c>
      <c r="CV198" t="s">
        <v>779</v>
      </c>
      <c r="CW198">
        <v>2020</v>
      </c>
      <c r="CX198">
        <v>5</v>
      </c>
      <c r="CY198" t="s">
        <v>74</v>
      </c>
      <c r="CZ198" t="s">
        <v>775</v>
      </c>
      <c r="DA198" t="s">
        <v>70</v>
      </c>
      <c r="DB198" t="s">
        <v>769</v>
      </c>
      <c r="DC198" t="s">
        <v>771</v>
      </c>
      <c r="DD198" t="s">
        <v>781</v>
      </c>
      <c r="DE198" t="s">
        <v>780</v>
      </c>
      <c r="DF198">
        <v>0</v>
      </c>
      <c r="DG198" t="s">
        <v>991</v>
      </c>
      <c r="DH198" t="s">
        <v>75</v>
      </c>
      <c r="DI198" t="s">
        <v>75</v>
      </c>
      <c r="DJ198" t="s">
        <v>75</v>
      </c>
      <c r="DK198" t="s">
        <v>75</v>
      </c>
    </row>
    <row r="199" spans="1:115" x14ac:dyDescent="0.35">
      <c r="A199" t="s">
        <v>75</v>
      </c>
      <c r="B199" t="s">
        <v>1139</v>
      </c>
      <c r="C199" t="s">
        <v>1140</v>
      </c>
      <c r="D199" t="s">
        <v>1247</v>
      </c>
      <c r="E199" t="s">
        <v>988</v>
      </c>
      <c r="F199" t="s">
        <v>1142</v>
      </c>
      <c r="G199" t="s">
        <v>242</v>
      </c>
      <c r="H199" t="s">
        <v>1024</v>
      </c>
      <c r="I199" t="s">
        <v>772</v>
      </c>
      <c r="J199" t="s">
        <v>1248</v>
      </c>
      <c r="K199" t="s">
        <v>75</v>
      </c>
      <c r="L199" t="s">
        <v>242</v>
      </c>
      <c r="M199" t="s">
        <v>242</v>
      </c>
      <c r="N199" t="s">
        <v>990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 t="s">
        <v>2</v>
      </c>
      <c r="CP199" t="s">
        <v>43</v>
      </c>
      <c r="CQ199" t="s">
        <v>43</v>
      </c>
      <c r="CR199" t="s">
        <v>43</v>
      </c>
      <c r="CS199" t="s">
        <v>776</v>
      </c>
      <c r="CT199" t="s">
        <v>75</v>
      </c>
      <c r="CU199" t="s">
        <v>857</v>
      </c>
      <c r="CV199" t="s">
        <v>777</v>
      </c>
      <c r="CW199">
        <v>2021</v>
      </c>
      <c r="CX199">
        <v>1</v>
      </c>
      <c r="CY199" t="s">
        <v>74</v>
      </c>
      <c r="CZ199" t="s">
        <v>775</v>
      </c>
      <c r="DA199" t="s">
        <v>70</v>
      </c>
      <c r="DB199" t="s">
        <v>769</v>
      </c>
      <c r="DC199" t="s">
        <v>771</v>
      </c>
      <c r="DD199" t="s">
        <v>774</v>
      </c>
      <c r="DE199" t="s">
        <v>773</v>
      </c>
      <c r="DF199">
        <v>0</v>
      </c>
      <c r="DG199" t="s">
        <v>991</v>
      </c>
      <c r="DH199" t="s">
        <v>75</v>
      </c>
      <c r="DI199" t="s">
        <v>75</v>
      </c>
      <c r="DJ199" t="s">
        <v>75</v>
      </c>
      <c r="DK199" t="s">
        <v>75</v>
      </c>
    </row>
    <row r="200" spans="1:115" x14ac:dyDescent="0.35">
      <c r="A200" t="s">
        <v>75</v>
      </c>
      <c r="B200" t="s">
        <v>1010</v>
      </c>
      <c r="C200" t="s">
        <v>1011</v>
      </c>
      <c r="D200" t="s">
        <v>1249</v>
      </c>
      <c r="E200" t="s">
        <v>988</v>
      </c>
      <c r="F200" t="s">
        <v>1013</v>
      </c>
      <c r="G200" t="s">
        <v>242</v>
      </c>
      <c r="H200" t="s">
        <v>1024</v>
      </c>
      <c r="I200" t="s">
        <v>785</v>
      </c>
      <c r="J200" t="s">
        <v>1250</v>
      </c>
      <c r="K200" t="s">
        <v>75</v>
      </c>
      <c r="L200" t="s">
        <v>242</v>
      </c>
      <c r="M200" t="s">
        <v>242</v>
      </c>
      <c r="N200" t="s">
        <v>990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 t="s">
        <v>2</v>
      </c>
      <c r="CP200" t="s">
        <v>43</v>
      </c>
      <c r="CQ200" t="s">
        <v>43</v>
      </c>
      <c r="CR200" t="s">
        <v>43</v>
      </c>
      <c r="CS200" t="s">
        <v>783</v>
      </c>
      <c r="CT200" t="s">
        <v>75</v>
      </c>
      <c r="CU200" t="s">
        <v>854</v>
      </c>
      <c r="CV200" t="s">
        <v>785</v>
      </c>
      <c r="CW200">
        <v>2018</v>
      </c>
      <c r="CX200">
        <v>2</v>
      </c>
      <c r="CY200" t="s">
        <v>74</v>
      </c>
      <c r="CZ200" t="s">
        <v>788</v>
      </c>
      <c r="DA200" t="s">
        <v>70</v>
      </c>
      <c r="DB200" t="s">
        <v>782</v>
      </c>
      <c r="DC200" t="s">
        <v>784</v>
      </c>
      <c r="DD200" t="s">
        <v>787</v>
      </c>
      <c r="DE200" t="s">
        <v>786</v>
      </c>
      <c r="DF200">
        <v>0</v>
      </c>
      <c r="DG200" t="s">
        <v>991</v>
      </c>
      <c r="DH200" t="s">
        <v>75</v>
      </c>
      <c r="DI200" t="s">
        <v>75</v>
      </c>
      <c r="DJ200" t="s">
        <v>75</v>
      </c>
      <c r="DK200" t="s">
        <v>75</v>
      </c>
    </row>
    <row r="201" spans="1:115" x14ac:dyDescent="0.35">
      <c r="A201" t="s">
        <v>75</v>
      </c>
      <c r="B201" t="s">
        <v>1010</v>
      </c>
      <c r="C201" t="s">
        <v>1011</v>
      </c>
      <c r="D201" t="s">
        <v>1249</v>
      </c>
      <c r="E201" t="s">
        <v>988</v>
      </c>
      <c r="F201" t="s">
        <v>1013</v>
      </c>
      <c r="G201" t="s">
        <v>242</v>
      </c>
      <c r="H201" t="s">
        <v>1024</v>
      </c>
      <c r="I201" t="s">
        <v>1251</v>
      </c>
      <c r="J201" t="s">
        <v>1252</v>
      </c>
      <c r="K201" t="s">
        <v>75</v>
      </c>
      <c r="L201" t="s">
        <v>242</v>
      </c>
      <c r="M201" t="s">
        <v>242</v>
      </c>
      <c r="N201" t="s">
        <v>990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 t="s">
        <v>2</v>
      </c>
      <c r="CP201" t="s">
        <v>43</v>
      </c>
      <c r="CQ201" t="s">
        <v>43</v>
      </c>
      <c r="CR201" t="s">
        <v>43</v>
      </c>
      <c r="CS201" t="s">
        <v>789</v>
      </c>
      <c r="CT201" t="s">
        <v>75</v>
      </c>
      <c r="CU201" t="s">
        <v>854</v>
      </c>
      <c r="CV201" t="s">
        <v>790</v>
      </c>
      <c r="CW201">
        <v>2021</v>
      </c>
      <c r="CX201">
        <v>4</v>
      </c>
      <c r="CY201" t="s">
        <v>74</v>
      </c>
      <c r="CZ201" t="s">
        <v>788</v>
      </c>
      <c r="DA201" t="s">
        <v>70</v>
      </c>
      <c r="DB201" t="s">
        <v>782</v>
      </c>
      <c r="DC201" t="s">
        <v>784</v>
      </c>
      <c r="DD201" t="s">
        <v>792</v>
      </c>
      <c r="DE201" t="s">
        <v>791</v>
      </c>
      <c r="DF201">
        <v>0</v>
      </c>
      <c r="DG201" t="s">
        <v>991</v>
      </c>
      <c r="DH201" t="s">
        <v>75</v>
      </c>
      <c r="DI201" t="s">
        <v>75</v>
      </c>
      <c r="DJ201" t="s">
        <v>75</v>
      </c>
      <c r="DK201" t="s">
        <v>75</v>
      </c>
    </row>
    <row r="202" spans="1:115" x14ac:dyDescent="0.35">
      <c r="A202" t="s">
        <v>75</v>
      </c>
      <c r="B202" t="s">
        <v>1010</v>
      </c>
      <c r="C202" t="s">
        <v>1011</v>
      </c>
      <c r="D202" t="s">
        <v>1249</v>
      </c>
      <c r="E202" t="s">
        <v>988</v>
      </c>
      <c r="F202" t="s">
        <v>1013</v>
      </c>
      <c r="G202" t="s">
        <v>242</v>
      </c>
      <c r="H202" t="s">
        <v>1024</v>
      </c>
      <c r="I202" t="s">
        <v>1279</v>
      </c>
      <c r="J202" t="s">
        <v>1280</v>
      </c>
      <c r="K202" t="s">
        <v>75</v>
      </c>
      <c r="L202" t="s">
        <v>242</v>
      </c>
      <c r="M202" t="s">
        <v>242</v>
      </c>
      <c r="N202" t="s">
        <v>990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 t="s">
        <v>2</v>
      </c>
      <c r="CP202" t="s">
        <v>43</v>
      </c>
      <c r="CQ202" t="s">
        <v>43</v>
      </c>
      <c r="CR202" t="s">
        <v>43</v>
      </c>
      <c r="CS202" t="s">
        <v>797</v>
      </c>
      <c r="CT202" t="s">
        <v>75</v>
      </c>
      <c r="CU202" t="s">
        <v>854</v>
      </c>
      <c r="CV202" t="s">
        <v>798</v>
      </c>
      <c r="CW202">
        <v>2019</v>
      </c>
      <c r="CX202">
        <v>10</v>
      </c>
      <c r="CY202" t="s">
        <v>74</v>
      </c>
      <c r="CZ202" t="s">
        <v>788</v>
      </c>
      <c r="DA202" t="s">
        <v>70</v>
      </c>
      <c r="DB202" t="s">
        <v>782</v>
      </c>
      <c r="DC202" t="s">
        <v>784</v>
      </c>
      <c r="DD202" t="s">
        <v>75</v>
      </c>
      <c r="DE202" t="s">
        <v>75</v>
      </c>
      <c r="DF202">
        <v>0</v>
      </c>
      <c r="DG202" t="s">
        <v>991</v>
      </c>
      <c r="DH202" t="s">
        <v>75</v>
      </c>
      <c r="DI202" t="s">
        <v>75</v>
      </c>
      <c r="DJ202" t="s">
        <v>75</v>
      </c>
      <c r="DK202" t="s">
        <v>75</v>
      </c>
    </row>
    <row r="203" spans="1:115" x14ac:dyDescent="0.35">
      <c r="A203" t="s">
        <v>75</v>
      </c>
      <c r="B203" t="s">
        <v>1010</v>
      </c>
      <c r="C203" t="s">
        <v>1011</v>
      </c>
      <c r="D203" t="s">
        <v>1249</v>
      </c>
      <c r="E203" t="s">
        <v>988</v>
      </c>
      <c r="F203" t="s">
        <v>1013</v>
      </c>
      <c r="G203" t="s">
        <v>242</v>
      </c>
      <c r="H203" t="s">
        <v>1024</v>
      </c>
      <c r="I203" t="s">
        <v>794</v>
      </c>
      <c r="J203" t="s">
        <v>1253</v>
      </c>
      <c r="K203" t="s">
        <v>75</v>
      </c>
      <c r="L203" t="s">
        <v>242</v>
      </c>
      <c r="M203" t="s">
        <v>242</v>
      </c>
      <c r="N203" t="s">
        <v>990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 t="s">
        <v>2</v>
      </c>
      <c r="CP203" t="s">
        <v>43</v>
      </c>
      <c r="CQ203" t="s">
        <v>43</v>
      </c>
      <c r="CR203" t="s">
        <v>43</v>
      </c>
      <c r="CS203" t="s">
        <v>793</v>
      </c>
      <c r="CT203" t="s">
        <v>75</v>
      </c>
      <c r="CU203" t="s">
        <v>854</v>
      </c>
      <c r="CV203" t="s">
        <v>794</v>
      </c>
      <c r="CW203">
        <v>2020</v>
      </c>
      <c r="CX203">
        <v>6</v>
      </c>
      <c r="CY203" t="s">
        <v>74</v>
      </c>
      <c r="CZ203" t="s">
        <v>788</v>
      </c>
      <c r="DA203" t="s">
        <v>70</v>
      </c>
      <c r="DB203" t="s">
        <v>782</v>
      </c>
      <c r="DC203" t="s">
        <v>784</v>
      </c>
      <c r="DD203" t="s">
        <v>75</v>
      </c>
      <c r="DE203" t="s">
        <v>75</v>
      </c>
      <c r="DF203">
        <v>0</v>
      </c>
      <c r="DG203" t="s">
        <v>991</v>
      </c>
      <c r="DH203" t="s">
        <v>75</v>
      </c>
      <c r="DI203" t="s">
        <v>75</v>
      </c>
      <c r="DJ203" t="s">
        <v>75</v>
      </c>
      <c r="DK203" t="s">
        <v>75</v>
      </c>
    </row>
    <row r="204" spans="1:115" x14ac:dyDescent="0.35">
      <c r="A204" t="s">
        <v>75</v>
      </c>
      <c r="B204" t="s">
        <v>1010</v>
      </c>
      <c r="C204" t="s">
        <v>1011</v>
      </c>
      <c r="D204" t="s">
        <v>1249</v>
      </c>
      <c r="E204" t="s">
        <v>988</v>
      </c>
      <c r="F204" t="s">
        <v>1013</v>
      </c>
      <c r="G204" t="s">
        <v>242</v>
      </c>
      <c r="H204" t="s">
        <v>1024</v>
      </c>
      <c r="I204" t="s">
        <v>785</v>
      </c>
      <c r="J204" t="s">
        <v>1250</v>
      </c>
      <c r="K204" t="s">
        <v>75</v>
      </c>
      <c r="L204" t="s">
        <v>242</v>
      </c>
      <c r="M204" t="s">
        <v>242</v>
      </c>
      <c r="N204" t="s">
        <v>990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 t="s">
        <v>2</v>
      </c>
      <c r="CP204" t="s">
        <v>43</v>
      </c>
      <c r="CQ204" t="s">
        <v>43</v>
      </c>
      <c r="CR204" t="s">
        <v>43</v>
      </c>
      <c r="CS204" t="s">
        <v>795</v>
      </c>
      <c r="CT204" t="s">
        <v>75</v>
      </c>
      <c r="CU204" t="s">
        <v>854</v>
      </c>
      <c r="CV204" t="s">
        <v>796</v>
      </c>
      <c r="CW204">
        <v>2021</v>
      </c>
      <c r="CX204">
        <v>7</v>
      </c>
      <c r="CY204" t="s">
        <v>74</v>
      </c>
      <c r="CZ204" t="s">
        <v>788</v>
      </c>
      <c r="DA204" t="s">
        <v>70</v>
      </c>
      <c r="DB204" t="s">
        <v>782</v>
      </c>
      <c r="DC204" t="s">
        <v>784</v>
      </c>
      <c r="DD204" t="s">
        <v>787</v>
      </c>
      <c r="DE204" t="s">
        <v>786</v>
      </c>
      <c r="DF204">
        <v>0</v>
      </c>
      <c r="DG204" t="s">
        <v>991</v>
      </c>
      <c r="DH204" t="s">
        <v>75</v>
      </c>
      <c r="DI204" t="s">
        <v>75</v>
      </c>
      <c r="DJ204" t="s">
        <v>75</v>
      </c>
      <c r="DK204" t="s">
        <v>75</v>
      </c>
    </row>
    <row r="205" spans="1:115" x14ac:dyDescent="0.35">
      <c r="A205" t="s">
        <v>75</v>
      </c>
      <c r="B205" t="s">
        <v>1010</v>
      </c>
      <c r="C205" t="s">
        <v>1011</v>
      </c>
      <c r="D205" t="s">
        <v>1013</v>
      </c>
      <c r="E205" t="s">
        <v>988</v>
      </c>
      <c r="F205" t="s">
        <v>1013</v>
      </c>
      <c r="G205" t="s">
        <v>242</v>
      </c>
      <c r="H205" t="s">
        <v>1024</v>
      </c>
      <c r="I205" t="s">
        <v>1254</v>
      </c>
      <c r="J205" t="s">
        <v>1255</v>
      </c>
      <c r="K205" t="s">
        <v>75</v>
      </c>
      <c r="L205" t="s">
        <v>242</v>
      </c>
      <c r="M205" t="s">
        <v>242</v>
      </c>
      <c r="N205" t="s">
        <v>990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 t="s">
        <v>2</v>
      </c>
      <c r="CP205" t="s">
        <v>43</v>
      </c>
      <c r="CQ205" t="s">
        <v>43</v>
      </c>
      <c r="CR205" t="s">
        <v>43</v>
      </c>
      <c r="CS205" t="s">
        <v>801</v>
      </c>
      <c r="CT205" t="s">
        <v>75</v>
      </c>
      <c r="CU205" t="s">
        <v>854</v>
      </c>
      <c r="CV205" t="s">
        <v>803</v>
      </c>
      <c r="CW205">
        <v>2019</v>
      </c>
      <c r="CX205">
        <v>1</v>
      </c>
      <c r="CY205" t="s">
        <v>74</v>
      </c>
      <c r="CZ205" t="s">
        <v>806</v>
      </c>
      <c r="DA205" t="s">
        <v>70</v>
      </c>
      <c r="DB205" t="s">
        <v>800</v>
      </c>
      <c r="DC205" t="s">
        <v>802</v>
      </c>
      <c r="DD205" t="s">
        <v>805</v>
      </c>
      <c r="DE205" t="s">
        <v>804</v>
      </c>
      <c r="DF205">
        <v>0</v>
      </c>
      <c r="DG205" t="s">
        <v>991</v>
      </c>
      <c r="DH205" t="s">
        <v>75</v>
      </c>
      <c r="DI205" t="s">
        <v>75</v>
      </c>
      <c r="DJ205" t="s">
        <v>75</v>
      </c>
      <c r="DK205" t="s">
        <v>75</v>
      </c>
    </row>
    <row r="206" spans="1:115" x14ac:dyDescent="0.35">
      <c r="A206" t="s">
        <v>75</v>
      </c>
      <c r="B206" t="s">
        <v>1010</v>
      </c>
      <c r="C206" t="s">
        <v>1256</v>
      </c>
      <c r="D206" t="s">
        <v>1257</v>
      </c>
      <c r="E206" t="s">
        <v>988</v>
      </c>
      <c r="F206" t="s">
        <v>1258</v>
      </c>
      <c r="G206" t="s">
        <v>242</v>
      </c>
      <c r="H206" t="s">
        <v>1024</v>
      </c>
      <c r="I206" t="s">
        <v>810</v>
      </c>
      <c r="J206" t="s">
        <v>1259</v>
      </c>
      <c r="K206" t="s">
        <v>75</v>
      </c>
      <c r="L206" t="s">
        <v>242</v>
      </c>
      <c r="M206" t="s">
        <v>242</v>
      </c>
      <c r="N206" t="s">
        <v>990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 t="s">
        <v>2</v>
      </c>
      <c r="CP206" t="s">
        <v>43</v>
      </c>
      <c r="CQ206" t="s">
        <v>43</v>
      </c>
      <c r="CR206" t="s">
        <v>43</v>
      </c>
      <c r="CS206" t="s">
        <v>808</v>
      </c>
      <c r="CT206" t="s">
        <v>75</v>
      </c>
      <c r="CU206" t="s">
        <v>854</v>
      </c>
      <c r="CV206" t="s">
        <v>810</v>
      </c>
      <c r="CW206">
        <v>2018</v>
      </c>
      <c r="CX206">
        <v>9</v>
      </c>
      <c r="CY206" t="s">
        <v>74</v>
      </c>
      <c r="CZ206" t="s">
        <v>234</v>
      </c>
      <c r="DA206" t="s">
        <v>70</v>
      </c>
      <c r="DB206" t="s">
        <v>807</v>
      </c>
      <c r="DC206" t="s">
        <v>809</v>
      </c>
      <c r="DD206" t="s">
        <v>812</v>
      </c>
      <c r="DE206" t="s">
        <v>811</v>
      </c>
      <c r="DF206">
        <v>0</v>
      </c>
      <c r="DG206" t="s">
        <v>991</v>
      </c>
      <c r="DH206" t="s">
        <v>75</v>
      </c>
      <c r="DI206" t="s">
        <v>75</v>
      </c>
      <c r="DJ206" t="s">
        <v>75</v>
      </c>
      <c r="DK206" t="s">
        <v>75</v>
      </c>
    </row>
    <row r="207" spans="1:115" x14ac:dyDescent="0.35">
      <c r="A207" t="s">
        <v>75</v>
      </c>
      <c r="B207" t="s">
        <v>1010</v>
      </c>
      <c r="C207" t="s">
        <v>1256</v>
      </c>
      <c r="D207" t="s">
        <v>1257</v>
      </c>
      <c r="E207" t="s">
        <v>988</v>
      </c>
      <c r="F207" t="s">
        <v>1258</v>
      </c>
      <c r="G207" t="s">
        <v>242</v>
      </c>
      <c r="H207" t="s">
        <v>1024</v>
      </c>
      <c r="I207" t="s">
        <v>1260</v>
      </c>
      <c r="J207" t="s">
        <v>1261</v>
      </c>
      <c r="K207" t="s">
        <v>75</v>
      </c>
      <c r="L207" t="s">
        <v>242</v>
      </c>
      <c r="M207" t="s">
        <v>242</v>
      </c>
      <c r="N207" t="s">
        <v>990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 t="s">
        <v>2</v>
      </c>
      <c r="CP207" t="s">
        <v>43</v>
      </c>
      <c r="CQ207" t="s">
        <v>43</v>
      </c>
      <c r="CR207" t="s">
        <v>43</v>
      </c>
      <c r="CS207" t="s">
        <v>813</v>
      </c>
      <c r="CT207" t="s">
        <v>75</v>
      </c>
      <c r="CU207" t="s">
        <v>854</v>
      </c>
      <c r="CV207" t="s">
        <v>814</v>
      </c>
      <c r="CW207">
        <v>2019</v>
      </c>
      <c r="CX207">
        <v>3</v>
      </c>
      <c r="CY207" t="s">
        <v>74</v>
      </c>
      <c r="CZ207" t="s">
        <v>234</v>
      </c>
      <c r="DA207" t="s">
        <v>70</v>
      </c>
      <c r="DB207" t="s">
        <v>807</v>
      </c>
      <c r="DC207" t="s">
        <v>809</v>
      </c>
      <c r="DD207" t="s">
        <v>816</v>
      </c>
      <c r="DE207" t="s">
        <v>815</v>
      </c>
      <c r="DF207">
        <v>0</v>
      </c>
      <c r="DG207" t="s">
        <v>991</v>
      </c>
      <c r="DH207" t="s">
        <v>75</v>
      </c>
      <c r="DI207" t="s">
        <v>75</v>
      </c>
      <c r="DJ207" t="s">
        <v>75</v>
      </c>
      <c r="DK207" t="s">
        <v>75</v>
      </c>
    </row>
    <row r="208" spans="1:115" x14ac:dyDescent="0.35">
      <c r="A208" t="s">
        <v>75</v>
      </c>
      <c r="B208" t="s">
        <v>1010</v>
      </c>
      <c r="C208" t="s">
        <v>1256</v>
      </c>
      <c r="D208" t="s">
        <v>1262</v>
      </c>
      <c r="E208" t="s">
        <v>988</v>
      </c>
      <c r="F208" t="s">
        <v>1258</v>
      </c>
      <c r="G208" t="s">
        <v>242</v>
      </c>
      <c r="H208" t="s">
        <v>1024</v>
      </c>
      <c r="I208" t="s">
        <v>819</v>
      </c>
      <c r="J208" t="s">
        <v>1263</v>
      </c>
      <c r="K208" t="s">
        <v>75</v>
      </c>
      <c r="L208" t="s">
        <v>242</v>
      </c>
      <c r="M208" t="s">
        <v>242</v>
      </c>
      <c r="N208" t="s">
        <v>990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 t="s">
        <v>2</v>
      </c>
      <c r="CP208" t="s">
        <v>43</v>
      </c>
      <c r="CQ208" t="s">
        <v>43</v>
      </c>
      <c r="CR208" t="s">
        <v>43</v>
      </c>
      <c r="CS208" t="s">
        <v>817</v>
      </c>
      <c r="CT208" t="s">
        <v>75</v>
      </c>
      <c r="CU208" t="s">
        <v>854</v>
      </c>
      <c r="CV208" t="s">
        <v>819</v>
      </c>
      <c r="CW208">
        <v>2019</v>
      </c>
      <c r="CX208">
        <v>6</v>
      </c>
      <c r="CY208" t="s">
        <v>74</v>
      </c>
      <c r="CZ208" t="s">
        <v>234</v>
      </c>
      <c r="DA208" t="s">
        <v>70</v>
      </c>
      <c r="DB208" t="s">
        <v>807</v>
      </c>
      <c r="DC208" t="s">
        <v>818</v>
      </c>
      <c r="DD208" t="s">
        <v>820</v>
      </c>
      <c r="DE208" t="s">
        <v>1298</v>
      </c>
      <c r="DF208">
        <v>0</v>
      </c>
      <c r="DG208" t="s">
        <v>991</v>
      </c>
      <c r="DH208" t="s">
        <v>75</v>
      </c>
      <c r="DI208" t="s">
        <v>75</v>
      </c>
      <c r="DJ208" t="s">
        <v>75</v>
      </c>
      <c r="DK208" t="s">
        <v>75</v>
      </c>
    </row>
    <row r="209" spans="1:115" x14ac:dyDescent="0.35">
      <c r="A209" t="s">
        <v>75</v>
      </c>
      <c r="B209" t="s">
        <v>1010</v>
      </c>
      <c r="C209" t="s">
        <v>1256</v>
      </c>
      <c r="D209" t="s">
        <v>1264</v>
      </c>
      <c r="E209" t="s">
        <v>988</v>
      </c>
      <c r="F209" t="s">
        <v>1258</v>
      </c>
      <c r="G209" t="s">
        <v>242</v>
      </c>
      <c r="H209" t="s">
        <v>1024</v>
      </c>
      <c r="I209" t="s">
        <v>1288</v>
      </c>
      <c r="J209" t="s">
        <v>1289</v>
      </c>
      <c r="K209" t="s">
        <v>75</v>
      </c>
      <c r="L209" t="s">
        <v>242</v>
      </c>
      <c r="M209" t="s">
        <v>1288</v>
      </c>
      <c r="N209" t="s">
        <v>990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 t="s">
        <v>2</v>
      </c>
      <c r="CP209" t="s">
        <v>43</v>
      </c>
      <c r="CQ209" t="s">
        <v>43</v>
      </c>
      <c r="CR209" t="s">
        <v>43</v>
      </c>
      <c r="CS209" t="s">
        <v>837</v>
      </c>
      <c r="CT209" t="s">
        <v>75</v>
      </c>
      <c r="CU209" t="s">
        <v>854</v>
      </c>
      <c r="CV209" t="s">
        <v>1288</v>
      </c>
      <c r="CW209">
        <v>2019</v>
      </c>
      <c r="CX209">
        <v>9</v>
      </c>
      <c r="CY209" t="s">
        <v>74</v>
      </c>
      <c r="CZ209" t="s">
        <v>234</v>
      </c>
      <c r="DA209" t="s">
        <v>70</v>
      </c>
      <c r="DB209" t="s">
        <v>837</v>
      </c>
      <c r="DC209" t="s">
        <v>838</v>
      </c>
      <c r="DD209" t="s">
        <v>840</v>
      </c>
      <c r="DE209" t="s">
        <v>839</v>
      </c>
      <c r="DF209">
        <v>0</v>
      </c>
      <c r="DG209" t="s">
        <v>991</v>
      </c>
      <c r="DH209" t="s">
        <v>75</v>
      </c>
      <c r="DI209" t="s">
        <v>75</v>
      </c>
      <c r="DJ209" t="s">
        <v>75</v>
      </c>
      <c r="DK209" t="s">
        <v>75</v>
      </c>
    </row>
    <row r="210" spans="1:115" x14ac:dyDescent="0.35">
      <c r="A210" t="s">
        <v>75</v>
      </c>
      <c r="B210" t="s">
        <v>1010</v>
      </c>
      <c r="C210" t="s">
        <v>1256</v>
      </c>
      <c r="D210" t="s">
        <v>1265</v>
      </c>
      <c r="E210" t="s">
        <v>988</v>
      </c>
      <c r="F210" t="s">
        <v>1258</v>
      </c>
      <c r="G210" t="s">
        <v>242</v>
      </c>
      <c r="H210" t="s">
        <v>1024</v>
      </c>
      <c r="I210" t="s">
        <v>823</v>
      </c>
      <c r="J210" t="s">
        <v>1266</v>
      </c>
      <c r="K210" t="s">
        <v>75</v>
      </c>
      <c r="L210" t="s">
        <v>242</v>
      </c>
      <c r="M210" t="s">
        <v>242</v>
      </c>
      <c r="N210" t="s">
        <v>990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 t="s">
        <v>2</v>
      </c>
      <c r="CP210" t="s">
        <v>43</v>
      </c>
      <c r="CQ210" t="s">
        <v>43</v>
      </c>
      <c r="CR210" t="s">
        <v>43</v>
      </c>
      <c r="CS210" t="s">
        <v>821</v>
      </c>
      <c r="CT210" t="s">
        <v>75</v>
      </c>
      <c r="CU210" t="s">
        <v>854</v>
      </c>
      <c r="CV210" t="s">
        <v>823</v>
      </c>
      <c r="CW210">
        <v>2020</v>
      </c>
      <c r="CX210">
        <v>5</v>
      </c>
      <c r="CY210" t="s">
        <v>74</v>
      </c>
      <c r="CZ210" t="s">
        <v>234</v>
      </c>
      <c r="DA210" t="s">
        <v>70</v>
      </c>
      <c r="DB210" t="s">
        <v>807</v>
      </c>
      <c r="DC210" t="s">
        <v>822</v>
      </c>
      <c r="DD210" t="s">
        <v>825</v>
      </c>
      <c r="DE210" t="s">
        <v>824</v>
      </c>
      <c r="DF210">
        <v>0</v>
      </c>
      <c r="DG210" t="s">
        <v>991</v>
      </c>
      <c r="DH210" t="s">
        <v>75</v>
      </c>
      <c r="DI210" t="s">
        <v>75</v>
      </c>
      <c r="DJ210" t="s">
        <v>75</v>
      </c>
      <c r="DK210" t="s">
        <v>75</v>
      </c>
    </row>
    <row r="211" spans="1:115" x14ac:dyDescent="0.35">
      <c r="A211" t="s">
        <v>75</v>
      </c>
      <c r="B211" t="s">
        <v>1010</v>
      </c>
      <c r="C211" t="s">
        <v>1191</v>
      </c>
      <c r="D211" t="s">
        <v>1192</v>
      </c>
      <c r="E211" t="s">
        <v>988</v>
      </c>
      <c r="F211" t="s">
        <v>1193</v>
      </c>
      <c r="G211" t="s">
        <v>242</v>
      </c>
      <c r="H211" t="s">
        <v>1024</v>
      </c>
      <c r="I211" t="s">
        <v>827</v>
      </c>
      <c r="J211" t="s">
        <v>1267</v>
      </c>
      <c r="K211" t="s">
        <v>75</v>
      </c>
      <c r="L211" t="s">
        <v>242</v>
      </c>
      <c r="M211" t="s">
        <v>242</v>
      </c>
      <c r="N211" t="s">
        <v>990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 t="s">
        <v>2</v>
      </c>
      <c r="CP211" t="s">
        <v>43</v>
      </c>
      <c r="CQ211" t="s">
        <v>43</v>
      </c>
      <c r="CR211" t="s">
        <v>43</v>
      </c>
      <c r="CS211" t="s">
        <v>826</v>
      </c>
      <c r="CT211" t="s">
        <v>75</v>
      </c>
      <c r="CU211" t="s">
        <v>854</v>
      </c>
      <c r="CV211" t="s">
        <v>827</v>
      </c>
      <c r="CW211">
        <v>2020</v>
      </c>
      <c r="CX211">
        <v>7</v>
      </c>
      <c r="CY211" t="s">
        <v>74</v>
      </c>
      <c r="CZ211" t="s">
        <v>234</v>
      </c>
      <c r="DA211" t="s">
        <v>70</v>
      </c>
      <c r="DB211" t="s">
        <v>807</v>
      </c>
      <c r="DC211" t="s">
        <v>230</v>
      </c>
      <c r="DD211" t="s">
        <v>829</v>
      </c>
      <c r="DE211" t="s">
        <v>828</v>
      </c>
      <c r="DF211">
        <v>0</v>
      </c>
      <c r="DG211" t="s">
        <v>991</v>
      </c>
      <c r="DH211" t="s">
        <v>75</v>
      </c>
      <c r="DI211" t="s">
        <v>75</v>
      </c>
      <c r="DJ211" t="s">
        <v>75</v>
      </c>
      <c r="DK211" t="s">
        <v>75</v>
      </c>
    </row>
    <row r="212" spans="1:115" x14ac:dyDescent="0.35">
      <c r="A212" t="s">
        <v>75</v>
      </c>
      <c r="B212" t="s">
        <v>1010</v>
      </c>
      <c r="C212" t="s">
        <v>1191</v>
      </c>
      <c r="D212" t="s">
        <v>1192</v>
      </c>
      <c r="E212" t="s">
        <v>988</v>
      </c>
      <c r="F212" t="s">
        <v>1193</v>
      </c>
      <c r="G212" t="s">
        <v>242</v>
      </c>
      <c r="H212" t="s">
        <v>1024</v>
      </c>
      <c r="I212" t="s">
        <v>1268</v>
      </c>
      <c r="J212" t="s">
        <v>1269</v>
      </c>
      <c r="K212" t="s">
        <v>75</v>
      </c>
      <c r="L212" t="s">
        <v>242</v>
      </c>
      <c r="M212" t="s">
        <v>242</v>
      </c>
      <c r="N212" t="s">
        <v>990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 t="s">
        <v>2</v>
      </c>
      <c r="CP212" t="s">
        <v>43</v>
      </c>
      <c r="CQ212" t="s">
        <v>43</v>
      </c>
      <c r="CR212" t="s">
        <v>43</v>
      </c>
      <c r="CS212" t="s">
        <v>830</v>
      </c>
      <c r="CT212" t="s">
        <v>75</v>
      </c>
      <c r="CU212" t="s">
        <v>854</v>
      </c>
      <c r="CV212" t="s">
        <v>831</v>
      </c>
      <c r="CW212">
        <v>2021</v>
      </c>
      <c r="CX212">
        <v>4</v>
      </c>
      <c r="CY212" t="s">
        <v>74</v>
      </c>
      <c r="CZ212" t="s">
        <v>234</v>
      </c>
      <c r="DA212" t="s">
        <v>70</v>
      </c>
      <c r="DB212" t="s">
        <v>807</v>
      </c>
      <c r="DC212" t="s">
        <v>230</v>
      </c>
      <c r="DD212" t="s">
        <v>833</v>
      </c>
      <c r="DE212" t="s">
        <v>832</v>
      </c>
      <c r="DF212">
        <v>0</v>
      </c>
      <c r="DG212" t="s">
        <v>991</v>
      </c>
      <c r="DH212" t="s">
        <v>75</v>
      </c>
      <c r="DI212" t="s">
        <v>75</v>
      </c>
      <c r="DJ212" t="s">
        <v>75</v>
      </c>
      <c r="DK212" t="s">
        <v>75</v>
      </c>
    </row>
    <row r="213" spans="1:115" x14ac:dyDescent="0.35">
      <c r="A213" t="s">
        <v>75</v>
      </c>
      <c r="B213" t="s">
        <v>1010</v>
      </c>
      <c r="C213" t="s">
        <v>1191</v>
      </c>
      <c r="D213" t="s">
        <v>1195</v>
      </c>
      <c r="E213" t="s">
        <v>988</v>
      </c>
      <c r="F213" t="s">
        <v>1193</v>
      </c>
      <c r="G213" t="s">
        <v>242</v>
      </c>
      <c r="H213" t="s">
        <v>1024</v>
      </c>
      <c r="I213" t="s">
        <v>237</v>
      </c>
      <c r="J213" t="s">
        <v>1196</v>
      </c>
      <c r="K213" t="s">
        <v>75</v>
      </c>
      <c r="L213" t="s">
        <v>242</v>
      </c>
      <c r="M213" t="s">
        <v>242</v>
      </c>
      <c r="N213" t="s">
        <v>990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 t="s">
        <v>2</v>
      </c>
      <c r="CP213" t="s">
        <v>43</v>
      </c>
      <c r="CQ213" t="s">
        <v>43</v>
      </c>
      <c r="CR213" t="s">
        <v>43</v>
      </c>
      <c r="CS213" t="s">
        <v>235</v>
      </c>
      <c r="CT213" t="s">
        <v>75</v>
      </c>
      <c r="CU213" t="s">
        <v>854</v>
      </c>
      <c r="CV213" t="s">
        <v>237</v>
      </c>
      <c r="CW213">
        <v>2021</v>
      </c>
      <c r="CX213">
        <v>6</v>
      </c>
      <c r="CY213" t="s">
        <v>74</v>
      </c>
      <c r="CZ213" t="s">
        <v>234</v>
      </c>
      <c r="DA213" t="s">
        <v>70</v>
      </c>
      <c r="DB213" t="s">
        <v>70</v>
      </c>
      <c r="DC213" t="s">
        <v>236</v>
      </c>
      <c r="DD213" t="s">
        <v>239</v>
      </c>
      <c r="DE213" t="s">
        <v>238</v>
      </c>
      <c r="DF213">
        <v>0</v>
      </c>
      <c r="DG213" t="s">
        <v>991</v>
      </c>
      <c r="DH213" t="s">
        <v>75</v>
      </c>
      <c r="DI213" t="s">
        <v>75</v>
      </c>
      <c r="DJ213" t="s">
        <v>75</v>
      </c>
      <c r="DK213" t="s">
        <v>75</v>
      </c>
    </row>
    <row r="214" spans="1:115" x14ac:dyDescent="0.35">
      <c r="A214" t="s">
        <v>860</v>
      </c>
      <c r="B214" t="s">
        <v>1045</v>
      </c>
      <c r="C214" t="s">
        <v>1197</v>
      </c>
      <c r="D214" t="s">
        <v>1198</v>
      </c>
      <c r="E214" t="s">
        <v>988</v>
      </c>
      <c r="F214" t="s">
        <v>1199</v>
      </c>
      <c r="G214" t="s">
        <v>242</v>
      </c>
      <c r="H214" t="s">
        <v>1024</v>
      </c>
      <c r="I214" t="s">
        <v>700</v>
      </c>
      <c r="J214" t="s">
        <v>1200</v>
      </c>
      <c r="K214" t="s">
        <v>75</v>
      </c>
      <c r="L214" t="s">
        <v>242</v>
      </c>
      <c r="M214" t="s">
        <v>700</v>
      </c>
      <c r="N214" t="s">
        <v>990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 t="s">
        <v>2</v>
      </c>
      <c r="CP214" t="s">
        <v>44</v>
      </c>
      <c r="CQ214" t="s">
        <v>861</v>
      </c>
      <c r="CR214" t="s">
        <v>861</v>
      </c>
      <c r="CS214" t="s">
        <v>698</v>
      </c>
      <c r="CT214" t="s">
        <v>860</v>
      </c>
      <c r="CU214" t="s">
        <v>856</v>
      </c>
      <c r="CV214" t="s">
        <v>700</v>
      </c>
      <c r="CW214">
        <v>2012</v>
      </c>
      <c r="CX214">
        <v>7</v>
      </c>
      <c r="CY214" t="s">
        <v>74</v>
      </c>
      <c r="CZ214" t="s">
        <v>703</v>
      </c>
      <c r="DA214" t="s">
        <v>70</v>
      </c>
      <c r="DB214" t="s">
        <v>698</v>
      </c>
      <c r="DC214" t="s">
        <v>699</v>
      </c>
      <c r="DD214" t="s">
        <v>702</v>
      </c>
      <c r="DE214" t="s">
        <v>701</v>
      </c>
      <c r="DF214">
        <v>0</v>
      </c>
      <c r="DG214" t="s">
        <v>991</v>
      </c>
      <c r="DH214" t="s">
        <v>75</v>
      </c>
      <c r="DI214" t="s">
        <v>75</v>
      </c>
      <c r="DJ214" t="s">
        <v>75</v>
      </c>
      <c r="DK214" t="s">
        <v>75</v>
      </c>
    </row>
    <row r="215" spans="1:115" x14ac:dyDescent="0.35">
      <c r="A215" t="s">
        <v>860</v>
      </c>
      <c r="B215" t="s">
        <v>994</v>
      </c>
      <c r="C215" t="s">
        <v>1004</v>
      </c>
      <c r="D215" t="s">
        <v>1005</v>
      </c>
      <c r="E215" t="s">
        <v>988</v>
      </c>
      <c r="F215" t="s">
        <v>1006</v>
      </c>
      <c r="G215" t="s">
        <v>242</v>
      </c>
      <c r="H215" t="s">
        <v>1024</v>
      </c>
      <c r="I215" t="s">
        <v>330</v>
      </c>
      <c r="J215" t="s">
        <v>1220</v>
      </c>
      <c r="K215" t="s">
        <v>75</v>
      </c>
      <c r="L215" t="s">
        <v>242</v>
      </c>
      <c r="M215" t="s">
        <v>304</v>
      </c>
      <c r="N215" t="s">
        <v>990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 t="s">
        <v>2</v>
      </c>
      <c r="CP215" t="s">
        <v>44</v>
      </c>
      <c r="CQ215" t="s">
        <v>861</v>
      </c>
      <c r="CR215" t="s">
        <v>861</v>
      </c>
      <c r="CS215" t="s">
        <v>329</v>
      </c>
      <c r="CT215" t="s">
        <v>860</v>
      </c>
      <c r="CU215" t="s">
        <v>852</v>
      </c>
      <c r="CV215" t="s">
        <v>330</v>
      </c>
      <c r="CW215">
        <v>2017</v>
      </c>
      <c r="CX215">
        <v>12</v>
      </c>
      <c r="CY215" t="s">
        <v>74</v>
      </c>
      <c r="CZ215" t="s">
        <v>217</v>
      </c>
      <c r="DA215" t="s">
        <v>70</v>
      </c>
      <c r="DB215" t="s">
        <v>283</v>
      </c>
      <c r="DC215" t="s">
        <v>285</v>
      </c>
      <c r="DD215" t="s">
        <v>292</v>
      </c>
      <c r="DE215" t="s">
        <v>331</v>
      </c>
      <c r="DF215">
        <v>0</v>
      </c>
      <c r="DG215" t="s">
        <v>991</v>
      </c>
      <c r="DH215" t="s">
        <v>75</v>
      </c>
      <c r="DI215" t="s">
        <v>75</v>
      </c>
      <c r="DJ215" t="s">
        <v>75</v>
      </c>
      <c r="DK215" t="s">
        <v>75</v>
      </c>
    </row>
    <row r="216" spans="1:115" x14ac:dyDescent="0.35">
      <c r="A216" t="s">
        <v>860</v>
      </c>
      <c r="B216" t="s">
        <v>1010</v>
      </c>
      <c r="C216" t="s">
        <v>1011</v>
      </c>
      <c r="D216" t="s">
        <v>1249</v>
      </c>
      <c r="E216" t="s">
        <v>988</v>
      </c>
      <c r="F216" t="s">
        <v>1013</v>
      </c>
      <c r="G216" t="s">
        <v>242</v>
      </c>
      <c r="H216" t="s">
        <v>1024</v>
      </c>
      <c r="I216" t="s">
        <v>785</v>
      </c>
      <c r="J216" t="s">
        <v>1250</v>
      </c>
      <c r="K216" t="s">
        <v>75</v>
      </c>
      <c r="L216" t="s">
        <v>242</v>
      </c>
      <c r="M216" t="s">
        <v>242</v>
      </c>
      <c r="N216" t="s">
        <v>990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 t="s">
        <v>2</v>
      </c>
      <c r="CP216" t="s">
        <v>44</v>
      </c>
      <c r="CQ216" t="s">
        <v>861</v>
      </c>
      <c r="CR216" t="s">
        <v>861</v>
      </c>
      <c r="CS216" t="s">
        <v>783</v>
      </c>
      <c r="CT216" t="s">
        <v>860</v>
      </c>
      <c r="CU216" t="s">
        <v>854</v>
      </c>
      <c r="CV216" t="s">
        <v>785</v>
      </c>
      <c r="CW216">
        <v>2018</v>
      </c>
      <c r="CX216">
        <v>2</v>
      </c>
      <c r="CY216" t="s">
        <v>74</v>
      </c>
      <c r="CZ216" t="s">
        <v>788</v>
      </c>
      <c r="DA216" t="s">
        <v>70</v>
      </c>
      <c r="DB216" t="s">
        <v>782</v>
      </c>
      <c r="DC216" t="s">
        <v>784</v>
      </c>
      <c r="DD216" t="s">
        <v>787</v>
      </c>
      <c r="DE216" t="s">
        <v>786</v>
      </c>
      <c r="DF216">
        <v>0</v>
      </c>
      <c r="DG216" t="s">
        <v>991</v>
      </c>
      <c r="DH216" t="s">
        <v>75</v>
      </c>
      <c r="DI216" t="s">
        <v>75</v>
      </c>
      <c r="DJ216" t="s">
        <v>75</v>
      </c>
      <c r="DK216" t="s">
        <v>75</v>
      </c>
    </row>
    <row r="217" spans="1:115" x14ac:dyDescent="0.35">
      <c r="A217" t="s">
        <v>860</v>
      </c>
      <c r="B217" t="s">
        <v>994</v>
      </c>
      <c r="C217" t="s">
        <v>1004</v>
      </c>
      <c r="D217" t="s">
        <v>1005</v>
      </c>
      <c r="E217" t="s">
        <v>988</v>
      </c>
      <c r="F217" t="s">
        <v>1006</v>
      </c>
      <c r="G217" t="s">
        <v>242</v>
      </c>
      <c r="H217" t="s">
        <v>1024</v>
      </c>
      <c r="I217" t="s">
        <v>1032</v>
      </c>
      <c r="J217" t="s">
        <v>1033</v>
      </c>
      <c r="K217" t="s">
        <v>75</v>
      </c>
      <c r="L217" t="s">
        <v>242</v>
      </c>
      <c r="M217" t="s">
        <v>304</v>
      </c>
      <c r="N217" t="s">
        <v>990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 t="s">
        <v>2</v>
      </c>
      <c r="CP217" t="s">
        <v>44</v>
      </c>
      <c r="CQ217" t="s">
        <v>862</v>
      </c>
      <c r="CR217" t="s">
        <v>863</v>
      </c>
      <c r="CS217" t="s">
        <v>293</v>
      </c>
      <c r="CT217" t="s">
        <v>860</v>
      </c>
      <c r="CU217" t="s">
        <v>852</v>
      </c>
      <c r="CV217" t="s">
        <v>294</v>
      </c>
      <c r="CW217">
        <v>2009</v>
      </c>
      <c r="CX217">
        <v>2</v>
      </c>
      <c r="CY217" t="s">
        <v>80</v>
      </c>
      <c r="CZ217" t="s">
        <v>217</v>
      </c>
      <c r="DA217" t="s">
        <v>70</v>
      </c>
      <c r="DB217" t="s">
        <v>283</v>
      </c>
      <c r="DC217" t="s">
        <v>285</v>
      </c>
      <c r="DD217" t="s">
        <v>296</v>
      </c>
      <c r="DE217" t="s">
        <v>295</v>
      </c>
      <c r="DF217">
        <v>0</v>
      </c>
      <c r="DG217" t="s">
        <v>991</v>
      </c>
      <c r="DH217" t="s">
        <v>75</v>
      </c>
      <c r="DI217" t="s">
        <v>75</v>
      </c>
      <c r="DJ217" t="s">
        <v>75</v>
      </c>
      <c r="DK217" t="s">
        <v>75</v>
      </c>
    </row>
    <row r="218" spans="1:115" x14ac:dyDescent="0.35">
      <c r="A218" t="s">
        <v>860</v>
      </c>
      <c r="B218" t="s">
        <v>994</v>
      </c>
      <c r="C218" t="s">
        <v>1004</v>
      </c>
      <c r="D218" t="s">
        <v>1005</v>
      </c>
      <c r="E218" t="s">
        <v>988</v>
      </c>
      <c r="F218" t="s">
        <v>1006</v>
      </c>
      <c r="G218" t="s">
        <v>242</v>
      </c>
      <c r="H218" t="s">
        <v>1024</v>
      </c>
      <c r="I218" t="s">
        <v>304</v>
      </c>
      <c r="J218" t="s">
        <v>1009</v>
      </c>
      <c r="K218" t="s">
        <v>75</v>
      </c>
      <c r="L218" t="s">
        <v>242</v>
      </c>
      <c r="M218" t="s">
        <v>304</v>
      </c>
      <c r="N218" t="s">
        <v>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 t="s">
        <v>2</v>
      </c>
      <c r="CP218" t="s">
        <v>44</v>
      </c>
      <c r="CQ218" t="s">
        <v>862</v>
      </c>
      <c r="CR218" t="s">
        <v>863</v>
      </c>
      <c r="CS218" t="s">
        <v>364</v>
      </c>
      <c r="CT218" t="s">
        <v>860</v>
      </c>
      <c r="CU218" t="s">
        <v>852</v>
      </c>
      <c r="CV218" t="s">
        <v>365</v>
      </c>
      <c r="CW218">
        <v>2022</v>
      </c>
      <c r="CX218">
        <v>2</v>
      </c>
      <c r="CY218" t="s">
        <v>74</v>
      </c>
      <c r="CZ218" t="s">
        <v>217</v>
      </c>
      <c r="DA218" t="s">
        <v>70</v>
      </c>
      <c r="DB218" t="s">
        <v>283</v>
      </c>
      <c r="DC218" t="s">
        <v>285</v>
      </c>
      <c r="DD218" t="s">
        <v>321</v>
      </c>
      <c r="DE218" t="s">
        <v>320</v>
      </c>
      <c r="DF218">
        <v>0</v>
      </c>
      <c r="DG218" t="s">
        <v>991</v>
      </c>
      <c r="DH218" t="s">
        <v>75</v>
      </c>
      <c r="DI218" t="s">
        <v>75</v>
      </c>
      <c r="DJ218" t="s">
        <v>75</v>
      </c>
      <c r="DK218" t="s">
        <v>75</v>
      </c>
    </row>
    <row r="219" spans="1:115" x14ac:dyDescent="0.35">
      <c r="A219" t="s">
        <v>860</v>
      </c>
      <c r="B219" t="s">
        <v>985</v>
      </c>
      <c r="C219" t="s">
        <v>986</v>
      </c>
      <c r="D219" t="s">
        <v>987</v>
      </c>
      <c r="E219" t="s">
        <v>988</v>
      </c>
      <c r="F219" t="s">
        <v>989</v>
      </c>
      <c r="G219" t="s">
        <v>242</v>
      </c>
      <c r="H219" t="s">
        <v>1024</v>
      </c>
      <c r="I219" t="s">
        <v>202</v>
      </c>
      <c r="J219" t="s">
        <v>1084</v>
      </c>
      <c r="K219" t="s">
        <v>75</v>
      </c>
      <c r="L219" t="s">
        <v>242</v>
      </c>
      <c r="M219" t="s">
        <v>242</v>
      </c>
      <c r="N219" t="s">
        <v>990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 t="s">
        <v>2</v>
      </c>
      <c r="CP219" t="s">
        <v>44</v>
      </c>
      <c r="CQ219" t="s">
        <v>864</v>
      </c>
      <c r="CR219" t="s">
        <v>865</v>
      </c>
      <c r="CS219" t="s">
        <v>240</v>
      </c>
      <c r="CT219" t="s">
        <v>860</v>
      </c>
      <c r="CU219" t="s">
        <v>851</v>
      </c>
      <c r="CV219" t="s">
        <v>241</v>
      </c>
      <c r="CW219">
        <v>2022</v>
      </c>
      <c r="CX219">
        <v>1</v>
      </c>
      <c r="CY219" t="s">
        <v>74</v>
      </c>
      <c r="CZ219" t="s">
        <v>76</v>
      </c>
      <c r="DA219" t="s">
        <v>70</v>
      </c>
      <c r="DB219" t="s">
        <v>70</v>
      </c>
      <c r="DC219" t="s">
        <v>72</v>
      </c>
      <c r="DD219" t="s">
        <v>95</v>
      </c>
      <c r="DE219" t="s">
        <v>203</v>
      </c>
      <c r="DF219">
        <v>0</v>
      </c>
      <c r="DG219" t="s">
        <v>991</v>
      </c>
      <c r="DH219" t="s">
        <v>75</v>
      </c>
      <c r="DI219" t="s">
        <v>75</v>
      </c>
      <c r="DJ219" t="s">
        <v>75</v>
      </c>
      <c r="DK219" t="s">
        <v>75</v>
      </c>
    </row>
    <row r="220" spans="1:115" x14ac:dyDescent="0.35">
      <c r="A220" t="s">
        <v>860</v>
      </c>
      <c r="B220" t="s">
        <v>994</v>
      </c>
      <c r="C220" t="s">
        <v>1004</v>
      </c>
      <c r="D220" t="s">
        <v>1115</v>
      </c>
      <c r="E220" t="s">
        <v>988</v>
      </c>
      <c r="F220" t="s">
        <v>1006</v>
      </c>
      <c r="G220" t="s">
        <v>242</v>
      </c>
      <c r="H220" t="s">
        <v>1024</v>
      </c>
      <c r="I220" t="s">
        <v>1153</v>
      </c>
      <c r="J220" t="s">
        <v>1154</v>
      </c>
      <c r="K220" t="s">
        <v>75</v>
      </c>
      <c r="L220" t="s">
        <v>242</v>
      </c>
      <c r="M220" t="s">
        <v>242</v>
      </c>
      <c r="N220" t="s">
        <v>990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 t="s">
        <v>2</v>
      </c>
      <c r="CP220" t="s">
        <v>44</v>
      </c>
      <c r="CQ220" t="s">
        <v>864</v>
      </c>
      <c r="CR220" t="s">
        <v>865</v>
      </c>
      <c r="CS220" t="s">
        <v>650</v>
      </c>
      <c r="CT220" t="s">
        <v>860</v>
      </c>
      <c r="CU220" t="s">
        <v>852</v>
      </c>
      <c r="CV220" t="s">
        <v>651</v>
      </c>
      <c r="CW220">
        <v>2021</v>
      </c>
      <c r="CX220">
        <v>6</v>
      </c>
      <c r="CY220" t="s">
        <v>74</v>
      </c>
      <c r="CZ220" t="s">
        <v>373</v>
      </c>
      <c r="DA220" t="s">
        <v>70</v>
      </c>
      <c r="DB220" t="s">
        <v>641</v>
      </c>
      <c r="DC220" t="s">
        <v>213</v>
      </c>
      <c r="DD220" t="s">
        <v>649</v>
      </c>
      <c r="DE220" t="s">
        <v>648</v>
      </c>
      <c r="DF220">
        <v>0</v>
      </c>
      <c r="DG220" t="s">
        <v>991</v>
      </c>
      <c r="DH220" t="s">
        <v>75</v>
      </c>
      <c r="DI220" t="s">
        <v>75</v>
      </c>
      <c r="DJ220" t="s">
        <v>75</v>
      </c>
      <c r="DK220" t="s">
        <v>75</v>
      </c>
    </row>
    <row r="221" spans="1:115" x14ac:dyDescent="0.35">
      <c r="A221" t="s">
        <v>860</v>
      </c>
      <c r="B221" t="s">
        <v>985</v>
      </c>
      <c r="C221" t="s">
        <v>986</v>
      </c>
      <c r="D221" t="s">
        <v>992</v>
      </c>
      <c r="E221" t="s">
        <v>988</v>
      </c>
      <c r="F221" t="s">
        <v>989</v>
      </c>
      <c r="G221" t="s">
        <v>242</v>
      </c>
      <c r="H221" t="s">
        <v>1024</v>
      </c>
      <c r="I221" t="s">
        <v>726</v>
      </c>
      <c r="J221" t="s">
        <v>1205</v>
      </c>
      <c r="K221" t="s">
        <v>75</v>
      </c>
      <c r="L221" t="s">
        <v>242</v>
      </c>
      <c r="M221" t="s">
        <v>726</v>
      </c>
      <c r="N221" t="s">
        <v>990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 t="s">
        <v>2</v>
      </c>
      <c r="CP221" t="s">
        <v>44</v>
      </c>
      <c r="CQ221" t="s">
        <v>866</v>
      </c>
      <c r="CR221" t="s">
        <v>867</v>
      </c>
      <c r="CS221" t="s">
        <v>725</v>
      </c>
      <c r="CT221" t="s">
        <v>860</v>
      </c>
      <c r="CU221" t="s">
        <v>851</v>
      </c>
      <c r="CV221" t="s">
        <v>726</v>
      </c>
      <c r="CW221">
        <v>2020</v>
      </c>
      <c r="CX221">
        <v>5</v>
      </c>
      <c r="CY221" t="s">
        <v>74</v>
      </c>
      <c r="CZ221" t="s">
        <v>76</v>
      </c>
      <c r="DA221" t="s">
        <v>70</v>
      </c>
      <c r="DB221" t="s">
        <v>725</v>
      </c>
      <c r="DC221" t="s">
        <v>156</v>
      </c>
      <c r="DD221" t="s">
        <v>728</v>
      </c>
      <c r="DE221" t="s">
        <v>727</v>
      </c>
      <c r="DF221">
        <v>0</v>
      </c>
      <c r="DG221" t="s">
        <v>991</v>
      </c>
      <c r="DH221" t="s">
        <v>75</v>
      </c>
      <c r="DI221" t="s">
        <v>75</v>
      </c>
      <c r="DJ221" t="s">
        <v>75</v>
      </c>
      <c r="DK221" t="s">
        <v>75</v>
      </c>
    </row>
    <row r="222" spans="1:115" x14ac:dyDescent="0.35">
      <c r="A222" t="s">
        <v>860</v>
      </c>
      <c r="B222" t="s">
        <v>1010</v>
      </c>
      <c r="C222" t="s">
        <v>1011</v>
      </c>
      <c r="D222" t="s">
        <v>1249</v>
      </c>
      <c r="E222" t="s">
        <v>988</v>
      </c>
      <c r="F222" t="s">
        <v>1013</v>
      </c>
      <c r="G222" t="s">
        <v>242</v>
      </c>
      <c r="H222" t="s">
        <v>1024</v>
      </c>
      <c r="I222" t="s">
        <v>785</v>
      </c>
      <c r="J222" t="s">
        <v>1250</v>
      </c>
      <c r="K222" t="s">
        <v>75</v>
      </c>
      <c r="L222" t="s">
        <v>242</v>
      </c>
      <c r="M222" t="s">
        <v>242</v>
      </c>
      <c r="N222" t="s">
        <v>990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 t="s">
        <v>2</v>
      </c>
      <c r="CP222" t="s">
        <v>44</v>
      </c>
      <c r="CQ222" t="s">
        <v>866</v>
      </c>
      <c r="CR222" t="s">
        <v>867</v>
      </c>
      <c r="CS222" t="s">
        <v>795</v>
      </c>
      <c r="CT222" t="s">
        <v>860</v>
      </c>
      <c r="CU222" t="s">
        <v>854</v>
      </c>
      <c r="CV222" t="s">
        <v>796</v>
      </c>
      <c r="CW222">
        <v>2021</v>
      </c>
      <c r="CX222">
        <v>7</v>
      </c>
      <c r="CY222" t="s">
        <v>74</v>
      </c>
      <c r="CZ222" t="s">
        <v>788</v>
      </c>
      <c r="DA222" t="s">
        <v>70</v>
      </c>
      <c r="DB222" t="s">
        <v>782</v>
      </c>
      <c r="DC222" t="s">
        <v>784</v>
      </c>
      <c r="DD222" t="s">
        <v>787</v>
      </c>
      <c r="DE222" t="s">
        <v>786</v>
      </c>
      <c r="DF222">
        <v>0</v>
      </c>
      <c r="DG222" t="s">
        <v>991</v>
      </c>
      <c r="DH222" t="s">
        <v>75</v>
      </c>
      <c r="DI222" t="s">
        <v>75</v>
      </c>
      <c r="DJ222" t="s">
        <v>75</v>
      </c>
      <c r="DK222" t="s">
        <v>75</v>
      </c>
    </row>
    <row r="223" spans="1:115" x14ac:dyDescent="0.35">
      <c r="A223" t="s">
        <v>860</v>
      </c>
      <c r="B223" t="s">
        <v>985</v>
      </c>
      <c r="C223" t="s">
        <v>986</v>
      </c>
      <c r="D223" t="s">
        <v>1023</v>
      </c>
      <c r="E223" t="s">
        <v>988</v>
      </c>
      <c r="F223" t="s">
        <v>989</v>
      </c>
      <c r="G223" t="s">
        <v>242</v>
      </c>
      <c r="H223" t="s">
        <v>1024</v>
      </c>
      <c r="I223" t="s">
        <v>1064</v>
      </c>
      <c r="J223" t="s">
        <v>1065</v>
      </c>
      <c r="K223" t="s">
        <v>75</v>
      </c>
      <c r="L223" t="s">
        <v>242</v>
      </c>
      <c r="M223" t="s">
        <v>242</v>
      </c>
      <c r="N223" t="s">
        <v>990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 t="s">
        <v>2</v>
      </c>
      <c r="CP223" t="s">
        <v>44</v>
      </c>
      <c r="CQ223" t="s">
        <v>868</v>
      </c>
      <c r="CR223" t="s">
        <v>869</v>
      </c>
      <c r="CS223" t="s">
        <v>139</v>
      </c>
      <c r="CT223" t="s">
        <v>860</v>
      </c>
      <c r="CU223" t="s">
        <v>851</v>
      </c>
      <c r="CV223" t="s">
        <v>140</v>
      </c>
      <c r="CW223">
        <v>2020</v>
      </c>
      <c r="CX223">
        <v>8</v>
      </c>
      <c r="CY223" t="s">
        <v>74</v>
      </c>
      <c r="CZ223" t="s">
        <v>76</v>
      </c>
      <c r="DA223" t="s">
        <v>70</v>
      </c>
      <c r="DB223" t="s">
        <v>70</v>
      </c>
      <c r="DC223" t="s">
        <v>86</v>
      </c>
      <c r="DD223" t="s">
        <v>142</v>
      </c>
      <c r="DE223" t="s">
        <v>141</v>
      </c>
      <c r="DF223">
        <v>0</v>
      </c>
      <c r="DG223" t="s">
        <v>991</v>
      </c>
      <c r="DH223" t="s">
        <v>75</v>
      </c>
      <c r="DI223" t="s">
        <v>75</v>
      </c>
      <c r="DJ223" t="s">
        <v>75</v>
      </c>
      <c r="DK223" t="s">
        <v>75</v>
      </c>
    </row>
    <row r="224" spans="1:115" x14ac:dyDescent="0.35">
      <c r="A224" t="s">
        <v>860</v>
      </c>
      <c r="B224" t="s">
        <v>985</v>
      </c>
      <c r="C224" t="s">
        <v>986</v>
      </c>
      <c r="D224" t="s">
        <v>1056</v>
      </c>
      <c r="E224" t="s">
        <v>988</v>
      </c>
      <c r="F224" t="s">
        <v>989</v>
      </c>
      <c r="G224" t="s">
        <v>242</v>
      </c>
      <c r="H224" t="s">
        <v>1024</v>
      </c>
      <c r="I224" t="s">
        <v>546</v>
      </c>
      <c r="J224" t="s">
        <v>1076</v>
      </c>
      <c r="K224" t="s">
        <v>75</v>
      </c>
      <c r="L224" t="s">
        <v>242</v>
      </c>
      <c r="M224" t="s">
        <v>546</v>
      </c>
      <c r="N224" t="s">
        <v>990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 t="s">
        <v>2</v>
      </c>
      <c r="CP224" t="s">
        <v>44</v>
      </c>
      <c r="CQ224" t="s">
        <v>868</v>
      </c>
      <c r="CR224" t="s">
        <v>869</v>
      </c>
      <c r="CS224" t="s">
        <v>545</v>
      </c>
      <c r="CT224" t="s">
        <v>860</v>
      </c>
      <c r="CU224" t="s">
        <v>851</v>
      </c>
      <c r="CV224" t="s">
        <v>546</v>
      </c>
      <c r="CW224">
        <v>2020</v>
      </c>
      <c r="CX224">
        <v>7</v>
      </c>
      <c r="CY224" t="s">
        <v>74</v>
      </c>
      <c r="CZ224" t="s">
        <v>76</v>
      </c>
      <c r="DA224" t="s">
        <v>70</v>
      </c>
      <c r="DB224" t="s">
        <v>545</v>
      </c>
      <c r="DC224" t="s">
        <v>115</v>
      </c>
      <c r="DD224" t="s">
        <v>548</v>
      </c>
      <c r="DE224" t="s">
        <v>547</v>
      </c>
      <c r="DF224">
        <v>0</v>
      </c>
      <c r="DG224" t="s">
        <v>991</v>
      </c>
      <c r="DH224" t="s">
        <v>75</v>
      </c>
      <c r="DI224" t="s">
        <v>75</v>
      </c>
      <c r="DJ224" t="s">
        <v>75</v>
      </c>
      <c r="DK224" t="s">
        <v>75</v>
      </c>
    </row>
    <row r="225" spans="1:115" x14ac:dyDescent="0.35">
      <c r="A225" t="s">
        <v>860</v>
      </c>
      <c r="B225" t="s">
        <v>985</v>
      </c>
      <c r="C225" t="s">
        <v>986</v>
      </c>
      <c r="D225" t="s">
        <v>1063</v>
      </c>
      <c r="E225" t="s">
        <v>988</v>
      </c>
      <c r="F225" t="s">
        <v>989</v>
      </c>
      <c r="G225" t="s">
        <v>242</v>
      </c>
      <c r="H225" t="s">
        <v>1024</v>
      </c>
      <c r="I225" t="s">
        <v>198</v>
      </c>
      <c r="J225" t="s">
        <v>1083</v>
      </c>
      <c r="K225" t="s">
        <v>75</v>
      </c>
      <c r="L225" t="s">
        <v>242</v>
      </c>
      <c r="M225" t="s">
        <v>242</v>
      </c>
      <c r="N225" t="s">
        <v>990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 t="s">
        <v>2</v>
      </c>
      <c r="CP225" t="s">
        <v>44</v>
      </c>
      <c r="CQ225" t="s">
        <v>868</v>
      </c>
      <c r="CR225" t="s">
        <v>869</v>
      </c>
      <c r="CS225" t="s">
        <v>197</v>
      </c>
      <c r="CT225" t="s">
        <v>860</v>
      </c>
      <c r="CU225" t="s">
        <v>851</v>
      </c>
      <c r="CV225" t="s">
        <v>198</v>
      </c>
      <c r="CW225">
        <v>2020</v>
      </c>
      <c r="CX225">
        <v>11</v>
      </c>
      <c r="CY225" t="s">
        <v>74</v>
      </c>
      <c r="CZ225" t="s">
        <v>76</v>
      </c>
      <c r="DA225" t="s">
        <v>70</v>
      </c>
      <c r="DB225" t="s">
        <v>70</v>
      </c>
      <c r="DC225" t="s">
        <v>135</v>
      </c>
      <c r="DD225" t="s">
        <v>200</v>
      </c>
      <c r="DE225" t="s">
        <v>199</v>
      </c>
      <c r="DF225">
        <v>0</v>
      </c>
      <c r="DG225" t="s">
        <v>991</v>
      </c>
      <c r="DH225" t="s">
        <v>75</v>
      </c>
      <c r="DI225" t="s">
        <v>75</v>
      </c>
      <c r="DJ225" t="s">
        <v>75</v>
      </c>
      <c r="DK225" t="s">
        <v>75</v>
      </c>
    </row>
    <row r="226" spans="1:115" x14ac:dyDescent="0.35">
      <c r="A226" t="s">
        <v>860</v>
      </c>
      <c r="B226" t="s">
        <v>985</v>
      </c>
      <c r="C226" t="s">
        <v>986</v>
      </c>
      <c r="D226" t="s">
        <v>1063</v>
      </c>
      <c r="E226" t="s">
        <v>988</v>
      </c>
      <c r="F226" t="s">
        <v>989</v>
      </c>
      <c r="G226" t="s">
        <v>242</v>
      </c>
      <c r="H226" t="s">
        <v>1024</v>
      </c>
      <c r="I226" t="s">
        <v>1087</v>
      </c>
      <c r="J226" t="s">
        <v>1088</v>
      </c>
      <c r="K226" t="s">
        <v>75</v>
      </c>
      <c r="L226" t="s">
        <v>242</v>
      </c>
      <c r="M226" t="s">
        <v>242</v>
      </c>
      <c r="N226" t="s">
        <v>990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 t="s">
        <v>2</v>
      </c>
      <c r="CP226" t="s">
        <v>44</v>
      </c>
      <c r="CQ226" t="s">
        <v>868</v>
      </c>
      <c r="CR226" t="s">
        <v>869</v>
      </c>
      <c r="CS226" t="s">
        <v>208</v>
      </c>
      <c r="CT226" t="s">
        <v>860</v>
      </c>
      <c r="CU226" t="s">
        <v>851</v>
      </c>
      <c r="CV226" t="s">
        <v>209</v>
      </c>
      <c r="CW226">
        <v>2021</v>
      </c>
      <c r="CX226">
        <v>5</v>
      </c>
      <c r="CY226" t="s">
        <v>74</v>
      </c>
      <c r="CZ226" t="s">
        <v>76</v>
      </c>
      <c r="DA226" t="s">
        <v>70</v>
      </c>
      <c r="DB226" t="s">
        <v>70</v>
      </c>
      <c r="DC226" t="s">
        <v>135</v>
      </c>
      <c r="DD226" t="s">
        <v>211</v>
      </c>
      <c r="DE226" t="s">
        <v>210</v>
      </c>
      <c r="DF226">
        <v>0</v>
      </c>
      <c r="DG226" t="s">
        <v>991</v>
      </c>
      <c r="DH226" t="s">
        <v>75</v>
      </c>
      <c r="DI226" t="s">
        <v>75</v>
      </c>
      <c r="DJ226" t="s">
        <v>75</v>
      </c>
      <c r="DK226" t="s">
        <v>75</v>
      </c>
    </row>
    <row r="227" spans="1:115" x14ac:dyDescent="0.35">
      <c r="A227" t="s">
        <v>860</v>
      </c>
      <c r="B227" t="s">
        <v>994</v>
      </c>
      <c r="C227" t="s">
        <v>995</v>
      </c>
      <c r="D227" t="s">
        <v>1109</v>
      </c>
      <c r="E227" t="s">
        <v>988</v>
      </c>
      <c r="F227" t="s">
        <v>997</v>
      </c>
      <c r="G227" t="s">
        <v>242</v>
      </c>
      <c r="H227" t="s">
        <v>1024</v>
      </c>
      <c r="I227" t="s">
        <v>604</v>
      </c>
      <c r="J227" t="s">
        <v>1110</v>
      </c>
      <c r="K227" t="s">
        <v>75</v>
      </c>
      <c r="L227" t="s">
        <v>242</v>
      </c>
      <c r="M227" t="s">
        <v>242</v>
      </c>
      <c r="N227" t="s">
        <v>990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 t="s">
        <v>2</v>
      </c>
      <c r="CP227" t="s">
        <v>44</v>
      </c>
      <c r="CQ227" t="s">
        <v>868</v>
      </c>
      <c r="CR227" t="s">
        <v>869</v>
      </c>
      <c r="CS227" t="s">
        <v>602</v>
      </c>
      <c r="CT227" t="s">
        <v>860</v>
      </c>
      <c r="CU227" t="s">
        <v>852</v>
      </c>
      <c r="CV227" t="s">
        <v>604</v>
      </c>
      <c r="CW227">
        <v>2020</v>
      </c>
      <c r="CX227">
        <v>8</v>
      </c>
      <c r="CY227" t="s">
        <v>74</v>
      </c>
      <c r="CZ227" t="s">
        <v>265</v>
      </c>
      <c r="DA227" t="s">
        <v>70</v>
      </c>
      <c r="DB227" t="s">
        <v>601</v>
      </c>
      <c r="DC227" t="s">
        <v>603</v>
      </c>
      <c r="DD227" t="s">
        <v>606</v>
      </c>
      <c r="DE227" t="s">
        <v>605</v>
      </c>
      <c r="DF227">
        <v>0</v>
      </c>
      <c r="DG227" t="s">
        <v>991</v>
      </c>
      <c r="DH227" t="s">
        <v>75</v>
      </c>
      <c r="DI227" t="s">
        <v>75</v>
      </c>
      <c r="DJ227" t="s">
        <v>75</v>
      </c>
      <c r="DK227" t="s">
        <v>75</v>
      </c>
    </row>
    <row r="228" spans="1:115" x14ac:dyDescent="0.35">
      <c r="A228" t="s">
        <v>860</v>
      </c>
      <c r="B228" t="s">
        <v>994</v>
      </c>
      <c r="C228" t="s">
        <v>1004</v>
      </c>
      <c r="D228" t="s">
        <v>1005</v>
      </c>
      <c r="E228" t="s">
        <v>988</v>
      </c>
      <c r="F228" t="s">
        <v>1006</v>
      </c>
      <c r="G228" t="s">
        <v>242</v>
      </c>
      <c r="H228" t="s">
        <v>1024</v>
      </c>
      <c r="I228" t="s">
        <v>304</v>
      </c>
      <c r="J228" t="s">
        <v>1009</v>
      </c>
      <c r="K228" t="s">
        <v>75</v>
      </c>
      <c r="L228" t="s">
        <v>242</v>
      </c>
      <c r="M228" t="s">
        <v>304</v>
      </c>
      <c r="N228" t="s">
        <v>990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 t="s">
        <v>2</v>
      </c>
      <c r="CP228" t="s">
        <v>44</v>
      </c>
      <c r="CQ228" t="s">
        <v>868</v>
      </c>
      <c r="CR228" t="s">
        <v>869</v>
      </c>
      <c r="CS228" t="s">
        <v>364</v>
      </c>
      <c r="CT228" t="s">
        <v>860</v>
      </c>
      <c r="CU228" t="s">
        <v>852</v>
      </c>
      <c r="CV228" t="s">
        <v>365</v>
      </c>
      <c r="CW228">
        <v>2022</v>
      </c>
      <c r="CX228">
        <v>2</v>
      </c>
      <c r="CY228" t="s">
        <v>74</v>
      </c>
      <c r="CZ228" t="s">
        <v>217</v>
      </c>
      <c r="DA228" t="s">
        <v>70</v>
      </c>
      <c r="DB228" t="s">
        <v>283</v>
      </c>
      <c r="DC228" t="s">
        <v>285</v>
      </c>
      <c r="DD228" t="s">
        <v>321</v>
      </c>
      <c r="DE228" t="s">
        <v>320</v>
      </c>
      <c r="DF228">
        <v>0</v>
      </c>
      <c r="DG228" t="s">
        <v>991</v>
      </c>
      <c r="DH228" t="s">
        <v>75</v>
      </c>
      <c r="DI228" t="s">
        <v>75</v>
      </c>
      <c r="DJ228" t="s">
        <v>75</v>
      </c>
      <c r="DK228" t="s">
        <v>75</v>
      </c>
    </row>
    <row r="229" spans="1:115" x14ac:dyDescent="0.35">
      <c r="A229" t="s">
        <v>860</v>
      </c>
      <c r="B229" t="s">
        <v>985</v>
      </c>
      <c r="C229" t="s">
        <v>1017</v>
      </c>
      <c r="D229" t="s">
        <v>1026</v>
      </c>
      <c r="E229" t="s">
        <v>988</v>
      </c>
      <c r="F229" t="s">
        <v>1019</v>
      </c>
      <c r="G229" t="s">
        <v>242</v>
      </c>
      <c r="H229" t="s">
        <v>1024</v>
      </c>
      <c r="I229" t="s">
        <v>407</v>
      </c>
      <c r="J229" t="s">
        <v>1126</v>
      </c>
      <c r="K229" t="s">
        <v>75</v>
      </c>
      <c r="L229" t="s">
        <v>242</v>
      </c>
      <c r="M229" t="s">
        <v>242</v>
      </c>
      <c r="N229" t="s">
        <v>990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 t="s">
        <v>2</v>
      </c>
      <c r="CP229" t="s">
        <v>44</v>
      </c>
      <c r="CQ229" t="s">
        <v>868</v>
      </c>
      <c r="CR229" t="s">
        <v>869</v>
      </c>
      <c r="CS229" t="s">
        <v>406</v>
      </c>
      <c r="CT229" t="s">
        <v>860</v>
      </c>
      <c r="CU229" t="s">
        <v>851</v>
      </c>
      <c r="CV229" t="s">
        <v>407</v>
      </c>
      <c r="CW229">
        <v>2021</v>
      </c>
      <c r="CX229">
        <v>9</v>
      </c>
      <c r="CY229" t="s">
        <v>74</v>
      </c>
      <c r="CZ229" t="s">
        <v>388</v>
      </c>
      <c r="DA229" t="s">
        <v>70</v>
      </c>
      <c r="DB229" t="s">
        <v>393</v>
      </c>
      <c r="DC229" t="s">
        <v>395</v>
      </c>
      <c r="DD229" t="s">
        <v>409</v>
      </c>
      <c r="DE229" t="s">
        <v>408</v>
      </c>
      <c r="DF229">
        <v>0</v>
      </c>
      <c r="DG229" t="s">
        <v>991</v>
      </c>
      <c r="DH229" t="s">
        <v>75</v>
      </c>
      <c r="DI229" t="s">
        <v>75</v>
      </c>
      <c r="DJ229" t="s">
        <v>75</v>
      </c>
      <c r="DK229" t="s">
        <v>75</v>
      </c>
    </row>
    <row r="230" spans="1:115" x14ac:dyDescent="0.35">
      <c r="A230" t="s">
        <v>860</v>
      </c>
      <c r="B230" t="s">
        <v>985</v>
      </c>
      <c r="C230" t="s">
        <v>1017</v>
      </c>
      <c r="D230" t="s">
        <v>1042</v>
      </c>
      <c r="E230" t="s">
        <v>988</v>
      </c>
      <c r="F230" t="s">
        <v>1019</v>
      </c>
      <c r="G230" t="s">
        <v>242</v>
      </c>
      <c r="H230" t="s">
        <v>1024</v>
      </c>
      <c r="I230" t="s">
        <v>1168</v>
      </c>
      <c r="J230" t="s">
        <v>1169</v>
      </c>
      <c r="K230" t="s">
        <v>75</v>
      </c>
      <c r="L230" t="s">
        <v>242</v>
      </c>
      <c r="M230" t="s">
        <v>242</v>
      </c>
      <c r="N230" t="s">
        <v>990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 t="s">
        <v>2</v>
      </c>
      <c r="CP230" t="s">
        <v>44</v>
      </c>
      <c r="CQ230" t="s">
        <v>868</v>
      </c>
      <c r="CR230" t="s">
        <v>869</v>
      </c>
      <c r="CS230" t="s">
        <v>533</v>
      </c>
      <c r="CT230" t="s">
        <v>860</v>
      </c>
      <c r="CU230" t="s">
        <v>851</v>
      </c>
      <c r="CV230" t="s">
        <v>534</v>
      </c>
      <c r="CW230">
        <v>2020</v>
      </c>
      <c r="CX230">
        <v>6</v>
      </c>
      <c r="CY230" t="s">
        <v>74</v>
      </c>
      <c r="CZ230" t="s">
        <v>495</v>
      </c>
      <c r="DA230" t="s">
        <v>70</v>
      </c>
      <c r="DB230" t="s">
        <v>527</v>
      </c>
      <c r="DC230" t="s">
        <v>491</v>
      </c>
      <c r="DD230" t="s">
        <v>75</v>
      </c>
      <c r="DE230" t="s">
        <v>75</v>
      </c>
      <c r="DF230">
        <v>0</v>
      </c>
      <c r="DG230" t="s">
        <v>991</v>
      </c>
      <c r="DH230" t="s">
        <v>75</v>
      </c>
      <c r="DI230" t="s">
        <v>75</v>
      </c>
      <c r="DJ230" t="s">
        <v>75</v>
      </c>
      <c r="DK230" t="s">
        <v>75</v>
      </c>
    </row>
    <row r="231" spans="1:115" x14ac:dyDescent="0.35">
      <c r="A231" t="s">
        <v>860</v>
      </c>
      <c r="B231" t="s">
        <v>985</v>
      </c>
      <c r="C231" t="s">
        <v>986</v>
      </c>
      <c r="D231" t="s">
        <v>1124</v>
      </c>
      <c r="E231" t="s">
        <v>988</v>
      </c>
      <c r="F231" t="s">
        <v>989</v>
      </c>
      <c r="G231" t="s">
        <v>242</v>
      </c>
      <c r="H231" t="s">
        <v>1024</v>
      </c>
      <c r="I231" t="s">
        <v>669</v>
      </c>
      <c r="J231" t="s">
        <v>1173</v>
      </c>
      <c r="K231" t="s">
        <v>75</v>
      </c>
      <c r="L231" t="s">
        <v>242</v>
      </c>
      <c r="M231" t="s">
        <v>242</v>
      </c>
      <c r="N231" t="s">
        <v>990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 t="s">
        <v>2</v>
      </c>
      <c r="CP231" t="s">
        <v>44</v>
      </c>
      <c r="CQ231" t="s">
        <v>868</v>
      </c>
      <c r="CR231" t="s">
        <v>869</v>
      </c>
      <c r="CS231" t="s">
        <v>668</v>
      </c>
      <c r="CT231" t="s">
        <v>860</v>
      </c>
      <c r="CU231" t="s">
        <v>851</v>
      </c>
      <c r="CV231" t="s">
        <v>669</v>
      </c>
      <c r="CW231">
        <v>2020</v>
      </c>
      <c r="CX231">
        <v>7</v>
      </c>
      <c r="CY231" t="s">
        <v>74</v>
      </c>
      <c r="CZ231" t="s">
        <v>228</v>
      </c>
      <c r="DA231" t="s">
        <v>70</v>
      </c>
      <c r="DB231" t="s">
        <v>658</v>
      </c>
      <c r="DC231" t="s">
        <v>664</v>
      </c>
      <c r="DD231" t="s">
        <v>227</v>
      </c>
      <c r="DE231" t="s">
        <v>670</v>
      </c>
      <c r="DF231">
        <v>0</v>
      </c>
      <c r="DG231" t="s">
        <v>991</v>
      </c>
      <c r="DH231" t="s">
        <v>75</v>
      </c>
      <c r="DI231" t="s">
        <v>75</v>
      </c>
      <c r="DJ231" t="s">
        <v>75</v>
      </c>
      <c r="DK231" t="s">
        <v>75</v>
      </c>
    </row>
    <row r="232" spans="1:115" x14ac:dyDescent="0.35">
      <c r="A232" t="s">
        <v>860</v>
      </c>
      <c r="B232" t="s">
        <v>1000</v>
      </c>
      <c r="C232" t="s">
        <v>1001</v>
      </c>
      <c r="D232" t="s">
        <v>1002</v>
      </c>
      <c r="E232" t="s">
        <v>988</v>
      </c>
      <c r="F232" t="s">
        <v>1003</v>
      </c>
      <c r="G232" t="s">
        <v>242</v>
      </c>
      <c r="H232" t="s">
        <v>1024</v>
      </c>
      <c r="I232" t="s">
        <v>264</v>
      </c>
      <c r="J232" t="s">
        <v>1031</v>
      </c>
      <c r="K232" t="s">
        <v>75</v>
      </c>
      <c r="L232" t="s">
        <v>242</v>
      </c>
      <c r="M232" t="s">
        <v>264</v>
      </c>
      <c r="N232" t="s">
        <v>990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 t="s">
        <v>2</v>
      </c>
      <c r="CP232" t="s">
        <v>44</v>
      </c>
      <c r="CQ232" t="s">
        <v>868</v>
      </c>
      <c r="CR232" t="s">
        <v>869</v>
      </c>
      <c r="CS232" t="s">
        <v>276</v>
      </c>
      <c r="CT232" t="s">
        <v>860</v>
      </c>
      <c r="CU232" t="s">
        <v>853</v>
      </c>
      <c r="CV232" t="s">
        <v>264</v>
      </c>
      <c r="CW232">
        <v>2021</v>
      </c>
      <c r="CX232">
        <v>7</v>
      </c>
      <c r="CY232" t="s">
        <v>74</v>
      </c>
      <c r="CZ232" t="s">
        <v>279</v>
      </c>
      <c r="DA232" t="s">
        <v>70</v>
      </c>
      <c r="DB232" t="s">
        <v>261</v>
      </c>
      <c r="DC232" t="s">
        <v>263</v>
      </c>
      <c r="DD232" t="s">
        <v>278</v>
      </c>
      <c r="DE232" t="s">
        <v>277</v>
      </c>
      <c r="DF232">
        <v>0</v>
      </c>
      <c r="DG232" t="s">
        <v>991</v>
      </c>
      <c r="DH232" t="s">
        <v>75</v>
      </c>
      <c r="DI232" t="s">
        <v>75</v>
      </c>
      <c r="DJ232" t="s">
        <v>75</v>
      </c>
      <c r="DK232" t="s">
        <v>75</v>
      </c>
    </row>
    <row r="233" spans="1:115" x14ac:dyDescent="0.35">
      <c r="A233" t="s">
        <v>1302</v>
      </c>
      <c r="B233" t="s">
        <v>1045</v>
      </c>
      <c r="C233" t="s">
        <v>1197</v>
      </c>
      <c r="D233" t="s">
        <v>1198</v>
      </c>
      <c r="E233" t="s">
        <v>988</v>
      </c>
      <c r="F233" t="s">
        <v>1199</v>
      </c>
      <c r="G233" t="s">
        <v>242</v>
      </c>
      <c r="H233" t="s">
        <v>1024</v>
      </c>
      <c r="I233" t="s">
        <v>700</v>
      </c>
      <c r="J233" t="s">
        <v>1200</v>
      </c>
      <c r="K233" t="s">
        <v>75</v>
      </c>
      <c r="L233" t="s">
        <v>242</v>
      </c>
      <c r="M233" t="s">
        <v>700</v>
      </c>
      <c r="N233" t="s">
        <v>990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 t="s">
        <v>2</v>
      </c>
      <c r="CP233" t="s">
        <v>1299</v>
      </c>
      <c r="CQ233" t="s">
        <v>1300</v>
      </c>
      <c r="CR233" t="s">
        <v>1301</v>
      </c>
      <c r="CS233" t="s">
        <v>698</v>
      </c>
      <c r="CT233" t="s">
        <v>1303</v>
      </c>
      <c r="CU233" t="s">
        <v>856</v>
      </c>
      <c r="CV233" t="s">
        <v>700</v>
      </c>
      <c r="CW233">
        <v>2012</v>
      </c>
      <c r="CX233">
        <v>7</v>
      </c>
      <c r="CY233" t="s">
        <v>74</v>
      </c>
      <c r="CZ233" t="s">
        <v>703</v>
      </c>
      <c r="DA233" t="s">
        <v>70</v>
      </c>
      <c r="DB233" t="s">
        <v>698</v>
      </c>
      <c r="DC233" t="s">
        <v>699</v>
      </c>
      <c r="DD233" t="s">
        <v>702</v>
      </c>
      <c r="DE233" t="s">
        <v>701</v>
      </c>
      <c r="DF233">
        <v>0</v>
      </c>
      <c r="DG233" t="s">
        <v>991</v>
      </c>
      <c r="DH233" t="s">
        <v>75</v>
      </c>
      <c r="DI233" t="s">
        <v>75</v>
      </c>
      <c r="DJ233" t="s">
        <v>75</v>
      </c>
      <c r="DK233" t="s">
        <v>75</v>
      </c>
    </row>
    <row r="234" spans="1:115" x14ac:dyDescent="0.35">
      <c r="A234" t="s">
        <v>1302</v>
      </c>
      <c r="B234" t="s">
        <v>985</v>
      </c>
      <c r="C234" t="s">
        <v>986</v>
      </c>
      <c r="D234" t="s">
        <v>1023</v>
      </c>
      <c r="E234" t="s">
        <v>988</v>
      </c>
      <c r="F234" t="s">
        <v>989</v>
      </c>
      <c r="G234" t="s">
        <v>242</v>
      </c>
      <c r="H234" t="s">
        <v>1024</v>
      </c>
      <c r="I234" t="s">
        <v>88</v>
      </c>
      <c r="J234" t="s">
        <v>1038</v>
      </c>
      <c r="K234" t="s">
        <v>75</v>
      </c>
      <c r="L234" t="s">
        <v>242</v>
      </c>
      <c r="M234" t="s">
        <v>242</v>
      </c>
      <c r="N234" t="s">
        <v>990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 t="s">
        <v>2</v>
      </c>
      <c r="CP234" t="s">
        <v>1299</v>
      </c>
      <c r="CQ234" t="s">
        <v>1300</v>
      </c>
      <c r="CR234" t="s">
        <v>1301</v>
      </c>
      <c r="CS234" t="s">
        <v>87</v>
      </c>
      <c r="CT234" t="s">
        <v>1303</v>
      </c>
      <c r="CU234" t="s">
        <v>851</v>
      </c>
      <c r="CV234" t="s">
        <v>88</v>
      </c>
      <c r="CW234">
        <v>2016</v>
      </c>
      <c r="CX234">
        <v>4</v>
      </c>
      <c r="CY234" t="s">
        <v>80</v>
      </c>
      <c r="CZ234" t="s">
        <v>76</v>
      </c>
      <c r="DA234" t="s">
        <v>70</v>
      </c>
      <c r="DB234" t="s">
        <v>70</v>
      </c>
      <c r="DC234" t="s">
        <v>86</v>
      </c>
      <c r="DD234" t="s">
        <v>90</v>
      </c>
      <c r="DE234" t="s">
        <v>89</v>
      </c>
      <c r="DF234">
        <v>0</v>
      </c>
      <c r="DG234" t="s">
        <v>991</v>
      </c>
      <c r="DH234" t="s">
        <v>75</v>
      </c>
      <c r="DI234" t="s">
        <v>75</v>
      </c>
      <c r="DJ234" t="s">
        <v>75</v>
      </c>
      <c r="DK234" t="s">
        <v>75</v>
      </c>
    </row>
    <row r="235" spans="1:115" x14ac:dyDescent="0.35">
      <c r="A235" t="s">
        <v>1302</v>
      </c>
      <c r="B235" t="s">
        <v>985</v>
      </c>
      <c r="C235" t="s">
        <v>986</v>
      </c>
      <c r="D235" t="s">
        <v>1039</v>
      </c>
      <c r="E235" t="s">
        <v>988</v>
      </c>
      <c r="F235" t="s">
        <v>989</v>
      </c>
      <c r="G235" t="s">
        <v>242</v>
      </c>
      <c r="H235" t="s">
        <v>1024</v>
      </c>
      <c r="I235" t="s">
        <v>1040</v>
      </c>
      <c r="J235" t="s">
        <v>1041</v>
      </c>
      <c r="K235" t="s">
        <v>75</v>
      </c>
      <c r="L235" t="s">
        <v>242</v>
      </c>
      <c r="M235" t="s">
        <v>242</v>
      </c>
      <c r="N235" t="s">
        <v>990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 t="s">
        <v>2</v>
      </c>
      <c r="CP235" t="s">
        <v>1299</v>
      </c>
      <c r="CQ235" t="s">
        <v>1300</v>
      </c>
      <c r="CR235" t="s">
        <v>1301</v>
      </c>
      <c r="CS235" t="s">
        <v>91</v>
      </c>
      <c r="CT235" t="s">
        <v>1303</v>
      </c>
      <c r="CU235" t="s">
        <v>851</v>
      </c>
      <c r="CV235" t="s">
        <v>93</v>
      </c>
      <c r="CW235">
        <v>2018</v>
      </c>
      <c r="CX235">
        <v>4</v>
      </c>
      <c r="CY235" t="s">
        <v>80</v>
      </c>
      <c r="CZ235" t="s">
        <v>76</v>
      </c>
      <c r="DA235" t="s">
        <v>70</v>
      </c>
      <c r="DB235" t="s">
        <v>70</v>
      </c>
      <c r="DC235" t="s">
        <v>92</v>
      </c>
      <c r="DD235" t="s">
        <v>95</v>
      </c>
      <c r="DE235" t="s">
        <v>94</v>
      </c>
      <c r="DF235">
        <v>0</v>
      </c>
      <c r="DG235" t="s">
        <v>991</v>
      </c>
      <c r="DH235" t="s">
        <v>75</v>
      </c>
      <c r="DI235" t="s">
        <v>75</v>
      </c>
      <c r="DJ235" t="s">
        <v>75</v>
      </c>
      <c r="DK235" t="s">
        <v>75</v>
      </c>
    </row>
    <row r="236" spans="1:115" x14ac:dyDescent="0.35">
      <c r="A236" t="s">
        <v>1302</v>
      </c>
      <c r="B236" t="s">
        <v>985</v>
      </c>
      <c r="C236" t="s">
        <v>986</v>
      </c>
      <c r="D236" t="s">
        <v>1039</v>
      </c>
      <c r="E236" t="s">
        <v>988</v>
      </c>
      <c r="F236" t="s">
        <v>989</v>
      </c>
      <c r="G236" t="s">
        <v>242</v>
      </c>
      <c r="H236" t="s">
        <v>1024</v>
      </c>
      <c r="I236" t="s">
        <v>107</v>
      </c>
      <c r="J236" t="s">
        <v>1053</v>
      </c>
      <c r="K236" t="s">
        <v>75</v>
      </c>
      <c r="L236" t="s">
        <v>242</v>
      </c>
      <c r="M236" t="s">
        <v>242</v>
      </c>
      <c r="N236" t="s">
        <v>990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 t="s">
        <v>2</v>
      </c>
      <c r="CP236" t="s">
        <v>1299</v>
      </c>
      <c r="CQ236" t="s">
        <v>1300</v>
      </c>
      <c r="CR236" t="s">
        <v>1301</v>
      </c>
      <c r="CS236" t="s">
        <v>106</v>
      </c>
      <c r="CT236" t="s">
        <v>1303</v>
      </c>
      <c r="CU236" t="s">
        <v>851</v>
      </c>
      <c r="CV236" t="s">
        <v>107</v>
      </c>
      <c r="CW236">
        <v>2018</v>
      </c>
      <c r="CX236">
        <v>10</v>
      </c>
      <c r="CY236" t="s">
        <v>74</v>
      </c>
      <c r="CZ236" t="s">
        <v>76</v>
      </c>
      <c r="DA236" t="s">
        <v>70</v>
      </c>
      <c r="DB236" t="s">
        <v>70</v>
      </c>
      <c r="DC236" t="s">
        <v>92</v>
      </c>
      <c r="DD236" t="s">
        <v>109</v>
      </c>
      <c r="DE236" t="s">
        <v>108</v>
      </c>
      <c r="DF236">
        <v>0</v>
      </c>
      <c r="DG236" t="s">
        <v>991</v>
      </c>
      <c r="DH236" t="s">
        <v>75</v>
      </c>
      <c r="DI236" t="s">
        <v>75</v>
      </c>
      <c r="DJ236" t="s">
        <v>75</v>
      </c>
      <c r="DK236" t="s">
        <v>75</v>
      </c>
    </row>
    <row r="237" spans="1:115" x14ac:dyDescent="0.35">
      <c r="A237" t="s">
        <v>1302</v>
      </c>
      <c r="B237" t="s">
        <v>985</v>
      </c>
      <c r="C237" t="s">
        <v>986</v>
      </c>
      <c r="D237" t="s">
        <v>992</v>
      </c>
      <c r="E237" t="s">
        <v>988</v>
      </c>
      <c r="F237" t="s">
        <v>989</v>
      </c>
      <c r="G237" t="s">
        <v>242</v>
      </c>
      <c r="H237" t="s">
        <v>1024</v>
      </c>
      <c r="I237" t="s">
        <v>1054</v>
      </c>
      <c r="J237" t="s">
        <v>1055</v>
      </c>
      <c r="K237" t="s">
        <v>75</v>
      </c>
      <c r="L237" t="s">
        <v>242</v>
      </c>
      <c r="M237" t="s">
        <v>715</v>
      </c>
      <c r="N237" t="s">
        <v>990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 t="s">
        <v>2</v>
      </c>
      <c r="CP237" t="s">
        <v>1299</v>
      </c>
      <c r="CQ237" t="s">
        <v>1300</v>
      </c>
      <c r="CR237" t="s">
        <v>1301</v>
      </c>
      <c r="CS237" t="s">
        <v>714</v>
      </c>
      <c r="CT237" t="s">
        <v>1303</v>
      </c>
      <c r="CU237" t="s">
        <v>851</v>
      </c>
      <c r="CV237" t="s">
        <v>715</v>
      </c>
      <c r="CW237">
        <v>2020</v>
      </c>
      <c r="CX237">
        <v>2</v>
      </c>
      <c r="CY237" t="s">
        <v>74</v>
      </c>
      <c r="CZ237" t="s">
        <v>76</v>
      </c>
      <c r="DA237" t="s">
        <v>70</v>
      </c>
      <c r="DB237" t="s">
        <v>714</v>
      </c>
      <c r="DC237" t="s">
        <v>156</v>
      </c>
      <c r="DD237" t="s">
        <v>717</v>
      </c>
      <c r="DE237" t="s">
        <v>716</v>
      </c>
      <c r="DF237">
        <v>0</v>
      </c>
      <c r="DG237" t="s">
        <v>991</v>
      </c>
      <c r="DH237" t="s">
        <v>75</v>
      </c>
      <c r="DI237" t="s">
        <v>75</v>
      </c>
      <c r="DJ237" t="s">
        <v>75</v>
      </c>
      <c r="DK237" t="s">
        <v>75</v>
      </c>
    </row>
    <row r="238" spans="1:115" x14ac:dyDescent="0.35">
      <c r="A238" t="s">
        <v>1302</v>
      </c>
      <c r="B238" t="s">
        <v>985</v>
      </c>
      <c r="C238" t="s">
        <v>986</v>
      </c>
      <c r="D238" t="s">
        <v>1039</v>
      </c>
      <c r="E238" t="s">
        <v>988</v>
      </c>
      <c r="F238" t="s">
        <v>989</v>
      </c>
      <c r="G238" t="s">
        <v>242</v>
      </c>
      <c r="H238" t="s">
        <v>1024</v>
      </c>
      <c r="I238" t="s">
        <v>1040</v>
      </c>
      <c r="J238" t="s">
        <v>1041</v>
      </c>
      <c r="K238" t="s">
        <v>75</v>
      </c>
      <c r="L238" t="s">
        <v>242</v>
      </c>
      <c r="M238" t="s">
        <v>242</v>
      </c>
      <c r="N238" t="s">
        <v>990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 t="s">
        <v>2</v>
      </c>
      <c r="CP238" t="s">
        <v>1299</v>
      </c>
      <c r="CQ238" t="s">
        <v>1300</v>
      </c>
      <c r="CR238" t="s">
        <v>1301</v>
      </c>
      <c r="CS238" t="s">
        <v>131</v>
      </c>
      <c r="CT238" t="s">
        <v>1303</v>
      </c>
      <c r="CU238" t="s">
        <v>851</v>
      </c>
      <c r="CV238" t="s">
        <v>93</v>
      </c>
      <c r="CW238">
        <v>2019</v>
      </c>
      <c r="CX238">
        <v>12</v>
      </c>
      <c r="CY238" t="s">
        <v>74</v>
      </c>
      <c r="CZ238" t="s">
        <v>76</v>
      </c>
      <c r="DA238" t="s">
        <v>70</v>
      </c>
      <c r="DB238" t="s">
        <v>70</v>
      </c>
      <c r="DC238" t="s">
        <v>92</v>
      </c>
      <c r="DD238" t="s">
        <v>133</v>
      </c>
      <c r="DE238" t="s">
        <v>132</v>
      </c>
      <c r="DF238">
        <v>0</v>
      </c>
      <c r="DG238" t="s">
        <v>991</v>
      </c>
      <c r="DH238" t="s">
        <v>75</v>
      </c>
      <c r="DI238" t="s">
        <v>75</v>
      </c>
      <c r="DJ238" t="s">
        <v>75</v>
      </c>
      <c r="DK238" t="s">
        <v>75</v>
      </c>
    </row>
    <row r="239" spans="1:115" x14ac:dyDescent="0.35">
      <c r="A239" t="s">
        <v>1302</v>
      </c>
      <c r="B239" t="s">
        <v>985</v>
      </c>
      <c r="C239" t="s">
        <v>986</v>
      </c>
      <c r="D239" t="s">
        <v>1063</v>
      </c>
      <c r="E239" t="s">
        <v>988</v>
      </c>
      <c r="F239" t="s">
        <v>989</v>
      </c>
      <c r="G239" t="s">
        <v>242</v>
      </c>
      <c r="H239" t="s">
        <v>1024</v>
      </c>
      <c r="I239" t="s">
        <v>719</v>
      </c>
      <c r="J239" t="s">
        <v>1203</v>
      </c>
      <c r="K239" t="s">
        <v>75</v>
      </c>
      <c r="L239" t="s">
        <v>242</v>
      </c>
      <c r="M239" t="s">
        <v>719</v>
      </c>
      <c r="N239" t="s">
        <v>990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 t="s">
        <v>2</v>
      </c>
      <c r="CP239" t="s">
        <v>1299</v>
      </c>
      <c r="CQ239" t="s">
        <v>1300</v>
      </c>
      <c r="CR239" t="s">
        <v>1301</v>
      </c>
      <c r="CS239" t="s">
        <v>718</v>
      </c>
      <c r="CT239" t="s">
        <v>1303</v>
      </c>
      <c r="CU239" t="s">
        <v>851</v>
      </c>
      <c r="CV239" t="s">
        <v>719</v>
      </c>
      <c r="CW239">
        <v>2020</v>
      </c>
      <c r="CX239">
        <v>4</v>
      </c>
      <c r="CY239" t="s">
        <v>74</v>
      </c>
      <c r="CZ239" t="s">
        <v>76</v>
      </c>
      <c r="DA239" t="s">
        <v>70</v>
      </c>
      <c r="DB239" t="s">
        <v>718</v>
      </c>
      <c r="DC239" t="s">
        <v>135</v>
      </c>
      <c r="DD239" t="s">
        <v>721</v>
      </c>
      <c r="DE239" t="s">
        <v>720</v>
      </c>
      <c r="DF239">
        <v>0</v>
      </c>
      <c r="DG239" t="s">
        <v>991</v>
      </c>
      <c r="DH239" t="s">
        <v>75</v>
      </c>
      <c r="DI239" t="s">
        <v>75</v>
      </c>
      <c r="DJ239" t="s">
        <v>75</v>
      </c>
      <c r="DK239" t="s">
        <v>75</v>
      </c>
    </row>
    <row r="240" spans="1:115" x14ac:dyDescent="0.35">
      <c r="A240" t="s">
        <v>1302</v>
      </c>
      <c r="B240" t="s">
        <v>985</v>
      </c>
      <c r="C240" t="s">
        <v>986</v>
      </c>
      <c r="D240" t="s">
        <v>1023</v>
      </c>
      <c r="E240" t="s">
        <v>988</v>
      </c>
      <c r="F240" t="s">
        <v>989</v>
      </c>
      <c r="G240" t="s">
        <v>242</v>
      </c>
      <c r="H240" t="s">
        <v>1024</v>
      </c>
      <c r="I240" t="s">
        <v>1071</v>
      </c>
      <c r="J240" t="s">
        <v>1072</v>
      </c>
      <c r="K240" t="s">
        <v>75</v>
      </c>
      <c r="L240" t="s">
        <v>242</v>
      </c>
      <c r="M240" t="s">
        <v>242</v>
      </c>
      <c r="N240" t="s">
        <v>990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 t="s">
        <v>2</v>
      </c>
      <c r="CP240" t="s">
        <v>1299</v>
      </c>
      <c r="CQ240" t="s">
        <v>1300</v>
      </c>
      <c r="CR240" t="s">
        <v>1301</v>
      </c>
      <c r="CS240" t="s">
        <v>160</v>
      </c>
      <c r="CT240" t="s">
        <v>1303</v>
      </c>
      <c r="CU240" t="s">
        <v>851</v>
      </c>
      <c r="CV240" t="s">
        <v>161</v>
      </c>
      <c r="CW240">
        <v>2020</v>
      </c>
      <c r="CX240">
        <v>6</v>
      </c>
      <c r="CY240" t="s">
        <v>74</v>
      </c>
      <c r="CZ240" t="s">
        <v>76</v>
      </c>
      <c r="DA240" t="s">
        <v>70</v>
      </c>
      <c r="DB240" t="s">
        <v>70</v>
      </c>
      <c r="DC240" t="s">
        <v>86</v>
      </c>
      <c r="DD240" t="s">
        <v>163</v>
      </c>
      <c r="DE240" t="s">
        <v>162</v>
      </c>
      <c r="DF240">
        <v>0</v>
      </c>
      <c r="DG240" t="s">
        <v>991</v>
      </c>
      <c r="DH240" t="s">
        <v>75</v>
      </c>
      <c r="DI240" t="s">
        <v>75</v>
      </c>
      <c r="DJ240" t="s">
        <v>75</v>
      </c>
      <c r="DK240" t="s">
        <v>75</v>
      </c>
    </row>
    <row r="241" spans="1:115" x14ac:dyDescent="0.35">
      <c r="A241" t="s">
        <v>1302</v>
      </c>
      <c r="B241" t="s">
        <v>985</v>
      </c>
      <c r="C241" t="s">
        <v>986</v>
      </c>
      <c r="D241" t="s">
        <v>1091</v>
      </c>
      <c r="E241" t="s">
        <v>988</v>
      </c>
      <c r="F241" t="s">
        <v>989</v>
      </c>
      <c r="G241" t="s">
        <v>242</v>
      </c>
      <c r="H241" t="s">
        <v>1024</v>
      </c>
      <c r="I241" t="s">
        <v>563</v>
      </c>
      <c r="J241" t="s">
        <v>1092</v>
      </c>
      <c r="K241" t="s">
        <v>75</v>
      </c>
      <c r="L241" t="s">
        <v>242</v>
      </c>
      <c r="M241" t="s">
        <v>242</v>
      </c>
      <c r="N241" t="s">
        <v>990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 t="s">
        <v>2</v>
      </c>
      <c r="CP241" t="s">
        <v>1299</v>
      </c>
      <c r="CQ241" t="s">
        <v>1300</v>
      </c>
      <c r="CR241" t="s">
        <v>1301</v>
      </c>
      <c r="CS241" t="s">
        <v>561</v>
      </c>
      <c r="CT241" t="s">
        <v>1303</v>
      </c>
      <c r="CU241" t="s">
        <v>851</v>
      </c>
      <c r="CV241" t="s">
        <v>563</v>
      </c>
      <c r="CW241">
        <v>2019</v>
      </c>
      <c r="CX241">
        <v>1</v>
      </c>
      <c r="CY241" t="s">
        <v>74</v>
      </c>
      <c r="CZ241" t="s">
        <v>566</v>
      </c>
      <c r="DA241" t="s">
        <v>70</v>
      </c>
      <c r="DB241" t="s">
        <v>560</v>
      </c>
      <c r="DC241" t="s">
        <v>562</v>
      </c>
      <c r="DD241" t="s">
        <v>565</v>
      </c>
      <c r="DE241" t="s">
        <v>564</v>
      </c>
      <c r="DF241">
        <v>0</v>
      </c>
      <c r="DG241" t="s">
        <v>991</v>
      </c>
      <c r="DH241" t="s">
        <v>75</v>
      </c>
      <c r="DI241" t="s">
        <v>75</v>
      </c>
      <c r="DJ241" t="s">
        <v>75</v>
      </c>
      <c r="DK241" t="s">
        <v>75</v>
      </c>
    </row>
    <row r="242" spans="1:115" x14ac:dyDescent="0.35">
      <c r="A242" t="s">
        <v>1302</v>
      </c>
      <c r="B242" t="s">
        <v>994</v>
      </c>
      <c r="C242" t="s">
        <v>1093</v>
      </c>
      <c r="D242" t="s">
        <v>1103</v>
      </c>
      <c r="E242" t="s">
        <v>988</v>
      </c>
      <c r="F242" t="s">
        <v>1095</v>
      </c>
      <c r="G242" t="s">
        <v>242</v>
      </c>
      <c r="H242" t="s">
        <v>1024</v>
      </c>
      <c r="I242" t="s">
        <v>1104</v>
      </c>
      <c r="J242" t="s">
        <v>1105</v>
      </c>
      <c r="K242" t="s">
        <v>75</v>
      </c>
      <c r="L242" t="s">
        <v>242</v>
      </c>
      <c r="M242" t="s">
        <v>242</v>
      </c>
      <c r="N242" t="s">
        <v>990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 t="s">
        <v>2</v>
      </c>
      <c r="CP242" t="s">
        <v>1299</v>
      </c>
      <c r="CQ242" t="s">
        <v>1300</v>
      </c>
      <c r="CR242" t="s">
        <v>1301</v>
      </c>
      <c r="CS242" t="s">
        <v>596</v>
      </c>
      <c r="CT242" t="s">
        <v>1303</v>
      </c>
      <c r="CU242" t="s">
        <v>852</v>
      </c>
      <c r="CV242" t="s">
        <v>598</v>
      </c>
      <c r="CW242">
        <v>2020</v>
      </c>
      <c r="CX242">
        <v>11</v>
      </c>
      <c r="CY242" t="s">
        <v>74</v>
      </c>
      <c r="CZ242" t="s">
        <v>591</v>
      </c>
      <c r="DA242" t="s">
        <v>70</v>
      </c>
      <c r="DB242" t="s">
        <v>585</v>
      </c>
      <c r="DC242" t="s">
        <v>597</v>
      </c>
      <c r="DD242" t="s">
        <v>600</v>
      </c>
      <c r="DE242" t="s">
        <v>599</v>
      </c>
      <c r="DF242">
        <v>0</v>
      </c>
      <c r="DG242" t="s">
        <v>991</v>
      </c>
      <c r="DH242" t="s">
        <v>75</v>
      </c>
      <c r="DI242" t="s">
        <v>75</v>
      </c>
      <c r="DJ242" t="s">
        <v>75</v>
      </c>
      <c r="DK242" t="s">
        <v>75</v>
      </c>
    </row>
    <row r="243" spans="1:115" x14ac:dyDescent="0.35">
      <c r="A243" t="s">
        <v>1302</v>
      </c>
      <c r="B243" t="s">
        <v>985</v>
      </c>
      <c r="C243" t="s">
        <v>1017</v>
      </c>
      <c r="D243" t="s">
        <v>1018</v>
      </c>
      <c r="E243" t="s">
        <v>988</v>
      </c>
      <c r="F243" t="s">
        <v>1019</v>
      </c>
      <c r="G243" t="s">
        <v>242</v>
      </c>
      <c r="H243" t="s">
        <v>1024</v>
      </c>
      <c r="I243" t="s">
        <v>390</v>
      </c>
      <c r="J243" t="s">
        <v>1020</v>
      </c>
      <c r="K243" t="s">
        <v>75</v>
      </c>
      <c r="L243" t="s">
        <v>242</v>
      </c>
      <c r="M243" t="s">
        <v>390</v>
      </c>
      <c r="N243" t="s">
        <v>990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 t="s">
        <v>2</v>
      </c>
      <c r="CP243" t="s">
        <v>1299</v>
      </c>
      <c r="CQ243" t="s">
        <v>1300</v>
      </c>
      <c r="CR243" t="s">
        <v>1301</v>
      </c>
      <c r="CS243" t="s">
        <v>386</v>
      </c>
      <c r="CT243" t="s">
        <v>1303</v>
      </c>
      <c r="CU243" t="s">
        <v>851</v>
      </c>
      <c r="CV243" t="s">
        <v>390</v>
      </c>
      <c r="CW243">
        <v>1981</v>
      </c>
      <c r="CX243">
        <v>3</v>
      </c>
      <c r="CY243" t="s">
        <v>74</v>
      </c>
      <c r="CZ243" t="s">
        <v>388</v>
      </c>
      <c r="DA243" t="s">
        <v>70</v>
      </c>
      <c r="DB243" t="s">
        <v>386</v>
      </c>
      <c r="DC243" t="s">
        <v>387</v>
      </c>
      <c r="DD243" t="s">
        <v>392</v>
      </c>
      <c r="DE243" t="s">
        <v>391</v>
      </c>
      <c r="DF243">
        <v>0</v>
      </c>
      <c r="DG243" t="s">
        <v>991</v>
      </c>
      <c r="DH243" t="s">
        <v>75</v>
      </c>
      <c r="DI243" t="s">
        <v>75</v>
      </c>
      <c r="DJ243" t="s">
        <v>75</v>
      </c>
      <c r="DK243" t="s">
        <v>75</v>
      </c>
    </row>
    <row r="244" spans="1:115" x14ac:dyDescent="0.35">
      <c r="A244" t="s">
        <v>1302</v>
      </c>
      <c r="B244" t="s">
        <v>994</v>
      </c>
      <c r="C244" t="s">
        <v>995</v>
      </c>
      <c r="D244" t="s">
        <v>1109</v>
      </c>
      <c r="E244" t="s">
        <v>988</v>
      </c>
      <c r="F244" t="s">
        <v>997</v>
      </c>
      <c r="G244" t="s">
        <v>242</v>
      </c>
      <c r="H244" t="s">
        <v>1024</v>
      </c>
      <c r="I244" t="s">
        <v>604</v>
      </c>
      <c r="J244" t="s">
        <v>1110</v>
      </c>
      <c r="K244" t="s">
        <v>75</v>
      </c>
      <c r="L244" t="s">
        <v>242</v>
      </c>
      <c r="M244" t="s">
        <v>242</v>
      </c>
      <c r="N244" t="s">
        <v>990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 t="s">
        <v>2</v>
      </c>
      <c r="CP244" t="s">
        <v>1299</v>
      </c>
      <c r="CQ244" t="s">
        <v>1300</v>
      </c>
      <c r="CR244" t="s">
        <v>1301</v>
      </c>
      <c r="CS244" t="s">
        <v>602</v>
      </c>
      <c r="CT244" t="s">
        <v>1303</v>
      </c>
      <c r="CU244" t="s">
        <v>852</v>
      </c>
      <c r="CV244" t="s">
        <v>604</v>
      </c>
      <c r="CW244">
        <v>2020</v>
      </c>
      <c r="CX244">
        <v>8</v>
      </c>
      <c r="CY244" t="s">
        <v>74</v>
      </c>
      <c r="CZ244" t="s">
        <v>265</v>
      </c>
      <c r="DA244" t="s">
        <v>70</v>
      </c>
      <c r="DB244" t="s">
        <v>601</v>
      </c>
      <c r="DC244" t="s">
        <v>603</v>
      </c>
      <c r="DD244" t="s">
        <v>606</v>
      </c>
      <c r="DE244" t="s">
        <v>605</v>
      </c>
      <c r="DF244">
        <v>0</v>
      </c>
      <c r="DG244" t="s">
        <v>991</v>
      </c>
      <c r="DH244" t="s">
        <v>75</v>
      </c>
      <c r="DI244" t="s">
        <v>75</v>
      </c>
      <c r="DJ244" t="s">
        <v>75</v>
      </c>
      <c r="DK244" t="s">
        <v>75</v>
      </c>
    </row>
    <row r="245" spans="1:115" x14ac:dyDescent="0.35">
      <c r="A245" t="s">
        <v>1302</v>
      </c>
      <c r="B245" t="s">
        <v>994</v>
      </c>
      <c r="C245" t="s">
        <v>995</v>
      </c>
      <c r="D245" t="s">
        <v>1109</v>
      </c>
      <c r="E245" t="s">
        <v>988</v>
      </c>
      <c r="F245" t="s">
        <v>997</v>
      </c>
      <c r="G245" t="s">
        <v>242</v>
      </c>
      <c r="H245" t="s">
        <v>1024</v>
      </c>
      <c r="I245" t="s">
        <v>608</v>
      </c>
      <c r="J245" t="s">
        <v>1111</v>
      </c>
      <c r="K245" t="s">
        <v>75</v>
      </c>
      <c r="L245" t="s">
        <v>242</v>
      </c>
      <c r="M245" t="s">
        <v>242</v>
      </c>
      <c r="N245" t="s">
        <v>990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 t="s">
        <v>2</v>
      </c>
      <c r="CP245" t="s">
        <v>1299</v>
      </c>
      <c r="CQ245" t="s">
        <v>1300</v>
      </c>
      <c r="CR245" t="s">
        <v>1301</v>
      </c>
      <c r="CS245" t="s">
        <v>607</v>
      </c>
      <c r="CT245" t="s">
        <v>1303</v>
      </c>
      <c r="CU245" t="s">
        <v>852</v>
      </c>
      <c r="CV245" t="s">
        <v>608</v>
      </c>
      <c r="CW245">
        <v>2020</v>
      </c>
      <c r="CX245">
        <v>7</v>
      </c>
      <c r="CY245" t="s">
        <v>74</v>
      </c>
      <c r="CZ245" t="s">
        <v>265</v>
      </c>
      <c r="DA245" t="s">
        <v>70</v>
      </c>
      <c r="DB245" t="s">
        <v>601</v>
      </c>
      <c r="DC245" t="s">
        <v>603</v>
      </c>
      <c r="DD245" t="s">
        <v>610</v>
      </c>
      <c r="DE245" t="s">
        <v>609</v>
      </c>
      <c r="DF245">
        <v>0</v>
      </c>
      <c r="DG245" t="s">
        <v>991</v>
      </c>
      <c r="DH245" t="s">
        <v>75</v>
      </c>
      <c r="DI245" t="s">
        <v>75</v>
      </c>
      <c r="DJ245" t="s">
        <v>75</v>
      </c>
      <c r="DK245" t="s">
        <v>75</v>
      </c>
    </row>
    <row r="246" spans="1:115" x14ac:dyDescent="0.35">
      <c r="A246" t="s">
        <v>1302</v>
      </c>
      <c r="B246" t="s">
        <v>994</v>
      </c>
      <c r="C246" t="s">
        <v>1004</v>
      </c>
      <c r="D246" t="s">
        <v>1005</v>
      </c>
      <c r="E246" t="s">
        <v>988</v>
      </c>
      <c r="F246" t="s">
        <v>1006</v>
      </c>
      <c r="G246" t="s">
        <v>242</v>
      </c>
      <c r="H246" t="s">
        <v>1024</v>
      </c>
      <c r="I246" t="s">
        <v>1290</v>
      </c>
      <c r="J246" t="s">
        <v>1116</v>
      </c>
      <c r="K246" t="s">
        <v>75</v>
      </c>
      <c r="L246" t="s">
        <v>242</v>
      </c>
      <c r="M246" t="s">
        <v>304</v>
      </c>
      <c r="N246" t="s">
        <v>990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 t="s">
        <v>2</v>
      </c>
      <c r="CP246" t="s">
        <v>1299</v>
      </c>
      <c r="CQ246" t="s">
        <v>1300</v>
      </c>
      <c r="CR246" t="s">
        <v>1301</v>
      </c>
      <c r="CS246" t="s">
        <v>303</v>
      </c>
      <c r="CT246" t="s">
        <v>1303</v>
      </c>
      <c r="CU246" t="s">
        <v>852</v>
      </c>
      <c r="CV246" t="s">
        <v>302</v>
      </c>
      <c r="CW246">
        <v>2014</v>
      </c>
      <c r="CX246">
        <v>8</v>
      </c>
      <c r="CY246" t="s">
        <v>74</v>
      </c>
      <c r="CZ246" t="s">
        <v>217</v>
      </c>
      <c r="DA246" t="s">
        <v>70</v>
      </c>
      <c r="DB246" t="s">
        <v>283</v>
      </c>
      <c r="DC246" t="s">
        <v>285</v>
      </c>
      <c r="DD246" t="s">
        <v>300</v>
      </c>
      <c r="DE246" t="s">
        <v>299</v>
      </c>
      <c r="DF246">
        <v>0</v>
      </c>
      <c r="DG246" t="s">
        <v>991</v>
      </c>
      <c r="DH246" t="s">
        <v>75</v>
      </c>
      <c r="DI246" t="s">
        <v>75</v>
      </c>
      <c r="DJ246" t="s">
        <v>75</v>
      </c>
      <c r="DK246" t="s">
        <v>75</v>
      </c>
    </row>
    <row r="247" spans="1:115" x14ac:dyDescent="0.35">
      <c r="A247" t="s">
        <v>1302</v>
      </c>
      <c r="B247" t="s">
        <v>994</v>
      </c>
      <c r="C247" t="s">
        <v>1004</v>
      </c>
      <c r="D247" t="s">
        <v>1005</v>
      </c>
      <c r="E247" t="s">
        <v>988</v>
      </c>
      <c r="F247" t="s">
        <v>1006</v>
      </c>
      <c r="G247" t="s">
        <v>242</v>
      </c>
      <c r="H247" t="s">
        <v>1024</v>
      </c>
      <c r="I247" t="s">
        <v>304</v>
      </c>
      <c r="J247" t="s">
        <v>1009</v>
      </c>
      <c r="K247" t="s">
        <v>75</v>
      </c>
      <c r="L247" t="s">
        <v>242</v>
      </c>
      <c r="M247" t="s">
        <v>304</v>
      </c>
      <c r="N247" t="s">
        <v>990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 t="s">
        <v>2</v>
      </c>
      <c r="CP247" t="s">
        <v>1299</v>
      </c>
      <c r="CQ247" t="s">
        <v>1300</v>
      </c>
      <c r="CR247" t="s">
        <v>1301</v>
      </c>
      <c r="CS247" t="s">
        <v>307</v>
      </c>
      <c r="CT247" t="s">
        <v>1303</v>
      </c>
      <c r="CU247" t="s">
        <v>852</v>
      </c>
      <c r="CV247" t="s">
        <v>308</v>
      </c>
      <c r="CW247">
        <v>2017</v>
      </c>
      <c r="CX247">
        <v>10</v>
      </c>
      <c r="CY247" t="s">
        <v>80</v>
      </c>
      <c r="CZ247" t="s">
        <v>217</v>
      </c>
      <c r="DA247" t="s">
        <v>70</v>
      </c>
      <c r="DB247" t="s">
        <v>283</v>
      </c>
      <c r="DC247" t="s">
        <v>285</v>
      </c>
      <c r="DD247" t="s">
        <v>310</v>
      </c>
      <c r="DE247" t="s">
        <v>309</v>
      </c>
      <c r="DF247">
        <v>0</v>
      </c>
      <c r="DG247" t="s">
        <v>991</v>
      </c>
      <c r="DH247" t="s">
        <v>75</v>
      </c>
      <c r="DI247" t="s">
        <v>75</v>
      </c>
      <c r="DJ247" t="s">
        <v>75</v>
      </c>
      <c r="DK247" t="s">
        <v>75</v>
      </c>
    </row>
    <row r="248" spans="1:115" x14ac:dyDescent="0.35">
      <c r="A248" t="s">
        <v>1302</v>
      </c>
      <c r="B248" t="s">
        <v>994</v>
      </c>
      <c r="C248" t="s">
        <v>1004</v>
      </c>
      <c r="D248" t="s">
        <v>1005</v>
      </c>
      <c r="E248" t="s">
        <v>988</v>
      </c>
      <c r="F248" t="s">
        <v>1006</v>
      </c>
      <c r="G248" t="s">
        <v>242</v>
      </c>
      <c r="H248" t="s">
        <v>1024</v>
      </c>
      <c r="I248" t="s">
        <v>304</v>
      </c>
      <c r="J248" t="s">
        <v>1009</v>
      </c>
      <c r="K248" t="s">
        <v>75</v>
      </c>
      <c r="L248" t="s">
        <v>242</v>
      </c>
      <c r="M248" t="s">
        <v>304</v>
      </c>
      <c r="N248" t="s">
        <v>990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 t="s">
        <v>2</v>
      </c>
      <c r="CP248" t="s">
        <v>1299</v>
      </c>
      <c r="CQ248" t="s">
        <v>1300</v>
      </c>
      <c r="CR248" t="s">
        <v>1301</v>
      </c>
      <c r="CS248" t="s">
        <v>315</v>
      </c>
      <c r="CT248" t="s">
        <v>1303</v>
      </c>
      <c r="CU248" t="s">
        <v>852</v>
      </c>
      <c r="CV248" t="s">
        <v>316</v>
      </c>
      <c r="CW248">
        <v>2017</v>
      </c>
      <c r="CX248">
        <v>10</v>
      </c>
      <c r="CY248" t="s">
        <v>74</v>
      </c>
      <c r="CZ248" t="s">
        <v>217</v>
      </c>
      <c r="DA248" t="s">
        <v>70</v>
      </c>
      <c r="DB248" t="s">
        <v>283</v>
      </c>
      <c r="DC248" t="s">
        <v>285</v>
      </c>
      <c r="DD248" t="s">
        <v>306</v>
      </c>
      <c r="DE248" t="s">
        <v>317</v>
      </c>
      <c r="DF248">
        <v>0</v>
      </c>
      <c r="DG248" t="s">
        <v>991</v>
      </c>
      <c r="DH248" t="s">
        <v>75</v>
      </c>
      <c r="DI248" t="s">
        <v>75</v>
      </c>
      <c r="DJ248" t="s">
        <v>75</v>
      </c>
      <c r="DK248" t="s">
        <v>75</v>
      </c>
    </row>
    <row r="249" spans="1:115" x14ac:dyDescent="0.35">
      <c r="A249" t="s">
        <v>1302</v>
      </c>
      <c r="B249" t="s">
        <v>994</v>
      </c>
      <c r="C249" t="s">
        <v>1004</v>
      </c>
      <c r="D249" t="s">
        <v>1005</v>
      </c>
      <c r="E249" t="s">
        <v>988</v>
      </c>
      <c r="F249" t="s">
        <v>1006</v>
      </c>
      <c r="G249" t="s">
        <v>242</v>
      </c>
      <c r="H249" t="s">
        <v>1024</v>
      </c>
      <c r="I249" t="s">
        <v>1218</v>
      </c>
      <c r="J249" t="s">
        <v>1219</v>
      </c>
      <c r="K249" t="s">
        <v>75</v>
      </c>
      <c r="L249" t="s">
        <v>242</v>
      </c>
      <c r="M249" t="s">
        <v>304</v>
      </c>
      <c r="N249" t="s">
        <v>990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 t="s">
        <v>2</v>
      </c>
      <c r="CP249" t="s">
        <v>1299</v>
      </c>
      <c r="CQ249" t="s">
        <v>1300</v>
      </c>
      <c r="CR249" t="s">
        <v>1301</v>
      </c>
      <c r="CS249" t="s">
        <v>326</v>
      </c>
      <c r="CT249" t="s">
        <v>1303</v>
      </c>
      <c r="CU249" t="s">
        <v>852</v>
      </c>
      <c r="CV249" t="s">
        <v>327</v>
      </c>
      <c r="CW249">
        <v>2017</v>
      </c>
      <c r="CX249">
        <v>12</v>
      </c>
      <c r="CY249" t="s">
        <v>74</v>
      </c>
      <c r="CZ249" t="s">
        <v>217</v>
      </c>
      <c r="DA249" t="s">
        <v>70</v>
      </c>
      <c r="DB249" t="s">
        <v>283</v>
      </c>
      <c r="DC249" t="s">
        <v>285</v>
      </c>
      <c r="DD249" t="s">
        <v>306</v>
      </c>
      <c r="DE249" t="s">
        <v>328</v>
      </c>
      <c r="DF249">
        <v>0</v>
      </c>
      <c r="DG249" t="s">
        <v>991</v>
      </c>
      <c r="DH249" t="s">
        <v>75</v>
      </c>
      <c r="DI249" t="s">
        <v>75</v>
      </c>
      <c r="DJ249" t="s">
        <v>75</v>
      </c>
      <c r="DK249" t="s">
        <v>75</v>
      </c>
    </row>
    <row r="250" spans="1:115" x14ac:dyDescent="0.35">
      <c r="A250" t="s">
        <v>1302</v>
      </c>
      <c r="B250" t="s">
        <v>994</v>
      </c>
      <c r="C250" t="s">
        <v>1004</v>
      </c>
      <c r="D250" t="s">
        <v>1005</v>
      </c>
      <c r="E250" t="s">
        <v>988</v>
      </c>
      <c r="F250" t="s">
        <v>1006</v>
      </c>
      <c r="G250" t="s">
        <v>242</v>
      </c>
      <c r="H250" t="s">
        <v>1024</v>
      </c>
      <c r="I250" t="s">
        <v>330</v>
      </c>
      <c r="J250" t="s">
        <v>1220</v>
      </c>
      <c r="K250" t="s">
        <v>75</v>
      </c>
      <c r="L250" t="s">
        <v>242</v>
      </c>
      <c r="M250" t="s">
        <v>304</v>
      </c>
      <c r="N250" t="s">
        <v>990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 t="s">
        <v>2</v>
      </c>
      <c r="CP250" t="s">
        <v>1299</v>
      </c>
      <c r="CQ250" t="s">
        <v>1300</v>
      </c>
      <c r="CR250" t="s">
        <v>1301</v>
      </c>
      <c r="CS250" t="s">
        <v>329</v>
      </c>
      <c r="CT250" t="s">
        <v>1303</v>
      </c>
      <c r="CU250" t="s">
        <v>852</v>
      </c>
      <c r="CV250" t="s">
        <v>330</v>
      </c>
      <c r="CW250">
        <v>2017</v>
      </c>
      <c r="CX250">
        <v>12</v>
      </c>
      <c r="CY250" t="s">
        <v>74</v>
      </c>
      <c r="CZ250" t="s">
        <v>217</v>
      </c>
      <c r="DA250" t="s">
        <v>70</v>
      </c>
      <c r="DB250" t="s">
        <v>283</v>
      </c>
      <c r="DC250" t="s">
        <v>285</v>
      </c>
      <c r="DD250" t="s">
        <v>292</v>
      </c>
      <c r="DE250" t="s">
        <v>331</v>
      </c>
      <c r="DF250">
        <v>0</v>
      </c>
      <c r="DG250" t="s">
        <v>991</v>
      </c>
      <c r="DH250" t="s">
        <v>75</v>
      </c>
      <c r="DI250" t="s">
        <v>75</v>
      </c>
      <c r="DJ250" t="s">
        <v>75</v>
      </c>
      <c r="DK250" t="s">
        <v>75</v>
      </c>
    </row>
    <row r="251" spans="1:115" x14ac:dyDescent="0.35">
      <c r="A251" t="s">
        <v>1302</v>
      </c>
      <c r="B251" t="s">
        <v>994</v>
      </c>
      <c r="C251" t="s">
        <v>1004</v>
      </c>
      <c r="D251" t="s">
        <v>1005</v>
      </c>
      <c r="E251" t="s">
        <v>988</v>
      </c>
      <c r="F251" t="s">
        <v>1006</v>
      </c>
      <c r="G251" t="s">
        <v>242</v>
      </c>
      <c r="H251" t="s">
        <v>1024</v>
      </c>
      <c r="I251" t="s">
        <v>333</v>
      </c>
      <c r="J251" t="s">
        <v>1221</v>
      </c>
      <c r="K251" t="s">
        <v>75</v>
      </c>
      <c r="L251" t="s">
        <v>242</v>
      </c>
      <c r="M251" t="s">
        <v>304</v>
      </c>
      <c r="N251" t="s">
        <v>990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 t="s">
        <v>2</v>
      </c>
      <c r="CP251" t="s">
        <v>1299</v>
      </c>
      <c r="CQ251" t="s">
        <v>1300</v>
      </c>
      <c r="CR251" t="s">
        <v>1301</v>
      </c>
      <c r="CS251" t="s">
        <v>332</v>
      </c>
      <c r="CT251" t="s">
        <v>1303</v>
      </c>
      <c r="CU251" t="s">
        <v>852</v>
      </c>
      <c r="CV251" t="s">
        <v>333</v>
      </c>
      <c r="CW251">
        <v>2017</v>
      </c>
      <c r="CX251">
        <v>12</v>
      </c>
      <c r="CY251" t="s">
        <v>74</v>
      </c>
      <c r="CZ251" t="s">
        <v>217</v>
      </c>
      <c r="DA251" t="s">
        <v>70</v>
      </c>
      <c r="DB251" t="s">
        <v>283</v>
      </c>
      <c r="DC251" t="s">
        <v>285</v>
      </c>
      <c r="DD251" t="s">
        <v>335</v>
      </c>
      <c r="DE251" t="s">
        <v>334</v>
      </c>
      <c r="DF251">
        <v>0</v>
      </c>
      <c r="DG251" t="s">
        <v>991</v>
      </c>
      <c r="DH251" t="s">
        <v>75</v>
      </c>
      <c r="DI251" t="s">
        <v>75</v>
      </c>
      <c r="DJ251" t="s">
        <v>75</v>
      </c>
      <c r="DK251" t="s">
        <v>75</v>
      </c>
    </row>
    <row r="252" spans="1:115" x14ac:dyDescent="0.35">
      <c r="A252" t="s">
        <v>1302</v>
      </c>
      <c r="B252" t="s">
        <v>994</v>
      </c>
      <c r="C252" t="s">
        <v>1004</v>
      </c>
      <c r="D252" t="s">
        <v>1005</v>
      </c>
      <c r="E252" t="s">
        <v>988</v>
      </c>
      <c r="F252" t="s">
        <v>1006</v>
      </c>
      <c r="G252" t="s">
        <v>242</v>
      </c>
      <c r="H252" t="s">
        <v>1024</v>
      </c>
      <c r="I252" t="s">
        <v>304</v>
      </c>
      <c r="J252" t="s">
        <v>1009</v>
      </c>
      <c r="K252" t="s">
        <v>75</v>
      </c>
      <c r="L252" t="s">
        <v>242</v>
      </c>
      <c r="M252" t="s">
        <v>304</v>
      </c>
      <c r="N252" t="s">
        <v>990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 t="s">
        <v>2</v>
      </c>
      <c r="CP252" t="s">
        <v>1299</v>
      </c>
      <c r="CQ252" t="s">
        <v>1300</v>
      </c>
      <c r="CR252" t="s">
        <v>1301</v>
      </c>
      <c r="CS252" t="s">
        <v>350</v>
      </c>
      <c r="CT252" t="s">
        <v>1303</v>
      </c>
      <c r="CU252" t="s">
        <v>852</v>
      </c>
      <c r="CV252" t="s">
        <v>351</v>
      </c>
      <c r="CW252">
        <v>2019</v>
      </c>
      <c r="CX252">
        <v>7</v>
      </c>
      <c r="CY252" t="s">
        <v>74</v>
      </c>
      <c r="CZ252" t="s">
        <v>217</v>
      </c>
      <c r="DA252" t="s">
        <v>70</v>
      </c>
      <c r="DB252" t="s">
        <v>283</v>
      </c>
      <c r="DC252" t="s">
        <v>285</v>
      </c>
      <c r="DD252" t="s">
        <v>75</v>
      </c>
      <c r="DE252" t="s">
        <v>75</v>
      </c>
      <c r="DF252">
        <v>0</v>
      </c>
      <c r="DG252" t="s">
        <v>991</v>
      </c>
      <c r="DH252" t="s">
        <v>75</v>
      </c>
      <c r="DI252" t="s">
        <v>75</v>
      </c>
      <c r="DJ252" t="s">
        <v>75</v>
      </c>
      <c r="DK252" t="s">
        <v>75</v>
      </c>
    </row>
    <row r="253" spans="1:115" x14ac:dyDescent="0.35">
      <c r="A253" t="s">
        <v>1302</v>
      </c>
      <c r="B253" t="s">
        <v>994</v>
      </c>
      <c r="C253" t="s">
        <v>1004</v>
      </c>
      <c r="D253" t="s">
        <v>1118</v>
      </c>
      <c r="E253" t="s">
        <v>988</v>
      </c>
      <c r="F253" t="s">
        <v>1006</v>
      </c>
      <c r="G253" t="s">
        <v>242</v>
      </c>
      <c r="H253" t="s">
        <v>1024</v>
      </c>
      <c r="I253" t="s">
        <v>1275</v>
      </c>
      <c r="J253" t="s">
        <v>1276</v>
      </c>
      <c r="K253" t="s">
        <v>75</v>
      </c>
      <c r="L253" t="s">
        <v>242</v>
      </c>
      <c r="M253" t="s">
        <v>242</v>
      </c>
      <c r="N253" t="s">
        <v>990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 t="s">
        <v>2</v>
      </c>
      <c r="CP253" t="s">
        <v>1299</v>
      </c>
      <c r="CQ253" t="s">
        <v>1300</v>
      </c>
      <c r="CR253" t="s">
        <v>1301</v>
      </c>
      <c r="CS253" t="s">
        <v>622</v>
      </c>
      <c r="CT253" t="s">
        <v>1303</v>
      </c>
      <c r="CU253" t="s">
        <v>852</v>
      </c>
      <c r="CV253" t="s">
        <v>623</v>
      </c>
      <c r="CW253">
        <v>2019</v>
      </c>
      <c r="CX253">
        <v>10</v>
      </c>
      <c r="CY253" t="s">
        <v>74</v>
      </c>
      <c r="CZ253" t="s">
        <v>217</v>
      </c>
      <c r="DA253" t="s">
        <v>70</v>
      </c>
      <c r="DB253" t="s">
        <v>611</v>
      </c>
      <c r="DC253" t="s">
        <v>618</v>
      </c>
      <c r="DD253" t="s">
        <v>75</v>
      </c>
      <c r="DE253" t="s">
        <v>75</v>
      </c>
      <c r="DF253">
        <v>0</v>
      </c>
      <c r="DG253" t="s">
        <v>991</v>
      </c>
      <c r="DH253" t="s">
        <v>75</v>
      </c>
      <c r="DI253" t="s">
        <v>75</v>
      </c>
      <c r="DJ253" t="s">
        <v>75</v>
      </c>
      <c r="DK253" t="s">
        <v>75</v>
      </c>
    </row>
    <row r="254" spans="1:115" x14ac:dyDescent="0.35">
      <c r="A254" t="s">
        <v>1302</v>
      </c>
      <c r="B254" t="s">
        <v>994</v>
      </c>
      <c r="C254" t="s">
        <v>1004</v>
      </c>
      <c r="D254" t="s">
        <v>1115</v>
      </c>
      <c r="E254" t="s">
        <v>988</v>
      </c>
      <c r="F254" t="s">
        <v>1006</v>
      </c>
      <c r="G254" t="s">
        <v>242</v>
      </c>
      <c r="H254" t="s">
        <v>1024</v>
      </c>
      <c r="I254" t="s">
        <v>214</v>
      </c>
      <c r="J254" t="s">
        <v>1117</v>
      </c>
      <c r="K254" t="s">
        <v>75</v>
      </c>
      <c r="L254" t="s">
        <v>242</v>
      </c>
      <c r="M254" t="s">
        <v>242</v>
      </c>
      <c r="N254" t="s">
        <v>990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 t="s">
        <v>2</v>
      </c>
      <c r="CP254" t="s">
        <v>1299</v>
      </c>
      <c r="CQ254" t="s">
        <v>1300</v>
      </c>
      <c r="CR254" t="s">
        <v>1301</v>
      </c>
      <c r="CS254" t="s">
        <v>212</v>
      </c>
      <c r="CT254" t="s">
        <v>1303</v>
      </c>
      <c r="CU254" t="s">
        <v>852</v>
      </c>
      <c r="CV254" t="s">
        <v>214</v>
      </c>
      <c r="CW254">
        <v>2020</v>
      </c>
      <c r="CX254">
        <v>3</v>
      </c>
      <c r="CY254" t="s">
        <v>74</v>
      </c>
      <c r="CZ254" t="s">
        <v>217</v>
      </c>
      <c r="DA254" t="s">
        <v>70</v>
      </c>
      <c r="DB254" t="s">
        <v>70</v>
      </c>
      <c r="DC254" t="s">
        <v>213</v>
      </c>
      <c r="DD254" t="s">
        <v>216</v>
      </c>
      <c r="DE254" t="s">
        <v>215</v>
      </c>
      <c r="DF254">
        <v>0</v>
      </c>
      <c r="DG254" t="s">
        <v>991</v>
      </c>
      <c r="DH254" t="s">
        <v>75</v>
      </c>
      <c r="DI254" t="s">
        <v>75</v>
      </c>
      <c r="DJ254" t="s">
        <v>75</v>
      </c>
      <c r="DK254" t="s">
        <v>75</v>
      </c>
    </row>
    <row r="255" spans="1:115" x14ac:dyDescent="0.35">
      <c r="A255" t="s">
        <v>1302</v>
      </c>
      <c r="B255" t="s">
        <v>985</v>
      </c>
      <c r="C255" t="s">
        <v>1017</v>
      </c>
      <c r="D255" t="s">
        <v>1025</v>
      </c>
      <c r="E255" t="s">
        <v>988</v>
      </c>
      <c r="F255" t="s">
        <v>1019</v>
      </c>
      <c r="G255" t="s">
        <v>242</v>
      </c>
      <c r="H255" t="s">
        <v>1024</v>
      </c>
      <c r="I255" t="s">
        <v>1131</v>
      </c>
      <c r="J255" t="s">
        <v>1132</v>
      </c>
      <c r="K255" t="s">
        <v>75</v>
      </c>
      <c r="L255" t="s">
        <v>242</v>
      </c>
      <c r="M255" t="s">
        <v>242</v>
      </c>
      <c r="N255" t="s">
        <v>990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 t="s">
        <v>2</v>
      </c>
      <c r="CP255" t="s">
        <v>1299</v>
      </c>
      <c r="CQ255" t="s">
        <v>1300</v>
      </c>
      <c r="CR255" t="s">
        <v>1301</v>
      </c>
      <c r="CS255" t="s">
        <v>422</v>
      </c>
      <c r="CT255" t="s">
        <v>1303</v>
      </c>
      <c r="CU255" t="s">
        <v>851</v>
      </c>
      <c r="CV255" t="s">
        <v>423</v>
      </c>
      <c r="CW255">
        <v>2020</v>
      </c>
      <c r="CX255">
        <v>7</v>
      </c>
      <c r="CY255" t="s">
        <v>74</v>
      </c>
      <c r="CZ255" t="s">
        <v>388</v>
      </c>
      <c r="DA255" t="s">
        <v>70</v>
      </c>
      <c r="DB255" t="s">
        <v>393</v>
      </c>
      <c r="DC255" t="s">
        <v>394</v>
      </c>
      <c r="DD255" t="s">
        <v>425</v>
      </c>
      <c r="DE255" t="s">
        <v>424</v>
      </c>
      <c r="DF255">
        <v>0</v>
      </c>
      <c r="DG255" t="s">
        <v>991</v>
      </c>
      <c r="DH255" t="s">
        <v>75</v>
      </c>
      <c r="DI255" t="s">
        <v>75</v>
      </c>
      <c r="DJ255" t="s">
        <v>75</v>
      </c>
      <c r="DK255" t="s">
        <v>75</v>
      </c>
    </row>
    <row r="256" spans="1:115" x14ac:dyDescent="0.35">
      <c r="A256" t="s">
        <v>1302</v>
      </c>
      <c r="B256" t="s">
        <v>985</v>
      </c>
      <c r="C256" t="s">
        <v>1017</v>
      </c>
      <c r="D256" t="s">
        <v>1018</v>
      </c>
      <c r="E256" t="s">
        <v>988</v>
      </c>
      <c r="F256" t="s">
        <v>1019</v>
      </c>
      <c r="G256" t="s">
        <v>242</v>
      </c>
      <c r="H256" t="s">
        <v>1024</v>
      </c>
      <c r="I256" t="s">
        <v>427</v>
      </c>
      <c r="J256" t="s">
        <v>1133</v>
      </c>
      <c r="K256" t="s">
        <v>75</v>
      </c>
      <c r="L256" t="s">
        <v>242</v>
      </c>
      <c r="M256" t="s">
        <v>242</v>
      </c>
      <c r="N256" t="s">
        <v>990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 t="s">
        <v>2</v>
      </c>
      <c r="CP256" t="s">
        <v>1299</v>
      </c>
      <c r="CQ256" t="s">
        <v>1300</v>
      </c>
      <c r="CR256" t="s">
        <v>1301</v>
      </c>
      <c r="CS256" t="s">
        <v>426</v>
      </c>
      <c r="CT256" t="s">
        <v>1303</v>
      </c>
      <c r="CU256" t="s">
        <v>851</v>
      </c>
      <c r="CV256" t="s">
        <v>427</v>
      </c>
      <c r="CW256">
        <v>2020</v>
      </c>
      <c r="CX256">
        <v>9</v>
      </c>
      <c r="CY256" t="s">
        <v>74</v>
      </c>
      <c r="CZ256" t="s">
        <v>388</v>
      </c>
      <c r="DA256" t="s">
        <v>70</v>
      </c>
      <c r="DB256" t="s">
        <v>393</v>
      </c>
      <c r="DC256" t="s">
        <v>387</v>
      </c>
      <c r="DD256" t="s">
        <v>429</v>
      </c>
      <c r="DE256" t="s">
        <v>428</v>
      </c>
      <c r="DF256">
        <v>0</v>
      </c>
      <c r="DG256" t="s">
        <v>991</v>
      </c>
      <c r="DH256" t="s">
        <v>75</v>
      </c>
      <c r="DI256" t="s">
        <v>75</v>
      </c>
      <c r="DJ256" t="s">
        <v>75</v>
      </c>
      <c r="DK256" t="s">
        <v>75</v>
      </c>
    </row>
    <row r="257" spans="1:115" x14ac:dyDescent="0.35">
      <c r="A257" t="s">
        <v>1302</v>
      </c>
      <c r="B257" t="s">
        <v>985</v>
      </c>
      <c r="C257" t="s">
        <v>1017</v>
      </c>
      <c r="D257" t="s">
        <v>1026</v>
      </c>
      <c r="E257" t="s">
        <v>988</v>
      </c>
      <c r="F257" t="s">
        <v>1019</v>
      </c>
      <c r="G257" t="s">
        <v>242</v>
      </c>
      <c r="H257" t="s">
        <v>1024</v>
      </c>
      <c r="I257" t="s">
        <v>431</v>
      </c>
      <c r="J257" t="s">
        <v>1134</v>
      </c>
      <c r="K257" t="s">
        <v>75</v>
      </c>
      <c r="L257" t="s">
        <v>242</v>
      </c>
      <c r="M257" t="s">
        <v>242</v>
      </c>
      <c r="N257" t="s">
        <v>990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 t="s">
        <v>2</v>
      </c>
      <c r="CP257" t="s">
        <v>1299</v>
      </c>
      <c r="CQ257" t="s">
        <v>1300</v>
      </c>
      <c r="CR257" t="s">
        <v>1301</v>
      </c>
      <c r="CS257" t="s">
        <v>430</v>
      </c>
      <c r="CT257" t="s">
        <v>1303</v>
      </c>
      <c r="CU257" t="s">
        <v>851</v>
      </c>
      <c r="CV257" t="s">
        <v>431</v>
      </c>
      <c r="CW257">
        <v>2020</v>
      </c>
      <c r="CX257">
        <v>9</v>
      </c>
      <c r="CY257" t="s">
        <v>74</v>
      </c>
      <c r="CZ257" t="s">
        <v>388</v>
      </c>
      <c r="DA257" t="s">
        <v>70</v>
      </c>
      <c r="DB257" t="s">
        <v>393</v>
      </c>
      <c r="DC257" t="s">
        <v>395</v>
      </c>
      <c r="DD257" t="s">
        <v>433</v>
      </c>
      <c r="DE257" t="s">
        <v>432</v>
      </c>
      <c r="DF257">
        <v>0</v>
      </c>
      <c r="DG257" t="s">
        <v>991</v>
      </c>
      <c r="DH257" t="s">
        <v>75</v>
      </c>
      <c r="DI257" t="s">
        <v>75</v>
      </c>
      <c r="DJ257" t="s">
        <v>75</v>
      </c>
      <c r="DK257" t="s">
        <v>75</v>
      </c>
    </row>
    <row r="258" spans="1:115" x14ac:dyDescent="0.35">
      <c r="A258" t="s">
        <v>1302</v>
      </c>
      <c r="B258" t="s">
        <v>1027</v>
      </c>
      <c r="C258" t="s">
        <v>1144</v>
      </c>
      <c r="D258" t="s">
        <v>1145</v>
      </c>
      <c r="E258" t="s">
        <v>988</v>
      </c>
      <c r="F258" t="s">
        <v>1146</v>
      </c>
      <c r="G258" t="s">
        <v>242</v>
      </c>
      <c r="H258" t="s">
        <v>1024</v>
      </c>
      <c r="I258" t="s">
        <v>465</v>
      </c>
      <c r="J258" t="s">
        <v>1233</v>
      </c>
      <c r="K258" t="s">
        <v>75</v>
      </c>
      <c r="L258" t="s">
        <v>242</v>
      </c>
      <c r="M258" t="s">
        <v>242</v>
      </c>
      <c r="N258" t="s">
        <v>990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 t="s">
        <v>2</v>
      </c>
      <c r="CP258" t="s">
        <v>1299</v>
      </c>
      <c r="CQ258" t="s">
        <v>1300</v>
      </c>
      <c r="CR258" t="s">
        <v>1301</v>
      </c>
      <c r="CS258" t="s">
        <v>464</v>
      </c>
      <c r="CT258" t="s">
        <v>1303</v>
      </c>
      <c r="CU258" t="s">
        <v>855</v>
      </c>
      <c r="CV258" t="s">
        <v>465</v>
      </c>
      <c r="CW258">
        <v>2020</v>
      </c>
      <c r="CX258">
        <v>5</v>
      </c>
      <c r="CY258" t="s">
        <v>74</v>
      </c>
      <c r="CZ258" t="s">
        <v>451</v>
      </c>
      <c r="DA258" t="s">
        <v>70</v>
      </c>
      <c r="DB258" t="s">
        <v>450</v>
      </c>
      <c r="DC258" t="s">
        <v>453</v>
      </c>
      <c r="DD258" t="s">
        <v>467</v>
      </c>
      <c r="DE258" t="s">
        <v>466</v>
      </c>
      <c r="DF258">
        <v>0</v>
      </c>
      <c r="DG258" t="s">
        <v>991</v>
      </c>
      <c r="DH258" t="s">
        <v>75</v>
      </c>
      <c r="DI258" t="s">
        <v>75</v>
      </c>
      <c r="DJ258" t="s">
        <v>75</v>
      </c>
      <c r="DK258" t="s">
        <v>75</v>
      </c>
    </row>
    <row r="259" spans="1:115" x14ac:dyDescent="0.35">
      <c r="A259" t="s">
        <v>1302</v>
      </c>
      <c r="B259" t="s">
        <v>1027</v>
      </c>
      <c r="C259" t="s">
        <v>1144</v>
      </c>
      <c r="D259" t="s">
        <v>1234</v>
      </c>
      <c r="E259" t="s">
        <v>988</v>
      </c>
      <c r="F259" t="s">
        <v>1146</v>
      </c>
      <c r="G259" t="s">
        <v>242</v>
      </c>
      <c r="H259" t="s">
        <v>1024</v>
      </c>
      <c r="I259" t="s">
        <v>1235</v>
      </c>
      <c r="J259" t="s">
        <v>1236</v>
      </c>
      <c r="K259" t="s">
        <v>75</v>
      </c>
      <c r="L259" t="s">
        <v>242</v>
      </c>
      <c r="M259" t="s">
        <v>242</v>
      </c>
      <c r="N259" t="s">
        <v>990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 t="s">
        <v>2</v>
      </c>
      <c r="CP259" t="s">
        <v>1299</v>
      </c>
      <c r="CQ259" t="s">
        <v>1300</v>
      </c>
      <c r="CR259" t="s">
        <v>1301</v>
      </c>
      <c r="CS259" t="s">
        <v>468</v>
      </c>
      <c r="CT259" t="s">
        <v>1303</v>
      </c>
      <c r="CU259" t="s">
        <v>855</v>
      </c>
      <c r="CV259" t="s">
        <v>470</v>
      </c>
      <c r="CW259">
        <v>2020</v>
      </c>
      <c r="CX259">
        <v>6</v>
      </c>
      <c r="CY259" t="s">
        <v>74</v>
      </c>
      <c r="CZ259" t="s">
        <v>451</v>
      </c>
      <c r="DA259" t="s">
        <v>70</v>
      </c>
      <c r="DB259" t="s">
        <v>450</v>
      </c>
      <c r="DC259" t="s">
        <v>469</v>
      </c>
      <c r="DD259" t="s">
        <v>472</v>
      </c>
      <c r="DE259" t="s">
        <v>471</v>
      </c>
      <c r="DF259">
        <v>0</v>
      </c>
      <c r="DG259" t="s">
        <v>991</v>
      </c>
      <c r="DH259" t="s">
        <v>75</v>
      </c>
      <c r="DI259" t="s">
        <v>75</v>
      </c>
      <c r="DJ259" t="s">
        <v>75</v>
      </c>
      <c r="DK259" t="s">
        <v>75</v>
      </c>
    </row>
    <row r="260" spans="1:115" x14ac:dyDescent="0.35">
      <c r="A260" t="s">
        <v>1302</v>
      </c>
      <c r="B260" t="s">
        <v>1027</v>
      </c>
      <c r="C260" t="s">
        <v>1144</v>
      </c>
      <c r="D260" t="s">
        <v>1145</v>
      </c>
      <c r="E260" t="s">
        <v>988</v>
      </c>
      <c r="F260" t="s">
        <v>1146</v>
      </c>
      <c r="G260" t="s">
        <v>242</v>
      </c>
      <c r="H260" t="s">
        <v>1024</v>
      </c>
      <c r="I260" t="s">
        <v>465</v>
      </c>
      <c r="J260" t="s">
        <v>1233</v>
      </c>
      <c r="K260" t="s">
        <v>75</v>
      </c>
      <c r="L260" t="s">
        <v>242</v>
      </c>
      <c r="M260" t="s">
        <v>242</v>
      </c>
      <c r="N260" t="s">
        <v>990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 t="s">
        <v>2</v>
      </c>
      <c r="CP260" t="s">
        <v>1299</v>
      </c>
      <c r="CQ260" t="s">
        <v>1300</v>
      </c>
      <c r="CR260" t="s">
        <v>1301</v>
      </c>
      <c r="CS260" t="s">
        <v>480</v>
      </c>
      <c r="CT260" t="s">
        <v>1303</v>
      </c>
      <c r="CU260" t="s">
        <v>855</v>
      </c>
      <c r="CV260" t="s">
        <v>481</v>
      </c>
      <c r="CW260">
        <v>2020</v>
      </c>
      <c r="CX260">
        <v>9</v>
      </c>
      <c r="CY260" t="s">
        <v>74</v>
      </c>
      <c r="CZ260" t="s">
        <v>451</v>
      </c>
      <c r="DA260" t="s">
        <v>70</v>
      </c>
      <c r="DB260" t="s">
        <v>450</v>
      </c>
      <c r="DC260" t="s">
        <v>453</v>
      </c>
      <c r="DD260" t="s">
        <v>467</v>
      </c>
      <c r="DE260" t="s">
        <v>466</v>
      </c>
      <c r="DF260">
        <v>0</v>
      </c>
      <c r="DG260" t="s">
        <v>991</v>
      </c>
      <c r="DH260" t="s">
        <v>75</v>
      </c>
      <c r="DI260" t="s">
        <v>75</v>
      </c>
      <c r="DJ260" t="s">
        <v>75</v>
      </c>
      <c r="DK260" t="s">
        <v>75</v>
      </c>
    </row>
    <row r="261" spans="1:115" x14ac:dyDescent="0.35">
      <c r="A261" t="s">
        <v>1302</v>
      </c>
      <c r="B261" t="s">
        <v>994</v>
      </c>
      <c r="C261" t="s">
        <v>1004</v>
      </c>
      <c r="D261" t="s">
        <v>1115</v>
      </c>
      <c r="E261" t="s">
        <v>988</v>
      </c>
      <c r="F261" t="s">
        <v>1006</v>
      </c>
      <c r="G261" t="s">
        <v>242</v>
      </c>
      <c r="H261" t="s">
        <v>1024</v>
      </c>
      <c r="I261" t="s">
        <v>1151</v>
      </c>
      <c r="J261" t="s">
        <v>1152</v>
      </c>
      <c r="K261" t="s">
        <v>75</v>
      </c>
      <c r="L261" t="s">
        <v>242</v>
      </c>
      <c r="M261" t="s">
        <v>242</v>
      </c>
      <c r="N261" t="s">
        <v>990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 t="s">
        <v>2</v>
      </c>
      <c r="CP261" t="s">
        <v>1299</v>
      </c>
      <c r="CQ261" t="s">
        <v>1300</v>
      </c>
      <c r="CR261" t="s">
        <v>1301</v>
      </c>
      <c r="CS261" t="s">
        <v>642</v>
      </c>
      <c r="CT261" t="s">
        <v>1303</v>
      </c>
      <c r="CU261" t="s">
        <v>852</v>
      </c>
      <c r="CV261" t="s">
        <v>643</v>
      </c>
      <c r="CW261">
        <v>2020</v>
      </c>
      <c r="CX261">
        <v>11</v>
      </c>
      <c r="CY261" t="s">
        <v>74</v>
      </c>
      <c r="CZ261" t="s">
        <v>373</v>
      </c>
      <c r="DA261" t="s">
        <v>70</v>
      </c>
      <c r="DB261" t="s">
        <v>641</v>
      </c>
      <c r="DC261" t="s">
        <v>213</v>
      </c>
      <c r="DD261" t="s">
        <v>645</v>
      </c>
      <c r="DE261" t="s">
        <v>644</v>
      </c>
      <c r="DF261">
        <v>0</v>
      </c>
      <c r="DG261" t="s">
        <v>991</v>
      </c>
      <c r="DH261" t="s">
        <v>75</v>
      </c>
      <c r="DI261" t="s">
        <v>75</v>
      </c>
      <c r="DJ261" t="s">
        <v>75</v>
      </c>
      <c r="DK261" t="s">
        <v>75</v>
      </c>
    </row>
    <row r="262" spans="1:115" x14ac:dyDescent="0.35">
      <c r="A262" t="s">
        <v>1302</v>
      </c>
      <c r="B262" t="s">
        <v>985</v>
      </c>
      <c r="C262" t="s">
        <v>1017</v>
      </c>
      <c r="D262" t="s">
        <v>1042</v>
      </c>
      <c r="E262" t="s">
        <v>988</v>
      </c>
      <c r="F262" t="s">
        <v>1019</v>
      </c>
      <c r="G262" t="s">
        <v>242</v>
      </c>
      <c r="H262" t="s">
        <v>1024</v>
      </c>
      <c r="I262" t="s">
        <v>497</v>
      </c>
      <c r="J262" t="s">
        <v>1160</v>
      </c>
      <c r="K262" t="s">
        <v>75</v>
      </c>
      <c r="L262" t="s">
        <v>242</v>
      </c>
      <c r="M262" t="s">
        <v>242</v>
      </c>
      <c r="N262" t="s">
        <v>990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 t="s">
        <v>2</v>
      </c>
      <c r="CP262" t="s">
        <v>1299</v>
      </c>
      <c r="CQ262" t="s">
        <v>1300</v>
      </c>
      <c r="CR262" t="s">
        <v>1301</v>
      </c>
      <c r="CS262" t="s">
        <v>496</v>
      </c>
      <c r="CT262" t="s">
        <v>1303</v>
      </c>
      <c r="CU262" t="s">
        <v>851</v>
      </c>
      <c r="CV262" t="s">
        <v>497</v>
      </c>
      <c r="CW262">
        <v>2019</v>
      </c>
      <c r="CX262">
        <v>2</v>
      </c>
      <c r="CY262" t="s">
        <v>74</v>
      </c>
      <c r="CZ262" t="s">
        <v>83</v>
      </c>
      <c r="DA262" t="s">
        <v>70</v>
      </c>
      <c r="DB262" t="s">
        <v>484</v>
      </c>
      <c r="DC262" t="s">
        <v>491</v>
      </c>
      <c r="DD262" t="s">
        <v>499</v>
      </c>
      <c r="DE262" t="s">
        <v>498</v>
      </c>
      <c r="DF262">
        <v>0</v>
      </c>
      <c r="DG262" t="s">
        <v>991</v>
      </c>
      <c r="DH262" t="s">
        <v>75</v>
      </c>
      <c r="DI262" t="s">
        <v>75</v>
      </c>
      <c r="DJ262" t="s">
        <v>75</v>
      </c>
      <c r="DK262" t="s">
        <v>75</v>
      </c>
    </row>
    <row r="263" spans="1:115" x14ac:dyDescent="0.35">
      <c r="A263" t="s">
        <v>1302</v>
      </c>
      <c r="B263" t="s">
        <v>1181</v>
      </c>
      <c r="C263" t="s">
        <v>1187</v>
      </c>
      <c r="D263" t="s">
        <v>1188</v>
      </c>
      <c r="E263" t="s">
        <v>988</v>
      </c>
      <c r="F263" t="s">
        <v>1189</v>
      </c>
      <c r="G263" t="s">
        <v>242</v>
      </c>
      <c r="H263" t="s">
        <v>1024</v>
      </c>
      <c r="I263" t="s">
        <v>694</v>
      </c>
      <c r="J263" t="s">
        <v>1190</v>
      </c>
      <c r="K263" t="s">
        <v>75</v>
      </c>
      <c r="L263" t="s">
        <v>242</v>
      </c>
      <c r="M263" t="s">
        <v>694</v>
      </c>
      <c r="N263" t="s">
        <v>990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 t="s">
        <v>2</v>
      </c>
      <c r="CP263" t="s">
        <v>1299</v>
      </c>
      <c r="CQ263" t="s">
        <v>1300</v>
      </c>
      <c r="CR263" t="s">
        <v>1301</v>
      </c>
      <c r="CS263" t="s">
        <v>692</v>
      </c>
      <c r="CT263" t="s">
        <v>1303</v>
      </c>
      <c r="CU263" t="s">
        <v>858</v>
      </c>
      <c r="CV263" t="s">
        <v>694</v>
      </c>
      <c r="CW263">
        <v>2021</v>
      </c>
      <c r="CX263">
        <v>9</v>
      </c>
      <c r="CY263" t="s">
        <v>74</v>
      </c>
      <c r="CZ263" t="s">
        <v>697</v>
      </c>
      <c r="DA263" t="s">
        <v>70</v>
      </c>
      <c r="DB263" t="s">
        <v>692</v>
      </c>
      <c r="DC263" t="s">
        <v>693</v>
      </c>
      <c r="DD263" t="s">
        <v>696</v>
      </c>
      <c r="DE263" t="s">
        <v>695</v>
      </c>
      <c r="DF263">
        <v>0</v>
      </c>
      <c r="DG263" t="s">
        <v>991</v>
      </c>
      <c r="DH263" t="s">
        <v>75</v>
      </c>
      <c r="DI263" t="s">
        <v>75</v>
      </c>
      <c r="DJ263" t="s">
        <v>75</v>
      </c>
      <c r="DK263" t="s">
        <v>75</v>
      </c>
    </row>
    <row r="264" spans="1:115" x14ac:dyDescent="0.35">
      <c r="A264" t="s">
        <v>1302</v>
      </c>
      <c r="B264" t="s">
        <v>1010</v>
      </c>
      <c r="C264" t="s">
        <v>1011</v>
      </c>
      <c r="D264" t="s">
        <v>1249</v>
      </c>
      <c r="E264" t="s">
        <v>988</v>
      </c>
      <c r="F264" t="s">
        <v>1013</v>
      </c>
      <c r="G264" t="s">
        <v>242</v>
      </c>
      <c r="H264" t="s">
        <v>1024</v>
      </c>
      <c r="I264" t="s">
        <v>785</v>
      </c>
      <c r="J264" t="s">
        <v>1250</v>
      </c>
      <c r="K264" t="s">
        <v>75</v>
      </c>
      <c r="L264" t="s">
        <v>242</v>
      </c>
      <c r="M264" t="s">
        <v>242</v>
      </c>
      <c r="N264" t="s">
        <v>990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 t="s">
        <v>2</v>
      </c>
      <c r="CP264" t="s">
        <v>1299</v>
      </c>
      <c r="CQ264" t="s">
        <v>1300</v>
      </c>
      <c r="CR264" t="s">
        <v>1301</v>
      </c>
      <c r="CS264" t="s">
        <v>783</v>
      </c>
      <c r="CT264" t="s">
        <v>1303</v>
      </c>
      <c r="CU264" t="s">
        <v>854</v>
      </c>
      <c r="CV264" t="s">
        <v>785</v>
      </c>
      <c r="CW264">
        <v>2018</v>
      </c>
      <c r="CX264">
        <v>2</v>
      </c>
      <c r="CY264" t="s">
        <v>74</v>
      </c>
      <c r="CZ264" t="s">
        <v>788</v>
      </c>
      <c r="DA264" t="s">
        <v>70</v>
      </c>
      <c r="DB264" t="s">
        <v>782</v>
      </c>
      <c r="DC264" t="s">
        <v>784</v>
      </c>
      <c r="DD264" t="s">
        <v>787</v>
      </c>
      <c r="DE264" t="s">
        <v>786</v>
      </c>
      <c r="DF264">
        <v>0</v>
      </c>
      <c r="DG264" t="s">
        <v>991</v>
      </c>
      <c r="DH264" t="s">
        <v>75</v>
      </c>
      <c r="DI264" t="s">
        <v>75</v>
      </c>
      <c r="DJ264" t="s">
        <v>75</v>
      </c>
      <c r="DK264" t="s">
        <v>75</v>
      </c>
    </row>
    <row r="265" spans="1:115" x14ac:dyDescent="0.35">
      <c r="A265" t="s">
        <v>1302</v>
      </c>
      <c r="B265" t="s">
        <v>1010</v>
      </c>
      <c r="C265" t="s">
        <v>1011</v>
      </c>
      <c r="D265" t="s">
        <v>1013</v>
      </c>
      <c r="E265" t="s">
        <v>988</v>
      </c>
      <c r="F265" t="s">
        <v>1013</v>
      </c>
      <c r="G265" t="s">
        <v>242</v>
      </c>
      <c r="H265" t="s">
        <v>1024</v>
      </c>
      <c r="I265" t="s">
        <v>1254</v>
      </c>
      <c r="J265" t="s">
        <v>1255</v>
      </c>
      <c r="K265" t="s">
        <v>75</v>
      </c>
      <c r="L265" t="s">
        <v>242</v>
      </c>
      <c r="M265" t="s">
        <v>242</v>
      </c>
      <c r="N265" t="s">
        <v>990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 t="s">
        <v>2</v>
      </c>
      <c r="CP265" t="s">
        <v>1299</v>
      </c>
      <c r="CQ265" t="s">
        <v>1300</v>
      </c>
      <c r="CR265" t="s">
        <v>1301</v>
      </c>
      <c r="CS265" t="s">
        <v>801</v>
      </c>
      <c r="CT265" t="s">
        <v>1303</v>
      </c>
      <c r="CU265" t="s">
        <v>854</v>
      </c>
      <c r="CV265" t="s">
        <v>803</v>
      </c>
      <c r="CW265">
        <v>2019</v>
      </c>
      <c r="CX265">
        <v>1</v>
      </c>
      <c r="CY265" t="s">
        <v>74</v>
      </c>
      <c r="CZ265" t="s">
        <v>806</v>
      </c>
      <c r="DA265" t="s">
        <v>70</v>
      </c>
      <c r="DB265" t="s">
        <v>800</v>
      </c>
      <c r="DC265" t="s">
        <v>802</v>
      </c>
      <c r="DD265" t="s">
        <v>805</v>
      </c>
      <c r="DE265" t="s">
        <v>804</v>
      </c>
      <c r="DF265">
        <v>0</v>
      </c>
      <c r="DG265" t="s">
        <v>991</v>
      </c>
      <c r="DH265" t="s">
        <v>75</v>
      </c>
      <c r="DI265" t="s">
        <v>75</v>
      </c>
      <c r="DJ265" t="s">
        <v>75</v>
      </c>
      <c r="DK265" t="s">
        <v>75</v>
      </c>
    </row>
    <row r="266" spans="1:115" x14ac:dyDescent="0.35">
      <c r="A266" t="s">
        <v>1302</v>
      </c>
      <c r="B266" t="s">
        <v>1010</v>
      </c>
      <c r="C266" t="s">
        <v>1256</v>
      </c>
      <c r="D266" t="s">
        <v>1264</v>
      </c>
      <c r="E266" t="s">
        <v>988</v>
      </c>
      <c r="F266" t="s">
        <v>1258</v>
      </c>
      <c r="G266" t="s">
        <v>242</v>
      </c>
      <c r="H266" t="s">
        <v>1024</v>
      </c>
      <c r="I266" t="s">
        <v>1288</v>
      </c>
      <c r="J266" t="s">
        <v>1289</v>
      </c>
      <c r="K266" t="s">
        <v>75</v>
      </c>
      <c r="L266" t="s">
        <v>242</v>
      </c>
      <c r="M266" t="s">
        <v>1288</v>
      </c>
      <c r="N266" t="s">
        <v>990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 t="s">
        <v>2</v>
      </c>
      <c r="CP266" t="s">
        <v>1299</v>
      </c>
      <c r="CQ266" t="s">
        <v>1300</v>
      </c>
      <c r="CR266" t="s">
        <v>1301</v>
      </c>
      <c r="CS266" t="s">
        <v>837</v>
      </c>
      <c r="CT266" t="s">
        <v>1303</v>
      </c>
      <c r="CU266" t="s">
        <v>854</v>
      </c>
      <c r="CV266" t="s">
        <v>1288</v>
      </c>
      <c r="CW266">
        <v>2019</v>
      </c>
      <c r="CX266">
        <v>9</v>
      </c>
      <c r="CY266" t="s">
        <v>74</v>
      </c>
      <c r="CZ266" t="s">
        <v>234</v>
      </c>
      <c r="DA266" t="s">
        <v>70</v>
      </c>
      <c r="DB266" t="s">
        <v>837</v>
      </c>
      <c r="DC266" t="s">
        <v>838</v>
      </c>
      <c r="DD266" t="s">
        <v>840</v>
      </c>
      <c r="DE266" t="s">
        <v>839</v>
      </c>
      <c r="DF266">
        <v>0</v>
      </c>
      <c r="DG266" t="s">
        <v>991</v>
      </c>
      <c r="DH266" t="s">
        <v>75</v>
      </c>
      <c r="DI266" t="s">
        <v>75</v>
      </c>
      <c r="DJ266" t="s">
        <v>75</v>
      </c>
      <c r="DK266" t="s">
        <v>75</v>
      </c>
    </row>
    <row r="267" spans="1:115" x14ac:dyDescent="0.35">
      <c r="A267" t="s">
        <v>860</v>
      </c>
      <c r="B267" t="s">
        <v>985</v>
      </c>
      <c r="C267" t="s">
        <v>986</v>
      </c>
      <c r="D267" t="s">
        <v>987</v>
      </c>
      <c r="E267" t="s">
        <v>988</v>
      </c>
      <c r="F267" t="s">
        <v>989</v>
      </c>
      <c r="G267" t="s">
        <v>75</v>
      </c>
      <c r="H267" t="s">
        <v>75</v>
      </c>
      <c r="I267" t="s">
        <v>75</v>
      </c>
      <c r="J267" t="s">
        <v>75</v>
      </c>
      <c r="K267" t="s">
        <v>75</v>
      </c>
      <c r="L267" t="s">
        <v>242</v>
      </c>
      <c r="M267" t="s">
        <v>242</v>
      </c>
      <c r="N267" t="s">
        <v>990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 t="s">
        <v>2</v>
      </c>
      <c r="CP267" t="s">
        <v>44</v>
      </c>
      <c r="CQ267" t="s">
        <v>862</v>
      </c>
      <c r="CR267" t="s">
        <v>863</v>
      </c>
      <c r="CS267" t="s">
        <v>71</v>
      </c>
      <c r="CT267" t="s">
        <v>860</v>
      </c>
      <c r="CU267" t="s">
        <v>851</v>
      </c>
      <c r="CV267" t="s">
        <v>73</v>
      </c>
      <c r="CW267">
        <v>2005</v>
      </c>
      <c r="CX267">
        <v>7</v>
      </c>
      <c r="CY267" t="s">
        <v>74</v>
      </c>
      <c r="CZ267" t="s">
        <v>76</v>
      </c>
      <c r="DA267" t="s">
        <v>70</v>
      </c>
      <c r="DB267" t="s">
        <v>70</v>
      </c>
      <c r="DC267" t="s">
        <v>72</v>
      </c>
      <c r="DD267" t="s">
        <v>75</v>
      </c>
      <c r="DE267" t="s">
        <v>75</v>
      </c>
      <c r="DF267">
        <v>0</v>
      </c>
      <c r="DG267" t="s">
        <v>991</v>
      </c>
      <c r="DH267" t="s">
        <v>75</v>
      </c>
      <c r="DI267" t="s">
        <v>75</v>
      </c>
      <c r="DJ267" t="s">
        <v>75</v>
      </c>
      <c r="DK267" t="s">
        <v>75</v>
      </c>
    </row>
    <row r="268" spans="1:115" x14ac:dyDescent="0.35">
      <c r="A268" t="s">
        <v>75</v>
      </c>
      <c r="B268" t="s">
        <v>985</v>
      </c>
      <c r="C268" t="s">
        <v>1017</v>
      </c>
      <c r="D268" t="s">
        <v>1030</v>
      </c>
      <c r="E268" t="s">
        <v>988</v>
      </c>
      <c r="F268" t="s">
        <v>1019</v>
      </c>
      <c r="G268" t="s">
        <v>242</v>
      </c>
      <c r="H268" t="s">
        <v>1024</v>
      </c>
      <c r="I268" t="s">
        <v>524</v>
      </c>
      <c r="J268" t="s">
        <v>1277</v>
      </c>
      <c r="K268" t="s">
        <v>75</v>
      </c>
      <c r="L268" t="s">
        <v>242</v>
      </c>
      <c r="M268" t="s">
        <v>242</v>
      </c>
      <c r="N268" t="s">
        <v>990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 t="s">
        <v>2</v>
      </c>
      <c r="CP268" t="s">
        <v>43</v>
      </c>
      <c r="CQ268" t="s">
        <v>43</v>
      </c>
      <c r="CR268" t="s">
        <v>43</v>
      </c>
      <c r="CS268" t="s">
        <v>523</v>
      </c>
      <c r="CT268" t="s">
        <v>75</v>
      </c>
      <c r="CU268" t="s">
        <v>851</v>
      </c>
      <c r="CV268" t="s">
        <v>524</v>
      </c>
      <c r="CW268">
        <v>2020</v>
      </c>
      <c r="CX268">
        <v>5</v>
      </c>
      <c r="CY268" t="s">
        <v>74</v>
      </c>
      <c r="CZ268" t="s">
        <v>83</v>
      </c>
      <c r="DA268" t="s">
        <v>70</v>
      </c>
      <c r="DB268" t="s">
        <v>484</v>
      </c>
      <c r="DC268" t="s">
        <v>485</v>
      </c>
      <c r="DD268" t="s">
        <v>526</v>
      </c>
      <c r="DE268" t="s">
        <v>525</v>
      </c>
      <c r="DF268">
        <v>0</v>
      </c>
      <c r="DG268" t="s">
        <v>991</v>
      </c>
      <c r="DH268" t="s">
        <v>1278</v>
      </c>
      <c r="DI268" t="s">
        <v>75</v>
      </c>
      <c r="DJ268" t="s">
        <v>75</v>
      </c>
      <c r="DK268" t="s">
        <v>75</v>
      </c>
    </row>
    <row r="269" spans="1:115" x14ac:dyDescent="0.35">
      <c r="A269" t="s">
        <v>75</v>
      </c>
      <c r="B269" t="s">
        <v>985</v>
      </c>
      <c r="C269" t="s">
        <v>986</v>
      </c>
      <c r="D269" t="s">
        <v>1063</v>
      </c>
      <c r="E269" t="s">
        <v>988</v>
      </c>
      <c r="F269" t="s">
        <v>989</v>
      </c>
      <c r="G269" t="s">
        <v>242</v>
      </c>
      <c r="H269" t="s">
        <v>1024</v>
      </c>
      <c r="I269" t="s">
        <v>1270</v>
      </c>
      <c r="J269" t="s">
        <v>1271</v>
      </c>
      <c r="K269" t="s">
        <v>75</v>
      </c>
      <c r="L269" t="s">
        <v>242</v>
      </c>
      <c r="M269" t="s">
        <v>242</v>
      </c>
      <c r="N269" t="s">
        <v>990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 t="s">
        <v>2</v>
      </c>
      <c r="CP269" t="s">
        <v>44</v>
      </c>
      <c r="CQ269" t="s">
        <v>43</v>
      </c>
      <c r="CR269" t="s">
        <v>43</v>
      </c>
      <c r="CS269" t="s">
        <v>70</v>
      </c>
      <c r="CT269" t="s">
        <v>75</v>
      </c>
      <c r="CU269" t="s">
        <v>851</v>
      </c>
      <c r="CV269" t="s">
        <v>242</v>
      </c>
      <c r="CW269">
        <v>2020</v>
      </c>
      <c r="CX269">
        <v>3</v>
      </c>
      <c r="CY269" t="s">
        <v>74</v>
      </c>
      <c r="CZ269" t="s">
        <v>76</v>
      </c>
      <c r="DA269" t="s">
        <v>70</v>
      </c>
      <c r="DB269" t="s">
        <v>70</v>
      </c>
      <c r="DC269" t="s">
        <v>135</v>
      </c>
      <c r="DD269" t="s">
        <v>244</v>
      </c>
      <c r="DE269" t="s">
        <v>243</v>
      </c>
      <c r="DF269">
        <v>0</v>
      </c>
      <c r="DG269" t="s">
        <v>991</v>
      </c>
      <c r="DH269" t="s">
        <v>1281</v>
      </c>
      <c r="DI269" t="s">
        <v>75</v>
      </c>
      <c r="DJ269" t="s">
        <v>75</v>
      </c>
      <c r="DK269" t="s">
        <v>75</v>
      </c>
    </row>
    <row r="270" spans="1:115" x14ac:dyDescent="0.35">
      <c r="A270" t="s">
        <v>75</v>
      </c>
      <c r="B270" t="s">
        <v>985</v>
      </c>
      <c r="C270" t="s">
        <v>986</v>
      </c>
      <c r="D270" t="s">
        <v>1063</v>
      </c>
      <c r="E270" t="s">
        <v>988</v>
      </c>
      <c r="F270" t="s">
        <v>989</v>
      </c>
      <c r="G270" t="s">
        <v>242</v>
      </c>
      <c r="H270" t="s">
        <v>1024</v>
      </c>
      <c r="I270" t="s">
        <v>1270</v>
      </c>
      <c r="J270" t="s">
        <v>1271</v>
      </c>
      <c r="K270" t="s">
        <v>75</v>
      </c>
      <c r="L270" t="s">
        <v>242</v>
      </c>
      <c r="M270" t="s">
        <v>242</v>
      </c>
      <c r="N270" t="s">
        <v>990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 t="s">
        <v>2</v>
      </c>
      <c r="CP270" t="s">
        <v>44</v>
      </c>
      <c r="CQ270" t="s">
        <v>43</v>
      </c>
      <c r="CR270" t="s">
        <v>43</v>
      </c>
      <c r="CS270" t="s">
        <v>560</v>
      </c>
      <c r="CT270" t="s">
        <v>75</v>
      </c>
      <c r="CU270" t="s">
        <v>851</v>
      </c>
      <c r="CV270" t="s">
        <v>242</v>
      </c>
      <c r="CW270">
        <v>2020</v>
      </c>
      <c r="CX270">
        <v>4</v>
      </c>
      <c r="CY270" t="s">
        <v>74</v>
      </c>
      <c r="CZ270" t="s">
        <v>76</v>
      </c>
      <c r="DA270" t="s">
        <v>70</v>
      </c>
      <c r="DB270" t="s">
        <v>560</v>
      </c>
      <c r="DC270" t="s">
        <v>135</v>
      </c>
      <c r="DD270" t="s">
        <v>244</v>
      </c>
      <c r="DE270" t="s">
        <v>243</v>
      </c>
      <c r="DF270">
        <v>0</v>
      </c>
      <c r="DG270" t="s">
        <v>991</v>
      </c>
      <c r="DH270" t="s">
        <v>1281</v>
      </c>
      <c r="DI270" t="s">
        <v>75</v>
      </c>
      <c r="DJ270" t="s">
        <v>75</v>
      </c>
      <c r="DK270" t="s">
        <v>75</v>
      </c>
    </row>
    <row r="271" spans="1:115" x14ac:dyDescent="0.35">
      <c r="A271" t="s">
        <v>75</v>
      </c>
      <c r="B271" t="s">
        <v>985</v>
      </c>
      <c r="C271" t="s">
        <v>986</v>
      </c>
      <c r="D271" t="s">
        <v>1063</v>
      </c>
      <c r="E271" t="s">
        <v>988</v>
      </c>
      <c r="F271" t="s">
        <v>989</v>
      </c>
      <c r="G271" t="s">
        <v>242</v>
      </c>
      <c r="H271" t="s">
        <v>1024</v>
      </c>
      <c r="I271" t="s">
        <v>1270</v>
      </c>
      <c r="J271" t="s">
        <v>1271</v>
      </c>
      <c r="K271" t="s">
        <v>75</v>
      </c>
      <c r="L271" t="s">
        <v>242</v>
      </c>
      <c r="M271" t="s">
        <v>242</v>
      </c>
      <c r="N271" t="s">
        <v>990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 t="s">
        <v>2</v>
      </c>
      <c r="CP271" t="s">
        <v>44</v>
      </c>
      <c r="CQ271" t="s">
        <v>43</v>
      </c>
      <c r="CR271" t="s">
        <v>43</v>
      </c>
      <c r="CS271" t="s">
        <v>567</v>
      </c>
      <c r="CT271" t="s">
        <v>75</v>
      </c>
      <c r="CU271" t="s">
        <v>851</v>
      </c>
      <c r="CV271" t="s">
        <v>242</v>
      </c>
      <c r="CW271">
        <v>2020</v>
      </c>
      <c r="CX271">
        <v>4</v>
      </c>
      <c r="CY271" t="s">
        <v>74</v>
      </c>
      <c r="CZ271" t="s">
        <v>76</v>
      </c>
      <c r="DA271" t="s">
        <v>70</v>
      </c>
      <c r="DB271" t="s">
        <v>567</v>
      </c>
      <c r="DC271" t="s">
        <v>135</v>
      </c>
      <c r="DD271" t="s">
        <v>244</v>
      </c>
      <c r="DE271" t="s">
        <v>243</v>
      </c>
      <c r="DF271">
        <v>0</v>
      </c>
      <c r="DG271" t="s">
        <v>991</v>
      </c>
      <c r="DH271" t="s">
        <v>1281</v>
      </c>
      <c r="DI271" t="s">
        <v>75</v>
      </c>
      <c r="DJ271" t="s">
        <v>75</v>
      </c>
      <c r="DK271" t="s">
        <v>75</v>
      </c>
    </row>
    <row r="272" spans="1:115" x14ac:dyDescent="0.35">
      <c r="A272" t="s">
        <v>75</v>
      </c>
      <c r="B272" t="s">
        <v>985</v>
      </c>
      <c r="C272" t="s">
        <v>986</v>
      </c>
      <c r="D272" t="s">
        <v>1063</v>
      </c>
      <c r="E272" t="s">
        <v>988</v>
      </c>
      <c r="F272" t="s">
        <v>989</v>
      </c>
      <c r="G272" t="s">
        <v>242</v>
      </c>
      <c r="H272" t="s">
        <v>1024</v>
      </c>
      <c r="I272" t="s">
        <v>1270</v>
      </c>
      <c r="J272" t="s">
        <v>1271</v>
      </c>
      <c r="K272" t="s">
        <v>75</v>
      </c>
      <c r="L272" t="s">
        <v>242</v>
      </c>
      <c r="M272" t="s">
        <v>242</v>
      </c>
      <c r="N272" t="s">
        <v>990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 t="s">
        <v>2</v>
      </c>
      <c r="CP272" t="s">
        <v>44</v>
      </c>
      <c r="CQ272" t="s">
        <v>43</v>
      </c>
      <c r="CR272" t="s">
        <v>43</v>
      </c>
      <c r="CS272" t="s">
        <v>601</v>
      </c>
      <c r="CT272" t="s">
        <v>75</v>
      </c>
      <c r="CU272" t="s">
        <v>851</v>
      </c>
      <c r="CV272" t="s">
        <v>242</v>
      </c>
      <c r="CW272">
        <v>2020</v>
      </c>
      <c r="CX272">
        <v>4</v>
      </c>
      <c r="CY272" t="s">
        <v>74</v>
      </c>
      <c r="CZ272" t="s">
        <v>76</v>
      </c>
      <c r="DA272" t="s">
        <v>70</v>
      </c>
      <c r="DB272" t="s">
        <v>601</v>
      </c>
      <c r="DC272" t="s">
        <v>135</v>
      </c>
      <c r="DD272" t="s">
        <v>244</v>
      </c>
      <c r="DE272" t="s">
        <v>243</v>
      </c>
      <c r="DF272">
        <v>0</v>
      </c>
      <c r="DG272" t="s">
        <v>991</v>
      </c>
      <c r="DH272" t="s">
        <v>1281</v>
      </c>
      <c r="DI272" t="s">
        <v>75</v>
      </c>
      <c r="DJ272" t="s">
        <v>75</v>
      </c>
      <c r="DK272" t="s">
        <v>75</v>
      </c>
    </row>
    <row r="273" spans="1:115" x14ac:dyDescent="0.35">
      <c r="A273" t="s">
        <v>75</v>
      </c>
      <c r="B273" t="s">
        <v>985</v>
      </c>
      <c r="C273" t="s">
        <v>986</v>
      </c>
      <c r="D273" t="s">
        <v>1063</v>
      </c>
      <c r="E273" t="s">
        <v>988</v>
      </c>
      <c r="F273" t="s">
        <v>989</v>
      </c>
      <c r="G273" t="s">
        <v>242</v>
      </c>
      <c r="H273" t="s">
        <v>1024</v>
      </c>
      <c r="I273" t="s">
        <v>1270</v>
      </c>
      <c r="J273" t="s">
        <v>1271</v>
      </c>
      <c r="K273" t="s">
        <v>75</v>
      </c>
      <c r="L273" t="s">
        <v>242</v>
      </c>
      <c r="M273" t="s">
        <v>242</v>
      </c>
      <c r="N273" t="s">
        <v>990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 t="s">
        <v>2</v>
      </c>
      <c r="CP273" t="s">
        <v>44</v>
      </c>
      <c r="CQ273" t="s">
        <v>43</v>
      </c>
      <c r="CR273" t="s">
        <v>43</v>
      </c>
      <c r="CS273" t="s">
        <v>393</v>
      </c>
      <c r="CT273" t="s">
        <v>75</v>
      </c>
      <c r="CU273" t="s">
        <v>851</v>
      </c>
      <c r="CV273" t="s">
        <v>242</v>
      </c>
      <c r="CW273">
        <v>2020</v>
      </c>
      <c r="CX273">
        <v>4</v>
      </c>
      <c r="CY273" t="s">
        <v>74</v>
      </c>
      <c r="CZ273" t="s">
        <v>76</v>
      </c>
      <c r="DA273" t="s">
        <v>70</v>
      </c>
      <c r="DB273" t="s">
        <v>393</v>
      </c>
      <c r="DC273" t="s">
        <v>135</v>
      </c>
      <c r="DD273" t="s">
        <v>244</v>
      </c>
      <c r="DE273" t="s">
        <v>243</v>
      </c>
      <c r="DF273">
        <v>0</v>
      </c>
      <c r="DG273" t="s">
        <v>991</v>
      </c>
      <c r="DH273" t="s">
        <v>1281</v>
      </c>
      <c r="DI273" t="s">
        <v>75</v>
      </c>
      <c r="DJ273" t="s">
        <v>75</v>
      </c>
      <c r="DK273" t="s">
        <v>75</v>
      </c>
    </row>
    <row r="274" spans="1:115" x14ac:dyDescent="0.35">
      <c r="A274" t="s">
        <v>75</v>
      </c>
      <c r="B274" t="s">
        <v>985</v>
      </c>
      <c r="C274" t="s">
        <v>986</v>
      </c>
      <c r="D274" t="s">
        <v>1063</v>
      </c>
      <c r="E274" t="s">
        <v>988</v>
      </c>
      <c r="F274" t="s">
        <v>989</v>
      </c>
      <c r="G274" t="s">
        <v>242</v>
      </c>
      <c r="H274" t="s">
        <v>1024</v>
      </c>
      <c r="I274" t="s">
        <v>1270</v>
      </c>
      <c r="J274" t="s">
        <v>1271</v>
      </c>
      <c r="K274" t="s">
        <v>75</v>
      </c>
      <c r="L274" t="s">
        <v>242</v>
      </c>
      <c r="M274" t="s">
        <v>242</v>
      </c>
      <c r="N274" t="s">
        <v>990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 t="s">
        <v>2</v>
      </c>
      <c r="CP274" t="s">
        <v>44</v>
      </c>
      <c r="CQ274" t="s">
        <v>43</v>
      </c>
      <c r="CR274" t="s">
        <v>43</v>
      </c>
      <c r="CS274" t="s">
        <v>484</v>
      </c>
      <c r="CT274" t="s">
        <v>75</v>
      </c>
      <c r="CU274" t="s">
        <v>851</v>
      </c>
      <c r="CV274" t="s">
        <v>242</v>
      </c>
      <c r="CW274">
        <v>2020</v>
      </c>
      <c r="CX274">
        <v>4</v>
      </c>
      <c r="CY274" t="s">
        <v>74</v>
      </c>
      <c r="CZ274" t="s">
        <v>76</v>
      </c>
      <c r="DA274" t="s">
        <v>70</v>
      </c>
      <c r="DB274" t="s">
        <v>484</v>
      </c>
      <c r="DC274" t="s">
        <v>135</v>
      </c>
      <c r="DD274" t="s">
        <v>244</v>
      </c>
      <c r="DE274" t="s">
        <v>243</v>
      </c>
      <c r="DF274">
        <v>0</v>
      </c>
      <c r="DG274" t="s">
        <v>991</v>
      </c>
      <c r="DH274" t="s">
        <v>1281</v>
      </c>
      <c r="DI274" t="s">
        <v>75</v>
      </c>
      <c r="DJ274" t="s">
        <v>75</v>
      </c>
      <c r="DK274" t="s">
        <v>75</v>
      </c>
    </row>
    <row r="275" spans="1:115" x14ac:dyDescent="0.35">
      <c r="A275" t="s">
        <v>75</v>
      </c>
      <c r="B275" t="s">
        <v>985</v>
      </c>
      <c r="C275" t="s">
        <v>986</v>
      </c>
      <c r="D275" t="s">
        <v>1063</v>
      </c>
      <c r="E275" t="s">
        <v>988</v>
      </c>
      <c r="F275" t="s">
        <v>989</v>
      </c>
      <c r="G275" t="s">
        <v>242</v>
      </c>
      <c r="H275" t="s">
        <v>1024</v>
      </c>
      <c r="I275" t="s">
        <v>1270</v>
      </c>
      <c r="J275" t="s">
        <v>1271</v>
      </c>
      <c r="K275" t="s">
        <v>75</v>
      </c>
      <c r="L275" t="s">
        <v>242</v>
      </c>
      <c r="M275" t="s">
        <v>242</v>
      </c>
      <c r="N275" t="s">
        <v>990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 t="s">
        <v>2</v>
      </c>
      <c r="CP275" t="s">
        <v>44</v>
      </c>
      <c r="CQ275" t="s">
        <v>43</v>
      </c>
      <c r="CR275" t="s">
        <v>43</v>
      </c>
      <c r="CS275" t="s">
        <v>527</v>
      </c>
      <c r="CT275" t="s">
        <v>75</v>
      </c>
      <c r="CU275" t="s">
        <v>851</v>
      </c>
      <c r="CV275" t="s">
        <v>242</v>
      </c>
      <c r="CW275">
        <v>2020</v>
      </c>
      <c r="CX275">
        <v>4</v>
      </c>
      <c r="CY275" t="s">
        <v>74</v>
      </c>
      <c r="CZ275" t="s">
        <v>76</v>
      </c>
      <c r="DA275" t="s">
        <v>70</v>
      </c>
      <c r="DB275" t="s">
        <v>527</v>
      </c>
      <c r="DC275" t="s">
        <v>135</v>
      </c>
      <c r="DD275" t="s">
        <v>244</v>
      </c>
      <c r="DE275" t="s">
        <v>243</v>
      </c>
      <c r="DF275">
        <v>0</v>
      </c>
      <c r="DG275" t="s">
        <v>991</v>
      </c>
      <c r="DH275" t="s">
        <v>1281</v>
      </c>
      <c r="DI275" t="s">
        <v>75</v>
      </c>
      <c r="DJ275" t="s">
        <v>75</v>
      </c>
      <c r="DK275" t="s">
        <v>75</v>
      </c>
    </row>
    <row r="276" spans="1:115" x14ac:dyDescent="0.35">
      <c r="A276" t="s">
        <v>75</v>
      </c>
      <c r="B276" t="s">
        <v>985</v>
      </c>
      <c r="C276" t="s">
        <v>986</v>
      </c>
      <c r="D276" t="s">
        <v>1063</v>
      </c>
      <c r="E276" t="s">
        <v>988</v>
      </c>
      <c r="F276" t="s">
        <v>989</v>
      </c>
      <c r="G276" t="s">
        <v>242</v>
      </c>
      <c r="H276" t="s">
        <v>1024</v>
      </c>
      <c r="I276" t="s">
        <v>1270</v>
      </c>
      <c r="J276" t="s">
        <v>1271</v>
      </c>
      <c r="K276" t="s">
        <v>75</v>
      </c>
      <c r="L276" t="s">
        <v>242</v>
      </c>
      <c r="M276" t="s">
        <v>242</v>
      </c>
      <c r="N276" t="s">
        <v>990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 t="s">
        <v>2</v>
      </c>
      <c r="CP276" t="s">
        <v>44</v>
      </c>
      <c r="CQ276" t="s">
        <v>43</v>
      </c>
      <c r="CR276" t="s">
        <v>43</v>
      </c>
      <c r="CS276" t="s">
        <v>652</v>
      </c>
      <c r="CT276" t="s">
        <v>75</v>
      </c>
      <c r="CU276" t="s">
        <v>851</v>
      </c>
      <c r="CV276" t="s">
        <v>242</v>
      </c>
      <c r="CW276">
        <v>2020</v>
      </c>
      <c r="CX276">
        <v>4</v>
      </c>
      <c r="CY276" t="s">
        <v>74</v>
      </c>
      <c r="CZ276" t="s">
        <v>76</v>
      </c>
      <c r="DA276" t="s">
        <v>70</v>
      </c>
      <c r="DB276" t="s">
        <v>652</v>
      </c>
      <c r="DC276" t="s">
        <v>135</v>
      </c>
      <c r="DD276" t="s">
        <v>244</v>
      </c>
      <c r="DE276" t="s">
        <v>243</v>
      </c>
      <c r="DF276">
        <v>0</v>
      </c>
      <c r="DG276" t="s">
        <v>991</v>
      </c>
      <c r="DH276" t="s">
        <v>1281</v>
      </c>
      <c r="DI276" t="s">
        <v>75</v>
      </c>
      <c r="DJ276" t="s">
        <v>75</v>
      </c>
      <c r="DK276" t="s">
        <v>75</v>
      </c>
    </row>
    <row r="277" spans="1:115" x14ac:dyDescent="0.35">
      <c r="A277" t="s">
        <v>75</v>
      </c>
      <c r="B277" t="s">
        <v>985</v>
      </c>
      <c r="C277" t="s">
        <v>986</v>
      </c>
      <c r="D277" t="s">
        <v>1063</v>
      </c>
      <c r="E277" t="s">
        <v>988</v>
      </c>
      <c r="F277" t="s">
        <v>989</v>
      </c>
      <c r="G277" t="s">
        <v>242</v>
      </c>
      <c r="H277" t="s">
        <v>1024</v>
      </c>
      <c r="I277" t="s">
        <v>1270</v>
      </c>
      <c r="J277" t="s">
        <v>1271</v>
      </c>
      <c r="K277" t="s">
        <v>75</v>
      </c>
      <c r="L277" t="s">
        <v>242</v>
      </c>
      <c r="M277" t="s">
        <v>242</v>
      </c>
      <c r="N277" t="s">
        <v>990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 t="s">
        <v>2</v>
      </c>
      <c r="CP277" t="s">
        <v>44</v>
      </c>
      <c r="CQ277" t="s">
        <v>43</v>
      </c>
      <c r="CR277" t="s">
        <v>43</v>
      </c>
      <c r="CS277" t="s">
        <v>658</v>
      </c>
      <c r="CT277" t="s">
        <v>75</v>
      </c>
      <c r="CU277" t="s">
        <v>851</v>
      </c>
      <c r="CV277" t="s">
        <v>242</v>
      </c>
      <c r="CW277">
        <v>2020</v>
      </c>
      <c r="CX277">
        <v>4</v>
      </c>
      <c r="CY277" t="s">
        <v>74</v>
      </c>
      <c r="CZ277" t="s">
        <v>76</v>
      </c>
      <c r="DA277" t="s">
        <v>70</v>
      </c>
      <c r="DB277" t="s">
        <v>658</v>
      </c>
      <c r="DC277" t="s">
        <v>135</v>
      </c>
      <c r="DD277" t="s">
        <v>244</v>
      </c>
      <c r="DE277" t="s">
        <v>243</v>
      </c>
      <c r="DF277">
        <v>0</v>
      </c>
      <c r="DG277" t="s">
        <v>991</v>
      </c>
      <c r="DH277" t="s">
        <v>1281</v>
      </c>
      <c r="DI277" t="s">
        <v>75</v>
      </c>
      <c r="DJ277" t="s">
        <v>75</v>
      </c>
      <c r="DK277" t="s">
        <v>75</v>
      </c>
    </row>
    <row r="278" spans="1:115" x14ac:dyDescent="0.35">
      <c r="A278" t="s">
        <v>75</v>
      </c>
      <c r="B278" t="s">
        <v>1000</v>
      </c>
      <c r="C278" t="s">
        <v>1001</v>
      </c>
      <c r="D278" t="s">
        <v>1282</v>
      </c>
      <c r="E278" t="s">
        <v>988</v>
      </c>
      <c r="F278" t="s">
        <v>1003</v>
      </c>
      <c r="G278" t="s">
        <v>242</v>
      </c>
      <c r="H278" t="s">
        <v>1024</v>
      </c>
      <c r="I278" t="s">
        <v>1270</v>
      </c>
      <c r="J278" t="s">
        <v>1271</v>
      </c>
      <c r="K278" t="s">
        <v>75</v>
      </c>
      <c r="L278" t="s">
        <v>242</v>
      </c>
      <c r="M278" t="s">
        <v>242</v>
      </c>
      <c r="N278" t="s">
        <v>990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 t="s">
        <v>2</v>
      </c>
      <c r="CP278" t="s">
        <v>44</v>
      </c>
      <c r="CQ278" t="s">
        <v>43</v>
      </c>
      <c r="CR278" t="s">
        <v>43</v>
      </c>
      <c r="CS278" t="s">
        <v>841</v>
      </c>
      <c r="CT278" t="s">
        <v>75</v>
      </c>
      <c r="CU278" t="s">
        <v>853</v>
      </c>
      <c r="CV278" t="s">
        <v>242</v>
      </c>
      <c r="CW278">
        <v>2020</v>
      </c>
      <c r="CX278">
        <v>4</v>
      </c>
      <c r="CY278" t="s">
        <v>74</v>
      </c>
      <c r="CZ278" t="s">
        <v>76</v>
      </c>
      <c r="DA278" t="s">
        <v>70</v>
      </c>
      <c r="DB278" t="s">
        <v>841</v>
      </c>
      <c r="DC278" t="s">
        <v>842</v>
      </c>
      <c r="DD278" t="s">
        <v>244</v>
      </c>
      <c r="DE278" t="s">
        <v>243</v>
      </c>
      <c r="DF278">
        <v>0</v>
      </c>
      <c r="DG278" t="s">
        <v>991</v>
      </c>
      <c r="DH278" t="s">
        <v>1281</v>
      </c>
      <c r="DI278" t="s">
        <v>75</v>
      </c>
      <c r="DJ278" t="s">
        <v>75</v>
      </c>
      <c r="DK278" t="s">
        <v>75</v>
      </c>
    </row>
    <row r="279" spans="1:115" x14ac:dyDescent="0.35">
      <c r="A279" t="s">
        <v>75</v>
      </c>
      <c r="B279" t="s">
        <v>1010</v>
      </c>
      <c r="C279" t="s">
        <v>1011</v>
      </c>
      <c r="D279" t="s">
        <v>1249</v>
      </c>
      <c r="E279" t="s">
        <v>988</v>
      </c>
      <c r="F279" t="s">
        <v>1013</v>
      </c>
      <c r="G279" t="s">
        <v>242</v>
      </c>
      <c r="H279" t="s">
        <v>1024</v>
      </c>
      <c r="I279" t="s">
        <v>1270</v>
      </c>
      <c r="J279" t="s">
        <v>1271</v>
      </c>
      <c r="K279" t="s">
        <v>75</v>
      </c>
      <c r="L279" t="s">
        <v>242</v>
      </c>
      <c r="M279" t="s">
        <v>242</v>
      </c>
      <c r="N279" t="s">
        <v>990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 t="s">
        <v>2</v>
      </c>
      <c r="CP279" t="s">
        <v>44</v>
      </c>
      <c r="CQ279" t="s">
        <v>43</v>
      </c>
      <c r="CR279" t="s">
        <v>43</v>
      </c>
      <c r="CS279" t="s">
        <v>782</v>
      </c>
      <c r="CT279" t="s">
        <v>75</v>
      </c>
      <c r="CU279" t="s">
        <v>854</v>
      </c>
      <c r="CV279" t="s">
        <v>242</v>
      </c>
      <c r="CW279">
        <v>2020</v>
      </c>
      <c r="CX279">
        <v>4</v>
      </c>
      <c r="CY279" t="s">
        <v>74</v>
      </c>
      <c r="CZ279" t="s">
        <v>76</v>
      </c>
      <c r="DA279" t="s">
        <v>70</v>
      </c>
      <c r="DB279" t="s">
        <v>782</v>
      </c>
      <c r="DC279" t="s">
        <v>784</v>
      </c>
      <c r="DD279" t="s">
        <v>244</v>
      </c>
      <c r="DE279" t="s">
        <v>243</v>
      </c>
      <c r="DF279">
        <v>0</v>
      </c>
      <c r="DG279" t="s">
        <v>991</v>
      </c>
      <c r="DH279" t="s">
        <v>1281</v>
      </c>
      <c r="DI279" t="s">
        <v>75</v>
      </c>
      <c r="DJ279" t="s">
        <v>75</v>
      </c>
      <c r="DK279" t="s">
        <v>75</v>
      </c>
    </row>
    <row r="280" spans="1:115" x14ac:dyDescent="0.35">
      <c r="A280" t="s">
        <v>860</v>
      </c>
      <c r="B280" t="s">
        <v>985</v>
      </c>
      <c r="C280" t="s">
        <v>986</v>
      </c>
      <c r="D280" t="s">
        <v>1063</v>
      </c>
      <c r="E280" t="s">
        <v>988</v>
      </c>
      <c r="F280" t="s">
        <v>989</v>
      </c>
      <c r="G280" t="s">
        <v>242</v>
      </c>
      <c r="H280" t="s">
        <v>1024</v>
      </c>
      <c r="I280" t="s">
        <v>1270</v>
      </c>
      <c r="J280" t="s">
        <v>1271</v>
      </c>
      <c r="K280" t="s">
        <v>75</v>
      </c>
      <c r="L280" t="s">
        <v>242</v>
      </c>
      <c r="M280" t="s">
        <v>242</v>
      </c>
      <c r="N280" t="s">
        <v>990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 t="s">
        <v>2</v>
      </c>
      <c r="CP280" t="s">
        <v>44</v>
      </c>
      <c r="CQ280" t="s">
        <v>864</v>
      </c>
      <c r="CR280" t="s">
        <v>865</v>
      </c>
      <c r="CS280" t="s">
        <v>70</v>
      </c>
      <c r="CT280" t="s">
        <v>860</v>
      </c>
      <c r="CU280" t="s">
        <v>851</v>
      </c>
      <c r="CV280" t="s">
        <v>242</v>
      </c>
      <c r="CW280">
        <v>2020</v>
      </c>
      <c r="CX280">
        <v>3</v>
      </c>
      <c r="CY280" t="s">
        <v>74</v>
      </c>
      <c r="CZ280" t="s">
        <v>76</v>
      </c>
      <c r="DA280" t="s">
        <v>70</v>
      </c>
      <c r="DB280" t="s">
        <v>70</v>
      </c>
      <c r="DC280" t="s">
        <v>135</v>
      </c>
      <c r="DD280" t="s">
        <v>244</v>
      </c>
      <c r="DE280" t="s">
        <v>243</v>
      </c>
      <c r="DF280">
        <v>0</v>
      </c>
      <c r="DG280" t="s">
        <v>991</v>
      </c>
      <c r="DH280" t="s">
        <v>1281</v>
      </c>
      <c r="DI280" t="s">
        <v>75</v>
      </c>
      <c r="DJ280" t="s">
        <v>75</v>
      </c>
      <c r="DK280" t="s">
        <v>75</v>
      </c>
    </row>
    <row r="281" spans="1:115" x14ac:dyDescent="0.35">
      <c r="A281" t="s">
        <v>860</v>
      </c>
      <c r="B281" t="s">
        <v>985</v>
      </c>
      <c r="C281" t="s">
        <v>986</v>
      </c>
      <c r="D281" t="s">
        <v>1063</v>
      </c>
      <c r="E281" t="s">
        <v>988</v>
      </c>
      <c r="F281" t="s">
        <v>989</v>
      </c>
      <c r="G281" t="s">
        <v>242</v>
      </c>
      <c r="H281" t="s">
        <v>1024</v>
      </c>
      <c r="I281" t="s">
        <v>1270</v>
      </c>
      <c r="J281" t="s">
        <v>1271</v>
      </c>
      <c r="K281" t="s">
        <v>75</v>
      </c>
      <c r="L281" t="s">
        <v>242</v>
      </c>
      <c r="M281" t="s">
        <v>242</v>
      </c>
      <c r="N281" t="s">
        <v>990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 t="s">
        <v>2</v>
      </c>
      <c r="CP281" t="s">
        <v>44</v>
      </c>
      <c r="CQ281" t="s">
        <v>868</v>
      </c>
      <c r="CR281" t="s">
        <v>869</v>
      </c>
      <c r="CS281" t="s">
        <v>70</v>
      </c>
      <c r="CT281" t="s">
        <v>860</v>
      </c>
      <c r="CU281" t="s">
        <v>851</v>
      </c>
      <c r="CV281" t="s">
        <v>242</v>
      </c>
      <c r="CW281">
        <v>2020</v>
      </c>
      <c r="CX281">
        <v>3</v>
      </c>
      <c r="CY281" t="s">
        <v>74</v>
      </c>
      <c r="CZ281" t="s">
        <v>76</v>
      </c>
      <c r="DA281" t="s">
        <v>70</v>
      </c>
      <c r="DB281" t="s">
        <v>70</v>
      </c>
      <c r="DC281" t="s">
        <v>135</v>
      </c>
      <c r="DD281" t="s">
        <v>244</v>
      </c>
      <c r="DE281" t="s">
        <v>243</v>
      </c>
      <c r="DF281">
        <v>0</v>
      </c>
      <c r="DG281" t="s">
        <v>991</v>
      </c>
      <c r="DH281" t="s">
        <v>1281</v>
      </c>
      <c r="DI281" t="s">
        <v>75</v>
      </c>
      <c r="DJ281" t="s">
        <v>75</v>
      </c>
      <c r="DK281" t="s">
        <v>75</v>
      </c>
    </row>
    <row r="282" spans="1:115" x14ac:dyDescent="0.35">
      <c r="A282" t="s">
        <v>860</v>
      </c>
      <c r="B282" t="s">
        <v>994</v>
      </c>
      <c r="C282" t="s">
        <v>1004</v>
      </c>
      <c r="D282" t="s">
        <v>1005</v>
      </c>
      <c r="E282" t="s">
        <v>988</v>
      </c>
      <c r="F282" t="s">
        <v>1006</v>
      </c>
      <c r="G282" t="s">
        <v>1034</v>
      </c>
      <c r="H282" t="s">
        <v>1035</v>
      </c>
      <c r="I282" t="s">
        <v>1036</v>
      </c>
      <c r="J282" t="s">
        <v>1037</v>
      </c>
      <c r="K282" t="s">
        <v>75</v>
      </c>
      <c r="L282" t="s">
        <v>242</v>
      </c>
      <c r="M282" t="s">
        <v>304</v>
      </c>
      <c r="N282" t="s">
        <v>990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4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 t="s">
        <v>2</v>
      </c>
      <c r="CP282" t="s">
        <v>44</v>
      </c>
      <c r="CQ282" t="s">
        <v>862</v>
      </c>
      <c r="CR282" t="s">
        <v>863</v>
      </c>
      <c r="CS282" t="s">
        <v>297</v>
      </c>
      <c r="CT282" t="s">
        <v>860</v>
      </c>
      <c r="CU282" t="s">
        <v>852</v>
      </c>
      <c r="CV282" t="s">
        <v>298</v>
      </c>
      <c r="CW282">
        <v>2020</v>
      </c>
      <c r="CX282">
        <v>6</v>
      </c>
      <c r="CY282" t="s">
        <v>80</v>
      </c>
      <c r="CZ282" t="s">
        <v>217</v>
      </c>
      <c r="DA282" t="s">
        <v>70</v>
      </c>
      <c r="DB282" t="s">
        <v>283</v>
      </c>
      <c r="DC282" t="s">
        <v>285</v>
      </c>
      <c r="DD282" t="s">
        <v>300</v>
      </c>
      <c r="DE282" t="s">
        <v>299</v>
      </c>
      <c r="DF282">
        <v>0</v>
      </c>
      <c r="DG282" t="s">
        <v>991</v>
      </c>
      <c r="DH282" t="s">
        <v>75</v>
      </c>
      <c r="DI282" t="s">
        <v>75</v>
      </c>
      <c r="DJ282" t="s">
        <v>75</v>
      </c>
      <c r="DK282" t="s">
        <v>75</v>
      </c>
    </row>
    <row r="283" spans="1:115" x14ac:dyDescent="0.35">
      <c r="A283" t="s">
        <v>860</v>
      </c>
      <c r="B283" t="s">
        <v>985</v>
      </c>
      <c r="C283" t="s">
        <v>1017</v>
      </c>
      <c r="D283" t="s">
        <v>1021</v>
      </c>
      <c r="E283" t="s">
        <v>988</v>
      </c>
      <c r="F283" t="s">
        <v>1019</v>
      </c>
      <c r="G283" t="s">
        <v>75</v>
      </c>
      <c r="H283" t="s">
        <v>75</v>
      </c>
      <c r="I283" t="s">
        <v>136</v>
      </c>
      <c r="J283" t="s">
        <v>1022</v>
      </c>
      <c r="K283" t="s">
        <v>75</v>
      </c>
      <c r="L283" t="s">
        <v>242</v>
      </c>
      <c r="M283" t="s">
        <v>242</v>
      </c>
      <c r="N283" t="s">
        <v>990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5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 t="s">
        <v>2</v>
      </c>
      <c r="CP283" t="s">
        <v>44</v>
      </c>
      <c r="CQ283" t="s">
        <v>862</v>
      </c>
      <c r="CR283" t="s">
        <v>863</v>
      </c>
      <c r="CS283" t="s">
        <v>77</v>
      </c>
      <c r="CT283" t="s">
        <v>860</v>
      </c>
      <c r="CU283" t="s">
        <v>851</v>
      </c>
      <c r="CV283" t="s">
        <v>79</v>
      </c>
      <c r="CW283">
        <v>2019</v>
      </c>
      <c r="CX283">
        <v>7</v>
      </c>
      <c r="CY283" t="s">
        <v>80</v>
      </c>
      <c r="CZ283" t="s">
        <v>83</v>
      </c>
      <c r="DA283" t="s">
        <v>70</v>
      </c>
      <c r="DB283" t="s">
        <v>70</v>
      </c>
      <c r="DC283" t="s">
        <v>78</v>
      </c>
      <c r="DD283" t="s">
        <v>82</v>
      </c>
      <c r="DE283" t="s">
        <v>81</v>
      </c>
      <c r="DF283">
        <v>0</v>
      </c>
      <c r="DG283" t="s">
        <v>991</v>
      </c>
      <c r="DH283" t="s">
        <v>75</v>
      </c>
      <c r="DI283" t="s">
        <v>75</v>
      </c>
      <c r="DJ283" t="s">
        <v>75</v>
      </c>
      <c r="DK283" t="s">
        <v>75</v>
      </c>
    </row>
    <row r="284" spans="1:115" x14ac:dyDescent="0.35">
      <c r="A284" t="s">
        <v>860</v>
      </c>
      <c r="B284" t="s">
        <v>994</v>
      </c>
      <c r="C284" t="s">
        <v>1004</v>
      </c>
      <c r="D284" t="s">
        <v>1005</v>
      </c>
      <c r="E284" t="s">
        <v>988</v>
      </c>
      <c r="F284" t="s">
        <v>1006</v>
      </c>
      <c r="G284" t="s">
        <v>242</v>
      </c>
      <c r="H284" t="s">
        <v>1024</v>
      </c>
      <c r="I284" t="s">
        <v>304</v>
      </c>
      <c r="J284" t="s">
        <v>1009</v>
      </c>
      <c r="K284" t="s">
        <v>75</v>
      </c>
      <c r="L284" t="s">
        <v>242</v>
      </c>
      <c r="M284" t="s">
        <v>304</v>
      </c>
      <c r="N284" t="s">
        <v>990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 t="s">
        <v>2</v>
      </c>
      <c r="CP284" t="s">
        <v>44</v>
      </c>
      <c r="CQ284" t="s">
        <v>866</v>
      </c>
      <c r="CR284" t="s">
        <v>867</v>
      </c>
      <c r="CS284" t="s">
        <v>307</v>
      </c>
      <c r="CT284" t="s">
        <v>860</v>
      </c>
      <c r="CU284" t="s">
        <v>852</v>
      </c>
      <c r="CV284" t="s">
        <v>308</v>
      </c>
      <c r="CW284">
        <v>2017</v>
      </c>
      <c r="CX284">
        <v>10</v>
      </c>
      <c r="CY284" t="s">
        <v>80</v>
      </c>
      <c r="CZ284" t="s">
        <v>217</v>
      </c>
      <c r="DA284" t="s">
        <v>70</v>
      </c>
      <c r="DB284" t="s">
        <v>283</v>
      </c>
      <c r="DC284" t="s">
        <v>285</v>
      </c>
      <c r="DD284" t="s">
        <v>310</v>
      </c>
      <c r="DE284" t="s">
        <v>309</v>
      </c>
      <c r="DF284">
        <v>0</v>
      </c>
      <c r="DG284" t="s">
        <v>991</v>
      </c>
      <c r="DH284" t="s">
        <v>75</v>
      </c>
      <c r="DI284" t="s">
        <v>75</v>
      </c>
      <c r="DJ284" t="s">
        <v>75</v>
      </c>
      <c r="DK284" t="s">
        <v>75</v>
      </c>
    </row>
    <row r="285" spans="1:115" x14ac:dyDescent="0.35">
      <c r="A285" t="s">
        <v>860</v>
      </c>
      <c r="B285" t="s">
        <v>994</v>
      </c>
      <c r="C285" t="s">
        <v>1004</v>
      </c>
      <c r="D285" t="s">
        <v>1115</v>
      </c>
      <c r="E285" t="s">
        <v>988</v>
      </c>
      <c r="F285" t="s">
        <v>1006</v>
      </c>
      <c r="G285" t="s">
        <v>242</v>
      </c>
      <c r="H285" t="s">
        <v>1024</v>
      </c>
      <c r="I285" t="s">
        <v>1290</v>
      </c>
      <c r="J285" t="s">
        <v>1116</v>
      </c>
      <c r="K285" t="s">
        <v>75</v>
      </c>
      <c r="L285" t="s">
        <v>242</v>
      </c>
      <c r="M285" t="s">
        <v>304</v>
      </c>
      <c r="N285" t="s">
        <v>990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 t="s">
        <v>2</v>
      </c>
      <c r="CP285" t="s">
        <v>44</v>
      </c>
      <c r="CQ285" t="s">
        <v>866</v>
      </c>
      <c r="CR285" t="s">
        <v>867</v>
      </c>
      <c r="CS285" t="s">
        <v>301</v>
      </c>
      <c r="CT285" t="s">
        <v>860</v>
      </c>
      <c r="CU285" t="s">
        <v>852</v>
      </c>
      <c r="CV285" t="s">
        <v>302</v>
      </c>
      <c r="CW285">
        <v>2019</v>
      </c>
      <c r="CX285">
        <v>4</v>
      </c>
      <c r="CY285" t="s">
        <v>80</v>
      </c>
      <c r="CZ285" t="s">
        <v>217</v>
      </c>
      <c r="DA285" t="s">
        <v>70</v>
      </c>
      <c r="DB285" t="s">
        <v>283</v>
      </c>
      <c r="DC285" t="s">
        <v>213</v>
      </c>
      <c r="DD285" t="s">
        <v>300</v>
      </c>
      <c r="DE285" t="s">
        <v>299</v>
      </c>
      <c r="DF285">
        <v>0</v>
      </c>
      <c r="DG285" t="s">
        <v>991</v>
      </c>
      <c r="DH285" t="s">
        <v>75</v>
      </c>
      <c r="DI285" t="s">
        <v>75</v>
      </c>
      <c r="DJ285" t="s">
        <v>75</v>
      </c>
      <c r="DK285" t="s">
        <v>75</v>
      </c>
    </row>
    <row r="286" spans="1:115" x14ac:dyDescent="0.35">
      <c r="A286" t="s">
        <v>860</v>
      </c>
      <c r="B286" t="s">
        <v>985</v>
      </c>
      <c r="C286" t="s">
        <v>986</v>
      </c>
      <c r="D286" t="s">
        <v>1056</v>
      </c>
      <c r="E286" t="s">
        <v>988</v>
      </c>
      <c r="F286" t="s">
        <v>989</v>
      </c>
      <c r="G286" t="s">
        <v>242</v>
      </c>
      <c r="H286" t="s">
        <v>1024</v>
      </c>
      <c r="I286" t="s">
        <v>1059</v>
      </c>
      <c r="J286" t="s">
        <v>1060</v>
      </c>
      <c r="K286" t="s">
        <v>75</v>
      </c>
      <c r="L286" t="s">
        <v>242</v>
      </c>
      <c r="M286" t="s">
        <v>242</v>
      </c>
      <c r="N286" t="s">
        <v>990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 t="s">
        <v>2</v>
      </c>
      <c r="CP286" t="s">
        <v>44</v>
      </c>
      <c r="CQ286" t="s">
        <v>862</v>
      </c>
      <c r="CR286" t="s">
        <v>863</v>
      </c>
      <c r="CS286" t="s">
        <v>123</v>
      </c>
      <c r="CT286" t="s">
        <v>860</v>
      </c>
      <c r="CU286" t="s">
        <v>851</v>
      </c>
      <c r="CV286" t="s">
        <v>124</v>
      </c>
      <c r="CW286">
        <v>2019</v>
      </c>
      <c r="CX286">
        <v>6</v>
      </c>
      <c r="CY286" t="s">
        <v>74</v>
      </c>
      <c r="CZ286" t="s">
        <v>76</v>
      </c>
      <c r="DA286" t="s">
        <v>70</v>
      </c>
      <c r="DB286" t="s">
        <v>70</v>
      </c>
      <c r="DC286" t="s">
        <v>115</v>
      </c>
      <c r="DD286" t="s">
        <v>126</v>
      </c>
      <c r="DE286" t="s">
        <v>125</v>
      </c>
      <c r="DF286">
        <v>0</v>
      </c>
      <c r="DG286" t="s">
        <v>991</v>
      </c>
      <c r="DH286" t="s">
        <v>75</v>
      </c>
      <c r="DI286" t="s">
        <v>75</v>
      </c>
      <c r="DJ286" t="s">
        <v>75</v>
      </c>
      <c r="DK286" t="s">
        <v>75</v>
      </c>
    </row>
    <row r="287" spans="1:115" x14ac:dyDescent="0.35">
      <c r="A287" t="s">
        <v>860</v>
      </c>
      <c r="B287" t="s">
        <v>985</v>
      </c>
      <c r="C287" t="s">
        <v>986</v>
      </c>
      <c r="D287" t="s">
        <v>1063</v>
      </c>
      <c r="E287" t="s">
        <v>988</v>
      </c>
      <c r="F287" t="s">
        <v>989</v>
      </c>
      <c r="G287" t="s">
        <v>242</v>
      </c>
      <c r="H287" t="s">
        <v>1024</v>
      </c>
      <c r="I287" t="s">
        <v>719</v>
      </c>
      <c r="J287" t="s">
        <v>1203</v>
      </c>
      <c r="K287" t="s">
        <v>75</v>
      </c>
      <c r="L287" t="s">
        <v>242</v>
      </c>
      <c r="M287" t="s">
        <v>719</v>
      </c>
      <c r="N287" t="s">
        <v>990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2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 t="s">
        <v>2</v>
      </c>
      <c r="CP287" t="s">
        <v>44</v>
      </c>
      <c r="CQ287" t="s">
        <v>862</v>
      </c>
      <c r="CR287" t="s">
        <v>863</v>
      </c>
      <c r="CS287" t="s">
        <v>718</v>
      </c>
      <c r="CT287" t="s">
        <v>860</v>
      </c>
      <c r="CU287" t="s">
        <v>851</v>
      </c>
      <c r="CV287" t="s">
        <v>719</v>
      </c>
      <c r="CW287">
        <v>2020</v>
      </c>
      <c r="CX287">
        <v>4</v>
      </c>
      <c r="CY287" t="s">
        <v>74</v>
      </c>
      <c r="CZ287" t="s">
        <v>76</v>
      </c>
      <c r="DA287" t="s">
        <v>70</v>
      </c>
      <c r="DB287" t="s">
        <v>718</v>
      </c>
      <c r="DC287" t="s">
        <v>135</v>
      </c>
      <c r="DD287" t="s">
        <v>721</v>
      </c>
      <c r="DE287" t="s">
        <v>720</v>
      </c>
      <c r="DF287">
        <v>0</v>
      </c>
      <c r="DG287" t="s">
        <v>991</v>
      </c>
      <c r="DH287" t="s">
        <v>75</v>
      </c>
      <c r="DI287" t="s">
        <v>75</v>
      </c>
      <c r="DJ287" t="s">
        <v>75</v>
      </c>
      <c r="DK287" t="s">
        <v>75</v>
      </c>
    </row>
    <row r="288" spans="1:115" x14ac:dyDescent="0.35">
      <c r="A288" t="s">
        <v>860</v>
      </c>
      <c r="B288" t="s">
        <v>985</v>
      </c>
      <c r="C288" t="s">
        <v>986</v>
      </c>
      <c r="D288" t="s">
        <v>992</v>
      </c>
      <c r="E288" t="s">
        <v>988</v>
      </c>
      <c r="F288" t="s">
        <v>989</v>
      </c>
      <c r="G288" t="s">
        <v>75</v>
      </c>
      <c r="H288" t="s">
        <v>75</v>
      </c>
      <c r="I288" t="s">
        <v>383</v>
      </c>
      <c r="J288" t="s">
        <v>1016</v>
      </c>
      <c r="K288" t="s">
        <v>75</v>
      </c>
      <c r="L288" t="s">
        <v>242</v>
      </c>
      <c r="M288" t="s">
        <v>383</v>
      </c>
      <c r="N288" t="s">
        <v>990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 t="s">
        <v>2</v>
      </c>
      <c r="CP288" t="s">
        <v>44</v>
      </c>
      <c r="CQ288" t="s">
        <v>862</v>
      </c>
      <c r="CR288" t="s">
        <v>863</v>
      </c>
      <c r="CS288" t="s">
        <v>382</v>
      </c>
      <c r="CT288" t="s">
        <v>860</v>
      </c>
      <c r="CU288" t="s">
        <v>851</v>
      </c>
      <c r="CV288" t="s">
        <v>383</v>
      </c>
      <c r="CW288">
        <v>2020</v>
      </c>
      <c r="CX288">
        <v>5</v>
      </c>
      <c r="CY288" t="s">
        <v>74</v>
      </c>
      <c r="CZ288" t="s">
        <v>76</v>
      </c>
      <c r="DA288" t="s">
        <v>70</v>
      </c>
      <c r="DB288" t="s">
        <v>382</v>
      </c>
      <c r="DC288" t="s">
        <v>156</v>
      </c>
      <c r="DD288" t="s">
        <v>385</v>
      </c>
      <c r="DE288" t="s">
        <v>384</v>
      </c>
      <c r="DF288">
        <v>0</v>
      </c>
      <c r="DG288" t="s">
        <v>991</v>
      </c>
      <c r="DH288" t="s">
        <v>75</v>
      </c>
      <c r="DI288" t="s">
        <v>75</v>
      </c>
      <c r="DJ288" t="s">
        <v>75</v>
      </c>
      <c r="DK288" t="s">
        <v>75</v>
      </c>
    </row>
    <row r="289" spans="1:115" x14ac:dyDescent="0.35">
      <c r="A289" t="s">
        <v>860</v>
      </c>
      <c r="B289" t="s">
        <v>994</v>
      </c>
      <c r="C289" t="s">
        <v>1093</v>
      </c>
      <c r="D289" t="s">
        <v>1097</v>
      </c>
      <c r="E289" t="s">
        <v>988</v>
      </c>
      <c r="F289" t="s">
        <v>1095</v>
      </c>
      <c r="G289" t="s">
        <v>242</v>
      </c>
      <c r="H289" t="s">
        <v>1024</v>
      </c>
      <c r="I289" t="s">
        <v>574</v>
      </c>
      <c r="J289" t="s">
        <v>1098</v>
      </c>
      <c r="K289" t="s">
        <v>75</v>
      </c>
      <c r="L289" t="s">
        <v>242</v>
      </c>
      <c r="M289" t="s">
        <v>242</v>
      </c>
      <c r="N289" t="s">
        <v>990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 t="s">
        <v>2</v>
      </c>
      <c r="CP289" t="s">
        <v>44</v>
      </c>
      <c r="CQ289" t="s">
        <v>862</v>
      </c>
      <c r="CR289" t="s">
        <v>863</v>
      </c>
      <c r="CS289" t="s">
        <v>572</v>
      </c>
      <c r="CT289" t="s">
        <v>860</v>
      </c>
      <c r="CU289" t="s">
        <v>852</v>
      </c>
      <c r="CV289" t="s">
        <v>574</v>
      </c>
      <c r="CW289">
        <v>2020</v>
      </c>
      <c r="CX289">
        <v>8</v>
      </c>
      <c r="CY289" t="s">
        <v>74</v>
      </c>
      <c r="CZ289" t="s">
        <v>571</v>
      </c>
      <c r="DA289" t="s">
        <v>70</v>
      </c>
      <c r="DB289" t="s">
        <v>567</v>
      </c>
      <c r="DC289" t="s">
        <v>573</v>
      </c>
      <c r="DD289" t="s">
        <v>576</v>
      </c>
      <c r="DE289" t="s">
        <v>575</v>
      </c>
      <c r="DF289">
        <v>0</v>
      </c>
      <c r="DG289" t="s">
        <v>991</v>
      </c>
      <c r="DH289" t="s">
        <v>75</v>
      </c>
      <c r="DI289" t="s">
        <v>75</v>
      </c>
      <c r="DJ289" t="s">
        <v>75</v>
      </c>
      <c r="DK289" t="s">
        <v>75</v>
      </c>
    </row>
    <row r="290" spans="1:115" x14ac:dyDescent="0.35">
      <c r="A290" t="s">
        <v>860</v>
      </c>
      <c r="B290" t="s">
        <v>994</v>
      </c>
      <c r="C290" t="s">
        <v>1093</v>
      </c>
      <c r="D290" t="s">
        <v>1100</v>
      </c>
      <c r="E290" t="s">
        <v>988</v>
      </c>
      <c r="F290" t="s">
        <v>1095</v>
      </c>
      <c r="G290" t="s">
        <v>242</v>
      </c>
      <c r="H290" t="s">
        <v>1024</v>
      </c>
      <c r="I290" t="s">
        <v>588</v>
      </c>
      <c r="J290" t="s">
        <v>1101</v>
      </c>
      <c r="K290" t="s">
        <v>75</v>
      </c>
      <c r="L290" t="s">
        <v>242</v>
      </c>
      <c r="M290" t="s">
        <v>242</v>
      </c>
      <c r="N290" t="s">
        <v>990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 t="s">
        <v>2</v>
      </c>
      <c r="CP290" t="s">
        <v>44</v>
      </c>
      <c r="CQ290" t="s">
        <v>862</v>
      </c>
      <c r="CR290" t="s">
        <v>863</v>
      </c>
      <c r="CS290" t="s">
        <v>586</v>
      </c>
      <c r="CT290" t="s">
        <v>860</v>
      </c>
      <c r="CU290" t="s">
        <v>852</v>
      </c>
      <c r="CV290" t="s">
        <v>588</v>
      </c>
      <c r="CW290">
        <v>2020</v>
      </c>
      <c r="CX290">
        <v>7</v>
      </c>
      <c r="CY290" t="s">
        <v>74</v>
      </c>
      <c r="CZ290" t="s">
        <v>591</v>
      </c>
      <c r="DA290" t="s">
        <v>70</v>
      </c>
      <c r="DB290" t="s">
        <v>585</v>
      </c>
      <c r="DC290" t="s">
        <v>587</v>
      </c>
      <c r="DD290" t="s">
        <v>590</v>
      </c>
      <c r="DE290" t="s">
        <v>589</v>
      </c>
      <c r="DF290">
        <v>0</v>
      </c>
      <c r="DG290" t="s">
        <v>991</v>
      </c>
      <c r="DH290" t="s">
        <v>75</v>
      </c>
      <c r="DI290" t="s">
        <v>75</v>
      </c>
      <c r="DJ290" t="s">
        <v>75</v>
      </c>
      <c r="DK290" t="s">
        <v>75</v>
      </c>
    </row>
    <row r="291" spans="1:115" x14ac:dyDescent="0.35">
      <c r="A291" t="s">
        <v>860</v>
      </c>
      <c r="B291" t="s">
        <v>994</v>
      </c>
      <c r="C291" t="s">
        <v>1004</v>
      </c>
      <c r="D291" t="s">
        <v>1005</v>
      </c>
      <c r="E291" t="s">
        <v>988</v>
      </c>
      <c r="F291" t="s">
        <v>1006</v>
      </c>
      <c r="G291" t="s">
        <v>75</v>
      </c>
      <c r="H291" t="s">
        <v>75</v>
      </c>
      <c r="I291" t="s">
        <v>304</v>
      </c>
      <c r="J291" t="s">
        <v>1009</v>
      </c>
      <c r="K291" t="s">
        <v>75</v>
      </c>
      <c r="L291" t="s">
        <v>242</v>
      </c>
      <c r="M291" t="s">
        <v>304</v>
      </c>
      <c r="N291" t="s">
        <v>990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 t="s">
        <v>2</v>
      </c>
      <c r="CP291" t="s">
        <v>44</v>
      </c>
      <c r="CQ291" t="s">
        <v>862</v>
      </c>
      <c r="CR291" t="s">
        <v>863</v>
      </c>
      <c r="CS291" t="s">
        <v>289</v>
      </c>
      <c r="CT291" t="s">
        <v>860</v>
      </c>
      <c r="CU291" t="s">
        <v>852</v>
      </c>
      <c r="CV291" t="s">
        <v>290</v>
      </c>
      <c r="CW291">
        <v>2014</v>
      </c>
      <c r="CX291">
        <v>1</v>
      </c>
      <c r="CY291" t="s">
        <v>74</v>
      </c>
      <c r="CZ291" t="s">
        <v>217</v>
      </c>
      <c r="DA291" t="s">
        <v>70</v>
      </c>
      <c r="DB291" t="s">
        <v>283</v>
      </c>
      <c r="DC291" t="s">
        <v>285</v>
      </c>
      <c r="DD291" t="s">
        <v>292</v>
      </c>
      <c r="DE291" t="s">
        <v>291</v>
      </c>
      <c r="DF291">
        <v>0</v>
      </c>
      <c r="DG291" t="s">
        <v>991</v>
      </c>
      <c r="DH291" t="s">
        <v>75</v>
      </c>
      <c r="DI291" t="s">
        <v>75</v>
      </c>
      <c r="DJ291" t="s">
        <v>75</v>
      </c>
      <c r="DK291" t="s">
        <v>75</v>
      </c>
    </row>
    <row r="292" spans="1:115" x14ac:dyDescent="0.35">
      <c r="A292" t="s">
        <v>860</v>
      </c>
      <c r="B292" t="s">
        <v>985</v>
      </c>
      <c r="C292" t="s">
        <v>1017</v>
      </c>
      <c r="D292" t="s">
        <v>1026</v>
      </c>
      <c r="E292" t="s">
        <v>988</v>
      </c>
      <c r="F292" t="s">
        <v>1019</v>
      </c>
      <c r="G292" t="s">
        <v>242</v>
      </c>
      <c r="H292" t="s">
        <v>1024</v>
      </c>
      <c r="I292" t="s">
        <v>1292</v>
      </c>
      <c r="J292" t="s">
        <v>1293</v>
      </c>
      <c r="K292" t="s">
        <v>75</v>
      </c>
      <c r="L292" t="s">
        <v>242</v>
      </c>
      <c r="M292" t="s">
        <v>242</v>
      </c>
      <c r="N292" t="s">
        <v>990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 t="s">
        <v>2</v>
      </c>
      <c r="CP292" t="s">
        <v>44</v>
      </c>
      <c r="CQ292" t="s">
        <v>862</v>
      </c>
      <c r="CR292" t="s">
        <v>863</v>
      </c>
      <c r="CS292" t="s">
        <v>1291</v>
      </c>
      <c r="CT292" t="s">
        <v>860</v>
      </c>
      <c r="CU292" t="s">
        <v>851</v>
      </c>
      <c r="CV292" t="s">
        <v>1292</v>
      </c>
      <c r="CW292">
        <v>2019</v>
      </c>
      <c r="CX292">
        <v>6</v>
      </c>
      <c r="CY292" t="s">
        <v>74</v>
      </c>
      <c r="CZ292" t="s">
        <v>388</v>
      </c>
      <c r="DA292" t="s">
        <v>70</v>
      </c>
      <c r="DB292" t="s">
        <v>393</v>
      </c>
      <c r="DC292" t="s">
        <v>395</v>
      </c>
      <c r="DD292" t="s">
        <v>1294</v>
      </c>
      <c r="DE292" t="s">
        <v>1295</v>
      </c>
      <c r="DF292">
        <v>0</v>
      </c>
      <c r="DG292" t="s">
        <v>991</v>
      </c>
      <c r="DH292" t="s">
        <v>75</v>
      </c>
      <c r="DI292" t="s">
        <v>75</v>
      </c>
      <c r="DJ292" t="s">
        <v>75</v>
      </c>
      <c r="DK292" t="s">
        <v>75</v>
      </c>
    </row>
    <row r="293" spans="1:115" x14ac:dyDescent="0.35">
      <c r="A293" t="s">
        <v>860</v>
      </c>
      <c r="B293" t="s">
        <v>1027</v>
      </c>
      <c r="C293" t="s">
        <v>1144</v>
      </c>
      <c r="D293" t="s">
        <v>1145</v>
      </c>
      <c r="E293" t="s">
        <v>988</v>
      </c>
      <c r="F293" t="s">
        <v>1146</v>
      </c>
      <c r="G293" t="s">
        <v>242</v>
      </c>
      <c r="H293" t="s">
        <v>1024</v>
      </c>
      <c r="I293" t="s">
        <v>463</v>
      </c>
      <c r="J293" t="s">
        <v>1147</v>
      </c>
      <c r="K293" t="s">
        <v>75</v>
      </c>
      <c r="L293" t="s">
        <v>242</v>
      </c>
      <c r="M293" t="s">
        <v>242</v>
      </c>
      <c r="N293" t="s">
        <v>990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 t="s">
        <v>2</v>
      </c>
      <c r="CP293" t="s">
        <v>44</v>
      </c>
      <c r="CQ293" t="s">
        <v>862</v>
      </c>
      <c r="CR293" t="s">
        <v>863</v>
      </c>
      <c r="CS293" t="s">
        <v>462</v>
      </c>
      <c r="CT293" t="s">
        <v>860</v>
      </c>
      <c r="CU293" t="s">
        <v>855</v>
      </c>
      <c r="CV293" t="s">
        <v>463</v>
      </c>
      <c r="CW293">
        <v>2020</v>
      </c>
      <c r="CX293">
        <v>5</v>
      </c>
      <c r="CY293" t="s">
        <v>74</v>
      </c>
      <c r="CZ293" t="s">
        <v>451</v>
      </c>
      <c r="DA293" t="s">
        <v>70</v>
      </c>
      <c r="DB293" t="s">
        <v>450</v>
      </c>
      <c r="DC293" t="s">
        <v>453</v>
      </c>
      <c r="DD293" t="s">
        <v>456</v>
      </c>
      <c r="DE293" t="s">
        <v>455</v>
      </c>
      <c r="DF293">
        <v>0</v>
      </c>
      <c r="DG293" t="s">
        <v>991</v>
      </c>
      <c r="DH293" t="s">
        <v>75</v>
      </c>
      <c r="DI293" t="s">
        <v>75</v>
      </c>
      <c r="DJ293" t="s">
        <v>75</v>
      </c>
      <c r="DK293" t="s">
        <v>75</v>
      </c>
    </row>
    <row r="294" spans="1:115" x14ac:dyDescent="0.35">
      <c r="A294" t="s">
        <v>860</v>
      </c>
      <c r="B294" t="s">
        <v>1027</v>
      </c>
      <c r="C294" t="s">
        <v>1028</v>
      </c>
      <c r="D294" t="s">
        <v>1237</v>
      </c>
      <c r="E294" t="s">
        <v>988</v>
      </c>
      <c r="F294" t="s">
        <v>1029</v>
      </c>
      <c r="G294" t="s">
        <v>242</v>
      </c>
      <c r="H294" t="s">
        <v>1024</v>
      </c>
      <c r="I294" t="s">
        <v>1238</v>
      </c>
      <c r="J294" t="s">
        <v>1239</v>
      </c>
      <c r="K294" t="s">
        <v>75</v>
      </c>
      <c r="L294" t="s">
        <v>242</v>
      </c>
      <c r="M294" t="s">
        <v>242</v>
      </c>
      <c r="N294" t="s">
        <v>990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 t="s">
        <v>2</v>
      </c>
      <c r="CP294" t="s">
        <v>44</v>
      </c>
      <c r="CQ294" t="s">
        <v>862</v>
      </c>
      <c r="CR294" t="s">
        <v>863</v>
      </c>
      <c r="CS294" t="s">
        <v>475</v>
      </c>
      <c r="CT294" t="s">
        <v>860</v>
      </c>
      <c r="CU294" t="s">
        <v>855</v>
      </c>
      <c r="CV294" t="s">
        <v>477</v>
      </c>
      <c r="CW294">
        <v>2020</v>
      </c>
      <c r="CX294">
        <v>7</v>
      </c>
      <c r="CY294" t="s">
        <v>74</v>
      </c>
      <c r="CZ294" t="s">
        <v>451</v>
      </c>
      <c r="DA294" t="s">
        <v>70</v>
      </c>
      <c r="DB294" t="s">
        <v>450</v>
      </c>
      <c r="DC294" t="s">
        <v>476</v>
      </c>
      <c r="DD294" t="s">
        <v>479</v>
      </c>
      <c r="DE294" t="s">
        <v>478</v>
      </c>
      <c r="DF294">
        <v>0</v>
      </c>
      <c r="DG294" t="s">
        <v>991</v>
      </c>
      <c r="DH294" t="s">
        <v>75</v>
      </c>
      <c r="DI294" t="s">
        <v>75</v>
      </c>
      <c r="DJ294" t="s">
        <v>75</v>
      </c>
      <c r="DK294" t="s">
        <v>75</v>
      </c>
    </row>
    <row r="295" spans="1:115" x14ac:dyDescent="0.35">
      <c r="A295" t="s">
        <v>860</v>
      </c>
      <c r="B295" t="s">
        <v>994</v>
      </c>
      <c r="C295" t="s">
        <v>1004</v>
      </c>
      <c r="D295" t="s">
        <v>1005</v>
      </c>
      <c r="E295" t="s">
        <v>988</v>
      </c>
      <c r="F295" t="s">
        <v>1006</v>
      </c>
      <c r="G295" t="s">
        <v>242</v>
      </c>
      <c r="H295" t="s">
        <v>1024</v>
      </c>
      <c r="I295" t="s">
        <v>304</v>
      </c>
      <c r="J295" t="s">
        <v>1009</v>
      </c>
      <c r="K295" t="s">
        <v>75</v>
      </c>
      <c r="L295" t="s">
        <v>242</v>
      </c>
      <c r="M295" t="s">
        <v>304</v>
      </c>
      <c r="N295" t="s">
        <v>990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 t="s">
        <v>2</v>
      </c>
      <c r="CP295" t="s">
        <v>44</v>
      </c>
      <c r="CQ295" t="s">
        <v>864</v>
      </c>
      <c r="CR295" t="s">
        <v>865</v>
      </c>
      <c r="CS295" t="s">
        <v>283</v>
      </c>
      <c r="CT295" t="s">
        <v>860</v>
      </c>
      <c r="CU295" t="s">
        <v>852</v>
      </c>
      <c r="CV295" t="s">
        <v>304</v>
      </c>
      <c r="CW295">
        <v>2017</v>
      </c>
      <c r="CX295">
        <v>9</v>
      </c>
      <c r="CY295" t="s">
        <v>74</v>
      </c>
      <c r="CZ295" t="s">
        <v>217</v>
      </c>
      <c r="DA295" t="s">
        <v>70</v>
      </c>
      <c r="DB295" t="s">
        <v>283</v>
      </c>
      <c r="DC295" t="s">
        <v>285</v>
      </c>
      <c r="DD295" t="s">
        <v>306</v>
      </c>
      <c r="DE295" t="s">
        <v>305</v>
      </c>
      <c r="DF295">
        <v>0</v>
      </c>
      <c r="DG295" t="s">
        <v>991</v>
      </c>
      <c r="DH295" t="s">
        <v>75</v>
      </c>
      <c r="DI295" t="s">
        <v>75</v>
      </c>
      <c r="DJ295" t="s">
        <v>75</v>
      </c>
      <c r="DK295" t="s">
        <v>75</v>
      </c>
    </row>
    <row r="296" spans="1:115" x14ac:dyDescent="0.35">
      <c r="A296" t="s">
        <v>860</v>
      </c>
      <c r="B296" t="s">
        <v>1045</v>
      </c>
      <c r="C296" t="s">
        <v>1197</v>
      </c>
      <c r="D296" t="s">
        <v>1201</v>
      </c>
      <c r="E296" t="s">
        <v>988</v>
      </c>
      <c r="F296" t="s">
        <v>1199</v>
      </c>
      <c r="G296" t="s">
        <v>242</v>
      </c>
      <c r="H296" t="s">
        <v>1024</v>
      </c>
      <c r="I296" t="s">
        <v>1054</v>
      </c>
      <c r="J296" t="s">
        <v>1055</v>
      </c>
      <c r="K296" t="s">
        <v>75</v>
      </c>
      <c r="L296" t="s">
        <v>242</v>
      </c>
      <c r="M296" t="s">
        <v>242</v>
      </c>
      <c r="N296" t="s">
        <v>990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 t="s">
        <v>2</v>
      </c>
      <c r="CP296" t="s">
        <v>44</v>
      </c>
      <c r="CQ296" t="s">
        <v>866</v>
      </c>
      <c r="CR296" t="s">
        <v>867</v>
      </c>
      <c r="CS296" t="s">
        <v>705</v>
      </c>
      <c r="CT296" t="s">
        <v>860</v>
      </c>
      <c r="CU296" t="s">
        <v>856</v>
      </c>
      <c r="CV296" t="s">
        <v>707</v>
      </c>
      <c r="CW296">
        <v>2019</v>
      </c>
      <c r="CX296">
        <v>1</v>
      </c>
      <c r="CY296" t="s">
        <v>74</v>
      </c>
      <c r="CZ296" t="s">
        <v>703</v>
      </c>
      <c r="DA296" t="s">
        <v>70</v>
      </c>
      <c r="DB296" t="s">
        <v>704</v>
      </c>
      <c r="DC296" t="s">
        <v>706</v>
      </c>
      <c r="DD296" t="s">
        <v>75</v>
      </c>
      <c r="DE296" t="s">
        <v>75</v>
      </c>
      <c r="DF296">
        <v>0</v>
      </c>
      <c r="DG296" t="s">
        <v>991</v>
      </c>
      <c r="DH296" t="s">
        <v>75</v>
      </c>
      <c r="DI296" t="s">
        <v>75</v>
      </c>
      <c r="DJ296" t="s">
        <v>75</v>
      </c>
      <c r="DK296" t="s">
        <v>75</v>
      </c>
    </row>
    <row r="297" spans="1:115" x14ac:dyDescent="0.35">
      <c r="A297" t="s">
        <v>860</v>
      </c>
      <c r="B297" t="s">
        <v>985</v>
      </c>
      <c r="C297" t="s">
        <v>986</v>
      </c>
      <c r="D297" t="s">
        <v>1063</v>
      </c>
      <c r="E297" t="s">
        <v>988</v>
      </c>
      <c r="F297" t="s">
        <v>989</v>
      </c>
      <c r="G297" t="s">
        <v>242</v>
      </c>
      <c r="H297" t="s">
        <v>1024</v>
      </c>
      <c r="I297" t="s">
        <v>743</v>
      </c>
      <c r="J297" t="s">
        <v>1212</v>
      </c>
      <c r="K297" t="s">
        <v>75</v>
      </c>
      <c r="L297" t="s">
        <v>242</v>
      </c>
      <c r="M297" t="s">
        <v>743</v>
      </c>
      <c r="N297" t="s">
        <v>990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 t="s">
        <v>2</v>
      </c>
      <c r="CP297" t="s">
        <v>44</v>
      </c>
      <c r="CQ297" t="s">
        <v>866</v>
      </c>
      <c r="CR297" t="s">
        <v>867</v>
      </c>
      <c r="CS297" t="s">
        <v>742</v>
      </c>
      <c r="CT297" t="s">
        <v>860</v>
      </c>
      <c r="CU297" t="s">
        <v>851</v>
      </c>
      <c r="CV297" t="s">
        <v>743</v>
      </c>
      <c r="CW297">
        <v>2020</v>
      </c>
      <c r="CX297">
        <v>6</v>
      </c>
      <c r="CY297" t="s">
        <v>74</v>
      </c>
      <c r="CZ297" t="s">
        <v>76</v>
      </c>
      <c r="DA297" t="s">
        <v>70</v>
      </c>
      <c r="DB297" t="s">
        <v>742</v>
      </c>
      <c r="DC297" t="s">
        <v>135</v>
      </c>
      <c r="DD297" t="s">
        <v>745</v>
      </c>
      <c r="DE297" t="s">
        <v>744</v>
      </c>
      <c r="DF297">
        <v>0</v>
      </c>
      <c r="DG297" t="s">
        <v>991</v>
      </c>
      <c r="DH297" t="s">
        <v>75</v>
      </c>
      <c r="DI297" t="s">
        <v>75</v>
      </c>
      <c r="DJ297" t="s">
        <v>75</v>
      </c>
      <c r="DK297" t="s">
        <v>75</v>
      </c>
    </row>
    <row r="298" spans="1:115" x14ac:dyDescent="0.35">
      <c r="A298" t="s">
        <v>860</v>
      </c>
      <c r="B298" t="s">
        <v>994</v>
      </c>
      <c r="C298" t="s">
        <v>1004</v>
      </c>
      <c r="D298" t="s">
        <v>1005</v>
      </c>
      <c r="E298" t="s">
        <v>988</v>
      </c>
      <c r="F298" t="s">
        <v>1006</v>
      </c>
      <c r="G298" t="s">
        <v>242</v>
      </c>
      <c r="H298" t="s">
        <v>1024</v>
      </c>
      <c r="I298" t="s">
        <v>1218</v>
      </c>
      <c r="J298" t="s">
        <v>1219</v>
      </c>
      <c r="K298" t="s">
        <v>75</v>
      </c>
      <c r="L298" t="s">
        <v>242</v>
      </c>
      <c r="M298" t="s">
        <v>304</v>
      </c>
      <c r="N298" t="s">
        <v>990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 t="s">
        <v>2</v>
      </c>
      <c r="CP298" t="s">
        <v>44</v>
      </c>
      <c r="CQ298" t="s">
        <v>866</v>
      </c>
      <c r="CR298" t="s">
        <v>867</v>
      </c>
      <c r="CS298" t="s">
        <v>326</v>
      </c>
      <c r="CT298" t="s">
        <v>860</v>
      </c>
      <c r="CU298" t="s">
        <v>852</v>
      </c>
      <c r="CV298" t="s">
        <v>327</v>
      </c>
      <c r="CW298">
        <v>2017</v>
      </c>
      <c r="CX298">
        <v>12</v>
      </c>
      <c r="CY298" t="s">
        <v>74</v>
      </c>
      <c r="CZ298" t="s">
        <v>217</v>
      </c>
      <c r="DA298" t="s">
        <v>70</v>
      </c>
      <c r="DB298" t="s">
        <v>283</v>
      </c>
      <c r="DC298" t="s">
        <v>285</v>
      </c>
      <c r="DD298" t="s">
        <v>306</v>
      </c>
      <c r="DE298" t="s">
        <v>328</v>
      </c>
      <c r="DF298">
        <v>0</v>
      </c>
      <c r="DG298" t="s">
        <v>991</v>
      </c>
      <c r="DH298" t="s">
        <v>75</v>
      </c>
      <c r="DI298" t="s">
        <v>75</v>
      </c>
      <c r="DJ298" t="s">
        <v>75</v>
      </c>
      <c r="DK298" t="s">
        <v>75</v>
      </c>
    </row>
    <row r="299" spans="1:115" x14ac:dyDescent="0.35">
      <c r="A299" t="s">
        <v>860</v>
      </c>
      <c r="B299" t="s">
        <v>994</v>
      </c>
      <c r="C299" t="s">
        <v>1004</v>
      </c>
      <c r="D299" t="s">
        <v>1005</v>
      </c>
      <c r="E299" t="s">
        <v>988</v>
      </c>
      <c r="F299" t="s">
        <v>1006</v>
      </c>
      <c r="G299" t="s">
        <v>242</v>
      </c>
      <c r="H299" t="s">
        <v>1024</v>
      </c>
      <c r="I299" t="s">
        <v>345</v>
      </c>
      <c r="J299" t="s">
        <v>1224</v>
      </c>
      <c r="K299" t="s">
        <v>75</v>
      </c>
      <c r="L299" t="s">
        <v>242</v>
      </c>
      <c r="M299" t="s">
        <v>304</v>
      </c>
      <c r="N299" t="s">
        <v>990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 t="s">
        <v>2</v>
      </c>
      <c r="CP299" t="s">
        <v>44</v>
      </c>
      <c r="CQ299" t="s">
        <v>866</v>
      </c>
      <c r="CR299" t="s">
        <v>867</v>
      </c>
      <c r="CS299" t="s">
        <v>344</v>
      </c>
      <c r="CT299" t="s">
        <v>860</v>
      </c>
      <c r="CU299" t="s">
        <v>852</v>
      </c>
      <c r="CV299" t="s">
        <v>345</v>
      </c>
      <c r="CW299">
        <v>2018</v>
      </c>
      <c r="CX299">
        <v>2</v>
      </c>
      <c r="CY299" t="s">
        <v>74</v>
      </c>
      <c r="CZ299" t="s">
        <v>217</v>
      </c>
      <c r="DA299" t="s">
        <v>70</v>
      </c>
      <c r="DB299" t="s">
        <v>283</v>
      </c>
      <c r="DC299" t="s">
        <v>285</v>
      </c>
      <c r="DD299" t="s">
        <v>347</v>
      </c>
      <c r="DE299" t="s">
        <v>346</v>
      </c>
      <c r="DF299">
        <v>0</v>
      </c>
      <c r="DG299" t="s">
        <v>991</v>
      </c>
      <c r="DH299" t="s">
        <v>75</v>
      </c>
      <c r="DI299" t="s">
        <v>75</v>
      </c>
      <c r="DJ299" t="s">
        <v>75</v>
      </c>
      <c r="DK299" t="s">
        <v>75</v>
      </c>
    </row>
    <row r="300" spans="1:115" x14ac:dyDescent="0.35">
      <c r="A300" t="s">
        <v>860</v>
      </c>
      <c r="B300" t="s">
        <v>994</v>
      </c>
      <c r="C300" t="s">
        <v>1004</v>
      </c>
      <c r="D300" t="s">
        <v>1005</v>
      </c>
      <c r="E300" t="s">
        <v>988</v>
      </c>
      <c r="F300" t="s">
        <v>1006</v>
      </c>
      <c r="G300" t="s">
        <v>242</v>
      </c>
      <c r="H300" t="s">
        <v>1024</v>
      </c>
      <c r="I300" t="s">
        <v>304</v>
      </c>
      <c r="J300" t="s">
        <v>1009</v>
      </c>
      <c r="K300" t="s">
        <v>75</v>
      </c>
      <c r="L300" t="s">
        <v>242</v>
      </c>
      <c r="M300" t="s">
        <v>304</v>
      </c>
      <c r="N300" t="s">
        <v>990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 t="s">
        <v>2</v>
      </c>
      <c r="CP300" t="s">
        <v>44</v>
      </c>
      <c r="CQ300" t="s">
        <v>866</v>
      </c>
      <c r="CR300" t="s">
        <v>867</v>
      </c>
      <c r="CS300" t="s">
        <v>355</v>
      </c>
      <c r="CT300" t="s">
        <v>860</v>
      </c>
      <c r="CU300" t="s">
        <v>852</v>
      </c>
      <c r="CV300" t="s">
        <v>356</v>
      </c>
      <c r="CW300">
        <v>2019</v>
      </c>
      <c r="CX300">
        <v>10</v>
      </c>
      <c r="CY300" t="s">
        <v>74</v>
      </c>
      <c r="CZ300" t="s">
        <v>217</v>
      </c>
      <c r="DA300" t="s">
        <v>70</v>
      </c>
      <c r="DB300" t="s">
        <v>283</v>
      </c>
      <c r="DC300" t="s">
        <v>285</v>
      </c>
      <c r="DD300" t="s">
        <v>358</v>
      </c>
      <c r="DE300" t="s">
        <v>357</v>
      </c>
      <c r="DF300">
        <v>0</v>
      </c>
      <c r="DG300" t="s">
        <v>991</v>
      </c>
      <c r="DH300" t="s">
        <v>75</v>
      </c>
      <c r="DI300" t="s">
        <v>75</v>
      </c>
      <c r="DJ300" t="s">
        <v>75</v>
      </c>
      <c r="DK300" t="s">
        <v>75</v>
      </c>
    </row>
    <row r="301" spans="1:115" x14ac:dyDescent="0.35">
      <c r="A301" t="s">
        <v>860</v>
      </c>
      <c r="B301" t="s">
        <v>985</v>
      </c>
      <c r="C301" t="s">
        <v>1017</v>
      </c>
      <c r="D301" t="s">
        <v>1124</v>
      </c>
      <c r="E301" t="s">
        <v>988</v>
      </c>
      <c r="F301" t="s">
        <v>1019</v>
      </c>
      <c r="G301" t="s">
        <v>242</v>
      </c>
      <c r="H301" t="s">
        <v>1024</v>
      </c>
      <c r="I301" t="s">
        <v>403</v>
      </c>
      <c r="J301" t="s">
        <v>1125</v>
      </c>
      <c r="K301" t="s">
        <v>75</v>
      </c>
      <c r="L301" t="s">
        <v>242</v>
      </c>
      <c r="M301" t="s">
        <v>242</v>
      </c>
      <c r="N301" t="s">
        <v>990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 t="s">
        <v>2</v>
      </c>
      <c r="CP301" t="s">
        <v>44</v>
      </c>
      <c r="CQ301" t="s">
        <v>866</v>
      </c>
      <c r="CR301" t="s">
        <v>867</v>
      </c>
      <c r="CS301" t="s">
        <v>401</v>
      </c>
      <c r="CT301" t="s">
        <v>860</v>
      </c>
      <c r="CU301" t="s">
        <v>851</v>
      </c>
      <c r="CV301" t="s">
        <v>403</v>
      </c>
      <c r="CW301">
        <v>2020</v>
      </c>
      <c r="CX301">
        <v>2</v>
      </c>
      <c r="CY301" t="s">
        <v>74</v>
      </c>
      <c r="CZ301" t="s">
        <v>388</v>
      </c>
      <c r="DA301" t="s">
        <v>70</v>
      </c>
      <c r="DB301" t="s">
        <v>393</v>
      </c>
      <c r="DC301" t="s">
        <v>402</v>
      </c>
      <c r="DD301" t="s">
        <v>405</v>
      </c>
      <c r="DE301" t="s">
        <v>404</v>
      </c>
      <c r="DF301">
        <v>0</v>
      </c>
      <c r="DG301" t="s">
        <v>991</v>
      </c>
      <c r="DH301" t="s">
        <v>75</v>
      </c>
      <c r="DI301" t="s">
        <v>75</v>
      </c>
      <c r="DJ301" t="s">
        <v>75</v>
      </c>
      <c r="DK301" t="s">
        <v>75</v>
      </c>
    </row>
    <row r="302" spans="1:115" x14ac:dyDescent="0.35">
      <c r="A302" t="s">
        <v>860</v>
      </c>
      <c r="B302" t="s">
        <v>985</v>
      </c>
      <c r="C302" t="s">
        <v>986</v>
      </c>
      <c r="D302" t="s">
        <v>1063</v>
      </c>
      <c r="E302" t="s">
        <v>988</v>
      </c>
      <c r="F302" t="s">
        <v>989</v>
      </c>
      <c r="G302" t="s">
        <v>242</v>
      </c>
      <c r="H302" t="s">
        <v>1024</v>
      </c>
      <c r="I302" t="s">
        <v>723</v>
      </c>
      <c r="J302" t="s">
        <v>1204</v>
      </c>
      <c r="K302" t="s">
        <v>75</v>
      </c>
      <c r="L302" t="s">
        <v>242</v>
      </c>
      <c r="M302" t="s">
        <v>723</v>
      </c>
      <c r="N302" t="s">
        <v>990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 t="s">
        <v>2</v>
      </c>
      <c r="CP302" t="s">
        <v>44</v>
      </c>
      <c r="CQ302" t="s">
        <v>868</v>
      </c>
      <c r="CR302" t="s">
        <v>869</v>
      </c>
      <c r="CS302" t="s">
        <v>722</v>
      </c>
      <c r="CT302" t="s">
        <v>860</v>
      </c>
      <c r="CU302" t="s">
        <v>851</v>
      </c>
      <c r="CV302" t="s">
        <v>723</v>
      </c>
      <c r="CW302">
        <v>2020</v>
      </c>
      <c r="CX302">
        <v>5</v>
      </c>
      <c r="CY302" t="s">
        <v>74</v>
      </c>
      <c r="CZ302" t="s">
        <v>76</v>
      </c>
      <c r="DA302" t="s">
        <v>70</v>
      </c>
      <c r="DB302" t="s">
        <v>722</v>
      </c>
      <c r="DC302" t="s">
        <v>135</v>
      </c>
      <c r="DD302" t="s">
        <v>244</v>
      </c>
      <c r="DE302" t="s">
        <v>724</v>
      </c>
      <c r="DF302">
        <v>0</v>
      </c>
      <c r="DG302" t="s">
        <v>991</v>
      </c>
      <c r="DH302" t="s">
        <v>75</v>
      </c>
      <c r="DI302" t="s">
        <v>75</v>
      </c>
      <c r="DJ302" t="s">
        <v>75</v>
      </c>
      <c r="DK302" t="s">
        <v>75</v>
      </c>
    </row>
    <row r="303" spans="1:115" x14ac:dyDescent="0.35">
      <c r="A303" t="s">
        <v>860</v>
      </c>
      <c r="B303" t="s">
        <v>985</v>
      </c>
      <c r="C303" t="s">
        <v>986</v>
      </c>
      <c r="D303" t="s">
        <v>992</v>
      </c>
      <c r="E303" t="s">
        <v>988</v>
      </c>
      <c r="F303" t="s">
        <v>989</v>
      </c>
      <c r="G303" t="s">
        <v>75</v>
      </c>
      <c r="H303" t="s">
        <v>75</v>
      </c>
      <c r="I303" t="s">
        <v>383</v>
      </c>
      <c r="J303" t="s">
        <v>1016</v>
      </c>
      <c r="K303" t="s">
        <v>75</v>
      </c>
      <c r="L303" t="s">
        <v>242</v>
      </c>
      <c r="M303" t="s">
        <v>383</v>
      </c>
      <c r="N303" t="s">
        <v>990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 t="s">
        <v>2</v>
      </c>
      <c r="CP303" t="s">
        <v>44</v>
      </c>
      <c r="CQ303" t="s">
        <v>868</v>
      </c>
      <c r="CR303" t="s">
        <v>869</v>
      </c>
      <c r="CS303" t="s">
        <v>382</v>
      </c>
      <c r="CT303" t="s">
        <v>860</v>
      </c>
      <c r="CU303" t="s">
        <v>851</v>
      </c>
      <c r="CV303" t="s">
        <v>383</v>
      </c>
      <c r="CW303">
        <v>2020</v>
      </c>
      <c r="CX303">
        <v>5</v>
      </c>
      <c r="CY303" t="s">
        <v>74</v>
      </c>
      <c r="CZ303" t="s">
        <v>76</v>
      </c>
      <c r="DA303" t="s">
        <v>70</v>
      </c>
      <c r="DB303" t="s">
        <v>382</v>
      </c>
      <c r="DC303" t="s">
        <v>156</v>
      </c>
      <c r="DD303" t="s">
        <v>385</v>
      </c>
      <c r="DE303" t="s">
        <v>384</v>
      </c>
      <c r="DF303">
        <v>0</v>
      </c>
      <c r="DG303" t="s">
        <v>991</v>
      </c>
      <c r="DH303" t="s">
        <v>75</v>
      </c>
      <c r="DI303" t="s">
        <v>75</v>
      </c>
      <c r="DJ303" t="s">
        <v>75</v>
      </c>
      <c r="DK303" t="s">
        <v>75</v>
      </c>
    </row>
    <row r="304" spans="1:115" x14ac:dyDescent="0.35">
      <c r="A304" t="s">
        <v>860</v>
      </c>
      <c r="B304" t="s">
        <v>985</v>
      </c>
      <c r="C304" t="s">
        <v>986</v>
      </c>
      <c r="D304" t="s">
        <v>1063</v>
      </c>
      <c r="E304" t="s">
        <v>988</v>
      </c>
      <c r="F304" t="s">
        <v>989</v>
      </c>
      <c r="G304" t="s">
        <v>242</v>
      </c>
      <c r="H304" t="s">
        <v>1024</v>
      </c>
      <c r="I304" t="s">
        <v>173</v>
      </c>
      <c r="J304" t="s">
        <v>1075</v>
      </c>
      <c r="K304" t="s">
        <v>75</v>
      </c>
      <c r="L304" t="s">
        <v>242</v>
      </c>
      <c r="M304" t="s">
        <v>242</v>
      </c>
      <c r="N304" t="s">
        <v>990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 t="s">
        <v>2</v>
      </c>
      <c r="CP304" t="s">
        <v>44</v>
      </c>
      <c r="CQ304" t="s">
        <v>868</v>
      </c>
      <c r="CR304" t="s">
        <v>869</v>
      </c>
      <c r="CS304" t="s">
        <v>172</v>
      </c>
      <c r="CT304" t="s">
        <v>860</v>
      </c>
      <c r="CU304" t="s">
        <v>851</v>
      </c>
      <c r="CV304" t="s">
        <v>173</v>
      </c>
      <c r="CW304">
        <v>2020</v>
      </c>
      <c r="CX304">
        <v>6</v>
      </c>
      <c r="CY304" t="s">
        <v>74</v>
      </c>
      <c r="CZ304" t="s">
        <v>76</v>
      </c>
      <c r="DA304" t="s">
        <v>70</v>
      </c>
      <c r="DB304" t="s">
        <v>70</v>
      </c>
      <c r="DC304" t="s">
        <v>135</v>
      </c>
      <c r="DD304" t="s">
        <v>175</v>
      </c>
      <c r="DE304" t="s">
        <v>174</v>
      </c>
      <c r="DF304">
        <v>0</v>
      </c>
      <c r="DG304" t="s">
        <v>991</v>
      </c>
      <c r="DH304" t="s">
        <v>75</v>
      </c>
      <c r="DI304" t="s">
        <v>75</v>
      </c>
      <c r="DJ304" t="s">
        <v>75</v>
      </c>
      <c r="DK304" t="s">
        <v>75</v>
      </c>
    </row>
    <row r="305" spans="1:115" x14ac:dyDescent="0.35">
      <c r="A305" t="s">
        <v>860</v>
      </c>
      <c r="B305" t="s">
        <v>985</v>
      </c>
      <c r="C305" t="s">
        <v>986</v>
      </c>
      <c r="D305" t="s">
        <v>1063</v>
      </c>
      <c r="E305" t="s">
        <v>988</v>
      </c>
      <c r="F305" t="s">
        <v>989</v>
      </c>
      <c r="G305" t="s">
        <v>242</v>
      </c>
      <c r="H305" t="s">
        <v>1024</v>
      </c>
      <c r="I305" t="s">
        <v>193</v>
      </c>
      <c r="J305" t="s">
        <v>1081</v>
      </c>
      <c r="K305" t="s">
        <v>75</v>
      </c>
      <c r="L305" t="s">
        <v>242</v>
      </c>
      <c r="M305" t="s">
        <v>242</v>
      </c>
      <c r="N305" t="s">
        <v>990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 t="s">
        <v>2</v>
      </c>
      <c r="CP305" t="s">
        <v>44</v>
      </c>
      <c r="CQ305" t="s">
        <v>868</v>
      </c>
      <c r="CR305" t="s">
        <v>869</v>
      </c>
      <c r="CS305" t="s">
        <v>192</v>
      </c>
      <c r="CT305" t="s">
        <v>860</v>
      </c>
      <c r="CU305" t="s">
        <v>851</v>
      </c>
      <c r="CV305" t="s">
        <v>193</v>
      </c>
      <c r="CW305">
        <v>2020</v>
      </c>
      <c r="CX305">
        <v>9</v>
      </c>
      <c r="CY305" t="s">
        <v>74</v>
      </c>
      <c r="CZ305" t="s">
        <v>76</v>
      </c>
      <c r="DA305" t="s">
        <v>70</v>
      </c>
      <c r="DB305" t="s">
        <v>70</v>
      </c>
      <c r="DC305" t="s">
        <v>135</v>
      </c>
      <c r="DD305" t="s">
        <v>195</v>
      </c>
      <c r="DE305" t="s">
        <v>194</v>
      </c>
      <c r="DF305">
        <v>0</v>
      </c>
      <c r="DG305" t="s">
        <v>991</v>
      </c>
      <c r="DH305" t="s">
        <v>75</v>
      </c>
      <c r="DI305" t="s">
        <v>75</v>
      </c>
      <c r="DJ305" t="s">
        <v>75</v>
      </c>
      <c r="DK305" t="s">
        <v>75</v>
      </c>
    </row>
    <row r="306" spans="1:115" x14ac:dyDescent="0.35">
      <c r="A306" t="s">
        <v>860</v>
      </c>
      <c r="B306" t="s">
        <v>994</v>
      </c>
      <c r="C306" t="s">
        <v>995</v>
      </c>
      <c r="D306" t="s">
        <v>996</v>
      </c>
      <c r="E306" t="s">
        <v>988</v>
      </c>
      <c r="F306" t="s">
        <v>997</v>
      </c>
      <c r="G306" t="s">
        <v>75</v>
      </c>
      <c r="H306" t="s">
        <v>75</v>
      </c>
      <c r="I306" t="s">
        <v>998</v>
      </c>
      <c r="J306" t="s">
        <v>999</v>
      </c>
      <c r="K306" t="s">
        <v>75</v>
      </c>
      <c r="L306" t="s">
        <v>242</v>
      </c>
      <c r="M306" t="s">
        <v>242</v>
      </c>
      <c r="N306" t="s">
        <v>990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 t="s">
        <v>2</v>
      </c>
      <c r="CP306" t="s">
        <v>44</v>
      </c>
      <c r="CQ306" t="s">
        <v>868</v>
      </c>
      <c r="CR306" t="s">
        <v>869</v>
      </c>
      <c r="CS306" t="s">
        <v>250</v>
      </c>
      <c r="CT306" t="s">
        <v>860</v>
      </c>
      <c r="CU306" t="s">
        <v>852</v>
      </c>
      <c r="CV306" t="s">
        <v>252</v>
      </c>
      <c r="CW306">
        <v>2019</v>
      </c>
      <c r="CX306">
        <v>3</v>
      </c>
      <c r="CY306" t="s">
        <v>74</v>
      </c>
      <c r="CZ306" t="s">
        <v>255</v>
      </c>
      <c r="DA306" t="s">
        <v>70</v>
      </c>
      <c r="DB306" t="s">
        <v>249</v>
      </c>
      <c r="DC306" t="s">
        <v>251</v>
      </c>
      <c r="DD306" t="s">
        <v>254</v>
      </c>
      <c r="DE306" t="s">
        <v>253</v>
      </c>
      <c r="DF306">
        <v>0</v>
      </c>
      <c r="DG306" t="s">
        <v>991</v>
      </c>
      <c r="DH306" t="s">
        <v>75</v>
      </c>
      <c r="DI306" t="s">
        <v>75</v>
      </c>
      <c r="DJ306" t="s">
        <v>75</v>
      </c>
      <c r="DK306" t="s">
        <v>75</v>
      </c>
    </row>
    <row r="307" spans="1:115" x14ac:dyDescent="0.35">
      <c r="A307" t="s">
        <v>860</v>
      </c>
      <c r="B307" t="s">
        <v>1027</v>
      </c>
      <c r="C307" t="s">
        <v>1028</v>
      </c>
      <c r="D307" t="s">
        <v>1230</v>
      </c>
      <c r="E307" t="s">
        <v>988</v>
      </c>
      <c r="F307" t="s">
        <v>1029</v>
      </c>
      <c r="G307" t="s">
        <v>242</v>
      </c>
      <c r="H307" t="s">
        <v>1024</v>
      </c>
      <c r="I307" t="s">
        <v>1231</v>
      </c>
      <c r="J307" t="s">
        <v>1232</v>
      </c>
      <c r="K307" t="s">
        <v>75</v>
      </c>
      <c r="L307" t="s">
        <v>242</v>
      </c>
      <c r="M307" t="s">
        <v>242</v>
      </c>
      <c r="N307" t="s">
        <v>990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 t="s">
        <v>2</v>
      </c>
      <c r="CP307" t="s">
        <v>44</v>
      </c>
      <c r="CQ307" t="s">
        <v>868</v>
      </c>
      <c r="CR307" t="s">
        <v>869</v>
      </c>
      <c r="CS307" t="s">
        <v>457</v>
      </c>
      <c r="CT307" t="s">
        <v>860</v>
      </c>
      <c r="CU307" t="s">
        <v>855</v>
      </c>
      <c r="CV307" t="s">
        <v>459</v>
      </c>
      <c r="CW307">
        <v>2019</v>
      </c>
      <c r="CX307">
        <v>9</v>
      </c>
      <c r="CY307" t="s">
        <v>74</v>
      </c>
      <c r="CZ307" t="s">
        <v>451</v>
      </c>
      <c r="DA307" t="s">
        <v>70</v>
      </c>
      <c r="DB307" t="s">
        <v>450</v>
      </c>
      <c r="DC307" t="s">
        <v>458</v>
      </c>
      <c r="DD307" t="s">
        <v>461</v>
      </c>
      <c r="DE307" t="s">
        <v>460</v>
      </c>
      <c r="DF307">
        <v>0</v>
      </c>
      <c r="DG307" t="s">
        <v>991</v>
      </c>
      <c r="DH307" t="s">
        <v>75</v>
      </c>
      <c r="DI307" t="s">
        <v>75</v>
      </c>
      <c r="DJ307" t="s">
        <v>75</v>
      </c>
      <c r="DK307" t="s">
        <v>75</v>
      </c>
    </row>
    <row r="308" spans="1:115" x14ac:dyDescent="0.35">
      <c r="A308" t="s">
        <v>860</v>
      </c>
      <c r="B308" t="s">
        <v>1000</v>
      </c>
      <c r="C308" t="s">
        <v>1001</v>
      </c>
      <c r="D308" t="s">
        <v>1178</v>
      </c>
      <c r="E308" t="s">
        <v>988</v>
      </c>
      <c r="F308" t="s">
        <v>1003</v>
      </c>
      <c r="G308" t="s">
        <v>242</v>
      </c>
      <c r="H308" t="s">
        <v>1024</v>
      </c>
      <c r="I308" t="s">
        <v>680</v>
      </c>
      <c r="J308" t="s">
        <v>1179</v>
      </c>
      <c r="K308" t="s">
        <v>75</v>
      </c>
      <c r="L308" t="s">
        <v>242</v>
      </c>
      <c r="M308" t="s">
        <v>242</v>
      </c>
      <c r="N308" t="s">
        <v>990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 t="s">
        <v>2</v>
      </c>
      <c r="CP308" t="s">
        <v>44</v>
      </c>
      <c r="CQ308" t="s">
        <v>868</v>
      </c>
      <c r="CR308" t="s">
        <v>869</v>
      </c>
      <c r="CS308" t="s">
        <v>678</v>
      </c>
      <c r="CT308" t="s">
        <v>860</v>
      </c>
      <c r="CU308" t="s">
        <v>853</v>
      </c>
      <c r="CV308" t="s">
        <v>680</v>
      </c>
      <c r="CW308">
        <v>2020</v>
      </c>
      <c r="CX308">
        <v>6</v>
      </c>
      <c r="CY308" t="s">
        <v>74</v>
      </c>
      <c r="CZ308" t="s">
        <v>275</v>
      </c>
      <c r="DA308" t="s">
        <v>70</v>
      </c>
      <c r="DB308" t="s">
        <v>677</v>
      </c>
      <c r="DC308" t="s">
        <v>679</v>
      </c>
      <c r="DD308" t="s">
        <v>682</v>
      </c>
      <c r="DE308" t="s">
        <v>681</v>
      </c>
      <c r="DF308">
        <v>0</v>
      </c>
      <c r="DG308" t="s">
        <v>991</v>
      </c>
      <c r="DH308" t="s">
        <v>75</v>
      </c>
      <c r="DI308" t="s">
        <v>75</v>
      </c>
      <c r="DJ308" t="s">
        <v>75</v>
      </c>
      <c r="DK308" t="s">
        <v>75</v>
      </c>
    </row>
    <row r="309" spans="1:115" x14ac:dyDescent="0.35">
      <c r="A309" t="s">
        <v>1302</v>
      </c>
      <c r="B309" t="s">
        <v>985</v>
      </c>
      <c r="C309" t="s">
        <v>986</v>
      </c>
      <c r="D309" t="s">
        <v>992</v>
      </c>
      <c r="E309" t="s">
        <v>988</v>
      </c>
      <c r="F309" t="s">
        <v>989</v>
      </c>
      <c r="G309" t="s">
        <v>242</v>
      </c>
      <c r="H309" t="s">
        <v>1024</v>
      </c>
      <c r="I309" t="s">
        <v>726</v>
      </c>
      <c r="J309" t="s">
        <v>1205</v>
      </c>
      <c r="K309" t="s">
        <v>75</v>
      </c>
      <c r="L309" t="s">
        <v>242</v>
      </c>
      <c r="M309" t="s">
        <v>726</v>
      </c>
      <c r="N309" t="s">
        <v>990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 t="s">
        <v>2</v>
      </c>
      <c r="CP309" t="s">
        <v>1299</v>
      </c>
      <c r="CQ309" t="s">
        <v>1300</v>
      </c>
      <c r="CR309" t="s">
        <v>1301</v>
      </c>
      <c r="CS309" t="s">
        <v>725</v>
      </c>
      <c r="CT309" t="s">
        <v>1303</v>
      </c>
      <c r="CU309" t="s">
        <v>851</v>
      </c>
      <c r="CV309" t="s">
        <v>726</v>
      </c>
      <c r="CW309">
        <v>2020</v>
      </c>
      <c r="CX309">
        <v>5</v>
      </c>
      <c r="CY309" t="s">
        <v>74</v>
      </c>
      <c r="CZ309" t="s">
        <v>76</v>
      </c>
      <c r="DA309" t="s">
        <v>70</v>
      </c>
      <c r="DB309" t="s">
        <v>725</v>
      </c>
      <c r="DC309" t="s">
        <v>156</v>
      </c>
      <c r="DD309" t="s">
        <v>728</v>
      </c>
      <c r="DE309" t="s">
        <v>727</v>
      </c>
      <c r="DF309">
        <v>0</v>
      </c>
      <c r="DG309" t="s">
        <v>991</v>
      </c>
      <c r="DH309" t="s">
        <v>75</v>
      </c>
      <c r="DI309" t="s">
        <v>75</v>
      </c>
      <c r="DJ309" t="s">
        <v>75</v>
      </c>
      <c r="DK309" t="s">
        <v>75</v>
      </c>
    </row>
    <row r="310" spans="1:115" x14ac:dyDescent="0.35">
      <c r="A310" t="s">
        <v>1302</v>
      </c>
      <c r="B310" t="s">
        <v>985</v>
      </c>
      <c r="C310" t="s">
        <v>986</v>
      </c>
      <c r="D310" t="s">
        <v>1063</v>
      </c>
      <c r="E310" t="s">
        <v>988</v>
      </c>
      <c r="F310" t="s">
        <v>989</v>
      </c>
      <c r="G310" t="s">
        <v>242</v>
      </c>
      <c r="H310" t="s">
        <v>1024</v>
      </c>
      <c r="I310" t="s">
        <v>189</v>
      </c>
      <c r="J310" t="s">
        <v>1080</v>
      </c>
      <c r="K310" t="s">
        <v>75</v>
      </c>
      <c r="L310" t="s">
        <v>242</v>
      </c>
      <c r="M310" t="s">
        <v>242</v>
      </c>
      <c r="N310" t="s">
        <v>990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 t="s">
        <v>2</v>
      </c>
      <c r="CP310" t="s">
        <v>1299</v>
      </c>
      <c r="CQ310" t="s">
        <v>1300</v>
      </c>
      <c r="CR310" t="s">
        <v>1301</v>
      </c>
      <c r="CS310" t="s">
        <v>188</v>
      </c>
      <c r="CT310" t="s">
        <v>1303</v>
      </c>
      <c r="CU310" t="s">
        <v>851</v>
      </c>
      <c r="CV310" t="s">
        <v>189</v>
      </c>
      <c r="CW310">
        <v>2020</v>
      </c>
      <c r="CX310">
        <v>8</v>
      </c>
      <c r="CY310" t="s">
        <v>74</v>
      </c>
      <c r="CZ310" t="s">
        <v>76</v>
      </c>
      <c r="DA310" t="s">
        <v>70</v>
      </c>
      <c r="DB310" t="s">
        <v>70</v>
      </c>
      <c r="DC310" t="s">
        <v>135</v>
      </c>
      <c r="DD310" t="s">
        <v>191</v>
      </c>
      <c r="DE310" t="s">
        <v>190</v>
      </c>
      <c r="DF310">
        <v>0</v>
      </c>
      <c r="DG310" t="s">
        <v>991</v>
      </c>
      <c r="DH310" t="s">
        <v>75</v>
      </c>
      <c r="DI310" t="s">
        <v>75</v>
      </c>
      <c r="DJ310" t="s">
        <v>75</v>
      </c>
      <c r="DK310" t="s">
        <v>75</v>
      </c>
    </row>
    <row r="311" spans="1:115" x14ac:dyDescent="0.35">
      <c r="A311" t="s">
        <v>1302</v>
      </c>
      <c r="B311" t="s">
        <v>994</v>
      </c>
      <c r="C311" t="s">
        <v>1093</v>
      </c>
      <c r="D311" t="s">
        <v>1094</v>
      </c>
      <c r="E311" t="s">
        <v>988</v>
      </c>
      <c r="F311" t="s">
        <v>1095</v>
      </c>
      <c r="G311" t="s">
        <v>242</v>
      </c>
      <c r="H311" t="s">
        <v>1024</v>
      </c>
      <c r="I311" t="s">
        <v>570</v>
      </c>
      <c r="J311" t="s">
        <v>1096</v>
      </c>
      <c r="K311" t="s">
        <v>75</v>
      </c>
      <c r="L311" t="s">
        <v>242</v>
      </c>
      <c r="M311" t="s">
        <v>242</v>
      </c>
      <c r="N311" t="s">
        <v>990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 t="s">
        <v>2</v>
      </c>
      <c r="CP311" t="s">
        <v>1299</v>
      </c>
      <c r="CQ311" t="s">
        <v>1300</v>
      </c>
      <c r="CR311" t="s">
        <v>1301</v>
      </c>
      <c r="CS311" t="s">
        <v>568</v>
      </c>
      <c r="CT311" t="s">
        <v>1303</v>
      </c>
      <c r="CU311" t="s">
        <v>852</v>
      </c>
      <c r="CV311" t="s">
        <v>570</v>
      </c>
      <c r="CW311">
        <v>2019</v>
      </c>
      <c r="CX311">
        <v>9</v>
      </c>
      <c r="CY311" t="s">
        <v>74</v>
      </c>
      <c r="CZ311" t="s">
        <v>571</v>
      </c>
      <c r="DA311" t="s">
        <v>70</v>
      </c>
      <c r="DB311" t="s">
        <v>567</v>
      </c>
      <c r="DC311" t="s">
        <v>569</v>
      </c>
      <c r="DD311" t="s">
        <v>1286</v>
      </c>
      <c r="DE311" t="s">
        <v>1287</v>
      </c>
      <c r="DF311">
        <v>0</v>
      </c>
      <c r="DG311" t="s">
        <v>991</v>
      </c>
      <c r="DH311" t="s">
        <v>75</v>
      </c>
      <c r="DI311" t="s">
        <v>75</v>
      </c>
      <c r="DJ311" t="s">
        <v>75</v>
      </c>
      <c r="DK311" t="s">
        <v>75</v>
      </c>
    </row>
    <row r="312" spans="1:115" x14ac:dyDescent="0.35">
      <c r="A312" t="s">
        <v>1302</v>
      </c>
      <c r="B312" t="s">
        <v>985</v>
      </c>
      <c r="C312" t="s">
        <v>1017</v>
      </c>
      <c r="D312" t="s">
        <v>1018</v>
      </c>
      <c r="E312" t="s">
        <v>988</v>
      </c>
      <c r="F312" t="s">
        <v>1019</v>
      </c>
      <c r="G312" t="s">
        <v>242</v>
      </c>
      <c r="H312" t="s">
        <v>1024</v>
      </c>
      <c r="I312" t="s">
        <v>419</v>
      </c>
      <c r="J312" t="s">
        <v>1130</v>
      </c>
      <c r="K312" t="s">
        <v>75</v>
      </c>
      <c r="L312" t="s">
        <v>242</v>
      </c>
      <c r="M312" t="s">
        <v>242</v>
      </c>
      <c r="N312" t="s">
        <v>990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 t="s">
        <v>2</v>
      </c>
      <c r="CP312" t="s">
        <v>1299</v>
      </c>
      <c r="CQ312" t="s">
        <v>1300</v>
      </c>
      <c r="CR312" t="s">
        <v>1301</v>
      </c>
      <c r="CS312" t="s">
        <v>418</v>
      </c>
      <c r="CT312" t="s">
        <v>1303</v>
      </c>
      <c r="CU312" t="s">
        <v>851</v>
      </c>
      <c r="CV312" t="s">
        <v>419</v>
      </c>
      <c r="CW312">
        <v>2020</v>
      </c>
      <c r="CX312">
        <v>7</v>
      </c>
      <c r="CY312" t="s">
        <v>74</v>
      </c>
      <c r="CZ312" t="s">
        <v>388</v>
      </c>
      <c r="DA312" t="s">
        <v>70</v>
      </c>
      <c r="DB312" t="s">
        <v>393</v>
      </c>
      <c r="DC312" t="s">
        <v>387</v>
      </c>
      <c r="DD312" t="s">
        <v>421</v>
      </c>
      <c r="DE312" t="s">
        <v>420</v>
      </c>
      <c r="DF312">
        <v>0</v>
      </c>
      <c r="DG312" t="s">
        <v>991</v>
      </c>
      <c r="DH312" t="s">
        <v>75</v>
      </c>
      <c r="DI312" t="s">
        <v>75</v>
      </c>
      <c r="DJ312" t="s">
        <v>75</v>
      </c>
      <c r="DK312" t="s">
        <v>75</v>
      </c>
    </row>
    <row r="313" spans="1:115" x14ac:dyDescent="0.35">
      <c r="A313" t="s">
        <v>1302</v>
      </c>
      <c r="B313" t="s">
        <v>985</v>
      </c>
      <c r="C313" t="s">
        <v>1017</v>
      </c>
      <c r="D313" t="s">
        <v>1026</v>
      </c>
      <c r="E313" t="s">
        <v>988</v>
      </c>
      <c r="F313" t="s">
        <v>1019</v>
      </c>
      <c r="G313" t="s">
        <v>242</v>
      </c>
      <c r="H313" t="s">
        <v>1024</v>
      </c>
      <c r="I313" t="s">
        <v>1292</v>
      </c>
      <c r="J313" t="s">
        <v>1293</v>
      </c>
      <c r="K313" t="s">
        <v>75</v>
      </c>
      <c r="L313" t="s">
        <v>242</v>
      </c>
      <c r="M313" t="s">
        <v>242</v>
      </c>
      <c r="N313" t="s">
        <v>990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 t="s">
        <v>2</v>
      </c>
      <c r="CP313" t="s">
        <v>1299</v>
      </c>
      <c r="CQ313" t="s">
        <v>1300</v>
      </c>
      <c r="CR313" t="s">
        <v>1304</v>
      </c>
      <c r="CS313" t="s">
        <v>1291</v>
      </c>
      <c r="CT313" t="s">
        <v>1305</v>
      </c>
      <c r="CU313" t="s">
        <v>851</v>
      </c>
      <c r="CV313" t="s">
        <v>1292</v>
      </c>
      <c r="CW313">
        <v>2019</v>
      </c>
      <c r="CX313">
        <v>6</v>
      </c>
      <c r="CY313" t="s">
        <v>74</v>
      </c>
      <c r="CZ313" t="s">
        <v>388</v>
      </c>
      <c r="DA313" t="s">
        <v>70</v>
      </c>
      <c r="DB313" t="s">
        <v>393</v>
      </c>
      <c r="DC313" t="s">
        <v>395</v>
      </c>
      <c r="DD313" t="s">
        <v>1294</v>
      </c>
      <c r="DE313" t="s">
        <v>1295</v>
      </c>
      <c r="DF313">
        <v>0</v>
      </c>
      <c r="DG313" t="s">
        <v>991</v>
      </c>
      <c r="DH313" t="s">
        <v>75</v>
      </c>
      <c r="DI313" t="s">
        <v>75</v>
      </c>
      <c r="DJ313" t="s">
        <v>75</v>
      </c>
      <c r="DK313" t="s">
        <v>75</v>
      </c>
    </row>
    <row r="314" spans="1:115" x14ac:dyDescent="0.35">
      <c r="A314" t="s">
        <v>860</v>
      </c>
      <c r="B314" t="s">
        <v>985</v>
      </c>
      <c r="C314" t="s">
        <v>986</v>
      </c>
      <c r="D314" t="s">
        <v>1039</v>
      </c>
      <c r="E314" t="s">
        <v>988</v>
      </c>
      <c r="F314" t="s">
        <v>989</v>
      </c>
      <c r="G314" t="s">
        <v>242</v>
      </c>
      <c r="H314" t="s">
        <v>1024</v>
      </c>
      <c r="I314" t="s">
        <v>1054</v>
      </c>
      <c r="J314" t="s">
        <v>1055</v>
      </c>
      <c r="K314" t="s">
        <v>75</v>
      </c>
      <c r="L314" t="s">
        <v>242</v>
      </c>
      <c r="M314" t="s">
        <v>242</v>
      </c>
      <c r="N314" t="s">
        <v>990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4</v>
      </c>
      <c r="AF314">
        <v>4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 t="s">
        <v>2</v>
      </c>
      <c r="CP314" t="s">
        <v>44</v>
      </c>
      <c r="CQ314" t="s">
        <v>862</v>
      </c>
      <c r="CR314" t="s">
        <v>863</v>
      </c>
      <c r="CS314" t="s">
        <v>110</v>
      </c>
      <c r="CT314" t="s">
        <v>860</v>
      </c>
      <c r="CU314" t="s">
        <v>851</v>
      </c>
      <c r="CV314" t="s">
        <v>111</v>
      </c>
      <c r="CW314">
        <v>2018</v>
      </c>
      <c r="CX314">
        <v>10</v>
      </c>
      <c r="CY314" t="s">
        <v>74</v>
      </c>
      <c r="CZ314" t="s">
        <v>76</v>
      </c>
      <c r="DA314" t="s">
        <v>70</v>
      </c>
      <c r="DB314" t="s">
        <v>70</v>
      </c>
      <c r="DC314" t="s">
        <v>92</v>
      </c>
      <c r="DD314" t="s">
        <v>113</v>
      </c>
      <c r="DE314" t="s">
        <v>112</v>
      </c>
      <c r="DF314">
        <v>0</v>
      </c>
      <c r="DG314" t="s">
        <v>991</v>
      </c>
      <c r="DH314" t="s">
        <v>75</v>
      </c>
      <c r="DI314" t="s">
        <v>75</v>
      </c>
      <c r="DJ314" t="s">
        <v>75</v>
      </c>
      <c r="DK314" t="s">
        <v>75</v>
      </c>
    </row>
    <row r="315" spans="1:115" x14ac:dyDescent="0.35">
      <c r="A315" t="s">
        <v>860</v>
      </c>
      <c r="B315" t="s">
        <v>994</v>
      </c>
      <c r="C315" t="s">
        <v>1004</v>
      </c>
      <c r="D315" t="s">
        <v>1005</v>
      </c>
      <c r="E315" t="s">
        <v>988</v>
      </c>
      <c r="F315" t="s">
        <v>1006</v>
      </c>
      <c r="G315" t="s">
        <v>242</v>
      </c>
      <c r="H315" t="s">
        <v>1024</v>
      </c>
      <c r="I315" t="s">
        <v>304</v>
      </c>
      <c r="J315" t="s">
        <v>1009</v>
      </c>
      <c r="K315" t="s">
        <v>75</v>
      </c>
      <c r="L315" t="s">
        <v>242</v>
      </c>
      <c r="M315" t="s">
        <v>304</v>
      </c>
      <c r="N315" t="s">
        <v>990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 t="s">
        <v>2</v>
      </c>
      <c r="CP315" t="s">
        <v>44</v>
      </c>
      <c r="CQ315" t="s">
        <v>862</v>
      </c>
      <c r="CR315" t="s">
        <v>863</v>
      </c>
      <c r="CS315" t="s">
        <v>352</v>
      </c>
      <c r="CT315" t="s">
        <v>860</v>
      </c>
      <c r="CU315" t="s">
        <v>852</v>
      </c>
      <c r="CV315" t="s">
        <v>353</v>
      </c>
      <c r="CW315">
        <v>2019</v>
      </c>
      <c r="CX315">
        <v>10</v>
      </c>
      <c r="CY315" t="s">
        <v>74</v>
      </c>
      <c r="CZ315" t="s">
        <v>217</v>
      </c>
      <c r="DA315" t="s">
        <v>70</v>
      </c>
      <c r="DB315" t="s">
        <v>283</v>
      </c>
      <c r="DC315" t="s">
        <v>285</v>
      </c>
      <c r="DD315" t="s">
        <v>216</v>
      </c>
      <c r="DE315" t="s">
        <v>354</v>
      </c>
      <c r="DF315">
        <v>0</v>
      </c>
      <c r="DG315" t="s">
        <v>991</v>
      </c>
      <c r="DH315" t="s">
        <v>75</v>
      </c>
      <c r="DI315" t="s">
        <v>75</v>
      </c>
      <c r="DJ315" t="s">
        <v>75</v>
      </c>
      <c r="DK315" t="s">
        <v>75</v>
      </c>
    </row>
    <row r="316" spans="1:115" x14ac:dyDescent="0.35">
      <c r="A316" t="s">
        <v>860</v>
      </c>
      <c r="B316" t="s">
        <v>985</v>
      </c>
      <c r="C316" t="s">
        <v>986</v>
      </c>
      <c r="D316" t="s">
        <v>992</v>
      </c>
      <c r="E316" t="s">
        <v>988</v>
      </c>
      <c r="F316" t="s">
        <v>989</v>
      </c>
      <c r="G316" t="s">
        <v>242</v>
      </c>
      <c r="H316" t="s">
        <v>1024</v>
      </c>
      <c r="I316" t="s">
        <v>157</v>
      </c>
      <c r="J316" t="s">
        <v>1070</v>
      </c>
      <c r="K316" t="s">
        <v>75</v>
      </c>
      <c r="L316" t="s">
        <v>242</v>
      </c>
      <c r="M316" t="s">
        <v>242</v>
      </c>
      <c r="N316" t="s">
        <v>990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 t="s">
        <v>2</v>
      </c>
      <c r="CP316" t="s">
        <v>44</v>
      </c>
      <c r="CQ316" t="s">
        <v>862</v>
      </c>
      <c r="CR316" t="s">
        <v>863</v>
      </c>
      <c r="CS316" t="s">
        <v>155</v>
      </c>
      <c r="CT316" t="s">
        <v>860</v>
      </c>
      <c r="CU316" t="s">
        <v>851</v>
      </c>
      <c r="CV316" t="s">
        <v>157</v>
      </c>
      <c r="CW316">
        <v>2020</v>
      </c>
      <c r="CX316">
        <v>7</v>
      </c>
      <c r="CY316" t="s">
        <v>74</v>
      </c>
      <c r="CZ316" t="s">
        <v>76</v>
      </c>
      <c r="DA316" t="s">
        <v>70</v>
      </c>
      <c r="DB316" t="s">
        <v>70</v>
      </c>
      <c r="DC316" t="s">
        <v>156</v>
      </c>
      <c r="DD316" t="s">
        <v>159</v>
      </c>
      <c r="DE316" t="s">
        <v>158</v>
      </c>
      <c r="DF316">
        <v>0</v>
      </c>
      <c r="DG316" t="s">
        <v>991</v>
      </c>
      <c r="DH316" t="s">
        <v>75</v>
      </c>
      <c r="DI316" t="s">
        <v>75</v>
      </c>
      <c r="DJ316" t="s">
        <v>75</v>
      </c>
      <c r="DK316" t="s">
        <v>75</v>
      </c>
    </row>
    <row r="317" spans="1:115" x14ac:dyDescent="0.35">
      <c r="A317" t="s">
        <v>860</v>
      </c>
      <c r="B317" t="s">
        <v>985</v>
      </c>
      <c r="C317" t="s">
        <v>986</v>
      </c>
      <c r="D317" t="s">
        <v>992</v>
      </c>
      <c r="E317" t="s">
        <v>988</v>
      </c>
      <c r="F317" t="s">
        <v>989</v>
      </c>
      <c r="G317" t="s">
        <v>242</v>
      </c>
      <c r="H317" t="s">
        <v>1024</v>
      </c>
      <c r="I317" t="s">
        <v>550</v>
      </c>
      <c r="J317" t="s">
        <v>1082</v>
      </c>
      <c r="K317" t="s">
        <v>75</v>
      </c>
      <c r="L317" t="s">
        <v>242</v>
      </c>
      <c r="M317" t="s">
        <v>550</v>
      </c>
      <c r="N317" t="s">
        <v>990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</v>
      </c>
      <c r="AC317">
        <v>0</v>
      </c>
      <c r="AD317">
        <v>0</v>
      </c>
      <c r="AE317">
        <v>0</v>
      </c>
      <c r="AF317">
        <v>0</v>
      </c>
      <c r="AG317">
        <v>5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4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4</v>
      </c>
      <c r="CC317">
        <v>4</v>
      </c>
      <c r="CD317">
        <v>4</v>
      </c>
      <c r="CE317">
        <v>4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 t="s">
        <v>2</v>
      </c>
      <c r="CP317" t="s">
        <v>44</v>
      </c>
      <c r="CQ317" t="s">
        <v>862</v>
      </c>
      <c r="CR317" t="s">
        <v>863</v>
      </c>
      <c r="CS317" t="s">
        <v>549</v>
      </c>
      <c r="CT317" t="s">
        <v>860</v>
      </c>
      <c r="CU317" t="s">
        <v>851</v>
      </c>
      <c r="CV317" t="s">
        <v>550</v>
      </c>
      <c r="CW317">
        <v>2020</v>
      </c>
      <c r="CX317">
        <v>10</v>
      </c>
      <c r="CY317" t="s">
        <v>74</v>
      </c>
      <c r="CZ317" t="s">
        <v>76</v>
      </c>
      <c r="DA317" t="s">
        <v>70</v>
      </c>
      <c r="DB317" t="s">
        <v>549</v>
      </c>
      <c r="DC317" t="s">
        <v>156</v>
      </c>
      <c r="DD317" t="s">
        <v>552</v>
      </c>
      <c r="DE317" t="s">
        <v>551</v>
      </c>
      <c r="DF317">
        <v>0</v>
      </c>
      <c r="DG317" t="s">
        <v>991</v>
      </c>
      <c r="DH317" t="s">
        <v>75</v>
      </c>
      <c r="DI317" t="s">
        <v>75</v>
      </c>
      <c r="DJ317" t="s">
        <v>75</v>
      </c>
      <c r="DK317" t="s">
        <v>75</v>
      </c>
    </row>
    <row r="318" spans="1:115" x14ac:dyDescent="0.35">
      <c r="A318" t="s">
        <v>860</v>
      </c>
      <c r="B318" t="s">
        <v>994</v>
      </c>
      <c r="C318" t="s">
        <v>1093</v>
      </c>
      <c r="D318" t="s">
        <v>1094</v>
      </c>
      <c r="E318" t="s">
        <v>988</v>
      </c>
      <c r="F318" t="s">
        <v>1095</v>
      </c>
      <c r="G318" t="s">
        <v>242</v>
      </c>
      <c r="H318" t="s">
        <v>1024</v>
      </c>
      <c r="I318" t="s">
        <v>1270</v>
      </c>
      <c r="J318" t="s">
        <v>1271</v>
      </c>
      <c r="K318" t="s">
        <v>75</v>
      </c>
      <c r="L318" t="s">
        <v>242</v>
      </c>
      <c r="M318" t="s">
        <v>242</v>
      </c>
      <c r="N318" t="s">
        <v>990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3</v>
      </c>
      <c r="AI318">
        <v>0</v>
      </c>
      <c r="AJ318">
        <v>0</v>
      </c>
      <c r="AK318">
        <v>0</v>
      </c>
      <c r="AL318">
        <v>0</v>
      </c>
      <c r="AM318">
        <v>3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3</v>
      </c>
      <c r="CC318">
        <v>3</v>
      </c>
      <c r="CD318">
        <v>3</v>
      </c>
      <c r="CE318">
        <v>3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 t="s">
        <v>2</v>
      </c>
      <c r="CP318" t="s">
        <v>44</v>
      </c>
      <c r="CQ318" t="s">
        <v>862</v>
      </c>
      <c r="CR318" t="s">
        <v>863</v>
      </c>
      <c r="CS318" t="s">
        <v>581</v>
      </c>
      <c r="CT318" t="s">
        <v>860</v>
      </c>
      <c r="CU318" t="s">
        <v>852</v>
      </c>
      <c r="CV318" t="s">
        <v>582</v>
      </c>
      <c r="CW318">
        <v>2022</v>
      </c>
      <c r="CX318">
        <v>1</v>
      </c>
      <c r="CY318" t="s">
        <v>74</v>
      </c>
      <c r="CZ318" t="s">
        <v>571</v>
      </c>
      <c r="DA318" t="s">
        <v>70</v>
      </c>
      <c r="DB318" t="s">
        <v>567</v>
      </c>
      <c r="DC318" t="s">
        <v>569</v>
      </c>
      <c r="DD318" t="s">
        <v>584</v>
      </c>
      <c r="DE318" t="s">
        <v>583</v>
      </c>
      <c r="DF318">
        <v>0</v>
      </c>
      <c r="DG318" t="s">
        <v>991</v>
      </c>
      <c r="DH318" t="s">
        <v>75</v>
      </c>
      <c r="DI318" t="s">
        <v>75</v>
      </c>
      <c r="DJ318" t="s">
        <v>75</v>
      </c>
      <c r="DK318" t="s">
        <v>75</v>
      </c>
    </row>
    <row r="319" spans="1:115" x14ac:dyDescent="0.35">
      <c r="A319" t="s">
        <v>860</v>
      </c>
      <c r="B319" t="s">
        <v>985</v>
      </c>
      <c r="C319" t="s">
        <v>1017</v>
      </c>
      <c r="D319" t="s">
        <v>1121</v>
      </c>
      <c r="E319" t="s">
        <v>988</v>
      </c>
      <c r="F319" t="s">
        <v>1019</v>
      </c>
      <c r="G319" t="s">
        <v>242</v>
      </c>
      <c r="H319" t="s">
        <v>1024</v>
      </c>
      <c r="I319" t="s">
        <v>1122</v>
      </c>
      <c r="J319" t="s">
        <v>1123</v>
      </c>
      <c r="K319" t="s">
        <v>75</v>
      </c>
      <c r="L319" t="s">
        <v>242</v>
      </c>
      <c r="M319" t="s">
        <v>242</v>
      </c>
      <c r="N319" t="s">
        <v>990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4</v>
      </c>
      <c r="AC319">
        <v>0</v>
      </c>
      <c r="AD319">
        <v>0</v>
      </c>
      <c r="AE319">
        <v>0</v>
      </c>
      <c r="AF319">
        <v>0</v>
      </c>
      <c r="AG319">
        <v>4</v>
      </c>
      <c r="AH319">
        <v>4</v>
      </c>
      <c r="AI319">
        <v>0</v>
      </c>
      <c r="AJ319">
        <v>0</v>
      </c>
      <c r="AK319">
        <v>0</v>
      </c>
      <c r="AL319">
        <v>0</v>
      </c>
      <c r="AM319">
        <v>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3</v>
      </c>
      <c r="CC319">
        <v>3</v>
      </c>
      <c r="CD319">
        <v>4</v>
      </c>
      <c r="CE319">
        <v>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 t="s">
        <v>2</v>
      </c>
      <c r="CP319" t="s">
        <v>44</v>
      </c>
      <c r="CQ319" t="s">
        <v>862</v>
      </c>
      <c r="CR319" t="s">
        <v>863</v>
      </c>
      <c r="CS319" t="s">
        <v>444</v>
      </c>
      <c r="CT319" t="s">
        <v>860</v>
      </c>
      <c r="CU319" t="s">
        <v>851</v>
      </c>
      <c r="CV319" t="s">
        <v>445</v>
      </c>
      <c r="CW319">
        <v>2021</v>
      </c>
      <c r="CX319">
        <v>5</v>
      </c>
      <c r="CY319" t="s">
        <v>74</v>
      </c>
      <c r="CZ319" t="s">
        <v>388</v>
      </c>
      <c r="DA319" t="s">
        <v>70</v>
      </c>
      <c r="DB319" t="s">
        <v>393</v>
      </c>
      <c r="DC319" t="s">
        <v>397</v>
      </c>
      <c r="DD319" t="s">
        <v>400</v>
      </c>
      <c r="DE319" t="s">
        <v>399</v>
      </c>
      <c r="DF319">
        <v>0</v>
      </c>
      <c r="DG319" t="s">
        <v>991</v>
      </c>
      <c r="DH319" t="s">
        <v>75</v>
      </c>
      <c r="DI319" t="s">
        <v>75</v>
      </c>
      <c r="DJ319" t="s">
        <v>75</v>
      </c>
      <c r="DK319" t="s">
        <v>75</v>
      </c>
    </row>
    <row r="320" spans="1:115" x14ac:dyDescent="0.35">
      <c r="A320" t="s">
        <v>860</v>
      </c>
      <c r="B320" t="s">
        <v>1027</v>
      </c>
      <c r="C320" t="s">
        <v>1144</v>
      </c>
      <c r="D320" t="s">
        <v>1145</v>
      </c>
      <c r="E320" t="s">
        <v>988</v>
      </c>
      <c r="F320" t="s">
        <v>1146</v>
      </c>
      <c r="G320" t="s">
        <v>242</v>
      </c>
      <c r="H320" t="s">
        <v>1024</v>
      </c>
      <c r="I320" t="s">
        <v>465</v>
      </c>
      <c r="J320" t="s">
        <v>1233</v>
      </c>
      <c r="K320" t="s">
        <v>75</v>
      </c>
      <c r="L320" t="s">
        <v>242</v>
      </c>
      <c r="M320" t="s">
        <v>242</v>
      </c>
      <c r="N320" t="s">
        <v>990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2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</v>
      </c>
      <c r="CC320">
        <v>2</v>
      </c>
      <c r="CD320">
        <v>2</v>
      </c>
      <c r="CE320">
        <v>2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 t="s">
        <v>2</v>
      </c>
      <c r="CP320" t="s">
        <v>44</v>
      </c>
      <c r="CQ320" t="s">
        <v>862</v>
      </c>
      <c r="CR320" t="s">
        <v>863</v>
      </c>
      <c r="CS320" t="s">
        <v>480</v>
      </c>
      <c r="CT320" t="s">
        <v>860</v>
      </c>
      <c r="CU320" t="s">
        <v>855</v>
      </c>
      <c r="CV320" t="s">
        <v>481</v>
      </c>
      <c r="CW320">
        <v>2020</v>
      </c>
      <c r="CX320">
        <v>9</v>
      </c>
      <c r="CY320" t="s">
        <v>74</v>
      </c>
      <c r="CZ320" t="s">
        <v>451</v>
      </c>
      <c r="DA320" t="s">
        <v>70</v>
      </c>
      <c r="DB320" t="s">
        <v>450</v>
      </c>
      <c r="DC320" t="s">
        <v>453</v>
      </c>
      <c r="DD320" t="s">
        <v>467</v>
      </c>
      <c r="DE320" t="s">
        <v>466</v>
      </c>
      <c r="DF320">
        <v>0</v>
      </c>
      <c r="DG320" t="s">
        <v>991</v>
      </c>
      <c r="DH320" t="s">
        <v>75</v>
      </c>
      <c r="DI320" t="s">
        <v>75</v>
      </c>
      <c r="DJ320" t="s">
        <v>75</v>
      </c>
      <c r="DK320" t="s">
        <v>75</v>
      </c>
    </row>
    <row r="321" spans="1:115" x14ac:dyDescent="0.35">
      <c r="A321" t="s">
        <v>860</v>
      </c>
      <c r="B321" t="s">
        <v>985</v>
      </c>
      <c r="C321" t="s">
        <v>1017</v>
      </c>
      <c r="D321" t="s">
        <v>1124</v>
      </c>
      <c r="E321" t="s">
        <v>988</v>
      </c>
      <c r="F321" t="s">
        <v>1019</v>
      </c>
      <c r="G321" t="s">
        <v>242</v>
      </c>
      <c r="H321" t="s">
        <v>1024</v>
      </c>
      <c r="I321" t="s">
        <v>660</v>
      </c>
      <c r="J321" t="s">
        <v>1163</v>
      </c>
      <c r="K321" t="s">
        <v>75</v>
      </c>
      <c r="L321" t="s">
        <v>242</v>
      </c>
      <c r="M321" t="s">
        <v>242</v>
      </c>
      <c r="N321" t="s">
        <v>990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 t="s">
        <v>2</v>
      </c>
      <c r="CP321" t="s">
        <v>44</v>
      </c>
      <c r="CQ321" t="s">
        <v>862</v>
      </c>
      <c r="CR321" t="s">
        <v>863</v>
      </c>
      <c r="CS321" t="s">
        <v>659</v>
      </c>
      <c r="CT321" t="s">
        <v>860</v>
      </c>
      <c r="CU321" t="s">
        <v>851</v>
      </c>
      <c r="CV321" t="s">
        <v>660</v>
      </c>
      <c r="CW321">
        <v>2020</v>
      </c>
      <c r="CX321">
        <v>6</v>
      </c>
      <c r="CY321" t="s">
        <v>74</v>
      </c>
      <c r="CZ321" t="s">
        <v>228</v>
      </c>
      <c r="DA321" t="s">
        <v>70</v>
      </c>
      <c r="DB321" t="s">
        <v>658</v>
      </c>
      <c r="DC321" t="s">
        <v>402</v>
      </c>
      <c r="DD321" t="s">
        <v>662</v>
      </c>
      <c r="DE321" t="s">
        <v>661</v>
      </c>
      <c r="DF321">
        <v>0</v>
      </c>
      <c r="DG321" t="s">
        <v>991</v>
      </c>
      <c r="DH321" t="s">
        <v>75</v>
      </c>
      <c r="DI321" t="s">
        <v>75</v>
      </c>
      <c r="DJ321" t="s">
        <v>75</v>
      </c>
      <c r="DK321" t="s">
        <v>75</v>
      </c>
    </row>
    <row r="322" spans="1:115" x14ac:dyDescent="0.35">
      <c r="A322" t="s">
        <v>860</v>
      </c>
      <c r="B322" t="s">
        <v>994</v>
      </c>
      <c r="C322" t="s">
        <v>1093</v>
      </c>
      <c r="D322" t="s">
        <v>1094</v>
      </c>
      <c r="E322" t="s">
        <v>988</v>
      </c>
      <c r="F322" t="s">
        <v>1095</v>
      </c>
      <c r="G322" t="s">
        <v>242</v>
      </c>
      <c r="H322" t="s">
        <v>1024</v>
      </c>
      <c r="I322" t="s">
        <v>1270</v>
      </c>
      <c r="J322" t="s">
        <v>1271</v>
      </c>
      <c r="K322" t="s">
        <v>75</v>
      </c>
      <c r="L322" t="s">
        <v>242</v>
      </c>
      <c r="M322" t="s">
        <v>242</v>
      </c>
      <c r="N322" t="s">
        <v>990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14</v>
      </c>
      <c r="AC322">
        <v>0</v>
      </c>
      <c r="AD322">
        <v>0</v>
      </c>
      <c r="AE322">
        <v>0</v>
      </c>
      <c r="AF322">
        <v>0</v>
      </c>
      <c r="AG322">
        <v>14</v>
      </c>
      <c r="AH322">
        <v>7</v>
      </c>
      <c r="AI322">
        <v>0</v>
      </c>
      <c r="AJ322">
        <v>0</v>
      </c>
      <c r="AK322">
        <v>0</v>
      </c>
      <c r="AL322">
        <v>0</v>
      </c>
      <c r="AM322">
        <v>7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</v>
      </c>
      <c r="CC322">
        <v>7</v>
      </c>
      <c r="CD322">
        <v>7</v>
      </c>
      <c r="CE322">
        <v>7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 t="s">
        <v>2</v>
      </c>
      <c r="CP322" t="s">
        <v>44</v>
      </c>
      <c r="CQ322" t="s">
        <v>864</v>
      </c>
      <c r="CR322" t="s">
        <v>865</v>
      </c>
      <c r="CS322" t="s">
        <v>581</v>
      </c>
      <c r="CT322" t="s">
        <v>860</v>
      </c>
      <c r="CU322" t="s">
        <v>852</v>
      </c>
      <c r="CV322" t="s">
        <v>582</v>
      </c>
      <c r="CW322">
        <v>2022</v>
      </c>
      <c r="CX322">
        <v>1</v>
      </c>
      <c r="CY322" t="s">
        <v>74</v>
      </c>
      <c r="CZ322" t="s">
        <v>571</v>
      </c>
      <c r="DA322" t="s">
        <v>70</v>
      </c>
      <c r="DB322" t="s">
        <v>567</v>
      </c>
      <c r="DC322" t="s">
        <v>569</v>
      </c>
      <c r="DD322" t="s">
        <v>584</v>
      </c>
      <c r="DE322" t="s">
        <v>583</v>
      </c>
      <c r="DF322">
        <v>0</v>
      </c>
      <c r="DG322" t="s">
        <v>991</v>
      </c>
      <c r="DH322" t="s">
        <v>75</v>
      </c>
      <c r="DI322" t="s">
        <v>75</v>
      </c>
      <c r="DJ322" t="s">
        <v>75</v>
      </c>
      <c r="DK322" t="s">
        <v>75</v>
      </c>
    </row>
    <row r="323" spans="1:115" x14ac:dyDescent="0.35">
      <c r="A323" t="s">
        <v>860</v>
      </c>
      <c r="B323" t="s">
        <v>994</v>
      </c>
      <c r="C323" t="s">
        <v>1004</v>
      </c>
      <c r="D323" t="s">
        <v>1005</v>
      </c>
      <c r="E323" t="s">
        <v>988</v>
      </c>
      <c r="F323" t="s">
        <v>1006</v>
      </c>
      <c r="G323" t="s">
        <v>242</v>
      </c>
      <c r="H323" t="s">
        <v>1024</v>
      </c>
      <c r="I323" t="s">
        <v>1227</v>
      </c>
      <c r="J323" t="s">
        <v>1228</v>
      </c>
      <c r="K323" t="s">
        <v>75</v>
      </c>
      <c r="L323" t="s">
        <v>242</v>
      </c>
      <c r="M323" t="s">
        <v>304</v>
      </c>
      <c r="N323" t="s">
        <v>990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3</v>
      </c>
      <c r="AC323">
        <v>0</v>
      </c>
      <c r="AD323">
        <v>0</v>
      </c>
      <c r="AE323">
        <v>0</v>
      </c>
      <c r="AF323">
        <v>0</v>
      </c>
      <c r="AG323">
        <v>3</v>
      </c>
      <c r="AH323">
        <v>3</v>
      </c>
      <c r="AI323">
        <v>0</v>
      </c>
      <c r="AJ323">
        <v>0</v>
      </c>
      <c r="AK323">
        <v>0</v>
      </c>
      <c r="AL323">
        <v>0</v>
      </c>
      <c r="AM323">
        <v>3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</v>
      </c>
      <c r="CC323">
        <v>3</v>
      </c>
      <c r="CD323">
        <v>3</v>
      </c>
      <c r="CE323">
        <v>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 t="s">
        <v>2</v>
      </c>
      <c r="CP323" t="s">
        <v>44</v>
      </c>
      <c r="CQ323" t="s">
        <v>864</v>
      </c>
      <c r="CR323" t="s">
        <v>865</v>
      </c>
      <c r="CS323" t="s">
        <v>366</v>
      </c>
      <c r="CT323" t="s">
        <v>860</v>
      </c>
      <c r="CU323" t="s">
        <v>852</v>
      </c>
      <c r="CV323" t="s">
        <v>367</v>
      </c>
      <c r="CW323">
        <v>2021</v>
      </c>
      <c r="CX323">
        <v>10</v>
      </c>
      <c r="CY323" t="s">
        <v>74</v>
      </c>
      <c r="CZ323" t="s">
        <v>217</v>
      </c>
      <c r="DA323" t="s">
        <v>70</v>
      </c>
      <c r="DB323" t="s">
        <v>283</v>
      </c>
      <c r="DC323" t="s">
        <v>285</v>
      </c>
      <c r="DD323" t="s">
        <v>339</v>
      </c>
      <c r="DE323" t="s">
        <v>363</v>
      </c>
      <c r="DF323">
        <v>0</v>
      </c>
      <c r="DG323" t="s">
        <v>991</v>
      </c>
      <c r="DH323" t="s">
        <v>75</v>
      </c>
      <c r="DI323" t="s">
        <v>75</v>
      </c>
      <c r="DJ323" t="s">
        <v>75</v>
      </c>
      <c r="DK323" t="s">
        <v>75</v>
      </c>
    </row>
    <row r="324" spans="1:115" x14ac:dyDescent="0.35">
      <c r="A324" t="s">
        <v>860</v>
      </c>
      <c r="B324" t="s">
        <v>994</v>
      </c>
      <c r="C324" t="s">
        <v>1004</v>
      </c>
      <c r="D324" t="s">
        <v>1005</v>
      </c>
      <c r="E324" t="s">
        <v>988</v>
      </c>
      <c r="F324" t="s">
        <v>1006</v>
      </c>
      <c r="G324" t="s">
        <v>242</v>
      </c>
      <c r="H324" t="s">
        <v>1024</v>
      </c>
      <c r="I324" t="s">
        <v>304</v>
      </c>
      <c r="J324" t="s">
        <v>1009</v>
      </c>
      <c r="K324" t="s">
        <v>75</v>
      </c>
      <c r="L324" t="s">
        <v>242</v>
      </c>
      <c r="M324" t="s">
        <v>304</v>
      </c>
      <c r="N324" t="s">
        <v>990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 t="s">
        <v>2</v>
      </c>
      <c r="CP324" t="s">
        <v>44</v>
      </c>
      <c r="CQ324" t="s">
        <v>864</v>
      </c>
      <c r="CR324" t="s">
        <v>865</v>
      </c>
      <c r="CS324" t="s">
        <v>364</v>
      </c>
      <c r="CT324" t="s">
        <v>860</v>
      </c>
      <c r="CU324" t="s">
        <v>852</v>
      </c>
      <c r="CV324" t="s">
        <v>365</v>
      </c>
      <c r="CW324">
        <v>2022</v>
      </c>
      <c r="CX324">
        <v>2</v>
      </c>
      <c r="CY324" t="s">
        <v>74</v>
      </c>
      <c r="CZ324" t="s">
        <v>217</v>
      </c>
      <c r="DA324" t="s">
        <v>70</v>
      </c>
      <c r="DB324" t="s">
        <v>283</v>
      </c>
      <c r="DC324" t="s">
        <v>285</v>
      </c>
      <c r="DD324" t="s">
        <v>321</v>
      </c>
      <c r="DE324" t="s">
        <v>320</v>
      </c>
      <c r="DF324">
        <v>0</v>
      </c>
      <c r="DG324" t="s">
        <v>991</v>
      </c>
      <c r="DH324" t="s">
        <v>75</v>
      </c>
      <c r="DI324" t="s">
        <v>75</v>
      </c>
      <c r="DJ324" t="s">
        <v>75</v>
      </c>
      <c r="DK324" t="s">
        <v>75</v>
      </c>
    </row>
    <row r="325" spans="1:115" x14ac:dyDescent="0.35">
      <c r="A325" t="s">
        <v>860</v>
      </c>
      <c r="B325" t="s">
        <v>985</v>
      </c>
      <c r="C325" t="s">
        <v>986</v>
      </c>
      <c r="D325" t="s">
        <v>992</v>
      </c>
      <c r="E325" t="s">
        <v>988</v>
      </c>
      <c r="F325" t="s">
        <v>989</v>
      </c>
      <c r="G325" t="s">
        <v>75</v>
      </c>
      <c r="H325" t="s">
        <v>75</v>
      </c>
      <c r="I325" t="s">
        <v>246</v>
      </c>
      <c r="J325" t="s">
        <v>993</v>
      </c>
      <c r="K325" t="s">
        <v>75</v>
      </c>
      <c r="L325" t="s">
        <v>242</v>
      </c>
      <c r="M325" t="s">
        <v>246</v>
      </c>
      <c r="N325" t="s">
        <v>990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1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 t="s">
        <v>2</v>
      </c>
      <c r="CP325" t="s">
        <v>44</v>
      </c>
      <c r="CQ325" t="s">
        <v>866</v>
      </c>
      <c r="CR325" t="s">
        <v>867</v>
      </c>
      <c r="CS325" t="s">
        <v>245</v>
      </c>
      <c r="CT325" t="s">
        <v>860</v>
      </c>
      <c r="CU325" t="s">
        <v>851</v>
      </c>
      <c r="CV325" t="s">
        <v>246</v>
      </c>
      <c r="CW325">
        <v>2020</v>
      </c>
      <c r="CX325">
        <v>6</v>
      </c>
      <c r="CY325" t="s">
        <v>74</v>
      </c>
      <c r="CZ325" t="s">
        <v>76</v>
      </c>
      <c r="DA325" t="s">
        <v>70</v>
      </c>
      <c r="DB325" t="s">
        <v>245</v>
      </c>
      <c r="DC325" t="s">
        <v>156</v>
      </c>
      <c r="DD325" t="s">
        <v>248</v>
      </c>
      <c r="DE325" t="s">
        <v>247</v>
      </c>
      <c r="DF325">
        <v>0</v>
      </c>
      <c r="DG325" t="s">
        <v>991</v>
      </c>
      <c r="DH325" t="s">
        <v>75</v>
      </c>
      <c r="DI325" t="s">
        <v>75</v>
      </c>
      <c r="DJ325" t="s">
        <v>75</v>
      </c>
      <c r="DK325" t="s">
        <v>75</v>
      </c>
    </row>
    <row r="326" spans="1:115" x14ac:dyDescent="0.35">
      <c r="A326" t="s">
        <v>860</v>
      </c>
      <c r="B326" t="s">
        <v>994</v>
      </c>
      <c r="C326" t="s">
        <v>1093</v>
      </c>
      <c r="D326" t="s">
        <v>1094</v>
      </c>
      <c r="E326" t="s">
        <v>988</v>
      </c>
      <c r="F326" t="s">
        <v>1095</v>
      </c>
      <c r="G326" t="s">
        <v>242</v>
      </c>
      <c r="H326" t="s">
        <v>1024</v>
      </c>
      <c r="I326" t="s">
        <v>1270</v>
      </c>
      <c r="J326" t="s">
        <v>1271</v>
      </c>
      <c r="K326" t="s">
        <v>75</v>
      </c>
      <c r="L326" t="s">
        <v>242</v>
      </c>
      <c r="M326" t="s">
        <v>242</v>
      </c>
      <c r="N326" t="s">
        <v>990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 t="s">
        <v>2</v>
      </c>
      <c r="CP326" t="s">
        <v>44</v>
      </c>
      <c r="CQ326" t="s">
        <v>866</v>
      </c>
      <c r="CR326" t="s">
        <v>867</v>
      </c>
      <c r="CS326" t="s">
        <v>581</v>
      </c>
      <c r="CT326" t="s">
        <v>860</v>
      </c>
      <c r="CU326" t="s">
        <v>852</v>
      </c>
      <c r="CV326" t="s">
        <v>582</v>
      </c>
      <c r="CW326">
        <v>2022</v>
      </c>
      <c r="CX326">
        <v>1</v>
      </c>
      <c r="CY326" t="s">
        <v>74</v>
      </c>
      <c r="CZ326" t="s">
        <v>571</v>
      </c>
      <c r="DA326" t="s">
        <v>70</v>
      </c>
      <c r="DB326" t="s">
        <v>567</v>
      </c>
      <c r="DC326" t="s">
        <v>569</v>
      </c>
      <c r="DD326" t="s">
        <v>584</v>
      </c>
      <c r="DE326" t="s">
        <v>583</v>
      </c>
      <c r="DF326">
        <v>0</v>
      </c>
      <c r="DG326" t="s">
        <v>991</v>
      </c>
      <c r="DH326" t="s">
        <v>75</v>
      </c>
      <c r="DI326" t="s">
        <v>75</v>
      </c>
      <c r="DJ326" t="s">
        <v>75</v>
      </c>
      <c r="DK326" t="s">
        <v>75</v>
      </c>
    </row>
    <row r="327" spans="1:115" x14ac:dyDescent="0.35">
      <c r="A327" t="s">
        <v>860</v>
      </c>
      <c r="B327" t="s">
        <v>985</v>
      </c>
      <c r="C327" t="s">
        <v>986</v>
      </c>
      <c r="D327" t="s">
        <v>1124</v>
      </c>
      <c r="E327" t="s">
        <v>988</v>
      </c>
      <c r="F327" t="s">
        <v>989</v>
      </c>
      <c r="G327" t="s">
        <v>242</v>
      </c>
      <c r="H327" t="s">
        <v>1024</v>
      </c>
      <c r="I327" t="s">
        <v>665</v>
      </c>
      <c r="J327" t="s">
        <v>1171</v>
      </c>
      <c r="K327" t="s">
        <v>75</v>
      </c>
      <c r="L327" t="s">
        <v>242</v>
      </c>
      <c r="M327" t="s">
        <v>242</v>
      </c>
      <c r="N327" t="s">
        <v>990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2</v>
      </c>
      <c r="AI327">
        <v>0</v>
      </c>
      <c r="AJ327">
        <v>0</v>
      </c>
      <c r="AK327">
        <v>0</v>
      </c>
      <c r="AL327">
        <v>0</v>
      </c>
      <c r="AM327">
        <v>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2</v>
      </c>
      <c r="CC327">
        <v>2</v>
      </c>
      <c r="CD327">
        <v>2</v>
      </c>
      <c r="CE327">
        <v>2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 t="s">
        <v>2</v>
      </c>
      <c r="CP327" t="s">
        <v>44</v>
      </c>
      <c r="CQ327" t="s">
        <v>866</v>
      </c>
      <c r="CR327" t="s">
        <v>867</v>
      </c>
      <c r="CS327" t="s">
        <v>675</v>
      </c>
      <c r="CT327" t="s">
        <v>860</v>
      </c>
      <c r="CU327" t="s">
        <v>851</v>
      </c>
      <c r="CV327" t="s">
        <v>676</v>
      </c>
      <c r="CW327">
        <v>2022</v>
      </c>
      <c r="CX327">
        <v>1</v>
      </c>
      <c r="CY327" t="s">
        <v>74</v>
      </c>
      <c r="CZ327" t="s">
        <v>228</v>
      </c>
      <c r="DA327" t="s">
        <v>70</v>
      </c>
      <c r="DB327" t="s">
        <v>658</v>
      </c>
      <c r="DC327" t="s">
        <v>664</v>
      </c>
      <c r="DD327" t="s">
        <v>667</v>
      </c>
      <c r="DE327" t="s">
        <v>666</v>
      </c>
      <c r="DF327">
        <v>0</v>
      </c>
      <c r="DG327" t="s">
        <v>991</v>
      </c>
      <c r="DH327" t="s">
        <v>75</v>
      </c>
      <c r="DI327" t="s">
        <v>75</v>
      </c>
      <c r="DJ327" t="s">
        <v>75</v>
      </c>
      <c r="DK327" t="s">
        <v>75</v>
      </c>
    </row>
    <row r="328" spans="1:115" x14ac:dyDescent="0.35">
      <c r="A328" t="s">
        <v>860</v>
      </c>
      <c r="B328" t="s">
        <v>1045</v>
      </c>
      <c r="C328" t="s">
        <v>1197</v>
      </c>
      <c r="D328" t="s">
        <v>1201</v>
      </c>
      <c r="E328" t="s">
        <v>988</v>
      </c>
      <c r="F328" t="s">
        <v>1199</v>
      </c>
      <c r="G328" t="s">
        <v>242</v>
      </c>
      <c r="H328" t="s">
        <v>1024</v>
      </c>
      <c r="I328" t="s">
        <v>1054</v>
      </c>
      <c r="J328" t="s">
        <v>1055</v>
      </c>
      <c r="K328" t="s">
        <v>75</v>
      </c>
      <c r="L328" t="s">
        <v>242</v>
      </c>
      <c r="M328" t="s">
        <v>242</v>
      </c>
      <c r="N328" t="s">
        <v>990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 t="s">
        <v>2</v>
      </c>
      <c r="CP328" t="s">
        <v>44</v>
      </c>
      <c r="CQ328" t="s">
        <v>868</v>
      </c>
      <c r="CR328" t="s">
        <v>869</v>
      </c>
      <c r="CS328" t="s">
        <v>712</v>
      </c>
      <c r="CT328" t="s">
        <v>860</v>
      </c>
      <c r="CU328" t="s">
        <v>856</v>
      </c>
      <c r="CV328" t="s">
        <v>713</v>
      </c>
      <c r="CW328">
        <v>2020</v>
      </c>
      <c r="CX328">
        <v>6</v>
      </c>
      <c r="CY328" t="s">
        <v>74</v>
      </c>
      <c r="CZ328" t="s">
        <v>703</v>
      </c>
      <c r="DA328" t="s">
        <v>70</v>
      </c>
      <c r="DB328" t="s">
        <v>704</v>
      </c>
      <c r="DC328" t="s">
        <v>706</v>
      </c>
      <c r="DD328" t="s">
        <v>75</v>
      </c>
      <c r="DE328" t="s">
        <v>75</v>
      </c>
      <c r="DF328">
        <v>0</v>
      </c>
      <c r="DG328" t="s">
        <v>991</v>
      </c>
      <c r="DH328" t="s">
        <v>75</v>
      </c>
      <c r="DI328" t="s">
        <v>75</v>
      </c>
      <c r="DJ328" t="s">
        <v>75</v>
      </c>
      <c r="DK328" t="s">
        <v>75</v>
      </c>
    </row>
    <row r="329" spans="1:115" x14ac:dyDescent="0.35">
      <c r="A329" t="s">
        <v>860</v>
      </c>
      <c r="B329" t="s">
        <v>985</v>
      </c>
      <c r="C329" t="s">
        <v>986</v>
      </c>
      <c r="D329" t="s">
        <v>987</v>
      </c>
      <c r="E329" t="s">
        <v>988</v>
      </c>
      <c r="F329" t="s">
        <v>989</v>
      </c>
      <c r="G329" t="s">
        <v>75</v>
      </c>
      <c r="H329" t="s">
        <v>75</v>
      </c>
      <c r="I329" t="s">
        <v>75</v>
      </c>
      <c r="J329" t="s">
        <v>75</v>
      </c>
      <c r="K329" t="s">
        <v>75</v>
      </c>
      <c r="L329" t="s">
        <v>242</v>
      </c>
      <c r="M329" t="s">
        <v>242</v>
      </c>
      <c r="N329" t="s">
        <v>990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 t="s">
        <v>2</v>
      </c>
      <c r="CP329" t="s">
        <v>44</v>
      </c>
      <c r="CQ329" t="s">
        <v>868</v>
      </c>
      <c r="CR329" t="s">
        <v>869</v>
      </c>
      <c r="CS329" t="s">
        <v>71</v>
      </c>
      <c r="CT329" t="s">
        <v>860</v>
      </c>
      <c r="CU329" t="s">
        <v>851</v>
      </c>
      <c r="CV329" t="s">
        <v>73</v>
      </c>
      <c r="CW329">
        <v>2005</v>
      </c>
      <c r="CX329">
        <v>7</v>
      </c>
      <c r="CY329" t="s">
        <v>74</v>
      </c>
      <c r="CZ329" t="s">
        <v>76</v>
      </c>
      <c r="DA329" t="s">
        <v>70</v>
      </c>
      <c r="DB329" t="s">
        <v>70</v>
      </c>
      <c r="DC329" t="s">
        <v>72</v>
      </c>
      <c r="DD329" t="s">
        <v>75</v>
      </c>
      <c r="DE329" t="s">
        <v>75</v>
      </c>
      <c r="DF329">
        <v>0</v>
      </c>
      <c r="DG329" t="s">
        <v>991</v>
      </c>
      <c r="DH329" t="s">
        <v>75</v>
      </c>
      <c r="DI329" t="s">
        <v>75</v>
      </c>
      <c r="DJ329" t="s">
        <v>75</v>
      </c>
      <c r="DK329" t="s">
        <v>75</v>
      </c>
    </row>
    <row r="330" spans="1:115" x14ac:dyDescent="0.35">
      <c r="A330" t="s">
        <v>860</v>
      </c>
      <c r="B330" t="s">
        <v>994</v>
      </c>
      <c r="C330" t="s">
        <v>1093</v>
      </c>
      <c r="D330" t="s">
        <v>1094</v>
      </c>
      <c r="E330" t="s">
        <v>988</v>
      </c>
      <c r="F330" t="s">
        <v>1095</v>
      </c>
      <c r="G330" t="s">
        <v>242</v>
      </c>
      <c r="H330" t="s">
        <v>1024</v>
      </c>
      <c r="I330" t="s">
        <v>1270</v>
      </c>
      <c r="J330" t="s">
        <v>1271</v>
      </c>
      <c r="K330" t="s">
        <v>75</v>
      </c>
      <c r="L330" t="s">
        <v>242</v>
      </c>
      <c r="M330" t="s">
        <v>242</v>
      </c>
      <c r="N330" t="s">
        <v>990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0</v>
      </c>
      <c r="AD330">
        <v>0</v>
      </c>
      <c r="AE330">
        <v>0</v>
      </c>
      <c r="AF330">
        <v>0</v>
      </c>
      <c r="AG330">
        <v>3</v>
      </c>
      <c r="AH330">
        <v>3</v>
      </c>
      <c r="AI330">
        <v>0</v>
      </c>
      <c r="AJ330">
        <v>0</v>
      </c>
      <c r="AK330">
        <v>0</v>
      </c>
      <c r="AL330">
        <v>0</v>
      </c>
      <c r="AM330">
        <v>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3</v>
      </c>
      <c r="CC330">
        <v>3</v>
      </c>
      <c r="CD330">
        <v>3</v>
      </c>
      <c r="CE330">
        <v>3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 t="s">
        <v>2</v>
      </c>
      <c r="CP330" t="s">
        <v>44</v>
      </c>
      <c r="CQ330" t="s">
        <v>868</v>
      </c>
      <c r="CR330" t="s">
        <v>869</v>
      </c>
      <c r="CS330" t="s">
        <v>581</v>
      </c>
      <c r="CT330" t="s">
        <v>860</v>
      </c>
      <c r="CU330" t="s">
        <v>852</v>
      </c>
      <c r="CV330" t="s">
        <v>582</v>
      </c>
      <c r="CW330">
        <v>2022</v>
      </c>
      <c r="CX330">
        <v>1</v>
      </c>
      <c r="CY330" t="s">
        <v>74</v>
      </c>
      <c r="CZ330" t="s">
        <v>571</v>
      </c>
      <c r="DA330" t="s">
        <v>70</v>
      </c>
      <c r="DB330" t="s">
        <v>567</v>
      </c>
      <c r="DC330" t="s">
        <v>569</v>
      </c>
      <c r="DD330" t="s">
        <v>584</v>
      </c>
      <c r="DE330" t="s">
        <v>583</v>
      </c>
      <c r="DF330">
        <v>0</v>
      </c>
      <c r="DG330" t="s">
        <v>991</v>
      </c>
      <c r="DH330" t="s">
        <v>75</v>
      </c>
      <c r="DI330" t="s">
        <v>75</v>
      </c>
      <c r="DJ330" t="s">
        <v>75</v>
      </c>
      <c r="DK330" t="s">
        <v>75</v>
      </c>
    </row>
    <row r="331" spans="1:115" x14ac:dyDescent="0.35">
      <c r="A331" t="s">
        <v>860</v>
      </c>
      <c r="B331" t="s">
        <v>985</v>
      </c>
      <c r="C331" t="s">
        <v>1017</v>
      </c>
      <c r="D331" t="s">
        <v>1124</v>
      </c>
      <c r="E331" t="s">
        <v>988</v>
      </c>
      <c r="F331" t="s">
        <v>1019</v>
      </c>
      <c r="G331" t="s">
        <v>242</v>
      </c>
      <c r="H331" t="s">
        <v>1024</v>
      </c>
      <c r="I331" t="s">
        <v>403</v>
      </c>
      <c r="J331" t="s">
        <v>1125</v>
      </c>
      <c r="K331" t="s">
        <v>75</v>
      </c>
      <c r="L331" t="s">
        <v>242</v>
      </c>
      <c r="M331" t="s">
        <v>242</v>
      </c>
      <c r="N331" t="s">
        <v>990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 t="s">
        <v>2</v>
      </c>
      <c r="CP331" t="s">
        <v>44</v>
      </c>
      <c r="CQ331" t="s">
        <v>868</v>
      </c>
      <c r="CR331" t="s">
        <v>869</v>
      </c>
      <c r="CS331" t="s">
        <v>401</v>
      </c>
      <c r="CT331" t="s">
        <v>860</v>
      </c>
      <c r="CU331" t="s">
        <v>851</v>
      </c>
      <c r="CV331" t="s">
        <v>403</v>
      </c>
      <c r="CW331">
        <v>2020</v>
      </c>
      <c r="CX331">
        <v>2</v>
      </c>
      <c r="CY331" t="s">
        <v>74</v>
      </c>
      <c r="CZ331" t="s">
        <v>388</v>
      </c>
      <c r="DA331" t="s">
        <v>70</v>
      </c>
      <c r="DB331" t="s">
        <v>393</v>
      </c>
      <c r="DC331" t="s">
        <v>402</v>
      </c>
      <c r="DD331" t="s">
        <v>405</v>
      </c>
      <c r="DE331" t="s">
        <v>404</v>
      </c>
      <c r="DF331">
        <v>0</v>
      </c>
      <c r="DG331" t="s">
        <v>991</v>
      </c>
      <c r="DH331" t="s">
        <v>75</v>
      </c>
      <c r="DI331" t="s">
        <v>75</v>
      </c>
      <c r="DJ331" t="s">
        <v>75</v>
      </c>
      <c r="DK331" t="s">
        <v>75</v>
      </c>
    </row>
    <row r="332" spans="1:115" x14ac:dyDescent="0.35">
      <c r="A332" t="s">
        <v>860</v>
      </c>
      <c r="B332" t="s">
        <v>1139</v>
      </c>
      <c r="C332" t="s">
        <v>1148</v>
      </c>
      <c r="D332" t="s">
        <v>1272</v>
      </c>
      <c r="E332" t="s">
        <v>988</v>
      </c>
      <c r="F332" t="s">
        <v>1150</v>
      </c>
      <c r="G332" t="s">
        <v>242</v>
      </c>
      <c r="H332" t="s">
        <v>1024</v>
      </c>
      <c r="I332" t="s">
        <v>638</v>
      </c>
      <c r="J332" t="s">
        <v>1273</v>
      </c>
      <c r="K332" t="s">
        <v>75</v>
      </c>
      <c r="L332" t="s">
        <v>242</v>
      </c>
      <c r="M332" t="s">
        <v>242</v>
      </c>
      <c r="N332" t="s">
        <v>990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 t="s">
        <v>2</v>
      </c>
      <c r="CP332" t="s">
        <v>44</v>
      </c>
      <c r="CQ332" t="s">
        <v>868</v>
      </c>
      <c r="CR332" t="s">
        <v>869</v>
      </c>
      <c r="CS332" t="s">
        <v>636</v>
      </c>
      <c r="CT332" t="s">
        <v>860</v>
      </c>
      <c r="CU332" t="s">
        <v>857</v>
      </c>
      <c r="CV332" t="s">
        <v>638</v>
      </c>
      <c r="CW332">
        <v>2020</v>
      </c>
      <c r="CX332">
        <v>5</v>
      </c>
      <c r="CY332" t="s">
        <v>74</v>
      </c>
      <c r="CZ332" t="s">
        <v>270</v>
      </c>
      <c r="DA332" t="s">
        <v>70</v>
      </c>
      <c r="DB332" t="s">
        <v>626</v>
      </c>
      <c r="DC332" t="s">
        <v>637</v>
      </c>
      <c r="DD332" t="s">
        <v>640</v>
      </c>
      <c r="DE332" t="s">
        <v>639</v>
      </c>
      <c r="DF332">
        <v>0</v>
      </c>
      <c r="DG332" t="s">
        <v>991</v>
      </c>
      <c r="DH332" t="s">
        <v>75</v>
      </c>
      <c r="DI332" t="s">
        <v>75</v>
      </c>
      <c r="DJ332" t="s">
        <v>75</v>
      </c>
      <c r="DK332" t="s">
        <v>75</v>
      </c>
    </row>
    <row r="333" spans="1:115" x14ac:dyDescent="0.35">
      <c r="A333" t="s">
        <v>860</v>
      </c>
      <c r="B333" t="s">
        <v>985</v>
      </c>
      <c r="C333" t="s">
        <v>986</v>
      </c>
      <c r="D333" t="s">
        <v>1124</v>
      </c>
      <c r="E333" t="s">
        <v>988</v>
      </c>
      <c r="F333" t="s">
        <v>989</v>
      </c>
      <c r="G333" t="s">
        <v>242</v>
      </c>
      <c r="H333" t="s">
        <v>1024</v>
      </c>
      <c r="I333" t="s">
        <v>672</v>
      </c>
      <c r="J333" t="s">
        <v>1174</v>
      </c>
      <c r="K333" t="s">
        <v>75</v>
      </c>
      <c r="L333" t="s">
        <v>242</v>
      </c>
      <c r="M333" t="s">
        <v>242</v>
      </c>
      <c r="N333" t="s">
        <v>990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2</v>
      </c>
      <c r="AC333">
        <v>0</v>
      </c>
      <c r="AD333">
        <v>0</v>
      </c>
      <c r="AE333">
        <v>0</v>
      </c>
      <c r="AF333">
        <v>0</v>
      </c>
      <c r="AG333">
        <v>2</v>
      </c>
      <c r="AH333">
        <v>2</v>
      </c>
      <c r="AI333">
        <v>0</v>
      </c>
      <c r="AJ333">
        <v>0</v>
      </c>
      <c r="AK333">
        <v>0</v>
      </c>
      <c r="AL333">
        <v>0</v>
      </c>
      <c r="AM333">
        <v>2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</v>
      </c>
      <c r="CC333">
        <v>2</v>
      </c>
      <c r="CD333">
        <v>2</v>
      </c>
      <c r="CE333">
        <v>2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 t="s">
        <v>2</v>
      </c>
      <c r="CP333" t="s">
        <v>44</v>
      </c>
      <c r="CQ333" t="s">
        <v>868</v>
      </c>
      <c r="CR333" t="s">
        <v>869</v>
      </c>
      <c r="CS333" t="s">
        <v>671</v>
      </c>
      <c r="CT333" t="s">
        <v>860</v>
      </c>
      <c r="CU333" t="s">
        <v>851</v>
      </c>
      <c r="CV333" t="s">
        <v>672</v>
      </c>
      <c r="CW333">
        <v>2020</v>
      </c>
      <c r="CX333">
        <v>9</v>
      </c>
      <c r="CY333" t="s">
        <v>74</v>
      </c>
      <c r="CZ333" t="s">
        <v>228</v>
      </c>
      <c r="DA333" t="s">
        <v>70</v>
      </c>
      <c r="DB333" t="s">
        <v>658</v>
      </c>
      <c r="DC333" t="s">
        <v>664</v>
      </c>
      <c r="DD333" t="s">
        <v>674</v>
      </c>
      <c r="DE333" t="s">
        <v>673</v>
      </c>
      <c r="DF333">
        <v>0</v>
      </c>
      <c r="DG333" t="s">
        <v>991</v>
      </c>
      <c r="DH333" t="s">
        <v>75</v>
      </c>
      <c r="DI333" t="s">
        <v>75</v>
      </c>
      <c r="DJ333" t="s">
        <v>75</v>
      </c>
      <c r="DK333" t="s">
        <v>75</v>
      </c>
    </row>
    <row r="334" spans="1:115" x14ac:dyDescent="0.35">
      <c r="A334" t="s">
        <v>1302</v>
      </c>
      <c r="B334" t="s">
        <v>994</v>
      </c>
      <c r="C334" t="s">
        <v>1004</v>
      </c>
      <c r="D334" t="s">
        <v>1005</v>
      </c>
      <c r="E334" t="s">
        <v>988</v>
      </c>
      <c r="F334" t="s">
        <v>1006</v>
      </c>
      <c r="G334" t="s">
        <v>242</v>
      </c>
      <c r="H334" t="s">
        <v>1024</v>
      </c>
      <c r="I334" t="s">
        <v>304</v>
      </c>
      <c r="J334" t="s">
        <v>1009</v>
      </c>
      <c r="K334" t="s">
        <v>75</v>
      </c>
      <c r="L334" t="s">
        <v>242</v>
      </c>
      <c r="M334" t="s">
        <v>304</v>
      </c>
      <c r="N334" t="s">
        <v>990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 t="s">
        <v>2</v>
      </c>
      <c r="CP334" t="s">
        <v>1299</v>
      </c>
      <c r="CQ334" t="s">
        <v>1300</v>
      </c>
      <c r="CR334" t="s">
        <v>1301</v>
      </c>
      <c r="CS334" t="s">
        <v>340</v>
      </c>
      <c r="CT334" t="s">
        <v>1303</v>
      </c>
      <c r="CU334" t="s">
        <v>852</v>
      </c>
      <c r="CV334" t="s">
        <v>308</v>
      </c>
      <c r="CW334">
        <v>2018</v>
      </c>
      <c r="CX334">
        <v>2</v>
      </c>
      <c r="CY334" t="s">
        <v>74</v>
      </c>
      <c r="CZ334" t="s">
        <v>217</v>
      </c>
      <c r="DA334" t="s">
        <v>70</v>
      </c>
      <c r="DB334" t="s">
        <v>283</v>
      </c>
      <c r="DC334" t="s">
        <v>285</v>
      </c>
      <c r="DD334" t="s">
        <v>310</v>
      </c>
      <c r="DE334" t="s">
        <v>309</v>
      </c>
      <c r="DF334">
        <v>0</v>
      </c>
      <c r="DG334" t="s">
        <v>991</v>
      </c>
      <c r="DH334" t="s">
        <v>75</v>
      </c>
      <c r="DI334" t="s">
        <v>75</v>
      </c>
      <c r="DJ334" t="s">
        <v>75</v>
      </c>
      <c r="DK334" t="s">
        <v>75</v>
      </c>
    </row>
    <row r="335" spans="1:115" x14ac:dyDescent="0.35">
      <c r="A335" t="s">
        <v>860</v>
      </c>
      <c r="B335" t="s">
        <v>994</v>
      </c>
      <c r="C335" t="s">
        <v>1004</v>
      </c>
      <c r="D335" t="s">
        <v>1115</v>
      </c>
      <c r="E335" t="s">
        <v>988</v>
      </c>
      <c r="F335" t="s">
        <v>1006</v>
      </c>
      <c r="G335" t="s">
        <v>242</v>
      </c>
      <c r="H335" t="s">
        <v>1024</v>
      </c>
      <c r="I335" t="s">
        <v>214</v>
      </c>
      <c r="J335" t="s">
        <v>1117</v>
      </c>
      <c r="K335" t="s">
        <v>75</v>
      </c>
      <c r="L335" t="s">
        <v>242</v>
      </c>
      <c r="M335" t="s">
        <v>242</v>
      </c>
      <c r="N335" t="s">
        <v>990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2</v>
      </c>
      <c r="AC335">
        <v>1</v>
      </c>
      <c r="AD335">
        <v>1</v>
      </c>
      <c r="AE335">
        <v>3</v>
      </c>
      <c r="AF335">
        <v>0</v>
      </c>
      <c r="AG335">
        <v>2</v>
      </c>
      <c r="AH335">
        <v>1</v>
      </c>
      <c r="AI335">
        <v>0</v>
      </c>
      <c r="AJ335">
        <v>0</v>
      </c>
      <c r="AK335">
        <v>3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 t="s">
        <v>2</v>
      </c>
      <c r="CP335" t="s">
        <v>44</v>
      </c>
      <c r="CQ335" t="s">
        <v>862</v>
      </c>
      <c r="CR335" t="s">
        <v>863</v>
      </c>
      <c r="CS335" t="s">
        <v>212</v>
      </c>
      <c r="CT335" t="s">
        <v>860</v>
      </c>
      <c r="CU335" t="s">
        <v>852</v>
      </c>
      <c r="CV335" t="s">
        <v>214</v>
      </c>
      <c r="CW335">
        <v>2020</v>
      </c>
      <c r="CX335">
        <v>3</v>
      </c>
      <c r="CY335" t="s">
        <v>74</v>
      </c>
      <c r="CZ335" t="s">
        <v>217</v>
      </c>
      <c r="DA335" t="s">
        <v>70</v>
      </c>
      <c r="DB335" t="s">
        <v>70</v>
      </c>
      <c r="DC335" t="s">
        <v>213</v>
      </c>
      <c r="DD335" t="s">
        <v>216</v>
      </c>
      <c r="DE335" t="s">
        <v>215</v>
      </c>
      <c r="DF335">
        <v>0</v>
      </c>
      <c r="DG335" t="s">
        <v>991</v>
      </c>
      <c r="DH335" t="s">
        <v>75</v>
      </c>
      <c r="DI335" t="s">
        <v>75</v>
      </c>
      <c r="DJ335" t="s">
        <v>75</v>
      </c>
      <c r="DK335" t="s">
        <v>75</v>
      </c>
    </row>
    <row r="336" spans="1:115" x14ac:dyDescent="0.35">
      <c r="A336" t="s">
        <v>860</v>
      </c>
      <c r="B336" t="s">
        <v>1000</v>
      </c>
      <c r="C336" t="s">
        <v>1001</v>
      </c>
      <c r="D336" t="s">
        <v>1002</v>
      </c>
      <c r="E336" t="s">
        <v>988</v>
      </c>
      <c r="F336" t="s">
        <v>1003</v>
      </c>
      <c r="G336" t="s">
        <v>242</v>
      </c>
      <c r="H336" t="s">
        <v>1024</v>
      </c>
      <c r="I336" t="s">
        <v>264</v>
      </c>
      <c r="J336" t="s">
        <v>1031</v>
      </c>
      <c r="K336" t="s">
        <v>75</v>
      </c>
      <c r="L336" t="s">
        <v>242</v>
      </c>
      <c r="M336" t="s">
        <v>264</v>
      </c>
      <c r="N336" t="s">
        <v>990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13</v>
      </c>
      <c r="AC336">
        <v>0</v>
      </c>
      <c r="AD336">
        <v>1</v>
      </c>
      <c r="AE336">
        <v>0</v>
      </c>
      <c r="AF336">
        <v>0</v>
      </c>
      <c r="AG336">
        <v>14</v>
      </c>
      <c r="AH336">
        <v>10</v>
      </c>
      <c r="AI336">
        <v>0</v>
      </c>
      <c r="AJ336">
        <v>0</v>
      </c>
      <c r="AK336">
        <v>0</v>
      </c>
      <c r="AL336">
        <v>0</v>
      </c>
      <c r="AM336">
        <v>10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1</v>
      </c>
      <c r="BZ336">
        <v>0</v>
      </c>
      <c r="CA336">
        <v>0</v>
      </c>
      <c r="CB336">
        <v>10</v>
      </c>
      <c r="CC336">
        <v>10</v>
      </c>
      <c r="CD336">
        <v>10</v>
      </c>
      <c r="CE336">
        <v>10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 t="s">
        <v>2</v>
      </c>
      <c r="CP336" t="s">
        <v>44</v>
      </c>
      <c r="CQ336" t="s">
        <v>862</v>
      </c>
      <c r="CR336" t="s">
        <v>863</v>
      </c>
      <c r="CS336" t="s">
        <v>261</v>
      </c>
      <c r="CT336" t="s">
        <v>860</v>
      </c>
      <c r="CU336" t="s">
        <v>853</v>
      </c>
      <c r="CV336" t="s">
        <v>264</v>
      </c>
      <c r="CW336">
        <v>2020</v>
      </c>
      <c r="CX336">
        <v>12</v>
      </c>
      <c r="CY336" t="s">
        <v>74</v>
      </c>
      <c r="CZ336" t="s">
        <v>275</v>
      </c>
      <c r="DA336" t="s">
        <v>70</v>
      </c>
      <c r="DB336" t="s">
        <v>261</v>
      </c>
      <c r="DC336" t="s">
        <v>263</v>
      </c>
      <c r="DD336" t="s">
        <v>274</v>
      </c>
      <c r="DE336" t="s">
        <v>273</v>
      </c>
      <c r="DF336">
        <v>0</v>
      </c>
      <c r="DG336" t="s">
        <v>991</v>
      </c>
      <c r="DH336" t="s">
        <v>75</v>
      </c>
      <c r="DI336" t="s">
        <v>75</v>
      </c>
      <c r="DJ336" t="s">
        <v>75</v>
      </c>
      <c r="DK336" t="s">
        <v>75</v>
      </c>
    </row>
    <row r="337" spans="1:115" x14ac:dyDescent="0.35">
      <c r="A337" t="s">
        <v>860</v>
      </c>
      <c r="B337" t="s">
        <v>1139</v>
      </c>
      <c r="C337" t="s">
        <v>1140</v>
      </c>
      <c r="D337" t="s">
        <v>1141</v>
      </c>
      <c r="E337" t="s">
        <v>988</v>
      </c>
      <c r="F337" t="s">
        <v>1142</v>
      </c>
      <c r="G337" t="s">
        <v>242</v>
      </c>
      <c r="H337" t="s">
        <v>1024</v>
      </c>
      <c r="I337" t="s">
        <v>220</v>
      </c>
      <c r="J337" t="s">
        <v>1143</v>
      </c>
      <c r="K337" t="s">
        <v>75</v>
      </c>
      <c r="L337" t="s">
        <v>242</v>
      </c>
      <c r="M337" t="s">
        <v>242</v>
      </c>
      <c r="N337" t="s">
        <v>990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</v>
      </c>
      <c r="AC337">
        <v>0</v>
      </c>
      <c r="AD337">
        <v>1</v>
      </c>
      <c r="AE337">
        <v>0</v>
      </c>
      <c r="AF337">
        <v>0</v>
      </c>
      <c r="AG337">
        <v>9</v>
      </c>
      <c r="AH337">
        <v>3</v>
      </c>
      <c r="AI337">
        <v>0</v>
      </c>
      <c r="AJ337">
        <v>0</v>
      </c>
      <c r="AK337">
        <v>0</v>
      </c>
      <c r="AL337">
        <v>0</v>
      </c>
      <c r="AM337">
        <v>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3</v>
      </c>
      <c r="CC337">
        <v>3</v>
      </c>
      <c r="CD337">
        <v>3</v>
      </c>
      <c r="CE337">
        <v>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 t="s">
        <v>2</v>
      </c>
      <c r="CP337" t="s">
        <v>44</v>
      </c>
      <c r="CQ337" t="s">
        <v>864</v>
      </c>
      <c r="CR337" t="s">
        <v>865</v>
      </c>
      <c r="CS337" t="s">
        <v>218</v>
      </c>
      <c r="CT337" t="s">
        <v>860</v>
      </c>
      <c r="CU337" t="s">
        <v>857</v>
      </c>
      <c r="CV337" t="s">
        <v>220</v>
      </c>
      <c r="CW337">
        <v>2021</v>
      </c>
      <c r="CX337">
        <v>8</v>
      </c>
      <c r="CY337" t="s">
        <v>74</v>
      </c>
      <c r="CZ337" t="s">
        <v>223</v>
      </c>
      <c r="DA337" t="s">
        <v>70</v>
      </c>
      <c r="DB337" t="s">
        <v>70</v>
      </c>
      <c r="DC337" t="s">
        <v>219</v>
      </c>
      <c r="DD337" t="s">
        <v>222</v>
      </c>
      <c r="DE337" t="s">
        <v>221</v>
      </c>
      <c r="DF337">
        <v>0</v>
      </c>
      <c r="DG337" t="s">
        <v>991</v>
      </c>
      <c r="DH337" t="s">
        <v>75</v>
      </c>
      <c r="DI337" t="s">
        <v>75</v>
      </c>
      <c r="DJ337" t="s">
        <v>75</v>
      </c>
      <c r="DK337" t="s">
        <v>75</v>
      </c>
    </row>
    <row r="338" spans="1:115" x14ac:dyDescent="0.35">
      <c r="A338" t="s">
        <v>860</v>
      </c>
      <c r="B338" t="s">
        <v>985</v>
      </c>
      <c r="C338" t="s">
        <v>1017</v>
      </c>
      <c r="D338" t="s">
        <v>1026</v>
      </c>
      <c r="E338" t="s">
        <v>988</v>
      </c>
      <c r="F338" t="s">
        <v>1019</v>
      </c>
      <c r="G338" t="s">
        <v>242</v>
      </c>
      <c r="H338" t="s">
        <v>1024</v>
      </c>
      <c r="I338" t="s">
        <v>407</v>
      </c>
      <c r="J338" t="s">
        <v>1126</v>
      </c>
      <c r="K338" t="s">
        <v>75</v>
      </c>
      <c r="L338" t="s">
        <v>242</v>
      </c>
      <c r="M338" t="s">
        <v>242</v>
      </c>
      <c r="N338" t="s">
        <v>990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0</v>
      </c>
      <c r="AD338">
        <v>1</v>
      </c>
      <c r="AE338">
        <v>0</v>
      </c>
      <c r="AF338">
        <v>0</v>
      </c>
      <c r="AG338">
        <v>3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2</v>
      </c>
      <c r="CD338">
        <v>2</v>
      </c>
      <c r="CE338">
        <v>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 t="s">
        <v>2</v>
      </c>
      <c r="CP338" t="s">
        <v>44</v>
      </c>
      <c r="CQ338" t="s">
        <v>866</v>
      </c>
      <c r="CR338" t="s">
        <v>867</v>
      </c>
      <c r="CS338" t="s">
        <v>406</v>
      </c>
      <c r="CT338" t="s">
        <v>860</v>
      </c>
      <c r="CU338" t="s">
        <v>851</v>
      </c>
      <c r="CV338" t="s">
        <v>407</v>
      </c>
      <c r="CW338">
        <v>2021</v>
      </c>
      <c r="CX338">
        <v>9</v>
      </c>
      <c r="CY338" t="s">
        <v>74</v>
      </c>
      <c r="CZ338" t="s">
        <v>388</v>
      </c>
      <c r="DA338" t="s">
        <v>70</v>
      </c>
      <c r="DB338" t="s">
        <v>393</v>
      </c>
      <c r="DC338" t="s">
        <v>395</v>
      </c>
      <c r="DD338" t="s">
        <v>409</v>
      </c>
      <c r="DE338" t="s">
        <v>408</v>
      </c>
      <c r="DF338">
        <v>0</v>
      </c>
      <c r="DG338" t="s">
        <v>991</v>
      </c>
      <c r="DH338" t="s">
        <v>75</v>
      </c>
      <c r="DI338" t="s">
        <v>75</v>
      </c>
      <c r="DJ338" t="s">
        <v>75</v>
      </c>
      <c r="DK338" t="s">
        <v>75</v>
      </c>
    </row>
    <row r="339" spans="1:115" x14ac:dyDescent="0.35">
      <c r="A339" t="s">
        <v>860</v>
      </c>
      <c r="B339" t="s">
        <v>985</v>
      </c>
      <c r="C339" t="s">
        <v>986</v>
      </c>
      <c r="D339" t="s">
        <v>1124</v>
      </c>
      <c r="E339" t="s">
        <v>988</v>
      </c>
      <c r="F339" t="s">
        <v>989</v>
      </c>
      <c r="G339" t="s">
        <v>242</v>
      </c>
      <c r="H339" t="s">
        <v>1024</v>
      </c>
      <c r="I339" t="s">
        <v>665</v>
      </c>
      <c r="J339" t="s">
        <v>1171</v>
      </c>
      <c r="K339" t="s">
        <v>75</v>
      </c>
      <c r="L339" t="s">
        <v>242</v>
      </c>
      <c r="M339" t="s">
        <v>242</v>
      </c>
      <c r="N339" t="s">
        <v>990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6</v>
      </c>
      <c r="AD339">
        <v>6</v>
      </c>
      <c r="AE339">
        <v>6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4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 t="s">
        <v>2</v>
      </c>
      <c r="CP339" t="s">
        <v>44</v>
      </c>
      <c r="CQ339" t="s">
        <v>862</v>
      </c>
      <c r="CR339" t="s">
        <v>863</v>
      </c>
      <c r="CS339" t="s">
        <v>663</v>
      </c>
      <c r="CT339" t="s">
        <v>860</v>
      </c>
      <c r="CU339" t="s">
        <v>851</v>
      </c>
      <c r="CV339" t="s">
        <v>665</v>
      </c>
      <c r="CW339">
        <v>2020</v>
      </c>
      <c r="CX339">
        <v>7</v>
      </c>
      <c r="CY339" t="s">
        <v>74</v>
      </c>
      <c r="CZ339" t="s">
        <v>228</v>
      </c>
      <c r="DA339" t="s">
        <v>70</v>
      </c>
      <c r="DB339" t="s">
        <v>658</v>
      </c>
      <c r="DC339" t="s">
        <v>664</v>
      </c>
      <c r="DD339" t="s">
        <v>667</v>
      </c>
      <c r="DE339" t="s">
        <v>666</v>
      </c>
      <c r="DF339">
        <v>0</v>
      </c>
      <c r="DG339" t="s">
        <v>991</v>
      </c>
      <c r="DH339" t="s">
        <v>75</v>
      </c>
      <c r="DI339" t="s">
        <v>75</v>
      </c>
      <c r="DJ339" t="s">
        <v>75</v>
      </c>
      <c r="DK339" t="s">
        <v>75</v>
      </c>
    </row>
    <row r="340" spans="1:115" x14ac:dyDescent="0.35">
      <c r="A340" t="s">
        <v>860</v>
      </c>
      <c r="B340" t="s">
        <v>985</v>
      </c>
      <c r="C340" t="s">
        <v>1017</v>
      </c>
      <c r="D340" t="s">
        <v>1042</v>
      </c>
      <c r="E340" t="s">
        <v>988</v>
      </c>
      <c r="F340" t="s">
        <v>1019</v>
      </c>
      <c r="G340" t="s">
        <v>242</v>
      </c>
      <c r="H340" t="s">
        <v>1024</v>
      </c>
      <c r="I340" t="s">
        <v>508</v>
      </c>
      <c r="J340" t="s">
        <v>1172</v>
      </c>
      <c r="K340" t="s">
        <v>75</v>
      </c>
      <c r="L340" t="s">
        <v>242</v>
      </c>
      <c r="M340" t="s">
        <v>242</v>
      </c>
      <c r="N340" t="s">
        <v>990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3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 t="s">
        <v>2</v>
      </c>
      <c r="CP340" t="s">
        <v>44</v>
      </c>
      <c r="CQ340" t="s">
        <v>864</v>
      </c>
      <c r="CR340" t="s">
        <v>865</v>
      </c>
      <c r="CS340" t="s">
        <v>507</v>
      </c>
      <c r="CT340" t="s">
        <v>860</v>
      </c>
      <c r="CU340" t="s">
        <v>851</v>
      </c>
      <c r="CV340" t="s">
        <v>508</v>
      </c>
      <c r="CW340">
        <v>2020</v>
      </c>
      <c r="CX340">
        <v>7</v>
      </c>
      <c r="CY340" t="s">
        <v>74</v>
      </c>
      <c r="CZ340" t="s">
        <v>83</v>
      </c>
      <c r="DA340" t="s">
        <v>70</v>
      </c>
      <c r="DB340" t="s">
        <v>484</v>
      </c>
      <c r="DC340" t="s">
        <v>491</v>
      </c>
      <c r="DD340" t="s">
        <v>510</v>
      </c>
      <c r="DE340" t="s">
        <v>509</v>
      </c>
      <c r="DF340">
        <v>0</v>
      </c>
      <c r="DG340" t="s">
        <v>991</v>
      </c>
      <c r="DH340" t="s">
        <v>75</v>
      </c>
      <c r="DI340" t="s">
        <v>75</v>
      </c>
      <c r="DJ340" t="s">
        <v>75</v>
      </c>
      <c r="DK340" t="s">
        <v>75</v>
      </c>
    </row>
    <row r="341" spans="1:115" x14ac:dyDescent="0.35">
      <c r="A341" t="s">
        <v>860</v>
      </c>
      <c r="B341" t="s">
        <v>1010</v>
      </c>
      <c r="C341" t="s">
        <v>1191</v>
      </c>
      <c r="D341" t="s">
        <v>1192</v>
      </c>
      <c r="E341" t="s">
        <v>988</v>
      </c>
      <c r="F341" t="s">
        <v>1193</v>
      </c>
      <c r="G341" t="s">
        <v>242</v>
      </c>
      <c r="H341" t="s">
        <v>1024</v>
      </c>
      <c r="I341" t="s">
        <v>231</v>
      </c>
      <c r="J341" t="s">
        <v>1194</v>
      </c>
      <c r="K341" t="s">
        <v>75</v>
      </c>
      <c r="L341" t="s">
        <v>242</v>
      </c>
      <c r="M341" t="s">
        <v>242</v>
      </c>
      <c r="N341" t="s">
        <v>990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3</v>
      </c>
      <c r="AE341">
        <v>1</v>
      </c>
      <c r="AF341">
        <v>0</v>
      </c>
      <c r="AG341">
        <v>2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 t="s">
        <v>2</v>
      </c>
      <c r="CP341" t="s">
        <v>44</v>
      </c>
      <c r="CQ341" t="s">
        <v>864</v>
      </c>
      <c r="CR341" t="s">
        <v>865</v>
      </c>
      <c r="CS341" t="s">
        <v>229</v>
      </c>
      <c r="CT341" t="s">
        <v>860</v>
      </c>
      <c r="CU341" t="s">
        <v>854</v>
      </c>
      <c r="CV341" t="s">
        <v>231</v>
      </c>
      <c r="CW341">
        <v>2020</v>
      </c>
      <c r="CX341">
        <v>8</v>
      </c>
      <c r="CY341" t="s">
        <v>74</v>
      </c>
      <c r="CZ341" t="s">
        <v>234</v>
      </c>
      <c r="DA341" t="s">
        <v>70</v>
      </c>
      <c r="DB341" t="s">
        <v>70</v>
      </c>
      <c r="DC341" t="s">
        <v>230</v>
      </c>
      <c r="DD341" t="s">
        <v>233</v>
      </c>
      <c r="DE341" t="s">
        <v>232</v>
      </c>
      <c r="DF341">
        <v>0</v>
      </c>
      <c r="DG341" t="s">
        <v>991</v>
      </c>
      <c r="DH341" t="s">
        <v>75</v>
      </c>
      <c r="DI341" t="s">
        <v>75</v>
      </c>
      <c r="DJ341" t="s">
        <v>75</v>
      </c>
      <c r="DK341" t="s">
        <v>75</v>
      </c>
    </row>
    <row r="342" spans="1:115" x14ac:dyDescent="0.35">
      <c r="A342" t="s">
        <v>860</v>
      </c>
      <c r="B342" t="s">
        <v>985</v>
      </c>
      <c r="C342" t="s">
        <v>986</v>
      </c>
      <c r="D342" t="s">
        <v>1063</v>
      </c>
      <c r="E342" t="s">
        <v>988</v>
      </c>
      <c r="F342" t="s">
        <v>989</v>
      </c>
      <c r="G342" t="s">
        <v>242</v>
      </c>
      <c r="H342" t="s">
        <v>1024</v>
      </c>
      <c r="I342" t="s">
        <v>189</v>
      </c>
      <c r="J342" t="s">
        <v>1080</v>
      </c>
      <c r="K342" t="s">
        <v>75</v>
      </c>
      <c r="L342" t="s">
        <v>242</v>
      </c>
      <c r="M342" t="s">
        <v>242</v>
      </c>
      <c r="N342" t="s">
        <v>990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 t="s">
        <v>2</v>
      </c>
      <c r="CP342" t="s">
        <v>44</v>
      </c>
      <c r="CQ342" t="s">
        <v>868</v>
      </c>
      <c r="CR342" t="s">
        <v>869</v>
      </c>
      <c r="CS342" t="s">
        <v>188</v>
      </c>
      <c r="CT342" t="s">
        <v>860</v>
      </c>
      <c r="CU342" t="s">
        <v>851</v>
      </c>
      <c r="CV342" t="s">
        <v>189</v>
      </c>
      <c r="CW342">
        <v>2020</v>
      </c>
      <c r="CX342">
        <v>8</v>
      </c>
      <c r="CY342" t="s">
        <v>74</v>
      </c>
      <c r="CZ342" t="s">
        <v>76</v>
      </c>
      <c r="DA342" t="s">
        <v>70</v>
      </c>
      <c r="DB342" t="s">
        <v>70</v>
      </c>
      <c r="DC342" t="s">
        <v>135</v>
      </c>
      <c r="DD342" t="s">
        <v>191</v>
      </c>
      <c r="DE342" t="s">
        <v>190</v>
      </c>
      <c r="DF342">
        <v>0</v>
      </c>
      <c r="DG342" t="s">
        <v>991</v>
      </c>
      <c r="DH342" t="s">
        <v>75</v>
      </c>
      <c r="DI342" t="s">
        <v>75</v>
      </c>
      <c r="DJ342" t="s">
        <v>75</v>
      </c>
      <c r="DK342" t="s">
        <v>75</v>
      </c>
    </row>
    <row r="343" spans="1:115" x14ac:dyDescent="0.35">
      <c r="A343" t="s">
        <v>860</v>
      </c>
      <c r="B343" t="s">
        <v>994</v>
      </c>
      <c r="C343" t="s">
        <v>995</v>
      </c>
      <c r="D343" t="s">
        <v>1106</v>
      </c>
      <c r="E343" t="s">
        <v>988</v>
      </c>
      <c r="F343" t="s">
        <v>997</v>
      </c>
      <c r="G343" t="s">
        <v>242</v>
      </c>
      <c r="H343" t="s">
        <v>1024</v>
      </c>
      <c r="I343" t="s">
        <v>1107</v>
      </c>
      <c r="J343" t="s">
        <v>1108</v>
      </c>
      <c r="K343" t="s">
        <v>75</v>
      </c>
      <c r="L343" t="s">
        <v>242</v>
      </c>
      <c r="M343" t="s">
        <v>242</v>
      </c>
      <c r="N343" t="s">
        <v>990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5</v>
      </c>
      <c r="AC343">
        <v>3</v>
      </c>
      <c r="AD343">
        <v>6</v>
      </c>
      <c r="AE343">
        <v>0</v>
      </c>
      <c r="AF343">
        <v>0</v>
      </c>
      <c r="AG343">
        <v>8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 t="s">
        <v>2</v>
      </c>
      <c r="CP343" t="s">
        <v>44</v>
      </c>
      <c r="CQ343" t="s">
        <v>862</v>
      </c>
      <c r="CR343" t="s">
        <v>863</v>
      </c>
      <c r="CS343" t="s">
        <v>256</v>
      </c>
      <c r="CT343" t="s">
        <v>860</v>
      </c>
      <c r="CU343" t="s">
        <v>852</v>
      </c>
      <c r="CV343" t="s">
        <v>258</v>
      </c>
      <c r="CW343">
        <v>2021</v>
      </c>
      <c r="CX343">
        <v>1</v>
      </c>
      <c r="CY343" t="s">
        <v>74</v>
      </c>
      <c r="CZ343" t="s">
        <v>255</v>
      </c>
      <c r="DA343" t="s">
        <v>70</v>
      </c>
      <c r="DB343" t="s">
        <v>249</v>
      </c>
      <c r="DC343" t="s">
        <v>257</v>
      </c>
      <c r="DD343" t="s">
        <v>260</v>
      </c>
      <c r="DE343" t="s">
        <v>259</v>
      </c>
      <c r="DF343">
        <v>0</v>
      </c>
      <c r="DG343" t="s">
        <v>991</v>
      </c>
      <c r="DH343" t="s">
        <v>75</v>
      </c>
      <c r="DI343" t="s">
        <v>75</v>
      </c>
      <c r="DJ343" t="s">
        <v>75</v>
      </c>
      <c r="DK343" t="s">
        <v>75</v>
      </c>
    </row>
    <row r="344" spans="1:115" x14ac:dyDescent="0.35">
      <c r="A344" t="s">
        <v>860</v>
      </c>
      <c r="B344" t="s">
        <v>1045</v>
      </c>
      <c r="C344" t="s">
        <v>1046</v>
      </c>
      <c r="D344" t="s">
        <v>1047</v>
      </c>
      <c r="E344" t="s">
        <v>988</v>
      </c>
      <c r="F344" t="s">
        <v>1048</v>
      </c>
      <c r="G344" t="s">
        <v>242</v>
      </c>
      <c r="H344" t="s">
        <v>1024</v>
      </c>
      <c r="I344" t="s">
        <v>541</v>
      </c>
      <c r="J344" t="s">
        <v>1049</v>
      </c>
      <c r="K344" t="s">
        <v>75</v>
      </c>
      <c r="L344" t="s">
        <v>242</v>
      </c>
      <c r="M344" t="s">
        <v>242</v>
      </c>
      <c r="N344" t="s">
        <v>990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 t="s">
        <v>2</v>
      </c>
      <c r="CP344" t="s">
        <v>44</v>
      </c>
      <c r="CQ344" t="s">
        <v>862</v>
      </c>
      <c r="CR344" t="s">
        <v>863</v>
      </c>
      <c r="CS344" t="s">
        <v>539</v>
      </c>
      <c r="CT344" t="s">
        <v>860</v>
      </c>
      <c r="CU344" t="s">
        <v>856</v>
      </c>
      <c r="CV344" t="s">
        <v>541</v>
      </c>
      <c r="CW344">
        <v>2021</v>
      </c>
      <c r="CX344">
        <v>10</v>
      </c>
      <c r="CY344" t="s">
        <v>74</v>
      </c>
      <c r="CZ344" t="s">
        <v>544</v>
      </c>
      <c r="DA344" t="s">
        <v>70</v>
      </c>
      <c r="DB344" t="s">
        <v>538</v>
      </c>
      <c r="DC344" t="s">
        <v>540</v>
      </c>
      <c r="DD344" t="s">
        <v>543</v>
      </c>
      <c r="DE344" t="s">
        <v>542</v>
      </c>
      <c r="DF344">
        <v>0</v>
      </c>
      <c r="DG344" t="s">
        <v>991</v>
      </c>
      <c r="DH344" t="s">
        <v>75</v>
      </c>
      <c r="DI344" t="s">
        <v>75</v>
      </c>
      <c r="DJ344" t="s">
        <v>75</v>
      </c>
      <c r="DK344" t="s">
        <v>75</v>
      </c>
    </row>
    <row r="345" spans="1:115" x14ac:dyDescent="0.35">
      <c r="A345" t="s">
        <v>860</v>
      </c>
      <c r="B345" t="s">
        <v>985</v>
      </c>
      <c r="C345" t="s">
        <v>986</v>
      </c>
      <c r="D345" t="s">
        <v>1023</v>
      </c>
      <c r="E345" t="s">
        <v>988</v>
      </c>
      <c r="F345" t="s">
        <v>989</v>
      </c>
      <c r="G345" t="s">
        <v>242</v>
      </c>
      <c r="H345" t="s">
        <v>1024</v>
      </c>
      <c r="I345" t="s">
        <v>1064</v>
      </c>
      <c r="J345" t="s">
        <v>1065</v>
      </c>
      <c r="K345" t="s">
        <v>75</v>
      </c>
      <c r="L345" t="s">
        <v>242</v>
      </c>
      <c r="M345" t="s">
        <v>242</v>
      </c>
      <c r="N345" t="s">
        <v>990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</v>
      </c>
      <c r="AE345">
        <v>0</v>
      </c>
      <c r="AF345">
        <v>0</v>
      </c>
      <c r="AG345">
        <v>3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 t="s">
        <v>2</v>
      </c>
      <c r="CP345" t="s">
        <v>44</v>
      </c>
      <c r="CQ345" t="s">
        <v>862</v>
      </c>
      <c r="CR345" t="s">
        <v>863</v>
      </c>
      <c r="CS345" t="s">
        <v>139</v>
      </c>
      <c r="CT345" t="s">
        <v>860</v>
      </c>
      <c r="CU345" t="s">
        <v>851</v>
      </c>
      <c r="CV345" t="s">
        <v>140</v>
      </c>
      <c r="CW345">
        <v>2020</v>
      </c>
      <c r="CX345">
        <v>8</v>
      </c>
      <c r="CY345" t="s">
        <v>74</v>
      </c>
      <c r="CZ345" t="s">
        <v>76</v>
      </c>
      <c r="DA345" t="s">
        <v>70</v>
      </c>
      <c r="DB345" t="s">
        <v>70</v>
      </c>
      <c r="DC345" t="s">
        <v>86</v>
      </c>
      <c r="DD345" t="s">
        <v>142</v>
      </c>
      <c r="DE345" t="s">
        <v>141</v>
      </c>
      <c r="DF345">
        <v>0</v>
      </c>
      <c r="DG345" t="s">
        <v>991</v>
      </c>
      <c r="DH345" t="s">
        <v>75</v>
      </c>
      <c r="DI345" t="s">
        <v>75</v>
      </c>
      <c r="DJ345" t="s">
        <v>75</v>
      </c>
      <c r="DK345" t="s">
        <v>75</v>
      </c>
    </row>
    <row r="346" spans="1:115" x14ac:dyDescent="0.35">
      <c r="A346" t="s">
        <v>860</v>
      </c>
      <c r="B346" t="s">
        <v>985</v>
      </c>
      <c r="C346" t="s">
        <v>986</v>
      </c>
      <c r="D346" t="s">
        <v>1023</v>
      </c>
      <c r="E346" t="s">
        <v>988</v>
      </c>
      <c r="F346" t="s">
        <v>989</v>
      </c>
      <c r="G346" t="s">
        <v>242</v>
      </c>
      <c r="H346" t="s">
        <v>1024</v>
      </c>
      <c r="I346" t="s">
        <v>1071</v>
      </c>
      <c r="J346" t="s">
        <v>1072</v>
      </c>
      <c r="K346" t="s">
        <v>75</v>
      </c>
      <c r="L346" t="s">
        <v>242</v>
      </c>
      <c r="M346" t="s">
        <v>242</v>
      </c>
      <c r="N346" t="s">
        <v>990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 t="s">
        <v>2</v>
      </c>
      <c r="CP346" t="s">
        <v>44</v>
      </c>
      <c r="CQ346" t="s">
        <v>862</v>
      </c>
      <c r="CR346" t="s">
        <v>863</v>
      </c>
      <c r="CS346" t="s">
        <v>160</v>
      </c>
      <c r="CT346" t="s">
        <v>860</v>
      </c>
      <c r="CU346" t="s">
        <v>851</v>
      </c>
      <c r="CV346" t="s">
        <v>161</v>
      </c>
      <c r="CW346">
        <v>2020</v>
      </c>
      <c r="CX346">
        <v>6</v>
      </c>
      <c r="CY346" t="s">
        <v>74</v>
      </c>
      <c r="CZ346" t="s">
        <v>76</v>
      </c>
      <c r="DA346" t="s">
        <v>70</v>
      </c>
      <c r="DB346" t="s">
        <v>70</v>
      </c>
      <c r="DC346" t="s">
        <v>86</v>
      </c>
      <c r="DD346" t="s">
        <v>163</v>
      </c>
      <c r="DE346" t="s">
        <v>162</v>
      </c>
      <c r="DF346">
        <v>0</v>
      </c>
      <c r="DG346" t="s">
        <v>991</v>
      </c>
      <c r="DH346" t="s">
        <v>75</v>
      </c>
      <c r="DI346" t="s">
        <v>75</v>
      </c>
      <c r="DJ346" t="s">
        <v>75</v>
      </c>
      <c r="DK346" t="s">
        <v>75</v>
      </c>
    </row>
    <row r="347" spans="1:115" x14ac:dyDescent="0.35">
      <c r="A347" t="s">
        <v>860</v>
      </c>
      <c r="B347" t="s">
        <v>985</v>
      </c>
      <c r="C347" t="s">
        <v>1017</v>
      </c>
      <c r="D347" t="s">
        <v>1124</v>
      </c>
      <c r="E347" t="s">
        <v>988</v>
      </c>
      <c r="F347" t="s">
        <v>1019</v>
      </c>
      <c r="G347" t="s">
        <v>242</v>
      </c>
      <c r="H347" t="s">
        <v>1024</v>
      </c>
      <c r="I347" t="s">
        <v>403</v>
      </c>
      <c r="J347" t="s">
        <v>1125</v>
      </c>
      <c r="K347" t="s">
        <v>75</v>
      </c>
      <c r="L347" t="s">
        <v>242</v>
      </c>
      <c r="M347" t="s">
        <v>242</v>
      </c>
      <c r="N347" t="s">
        <v>990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 t="s">
        <v>2</v>
      </c>
      <c r="CP347" t="s">
        <v>44</v>
      </c>
      <c r="CQ347" t="s">
        <v>862</v>
      </c>
      <c r="CR347" t="s">
        <v>863</v>
      </c>
      <c r="CS347" t="s">
        <v>401</v>
      </c>
      <c r="CT347" t="s">
        <v>860</v>
      </c>
      <c r="CU347" t="s">
        <v>851</v>
      </c>
      <c r="CV347" t="s">
        <v>403</v>
      </c>
      <c r="CW347">
        <v>2020</v>
      </c>
      <c r="CX347">
        <v>2</v>
      </c>
      <c r="CY347" t="s">
        <v>74</v>
      </c>
      <c r="CZ347" t="s">
        <v>388</v>
      </c>
      <c r="DA347" t="s">
        <v>70</v>
      </c>
      <c r="DB347" t="s">
        <v>393</v>
      </c>
      <c r="DC347" t="s">
        <v>402</v>
      </c>
      <c r="DD347" t="s">
        <v>405</v>
      </c>
      <c r="DE347" t="s">
        <v>404</v>
      </c>
      <c r="DF347">
        <v>0</v>
      </c>
      <c r="DG347" t="s">
        <v>991</v>
      </c>
      <c r="DH347" t="s">
        <v>75</v>
      </c>
      <c r="DI347" t="s">
        <v>75</v>
      </c>
      <c r="DJ347" t="s">
        <v>75</v>
      </c>
      <c r="DK347" t="s">
        <v>75</v>
      </c>
    </row>
    <row r="348" spans="1:115" x14ac:dyDescent="0.35">
      <c r="A348" t="s">
        <v>860</v>
      </c>
      <c r="B348" t="s">
        <v>1000</v>
      </c>
      <c r="C348" t="s">
        <v>1001</v>
      </c>
      <c r="D348" t="s">
        <v>1002</v>
      </c>
      <c r="E348" t="s">
        <v>988</v>
      </c>
      <c r="F348" t="s">
        <v>1003</v>
      </c>
      <c r="G348" t="s">
        <v>242</v>
      </c>
      <c r="H348" t="s">
        <v>1024</v>
      </c>
      <c r="I348" t="s">
        <v>264</v>
      </c>
      <c r="J348" t="s">
        <v>1031</v>
      </c>
      <c r="K348" t="s">
        <v>75</v>
      </c>
      <c r="L348" t="s">
        <v>242</v>
      </c>
      <c r="M348" t="s">
        <v>264</v>
      </c>
      <c r="N348" t="s">
        <v>990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 t="s">
        <v>2</v>
      </c>
      <c r="CP348" t="s">
        <v>44</v>
      </c>
      <c r="CQ348" t="s">
        <v>864</v>
      </c>
      <c r="CR348" t="s">
        <v>865</v>
      </c>
      <c r="CS348" t="s">
        <v>280</v>
      </c>
      <c r="CT348" t="s">
        <v>860</v>
      </c>
      <c r="CU348" t="s">
        <v>853</v>
      </c>
      <c r="CV348" t="s">
        <v>264</v>
      </c>
      <c r="CW348">
        <v>2021</v>
      </c>
      <c r="CX348">
        <v>2</v>
      </c>
      <c r="CY348" t="s">
        <v>74</v>
      </c>
      <c r="CZ348" t="s">
        <v>217</v>
      </c>
      <c r="DA348" t="s">
        <v>70</v>
      </c>
      <c r="DB348" t="s">
        <v>261</v>
      </c>
      <c r="DC348" t="s">
        <v>263</v>
      </c>
      <c r="DD348" t="s">
        <v>282</v>
      </c>
      <c r="DE348" t="s">
        <v>281</v>
      </c>
      <c r="DF348">
        <v>0</v>
      </c>
      <c r="DG348" t="s">
        <v>991</v>
      </c>
      <c r="DH348" t="s">
        <v>75</v>
      </c>
      <c r="DI348" t="s">
        <v>75</v>
      </c>
      <c r="DJ348" t="s">
        <v>75</v>
      </c>
      <c r="DK348" t="s">
        <v>75</v>
      </c>
    </row>
    <row r="349" spans="1:115" x14ac:dyDescent="0.35">
      <c r="A349" t="s">
        <v>860</v>
      </c>
      <c r="B349" t="s">
        <v>985</v>
      </c>
      <c r="C349" t="s">
        <v>986</v>
      </c>
      <c r="D349" t="s">
        <v>1039</v>
      </c>
      <c r="E349" t="s">
        <v>988</v>
      </c>
      <c r="F349" t="s">
        <v>989</v>
      </c>
      <c r="G349" t="s">
        <v>242</v>
      </c>
      <c r="H349" t="s">
        <v>1024</v>
      </c>
      <c r="I349" t="s">
        <v>107</v>
      </c>
      <c r="J349" t="s">
        <v>1053</v>
      </c>
      <c r="K349" t="s">
        <v>75</v>
      </c>
      <c r="L349" t="s">
        <v>242</v>
      </c>
      <c r="M349" t="s">
        <v>242</v>
      </c>
      <c r="N349" t="s">
        <v>990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 t="s">
        <v>2</v>
      </c>
      <c r="CP349" t="s">
        <v>44</v>
      </c>
      <c r="CQ349" t="s">
        <v>866</v>
      </c>
      <c r="CR349" t="s">
        <v>867</v>
      </c>
      <c r="CS349" t="s">
        <v>106</v>
      </c>
      <c r="CT349" t="s">
        <v>860</v>
      </c>
      <c r="CU349" t="s">
        <v>851</v>
      </c>
      <c r="CV349" t="s">
        <v>107</v>
      </c>
      <c r="CW349">
        <v>2018</v>
      </c>
      <c r="CX349">
        <v>10</v>
      </c>
      <c r="CY349" t="s">
        <v>74</v>
      </c>
      <c r="CZ349" t="s">
        <v>76</v>
      </c>
      <c r="DA349" t="s">
        <v>70</v>
      </c>
      <c r="DB349" t="s">
        <v>70</v>
      </c>
      <c r="DC349" t="s">
        <v>92</v>
      </c>
      <c r="DD349" t="s">
        <v>109</v>
      </c>
      <c r="DE349" t="s">
        <v>108</v>
      </c>
      <c r="DF349">
        <v>0</v>
      </c>
      <c r="DG349" t="s">
        <v>991</v>
      </c>
      <c r="DH349" t="s">
        <v>75</v>
      </c>
      <c r="DI349" t="s">
        <v>75</v>
      </c>
      <c r="DJ349" t="s">
        <v>75</v>
      </c>
      <c r="DK349" t="s">
        <v>75</v>
      </c>
    </row>
    <row r="350" spans="1:115" x14ac:dyDescent="0.35">
      <c r="A350" t="s">
        <v>860</v>
      </c>
      <c r="B350" t="s">
        <v>985</v>
      </c>
      <c r="C350" t="s">
        <v>986</v>
      </c>
      <c r="D350" t="s">
        <v>1063</v>
      </c>
      <c r="E350" t="s">
        <v>988</v>
      </c>
      <c r="F350" t="s">
        <v>989</v>
      </c>
      <c r="G350" t="s">
        <v>242</v>
      </c>
      <c r="H350" t="s">
        <v>1024</v>
      </c>
      <c r="I350" t="s">
        <v>148</v>
      </c>
      <c r="J350" t="s">
        <v>1067</v>
      </c>
      <c r="K350" t="s">
        <v>75</v>
      </c>
      <c r="L350" t="s">
        <v>242</v>
      </c>
      <c r="M350" t="s">
        <v>242</v>
      </c>
      <c r="N350" t="s">
        <v>990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2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 t="s">
        <v>2</v>
      </c>
      <c r="CP350" t="s">
        <v>44</v>
      </c>
      <c r="CQ350" t="s">
        <v>866</v>
      </c>
      <c r="CR350" t="s">
        <v>867</v>
      </c>
      <c r="CS350" t="s">
        <v>147</v>
      </c>
      <c r="CT350" t="s">
        <v>860</v>
      </c>
      <c r="CU350" t="s">
        <v>851</v>
      </c>
      <c r="CV350" t="s">
        <v>148</v>
      </c>
      <c r="CW350">
        <v>2020</v>
      </c>
      <c r="CX350">
        <v>5</v>
      </c>
      <c r="CY350" t="s">
        <v>74</v>
      </c>
      <c r="CZ350" t="s">
        <v>76</v>
      </c>
      <c r="DA350" t="s">
        <v>70</v>
      </c>
      <c r="DB350" t="s">
        <v>70</v>
      </c>
      <c r="DC350" t="s">
        <v>135</v>
      </c>
      <c r="DD350" t="s">
        <v>150</v>
      </c>
      <c r="DE350" t="s">
        <v>149</v>
      </c>
      <c r="DF350">
        <v>0</v>
      </c>
      <c r="DG350" t="s">
        <v>991</v>
      </c>
      <c r="DH350" t="s">
        <v>75</v>
      </c>
      <c r="DI350" t="s">
        <v>75</v>
      </c>
      <c r="DJ350" t="s">
        <v>75</v>
      </c>
      <c r="DK350" t="s">
        <v>75</v>
      </c>
    </row>
    <row r="351" spans="1:115" x14ac:dyDescent="0.35">
      <c r="A351" t="s">
        <v>860</v>
      </c>
      <c r="B351" t="s">
        <v>985</v>
      </c>
      <c r="C351" t="s">
        <v>986</v>
      </c>
      <c r="D351" t="s">
        <v>992</v>
      </c>
      <c r="E351" t="s">
        <v>988</v>
      </c>
      <c r="F351" t="s">
        <v>989</v>
      </c>
      <c r="G351" t="s">
        <v>242</v>
      </c>
      <c r="H351" t="s">
        <v>1024</v>
      </c>
      <c r="I351" t="s">
        <v>157</v>
      </c>
      <c r="J351" t="s">
        <v>1070</v>
      </c>
      <c r="K351" t="s">
        <v>75</v>
      </c>
      <c r="L351" t="s">
        <v>242</v>
      </c>
      <c r="M351" t="s">
        <v>242</v>
      </c>
      <c r="N351" t="s">
        <v>990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 t="s">
        <v>2</v>
      </c>
      <c r="CP351" t="s">
        <v>44</v>
      </c>
      <c r="CQ351" t="s">
        <v>866</v>
      </c>
      <c r="CR351" t="s">
        <v>867</v>
      </c>
      <c r="CS351" t="s">
        <v>155</v>
      </c>
      <c r="CT351" t="s">
        <v>860</v>
      </c>
      <c r="CU351" t="s">
        <v>851</v>
      </c>
      <c r="CV351" t="s">
        <v>157</v>
      </c>
      <c r="CW351">
        <v>2020</v>
      </c>
      <c r="CX351">
        <v>7</v>
      </c>
      <c r="CY351" t="s">
        <v>74</v>
      </c>
      <c r="CZ351" t="s">
        <v>76</v>
      </c>
      <c r="DA351" t="s">
        <v>70</v>
      </c>
      <c r="DB351" t="s">
        <v>70</v>
      </c>
      <c r="DC351" t="s">
        <v>156</v>
      </c>
      <c r="DD351" t="s">
        <v>159</v>
      </c>
      <c r="DE351" t="s">
        <v>158</v>
      </c>
      <c r="DF351">
        <v>0</v>
      </c>
      <c r="DG351" t="s">
        <v>991</v>
      </c>
      <c r="DH351" t="s">
        <v>75</v>
      </c>
      <c r="DI351" t="s">
        <v>75</v>
      </c>
      <c r="DJ351" t="s">
        <v>75</v>
      </c>
      <c r="DK351" t="s">
        <v>75</v>
      </c>
    </row>
    <row r="352" spans="1:115" x14ac:dyDescent="0.35">
      <c r="A352" t="s">
        <v>860</v>
      </c>
      <c r="B352" t="s">
        <v>1027</v>
      </c>
      <c r="C352" t="s">
        <v>1144</v>
      </c>
      <c r="D352" t="s">
        <v>1145</v>
      </c>
      <c r="E352" t="s">
        <v>988</v>
      </c>
      <c r="F352" t="s">
        <v>1146</v>
      </c>
      <c r="G352" t="s">
        <v>242</v>
      </c>
      <c r="H352" t="s">
        <v>1024</v>
      </c>
      <c r="I352" t="s">
        <v>465</v>
      </c>
      <c r="J352" t="s">
        <v>1233</v>
      </c>
      <c r="K352" t="s">
        <v>75</v>
      </c>
      <c r="L352" t="s">
        <v>242</v>
      </c>
      <c r="M352" t="s">
        <v>242</v>
      </c>
      <c r="N352" t="s">
        <v>990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 t="s">
        <v>2</v>
      </c>
      <c r="CP352" t="s">
        <v>44</v>
      </c>
      <c r="CQ352" t="s">
        <v>866</v>
      </c>
      <c r="CR352" t="s">
        <v>867</v>
      </c>
      <c r="CS352" t="s">
        <v>464</v>
      </c>
      <c r="CT352" t="s">
        <v>860</v>
      </c>
      <c r="CU352" t="s">
        <v>855</v>
      </c>
      <c r="CV352" t="s">
        <v>465</v>
      </c>
      <c r="CW352">
        <v>2020</v>
      </c>
      <c r="CX352">
        <v>5</v>
      </c>
      <c r="CY352" t="s">
        <v>74</v>
      </c>
      <c r="CZ352" t="s">
        <v>451</v>
      </c>
      <c r="DA352" t="s">
        <v>70</v>
      </c>
      <c r="DB352" t="s">
        <v>450</v>
      </c>
      <c r="DC352" t="s">
        <v>453</v>
      </c>
      <c r="DD352" t="s">
        <v>467</v>
      </c>
      <c r="DE352" t="s">
        <v>466</v>
      </c>
      <c r="DF352">
        <v>0</v>
      </c>
      <c r="DG352" t="s">
        <v>991</v>
      </c>
      <c r="DH352" t="s">
        <v>75</v>
      </c>
      <c r="DI352" t="s">
        <v>75</v>
      </c>
      <c r="DJ352" t="s">
        <v>75</v>
      </c>
      <c r="DK352" t="s">
        <v>75</v>
      </c>
    </row>
    <row r="353" spans="1:115" x14ac:dyDescent="0.35">
      <c r="A353" t="s">
        <v>860</v>
      </c>
      <c r="B353" t="s">
        <v>985</v>
      </c>
      <c r="C353" t="s">
        <v>986</v>
      </c>
      <c r="D353" t="s">
        <v>1039</v>
      </c>
      <c r="E353" t="s">
        <v>988</v>
      </c>
      <c r="F353" t="s">
        <v>989</v>
      </c>
      <c r="G353" t="s">
        <v>242</v>
      </c>
      <c r="H353" t="s">
        <v>1024</v>
      </c>
      <c r="I353" t="s">
        <v>1210</v>
      </c>
      <c r="J353" t="s">
        <v>1211</v>
      </c>
      <c r="K353" t="s">
        <v>75</v>
      </c>
      <c r="L353" t="s">
        <v>242</v>
      </c>
      <c r="M353" t="s">
        <v>740</v>
      </c>
      <c r="N353" t="s">
        <v>990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 t="s">
        <v>2</v>
      </c>
      <c r="CP353" t="s">
        <v>44</v>
      </c>
      <c r="CQ353" t="s">
        <v>868</v>
      </c>
      <c r="CR353" t="s">
        <v>869</v>
      </c>
      <c r="CS353" t="s">
        <v>739</v>
      </c>
      <c r="CT353" t="s">
        <v>860</v>
      </c>
      <c r="CU353" t="s">
        <v>851</v>
      </c>
      <c r="CV353" t="s">
        <v>740</v>
      </c>
      <c r="CW353">
        <v>2020</v>
      </c>
      <c r="CX353">
        <v>6</v>
      </c>
      <c r="CY353" t="s">
        <v>74</v>
      </c>
      <c r="CZ353" t="s">
        <v>76</v>
      </c>
      <c r="DA353" t="s">
        <v>70</v>
      </c>
      <c r="DB353" t="s">
        <v>739</v>
      </c>
      <c r="DC353" t="s">
        <v>92</v>
      </c>
      <c r="DD353" t="s">
        <v>154</v>
      </c>
      <c r="DE353" t="s">
        <v>741</v>
      </c>
      <c r="DF353">
        <v>0</v>
      </c>
      <c r="DG353" t="s">
        <v>991</v>
      </c>
      <c r="DH353" t="s">
        <v>75</v>
      </c>
      <c r="DI353" t="s">
        <v>75</v>
      </c>
      <c r="DJ353" t="s">
        <v>75</v>
      </c>
      <c r="DK353" t="s">
        <v>75</v>
      </c>
    </row>
    <row r="354" spans="1:115" x14ac:dyDescent="0.35">
      <c r="A354" t="s">
        <v>860</v>
      </c>
      <c r="B354" t="s">
        <v>994</v>
      </c>
      <c r="C354" t="s">
        <v>1004</v>
      </c>
      <c r="D354" t="s">
        <v>1005</v>
      </c>
      <c r="E354" t="s">
        <v>988</v>
      </c>
      <c r="F354" t="s">
        <v>1006</v>
      </c>
      <c r="G354" t="s">
        <v>242</v>
      </c>
      <c r="H354" t="s">
        <v>1024</v>
      </c>
      <c r="I354" t="s">
        <v>1032</v>
      </c>
      <c r="J354" t="s">
        <v>1033</v>
      </c>
      <c r="K354" t="s">
        <v>75</v>
      </c>
      <c r="L354" t="s">
        <v>242</v>
      </c>
      <c r="M354" t="s">
        <v>304</v>
      </c>
      <c r="N354" t="s">
        <v>990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1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 t="s">
        <v>2</v>
      </c>
      <c r="CP354" t="s">
        <v>44</v>
      </c>
      <c r="CQ354" t="s">
        <v>868</v>
      </c>
      <c r="CR354" t="s">
        <v>869</v>
      </c>
      <c r="CS354" t="s">
        <v>293</v>
      </c>
      <c r="CT354" t="s">
        <v>860</v>
      </c>
      <c r="CU354" t="s">
        <v>852</v>
      </c>
      <c r="CV354" t="s">
        <v>294</v>
      </c>
      <c r="CW354">
        <v>2009</v>
      </c>
      <c r="CX354">
        <v>2</v>
      </c>
      <c r="CY354" t="s">
        <v>80</v>
      </c>
      <c r="CZ354" t="s">
        <v>217</v>
      </c>
      <c r="DA354" t="s">
        <v>70</v>
      </c>
      <c r="DB354" t="s">
        <v>283</v>
      </c>
      <c r="DC354" t="s">
        <v>285</v>
      </c>
      <c r="DD354" t="s">
        <v>296</v>
      </c>
      <c r="DE354" t="s">
        <v>295</v>
      </c>
      <c r="DF354">
        <v>0</v>
      </c>
      <c r="DG354" t="s">
        <v>991</v>
      </c>
      <c r="DH354" t="s">
        <v>75</v>
      </c>
      <c r="DI354" t="s">
        <v>75</v>
      </c>
      <c r="DJ354" t="s">
        <v>75</v>
      </c>
      <c r="DK354" t="s">
        <v>75</v>
      </c>
    </row>
    <row r="355" spans="1:115" x14ac:dyDescent="0.35">
      <c r="A355" t="s">
        <v>860</v>
      </c>
      <c r="B355" t="s">
        <v>1027</v>
      </c>
      <c r="C355" t="s">
        <v>1144</v>
      </c>
      <c r="D355" t="s">
        <v>1234</v>
      </c>
      <c r="E355" t="s">
        <v>988</v>
      </c>
      <c r="F355" t="s">
        <v>1146</v>
      </c>
      <c r="G355" t="s">
        <v>242</v>
      </c>
      <c r="H355" t="s">
        <v>1024</v>
      </c>
      <c r="I355" t="s">
        <v>1235</v>
      </c>
      <c r="J355" t="s">
        <v>1236</v>
      </c>
      <c r="K355" t="s">
        <v>75</v>
      </c>
      <c r="L355" t="s">
        <v>242</v>
      </c>
      <c r="M355" t="s">
        <v>242</v>
      </c>
      <c r="N355" t="s">
        <v>990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4</v>
      </c>
      <c r="AE355">
        <v>1</v>
      </c>
      <c r="AF355">
        <v>0</v>
      </c>
      <c r="AG355">
        <v>5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 t="s">
        <v>2</v>
      </c>
      <c r="CP355" t="s">
        <v>44</v>
      </c>
      <c r="CQ355" t="s">
        <v>862</v>
      </c>
      <c r="CR355" t="s">
        <v>863</v>
      </c>
      <c r="CS355" t="s">
        <v>468</v>
      </c>
      <c r="CT355" t="s">
        <v>860</v>
      </c>
      <c r="CU355" t="s">
        <v>855</v>
      </c>
      <c r="CV355" t="s">
        <v>470</v>
      </c>
      <c r="CW355">
        <v>2020</v>
      </c>
      <c r="CX355">
        <v>6</v>
      </c>
      <c r="CY355" t="s">
        <v>74</v>
      </c>
      <c r="CZ355" t="s">
        <v>451</v>
      </c>
      <c r="DA355" t="s">
        <v>70</v>
      </c>
      <c r="DB355" t="s">
        <v>450</v>
      </c>
      <c r="DC355" t="s">
        <v>469</v>
      </c>
      <c r="DD355" t="s">
        <v>472</v>
      </c>
      <c r="DE355" t="s">
        <v>471</v>
      </c>
      <c r="DF355">
        <v>0</v>
      </c>
      <c r="DG355" t="s">
        <v>991</v>
      </c>
      <c r="DH355" t="s">
        <v>75</v>
      </c>
      <c r="DI355" t="s">
        <v>75</v>
      </c>
      <c r="DJ355" t="s">
        <v>75</v>
      </c>
      <c r="DK355" t="s">
        <v>75</v>
      </c>
    </row>
    <row r="356" spans="1:115" x14ac:dyDescent="0.35">
      <c r="A356" t="s">
        <v>860</v>
      </c>
      <c r="B356" t="s">
        <v>985</v>
      </c>
      <c r="C356" t="s">
        <v>1017</v>
      </c>
      <c r="D356" t="s">
        <v>1030</v>
      </c>
      <c r="E356" t="s">
        <v>988</v>
      </c>
      <c r="F356" t="s">
        <v>1019</v>
      </c>
      <c r="G356" t="s">
        <v>242</v>
      </c>
      <c r="H356" t="s">
        <v>1024</v>
      </c>
      <c r="I356" t="s">
        <v>524</v>
      </c>
      <c r="J356" t="s">
        <v>1277</v>
      </c>
      <c r="K356" t="s">
        <v>75</v>
      </c>
      <c r="L356" t="s">
        <v>242</v>
      </c>
      <c r="M356" t="s">
        <v>242</v>
      </c>
      <c r="N356" t="s">
        <v>990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4</v>
      </c>
      <c r="AD356">
        <v>4</v>
      </c>
      <c r="AE356">
        <v>0</v>
      </c>
      <c r="AF356">
        <v>0</v>
      </c>
      <c r="AG356">
        <v>0</v>
      </c>
      <c r="AH356">
        <v>0</v>
      </c>
      <c r="AI356">
        <v>4</v>
      </c>
      <c r="AJ356">
        <v>4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4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 t="s">
        <v>2</v>
      </c>
      <c r="CP356" t="s">
        <v>44</v>
      </c>
      <c r="CQ356" t="s">
        <v>862</v>
      </c>
      <c r="CR356" t="s">
        <v>863</v>
      </c>
      <c r="CS356" t="s">
        <v>523</v>
      </c>
      <c r="CT356" t="s">
        <v>860</v>
      </c>
      <c r="CU356" t="s">
        <v>851</v>
      </c>
      <c r="CV356" t="s">
        <v>524</v>
      </c>
      <c r="CW356">
        <v>2020</v>
      </c>
      <c r="CX356">
        <v>5</v>
      </c>
      <c r="CY356" t="s">
        <v>74</v>
      </c>
      <c r="CZ356" t="s">
        <v>83</v>
      </c>
      <c r="DA356" t="s">
        <v>70</v>
      </c>
      <c r="DB356" t="s">
        <v>484</v>
      </c>
      <c r="DC356" t="s">
        <v>485</v>
      </c>
      <c r="DD356" t="s">
        <v>526</v>
      </c>
      <c r="DE356" t="s">
        <v>525</v>
      </c>
      <c r="DF356">
        <v>0</v>
      </c>
      <c r="DG356" t="s">
        <v>991</v>
      </c>
      <c r="DH356" t="s">
        <v>1278</v>
      </c>
      <c r="DI356" t="s">
        <v>75</v>
      </c>
      <c r="DJ356" t="s">
        <v>75</v>
      </c>
      <c r="DK356" t="s">
        <v>75</v>
      </c>
    </row>
    <row r="357" spans="1:115" x14ac:dyDescent="0.35">
      <c r="A357" t="s">
        <v>860</v>
      </c>
      <c r="B357" t="s">
        <v>1045</v>
      </c>
      <c r="C357" t="s">
        <v>1197</v>
      </c>
      <c r="D357" t="s">
        <v>1198</v>
      </c>
      <c r="E357" t="s">
        <v>988</v>
      </c>
      <c r="F357" t="s">
        <v>1199</v>
      </c>
      <c r="G357" t="s">
        <v>242</v>
      </c>
      <c r="H357" t="s">
        <v>1024</v>
      </c>
      <c r="I357" t="s">
        <v>709</v>
      </c>
      <c r="J357" t="s">
        <v>1202</v>
      </c>
      <c r="K357" t="s">
        <v>75</v>
      </c>
      <c r="L357" t="s">
        <v>242</v>
      </c>
      <c r="M357" t="s">
        <v>242</v>
      </c>
      <c r="N357" t="s">
        <v>990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</v>
      </c>
      <c r="AC357">
        <v>2</v>
      </c>
      <c r="AD357">
        <v>3</v>
      </c>
      <c r="AE357">
        <v>3</v>
      </c>
      <c r="AF357">
        <v>0</v>
      </c>
      <c r="AG357">
        <v>3</v>
      </c>
      <c r="AH357">
        <v>2</v>
      </c>
      <c r="AI357">
        <v>2</v>
      </c>
      <c r="AJ357">
        <v>2</v>
      </c>
      <c r="AK357">
        <v>3</v>
      </c>
      <c r="AL357">
        <v>0</v>
      </c>
      <c r="AM357">
        <v>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4</v>
      </c>
      <c r="CE357">
        <v>2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 t="s">
        <v>2</v>
      </c>
      <c r="CP357" t="s">
        <v>44</v>
      </c>
      <c r="CQ357" t="s">
        <v>862</v>
      </c>
      <c r="CR357" t="s">
        <v>863</v>
      </c>
      <c r="CS357" t="s">
        <v>708</v>
      </c>
      <c r="CT357" t="s">
        <v>860</v>
      </c>
      <c r="CU357" t="s">
        <v>856</v>
      </c>
      <c r="CV357" t="s">
        <v>709</v>
      </c>
      <c r="CW357">
        <v>2020</v>
      </c>
      <c r="CX357">
        <v>2</v>
      </c>
      <c r="CY357" t="s">
        <v>74</v>
      </c>
      <c r="CZ357" t="s">
        <v>703</v>
      </c>
      <c r="DA357" t="s">
        <v>70</v>
      </c>
      <c r="DB357" t="s">
        <v>704</v>
      </c>
      <c r="DC357" t="s">
        <v>699</v>
      </c>
      <c r="DD357" t="s">
        <v>711</v>
      </c>
      <c r="DE357" t="s">
        <v>710</v>
      </c>
      <c r="DF357">
        <v>0</v>
      </c>
      <c r="DG357" t="s">
        <v>991</v>
      </c>
      <c r="DH357" t="s">
        <v>75</v>
      </c>
      <c r="DI357" t="s">
        <v>75</v>
      </c>
      <c r="DJ357" t="s">
        <v>75</v>
      </c>
      <c r="DK357" t="s">
        <v>75</v>
      </c>
    </row>
    <row r="358" spans="1:115" x14ac:dyDescent="0.35">
      <c r="A358" t="s">
        <v>860</v>
      </c>
      <c r="B358" t="s">
        <v>1045</v>
      </c>
      <c r="C358" t="s">
        <v>1197</v>
      </c>
      <c r="D358" t="s">
        <v>1201</v>
      </c>
      <c r="E358" t="s">
        <v>988</v>
      </c>
      <c r="F358" t="s">
        <v>1199</v>
      </c>
      <c r="G358" t="s">
        <v>242</v>
      </c>
      <c r="H358" t="s">
        <v>1024</v>
      </c>
      <c r="I358" t="s">
        <v>1054</v>
      </c>
      <c r="J358" t="s">
        <v>1055</v>
      </c>
      <c r="K358" t="s">
        <v>75</v>
      </c>
      <c r="L358" t="s">
        <v>242</v>
      </c>
      <c r="M358" t="s">
        <v>242</v>
      </c>
      <c r="N358" t="s">
        <v>990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</v>
      </c>
      <c r="AD358">
        <v>6</v>
      </c>
      <c r="AE358">
        <v>10</v>
      </c>
      <c r="AF358">
        <v>0</v>
      </c>
      <c r="AG358">
        <v>4</v>
      </c>
      <c r="AH358">
        <v>0</v>
      </c>
      <c r="AI358">
        <v>2</v>
      </c>
      <c r="AJ358">
        <v>5</v>
      </c>
      <c r="AK358">
        <v>2</v>
      </c>
      <c r="AL358">
        <v>0</v>
      </c>
      <c r="AM358">
        <v>3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3</v>
      </c>
      <c r="CD358">
        <v>2</v>
      </c>
      <c r="CE358">
        <v>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 t="s">
        <v>2</v>
      </c>
      <c r="CP358" t="s">
        <v>44</v>
      </c>
      <c r="CQ358" t="s">
        <v>862</v>
      </c>
      <c r="CR358" t="s">
        <v>863</v>
      </c>
      <c r="CS358" t="s">
        <v>712</v>
      </c>
      <c r="CT358" t="s">
        <v>860</v>
      </c>
      <c r="CU358" t="s">
        <v>856</v>
      </c>
      <c r="CV358" t="s">
        <v>713</v>
      </c>
      <c r="CW358">
        <v>2020</v>
      </c>
      <c r="CX358">
        <v>6</v>
      </c>
      <c r="CY358" t="s">
        <v>74</v>
      </c>
      <c r="CZ358" t="s">
        <v>703</v>
      </c>
      <c r="DA358" t="s">
        <v>70</v>
      </c>
      <c r="DB358" t="s">
        <v>704</v>
      </c>
      <c r="DC358" t="s">
        <v>706</v>
      </c>
      <c r="DD358" t="s">
        <v>75</v>
      </c>
      <c r="DE358" t="s">
        <v>75</v>
      </c>
      <c r="DF358">
        <v>0</v>
      </c>
      <c r="DG358" t="s">
        <v>991</v>
      </c>
      <c r="DH358" t="s">
        <v>75</v>
      </c>
      <c r="DI358" t="s">
        <v>75</v>
      </c>
      <c r="DJ358" t="s">
        <v>75</v>
      </c>
      <c r="DK358" t="s">
        <v>75</v>
      </c>
    </row>
    <row r="359" spans="1:115" x14ac:dyDescent="0.35">
      <c r="A359" t="s">
        <v>860</v>
      </c>
      <c r="B359" t="s">
        <v>985</v>
      </c>
      <c r="C359" t="s">
        <v>986</v>
      </c>
      <c r="D359" t="s">
        <v>992</v>
      </c>
      <c r="E359" t="s">
        <v>988</v>
      </c>
      <c r="F359" t="s">
        <v>989</v>
      </c>
      <c r="G359" t="s">
        <v>242</v>
      </c>
      <c r="H359" t="s">
        <v>1024</v>
      </c>
      <c r="I359" t="s">
        <v>1054</v>
      </c>
      <c r="J359" t="s">
        <v>1055</v>
      </c>
      <c r="K359" t="s">
        <v>75</v>
      </c>
      <c r="L359" t="s">
        <v>242</v>
      </c>
      <c r="M359" t="s">
        <v>715</v>
      </c>
      <c r="N359" t="s">
        <v>990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3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 t="s">
        <v>2</v>
      </c>
      <c r="CP359" t="s">
        <v>44</v>
      </c>
      <c r="CQ359" t="s">
        <v>862</v>
      </c>
      <c r="CR359" t="s">
        <v>863</v>
      </c>
      <c r="CS359" t="s">
        <v>714</v>
      </c>
      <c r="CT359" t="s">
        <v>860</v>
      </c>
      <c r="CU359" t="s">
        <v>851</v>
      </c>
      <c r="CV359" t="s">
        <v>715</v>
      </c>
      <c r="CW359">
        <v>2020</v>
      </c>
      <c r="CX359">
        <v>2</v>
      </c>
      <c r="CY359" t="s">
        <v>74</v>
      </c>
      <c r="CZ359" t="s">
        <v>76</v>
      </c>
      <c r="DA359" t="s">
        <v>70</v>
      </c>
      <c r="DB359" t="s">
        <v>714</v>
      </c>
      <c r="DC359" t="s">
        <v>156</v>
      </c>
      <c r="DD359" t="s">
        <v>717</v>
      </c>
      <c r="DE359" t="s">
        <v>716</v>
      </c>
      <c r="DF359">
        <v>0</v>
      </c>
      <c r="DG359" t="s">
        <v>991</v>
      </c>
      <c r="DH359" t="s">
        <v>75</v>
      </c>
      <c r="DI359" t="s">
        <v>75</v>
      </c>
      <c r="DJ359" t="s">
        <v>75</v>
      </c>
      <c r="DK359" t="s">
        <v>75</v>
      </c>
    </row>
    <row r="360" spans="1:115" x14ac:dyDescent="0.35">
      <c r="A360" t="s">
        <v>860</v>
      </c>
      <c r="B360" t="s">
        <v>985</v>
      </c>
      <c r="C360" t="s">
        <v>986</v>
      </c>
      <c r="D360" t="s">
        <v>1063</v>
      </c>
      <c r="E360" t="s">
        <v>988</v>
      </c>
      <c r="F360" t="s">
        <v>989</v>
      </c>
      <c r="G360" t="s">
        <v>242</v>
      </c>
      <c r="H360" t="s">
        <v>1024</v>
      </c>
      <c r="I360" t="s">
        <v>144</v>
      </c>
      <c r="J360" t="s">
        <v>1066</v>
      </c>
      <c r="K360" t="s">
        <v>75</v>
      </c>
      <c r="L360" t="s">
        <v>242</v>
      </c>
      <c r="M360" t="s">
        <v>242</v>
      </c>
      <c r="N360" t="s">
        <v>990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3</v>
      </c>
      <c r="AD360">
        <v>3</v>
      </c>
      <c r="AE360">
        <v>0</v>
      </c>
      <c r="AF360">
        <v>0</v>
      </c>
      <c r="AG360">
        <v>0</v>
      </c>
      <c r="AH360">
        <v>0</v>
      </c>
      <c r="AI360">
        <v>3</v>
      </c>
      <c r="AJ360">
        <v>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3</v>
      </c>
      <c r="CC360">
        <v>0</v>
      </c>
      <c r="CD360">
        <v>3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 t="s">
        <v>2</v>
      </c>
      <c r="CP360" t="s">
        <v>44</v>
      </c>
      <c r="CQ360" t="s">
        <v>862</v>
      </c>
      <c r="CR360" t="s">
        <v>863</v>
      </c>
      <c r="CS360" t="s">
        <v>143</v>
      </c>
      <c r="CT360" t="s">
        <v>860</v>
      </c>
      <c r="CU360" t="s">
        <v>851</v>
      </c>
      <c r="CV360" t="s">
        <v>144</v>
      </c>
      <c r="CW360">
        <v>2020</v>
      </c>
      <c r="CX360">
        <v>5</v>
      </c>
      <c r="CY360" t="s">
        <v>74</v>
      </c>
      <c r="CZ360" t="s">
        <v>76</v>
      </c>
      <c r="DA360" t="s">
        <v>70</v>
      </c>
      <c r="DB360" t="s">
        <v>70</v>
      </c>
      <c r="DC360" t="s">
        <v>135</v>
      </c>
      <c r="DD360" t="s">
        <v>146</v>
      </c>
      <c r="DE360" t="s">
        <v>145</v>
      </c>
      <c r="DF360">
        <v>0</v>
      </c>
      <c r="DG360" t="s">
        <v>991</v>
      </c>
      <c r="DH360" t="s">
        <v>75</v>
      </c>
      <c r="DI360" t="s">
        <v>75</v>
      </c>
      <c r="DJ360" t="s">
        <v>75</v>
      </c>
      <c r="DK360" t="s">
        <v>75</v>
      </c>
    </row>
    <row r="361" spans="1:115" x14ac:dyDescent="0.35">
      <c r="A361" t="s">
        <v>860</v>
      </c>
      <c r="B361" t="s">
        <v>985</v>
      </c>
      <c r="C361" t="s">
        <v>986</v>
      </c>
      <c r="D361" t="s">
        <v>992</v>
      </c>
      <c r="E361" t="s">
        <v>988</v>
      </c>
      <c r="F361" t="s">
        <v>989</v>
      </c>
      <c r="G361" t="s">
        <v>242</v>
      </c>
      <c r="H361" t="s">
        <v>1024</v>
      </c>
      <c r="I361" t="s">
        <v>1206</v>
      </c>
      <c r="J361" t="s">
        <v>1207</v>
      </c>
      <c r="K361" t="s">
        <v>75</v>
      </c>
      <c r="L361" t="s">
        <v>242</v>
      </c>
      <c r="M361" t="s">
        <v>730</v>
      </c>
      <c r="N361" t="s">
        <v>990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 t="s">
        <v>2</v>
      </c>
      <c r="CP361" t="s">
        <v>44</v>
      </c>
      <c r="CQ361" t="s">
        <v>862</v>
      </c>
      <c r="CR361" t="s">
        <v>863</v>
      </c>
      <c r="CS361" t="s">
        <v>729</v>
      </c>
      <c r="CT361" t="s">
        <v>860</v>
      </c>
      <c r="CU361" t="s">
        <v>851</v>
      </c>
      <c r="CV361" t="s">
        <v>730</v>
      </c>
      <c r="CW361">
        <v>2020</v>
      </c>
      <c r="CX361">
        <v>6</v>
      </c>
      <c r="CY361" t="s">
        <v>74</v>
      </c>
      <c r="CZ361" t="s">
        <v>76</v>
      </c>
      <c r="DA361" t="s">
        <v>70</v>
      </c>
      <c r="DB361" t="s">
        <v>729</v>
      </c>
      <c r="DC361" t="s">
        <v>156</v>
      </c>
      <c r="DD361" t="s">
        <v>75</v>
      </c>
      <c r="DE361" t="s">
        <v>75</v>
      </c>
      <c r="DF361">
        <v>0</v>
      </c>
      <c r="DG361" t="s">
        <v>991</v>
      </c>
      <c r="DH361" t="s">
        <v>75</v>
      </c>
      <c r="DI361" t="s">
        <v>75</v>
      </c>
      <c r="DJ361" t="s">
        <v>75</v>
      </c>
      <c r="DK361" t="s">
        <v>75</v>
      </c>
    </row>
    <row r="362" spans="1:115" x14ac:dyDescent="0.35">
      <c r="A362" t="s">
        <v>860</v>
      </c>
      <c r="B362" t="s">
        <v>985</v>
      </c>
      <c r="C362" t="s">
        <v>1017</v>
      </c>
      <c r="D362" t="s">
        <v>1042</v>
      </c>
      <c r="E362" t="s">
        <v>988</v>
      </c>
      <c r="F362" t="s">
        <v>1019</v>
      </c>
      <c r="G362" t="s">
        <v>242</v>
      </c>
      <c r="H362" t="s">
        <v>1024</v>
      </c>
      <c r="I362" t="s">
        <v>532</v>
      </c>
      <c r="J362" t="s">
        <v>1069</v>
      </c>
      <c r="K362" t="s">
        <v>75</v>
      </c>
      <c r="L362" t="s">
        <v>242</v>
      </c>
      <c r="M362" t="s">
        <v>242</v>
      </c>
      <c r="N362" t="s">
        <v>990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3</v>
      </c>
      <c r="AD362">
        <v>4</v>
      </c>
      <c r="AE362">
        <v>0</v>
      </c>
      <c r="AF362">
        <v>0</v>
      </c>
      <c r="AG362">
        <v>1</v>
      </c>
      <c r="AH362">
        <v>0</v>
      </c>
      <c r="AI362">
        <v>3</v>
      </c>
      <c r="AJ362">
        <v>4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3</v>
      </c>
      <c r="CC362">
        <v>1</v>
      </c>
      <c r="CD362">
        <v>3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 t="s">
        <v>2</v>
      </c>
      <c r="CP362" t="s">
        <v>44</v>
      </c>
      <c r="CQ362" t="s">
        <v>862</v>
      </c>
      <c r="CR362" t="s">
        <v>863</v>
      </c>
      <c r="CS362" t="s">
        <v>531</v>
      </c>
      <c r="CT362" t="s">
        <v>860</v>
      </c>
      <c r="CU362" t="s">
        <v>851</v>
      </c>
      <c r="CV362" t="s">
        <v>532</v>
      </c>
      <c r="CW362">
        <v>2020</v>
      </c>
      <c r="CX362">
        <v>6</v>
      </c>
      <c r="CY362" t="s">
        <v>74</v>
      </c>
      <c r="CZ362" t="s">
        <v>495</v>
      </c>
      <c r="DA362" t="s">
        <v>70</v>
      </c>
      <c r="DB362" t="s">
        <v>527</v>
      </c>
      <c r="DC362" t="s">
        <v>491</v>
      </c>
      <c r="DD362" t="s">
        <v>292</v>
      </c>
      <c r="DE362" t="s">
        <v>530</v>
      </c>
      <c r="DF362">
        <v>0</v>
      </c>
      <c r="DG362" t="s">
        <v>991</v>
      </c>
      <c r="DH362" t="s">
        <v>75</v>
      </c>
      <c r="DI362" t="s">
        <v>75</v>
      </c>
      <c r="DJ362" t="s">
        <v>75</v>
      </c>
      <c r="DK362" t="s">
        <v>75</v>
      </c>
    </row>
    <row r="363" spans="1:115" x14ac:dyDescent="0.35">
      <c r="A363" t="s">
        <v>860</v>
      </c>
      <c r="B363" t="s">
        <v>985</v>
      </c>
      <c r="C363" t="s">
        <v>986</v>
      </c>
      <c r="D363" t="s">
        <v>1063</v>
      </c>
      <c r="E363" t="s">
        <v>988</v>
      </c>
      <c r="F363" t="s">
        <v>989</v>
      </c>
      <c r="G363" t="s">
        <v>242</v>
      </c>
      <c r="H363" t="s">
        <v>1024</v>
      </c>
      <c r="I363" t="s">
        <v>185</v>
      </c>
      <c r="J363" t="s">
        <v>1079</v>
      </c>
      <c r="K363" t="s">
        <v>75</v>
      </c>
      <c r="L363" t="s">
        <v>242</v>
      </c>
      <c r="M363" t="s">
        <v>242</v>
      </c>
      <c r="N363" t="s">
        <v>990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2</v>
      </c>
      <c r="AK363">
        <v>0</v>
      </c>
      <c r="AL363">
        <v>0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2</v>
      </c>
      <c r="CD363">
        <v>0</v>
      </c>
      <c r="CE363">
        <v>2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 t="s">
        <v>2</v>
      </c>
      <c r="CP363" t="s">
        <v>44</v>
      </c>
      <c r="CQ363" t="s">
        <v>862</v>
      </c>
      <c r="CR363" t="s">
        <v>863</v>
      </c>
      <c r="CS363" t="s">
        <v>184</v>
      </c>
      <c r="CT363" t="s">
        <v>860</v>
      </c>
      <c r="CU363" t="s">
        <v>851</v>
      </c>
      <c r="CV363" t="s">
        <v>185</v>
      </c>
      <c r="CW363">
        <v>2020</v>
      </c>
      <c r="CX363">
        <v>7</v>
      </c>
      <c r="CY363" t="s">
        <v>74</v>
      </c>
      <c r="CZ363" t="s">
        <v>76</v>
      </c>
      <c r="DA363" t="s">
        <v>70</v>
      </c>
      <c r="DB363" t="s">
        <v>70</v>
      </c>
      <c r="DC363" t="s">
        <v>135</v>
      </c>
      <c r="DD363" t="s">
        <v>187</v>
      </c>
      <c r="DE363" t="s">
        <v>186</v>
      </c>
      <c r="DF363">
        <v>0</v>
      </c>
      <c r="DG363" t="s">
        <v>991</v>
      </c>
      <c r="DH363" t="s">
        <v>75</v>
      </c>
      <c r="DI363" t="s">
        <v>75</v>
      </c>
      <c r="DJ363" t="s">
        <v>75</v>
      </c>
      <c r="DK363" t="s">
        <v>75</v>
      </c>
    </row>
    <row r="364" spans="1:115" x14ac:dyDescent="0.35">
      <c r="A364" t="s">
        <v>860</v>
      </c>
      <c r="B364" t="s">
        <v>994</v>
      </c>
      <c r="C364" t="s">
        <v>1093</v>
      </c>
      <c r="D364" t="s">
        <v>1100</v>
      </c>
      <c r="E364" t="s">
        <v>988</v>
      </c>
      <c r="F364" t="s">
        <v>1095</v>
      </c>
      <c r="G364" t="s">
        <v>242</v>
      </c>
      <c r="H364" t="s">
        <v>1024</v>
      </c>
      <c r="I364" t="s">
        <v>593</v>
      </c>
      <c r="J364" t="s">
        <v>1102</v>
      </c>
      <c r="K364" t="s">
        <v>75</v>
      </c>
      <c r="L364" t="s">
        <v>242</v>
      </c>
      <c r="M364" t="s">
        <v>242</v>
      </c>
      <c r="N364" t="s">
        <v>990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5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4</v>
      </c>
      <c r="AK364">
        <v>0</v>
      </c>
      <c r="AL364">
        <v>0</v>
      </c>
      <c r="AM364">
        <v>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2</v>
      </c>
      <c r="CD364">
        <v>0</v>
      </c>
      <c r="CE364">
        <v>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 t="s">
        <v>2</v>
      </c>
      <c r="CP364" t="s">
        <v>44</v>
      </c>
      <c r="CQ364" t="s">
        <v>862</v>
      </c>
      <c r="CR364" t="s">
        <v>863</v>
      </c>
      <c r="CS364" t="s">
        <v>592</v>
      </c>
      <c r="CT364" t="s">
        <v>860</v>
      </c>
      <c r="CU364" t="s">
        <v>852</v>
      </c>
      <c r="CV364" t="s">
        <v>593</v>
      </c>
      <c r="CW364">
        <v>2020</v>
      </c>
      <c r="CX364">
        <v>5</v>
      </c>
      <c r="CY364" t="s">
        <v>74</v>
      </c>
      <c r="CZ364" t="s">
        <v>591</v>
      </c>
      <c r="DA364" t="s">
        <v>70</v>
      </c>
      <c r="DB364" t="s">
        <v>585</v>
      </c>
      <c r="DC364" t="s">
        <v>587</v>
      </c>
      <c r="DD364" t="s">
        <v>595</v>
      </c>
      <c r="DE364" t="s">
        <v>594</v>
      </c>
      <c r="DF364">
        <v>0</v>
      </c>
      <c r="DG364" t="s">
        <v>991</v>
      </c>
      <c r="DH364" t="s">
        <v>75</v>
      </c>
      <c r="DI364" t="s">
        <v>75</v>
      </c>
      <c r="DJ364" t="s">
        <v>75</v>
      </c>
      <c r="DK364" t="s">
        <v>75</v>
      </c>
    </row>
    <row r="365" spans="1:115" x14ac:dyDescent="0.35">
      <c r="A365" t="s">
        <v>860</v>
      </c>
      <c r="B365" t="s">
        <v>994</v>
      </c>
      <c r="C365" t="s">
        <v>1093</v>
      </c>
      <c r="D365" t="s">
        <v>1103</v>
      </c>
      <c r="E365" t="s">
        <v>988</v>
      </c>
      <c r="F365" t="s">
        <v>1095</v>
      </c>
      <c r="G365" t="s">
        <v>242</v>
      </c>
      <c r="H365" t="s">
        <v>1024</v>
      </c>
      <c r="I365" t="s">
        <v>1104</v>
      </c>
      <c r="J365" t="s">
        <v>1105</v>
      </c>
      <c r="K365" t="s">
        <v>75</v>
      </c>
      <c r="L365" t="s">
        <v>242</v>
      </c>
      <c r="M365" t="s">
        <v>242</v>
      </c>
      <c r="N365" t="s">
        <v>990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2</v>
      </c>
      <c r="AD365">
        <v>8</v>
      </c>
      <c r="AE365">
        <v>0</v>
      </c>
      <c r="AF365">
        <v>0</v>
      </c>
      <c r="AG365">
        <v>6</v>
      </c>
      <c r="AH365">
        <v>0</v>
      </c>
      <c r="AI365">
        <v>2</v>
      </c>
      <c r="AJ365">
        <v>8</v>
      </c>
      <c r="AK365">
        <v>0</v>
      </c>
      <c r="AL365">
        <v>0</v>
      </c>
      <c r="AM365">
        <v>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</v>
      </c>
      <c r="CC365">
        <v>6</v>
      </c>
      <c r="CD365">
        <v>2</v>
      </c>
      <c r="CE365">
        <v>6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 t="s">
        <v>2</v>
      </c>
      <c r="CP365" t="s">
        <v>44</v>
      </c>
      <c r="CQ365" t="s">
        <v>862</v>
      </c>
      <c r="CR365" t="s">
        <v>863</v>
      </c>
      <c r="CS365" t="s">
        <v>596</v>
      </c>
      <c r="CT365" t="s">
        <v>860</v>
      </c>
      <c r="CU365" t="s">
        <v>852</v>
      </c>
      <c r="CV365" t="s">
        <v>598</v>
      </c>
      <c r="CW365">
        <v>2020</v>
      </c>
      <c r="CX365">
        <v>11</v>
      </c>
      <c r="CY365" t="s">
        <v>74</v>
      </c>
      <c r="CZ365" t="s">
        <v>591</v>
      </c>
      <c r="DA365" t="s">
        <v>70</v>
      </c>
      <c r="DB365" t="s">
        <v>585</v>
      </c>
      <c r="DC365" t="s">
        <v>597</v>
      </c>
      <c r="DD365" t="s">
        <v>600</v>
      </c>
      <c r="DE365" t="s">
        <v>599</v>
      </c>
      <c r="DF365">
        <v>0</v>
      </c>
      <c r="DG365" t="s">
        <v>991</v>
      </c>
      <c r="DH365" t="s">
        <v>75</v>
      </c>
      <c r="DI365" t="s">
        <v>75</v>
      </c>
      <c r="DJ365" t="s">
        <v>75</v>
      </c>
      <c r="DK365" t="s">
        <v>75</v>
      </c>
    </row>
    <row r="366" spans="1:115" x14ac:dyDescent="0.35">
      <c r="A366" t="s">
        <v>860</v>
      </c>
      <c r="B366" t="s">
        <v>994</v>
      </c>
      <c r="C366" t="s">
        <v>995</v>
      </c>
      <c r="D366" t="s">
        <v>1109</v>
      </c>
      <c r="E366" t="s">
        <v>988</v>
      </c>
      <c r="F366" t="s">
        <v>997</v>
      </c>
      <c r="G366" t="s">
        <v>242</v>
      </c>
      <c r="H366" t="s">
        <v>1024</v>
      </c>
      <c r="I366" t="s">
        <v>604</v>
      </c>
      <c r="J366" t="s">
        <v>1110</v>
      </c>
      <c r="K366" t="s">
        <v>75</v>
      </c>
      <c r="L366" t="s">
        <v>242</v>
      </c>
      <c r="M366" t="s">
        <v>242</v>
      </c>
      <c r="N366" t="s">
        <v>990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6</v>
      </c>
      <c r="AD366">
        <v>8</v>
      </c>
      <c r="AE366">
        <v>0</v>
      </c>
      <c r="AF366">
        <v>0</v>
      </c>
      <c r="AG366">
        <v>4</v>
      </c>
      <c r="AH366">
        <v>1</v>
      </c>
      <c r="AI366">
        <v>2</v>
      </c>
      <c r="AJ366">
        <v>2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3</v>
      </c>
      <c r="CC366">
        <v>1</v>
      </c>
      <c r="CD366">
        <v>3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 t="s">
        <v>2</v>
      </c>
      <c r="CP366" t="s">
        <v>44</v>
      </c>
      <c r="CQ366" t="s">
        <v>862</v>
      </c>
      <c r="CR366" t="s">
        <v>863</v>
      </c>
      <c r="CS366" t="s">
        <v>602</v>
      </c>
      <c r="CT366" t="s">
        <v>860</v>
      </c>
      <c r="CU366" t="s">
        <v>852</v>
      </c>
      <c r="CV366" t="s">
        <v>604</v>
      </c>
      <c r="CW366">
        <v>2020</v>
      </c>
      <c r="CX366">
        <v>8</v>
      </c>
      <c r="CY366" t="s">
        <v>74</v>
      </c>
      <c r="CZ366" t="s">
        <v>265</v>
      </c>
      <c r="DA366" t="s">
        <v>70</v>
      </c>
      <c r="DB366" t="s">
        <v>601</v>
      </c>
      <c r="DC366" t="s">
        <v>603</v>
      </c>
      <c r="DD366" t="s">
        <v>606</v>
      </c>
      <c r="DE366" t="s">
        <v>605</v>
      </c>
      <c r="DF366">
        <v>0</v>
      </c>
      <c r="DG366" t="s">
        <v>991</v>
      </c>
      <c r="DH366" t="s">
        <v>75</v>
      </c>
      <c r="DI366" t="s">
        <v>75</v>
      </c>
      <c r="DJ366" t="s">
        <v>75</v>
      </c>
      <c r="DK366" t="s">
        <v>75</v>
      </c>
    </row>
    <row r="367" spans="1:115" x14ac:dyDescent="0.35">
      <c r="A367" t="s">
        <v>860</v>
      </c>
      <c r="B367" t="s">
        <v>994</v>
      </c>
      <c r="C367" t="s">
        <v>1004</v>
      </c>
      <c r="D367" t="s">
        <v>1005</v>
      </c>
      <c r="E367" t="s">
        <v>988</v>
      </c>
      <c r="F367" t="s">
        <v>1006</v>
      </c>
      <c r="G367" t="s">
        <v>242</v>
      </c>
      <c r="H367" t="s">
        <v>1024</v>
      </c>
      <c r="I367" t="s">
        <v>304</v>
      </c>
      <c r="J367" t="s">
        <v>1009</v>
      </c>
      <c r="K367" t="s">
        <v>75</v>
      </c>
      <c r="L367" t="s">
        <v>242</v>
      </c>
      <c r="M367" t="s">
        <v>304</v>
      </c>
      <c r="N367" t="s">
        <v>990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2</v>
      </c>
      <c r="AC367">
        <v>2</v>
      </c>
      <c r="AD367">
        <v>4</v>
      </c>
      <c r="AE367">
        <v>0</v>
      </c>
      <c r="AF367">
        <v>0</v>
      </c>
      <c r="AG367">
        <v>4</v>
      </c>
      <c r="AH367">
        <v>2</v>
      </c>
      <c r="AI367">
        <v>2</v>
      </c>
      <c r="AJ367">
        <v>4</v>
      </c>
      <c r="AK367">
        <v>0</v>
      </c>
      <c r="AL367">
        <v>0</v>
      </c>
      <c r="AM367">
        <v>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4</v>
      </c>
      <c r="CC367">
        <v>4</v>
      </c>
      <c r="CD367">
        <v>4</v>
      </c>
      <c r="CE367">
        <v>4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 t="s">
        <v>2</v>
      </c>
      <c r="CP367" t="s">
        <v>44</v>
      </c>
      <c r="CQ367" t="s">
        <v>862</v>
      </c>
      <c r="CR367" t="s">
        <v>863</v>
      </c>
      <c r="CS367" t="s">
        <v>359</v>
      </c>
      <c r="CT367" t="s">
        <v>860</v>
      </c>
      <c r="CU367" t="s">
        <v>852</v>
      </c>
      <c r="CV367" t="s">
        <v>360</v>
      </c>
      <c r="CW367">
        <v>2020</v>
      </c>
      <c r="CX367">
        <v>2</v>
      </c>
      <c r="CY367" t="s">
        <v>74</v>
      </c>
      <c r="CZ367" t="s">
        <v>217</v>
      </c>
      <c r="DA367" t="s">
        <v>70</v>
      </c>
      <c r="DB367" t="s">
        <v>283</v>
      </c>
      <c r="DC367" t="s">
        <v>285</v>
      </c>
      <c r="DD367" t="s">
        <v>75</v>
      </c>
      <c r="DE367" t="s">
        <v>75</v>
      </c>
      <c r="DF367">
        <v>0</v>
      </c>
      <c r="DG367" t="s">
        <v>991</v>
      </c>
      <c r="DH367" t="s">
        <v>75</v>
      </c>
      <c r="DI367" t="s">
        <v>75</v>
      </c>
      <c r="DJ367" t="s">
        <v>75</v>
      </c>
      <c r="DK367" t="s">
        <v>75</v>
      </c>
    </row>
    <row r="368" spans="1:115" x14ac:dyDescent="0.35">
      <c r="A368" t="s">
        <v>860</v>
      </c>
      <c r="B368" t="s">
        <v>1139</v>
      </c>
      <c r="C368" t="s">
        <v>1140</v>
      </c>
      <c r="D368" t="s">
        <v>1141</v>
      </c>
      <c r="E368" t="s">
        <v>988</v>
      </c>
      <c r="F368" t="s">
        <v>1142</v>
      </c>
      <c r="G368" t="s">
        <v>242</v>
      </c>
      <c r="H368" t="s">
        <v>1024</v>
      </c>
      <c r="I368" t="s">
        <v>758</v>
      </c>
      <c r="J368" t="s">
        <v>1229</v>
      </c>
      <c r="K368" t="s">
        <v>75</v>
      </c>
      <c r="L368" t="s">
        <v>242</v>
      </c>
      <c r="M368" t="s">
        <v>242</v>
      </c>
      <c r="N368" t="s">
        <v>990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3</v>
      </c>
      <c r="AD368">
        <v>5</v>
      </c>
      <c r="AE368">
        <v>9</v>
      </c>
      <c r="AF368">
        <v>0</v>
      </c>
      <c r="AG368">
        <v>3</v>
      </c>
      <c r="AH368">
        <v>0</v>
      </c>
      <c r="AI368">
        <v>3</v>
      </c>
      <c r="AJ368">
        <v>5</v>
      </c>
      <c r="AK368">
        <v>8</v>
      </c>
      <c r="AL368">
        <v>0</v>
      </c>
      <c r="AM368">
        <v>2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3</v>
      </c>
      <c r="CC368">
        <v>2</v>
      </c>
      <c r="CD368">
        <v>3</v>
      </c>
      <c r="CE368">
        <v>2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 t="s">
        <v>2</v>
      </c>
      <c r="CP368" t="s">
        <v>44</v>
      </c>
      <c r="CQ368" t="s">
        <v>862</v>
      </c>
      <c r="CR368" t="s">
        <v>863</v>
      </c>
      <c r="CS368" t="s">
        <v>757</v>
      </c>
      <c r="CT368" t="s">
        <v>860</v>
      </c>
      <c r="CU368" t="s">
        <v>857</v>
      </c>
      <c r="CV368" t="s">
        <v>758</v>
      </c>
      <c r="CW368">
        <v>2020</v>
      </c>
      <c r="CX368">
        <v>6</v>
      </c>
      <c r="CY368" t="s">
        <v>74</v>
      </c>
      <c r="CZ368" t="s">
        <v>223</v>
      </c>
      <c r="DA368" t="s">
        <v>70</v>
      </c>
      <c r="DB368" t="s">
        <v>756</v>
      </c>
      <c r="DC368" t="s">
        <v>219</v>
      </c>
      <c r="DD368" t="s">
        <v>760</v>
      </c>
      <c r="DE368" t="s">
        <v>759</v>
      </c>
      <c r="DF368">
        <v>0</v>
      </c>
      <c r="DG368" t="s">
        <v>991</v>
      </c>
      <c r="DH368" t="s">
        <v>75</v>
      </c>
      <c r="DI368" t="s">
        <v>75</v>
      </c>
      <c r="DJ368" t="s">
        <v>75</v>
      </c>
      <c r="DK368" t="s">
        <v>75</v>
      </c>
    </row>
    <row r="369" spans="1:115" x14ac:dyDescent="0.35">
      <c r="A369" t="s">
        <v>860</v>
      </c>
      <c r="B369" t="s">
        <v>985</v>
      </c>
      <c r="C369" t="s">
        <v>1017</v>
      </c>
      <c r="D369" t="s">
        <v>1026</v>
      </c>
      <c r="E369" t="s">
        <v>988</v>
      </c>
      <c r="F369" t="s">
        <v>1019</v>
      </c>
      <c r="G369" t="s">
        <v>242</v>
      </c>
      <c r="H369" t="s">
        <v>1024</v>
      </c>
      <c r="I369" t="s">
        <v>431</v>
      </c>
      <c r="J369" t="s">
        <v>1134</v>
      </c>
      <c r="K369" t="s">
        <v>75</v>
      </c>
      <c r="L369" t="s">
        <v>242</v>
      </c>
      <c r="M369" t="s">
        <v>242</v>
      </c>
      <c r="N369" t="s">
        <v>990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6</v>
      </c>
      <c r="AD369">
        <v>6</v>
      </c>
      <c r="AE369">
        <v>0</v>
      </c>
      <c r="AF369">
        <v>0</v>
      </c>
      <c r="AG369">
        <v>0</v>
      </c>
      <c r="AH369">
        <v>0</v>
      </c>
      <c r="AI369">
        <v>6</v>
      </c>
      <c r="AJ369">
        <v>6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5</v>
      </c>
      <c r="CC369">
        <v>0</v>
      </c>
      <c r="CD369">
        <v>6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 t="s">
        <v>2</v>
      </c>
      <c r="CP369" t="s">
        <v>44</v>
      </c>
      <c r="CQ369" t="s">
        <v>862</v>
      </c>
      <c r="CR369" t="s">
        <v>863</v>
      </c>
      <c r="CS369" t="s">
        <v>430</v>
      </c>
      <c r="CT369" t="s">
        <v>860</v>
      </c>
      <c r="CU369" t="s">
        <v>851</v>
      </c>
      <c r="CV369" t="s">
        <v>431</v>
      </c>
      <c r="CW369">
        <v>2020</v>
      </c>
      <c r="CX369">
        <v>9</v>
      </c>
      <c r="CY369" t="s">
        <v>74</v>
      </c>
      <c r="CZ369" t="s">
        <v>388</v>
      </c>
      <c r="DA369" t="s">
        <v>70</v>
      </c>
      <c r="DB369" t="s">
        <v>393</v>
      </c>
      <c r="DC369" t="s">
        <v>395</v>
      </c>
      <c r="DD369" t="s">
        <v>433</v>
      </c>
      <c r="DE369" t="s">
        <v>432</v>
      </c>
      <c r="DF369">
        <v>0</v>
      </c>
      <c r="DG369" t="s">
        <v>991</v>
      </c>
      <c r="DH369" t="s">
        <v>75</v>
      </c>
      <c r="DI369" t="s">
        <v>75</v>
      </c>
      <c r="DJ369" t="s">
        <v>75</v>
      </c>
      <c r="DK369" t="s">
        <v>75</v>
      </c>
    </row>
    <row r="370" spans="1:115" x14ac:dyDescent="0.35">
      <c r="A370" t="s">
        <v>860</v>
      </c>
      <c r="B370" t="s">
        <v>985</v>
      </c>
      <c r="C370" t="s">
        <v>1017</v>
      </c>
      <c r="D370" t="s">
        <v>1121</v>
      </c>
      <c r="E370" t="s">
        <v>988</v>
      </c>
      <c r="F370" t="s">
        <v>1019</v>
      </c>
      <c r="G370" t="s">
        <v>242</v>
      </c>
      <c r="H370" t="s">
        <v>1024</v>
      </c>
      <c r="I370" t="s">
        <v>435</v>
      </c>
      <c r="J370" t="s">
        <v>1135</v>
      </c>
      <c r="K370" t="s">
        <v>75</v>
      </c>
      <c r="L370" t="s">
        <v>242</v>
      </c>
      <c r="M370" t="s">
        <v>242</v>
      </c>
      <c r="N370" t="s">
        <v>990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 t="s">
        <v>2</v>
      </c>
      <c r="CP370" t="s">
        <v>44</v>
      </c>
      <c r="CQ370" t="s">
        <v>862</v>
      </c>
      <c r="CR370" t="s">
        <v>863</v>
      </c>
      <c r="CS370" t="s">
        <v>434</v>
      </c>
      <c r="CT370" t="s">
        <v>860</v>
      </c>
      <c r="CU370" t="s">
        <v>851</v>
      </c>
      <c r="CV370" t="s">
        <v>435</v>
      </c>
      <c r="CW370">
        <v>2020</v>
      </c>
      <c r="CX370">
        <v>11</v>
      </c>
      <c r="CY370" t="s">
        <v>74</v>
      </c>
      <c r="CZ370" t="s">
        <v>388</v>
      </c>
      <c r="DA370" t="s">
        <v>70</v>
      </c>
      <c r="DB370" t="s">
        <v>393</v>
      </c>
      <c r="DC370" t="s">
        <v>397</v>
      </c>
      <c r="DD370" t="s">
        <v>95</v>
      </c>
      <c r="DE370" t="s">
        <v>436</v>
      </c>
      <c r="DF370">
        <v>0</v>
      </c>
      <c r="DG370" t="s">
        <v>991</v>
      </c>
      <c r="DH370" t="s">
        <v>75</v>
      </c>
      <c r="DI370" t="s">
        <v>75</v>
      </c>
      <c r="DJ370" t="s">
        <v>75</v>
      </c>
      <c r="DK370" t="s">
        <v>75</v>
      </c>
    </row>
    <row r="371" spans="1:115" x14ac:dyDescent="0.35">
      <c r="A371" t="s">
        <v>860</v>
      </c>
      <c r="B371" t="s">
        <v>1027</v>
      </c>
      <c r="C371" t="s">
        <v>1144</v>
      </c>
      <c r="D371" t="s">
        <v>1145</v>
      </c>
      <c r="E371" t="s">
        <v>988</v>
      </c>
      <c r="F371" t="s">
        <v>1146</v>
      </c>
      <c r="G371" t="s">
        <v>242</v>
      </c>
      <c r="H371" t="s">
        <v>1024</v>
      </c>
      <c r="I371" t="s">
        <v>465</v>
      </c>
      <c r="J371" t="s">
        <v>1233</v>
      </c>
      <c r="K371" t="s">
        <v>75</v>
      </c>
      <c r="L371" t="s">
        <v>242</v>
      </c>
      <c r="M371" t="s">
        <v>242</v>
      </c>
      <c r="N371" t="s">
        <v>990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3</v>
      </c>
      <c r="AE371">
        <v>1</v>
      </c>
      <c r="AF371">
        <v>0</v>
      </c>
      <c r="AG371">
        <v>0</v>
      </c>
      <c r="AH371">
        <v>0</v>
      </c>
      <c r="AI371">
        <v>3</v>
      </c>
      <c r="AJ371">
        <v>3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3</v>
      </c>
      <c r="CC371">
        <v>0</v>
      </c>
      <c r="CD371">
        <v>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 t="s">
        <v>2</v>
      </c>
      <c r="CP371" t="s">
        <v>44</v>
      </c>
      <c r="CQ371" t="s">
        <v>862</v>
      </c>
      <c r="CR371" t="s">
        <v>863</v>
      </c>
      <c r="CS371" t="s">
        <v>464</v>
      </c>
      <c r="CT371" t="s">
        <v>860</v>
      </c>
      <c r="CU371" t="s">
        <v>855</v>
      </c>
      <c r="CV371" t="s">
        <v>465</v>
      </c>
      <c r="CW371">
        <v>2020</v>
      </c>
      <c r="CX371">
        <v>5</v>
      </c>
      <c r="CY371" t="s">
        <v>74</v>
      </c>
      <c r="CZ371" t="s">
        <v>451</v>
      </c>
      <c r="DA371" t="s">
        <v>70</v>
      </c>
      <c r="DB371" t="s">
        <v>450</v>
      </c>
      <c r="DC371" t="s">
        <v>453</v>
      </c>
      <c r="DD371" t="s">
        <v>467</v>
      </c>
      <c r="DE371" t="s">
        <v>466</v>
      </c>
      <c r="DF371">
        <v>0</v>
      </c>
      <c r="DG371" t="s">
        <v>991</v>
      </c>
      <c r="DH371" t="s">
        <v>75</v>
      </c>
      <c r="DI371" t="s">
        <v>75</v>
      </c>
      <c r="DJ371" t="s">
        <v>75</v>
      </c>
      <c r="DK371" t="s">
        <v>75</v>
      </c>
    </row>
    <row r="372" spans="1:115" x14ac:dyDescent="0.35">
      <c r="A372" t="s">
        <v>860</v>
      </c>
      <c r="B372" t="s">
        <v>1027</v>
      </c>
      <c r="C372" t="s">
        <v>1144</v>
      </c>
      <c r="D372" t="s">
        <v>1234</v>
      </c>
      <c r="E372" t="s">
        <v>988</v>
      </c>
      <c r="F372" t="s">
        <v>1146</v>
      </c>
      <c r="G372" t="s">
        <v>242</v>
      </c>
      <c r="H372" t="s">
        <v>1024</v>
      </c>
      <c r="I372" t="s">
        <v>1235</v>
      </c>
      <c r="J372" t="s">
        <v>1236</v>
      </c>
      <c r="K372" t="s">
        <v>75</v>
      </c>
      <c r="L372" t="s">
        <v>242</v>
      </c>
      <c r="M372" t="s">
        <v>242</v>
      </c>
      <c r="N372" t="s">
        <v>990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 t="s">
        <v>2</v>
      </c>
      <c r="CP372" t="s">
        <v>44</v>
      </c>
      <c r="CQ372" t="s">
        <v>862</v>
      </c>
      <c r="CR372" t="s">
        <v>863</v>
      </c>
      <c r="CS372" t="s">
        <v>473</v>
      </c>
      <c r="CT372" t="s">
        <v>860</v>
      </c>
      <c r="CU372" t="s">
        <v>855</v>
      </c>
      <c r="CV372" t="s">
        <v>474</v>
      </c>
      <c r="CW372">
        <v>2020</v>
      </c>
      <c r="CX372">
        <v>6</v>
      </c>
      <c r="CY372" t="s">
        <v>74</v>
      </c>
      <c r="CZ372" t="s">
        <v>451</v>
      </c>
      <c r="DA372" t="s">
        <v>70</v>
      </c>
      <c r="DB372" t="s">
        <v>450</v>
      </c>
      <c r="DC372" t="s">
        <v>469</v>
      </c>
      <c r="DD372" t="s">
        <v>472</v>
      </c>
      <c r="DE372" t="s">
        <v>471</v>
      </c>
      <c r="DF372">
        <v>0</v>
      </c>
      <c r="DG372" t="s">
        <v>991</v>
      </c>
      <c r="DH372" t="s">
        <v>75</v>
      </c>
      <c r="DI372" t="s">
        <v>75</v>
      </c>
      <c r="DJ372" t="s">
        <v>75</v>
      </c>
      <c r="DK372" t="s">
        <v>75</v>
      </c>
    </row>
    <row r="373" spans="1:115" x14ac:dyDescent="0.35">
      <c r="A373" t="s">
        <v>860</v>
      </c>
      <c r="B373" t="s">
        <v>1139</v>
      </c>
      <c r="C373" t="s">
        <v>1148</v>
      </c>
      <c r="D373" t="s">
        <v>1272</v>
      </c>
      <c r="E373" t="s">
        <v>988</v>
      </c>
      <c r="F373" t="s">
        <v>1150</v>
      </c>
      <c r="G373" t="s">
        <v>242</v>
      </c>
      <c r="H373" t="s">
        <v>1024</v>
      </c>
      <c r="I373" t="s">
        <v>638</v>
      </c>
      <c r="J373" t="s">
        <v>1273</v>
      </c>
      <c r="K373" t="s">
        <v>75</v>
      </c>
      <c r="L373" t="s">
        <v>242</v>
      </c>
      <c r="M373" t="s">
        <v>242</v>
      </c>
      <c r="N373" t="s">
        <v>990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4</v>
      </c>
      <c r="AD373">
        <v>6</v>
      </c>
      <c r="AE373">
        <v>5</v>
      </c>
      <c r="AF373">
        <v>0</v>
      </c>
      <c r="AG373">
        <v>2</v>
      </c>
      <c r="AH373">
        <v>0</v>
      </c>
      <c r="AI373">
        <v>0</v>
      </c>
      <c r="AJ373">
        <v>2</v>
      </c>
      <c r="AK373">
        <v>5</v>
      </c>
      <c r="AL373">
        <v>0</v>
      </c>
      <c r="AM373">
        <v>2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2</v>
      </c>
      <c r="CD373">
        <v>0</v>
      </c>
      <c r="CE373">
        <v>2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 t="s">
        <v>2</v>
      </c>
      <c r="CP373" t="s">
        <v>44</v>
      </c>
      <c r="CQ373" t="s">
        <v>862</v>
      </c>
      <c r="CR373" t="s">
        <v>863</v>
      </c>
      <c r="CS373" t="s">
        <v>636</v>
      </c>
      <c r="CT373" t="s">
        <v>860</v>
      </c>
      <c r="CU373" t="s">
        <v>857</v>
      </c>
      <c r="CV373" t="s">
        <v>638</v>
      </c>
      <c r="CW373">
        <v>2020</v>
      </c>
      <c r="CX373">
        <v>5</v>
      </c>
      <c r="CY373" t="s">
        <v>74</v>
      </c>
      <c r="CZ373" t="s">
        <v>270</v>
      </c>
      <c r="DA373" t="s">
        <v>70</v>
      </c>
      <c r="DB373" t="s">
        <v>626</v>
      </c>
      <c r="DC373" t="s">
        <v>637</v>
      </c>
      <c r="DD373" t="s">
        <v>640</v>
      </c>
      <c r="DE373" t="s">
        <v>639</v>
      </c>
      <c r="DF373">
        <v>0</v>
      </c>
      <c r="DG373" t="s">
        <v>991</v>
      </c>
      <c r="DH373" t="s">
        <v>75</v>
      </c>
      <c r="DI373" t="s">
        <v>75</v>
      </c>
      <c r="DJ373" t="s">
        <v>75</v>
      </c>
      <c r="DK373" t="s">
        <v>75</v>
      </c>
    </row>
    <row r="374" spans="1:115" x14ac:dyDescent="0.35">
      <c r="A374" t="s">
        <v>860</v>
      </c>
      <c r="B374" t="s">
        <v>985</v>
      </c>
      <c r="C374" t="s">
        <v>1017</v>
      </c>
      <c r="D374" t="s">
        <v>1161</v>
      </c>
      <c r="E374" t="s">
        <v>988</v>
      </c>
      <c r="F374" t="s">
        <v>1019</v>
      </c>
      <c r="G374" t="s">
        <v>242</v>
      </c>
      <c r="H374" t="s">
        <v>1024</v>
      </c>
      <c r="I374" t="s">
        <v>655</v>
      </c>
      <c r="J374" t="s">
        <v>1162</v>
      </c>
      <c r="K374" t="s">
        <v>75</v>
      </c>
      <c r="L374" t="s">
        <v>242</v>
      </c>
      <c r="M374" t="s">
        <v>242</v>
      </c>
      <c r="N374" t="s">
        <v>990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 t="s">
        <v>2</v>
      </c>
      <c r="CP374" t="s">
        <v>44</v>
      </c>
      <c r="CQ374" t="s">
        <v>862</v>
      </c>
      <c r="CR374" t="s">
        <v>863</v>
      </c>
      <c r="CS374" t="s">
        <v>653</v>
      </c>
      <c r="CT374" t="s">
        <v>860</v>
      </c>
      <c r="CU374" t="s">
        <v>851</v>
      </c>
      <c r="CV374" t="s">
        <v>655</v>
      </c>
      <c r="CW374">
        <v>2019</v>
      </c>
      <c r="CX374">
        <v>11</v>
      </c>
      <c r="CY374" t="s">
        <v>74</v>
      </c>
      <c r="CZ374" t="s">
        <v>266</v>
      </c>
      <c r="DA374" t="s">
        <v>70</v>
      </c>
      <c r="DB374" t="s">
        <v>652</v>
      </c>
      <c r="DC374" t="s">
        <v>654</v>
      </c>
      <c r="DD374" t="s">
        <v>657</v>
      </c>
      <c r="DE374" t="s">
        <v>656</v>
      </c>
      <c r="DF374">
        <v>0</v>
      </c>
      <c r="DG374" t="s">
        <v>991</v>
      </c>
      <c r="DH374" t="s">
        <v>75</v>
      </c>
      <c r="DI374" t="s">
        <v>75</v>
      </c>
      <c r="DJ374" t="s">
        <v>75</v>
      </c>
      <c r="DK374" t="s">
        <v>75</v>
      </c>
    </row>
    <row r="375" spans="1:115" x14ac:dyDescent="0.35">
      <c r="A375" t="s">
        <v>860</v>
      </c>
      <c r="B375" t="s">
        <v>985</v>
      </c>
      <c r="C375" t="s">
        <v>1017</v>
      </c>
      <c r="D375" t="s">
        <v>1030</v>
      </c>
      <c r="E375" t="s">
        <v>988</v>
      </c>
      <c r="F375" t="s">
        <v>1019</v>
      </c>
      <c r="G375" t="s">
        <v>242</v>
      </c>
      <c r="H375" t="s">
        <v>1024</v>
      </c>
      <c r="I375" t="s">
        <v>1164</v>
      </c>
      <c r="J375" t="s">
        <v>1165</v>
      </c>
      <c r="K375" t="s">
        <v>75</v>
      </c>
      <c r="L375" t="s">
        <v>242</v>
      </c>
      <c r="M375" t="s">
        <v>242</v>
      </c>
      <c r="N375" t="s">
        <v>990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3</v>
      </c>
      <c r="AD375">
        <v>3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 t="s">
        <v>2</v>
      </c>
      <c r="CP375" t="s">
        <v>44</v>
      </c>
      <c r="CQ375" t="s">
        <v>862</v>
      </c>
      <c r="CR375" t="s">
        <v>863</v>
      </c>
      <c r="CS375" t="s">
        <v>501</v>
      </c>
      <c r="CT375" t="s">
        <v>860</v>
      </c>
      <c r="CU375" t="s">
        <v>851</v>
      </c>
      <c r="CV375" t="s">
        <v>502</v>
      </c>
      <c r="CW375">
        <v>2020</v>
      </c>
      <c r="CX375">
        <v>4</v>
      </c>
      <c r="CY375" t="s">
        <v>74</v>
      </c>
      <c r="CZ375" t="s">
        <v>83</v>
      </c>
      <c r="DA375" t="s">
        <v>70</v>
      </c>
      <c r="DB375" t="s">
        <v>484</v>
      </c>
      <c r="DC375" t="s">
        <v>485</v>
      </c>
      <c r="DD375" t="s">
        <v>504</v>
      </c>
      <c r="DE375" t="s">
        <v>503</v>
      </c>
      <c r="DF375">
        <v>0</v>
      </c>
      <c r="DG375" t="s">
        <v>991</v>
      </c>
      <c r="DH375" t="s">
        <v>75</v>
      </c>
      <c r="DI375" t="s">
        <v>75</v>
      </c>
      <c r="DJ375" t="s">
        <v>75</v>
      </c>
      <c r="DK375" t="s">
        <v>75</v>
      </c>
    </row>
    <row r="376" spans="1:115" x14ac:dyDescent="0.35">
      <c r="A376" t="s">
        <v>860</v>
      </c>
      <c r="B376" t="s">
        <v>985</v>
      </c>
      <c r="C376" t="s">
        <v>986</v>
      </c>
      <c r="D376" t="s">
        <v>1124</v>
      </c>
      <c r="E376" t="s">
        <v>988</v>
      </c>
      <c r="F376" t="s">
        <v>989</v>
      </c>
      <c r="G376" t="s">
        <v>242</v>
      </c>
      <c r="H376" t="s">
        <v>1024</v>
      </c>
      <c r="I376" t="s">
        <v>669</v>
      </c>
      <c r="J376" t="s">
        <v>1173</v>
      </c>
      <c r="K376" t="s">
        <v>75</v>
      </c>
      <c r="L376" t="s">
        <v>242</v>
      </c>
      <c r="M376" t="s">
        <v>242</v>
      </c>
      <c r="N376" t="s">
        <v>990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2</v>
      </c>
      <c r="AD376">
        <v>2</v>
      </c>
      <c r="AE376">
        <v>0</v>
      </c>
      <c r="AF376">
        <v>0</v>
      </c>
      <c r="AG376">
        <v>2</v>
      </c>
      <c r="AH376">
        <v>2</v>
      </c>
      <c r="AI376">
        <v>2</v>
      </c>
      <c r="AJ376">
        <v>2</v>
      </c>
      <c r="AK376">
        <v>0</v>
      </c>
      <c r="AL376">
        <v>0</v>
      </c>
      <c r="AM376">
        <v>2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</v>
      </c>
      <c r="CC376">
        <v>1</v>
      </c>
      <c r="CD376">
        <v>4</v>
      </c>
      <c r="CE376">
        <v>2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 t="s">
        <v>2</v>
      </c>
      <c r="CP376" t="s">
        <v>44</v>
      </c>
      <c r="CQ376" t="s">
        <v>862</v>
      </c>
      <c r="CR376" t="s">
        <v>863</v>
      </c>
      <c r="CS376" t="s">
        <v>668</v>
      </c>
      <c r="CT376" t="s">
        <v>860</v>
      </c>
      <c r="CU376" t="s">
        <v>851</v>
      </c>
      <c r="CV376" t="s">
        <v>669</v>
      </c>
      <c r="CW376">
        <v>2020</v>
      </c>
      <c r="CX376">
        <v>7</v>
      </c>
      <c r="CY376" t="s">
        <v>74</v>
      </c>
      <c r="CZ376" t="s">
        <v>228</v>
      </c>
      <c r="DA376" t="s">
        <v>70</v>
      </c>
      <c r="DB376" t="s">
        <v>658</v>
      </c>
      <c r="DC376" t="s">
        <v>664</v>
      </c>
      <c r="DD376" t="s">
        <v>227</v>
      </c>
      <c r="DE376" t="s">
        <v>670</v>
      </c>
      <c r="DF376">
        <v>0</v>
      </c>
      <c r="DG376" t="s">
        <v>991</v>
      </c>
      <c r="DH376" t="s">
        <v>75</v>
      </c>
      <c r="DI376" t="s">
        <v>75</v>
      </c>
      <c r="DJ376" t="s">
        <v>75</v>
      </c>
      <c r="DK376" t="s">
        <v>75</v>
      </c>
    </row>
    <row r="377" spans="1:115" x14ac:dyDescent="0.35">
      <c r="A377" t="s">
        <v>860</v>
      </c>
      <c r="B377" t="s">
        <v>985</v>
      </c>
      <c r="C377" t="s">
        <v>986</v>
      </c>
      <c r="D377" t="s">
        <v>1124</v>
      </c>
      <c r="E377" t="s">
        <v>988</v>
      </c>
      <c r="F377" t="s">
        <v>989</v>
      </c>
      <c r="G377" t="s">
        <v>242</v>
      </c>
      <c r="H377" t="s">
        <v>1024</v>
      </c>
      <c r="I377" t="s">
        <v>672</v>
      </c>
      <c r="J377" t="s">
        <v>1174</v>
      </c>
      <c r="K377" t="s">
        <v>75</v>
      </c>
      <c r="L377" t="s">
        <v>242</v>
      </c>
      <c r="M377" t="s">
        <v>242</v>
      </c>
      <c r="N377" t="s">
        <v>990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14</v>
      </c>
      <c r="AE377">
        <v>1</v>
      </c>
      <c r="AF377">
        <v>0</v>
      </c>
      <c r="AG377">
        <v>14</v>
      </c>
      <c r="AH377">
        <v>0</v>
      </c>
      <c r="AI377">
        <v>0</v>
      </c>
      <c r="AJ377">
        <v>10</v>
      </c>
      <c r="AK377">
        <v>0</v>
      </c>
      <c r="AL377">
        <v>0</v>
      </c>
      <c r="AM377">
        <v>10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10</v>
      </c>
      <c r="CD377">
        <v>0</v>
      </c>
      <c r="CE377">
        <v>10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 t="s">
        <v>2</v>
      </c>
      <c r="CP377" t="s">
        <v>44</v>
      </c>
      <c r="CQ377" t="s">
        <v>862</v>
      </c>
      <c r="CR377" t="s">
        <v>863</v>
      </c>
      <c r="CS377" t="s">
        <v>671</v>
      </c>
      <c r="CT377" t="s">
        <v>860</v>
      </c>
      <c r="CU377" t="s">
        <v>851</v>
      </c>
      <c r="CV377" t="s">
        <v>672</v>
      </c>
      <c r="CW377">
        <v>2020</v>
      </c>
      <c r="CX377">
        <v>9</v>
      </c>
      <c r="CY377" t="s">
        <v>74</v>
      </c>
      <c r="CZ377" t="s">
        <v>228</v>
      </c>
      <c r="DA377" t="s">
        <v>70</v>
      </c>
      <c r="DB377" t="s">
        <v>658</v>
      </c>
      <c r="DC377" t="s">
        <v>664</v>
      </c>
      <c r="DD377" t="s">
        <v>674</v>
      </c>
      <c r="DE377" t="s">
        <v>673</v>
      </c>
      <c r="DF377">
        <v>0</v>
      </c>
      <c r="DG377" t="s">
        <v>991</v>
      </c>
      <c r="DH377" t="s">
        <v>75</v>
      </c>
      <c r="DI377" t="s">
        <v>75</v>
      </c>
      <c r="DJ377" t="s">
        <v>75</v>
      </c>
      <c r="DK377" t="s">
        <v>75</v>
      </c>
    </row>
    <row r="378" spans="1:115" x14ac:dyDescent="0.35">
      <c r="A378" t="s">
        <v>860</v>
      </c>
      <c r="B378" t="s">
        <v>985</v>
      </c>
      <c r="C378" t="s">
        <v>1017</v>
      </c>
      <c r="D378" t="s">
        <v>1042</v>
      </c>
      <c r="E378" t="s">
        <v>988</v>
      </c>
      <c r="F378" t="s">
        <v>1019</v>
      </c>
      <c r="G378" t="s">
        <v>242</v>
      </c>
      <c r="H378" t="s">
        <v>1024</v>
      </c>
      <c r="I378" t="s">
        <v>520</v>
      </c>
      <c r="J378" t="s">
        <v>1177</v>
      </c>
      <c r="K378" t="s">
        <v>75</v>
      </c>
      <c r="L378" t="s">
        <v>242</v>
      </c>
      <c r="M378" t="s">
        <v>242</v>
      </c>
      <c r="N378" t="s">
        <v>990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2</v>
      </c>
      <c r="AK378">
        <v>0</v>
      </c>
      <c r="AL378">
        <v>0</v>
      </c>
      <c r="AM378">
        <v>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2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 t="s">
        <v>2</v>
      </c>
      <c r="CP378" t="s">
        <v>44</v>
      </c>
      <c r="CQ378" t="s">
        <v>862</v>
      </c>
      <c r="CR378" t="s">
        <v>863</v>
      </c>
      <c r="CS378" t="s">
        <v>519</v>
      </c>
      <c r="CT378" t="s">
        <v>860</v>
      </c>
      <c r="CU378" t="s">
        <v>851</v>
      </c>
      <c r="CV378" t="s">
        <v>520</v>
      </c>
      <c r="CW378">
        <v>2021</v>
      </c>
      <c r="CX378">
        <v>9</v>
      </c>
      <c r="CY378" t="s">
        <v>74</v>
      </c>
      <c r="CZ378" t="s">
        <v>495</v>
      </c>
      <c r="DA378" t="s">
        <v>70</v>
      </c>
      <c r="DB378" t="s">
        <v>484</v>
      </c>
      <c r="DC378" t="s">
        <v>491</v>
      </c>
      <c r="DD378" t="s">
        <v>522</v>
      </c>
      <c r="DE378" t="s">
        <v>521</v>
      </c>
      <c r="DF378">
        <v>0</v>
      </c>
      <c r="DG378" t="s">
        <v>991</v>
      </c>
      <c r="DH378" t="s">
        <v>75</v>
      </c>
      <c r="DI378" t="s">
        <v>75</v>
      </c>
      <c r="DJ378" t="s">
        <v>75</v>
      </c>
      <c r="DK378" t="s">
        <v>75</v>
      </c>
    </row>
    <row r="379" spans="1:115" x14ac:dyDescent="0.35">
      <c r="A379" t="s">
        <v>860</v>
      </c>
      <c r="B379" t="s">
        <v>1000</v>
      </c>
      <c r="C379" t="s">
        <v>1001</v>
      </c>
      <c r="D379" t="s">
        <v>1178</v>
      </c>
      <c r="E379" t="s">
        <v>988</v>
      </c>
      <c r="F379" t="s">
        <v>1003</v>
      </c>
      <c r="G379" t="s">
        <v>242</v>
      </c>
      <c r="H379" t="s">
        <v>1024</v>
      </c>
      <c r="I379" t="s">
        <v>684</v>
      </c>
      <c r="J379" t="s">
        <v>1180</v>
      </c>
      <c r="K379" t="s">
        <v>75</v>
      </c>
      <c r="L379" t="s">
        <v>242</v>
      </c>
      <c r="M379" t="s">
        <v>242</v>
      </c>
      <c r="N379" t="s">
        <v>990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4</v>
      </c>
      <c r="AE379">
        <v>0</v>
      </c>
      <c r="AF379">
        <v>0</v>
      </c>
      <c r="AG379">
        <v>4</v>
      </c>
      <c r="AH379">
        <v>0</v>
      </c>
      <c r="AI379">
        <v>0</v>
      </c>
      <c r="AJ379">
        <v>4</v>
      </c>
      <c r="AK379">
        <v>0</v>
      </c>
      <c r="AL379">
        <v>0</v>
      </c>
      <c r="AM379">
        <v>4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4</v>
      </c>
      <c r="CD379">
        <v>0</v>
      </c>
      <c r="CE379">
        <v>4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 t="s">
        <v>2</v>
      </c>
      <c r="CP379" t="s">
        <v>44</v>
      </c>
      <c r="CQ379" t="s">
        <v>862</v>
      </c>
      <c r="CR379" t="s">
        <v>863</v>
      </c>
      <c r="CS379" t="s">
        <v>683</v>
      </c>
      <c r="CT379" t="s">
        <v>860</v>
      </c>
      <c r="CU379" t="s">
        <v>853</v>
      </c>
      <c r="CV379" t="s">
        <v>684</v>
      </c>
      <c r="CW379">
        <v>2021</v>
      </c>
      <c r="CX379">
        <v>2</v>
      </c>
      <c r="CY379" t="s">
        <v>74</v>
      </c>
      <c r="CZ379" t="s">
        <v>275</v>
      </c>
      <c r="DA379" t="s">
        <v>70</v>
      </c>
      <c r="DB379" t="s">
        <v>677</v>
      </c>
      <c r="DC379" t="s">
        <v>679</v>
      </c>
      <c r="DD379" t="s">
        <v>686</v>
      </c>
      <c r="DE379" t="s">
        <v>685</v>
      </c>
      <c r="DF379">
        <v>0</v>
      </c>
      <c r="DG379" t="s">
        <v>991</v>
      </c>
      <c r="DH379" t="s">
        <v>75</v>
      </c>
      <c r="DI379" t="s">
        <v>75</v>
      </c>
      <c r="DJ379" t="s">
        <v>75</v>
      </c>
      <c r="DK379" t="s">
        <v>75</v>
      </c>
    </row>
    <row r="380" spans="1:115" x14ac:dyDescent="0.35">
      <c r="A380" t="s">
        <v>860</v>
      </c>
      <c r="B380" t="s">
        <v>1139</v>
      </c>
      <c r="C380" t="s">
        <v>1242</v>
      </c>
      <c r="D380" t="s">
        <v>1243</v>
      </c>
      <c r="E380" t="s">
        <v>988</v>
      </c>
      <c r="F380" t="s">
        <v>1244</v>
      </c>
      <c r="G380" t="s">
        <v>242</v>
      </c>
      <c r="H380" t="s">
        <v>1024</v>
      </c>
      <c r="I380" t="s">
        <v>1245</v>
      </c>
      <c r="J380" t="s">
        <v>1246</v>
      </c>
      <c r="K380" t="s">
        <v>75</v>
      </c>
      <c r="L380" t="s">
        <v>242</v>
      </c>
      <c r="M380" t="s">
        <v>765</v>
      </c>
      <c r="N380" t="s">
        <v>990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</v>
      </c>
      <c r="AE380">
        <v>0</v>
      </c>
      <c r="AF380">
        <v>0</v>
      </c>
      <c r="AG380">
        <v>3</v>
      </c>
      <c r="AH380">
        <v>0</v>
      </c>
      <c r="AI380">
        <v>0</v>
      </c>
      <c r="AJ380">
        <v>2</v>
      </c>
      <c r="AK380">
        <v>0</v>
      </c>
      <c r="AL380">
        <v>0</v>
      </c>
      <c r="AM380">
        <v>2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2</v>
      </c>
      <c r="CD380">
        <v>0</v>
      </c>
      <c r="CE380">
        <v>2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 t="s">
        <v>2</v>
      </c>
      <c r="CP380" t="s">
        <v>44</v>
      </c>
      <c r="CQ380" t="s">
        <v>862</v>
      </c>
      <c r="CR380" t="s">
        <v>863</v>
      </c>
      <c r="CS380" t="s">
        <v>763</v>
      </c>
      <c r="CT380" t="s">
        <v>860</v>
      </c>
      <c r="CU380" t="s">
        <v>857</v>
      </c>
      <c r="CV380" t="s">
        <v>765</v>
      </c>
      <c r="CW380">
        <v>2020</v>
      </c>
      <c r="CX380">
        <v>7</v>
      </c>
      <c r="CY380" t="s">
        <v>74</v>
      </c>
      <c r="CZ380" t="s">
        <v>768</v>
      </c>
      <c r="DA380" t="s">
        <v>70</v>
      </c>
      <c r="DB380" t="s">
        <v>763</v>
      </c>
      <c r="DC380" t="s">
        <v>764</v>
      </c>
      <c r="DD380" t="s">
        <v>767</v>
      </c>
      <c r="DE380" t="s">
        <v>766</v>
      </c>
      <c r="DF380">
        <v>0</v>
      </c>
      <c r="DG380" t="s">
        <v>991</v>
      </c>
      <c r="DH380" t="s">
        <v>75</v>
      </c>
      <c r="DI380" t="s">
        <v>75</v>
      </c>
      <c r="DJ380" t="s">
        <v>75</v>
      </c>
      <c r="DK380" t="s">
        <v>75</v>
      </c>
    </row>
    <row r="381" spans="1:115" x14ac:dyDescent="0.35">
      <c r="A381" t="s">
        <v>860</v>
      </c>
      <c r="B381" t="s">
        <v>1139</v>
      </c>
      <c r="C381" t="s">
        <v>1140</v>
      </c>
      <c r="D381" t="s">
        <v>1247</v>
      </c>
      <c r="E381" t="s">
        <v>988</v>
      </c>
      <c r="F381" t="s">
        <v>1142</v>
      </c>
      <c r="G381" t="s">
        <v>242</v>
      </c>
      <c r="H381" t="s">
        <v>1024</v>
      </c>
      <c r="I381" t="s">
        <v>772</v>
      </c>
      <c r="J381" t="s">
        <v>1248</v>
      </c>
      <c r="K381" t="s">
        <v>75</v>
      </c>
      <c r="L381" t="s">
        <v>242</v>
      </c>
      <c r="M381" t="s">
        <v>242</v>
      </c>
      <c r="N381" t="s">
        <v>990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2</v>
      </c>
      <c r="AC381">
        <v>0</v>
      </c>
      <c r="AD381">
        <v>6</v>
      </c>
      <c r="AE381">
        <v>0</v>
      </c>
      <c r="AF381">
        <v>0</v>
      </c>
      <c r="AG381">
        <v>8</v>
      </c>
      <c r="AH381">
        <v>1</v>
      </c>
      <c r="AI381">
        <v>0</v>
      </c>
      <c r="AJ381">
        <v>6</v>
      </c>
      <c r="AK381">
        <v>0</v>
      </c>
      <c r="AL381">
        <v>0</v>
      </c>
      <c r="AM381">
        <v>7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7</v>
      </c>
      <c r="CD381">
        <v>1</v>
      </c>
      <c r="CE381">
        <v>7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 t="s">
        <v>2</v>
      </c>
      <c r="CP381" t="s">
        <v>44</v>
      </c>
      <c r="CQ381" t="s">
        <v>862</v>
      </c>
      <c r="CR381" t="s">
        <v>863</v>
      </c>
      <c r="CS381" t="s">
        <v>776</v>
      </c>
      <c r="CT381" t="s">
        <v>860</v>
      </c>
      <c r="CU381" t="s">
        <v>857</v>
      </c>
      <c r="CV381" t="s">
        <v>777</v>
      </c>
      <c r="CW381">
        <v>2021</v>
      </c>
      <c r="CX381">
        <v>1</v>
      </c>
      <c r="CY381" t="s">
        <v>74</v>
      </c>
      <c r="CZ381" t="s">
        <v>775</v>
      </c>
      <c r="DA381" t="s">
        <v>70</v>
      </c>
      <c r="DB381" t="s">
        <v>769</v>
      </c>
      <c r="DC381" t="s">
        <v>771</v>
      </c>
      <c r="DD381" t="s">
        <v>774</v>
      </c>
      <c r="DE381" t="s">
        <v>773</v>
      </c>
      <c r="DF381">
        <v>0</v>
      </c>
      <c r="DG381" t="s">
        <v>991</v>
      </c>
      <c r="DH381" t="s">
        <v>75</v>
      </c>
      <c r="DI381" t="s">
        <v>75</v>
      </c>
      <c r="DJ381" t="s">
        <v>75</v>
      </c>
      <c r="DK381" t="s">
        <v>75</v>
      </c>
    </row>
    <row r="382" spans="1:115" x14ac:dyDescent="0.35">
      <c r="A382" t="s">
        <v>860</v>
      </c>
      <c r="B382" t="s">
        <v>1010</v>
      </c>
      <c r="C382" t="s">
        <v>1011</v>
      </c>
      <c r="D382" t="s">
        <v>1249</v>
      </c>
      <c r="E382" t="s">
        <v>988</v>
      </c>
      <c r="F382" t="s">
        <v>1013</v>
      </c>
      <c r="G382" t="s">
        <v>242</v>
      </c>
      <c r="H382" t="s">
        <v>1024</v>
      </c>
      <c r="I382" t="s">
        <v>1279</v>
      </c>
      <c r="J382" t="s">
        <v>1280</v>
      </c>
      <c r="K382" t="s">
        <v>75</v>
      </c>
      <c r="L382" t="s">
        <v>242</v>
      </c>
      <c r="M382" t="s">
        <v>242</v>
      </c>
      <c r="N382" t="s">
        <v>990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2</v>
      </c>
      <c r="AE382">
        <v>0</v>
      </c>
      <c r="AF382">
        <v>0</v>
      </c>
      <c r="AG382">
        <v>3</v>
      </c>
      <c r="AH382">
        <v>1</v>
      </c>
      <c r="AI382">
        <v>0</v>
      </c>
      <c r="AJ382">
        <v>2</v>
      </c>
      <c r="AK382">
        <v>0</v>
      </c>
      <c r="AL382">
        <v>0</v>
      </c>
      <c r="AM382">
        <v>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3</v>
      </c>
      <c r="CD382">
        <v>1</v>
      </c>
      <c r="CE382">
        <v>3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 t="s">
        <v>2</v>
      </c>
      <c r="CP382" t="s">
        <v>44</v>
      </c>
      <c r="CQ382" t="s">
        <v>862</v>
      </c>
      <c r="CR382" t="s">
        <v>863</v>
      </c>
      <c r="CS382" t="s">
        <v>797</v>
      </c>
      <c r="CT382" t="s">
        <v>860</v>
      </c>
      <c r="CU382" t="s">
        <v>854</v>
      </c>
      <c r="CV382" t="s">
        <v>798</v>
      </c>
      <c r="CW382">
        <v>2019</v>
      </c>
      <c r="CX382">
        <v>10</v>
      </c>
      <c r="CY382" t="s">
        <v>74</v>
      </c>
      <c r="CZ382" t="s">
        <v>788</v>
      </c>
      <c r="DA382" t="s">
        <v>70</v>
      </c>
      <c r="DB382" t="s">
        <v>782</v>
      </c>
      <c r="DC382" t="s">
        <v>784</v>
      </c>
      <c r="DD382" t="s">
        <v>75</v>
      </c>
      <c r="DE382" t="s">
        <v>75</v>
      </c>
      <c r="DF382">
        <v>0</v>
      </c>
      <c r="DG382" t="s">
        <v>991</v>
      </c>
      <c r="DH382" t="s">
        <v>75</v>
      </c>
      <c r="DI382" t="s">
        <v>75</v>
      </c>
      <c r="DJ382" t="s">
        <v>75</v>
      </c>
      <c r="DK382" t="s">
        <v>75</v>
      </c>
    </row>
    <row r="383" spans="1:115" x14ac:dyDescent="0.35">
      <c r="A383" t="s">
        <v>860</v>
      </c>
      <c r="B383" t="s">
        <v>1010</v>
      </c>
      <c r="C383" t="s">
        <v>1011</v>
      </c>
      <c r="D383" t="s">
        <v>1249</v>
      </c>
      <c r="E383" t="s">
        <v>988</v>
      </c>
      <c r="F383" t="s">
        <v>1013</v>
      </c>
      <c r="G383" t="s">
        <v>242</v>
      </c>
      <c r="H383" t="s">
        <v>1024</v>
      </c>
      <c r="I383" t="s">
        <v>794</v>
      </c>
      <c r="J383" t="s">
        <v>1253</v>
      </c>
      <c r="K383" t="s">
        <v>75</v>
      </c>
      <c r="L383" t="s">
        <v>242</v>
      </c>
      <c r="M383" t="s">
        <v>242</v>
      </c>
      <c r="N383" t="s">
        <v>990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3</v>
      </c>
      <c r="AC383">
        <v>1</v>
      </c>
      <c r="AD383">
        <v>1</v>
      </c>
      <c r="AE383">
        <v>0</v>
      </c>
      <c r="AF383">
        <v>0</v>
      </c>
      <c r="AG383">
        <v>3</v>
      </c>
      <c r="AH383">
        <v>3</v>
      </c>
      <c r="AI383">
        <v>1</v>
      </c>
      <c r="AJ383">
        <v>1</v>
      </c>
      <c r="AK383">
        <v>0</v>
      </c>
      <c r="AL383">
        <v>0</v>
      </c>
      <c r="AM383">
        <v>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4</v>
      </c>
      <c r="CC383">
        <v>3</v>
      </c>
      <c r="CD383">
        <v>4</v>
      </c>
      <c r="CE383">
        <v>3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 t="s">
        <v>2</v>
      </c>
      <c r="CP383" t="s">
        <v>44</v>
      </c>
      <c r="CQ383" t="s">
        <v>862</v>
      </c>
      <c r="CR383" t="s">
        <v>863</v>
      </c>
      <c r="CS383" t="s">
        <v>793</v>
      </c>
      <c r="CT383" t="s">
        <v>860</v>
      </c>
      <c r="CU383" t="s">
        <v>854</v>
      </c>
      <c r="CV383" t="s">
        <v>794</v>
      </c>
      <c r="CW383">
        <v>2020</v>
      </c>
      <c r="CX383">
        <v>6</v>
      </c>
      <c r="CY383" t="s">
        <v>74</v>
      </c>
      <c r="CZ383" t="s">
        <v>788</v>
      </c>
      <c r="DA383" t="s">
        <v>70</v>
      </c>
      <c r="DB383" t="s">
        <v>782</v>
      </c>
      <c r="DC383" t="s">
        <v>784</v>
      </c>
      <c r="DD383" t="s">
        <v>75</v>
      </c>
      <c r="DE383" t="s">
        <v>75</v>
      </c>
      <c r="DF383">
        <v>0</v>
      </c>
      <c r="DG383" t="s">
        <v>991</v>
      </c>
      <c r="DH383" t="s">
        <v>75</v>
      </c>
      <c r="DI383" t="s">
        <v>75</v>
      </c>
      <c r="DJ383" t="s">
        <v>75</v>
      </c>
      <c r="DK383" t="s">
        <v>75</v>
      </c>
    </row>
    <row r="384" spans="1:115" x14ac:dyDescent="0.35">
      <c r="A384" t="s">
        <v>860</v>
      </c>
      <c r="B384" t="s">
        <v>1010</v>
      </c>
      <c r="C384" t="s">
        <v>1256</v>
      </c>
      <c r="D384" t="s">
        <v>1257</v>
      </c>
      <c r="E384" t="s">
        <v>988</v>
      </c>
      <c r="F384" t="s">
        <v>1258</v>
      </c>
      <c r="G384" t="s">
        <v>242</v>
      </c>
      <c r="H384" t="s">
        <v>1024</v>
      </c>
      <c r="I384" t="s">
        <v>1260</v>
      </c>
      <c r="J384" t="s">
        <v>1261</v>
      </c>
      <c r="K384" t="s">
        <v>75</v>
      </c>
      <c r="L384" t="s">
        <v>242</v>
      </c>
      <c r="M384" t="s">
        <v>242</v>
      </c>
      <c r="N384" t="s">
        <v>990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2</v>
      </c>
      <c r="AD384">
        <v>5</v>
      </c>
      <c r="AE384">
        <v>3</v>
      </c>
      <c r="AF384">
        <v>0</v>
      </c>
      <c r="AG384">
        <v>4</v>
      </c>
      <c r="AH384">
        <v>1</v>
      </c>
      <c r="AI384">
        <v>2</v>
      </c>
      <c r="AJ384">
        <v>4</v>
      </c>
      <c r="AK384">
        <v>2</v>
      </c>
      <c r="AL384">
        <v>0</v>
      </c>
      <c r="AM384">
        <v>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3</v>
      </c>
      <c r="CC384">
        <v>2</v>
      </c>
      <c r="CD384">
        <v>3</v>
      </c>
      <c r="CE384">
        <v>3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 t="s">
        <v>2</v>
      </c>
      <c r="CP384" t="s">
        <v>44</v>
      </c>
      <c r="CQ384" t="s">
        <v>862</v>
      </c>
      <c r="CR384" t="s">
        <v>863</v>
      </c>
      <c r="CS384" t="s">
        <v>813</v>
      </c>
      <c r="CT384" t="s">
        <v>860</v>
      </c>
      <c r="CU384" t="s">
        <v>854</v>
      </c>
      <c r="CV384" t="s">
        <v>814</v>
      </c>
      <c r="CW384">
        <v>2019</v>
      </c>
      <c r="CX384">
        <v>3</v>
      </c>
      <c r="CY384" t="s">
        <v>74</v>
      </c>
      <c r="CZ384" t="s">
        <v>234</v>
      </c>
      <c r="DA384" t="s">
        <v>70</v>
      </c>
      <c r="DB384" t="s">
        <v>807</v>
      </c>
      <c r="DC384" t="s">
        <v>809</v>
      </c>
      <c r="DD384" t="s">
        <v>816</v>
      </c>
      <c r="DE384" t="s">
        <v>815</v>
      </c>
      <c r="DF384">
        <v>0</v>
      </c>
      <c r="DG384" t="s">
        <v>991</v>
      </c>
      <c r="DH384" t="s">
        <v>75</v>
      </c>
      <c r="DI384" t="s">
        <v>75</v>
      </c>
      <c r="DJ384" t="s">
        <v>75</v>
      </c>
      <c r="DK384" t="s">
        <v>75</v>
      </c>
    </row>
    <row r="385" spans="1:115" x14ac:dyDescent="0.35">
      <c r="A385" t="s">
        <v>860</v>
      </c>
      <c r="B385" t="s">
        <v>1010</v>
      </c>
      <c r="C385" t="s">
        <v>1191</v>
      </c>
      <c r="D385" t="s">
        <v>1192</v>
      </c>
      <c r="E385" t="s">
        <v>988</v>
      </c>
      <c r="F385" t="s">
        <v>1193</v>
      </c>
      <c r="G385" t="s">
        <v>242</v>
      </c>
      <c r="H385" t="s">
        <v>1024</v>
      </c>
      <c r="I385" t="s">
        <v>835</v>
      </c>
      <c r="J385" t="s">
        <v>1283</v>
      </c>
      <c r="K385" t="s">
        <v>75</v>
      </c>
      <c r="L385" t="s">
        <v>242</v>
      </c>
      <c r="M385" t="s">
        <v>242</v>
      </c>
      <c r="N385" t="s">
        <v>990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2</v>
      </c>
      <c r="AC385">
        <v>0</v>
      </c>
      <c r="AD385">
        <v>3</v>
      </c>
      <c r="AE385">
        <v>0</v>
      </c>
      <c r="AF385">
        <v>0</v>
      </c>
      <c r="AG385">
        <v>5</v>
      </c>
      <c r="AH385">
        <v>2</v>
      </c>
      <c r="AI385">
        <v>0</v>
      </c>
      <c r="AJ385">
        <v>3</v>
      </c>
      <c r="AK385">
        <v>0</v>
      </c>
      <c r="AL385">
        <v>0</v>
      </c>
      <c r="AM385">
        <v>5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2</v>
      </c>
      <c r="CC385">
        <v>5</v>
      </c>
      <c r="CD385">
        <v>2</v>
      </c>
      <c r="CE385">
        <v>5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 t="s">
        <v>2</v>
      </c>
      <c r="CP385" t="s">
        <v>44</v>
      </c>
      <c r="CQ385" t="s">
        <v>862</v>
      </c>
      <c r="CR385" t="s">
        <v>863</v>
      </c>
      <c r="CS385" t="s">
        <v>834</v>
      </c>
      <c r="CT385" t="s">
        <v>860</v>
      </c>
      <c r="CU385" t="s">
        <v>854</v>
      </c>
      <c r="CV385" t="s">
        <v>835</v>
      </c>
      <c r="CW385">
        <v>2021</v>
      </c>
      <c r="CX385">
        <v>3</v>
      </c>
      <c r="CY385" t="s">
        <v>74</v>
      </c>
      <c r="CZ385" t="s">
        <v>234</v>
      </c>
      <c r="DA385" t="s">
        <v>70</v>
      </c>
      <c r="DB385" t="s">
        <v>807</v>
      </c>
      <c r="DC385" t="s">
        <v>230</v>
      </c>
      <c r="DD385" t="s">
        <v>233</v>
      </c>
      <c r="DE385" t="s">
        <v>836</v>
      </c>
      <c r="DF385">
        <v>0</v>
      </c>
      <c r="DG385" t="s">
        <v>991</v>
      </c>
      <c r="DH385" t="s">
        <v>75</v>
      </c>
      <c r="DI385" t="s">
        <v>75</v>
      </c>
      <c r="DJ385" t="s">
        <v>75</v>
      </c>
      <c r="DK385" t="s">
        <v>75</v>
      </c>
    </row>
    <row r="386" spans="1:115" x14ac:dyDescent="0.35">
      <c r="A386" t="s">
        <v>860</v>
      </c>
      <c r="B386" t="s">
        <v>1010</v>
      </c>
      <c r="C386" t="s">
        <v>1191</v>
      </c>
      <c r="D386" t="s">
        <v>1192</v>
      </c>
      <c r="E386" t="s">
        <v>988</v>
      </c>
      <c r="F386" t="s">
        <v>1193</v>
      </c>
      <c r="G386" t="s">
        <v>242</v>
      </c>
      <c r="H386" t="s">
        <v>1024</v>
      </c>
      <c r="I386" t="s">
        <v>1268</v>
      </c>
      <c r="J386" t="s">
        <v>1269</v>
      </c>
      <c r="K386" t="s">
        <v>75</v>
      </c>
      <c r="L386" t="s">
        <v>242</v>
      </c>
      <c r="M386" t="s">
        <v>242</v>
      </c>
      <c r="N386" t="s">
        <v>990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 t="s">
        <v>2</v>
      </c>
      <c r="CP386" t="s">
        <v>44</v>
      </c>
      <c r="CQ386" t="s">
        <v>862</v>
      </c>
      <c r="CR386" t="s">
        <v>863</v>
      </c>
      <c r="CS386" t="s">
        <v>830</v>
      </c>
      <c r="CT386" t="s">
        <v>860</v>
      </c>
      <c r="CU386" t="s">
        <v>854</v>
      </c>
      <c r="CV386" t="s">
        <v>831</v>
      </c>
      <c r="CW386">
        <v>2021</v>
      </c>
      <c r="CX386">
        <v>4</v>
      </c>
      <c r="CY386" t="s">
        <v>74</v>
      </c>
      <c r="CZ386" t="s">
        <v>234</v>
      </c>
      <c r="DA386" t="s">
        <v>70</v>
      </c>
      <c r="DB386" t="s">
        <v>807</v>
      </c>
      <c r="DC386" t="s">
        <v>230</v>
      </c>
      <c r="DD386" t="s">
        <v>833</v>
      </c>
      <c r="DE386" t="s">
        <v>832</v>
      </c>
      <c r="DF386">
        <v>0</v>
      </c>
      <c r="DG386" t="s">
        <v>991</v>
      </c>
      <c r="DH386" t="s">
        <v>75</v>
      </c>
      <c r="DI386" t="s">
        <v>75</v>
      </c>
      <c r="DJ386" t="s">
        <v>75</v>
      </c>
      <c r="DK386" t="s">
        <v>75</v>
      </c>
    </row>
    <row r="387" spans="1:115" x14ac:dyDescent="0.35">
      <c r="A387" t="s">
        <v>860</v>
      </c>
      <c r="B387" t="s">
        <v>1010</v>
      </c>
      <c r="C387" t="s">
        <v>1191</v>
      </c>
      <c r="D387" t="s">
        <v>1195</v>
      </c>
      <c r="E387" t="s">
        <v>988</v>
      </c>
      <c r="F387" t="s">
        <v>1193</v>
      </c>
      <c r="G387" t="s">
        <v>242</v>
      </c>
      <c r="H387" t="s">
        <v>1024</v>
      </c>
      <c r="I387" t="s">
        <v>237</v>
      </c>
      <c r="J387" t="s">
        <v>1196</v>
      </c>
      <c r="K387" t="s">
        <v>75</v>
      </c>
      <c r="L387" t="s">
        <v>242</v>
      </c>
      <c r="M387" t="s">
        <v>242</v>
      </c>
      <c r="N387" t="s">
        <v>990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5</v>
      </c>
      <c r="AC387">
        <v>0</v>
      </c>
      <c r="AD387">
        <v>8</v>
      </c>
      <c r="AE387">
        <v>0</v>
      </c>
      <c r="AF387">
        <v>0</v>
      </c>
      <c r="AG387">
        <v>13</v>
      </c>
      <c r="AH387">
        <v>4</v>
      </c>
      <c r="AI387">
        <v>0</v>
      </c>
      <c r="AJ387">
        <v>7</v>
      </c>
      <c r="AK387">
        <v>0</v>
      </c>
      <c r="AL387">
        <v>0</v>
      </c>
      <c r="AM387">
        <v>11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4</v>
      </c>
      <c r="CC387">
        <v>11</v>
      </c>
      <c r="CD387">
        <v>4</v>
      </c>
      <c r="CE387">
        <v>11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 t="s">
        <v>2</v>
      </c>
      <c r="CP387" t="s">
        <v>44</v>
      </c>
      <c r="CQ387" t="s">
        <v>862</v>
      </c>
      <c r="CR387" t="s">
        <v>863</v>
      </c>
      <c r="CS387" t="s">
        <v>235</v>
      </c>
      <c r="CT387" t="s">
        <v>860</v>
      </c>
      <c r="CU387" t="s">
        <v>854</v>
      </c>
      <c r="CV387" t="s">
        <v>237</v>
      </c>
      <c r="CW387">
        <v>2021</v>
      </c>
      <c r="CX387">
        <v>6</v>
      </c>
      <c r="CY387" t="s">
        <v>74</v>
      </c>
      <c r="CZ387" t="s">
        <v>234</v>
      </c>
      <c r="DA387" t="s">
        <v>70</v>
      </c>
      <c r="DB387" t="s">
        <v>70</v>
      </c>
      <c r="DC387" t="s">
        <v>236</v>
      </c>
      <c r="DD387" t="s">
        <v>239</v>
      </c>
      <c r="DE387" t="s">
        <v>238</v>
      </c>
      <c r="DF387">
        <v>0</v>
      </c>
      <c r="DG387" t="s">
        <v>991</v>
      </c>
      <c r="DH387" t="s">
        <v>75</v>
      </c>
      <c r="DI387" t="s">
        <v>75</v>
      </c>
      <c r="DJ387" t="s">
        <v>75</v>
      </c>
      <c r="DK387" t="s">
        <v>75</v>
      </c>
    </row>
    <row r="388" spans="1:115" x14ac:dyDescent="0.35">
      <c r="A388" t="s">
        <v>860</v>
      </c>
      <c r="B388" t="s">
        <v>985</v>
      </c>
      <c r="C388" t="s">
        <v>986</v>
      </c>
      <c r="D388" t="s">
        <v>992</v>
      </c>
      <c r="E388" t="s">
        <v>988</v>
      </c>
      <c r="F388" t="s">
        <v>989</v>
      </c>
      <c r="G388" t="s">
        <v>75</v>
      </c>
      <c r="H388" t="s">
        <v>75</v>
      </c>
      <c r="I388" t="s">
        <v>383</v>
      </c>
      <c r="J388" t="s">
        <v>1016</v>
      </c>
      <c r="K388" t="s">
        <v>75</v>
      </c>
      <c r="L388" t="s">
        <v>242</v>
      </c>
      <c r="M388" t="s">
        <v>383</v>
      </c>
      <c r="N388" t="s">
        <v>990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3</v>
      </c>
      <c r="AD388">
        <v>12</v>
      </c>
      <c r="AE388">
        <v>21</v>
      </c>
      <c r="AF388">
        <v>0</v>
      </c>
      <c r="AG388">
        <v>10</v>
      </c>
      <c r="AH388">
        <v>0</v>
      </c>
      <c r="AI388">
        <v>1</v>
      </c>
      <c r="AJ388">
        <v>6</v>
      </c>
      <c r="AK388">
        <v>10</v>
      </c>
      <c r="AL388">
        <v>0</v>
      </c>
      <c r="AM388">
        <v>5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5</v>
      </c>
      <c r="CD388">
        <v>1</v>
      </c>
      <c r="CE388">
        <v>5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 t="s">
        <v>2</v>
      </c>
      <c r="CP388" t="s">
        <v>44</v>
      </c>
      <c r="CQ388" t="s">
        <v>864</v>
      </c>
      <c r="CR388" t="s">
        <v>865</v>
      </c>
      <c r="CS388" t="s">
        <v>382</v>
      </c>
      <c r="CT388" t="s">
        <v>860</v>
      </c>
      <c r="CU388" t="s">
        <v>851</v>
      </c>
      <c r="CV388" t="s">
        <v>383</v>
      </c>
      <c r="CW388">
        <v>2020</v>
      </c>
      <c r="CX388">
        <v>5</v>
      </c>
      <c r="CY388" t="s">
        <v>74</v>
      </c>
      <c r="CZ388" t="s">
        <v>76</v>
      </c>
      <c r="DA388" t="s">
        <v>70</v>
      </c>
      <c r="DB388" t="s">
        <v>382</v>
      </c>
      <c r="DC388" t="s">
        <v>156</v>
      </c>
      <c r="DD388" t="s">
        <v>385</v>
      </c>
      <c r="DE388" t="s">
        <v>384</v>
      </c>
      <c r="DF388">
        <v>0</v>
      </c>
      <c r="DG388" t="s">
        <v>991</v>
      </c>
      <c r="DH388" t="s">
        <v>75</v>
      </c>
      <c r="DI388" t="s">
        <v>75</v>
      </c>
      <c r="DJ388" t="s">
        <v>75</v>
      </c>
      <c r="DK388" t="s">
        <v>75</v>
      </c>
    </row>
    <row r="389" spans="1:115" x14ac:dyDescent="0.35">
      <c r="A389" t="s">
        <v>860</v>
      </c>
      <c r="B389" t="s">
        <v>985</v>
      </c>
      <c r="C389" t="s">
        <v>986</v>
      </c>
      <c r="D389" t="s">
        <v>1063</v>
      </c>
      <c r="E389" t="s">
        <v>988</v>
      </c>
      <c r="F389" t="s">
        <v>989</v>
      </c>
      <c r="G389" t="s">
        <v>242</v>
      </c>
      <c r="H389" t="s">
        <v>1024</v>
      </c>
      <c r="I389" t="s">
        <v>1085</v>
      </c>
      <c r="J389" t="s">
        <v>1086</v>
      </c>
      <c r="K389" t="s">
        <v>75</v>
      </c>
      <c r="L389" t="s">
        <v>242</v>
      </c>
      <c r="M389" t="s">
        <v>242</v>
      </c>
      <c r="N389" t="s">
        <v>990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4</v>
      </c>
      <c r="AE389">
        <v>0</v>
      </c>
      <c r="AF389">
        <v>0</v>
      </c>
      <c r="AG389">
        <v>4</v>
      </c>
      <c r="AH389">
        <v>1</v>
      </c>
      <c r="AI389">
        <v>1</v>
      </c>
      <c r="AJ389">
        <v>3</v>
      </c>
      <c r="AK389">
        <v>0</v>
      </c>
      <c r="AL389">
        <v>0</v>
      </c>
      <c r="AM389">
        <v>3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2</v>
      </c>
      <c r="CC389">
        <v>3</v>
      </c>
      <c r="CD389">
        <v>2</v>
      </c>
      <c r="CE389">
        <v>3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 t="s">
        <v>2</v>
      </c>
      <c r="CP389" t="s">
        <v>44</v>
      </c>
      <c r="CQ389" t="s">
        <v>864</v>
      </c>
      <c r="CR389" t="s">
        <v>865</v>
      </c>
      <c r="CS389" t="s">
        <v>204</v>
      </c>
      <c r="CT389" t="s">
        <v>860</v>
      </c>
      <c r="CU389" t="s">
        <v>851</v>
      </c>
      <c r="CV389" t="s">
        <v>205</v>
      </c>
      <c r="CW389">
        <v>2021</v>
      </c>
      <c r="CX389">
        <v>1</v>
      </c>
      <c r="CY389" t="s">
        <v>74</v>
      </c>
      <c r="CZ389" t="s">
        <v>76</v>
      </c>
      <c r="DA389" t="s">
        <v>70</v>
      </c>
      <c r="DB389" t="s">
        <v>70</v>
      </c>
      <c r="DC389" t="s">
        <v>135</v>
      </c>
      <c r="DD389" t="s">
        <v>207</v>
      </c>
      <c r="DE389" t="s">
        <v>206</v>
      </c>
      <c r="DF389">
        <v>0</v>
      </c>
      <c r="DG389" t="s">
        <v>991</v>
      </c>
      <c r="DH389" t="s">
        <v>75</v>
      </c>
      <c r="DI389" t="s">
        <v>75</v>
      </c>
      <c r="DJ389" t="s">
        <v>75</v>
      </c>
      <c r="DK389" t="s">
        <v>75</v>
      </c>
    </row>
    <row r="390" spans="1:115" x14ac:dyDescent="0.35">
      <c r="A390" t="s">
        <v>860</v>
      </c>
      <c r="B390" t="s">
        <v>1045</v>
      </c>
      <c r="C390" t="s">
        <v>1046</v>
      </c>
      <c r="D390" t="s">
        <v>1089</v>
      </c>
      <c r="E390" t="s">
        <v>988</v>
      </c>
      <c r="F390" t="s">
        <v>1048</v>
      </c>
      <c r="G390" t="s">
        <v>242</v>
      </c>
      <c r="H390" t="s">
        <v>1024</v>
      </c>
      <c r="I390" t="s">
        <v>556</v>
      </c>
      <c r="J390" t="s">
        <v>1090</v>
      </c>
      <c r="K390" t="s">
        <v>75</v>
      </c>
      <c r="L390" t="s">
        <v>242</v>
      </c>
      <c r="M390" t="s">
        <v>242</v>
      </c>
      <c r="N390" t="s">
        <v>990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6</v>
      </c>
      <c r="AD390">
        <v>8</v>
      </c>
      <c r="AE390">
        <v>0</v>
      </c>
      <c r="AF390">
        <v>0</v>
      </c>
      <c r="AG390">
        <v>2</v>
      </c>
      <c r="AH390">
        <v>0</v>
      </c>
      <c r="AI390">
        <v>4</v>
      </c>
      <c r="AJ390">
        <v>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2</v>
      </c>
      <c r="CC390">
        <v>0</v>
      </c>
      <c r="CD390">
        <v>4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 t="s">
        <v>2</v>
      </c>
      <c r="CP390" t="s">
        <v>44</v>
      </c>
      <c r="CQ390" t="s">
        <v>864</v>
      </c>
      <c r="CR390" t="s">
        <v>865</v>
      </c>
      <c r="CS390" t="s">
        <v>554</v>
      </c>
      <c r="CT390" t="s">
        <v>860</v>
      </c>
      <c r="CU390" t="s">
        <v>856</v>
      </c>
      <c r="CV390" t="s">
        <v>556</v>
      </c>
      <c r="CW390">
        <v>2021</v>
      </c>
      <c r="CX390">
        <v>2</v>
      </c>
      <c r="CY390" t="s">
        <v>74</v>
      </c>
      <c r="CZ390" t="s">
        <v>559</v>
      </c>
      <c r="DA390" t="s">
        <v>70</v>
      </c>
      <c r="DB390" t="s">
        <v>553</v>
      </c>
      <c r="DC390" t="s">
        <v>555</v>
      </c>
      <c r="DD390" t="s">
        <v>558</v>
      </c>
      <c r="DE390" t="s">
        <v>557</v>
      </c>
      <c r="DF390">
        <v>0</v>
      </c>
      <c r="DG390" t="s">
        <v>991</v>
      </c>
      <c r="DH390" t="s">
        <v>75</v>
      </c>
      <c r="DI390" t="s">
        <v>75</v>
      </c>
      <c r="DJ390" t="s">
        <v>75</v>
      </c>
      <c r="DK390" t="s">
        <v>75</v>
      </c>
    </row>
    <row r="391" spans="1:115" x14ac:dyDescent="0.35">
      <c r="A391" t="s">
        <v>860</v>
      </c>
      <c r="B391" t="s">
        <v>994</v>
      </c>
      <c r="C391" t="s">
        <v>1093</v>
      </c>
      <c r="D391" t="s">
        <v>1094</v>
      </c>
      <c r="E391" t="s">
        <v>988</v>
      </c>
      <c r="F391" t="s">
        <v>1095</v>
      </c>
      <c r="G391" t="s">
        <v>242</v>
      </c>
      <c r="H391" t="s">
        <v>1024</v>
      </c>
      <c r="I391" t="s">
        <v>578</v>
      </c>
      <c r="J391" t="s">
        <v>1099</v>
      </c>
      <c r="K391" t="s">
        <v>75</v>
      </c>
      <c r="L391" t="s">
        <v>242</v>
      </c>
      <c r="M391" t="s">
        <v>242</v>
      </c>
      <c r="N391" t="s">
        <v>990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9</v>
      </c>
      <c r="AE391">
        <v>0</v>
      </c>
      <c r="AF391">
        <v>0</v>
      </c>
      <c r="AG391">
        <v>9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 t="s">
        <v>2</v>
      </c>
      <c r="CP391" t="s">
        <v>44</v>
      </c>
      <c r="CQ391" t="s">
        <v>864</v>
      </c>
      <c r="CR391" t="s">
        <v>865</v>
      </c>
      <c r="CS391" t="s">
        <v>577</v>
      </c>
      <c r="CT391" t="s">
        <v>860</v>
      </c>
      <c r="CU391" t="s">
        <v>852</v>
      </c>
      <c r="CV391" t="s">
        <v>578</v>
      </c>
      <c r="CW391">
        <v>2021</v>
      </c>
      <c r="CX391">
        <v>5</v>
      </c>
      <c r="CY391" t="s">
        <v>74</v>
      </c>
      <c r="CZ391" t="s">
        <v>571</v>
      </c>
      <c r="DA391" t="s">
        <v>70</v>
      </c>
      <c r="DB391" t="s">
        <v>567</v>
      </c>
      <c r="DC391" t="s">
        <v>569</v>
      </c>
      <c r="DD391" t="s">
        <v>580</v>
      </c>
      <c r="DE391" t="s">
        <v>579</v>
      </c>
      <c r="DF391">
        <v>0</v>
      </c>
      <c r="DG391" t="s">
        <v>991</v>
      </c>
      <c r="DH391" t="s">
        <v>75</v>
      </c>
      <c r="DI391" t="s">
        <v>75</v>
      </c>
      <c r="DJ391" t="s">
        <v>75</v>
      </c>
      <c r="DK391" t="s">
        <v>75</v>
      </c>
    </row>
    <row r="392" spans="1:115" x14ac:dyDescent="0.35">
      <c r="A392" t="s">
        <v>860</v>
      </c>
      <c r="B392" t="s">
        <v>985</v>
      </c>
      <c r="C392" t="s">
        <v>1017</v>
      </c>
      <c r="D392" t="s">
        <v>1026</v>
      </c>
      <c r="E392" t="s">
        <v>988</v>
      </c>
      <c r="F392" t="s">
        <v>1019</v>
      </c>
      <c r="G392" t="s">
        <v>242</v>
      </c>
      <c r="H392" t="s">
        <v>1024</v>
      </c>
      <c r="I392" t="s">
        <v>407</v>
      </c>
      <c r="J392" t="s">
        <v>1126</v>
      </c>
      <c r="K392" t="s">
        <v>75</v>
      </c>
      <c r="L392" t="s">
        <v>242</v>
      </c>
      <c r="M392" t="s">
        <v>242</v>
      </c>
      <c r="N392" t="s">
        <v>990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9</v>
      </c>
      <c r="AC392">
        <v>0</v>
      </c>
      <c r="AD392">
        <v>1</v>
      </c>
      <c r="AE392">
        <v>0</v>
      </c>
      <c r="AF392">
        <v>0</v>
      </c>
      <c r="AG392">
        <v>10</v>
      </c>
      <c r="AH392">
        <v>5</v>
      </c>
      <c r="AI392">
        <v>0</v>
      </c>
      <c r="AJ392">
        <v>1</v>
      </c>
      <c r="AK392">
        <v>0</v>
      </c>
      <c r="AL392">
        <v>0</v>
      </c>
      <c r="AM392">
        <v>6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5</v>
      </c>
      <c r="CC392">
        <v>6</v>
      </c>
      <c r="CD392">
        <v>5</v>
      </c>
      <c r="CE392">
        <v>6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 t="s">
        <v>2</v>
      </c>
      <c r="CP392" t="s">
        <v>44</v>
      </c>
      <c r="CQ392" t="s">
        <v>864</v>
      </c>
      <c r="CR392" t="s">
        <v>865</v>
      </c>
      <c r="CS392" t="s">
        <v>406</v>
      </c>
      <c r="CT392" t="s">
        <v>860</v>
      </c>
      <c r="CU392" t="s">
        <v>851</v>
      </c>
      <c r="CV392" t="s">
        <v>407</v>
      </c>
      <c r="CW392">
        <v>2021</v>
      </c>
      <c r="CX392">
        <v>9</v>
      </c>
      <c r="CY392" t="s">
        <v>74</v>
      </c>
      <c r="CZ392" t="s">
        <v>388</v>
      </c>
      <c r="DA392" t="s">
        <v>70</v>
      </c>
      <c r="DB392" t="s">
        <v>393</v>
      </c>
      <c r="DC392" t="s">
        <v>395</v>
      </c>
      <c r="DD392" t="s">
        <v>409</v>
      </c>
      <c r="DE392" t="s">
        <v>408</v>
      </c>
      <c r="DF392">
        <v>0</v>
      </c>
      <c r="DG392" t="s">
        <v>991</v>
      </c>
      <c r="DH392" t="s">
        <v>75</v>
      </c>
      <c r="DI392" t="s">
        <v>75</v>
      </c>
      <c r="DJ392" t="s">
        <v>75</v>
      </c>
      <c r="DK392" t="s">
        <v>75</v>
      </c>
    </row>
    <row r="393" spans="1:115" x14ac:dyDescent="0.35">
      <c r="A393" t="s">
        <v>860</v>
      </c>
      <c r="B393" t="s">
        <v>985</v>
      </c>
      <c r="C393" t="s">
        <v>1017</v>
      </c>
      <c r="D393" t="s">
        <v>1025</v>
      </c>
      <c r="E393" t="s">
        <v>988</v>
      </c>
      <c r="F393" t="s">
        <v>1019</v>
      </c>
      <c r="G393" t="s">
        <v>242</v>
      </c>
      <c r="H393" t="s">
        <v>1024</v>
      </c>
      <c r="I393" t="s">
        <v>1128</v>
      </c>
      <c r="J393" t="s">
        <v>1129</v>
      </c>
      <c r="K393" t="s">
        <v>75</v>
      </c>
      <c r="L393" t="s">
        <v>242</v>
      </c>
      <c r="M393" t="s">
        <v>242</v>
      </c>
      <c r="N393" t="s">
        <v>990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12</v>
      </c>
      <c r="AE393">
        <v>0</v>
      </c>
      <c r="AF393">
        <v>0</v>
      </c>
      <c r="AG393">
        <v>12</v>
      </c>
      <c r="AH393">
        <v>0</v>
      </c>
      <c r="AI393">
        <v>0</v>
      </c>
      <c r="AJ393">
        <v>9</v>
      </c>
      <c r="AK393">
        <v>0</v>
      </c>
      <c r="AL393">
        <v>0</v>
      </c>
      <c r="AM393">
        <v>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9</v>
      </c>
      <c r="CD393">
        <v>0</v>
      </c>
      <c r="CE393">
        <v>9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 t="s">
        <v>2</v>
      </c>
      <c r="CP393" t="s">
        <v>44</v>
      </c>
      <c r="CQ393" t="s">
        <v>864</v>
      </c>
      <c r="CR393" t="s">
        <v>865</v>
      </c>
      <c r="CS393" t="s">
        <v>414</v>
      </c>
      <c r="CT393" t="s">
        <v>860</v>
      </c>
      <c r="CU393" t="s">
        <v>851</v>
      </c>
      <c r="CV393" t="s">
        <v>415</v>
      </c>
      <c r="CW393">
        <v>2020</v>
      </c>
      <c r="CX393">
        <v>6</v>
      </c>
      <c r="CY393" t="s">
        <v>74</v>
      </c>
      <c r="CZ393" t="s">
        <v>388</v>
      </c>
      <c r="DA393" t="s">
        <v>70</v>
      </c>
      <c r="DB393" t="s">
        <v>393</v>
      </c>
      <c r="DC393" t="s">
        <v>394</v>
      </c>
      <c r="DD393" t="s">
        <v>417</v>
      </c>
      <c r="DE393" t="s">
        <v>416</v>
      </c>
      <c r="DF393">
        <v>0</v>
      </c>
      <c r="DG393" t="s">
        <v>991</v>
      </c>
      <c r="DH393" t="s">
        <v>75</v>
      </c>
      <c r="DI393" t="s">
        <v>75</v>
      </c>
      <c r="DJ393" t="s">
        <v>75</v>
      </c>
      <c r="DK393" t="s">
        <v>75</v>
      </c>
    </row>
    <row r="394" spans="1:115" x14ac:dyDescent="0.35">
      <c r="A394" t="s">
        <v>860</v>
      </c>
      <c r="B394" t="s">
        <v>985</v>
      </c>
      <c r="C394" t="s">
        <v>1017</v>
      </c>
      <c r="D394" t="s">
        <v>1124</v>
      </c>
      <c r="E394" t="s">
        <v>988</v>
      </c>
      <c r="F394" t="s">
        <v>1019</v>
      </c>
      <c r="G394" t="s">
        <v>242</v>
      </c>
      <c r="H394" t="s">
        <v>1024</v>
      </c>
      <c r="I394" t="s">
        <v>447</v>
      </c>
      <c r="J394" t="s">
        <v>1138</v>
      </c>
      <c r="K394" t="s">
        <v>75</v>
      </c>
      <c r="L394" t="s">
        <v>242</v>
      </c>
      <c r="M394" t="s">
        <v>242</v>
      </c>
      <c r="N394" t="s">
        <v>990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3</v>
      </c>
      <c r="AC394">
        <v>0</v>
      </c>
      <c r="AD394">
        <v>1</v>
      </c>
      <c r="AE394">
        <v>0</v>
      </c>
      <c r="AF394">
        <v>0</v>
      </c>
      <c r="AG394">
        <v>4</v>
      </c>
      <c r="AH394">
        <v>2</v>
      </c>
      <c r="AI394">
        <v>0</v>
      </c>
      <c r="AJ394">
        <v>1</v>
      </c>
      <c r="AK394">
        <v>0</v>
      </c>
      <c r="AL394">
        <v>0</v>
      </c>
      <c r="AM394">
        <v>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2</v>
      </c>
      <c r="CC394">
        <v>3</v>
      </c>
      <c r="CD394">
        <v>2</v>
      </c>
      <c r="CE394">
        <v>3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 t="s">
        <v>2</v>
      </c>
      <c r="CP394" t="s">
        <v>44</v>
      </c>
      <c r="CQ394" t="s">
        <v>864</v>
      </c>
      <c r="CR394" t="s">
        <v>865</v>
      </c>
      <c r="CS394" t="s">
        <v>446</v>
      </c>
      <c r="CT394" t="s">
        <v>860</v>
      </c>
      <c r="CU394" t="s">
        <v>851</v>
      </c>
      <c r="CV394" t="s">
        <v>447</v>
      </c>
      <c r="CW394">
        <v>2021</v>
      </c>
      <c r="CX394">
        <v>5</v>
      </c>
      <c r="CY394" t="s">
        <v>74</v>
      </c>
      <c r="CZ394" t="s">
        <v>388</v>
      </c>
      <c r="DA394" t="s">
        <v>70</v>
      </c>
      <c r="DB394" t="s">
        <v>393</v>
      </c>
      <c r="DC394" t="s">
        <v>402</v>
      </c>
      <c r="DD394" t="s">
        <v>449</v>
      </c>
      <c r="DE394" t="s">
        <v>448</v>
      </c>
      <c r="DF394">
        <v>0</v>
      </c>
      <c r="DG394" t="s">
        <v>991</v>
      </c>
      <c r="DH394" t="s">
        <v>75</v>
      </c>
      <c r="DI394" t="s">
        <v>75</v>
      </c>
      <c r="DJ394" t="s">
        <v>75</v>
      </c>
      <c r="DK394" t="s">
        <v>75</v>
      </c>
    </row>
    <row r="395" spans="1:115" x14ac:dyDescent="0.35">
      <c r="A395" t="s">
        <v>860</v>
      </c>
      <c r="B395" t="s">
        <v>985</v>
      </c>
      <c r="C395" t="s">
        <v>1017</v>
      </c>
      <c r="D395" t="s">
        <v>1018</v>
      </c>
      <c r="E395" t="s">
        <v>988</v>
      </c>
      <c r="F395" t="s">
        <v>1019</v>
      </c>
      <c r="G395" t="s">
        <v>75</v>
      </c>
      <c r="H395" t="s">
        <v>75</v>
      </c>
      <c r="I395" t="s">
        <v>1284</v>
      </c>
      <c r="J395" t="s">
        <v>1285</v>
      </c>
      <c r="K395" t="s">
        <v>75</v>
      </c>
      <c r="L395" t="s">
        <v>242</v>
      </c>
      <c r="M395" t="s">
        <v>844</v>
      </c>
      <c r="N395" t="s">
        <v>990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</v>
      </c>
      <c r="AC395">
        <v>0</v>
      </c>
      <c r="AD395">
        <v>9</v>
      </c>
      <c r="AE395">
        <v>0</v>
      </c>
      <c r="AF395">
        <v>0</v>
      </c>
      <c r="AG395">
        <v>16</v>
      </c>
      <c r="AH395">
        <v>3</v>
      </c>
      <c r="AI395">
        <v>0</v>
      </c>
      <c r="AJ395">
        <v>4</v>
      </c>
      <c r="AK395">
        <v>0</v>
      </c>
      <c r="AL395">
        <v>0</v>
      </c>
      <c r="AM395">
        <v>7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3</v>
      </c>
      <c r="CC395">
        <v>7</v>
      </c>
      <c r="CD395">
        <v>3</v>
      </c>
      <c r="CE395">
        <v>7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 t="s">
        <v>2</v>
      </c>
      <c r="CP395" t="s">
        <v>44</v>
      </c>
      <c r="CQ395" t="s">
        <v>864</v>
      </c>
      <c r="CR395" t="s">
        <v>865</v>
      </c>
      <c r="CS395" t="s">
        <v>843</v>
      </c>
      <c r="CT395" t="s">
        <v>860</v>
      </c>
      <c r="CU395" t="s">
        <v>851</v>
      </c>
      <c r="CV395" t="s">
        <v>844</v>
      </c>
      <c r="CW395">
        <v>2021</v>
      </c>
      <c r="CX395">
        <v>8</v>
      </c>
      <c r="CY395" t="s">
        <v>74</v>
      </c>
      <c r="CZ395" t="s">
        <v>388</v>
      </c>
      <c r="DA395" t="s">
        <v>70</v>
      </c>
      <c r="DB395" t="s">
        <v>843</v>
      </c>
      <c r="DC395" t="s">
        <v>387</v>
      </c>
      <c r="DD395" t="s">
        <v>846</v>
      </c>
      <c r="DE395" t="s">
        <v>845</v>
      </c>
      <c r="DF395">
        <v>0</v>
      </c>
      <c r="DG395" t="s">
        <v>991</v>
      </c>
      <c r="DH395" t="s">
        <v>75</v>
      </c>
      <c r="DI395" t="s">
        <v>75</v>
      </c>
      <c r="DJ395" t="s">
        <v>75</v>
      </c>
      <c r="DK395" t="s">
        <v>75</v>
      </c>
    </row>
    <row r="396" spans="1:115" x14ac:dyDescent="0.35">
      <c r="A396" t="s">
        <v>860</v>
      </c>
      <c r="B396" t="s">
        <v>1027</v>
      </c>
      <c r="C396" t="s">
        <v>1028</v>
      </c>
      <c r="D396" t="s">
        <v>1237</v>
      </c>
      <c r="E396" t="s">
        <v>988</v>
      </c>
      <c r="F396" t="s">
        <v>1029</v>
      </c>
      <c r="G396" t="s">
        <v>242</v>
      </c>
      <c r="H396" t="s">
        <v>1024</v>
      </c>
      <c r="I396" t="s">
        <v>1238</v>
      </c>
      <c r="J396" t="s">
        <v>1239</v>
      </c>
      <c r="K396" t="s">
        <v>75</v>
      </c>
      <c r="L396" t="s">
        <v>242</v>
      </c>
      <c r="M396" t="s">
        <v>242</v>
      </c>
      <c r="N396" t="s">
        <v>990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2</v>
      </c>
      <c r="AE396">
        <v>0</v>
      </c>
      <c r="AF396">
        <v>0</v>
      </c>
      <c r="AG396">
        <v>1</v>
      </c>
      <c r="AH396">
        <v>0</v>
      </c>
      <c r="AI396">
        <v>1</v>
      </c>
      <c r="AJ396">
        <v>2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 t="s">
        <v>2</v>
      </c>
      <c r="CP396" t="s">
        <v>44</v>
      </c>
      <c r="CQ396" t="s">
        <v>864</v>
      </c>
      <c r="CR396" t="s">
        <v>865</v>
      </c>
      <c r="CS396" t="s">
        <v>482</v>
      </c>
      <c r="CT396" t="s">
        <v>860</v>
      </c>
      <c r="CU396" t="s">
        <v>855</v>
      </c>
      <c r="CV396" t="s">
        <v>483</v>
      </c>
      <c r="CW396">
        <v>2020</v>
      </c>
      <c r="CX396">
        <v>10</v>
      </c>
      <c r="CY396" t="s">
        <v>74</v>
      </c>
      <c r="CZ396" t="s">
        <v>451</v>
      </c>
      <c r="DA396" t="s">
        <v>70</v>
      </c>
      <c r="DB396" t="s">
        <v>450</v>
      </c>
      <c r="DC396" t="s">
        <v>476</v>
      </c>
      <c r="DD396" t="s">
        <v>479</v>
      </c>
      <c r="DE396" t="s">
        <v>478</v>
      </c>
      <c r="DF396">
        <v>0</v>
      </c>
      <c r="DG396" t="s">
        <v>991</v>
      </c>
      <c r="DH396" t="s">
        <v>75</v>
      </c>
      <c r="DI396" t="s">
        <v>75</v>
      </c>
      <c r="DJ396" t="s">
        <v>75</v>
      </c>
      <c r="DK396" t="s">
        <v>75</v>
      </c>
    </row>
    <row r="397" spans="1:115" x14ac:dyDescent="0.35">
      <c r="A397" t="s">
        <v>860</v>
      </c>
      <c r="B397" t="s">
        <v>985</v>
      </c>
      <c r="C397" t="s">
        <v>1017</v>
      </c>
      <c r="D397" t="s">
        <v>1042</v>
      </c>
      <c r="E397" t="s">
        <v>988</v>
      </c>
      <c r="F397" t="s">
        <v>1019</v>
      </c>
      <c r="G397" t="s">
        <v>242</v>
      </c>
      <c r="H397" t="s">
        <v>1024</v>
      </c>
      <c r="I397" t="s">
        <v>520</v>
      </c>
      <c r="J397" t="s">
        <v>1177</v>
      </c>
      <c r="K397" t="s">
        <v>75</v>
      </c>
      <c r="L397" t="s">
        <v>242</v>
      </c>
      <c r="M397" t="s">
        <v>242</v>
      </c>
      <c r="N397" t="s">
        <v>990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6</v>
      </c>
      <c r="AE397">
        <v>0</v>
      </c>
      <c r="AF397">
        <v>0</v>
      </c>
      <c r="AG397">
        <v>6</v>
      </c>
      <c r="AH397">
        <v>0</v>
      </c>
      <c r="AI397">
        <v>0</v>
      </c>
      <c r="AJ397">
        <v>4</v>
      </c>
      <c r="AK397">
        <v>0</v>
      </c>
      <c r="AL397">
        <v>0</v>
      </c>
      <c r="AM397">
        <v>4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4</v>
      </c>
      <c r="CD397">
        <v>0</v>
      </c>
      <c r="CE397">
        <v>4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 t="s">
        <v>2</v>
      </c>
      <c r="CP397" t="s">
        <v>44</v>
      </c>
      <c r="CQ397" t="s">
        <v>864</v>
      </c>
      <c r="CR397" t="s">
        <v>865</v>
      </c>
      <c r="CS397" t="s">
        <v>519</v>
      </c>
      <c r="CT397" t="s">
        <v>860</v>
      </c>
      <c r="CU397" t="s">
        <v>851</v>
      </c>
      <c r="CV397" t="s">
        <v>520</v>
      </c>
      <c r="CW397">
        <v>2021</v>
      </c>
      <c r="CX397">
        <v>9</v>
      </c>
      <c r="CY397" t="s">
        <v>74</v>
      </c>
      <c r="CZ397" t="s">
        <v>495</v>
      </c>
      <c r="DA397" t="s">
        <v>70</v>
      </c>
      <c r="DB397" t="s">
        <v>484</v>
      </c>
      <c r="DC397" t="s">
        <v>491</v>
      </c>
      <c r="DD397" t="s">
        <v>522</v>
      </c>
      <c r="DE397" t="s">
        <v>521</v>
      </c>
      <c r="DF397">
        <v>0</v>
      </c>
      <c r="DG397" t="s">
        <v>991</v>
      </c>
      <c r="DH397" t="s">
        <v>75</v>
      </c>
      <c r="DI397" t="s">
        <v>75</v>
      </c>
      <c r="DJ397" t="s">
        <v>75</v>
      </c>
      <c r="DK397" t="s">
        <v>75</v>
      </c>
    </row>
    <row r="398" spans="1:115" x14ac:dyDescent="0.35">
      <c r="A398" t="s">
        <v>860</v>
      </c>
      <c r="B398" t="s">
        <v>1010</v>
      </c>
      <c r="C398" t="s">
        <v>1191</v>
      </c>
      <c r="D398" t="s">
        <v>1192</v>
      </c>
      <c r="E398" t="s">
        <v>988</v>
      </c>
      <c r="F398" t="s">
        <v>1193</v>
      </c>
      <c r="G398" t="s">
        <v>242</v>
      </c>
      <c r="H398" t="s">
        <v>1024</v>
      </c>
      <c r="I398" t="s">
        <v>835</v>
      </c>
      <c r="J398" t="s">
        <v>1283</v>
      </c>
      <c r="K398" t="s">
        <v>75</v>
      </c>
      <c r="L398" t="s">
        <v>242</v>
      </c>
      <c r="M398" t="s">
        <v>242</v>
      </c>
      <c r="N398" t="s">
        <v>990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5</v>
      </c>
      <c r="AC398">
        <v>4</v>
      </c>
      <c r="AD398">
        <v>11</v>
      </c>
      <c r="AE398">
        <v>0</v>
      </c>
      <c r="AF398">
        <v>0</v>
      </c>
      <c r="AG398">
        <v>12</v>
      </c>
      <c r="AH398">
        <v>3</v>
      </c>
      <c r="AI398">
        <v>3</v>
      </c>
      <c r="AJ398">
        <v>7</v>
      </c>
      <c r="AK398">
        <v>0</v>
      </c>
      <c r="AL398">
        <v>0</v>
      </c>
      <c r="AM398">
        <v>7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6</v>
      </c>
      <c r="CC398">
        <v>6</v>
      </c>
      <c r="CD398">
        <v>6</v>
      </c>
      <c r="CE398">
        <v>7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 t="s">
        <v>2</v>
      </c>
      <c r="CP398" t="s">
        <v>44</v>
      </c>
      <c r="CQ398" t="s">
        <v>864</v>
      </c>
      <c r="CR398" t="s">
        <v>865</v>
      </c>
      <c r="CS398" t="s">
        <v>834</v>
      </c>
      <c r="CT398" t="s">
        <v>860</v>
      </c>
      <c r="CU398" t="s">
        <v>854</v>
      </c>
      <c r="CV398" t="s">
        <v>835</v>
      </c>
      <c r="CW398">
        <v>2021</v>
      </c>
      <c r="CX398">
        <v>3</v>
      </c>
      <c r="CY398" t="s">
        <v>74</v>
      </c>
      <c r="CZ398" t="s">
        <v>234</v>
      </c>
      <c r="DA398" t="s">
        <v>70</v>
      </c>
      <c r="DB398" t="s">
        <v>807</v>
      </c>
      <c r="DC398" t="s">
        <v>230</v>
      </c>
      <c r="DD398" t="s">
        <v>233</v>
      </c>
      <c r="DE398" t="s">
        <v>836</v>
      </c>
      <c r="DF398">
        <v>0</v>
      </c>
      <c r="DG398" t="s">
        <v>991</v>
      </c>
      <c r="DH398" t="s">
        <v>75</v>
      </c>
      <c r="DI398" t="s">
        <v>75</v>
      </c>
      <c r="DJ398" t="s">
        <v>75</v>
      </c>
      <c r="DK398" t="s">
        <v>75</v>
      </c>
    </row>
    <row r="399" spans="1:115" x14ac:dyDescent="0.35">
      <c r="A399" t="s">
        <v>860</v>
      </c>
      <c r="B399" t="s">
        <v>1045</v>
      </c>
      <c r="C399" t="s">
        <v>1197</v>
      </c>
      <c r="D399" t="s">
        <v>1201</v>
      </c>
      <c r="E399" t="s">
        <v>988</v>
      </c>
      <c r="F399" t="s">
        <v>1199</v>
      </c>
      <c r="G399" t="s">
        <v>242</v>
      </c>
      <c r="H399" t="s">
        <v>1024</v>
      </c>
      <c r="I399" t="s">
        <v>1054</v>
      </c>
      <c r="J399" t="s">
        <v>1055</v>
      </c>
      <c r="K399" t="s">
        <v>75</v>
      </c>
      <c r="L399" t="s">
        <v>242</v>
      </c>
      <c r="M399" t="s">
        <v>242</v>
      </c>
      <c r="N399" t="s">
        <v>990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2</v>
      </c>
      <c r="AF399">
        <v>0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 t="s">
        <v>2</v>
      </c>
      <c r="CP399" t="s">
        <v>44</v>
      </c>
      <c r="CQ399" t="s">
        <v>866</v>
      </c>
      <c r="CR399" t="s">
        <v>867</v>
      </c>
      <c r="CS399" t="s">
        <v>712</v>
      </c>
      <c r="CT399" t="s">
        <v>860</v>
      </c>
      <c r="CU399" t="s">
        <v>856</v>
      </c>
      <c r="CV399" t="s">
        <v>713</v>
      </c>
      <c r="CW399">
        <v>2020</v>
      </c>
      <c r="CX399">
        <v>6</v>
      </c>
      <c r="CY399" t="s">
        <v>74</v>
      </c>
      <c r="CZ399" t="s">
        <v>703</v>
      </c>
      <c r="DA399" t="s">
        <v>70</v>
      </c>
      <c r="DB399" t="s">
        <v>704</v>
      </c>
      <c r="DC399" t="s">
        <v>706</v>
      </c>
      <c r="DD399" t="s">
        <v>75</v>
      </c>
      <c r="DE399" t="s">
        <v>75</v>
      </c>
      <c r="DF399">
        <v>0</v>
      </c>
      <c r="DG399" t="s">
        <v>991</v>
      </c>
      <c r="DH399" t="s">
        <v>75</v>
      </c>
      <c r="DI399" t="s">
        <v>75</v>
      </c>
      <c r="DJ399" t="s">
        <v>75</v>
      </c>
      <c r="DK399" t="s">
        <v>75</v>
      </c>
    </row>
    <row r="400" spans="1:115" x14ac:dyDescent="0.35">
      <c r="A400" t="s">
        <v>860</v>
      </c>
      <c r="B400" t="s">
        <v>985</v>
      </c>
      <c r="C400" t="s">
        <v>986</v>
      </c>
      <c r="D400" t="s">
        <v>1056</v>
      </c>
      <c r="E400" t="s">
        <v>988</v>
      </c>
      <c r="F400" t="s">
        <v>989</v>
      </c>
      <c r="G400" t="s">
        <v>242</v>
      </c>
      <c r="H400" t="s">
        <v>1024</v>
      </c>
      <c r="I400" t="s">
        <v>116</v>
      </c>
      <c r="J400" t="s">
        <v>1057</v>
      </c>
      <c r="K400" t="s">
        <v>75</v>
      </c>
      <c r="L400" t="s">
        <v>242</v>
      </c>
      <c r="M400" t="s">
        <v>242</v>
      </c>
      <c r="N400" t="s">
        <v>990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</v>
      </c>
      <c r="AE400">
        <v>0</v>
      </c>
      <c r="AF400">
        <v>0</v>
      </c>
      <c r="AG400">
        <v>3</v>
      </c>
      <c r="AH400">
        <v>0</v>
      </c>
      <c r="AI400">
        <v>0</v>
      </c>
      <c r="AJ400">
        <v>2</v>
      </c>
      <c r="AK400">
        <v>0</v>
      </c>
      <c r="AL400">
        <v>0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2</v>
      </c>
      <c r="CD400">
        <v>0</v>
      </c>
      <c r="CE400">
        <v>2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 t="s">
        <v>2</v>
      </c>
      <c r="CP400" t="s">
        <v>44</v>
      </c>
      <c r="CQ400" t="s">
        <v>866</v>
      </c>
      <c r="CR400" t="s">
        <v>867</v>
      </c>
      <c r="CS400" t="s">
        <v>114</v>
      </c>
      <c r="CT400" t="s">
        <v>860</v>
      </c>
      <c r="CU400" t="s">
        <v>851</v>
      </c>
      <c r="CV400" t="s">
        <v>116</v>
      </c>
      <c r="CW400">
        <v>2019</v>
      </c>
      <c r="CX400">
        <v>1</v>
      </c>
      <c r="CY400" t="s">
        <v>74</v>
      </c>
      <c r="CZ400" t="s">
        <v>76</v>
      </c>
      <c r="DA400" t="s">
        <v>70</v>
      </c>
      <c r="DB400" t="s">
        <v>70</v>
      </c>
      <c r="DC400" t="s">
        <v>115</v>
      </c>
      <c r="DD400" t="s">
        <v>118</v>
      </c>
      <c r="DE400" t="s">
        <v>117</v>
      </c>
      <c r="DF400">
        <v>0</v>
      </c>
      <c r="DG400" t="s">
        <v>991</v>
      </c>
      <c r="DH400" t="s">
        <v>75</v>
      </c>
      <c r="DI400" t="s">
        <v>75</v>
      </c>
      <c r="DJ400" t="s">
        <v>75</v>
      </c>
      <c r="DK400" t="s">
        <v>75</v>
      </c>
    </row>
    <row r="401" spans="1:115" x14ac:dyDescent="0.35">
      <c r="A401" t="s">
        <v>860</v>
      </c>
      <c r="B401" t="s">
        <v>985</v>
      </c>
      <c r="C401" t="s">
        <v>986</v>
      </c>
      <c r="D401" t="s">
        <v>992</v>
      </c>
      <c r="E401" t="s">
        <v>988</v>
      </c>
      <c r="F401" t="s">
        <v>989</v>
      </c>
      <c r="G401" t="s">
        <v>242</v>
      </c>
      <c r="H401" t="s">
        <v>1024</v>
      </c>
      <c r="I401" t="s">
        <v>1054</v>
      </c>
      <c r="J401" t="s">
        <v>1055</v>
      </c>
      <c r="K401" t="s">
        <v>75</v>
      </c>
      <c r="L401" t="s">
        <v>242</v>
      </c>
      <c r="M401" t="s">
        <v>715</v>
      </c>
      <c r="N401" t="s">
        <v>990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</v>
      </c>
      <c r="AD401">
        <v>2</v>
      </c>
      <c r="AE401">
        <v>2</v>
      </c>
      <c r="AF401">
        <v>0</v>
      </c>
      <c r="AG401">
        <v>0</v>
      </c>
      <c r="AH401">
        <v>0</v>
      </c>
      <c r="AI401">
        <v>2</v>
      </c>
      <c r="AJ401">
        <v>2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2</v>
      </c>
      <c r="CC401">
        <v>0</v>
      </c>
      <c r="CD401">
        <v>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 t="s">
        <v>2</v>
      </c>
      <c r="CP401" t="s">
        <v>44</v>
      </c>
      <c r="CQ401" t="s">
        <v>866</v>
      </c>
      <c r="CR401" t="s">
        <v>867</v>
      </c>
      <c r="CS401" t="s">
        <v>714</v>
      </c>
      <c r="CT401" t="s">
        <v>860</v>
      </c>
      <c r="CU401" t="s">
        <v>851</v>
      </c>
      <c r="CV401" t="s">
        <v>715</v>
      </c>
      <c r="CW401">
        <v>2020</v>
      </c>
      <c r="CX401">
        <v>2</v>
      </c>
      <c r="CY401" t="s">
        <v>74</v>
      </c>
      <c r="CZ401" t="s">
        <v>76</v>
      </c>
      <c r="DA401" t="s">
        <v>70</v>
      </c>
      <c r="DB401" t="s">
        <v>714</v>
      </c>
      <c r="DC401" t="s">
        <v>156</v>
      </c>
      <c r="DD401" t="s">
        <v>717</v>
      </c>
      <c r="DE401" t="s">
        <v>716</v>
      </c>
      <c r="DF401">
        <v>0</v>
      </c>
      <c r="DG401" t="s">
        <v>991</v>
      </c>
      <c r="DH401" t="s">
        <v>75</v>
      </c>
      <c r="DI401" t="s">
        <v>75</v>
      </c>
      <c r="DJ401" t="s">
        <v>75</v>
      </c>
      <c r="DK401" t="s">
        <v>75</v>
      </c>
    </row>
    <row r="402" spans="1:115" x14ac:dyDescent="0.35">
      <c r="A402" t="s">
        <v>860</v>
      </c>
      <c r="B402" t="s">
        <v>985</v>
      </c>
      <c r="C402" t="s">
        <v>986</v>
      </c>
      <c r="D402" t="s">
        <v>1023</v>
      </c>
      <c r="E402" t="s">
        <v>988</v>
      </c>
      <c r="F402" t="s">
        <v>989</v>
      </c>
      <c r="G402" t="s">
        <v>242</v>
      </c>
      <c r="H402" t="s">
        <v>1024</v>
      </c>
      <c r="I402" t="s">
        <v>1064</v>
      </c>
      <c r="J402" t="s">
        <v>1065</v>
      </c>
      <c r="K402" t="s">
        <v>75</v>
      </c>
      <c r="L402" t="s">
        <v>242</v>
      </c>
      <c r="M402" t="s">
        <v>242</v>
      </c>
      <c r="N402" t="s">
        <v>990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2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2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2</v>
      </c>
      <c r="CD402">
        <v>0</v>
      </c>
      <c r="CE402">
        <v>2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 t="s">
        <v>2</v>
      </c>
      <c r="CP402" t="s">
        <v>44</v>
      </c>
      <c r="CQ402" t="s">
        <v>866</v>
      </c>
      <c r="CR402" t="s">
        <v>867</v>
      </c>
      <c r="CS402" t="s">
        <v>139</v>
      </c>
      <c r="CT402" t="s">
        <v>860</v>
      </c>
      <c r="CU402" t="s">
        <v>851</v>
      </c>
      <c r="CV402" t="s">
        <v>140</v>
      </c>
      <c r="CW402">
        <v>2020</v>
      </c>
      <c r="CX402">
        <v>8</v>
      </c>
      <c r="CY402" t="s">
        <v>74</v>
      </c>
      <c r="CZ402" t="s">
        <v>76</v>
      </c>
      <c r="DA402" t="s">
        <v>70</v>
      </c>
      <c r="DB402" t="s">
        <v>70</v>
      </c>
      <c r="DC402" t="s">
        <v>86</v>
      </c>
      <c r="DD402" t="s">
        <v>142</v>
      </c>
      <c r="DE402" t="s">
        <v>141</v>
      </c>
      <c r="DF402">
        <v>0</v>
      </c>
      <c r="DG402" t="s">
        <v>991</v>
      </c>
      <c r="DH402" t="s">
        <v>75</v>
      </c>
      <c r="DI402" t="s">
        <v>75</v>
      </c>
      <c r="DJ402" t="s">
        <v>75</v>
      </c>
      <c r="DK402" t="s">
        <v>75</v>
      </c>
    </row>
    <row r="403" spans="1:115" x14ac:dyDescent="0.35">
      <c r="A403" t="s">
        <v>860</v>
      </c>
      <c r="B403" t="s">
        <v>985</v>
      </c>
      <c r="C403" t="s">
        <v>986</v>
      </c>
      <c r="D403" t="s">
        <v>992</v>
      </c>
      <c r="E403" t="s">
        <v>988</v>
      </c>
      <c r="F403" t="s">
        <v>989</v>
      </c>
      <c r="G403" t="s">
        <v>75</v>
      </c>
      <c r="H403" t="s">
        <v>75</v>
      </c>
      <c r="I403" t="s">
        <v>383</v>
      </c>
      <c r="J403" t="s">
        <v>1016</v>
      </c>
      <c r="K403" t="s">
        <v>75</v>
      </c>
      <c r="L403" t="s">
        <v>242</v>
      </c>
      <c r="M403" t="s">
        <v>383</v>
      </c>
      <c r="N403" t="s">
        <v>990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2</v>
      </c>
      <c r="AE403">
        <v>1</v>
      </c>
      <c r="AF403">
        <v>0</v>
      </c>
      <c r="AG403">
        <v>3</v>
      </c>
      <c r="AH403">
        <v>0</v>
      </c>
      <c r="AI403">
        <v>0</v>
      </c>
      <c r="AJ403">
        <v>2</v>
      </c>
      <c r="AK403">
        <v>1</v>
      </c>
      <c r="AL403">
        <v>0</v>
      </c>
      <c r="AM403">
        <v>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2</v>
      </c>
      <c r="CD403">
        <v>0</v>
      </c>
      <c r="CE403">
        <v>2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 t="s">
        <v>2</v>
      </c>
      <c r="CP403" t="s">
        <v>44</v>
      </c>
      <c r="CQ403" t="s">
        <v>866</v>
      </c>
      <c r="CR403" t="s">
        <v>867</v>
      </c>
      <c r="CS403" t="s">
        <v>382</v>
      </c>
      <c r="CT403" t="s">
        <v>860</v>
      </c>
      <c r="CU403" t="s">
        <v>851</v>
      </c>
      <c r="CV403" t="s">
        <v>383</v>
      </c>
      <c r="CW403">
        <v>2020</v>
      </c>
      <c r="CX403">
        <v>5</v>
      </c>
      <c r="CY403" t="s">
        <v>74</v>
      </c>
      <c r="CZ403" t="s">
        <v>76</v>
      </c>
      <c r="DA403" t="s">
        <v>70</v>
      </c>
      <c r="DB403" t="s">
        <v>382</v>
      </c>
      <c r="DC403" t="s">
        <v>156</v>
      </c>
      <c r="DD403" t="s">
        <v>385</v>
      </c>
      <c r="DE403" t="s">
        <v>384</v>
      </c>
      <c r="DF403">
        <v>0</v>
      </c>
      <c r="DG403" t="s">
        <v>991</v>
      </c>
      <c r="DH403" t="s">
        <v>75</v>
      </c>
      <c r="DI403" t="s">
        <v>75</v>
      </c>
      <c r="DJ403" t="s">
        <v>75</v>
      </c>
      <c r="DK403" t="s">
        <v>75</v>
      </c>
    </row>
    <row r="404" spans="1:115" x14ac:dyDescent="0.35">
      <c r="A404" t="s">
        <v>860</v>
      </c>
      <c r="B404" t="s">
        <v>985</v>
      </c>
      <c r="C404" t="s">
        <v>986</v>
      </c>
      <c r="D404" t="s">
        <v>1063</v>
      </c>
      <c r="E404" t="s">
        <v>988</v>
      </c>
      <c r="F404" t="s">
        <v>989</v>
      </c>
      <c r="G404" t="s">
        <v>242</v>
      </c>
      <c r="H404" t="s">
        <v>1024</v>
      </c>
      <c r="I404" t="s">
        <v>165</v>
      </c>
      <c r="J404" t="s">
        <v>1073</v>
      </c>
      <c r="K404" t="s">
        <v>75</v>
      </c>
      <c r="L404" t="s">
        <v>242</v>
      </c>
      <c r="M404" t="s">
        <v>242</v>
      </c>
      <c r="N404" t="s">
        <v>990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7</v>
      </c>
      <c r="AE404">
        <v>5</v>
      </c>
      <c r="AF404">
        <v>0</v>
      </c>
      <c r="AG404">
        <v>6</v>
      </c>
      <c r="AH404">
        <v>0</v>
      </c>
      <c r="AI404">
        <v>1</v>
      </c>
      <c r="AJ404">
        <v>5</v>
      </c>
      <c r="AK404">
        <v>5</v>
      </c>
      <c r="AL404">
        <v>0</v>
      </c>
      <c r="AM404">
        <v>4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4</v>
      </c>
      <c r="CD404">
        <v>1</v>
      </c>
      <c r="CE404">
        <v>4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 t="s">
        <v>2</v>
      </c>
      <c r="CP404" t="s">
        <v>44</v>
      </c>
      <c r="CQ404" t="s">
        <v>866</v>
      </c>
      <c r="CR404" t="s">
        <v>867</v>
      </c>
      <c r="CS404" t="s">
        <v>164</v>
      </c>
      <c r="CT404" t="s">
        <v>860</v>
      </c>
      <c r="CU404" t="s">
        <v>851</v>
      </c>
      <c r="CV404" t="s">
        <v>165</v>
      </c>
      <c r="CW404">
        <v>2020</v>
      </c>
      <c r="CX404">
        <v>6</v>
      </c>
      <c r="CY404" t="s">
        <v>74</v>
      </c>
      <c r="CZ404" t="s">
        <v>76</v>
      </c>
      <c r="DA404" t="s">
        <v>70</v>
      </c>
      <c r="DB404" t="s">
        <v>70</v>
      </c>
      <c r="DC404" t="s">
        <v>135</v>
      </c>
      <c r="DD404" t="s">
        <v>167</v>
      </c>
      <c r="DE404" t="s">
        <v>166</v>
      </c>
      <c r="DF404">
        <v>0</v>
      </c>
      <c r="DG404" t="s">
        <v>991</v>
      </c>
      <c r="DH404" t="s">
        <v>75</v>
      </c>
      <c r="DI404" t="s">
        <v>75</v>
      </c>
      <c r="DJ404" t="s">
        <v>75</v>
      </c>
      <c r="DK404" t="s">
        <v>75</v>
      </c>
    </row>
    <row r="405" spans="1:115" x14ac:dyDescent="0.35">
      <c r="A405" t="s">
        <v>860</v>
      </c>
      <c r="B405" t="s">
        <v>985</v>
      </c>
      <c r="C405" t="s">
        <v>986</v>
      </c>
      <c r="D405" t="s">
        <v>1063</v>
      </c>
      <c r="E405" t="s">
        <v>988</v>
      </c>
      <c r="F405" t="s">
        <v>989</v>
      </c>
      <c r="G405" t="s">
        <v>242</v>
      </c>
      <c r="H405" t="s">
        <v>1024</v>
      </c>
      <c r="I405" t="s">
        <v>169</v>
      </c>
      <c r="J405" t="s">
        <v>1074</v>
      </c>
      <c r="K405" t="s">
        <v>75</v>
      </c>
      <c r="L405" t="s">
        <v>242</v>
      </c>
      <c r="M405" t="s">
        <v>242</v>
      </c>
      <c r="N405" t="s">
        <v>990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 t="s">
        <v>2</v>
      </c>
      <c r="CP405" t="s">
        <v>44</v>
      </c>
      <c r="CQ405" t="s">
        <v>866</v>
      </c>
      <c r="CR405" t="s">
        <v>867</v>
      </c>
      <c r="CS405" t="s">
        <v>168</v>
      </c>
      <c r="CT405" t="s">
        <v>860</v>
      </c>
      <c r="CU405" t="s">
        <v>851</v>
      </c>
      <c r="CV405" t="s">
        <v>169</v>
      </c>
      <c r="CW405">
        <v>2020</v>
      </c>
      <c r="CX405">
        <v>7</v>
      </c>
      <c r="CY405" t="s">
        <v>74</v>
      </c>
      <c r="CZ405" t="s">
        <v>76</v>
      </c>
      <c r="DA405" t="s">
        <v>70</v>
      </c>
      <c r="DB405" t="s">
        <v>70</v>
      </c>
      <c r="DC405" t="s">
        <v>135</v>
      </c>
      <c r="DD405" t="s">
        <v>171</v>
      </c>
      <c r="DE405" t="s">
        <v>170</v>
      </c>
      <c r="DF405">
        <v>0</v>
      </c>
      <c r="DG405" t="s">
        <v>991</v>
      </c>
      <c r="DH405" t="s">
        <v>75</v>
      </c>
      <c r="DI405" t="s">
        <v>75</v>
      </c>
      <c r="DJ405" t="s">
        <v>75</v>
      </c>
      <c r="DK405" t="s">
        <v>75</v>
      </c>
    </row>
    <row r="406" spans="1:115" x14ac:dyDescent="0.35">
      <c r="A406" t="s">
        <v>860</v>
      </c>
      <c r="B406" t="s">
        <v>985</v>
      </c>
      <c r="C406" t="s">
        <v>986</v>
      </c>
      <c r="D406" t="s">
        <v>1056</v>
      </c>
      <c r="E406" t="s">
        <v>988</v>
      </c>
      <c r="F406" t="s">
        <v>989</v>
      </c>
      <c r="G406" t="s">
        <v>242</v>
      </c>
      <c r="H406" t="s">
        <v>1024</v>
      </c>
      <c r="I406" t="s">
        <v>546</v>
      </c>
      <c r="J406" t="s">
        <v>1076</v>
      </c>
      <c r="K406" t="s">
        <v>75</v>
      </c>
      <c r="L406" t="s">
        <v>242</v>
      </c>
      <c r="M406" t="s">
        <v>546</v>
      </c>
      <c r="N406" t="s">
        <v>990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 t="s">
        <v>2</v>
      </c>
      <c r="CP406" t="s">
        <v>44</v>
      </c>
      <c r="CQ406" t="s">
        <v>866</v>
      </c>
      <c r="CR406" t="s">
        <v>867</v>
      </c>
      <c r="CS406" t="s">
        <v>545</v>
      </c>
      <c r="CT406" t="s">
        <v>860</v>
      </c>
      <c r="CU406" t="s">
        <v>851</v>
      </c>
      <c r="CV406" t="s">
        <v>546</v>
      </c>
      <c r="CW406">
        <v>2020</v>
      </c>
      <c r="CX406">
        <v>7</v>
      </c>
      <c r="CY406" t="s">
        <v>74</v>
      </c>
      <c r="CZ406" t="s">
        <v>76</v>
      </c>
      <c r="DA406" t="s">
        <v>70</v>
      </c>
      <c r="DB406" t="s">
        <v>545</v>
      </c>
      <c r="DC406" t="s">
        <v>115</v>
      </c>
      <c r="DD406" t="s">
        <v>548</v>
      </c>
      <c r="DE406" t="s">
        <v>547</v>
      </c>
      <c r="DF406">
        <v>0</v>
      </c>
      <c r="DG406" t="s">
        <v>991</v>
      </c>
      <c r="DH406" t="s">
        <v>75</v>
      </c>
      <c r="DI406" t="s">
        <v>75</v>
      </c>
      <c r="DJ406" t="s">
        <v>75</v>
      </c>
      <c r="DK406" t="s">
        <v>75</v>
      </c>
    </row>
    <row r="407" spans="1:115" x14ac:dyDescent="0.35">
      <c r="A407" t="s">
        <v>860</v>
      </c>
      <c r="B407" t="s">
        <v>985</v>
      </c>
      <c r="C407" t="s">
        <v>986</v>
      </c>
      <c r="D407" t="s">
        <v>1063</v>
      </c>
      <c r="E407" t="s">
        <v>988</v>
      </c>
      <c r="F407" t="s">
        <v>989</v>
      </c>
      <c r="G407" t="s">
        <v>242</v>
      </c>
      <c r="H407" t="s">
        <v>1024</v>
      </c>
      <c r="I407" t="s">
        <v>177</v>
      </c>
      <c r="J407" t="s">
        <v>1077</v>
      </c>
      <c r="K407" t="s">
        <v>75</v>
      </c>
      <c r="L407" t="s">
        <v>242</v>
      </c>
      <c r="M407" t="s">
        <v>242</v>
      </c>
      <c r="N407" t="s">
        <v>990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2</v>
      </c>
      <c r="AF407">
        <v>0</v>
      </c>
      <c r="AG407">
        <v>1</v>
      </c>
      <c r="AH407">
        <v>0</v>
      </c>
      <c r="AI407">
        <v>0</v>
      </c>
      <c r="AJ407">
        <v>1</v>
      </c>
      <c r="AK407">
        <v>2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1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 t="s">
        <v>2</v>
      </c>
      <c r="CP407" t="s">
        <v>44</v>
      </c>
      <c r="CQ407" t="s">
        <v>866</v>
      </c>
      <c r="CR407" t="s">
        <v>867</v>
      </c>
      <c r="CS407" t="s">
        <v>176</v>
      </c>
      <c r="CT407" t="s">
        <v>860</v>
      </c>
      <c r="CU407" t="s">
        <v>851</v>
      </c>
      <c r="CV407" t="s">
        <v>177</v>
      </c>
      <c r="CW407">
        <v>2020</v>
      </c>
      <c r="CX407">
        <v>7</v>
      </c>
      <c r="CY407" t="s">
        <v>74</v>
      </c>
      <c r="CZ407" t="s">
        <v>76</v>
      </c>
      <c r="DA407" t="s">
        <v>70</v>
      </c>
      <c r="DB407" t="s">
        <v>70</v>
      </c>
      <c r="DC407" t="s">
        <v>135</v>
      </c>
      <c r="DD407" t="s">
        <v>179</v>
      </c>
      <c r="DE407" t="s">
        <v>178</v>
      </c>
      <c r="DF407">
        <v>0</v>
      </c>
      <c r="DG407" t="s">
        <v>991</v>
      </c>
      <c r="DH407" t="s">
        <v>75</v>
      </c>
      <c r="DI407" t="s">
        <v>75</v>
      </c>
      <c r="DJ407" t="s">
        <v>75</v>
      </c>
      <c r="DK407" t="s">
        <v>75</v>
      </c>
    </row>
    <row r="408" spans="1:115" x14ac:dyDescent="0.35">
      <c r="A408" t="s">
        <v>860</v>
      </c>
      <c r="B408" t="s">
        <v>985</v>
      </c>
      <c r="C408" t="s">
        <v>986</v>
      </c>
      <c r="D408" t="s">
        <v>1063</v>
      </c>
      <c r="E408" t="s">
        <v>988</v>
      </c>
      <c r="F408" t="s">
        <v>989</v>
      </c>
      <c r="G408" t="s">
        <v>242</v>
      </c>
      <c r="H408" t="s">
        <v>1024</v>
      </c>
      <c r="I408" t="s">
        <v>185</v>
      </c>
      <c r="J408" t="s">
        <v>1079</v>
      </c>
      <c r="K408" t="s">
        <v>75</v>
      </c>
      <c r="L408" t="s">
        <v>242</v>
      </c>
      <c r="M408" t="s">
        <v>242</v>
      </c>
      <c r="N408" t="s">
        <v>990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5</v>
      </c>
      <c r="AF408">
        <v>0</v>
      </c>
      <c r="AG408">
        <v>0</v>
      </c>
      <c r="AH408">
        <v>0</v>
      </c>
      <c r="AI408">
        <v>1</v>
      </c>
      <c r="AJ408">
        <v>1</v>
      </c>
      <c r="AK408">
        <v>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 t="s">
        <v>2</v>
      </c>
      <c r="CP408" t="s">
        <v>44</v>
      </c>
      <c r="CQ408" t="s">
        <v>866</v>
      </c>
      <c r="CR408" t="s">
        <v>867</v>
      </c>
      <c r="CS408" t="s">
        <v>184</v>
      </c>
      <c r="CT408" t="s">
        <v>860</v>
      </c>
      <c r="CU408" t="s">
        <v>851</v>
      </c>
      <c r="CV408" t="s">
        <v>185</v>
      </c>
      <c r="CW408">
        <v>2020</v>
      </c>
      <c r="CX408">
        <v>7</v>
      </c>
      <c r="CY408" t="s">
        <v>74</v>
      </c>
      <c r="CZ408" t="s">
        <v>76</v>
      </c>
      <c r="DA408" t="s">
        <v>70</v>
      </c>
      <c r="DB408" t="s">
        <v>70</v>
      </c>
      <c r="DC408" t="s">
        <v>135</v>
      </c>
      <c r="DD408" t="s">
        <v>187</v>
      </c>
      <c r="DE408" t="s">
        <v>186</v>
      </c>
      <c r="DF408">
        <v>0</v>
      </c>
      <c r="DG408" t="s">
        <v>991</v>
      </c>
      <c r="DH408" t="s">
        <v>75</v>
      </c>
      <c r="DI408" t="s">
        <v>75</v>
      </c>
      <c r="DJ408" t="s">
        <v>75</v>
      </c>
      <c r="DK408" t="s">
        <v>75</v>
      </c>
    </row>
    <row r="409" spans="1:115" x14ac:dyDescent="0.35">
      <c r="A409" t="s">
        <v>860</v>
      </c>
      <c r="B409" t="s">
        <v>985</v>
      </c>
      <c r="C409" t="s">
        <v>986</v>
      </c>
      <c r="D409" t="s">
        <v>1063</v>
      </c>
      <c r="E409" t="s">
        <v>988</v>
      </c>
      <c r="F409" t="s">
        <v>989</v>
      </c>
      <c r="G409" t="s">
        <v>242</v>
      </c>
      <c r="H409" t="s">
        <v>1024</v>
      </c>
      <c r="I409" t="s">
        <v>189</v>
      </c>
      <c r="J409" t="s">
        <v>1080</v>
      </c>
      <c r="K409" t="s">
        <v>75</v>
      </c>
      <c r="L409" t="s">
        <v>242</v>
      </c>
      <c r="M409" t="s">
        <v>242</v>
      </c>
      <c r="N409" t="s">
        <v>990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</v>
      </c>
      <c r="AC409">
        <v>5</v>
      </c>
      <c r="AD409">
        <v>13</v>
      </c>
      <c r="AE409">
        <v>7</v>
      </c>
      <c r="AF409">
        <v>0</v>
      </c>
      <c r="AG409">
        <v>10</v>
      </c>
      <c r="AH409">
        <v>2</v>
      </c>
      <c r="AI409">
        <v>5</v>
      </c>
      <c r="AJ409">
        <v>13</v>
      </c>
      <c r="AK409">
        <v>7</v>
      </c>
      <c r="AL409">
        <v>0</v>
      </c>
      <c r="AM409">
        <v>10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7</v>
      </c>
      <c r="CC409">
        <v>10</v>
      </c>
      <c r="CD409">
        <v>7</v>
      </c>
      <c r="CE409">
        <v>10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 t="s">
        <v>2</v>
      </c>
      <c r="CP409" t="s">
        <v>44</v>
      </c>
      <c r="CQ409" t="s">
        <v>866</v>
      </c>
      <c r="CR409" t="s">
        <v>867</v>
      </c>
      <c r="CS409" t="s">
        <v>188</v>
      </c>
      <c r="CT409" t="s">
        <v>860</v>
      </c>
      <c r="CU409" t="s">
        <v>851</v>
      </c>
      <c r="CV409" t="s">
        <v>189</v>
      </c>
      <c r="CW409">
        <v>2020</v>
      </c>
      <c r="CX409">
        <v>8</v>
      </c>
      <c r="CY409" t="s">
        <v>74</v>
      </c>
      <c r="CZ409" t="s">
        <v>76</v>
      </c>
      <c r="DA409" t="s">
        <v>70</v>
      </c>
      <c r="DB409" t="s">
        <v>70</v>
      </c>
      <c r="DC409" t="s">
        <v>135</v>
      </c>
      <c r="DD409" t="s">
        <v>191</v>
      </c>
      <c r="DE409" t="s">
        <v>190</v>
      </c>
      <c r="DF409">
        <v>0</v>
      </c>
      <c r="DG409" t="s">
        <v>991</v>
      </c>
      <c r="DH409" t="s">
        <v>75</v>
      </c>
      <c r="DI409" t="s">
        <v>75</v>
      </c>
      <c r="DJ409" t="s">
        <v>75</v>
      </c>
      <c r="DK409" t="s">
        <v>75</v>
      </c>
    </row>
    <row r="410" spans="1:115" x14ac:dyDescent="0.35">
      <c r="A410" t="s">
        <v>860</v>
      </c>
      <c r="B410" t="s">
        <v>985</v>
      </c>
      <c r="C410" t="s">
        <v>986</v>
      </c>
      <c r="D410" t="s">
        <v>987</v>
      </c>
      <c r="E410" t="s">
        <v>988</v>
      </c>
      <c r="F410" t="s">
        <v>989</v>
      </c>
      <c r="G410" t="s">
        <v>242</v>
      </c>
      <c r="H410" t="s">
        <v>1024</v>
      </c>
      <c r="I410" t="s">
        <v>202</v>
      </c>
      <c r="J410" t="s">
        <v>1084</v>
      </c>
      <c r="K410" t="s">
        <v>75</v>
      </c>
      <c r="L410" t="s">
        <v>242</v>
      </c>
      <c r="M410" t="s">
        <v>242</v>
      </c>
      <c r="N410" t="s">
        <v>990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3</v>
      </c>
      <c r="AC410">
        <v>0</v>
      </c>
      <c r="AD410">
        <v>5</v>
      </c>
      <c r="AE410">
        <v>0</v>
      </c>
      <c r="AF410">
        <v>0</v>
      </c>
      <c r="AG410">
        <v>8</v>
      </c>
      <c r="AH410">
        <v>3</v>
      </c>
      <c r="AI410">
        <v>0</v>
      </c>
      <c r="AJ410">
        <v>5</v>
      </c>
      <c r="AK410">
        <v>0</v>
      </c>
      <c r="AL410">
        <v>0</v>
      </c>
      <c r="AM410">
        <v>8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3</v>
      </c>
      <c r="CC410">
        <v>8</v>
      </c>
      <c r="CD410">
        <v>3</v>
      </c>
      <c r="CE410">
        <v>8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 t="s">
        <v>2</v>
      </c>
      <c r="CP410" t="s">
        <v>44</v>
      </c>
      <c r="CQ410" t="s">
        <v>866</v>
      </c>
      <c r="CR410" t="s">
        <v>867</v>
      </c>
      <c r="CS410" t="s">
        <v>201</v>
      </c>
      <c r="CT410" t="s">
        <v>860</v>
      </c>
      <c r="CU410" t="s">
        <v>851</v>
      </c>
      <c r="CV410" t="s">
        <v>202</v>
      </c>
      <c r="CW410">
        <v>2021</v>
      </c>
      <c r="CX410">
        <v>2</v>
      </c>
      <c r="CY410" t="s">
        <v>74</v>
      </c>
      <c r="CZ410" t="s">
        <v>76</v>
      </c>
      <c r="DA410" t="s">
        <v>70</v>
      </c>
      <c r="DB410" t="s">
        <v>70</v>
      </c>
      <c r="DC410" t="s">
        <v>72</v>
      </c>
      <c r="DD410" t="s">
        <v>95</v>
      </c>
      <c r="DE410" t="s">
        <v>203</v>
      </c>
      <c r="DF410">
        <v>0</v>
      </c>
      <c r="DG410" t="s">
        <v>991</v>
      </c>
      <c r="DH410" t="s">
        <v>75</v>
      </c>
      <c r="DI410" t="s">
        <v>75</v>
      </c>
      <c r="DJ410" t="s">
        <v>75</v>
      </c>
      <c r="DK410" t="s">
        <v>75</v>
      </c>
    </row>
    <row r="411" spans="1:115" x14ac:dyDescent="0.35">
      <c r="A411" t="s">
        <v>860</v>
      </c>
      <c r="B411" t="s">
        <v>1045</v>
      </c>
      <c r="C411" t="s">
        <v>1046</v>
      </c>
      <c r="D411" t="s">
        <v>1089</v>
      </c>
      <c r="E411" t="s">
        <v>988</v>
      </c>
      <c r="F411" t="s">
        <v>1048</v>
      </c>
      <c r="G411" t="s">
        <v>242</v>
      </c>
      <c r="H411" t="s">
        <v>1024</v>
      </c>
      <c r="I411" t="s">
        <v>556</v>
      </c>
      <c r="J411" t="s">
        <v>1090</v>
      </c>
      <c r="K411" t="s">
        <v>75</v>
      </c>
      <c r="L411" t="s">
        <v>242</v>
      </c>
      <c r="M411" t="s">
        <v>242</v>
      </c>
      <c r="N411" t="s">
        <v>990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8</v>
      </c>
      <c r="AD411">
        <v>8</v>
      </c>
      <c r="AE411">
        <v>0</v>
      </c>
      <c r="AF411">
        <v>0</v>
      </c>
      <c r="AG411">
        <v>0</v>
      </c>
      <c r="AH411">
        <v>0</v>
      </c>
      <c r="AI411">
        <v>7</v>
      </c>
      <c r="AJ411">
        <v>7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4</v>
      </c>
      <c r="CC411">
        <v>0</v>
      </c>
      <c r="CD411">
        <v>7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 t="s">
        <v>2</v>
      </c>
      <c r="CP411" t="s">
        <v>44</v>
      </c>
      <c r="CQ411" t="s">
        <v>866</v>
      </c>
      <c r="CR411" t="s">
        <v>867</v>
      </c>
      <c r="CS411" t="s">
        <v>554</v>
      </c>
      <c r="CT411" t="s">
        <v>860</v>
      </c>
      <c r="CU411" t="s">
        <v>856</v>
      </c>
      <c r="CV411" t="s">
        <v>556</v>
      </c>
      <c r="CW411">
        <v>2021</v>
      </c>
      <c r="CX411">
        <v>2</v>
      </c>
      <c r="CY411" t="s">
        <v>74</v>
      </c>
      <c r="CZ411" t="s">
        <v>559</v>
      </c>
      <c r="DA411" t="s">
        <v>70</v>
      </c>
      <c r="DB411" t="s">
        <v>553</v>
      </c>
      <c r="DC411" t="s">
        <v>555</v>
      </c>
      <c r="DD411" t="s">
        <v>558</v>
      </c>
      <c r="DE411" t="s">
        <v>557</v>
      </c>
      <c r="DF411">
        <v>0</v>
      </c>
      <c r="DG411" t="s">
        <v>991</v>
      </c>
      <c r="DH411" t="s">
        <v>75</v>
      </c>
      <c r="DI411" t="s">
        <v>75</v>
      </c>
      <c r="DJ411" t="s">
        <v>75</v>
      </c>
      <c r="DK411" t="s">
        <v>75</v>
      </c>
    </row>
    <row r="412" spans="1:115" x14ac:dyDescent="0.35">
      <c r="A412" t="s">
        <v>860</v>
      </c>
      <c r="B412" t="s">
        <v>994</v>
      </c>
      <c r="C412" t="s">
        <v>1093</v>
      </c>
      <c r="D412" t="s">
        <v>1103</v>
      </c>
      <c r="E412" t="s">
        <v>988</v>
      </c>
      <c r="F412" t="s">
        <v>1095</v>
      </c>
      <c r="G412" t="s">
        <v>242</v>
      </c>
      <c r="H412" t="s">
        <v>1024</v>
      </c>
      <c r="I412" t="s">
        <v>1104</v>
      </c>
      <c r="J412" t="s">
        <v>1105</v>
      </c>
      <c r="K412" t="s">
        <v>75</v>
      </c>
      <c r="L412" t="s">
        <v>242</v>
      </c>
      <c r="M412" t="s">
        <v>242</v>
      </c>
      <c r="N412" t="s">
        <v>990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2</v>
      </c>
      <c r="AF412">
        <v>0</v>
      </c>
      <c r="AG412">
        <v>1</v>
      </c>
      <c r="AH412">
        <v>0</v>
      </c>
      <c r="AI412">
        <v>0</v>
      </c>
      <c r="AJ412">
        <v>1</v>
      </c>
      <c r="AK412">
        <v>2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 t="s">
        <v>2</v>
      </c>
      <c r="CP412" t="s">
        <v>44</v>
      </c>
      <c r="CQ412" t="s">
        <v>866</v>
      </c>
      <c r="CR412" t="s">
        <v>867</v>
      </c>
      <c r="CS412" t="s">
        <v>596</v>
      </c>
      <c r="CT412" t="s">
        <v>860</v>
      </c>
      <c r="CU412" t="s">
        <v>852</v>
      </c>
      <c r="CV412" t="s">
        <v>598</v>
      </c>
      <c r="CW412">
        <v>2020</v>
      </c>
      <c r="CX412">
        <v>11</v>
      </c>
      <c r="CY412" t="s">
        <v>74</v>
      </c>
      <c r="CZ412" t="s">
        <v>591</v>
      </c>
      <c r="DA412" t="s">
        <v>70</v>
      </c>
      <c r="DB412" t="s">
        <v>585</v>
      </c>
      <c r="DC412" t="s">
        <v>597</v>
      </c>
      <c r="DD412" t="s">
        <v>600</v>
      </c>
      <c r="DE412" t="s">
        <v>599</v>
      </c>
      <c r="DF412">
        <v>0</v>
      </c>
      <c r="DG412" t="s">
        <v>991</v>
      </c>
      <c r="DH412" t="s">
        <v>75</v>
      </c>
      <c r="DI412" t="s">
        <v>75</v>
      </c>
      <c r="DJ412" t="s">
        <v>75</v>
      </c>
      <c r="DK412" t="s">
        <v>75</v>
      </c>
    </row>
    <row r="413" spans="1:115" x14ac:dyDescent="0.35">
      <c r="A413" t="s">
        <v>860</v>
      </c>
      <c r="B413" t="s">
        <v>994</v>
      </c>
      <c r="C413" t="s">
        <v>995</v>
      </c>
      <c r="D413" t="s">
        <v>1109</v>
      </c>
      <c r="E413" t="s">
        <v>988</v>
      </c>
      <c r="F413" t="s">
        <v>997</v>
      </c>
      <c r="G413" t="s">
        <v>242</v>
      </c>
      <c r="H413" t="s">
        <v>1024</v>
      </c>
      <c r="I413" t="s">
        <v>608</v>
      </c>
      <c r="J413" t="s">
        <v>1111</v>
      </c>
      <c r="K413" t="s">
        <v>75</v>
      </c>
      <c r="L413" t="s">
        <v>242</v>
      </c>
      <c r="M413" t="s">
        <v>242</v>
      </c>
      <c r="N413" t="s">
        <v>990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2</v>
      </c>
      <c r="AE413">
        <v>0</v>
      </c>
      <c r="AF413">
        <v>0</v>
      </c>
      <c r="AG413">
        <v>3</v>
      </c>
      <c r="AH413">
        <v>1</v>
      </c>
      <c r="AI413">
        <v>0</v>
      </c>
      <c r="AJ413">
        <v>2</v>
      </c>
      <c r="AK413">
        <v>0</v>
      </c>
      <c r="AL413">
        <v>0</v>
      </c>
      <c r="AM413">
        <v>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3</v>
      </c>
      <c r="CD413">
        <v>1</v>
      </c>
      <c r="CE413">
        <v>3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 t="s">
        <v>2</v>
      </c>
      <c r="CP413" t="s">
        <v>44</v>
      </c>
      <c r="CQ413" t="s">
        <v>866</v>
      </c>
      <c r="CR413" t="s">
        <v>867</v>
      </c>
      <c r="CS413" t="s">
        <v>607</v>
      </c>
      <c r="CT413" t="s">
        <v>860</v>
      </c>
      <c r="CU413" t="s">
        <v>852</v>
      </c>
      <c r="CV413" t="s">
        <v>608</v>
      </c>
      <c r="CW413">
        <v>2020</v>
      </c>
      <c r="CX413">
        <v>7</v>
      </c>
      <c r="CY413" t="s">
        <v>74</v>
      </c>
      <c r="CZ413" t="s">
        <v>265</v>
      </c>
      <c r="DA413" t="s">
        <v>70</v>
      </c>
      <c r="DB413" t="s">
        <v>601</v>
      </c>
      <c r="DC413" t="s">
        <v>603</v>
      </c>
      <c r="DD413" t="s">
        <v>610</v>
      </c>
      <c r="DE413" t="s">
        <v>609</v>
      </c>
      <c r="DF413">
        <v>0</v>
      </c>
      <c r="DG413" t="s">
        <v>991</v>
      </c>
      <c r="DH413" t="s">
        <v>75</v>
      </c>
      <c r="DI413" t="s">
        <v>75</v>
      </c>
      <c r="DJ413" t="s">
        <v>75</v>
      </c>
      <c r="DK413" t="s">
        <v>75</v>
      </c>
    </row>
    <row r="414" spans="1:115" x14ac:dyDescent="0.35">
      <c r="A414" t="s">
        <v>860</v>
      </c>
      <c r="B414" t="s">
        <v>994</v>
      </c>
      <c r="C414" t="s">
        <v>1004</v>
      </c>
      <c r="D414" t="s">
        <v>1005</v>
      </c>
      <c r="E414" t="s">
        <v>988</v>
      </c>
      <c r="F414" t="s">
        <v>1006</v>
      </c>
      <c r="G414" t="s">
        <v>242</v>
      </c>
      <c r="H414" t="s">
        <v>1024</v>
      </c>
      <c r="I414" t="s">
        <v>330</v>
      </c>
      <c r="J414" t="s">
        <v>1220</v>
      </c>
      <c r="K414" t="s">
        <v>75</v>
      </c>
      <c r="L414" t="s">
        <v>242</v>
      </c>
      <c r="M414" t="s">
        <v>304</v>
      </c>
      <c r="N414" t="s">
        <v>990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 t="s">
        <v>2</v>
      </c>
      <c r="CP414" t="s">
        <v>44</v>
      </c>
      <c r="CQ414" t="s">
        <v>866</v>
      </c>
      <c r="CR414" t="s">
        <v>867</v>
      </c>
      <c r="CS414" t="s">
        <v>329</v>
      </c>
      <c r="CT414" t="s">
        <v>860</v>
      </c>
      <c r="CU414" t="s">
        <v>852</v>
      </c>
      <c r="CV414" t="s">
        <v>330</v>
      </c>
      <c r="CW414">
        <v>2017</v>
      </c>
      <c r="CX414">
        <v>12</v>
      </c>
      <c r="CY414" t="s">
        <v>74</v>
      </c>
      <c r="CZ414" t="s">
        <v>217</v>
      </c>
      <c r="DA414" t="s">
        <v>70</v>
      </c>
      <c r="DB414" t="s">
        <v>283</v>
      </c>
      <c r="DC414" t="s">
        <v>285</v>
      </c>
      <c r="DD414" t="s">
        <v>292</v>
      </c>
      <c r="DE414" t="s">
        <v>331</v>
      </c>
      <c r="DF414">
        <v>0</v>
      </c>
      <c r="DG414" t="s">
        <v>991</v>
      </c>
      <c r="DH414" t="s">
        <v>75</v>
      </c>
      <c r="DI414" t="s">
        <v>75</v>
      </c>
      <c r="DJ414" t="s">
        <v>75</v>
      </c>
      <c r="DK414" t="s">
        <v>75</v>
      </c>
    </row>
    <row r="415" spans="1:115" x14ac:dyDescent="0.35">
      <c r="A415" t="s">
        <v>860</v>
      </c>
      <c r="B415" t="s">
        <v>985</v>
      </c>
      <c r="C415" t="s">
        <v>1017</v>
      </c>
      <c r="D415" t="s">
        <v>1025</v>
      </c>
      <c r="E415" t="s">
        <v>988</v>
      </c>
      <c r="F415" t="s">
        <v>1019</v>
      </c>
      <c r="G415" t="s">
        <v>242</v>
      </c>
      <c r="H415" t="s">
        <v>1024</v>
      </c>
      <c r="I415" t="s">
        <v>1131</v>
      </c>
      <c r="J415" t="s">
        <v>1132</v>
      </c>
      <c r="K415" t="s">
        <v>75</v>
      </c>
      <c r="L415" t="s">
        <v>242</v>
      </c>
      <c r="M415" t="s">
        <v>242</v>
      </c>
      <c r="N415" t="s">
        <v>990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1</v>
      </c>
      <c r="AJ415">
        <v>2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 t="s">
        <v>2</v>
      </c>
      <c r="CP415" t="s">
        <v>44</v>
      </c>
      <c r="CQ415" t="s">
        <v>866</v>
      </c>
      <c r="CR415" t="s">
        <v>867</v>
      </c>
      <c r="CS415" t="s">
        <v>422</v>
      </c>
      <c r="CT415" t="s">
        <v>860</v>
      </c>
      <c r="CU415" t="s">
        <v>851</v>
      </c>
      <c r="CV415" t="s">
        <v>423</v>
      </c>
      <c r="CW415">
        <v>2020</v>
      </c>
      <c r="CX415">
        <v>7</v>
      </c>
      <c r="CY415" t="s">
        <v>74</v>
      </c>
      <c r="CZ415" t="s">
        <v>388</v>
      </c>
      <c r="DA415" t="s">
        <v>70</v>
      </c>
      <c r="DB415" t="s">
        <v>393</v>
      </c>
      <c r="DC415" t="s">
        <v>394</v>
      </c>
      <c r="DD415" t="s">
        <v>425</v>
      </c>
      <c r="DE415" t="s">
        <v>424</v>
      </c>
      <c r="DF415">
        <v>0</v>
      </c>
      <c r="DG415" t="s">
        <v>991</v>
      </c>
      <c r="DH415" t="s">
        <v>75</v>
      </c>
      <c r="DI415" t="s">
        <v>75</v>
      </c>
      <c r="DJ415" t="s">
        <v>75</v>
      </c>
      <c r="DK415" t="s">
        <v>75</v>
      </c>
    </row>
    <row r="416" spans="1:115" x14ac:dyDescent="0.35">
      <c r="A416" t="s">
        <v>860</v>
      </c>
      <c r="B416" t="s">
        <v>985</v>
      </c>
      <c r="C416" t="s">
        <v>1017</v>
      </c>
      <c r="D416" t="s">
        <v>1124</v>
      </c>
      <c r="E416" t="s">
        <v>988</v>
      </c>
      <c r="F416" t="s">
        <v>1019</v>
      </c>
      <c r="G416" t="s">
        <v>242</v>
      </c>
      <c r="H416" t="s">
        <v>1024</v>
      </c>
      <c r="I416" t="s">
        <v>442</v>
      </c>
      <c r="J416" t="s">
        <v>1137</v>
      </c>
      <c r="K416" t="s">
        <v>75</v>
      </c>
      <c r="L416" t="s">
        <v>242</v>
      </c>
      <c r="M416" t="s">
        <v>242</v>
      </c>
      <c r="N416" t="s">
        <v>990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2</v>
      </c>
      <c r="AK416">
        <v>0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2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 t="s">
        <v>2</v>
      </c>
      <c r="CP416" t="s">
        <v>44</v>
      </c>
      <c r="CQ416" t="s">
        <v>866</v>
      </c>
      <c r="CR416" t="s">
        <v>867</v>
      </c>
      <c r="CS416" t="s">
        <v>441</v>
      </c>
      <c r="CT416" t="s">
        <v>860</v>
      </c>
      <c r="CU416" t="s">
        <v>851</v>
      </c>
      <c r="CV416" t="s">
        <v>442</v>
      </c>
      <c r="CW416">
        <v>2021</v>
      </c>
      <c r="CX416">
        <v>4</v>
      </c>
      <c r="CY416" t="s">
        <v>74</v>
      </c>
      <c r="CZ416" t="s">
        <v>388</v>
      </c>
      <c r="DA416" t="s">
        <v>70</v>
      </c>
      <c r="DB416" t="s">
        <v>393</v>
      </c>
      <c r="DC416" t="s">
        <v>402</v>
      </c>
      <c r="DD416" t="s">
        <v>429</v>
      </c>
      <c r="DE416" t="s">
        <v>443</v>
      </c>
      <c r="DF416">
        <v>0</v>
      </c>
      <c r="DG416" t="s">
        <v>991</v>
      </c>
      <c r="DH416" t="s">
        <v>75</v>
      </c>
      <c r="DI416" t="s">
        <v>75</v>
      </c>
      <c r="DJ416" t="s">
        <v>75</v>
      </c>
      <c r="DK416" t="s">
        <v>75</v>
      </c>
    </row>
    <row r="417" spans="1:115" x14ac:dyDescent="0.35">
      <c r="A417" t="s">
        <v>860</v>
      </c>
      <c r="B417" t="s">
        <v>1027</v>
      </c>
      <c r="C417" t="s">
        <v>1144</v>
      </c>
      <c r="D417" t="s">
        <v>1145</v>
      </c>
      <c r="E417" t="s">
        <v>988</v>
      </c>
      <c r="F417" t="s">
        <v>1146</v>
      </c>
      <c r="G417" t="s">
        <v>242</v>
      </c>
      <c r="H417" t="s">
        <v>1024</v>
      </c>
      <c r="I417" t="s">
        <v>463</v>
      </c>
      <c r="J417" t="s">
        <v>1147</v>
      </c>
      <c r="K417" t="s">
        <v>75</v>
      </c>
      <c r="L417" t="s">
        <v>242</v>
      </c>
      <c r="M417" t="s">
        <v>242</v>
      </c>
      <c r="N417" t="s">
        <v>990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 t="s">
        <v>2</v>
      </c>
      <c r="CP417" t="s">
        <v>44</v>
      </c>
      <c r="CQ417" t="s">
        <v>866</v>
      </c>
      <c r="CR417" t="s">
        <v>867</v>
      </c>
      <c r="CS417" t="s">
        <v>462</v>
      </c>
      <c r="CT417" t="s">
        <v>860</v>
      </c>
      <c r="CU417" t="s">
        <v>855</v>
      </c>
      <c r="CV417" t="s">
        <v>463</v>
      </c>
      <c r="CW417">
        <v>2020</v>
      </c>
      <c r="CX417">
        <v>5</v>
      </c>
      <c r="CY417" t="s">
        <v>74</v>
      </c>
      <c r="CZ417" t="s">
        <v>451</v>
      </c>
      <c r="DA417" t="s">
        <v>70</v>
      </c>
      <c r="DB417" t="s">
        <v>450</v>
      </c>
      <c r="DC417" t="s">
        <v>453</v>
      </c>
      <c r="DD417" t="s">
        <v>456</v>
      </c>
      <c r="DE417" t="s">
        <v>455</v>
      </c>
      <c r="DF417">
        <v>0</v>
      </c>
      <c r="DG417" t="s">
        <v>991</v>
      </c>
      <c r="DH417" t="s">
        <v>75</v>
      </c>
      <c r="DI417" t="s">
        <v>75</v>
      </c>
      <c r="DJ417" t="s">
        <v>75</v>
      </c>
      <c r="DK417" t="s">
        <v>75</v>
      </c>
    </row>
    <row r="418" spans="1:115" x14ac:dyDescent="0.35">
      <c r="A418" t="s">
        <v>860</v>
      </c>
      <c r="B418" t="s">
        <v>1139</v>
      </c>
      <c r="C418" t="s">
        <v>1148</v>
      </c>
      <c r="D418" t="s">
        <v>1149</v>
      </c>
      <c r="E418" t="s">
        <v>988</v>
      </c>
      <c r="F418" t="s">
        <v>1150</v>
      </c>
      <c r="G418" t="s">
        <v>242</v>
      </c>
      <c r="H418" t="s">
        <v>1024</v>
      </c>
      <c r="I418" t="s">
        <v>633</v>
      </c>
      <c r="J418" t="s">
        <v>1241</v>
      </c>
      <c r="K418" t="s">
        <v>75</v>
      </c>
      <c r="L418" t="s">
        <v>242</v>
      </c>
      <c r="M418" t="s">
        <v>242</v>
      </c>
      <c r="N418" t="s">
        <v>990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3</v>
      </c>
      <c r="AD418">
        <v>3</v>
      </c>
      <c r="AE418">
        <v>0</v>
      </c>
      <c r="AF418">
        <v>0</v>
      </c>
      <c r="AG418">
        <v>0</v>
      </c>
      <c r="AH418">
        <v>0</v>
      </c>
      <c r="AI418">
        <v>2</v>
      </c>
      <c r="AJ418">
        <v>2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2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 t="s">
        <v>2</v>
      </c>
      <c r="CP418" t="s">
        <v>44</v>
      </c>
      <c r="CQ418" t="s">
        <v>866</v>
      </c>
      <c r="CR418" t="s">
        <v>867</v>
      </c>
      <c r="CS418" t="s">
        <v>632</v>
      </c>
      <c r="CT418" t="s">
        <v>860</v>
      </c>
      <c r="CU418" t="s">
        <v>857</v>
      </c>
      <c r="CV418" t="s">
        <v>633</v>
      </c>
      <c r="CW418">
        <v>2020</v>
      </c>
      <c r="CX418">
        <v>9</v>
      </c>
      <c r="CY418" t="s">
        <v>74</v>
      </c>
      <c r="CZ418" t="s">
        <v>270</v>
      </c>
      <c r="DA418" t="s">
        <v>70</v>
      </c>
      <c r="DB418" t="s">
        <v>626</v>
      </c>
      <c r="DC418" t="s">
        <v>627</v>
      </c>
      <c r="DD418" t="s">
        <v>635</v>
      </c>
      <c r="DE418" t="s">
        <v>634</v>
      </c>
      <c r="DF418">
        <v>0</v>
      </c>
      <c r="DG418" t="s">
        <v>991</v>
      </c>
      <c r="DH418" t="s">
        <v>75</v>
      </c>
      <c r="DI418" t="s">
        <v>75</v>
      </c>
      <c r="DJ418" t="s">
        <v>75</v>
      </c>
      <c r="DK418" t="s">
        <v>75</v>
      </c>
    </row>
    <row r="419" spans="1:115" x14ac:dyDescent="0.35">
      <c r="A419" t="s">
        <v>860</v>
      </c>
      <c r="B419" t="s">
        <v>985</v>
      </c>
      <c r="C419" t="s">
        <v>986</v>
      </c>
      <c r="D419" t="s">
        <v>1124</v>
      </c>
      <c r="E419" t="s">
        <v>988</v>
      </c>
      <c r="F419" t="s">
        <v>989</v>
      </c>
      <c r="G419" t="s">
        <v>242</v>
      </c>
      <c r="H419" t="s">
        <v>1024</v>
      </c>
      <c r="I419" t="s">
        <v>669</v>
      </c>
      <c r="J419" t="s">
        <v>1173</v>
      </c>
      <c r="K419" t="s">
        <v>75</v>
      </c>
      <c r="L419" t="s">
        <v>242</v>
      </c>
      <c r="M419" t="s">
        <v>242</v>
      </c>
      <c r="N419" t="s">
        <v>990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 t="s">
        <v>2</v>
      </c>
      <c r="CP419" t="s">
        <v>44</v>
      </c>
      <c r="CQ419" t="s">
        <v>866</v>
      </c>
      <c r="CR419" t="s">
        <v>867</v>
      </c>
      <c r="CS419" t="s">
        <v>668</v>
      </c>
      <c r="CT419" t="s">
        <v>860</v>
      </c>
      <c r="CU419" t="s">
        <v>851</v>
      </c>
      <c r="CV419" t="s">
        <v>669</v>
      </c>
      <c r="CW419">
        <v>2020</v>
      </c>
      <c r="CX419">
        <v>7</v>
      </c>
      <c r="CY419" t="s">
        <v>74</v>
      </c>
      <c r="CZ419" t="s">
        <v>228</v>
      </c>
      <c r="DA419" t="s">
        <v>70</v>
      </c>
      <c r="DB419" t="s">
        <v>658</v>
      </c>
      <c r="DC419" t="s">
        <v>664</v>
      </c>
      <c r="DD419" t="s">
        <v>227</v>
      </c>
      <c r="DE419" t="s">
        <v>670</v>
      </c>
      <c r="DF419">
        <v>0</v>
      </c>
      <c r="DG419" t="s">
        <v>991</v>
      </c>
      <c r="DH419" t="s">
        <v>75</v>
      </c>
      <c r="DI419" t="s">
        <v>75</v>
      </c>
      <c r="DJ419" t="s">
        <v>75</v>
      </c>
      <c r="DK419" t="s">
        <v>75</v>
      </c>
    </row>
    <row r="420" spans="1:115" x14ac:dyDescent="0.35">
      <c r="A420" t="s">
        <v>860</v>
      </c>
      <c r="B420" t="s">
        <v>1181</v>
      </c>
      <c r="C420" t="s">
        <v>1182</v>
      </c>
      <c r="D420" t="s">
        <v>1183</v>
      </c>
      <c r="E420" t="s">
        <v>988</v>
      </c>
      <c r="F420" t="s">
        <v>1184</v>
      </c>
      <c r="G420" t="s">
        <v>242</v>
      </c>
      <c r="H420" t="s">
        <v>1024</v>
      </c>
      <c r="I420" t="s">
        <v>1185</v>
      </c>
      <c r="J420" t="s">
        <v>1186</v>
      </c>
      <c r="K420" t="s">
        <v>75</v>
      </c>
      <c r="L420" t="s">
        <v>242</v>
      </c>
      <c r="M420" t="s">
        <v>242</v>
      </c>
      <c r="N420" t="s">
        <v>990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</v>
      </c>
      <c r="AE420">
        <v>0</v>
      </c>
      <c r="AF420">
        <v>0</v>
      </c>
      <c r="AG420">
        <v>2</v>
      </c>
      <c r="AH420">
        <v>0</v>
      </c>
      <c r="AI420">
        <v>0</v>
      </c>
      <c r="AJ420">
        <v>2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2</v>
      </c>
      <c r="CD420">
        <v>0</v>
      </c>
      <c r="CE420">
        <v>2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 t="s">
        <v>2</v>
      </c>
      <c r="CP420" t="s">
        <v>44</v>
      </c>
      <c r="CQ420" t="s">
        <v>866</v>
      </c>
      <c r="CR420" t="s">
        <v>867</v>
      </c>
      <c r="CS420" t="s">
        <v>688</v>
      </c>
      <c r="CT420" t="s">
        <v>860</v>
      </c>
      <c r="CU420" t="s">
        <v>858</v>
      </c>
      <c r="CV420" t="s">
        <v>690</v>
      </c>
      <c r="CW420">
        <v>2020</v>
      </c>
      <c r="CX420">
        <v>7</v>
      </c>
      <c r="CY420" t="s">
        <v>74</v>
      </c>
      <c r="CZ420" t="s">
        <v>691</v>
      </c>
      <c r="DA420" t="s">
        <v>70</v>
      </c>
      <c r="DB420" t="s">
        <v>687</v>
      </c>
      <c r="DC420" t="s">
        <v>689</v>
      </c>
      <c r="DD420" t="s">
        <v>75</v>
      </c>
      <c r="DE420" t="s">
        <v>75</v>
      </c>
      <c r="DF420">
        <v>0</v>
      </c>
      <c r="DG420" t="s">
        <v>991</v>
      </c>
      <c r="DH420" t="s">
        <v>75</v>
      </c>
      <c r="DI420" t="s">
        <v>75</v>
      </c>
      <c r="DJ420" t="s">
        <v>75</v>
      </c>
      <c r="DK420" t="s">
        <v>75</v>
      </c>
    </row>
    <row r="421" spans="1:115" x14ac:dyDescent="0.35">
      <c r="A421" t="s">
        <v>860</v>
      </c>
      <c r="B421" t="s">
        <v>1010</v>
      </c>
      <c r="C421" t="s">
        <v>1011</v>
      </c>
      <c r="D421" t="s">
        <v>1249</v>
      </c>
      <c r="E421" t="s">
        <v>988</v>
      </c>
      <c r="F421" t="s">
        <v>1013</v>
      </c>
      <c r="G421" t="s">
        <v>242</v>
      </c>
      <c r="H421" t="s">
        <v>1024</v>
      </c>
      <c r="I421" t="s">
        <v>1279</v>
      </c>
      <c r="J421" t="s">
        <v>1280</v>
      </c>
      <c r="K421" t="s">
        <v>75</v>
      </c>
      <c r="L421" t="s">
        <v>242</v>
      </c>
      <c r="M421" t="s">
        <v>242</v>
      </c>
      <c r="N421" t="s">
        <v>990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</v>
      </c>
      <c r="AE421">
        <v>1</v>
      </c>
      <c r="AF421">
        <v>0</v>
      </c>
      <c r="AG421">
        <v>2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 t="s">
        <v>2</v>
      </c>
      <c r="CP421" t="s">
        <v>44</v>
      </c>
      <c r="CQ421" t="s">
        <v>866</v>
      </c>
      <c r="CR421" t="s">
        <v>867</v>
      </c>
      <c r="CS421" t="s">
        <v>797</v>
      </c>
      <c r="CT421" t="s">
        <v>860</v>
      </c>
      <c r="CU421" t="s">
        <v>854</v>
      </c>
      <c r="CV421" t="s">
        <v>798</v>
      </c>
      <c r="CW421">
        <v>2019</v>
      </c>
      <c r="CX421">
        <v>10</v>
      </c>
      <c r="CY421" t="s">
        <v>74</v>
      </c>
      <c r="CZ421" t="s">
        <v>788</v>
      </c>
      <c r="DA421" t="s">
        <v>70</v>
      </c>
      <c r="DB421" t="s">
        <v>782</v>
      </c>
      <c r="DC421" t="s">
        <v>784</v>
      </c>
      <c r="DD421" t="s">
        <v>75</v>
      </c>
      <c r="DE421" t="s">
        <v>75</v>
      </c>
      <c r="DF421">
        <v>0</v>
      </c>
      <c r="DG421" t="s">
        <v>991</v>
      </c>
      <c r="DH421" t="s">
        <v>75</v>
      </c>
      <c r="DI421" t="s">
        <v>75</v>
      </c>
      <c r="DJ421" t="s">
        <v>75</v>
      </c>
      <c r="DK421" t="s">
        <v>75</v>
      </c>
    </row>
    <row r="422" spans="1:115" x14ac:dyDescent="0.35">
      <c r="A422" t="s">
        <v>860</v>
      </c>
      <c r="B422" t="s">
        <v>1010</v>
      </c>
      <c r="C422" t="s">
        <v>1256</v>
      </c>
      <c r="D422" t="s">
        <v>1264</v>
      </c>
      <c r="E422" t="s">
        <v>988</v>
      </c>
      <c r="F422" t="s">
        <v>1258</v>
      </c>
      <c r="G422" t="s">
        <v>242</v>
      </c>
      <c r="H422" t="s">
        <v>1024</v>
      </c>
      <c r="I422" t="s">
        <v>1288</v>
      </c>
      <c r="J422" t="s">
        <v>1289</v>
      </c>
      <c r="K422" t="s">
        <v>75</v>
      </c>
      <c r="L422" t="s">
        <v>242</v>
      </c>
      <c r="M422" t="s">
        <v>1288</v>
      </c>
      <c r="N422" t="s">
        <v>990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</v>
      </c>
      <c r="AE422">
        <v>0</v>
      </c>
      <c r="AF422">
        <v>0</v>
      </c>
      <c r="AG422">
        <v>3</v>
      </c>
      <c r="AH422">
        <v>0</v>
      </c>
      <c r="AI422">
        <v>0</v>
      </c>
      <c r="AJ422">
        <v>3</v>
      </c>
      <c r="AK422">
        <v>0</v>
      </c>
      <c r="AL422">
        <v>0</v>
      </c>
      <c r="AM422">
        <v>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3</v>
      </c>
      <c r="CD422">
        <v>0</v>
      </c>
      <c r="CE422">
        <v>3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 t="s">
        <v>2</v>
      </c>
      <c r="CP422" t="s">
        <v>44</v>
      </c>
      <c r="CQ422" t="s">
        <v>866</v>
      </c>
      <c r="CR422" t="s">
        <v>867</v>
      </c>
      <c r="CS422" t="s">
        <v>837</v>
      </c>
      <c r="CT422" t="s">
        <v>860</v>
      </c>
      <c r="CU422" t="s">
        <v>854</v>
      </c>
      <c r="CV422" t="s">
        <v>1288</v>
      </c>
      <c r="CW422">
        <v>2019</v>
      </c>
      <c r="CX422">
        <v>9</v>
      </c>
      <c r="CY422" t="s">
        <v>74</v>
      </c>
      <c r="CZ422" t="s">
        <v>234</v>
      </c>
      <c r="DA422" t="s">
        <v>70</v>
      </c>
      <c r="DB422" t="s">
        <v>837</v>
      </c>
      <c r="DC422" t="s">
        <v>838</v>
      </c>
      <c r="DD422" t="s">
        <v>840</v>
      </c>
      <c r="DE422" t="s">
        <v>839</v>
      </c>
      <c r="DF422">
        <v>0</v>
      </c>
      <c r="DG422" t="s">
        <v>991</v>
      </c>
      <c r="DH422" t="s">
        <v>75</v>
      </c>
      <c r="DI422" t="s">
        <v>75</v>
      </c>
      <c r="DJ422" t="s">
        <v>75</v>
      </c>
      <c r="DK422" t="s">
        <v>75</v>
      </c>
    </row>
    <row r="423" spans="1:115" x14ac:dyDescent="0.35">
      <c r="A423" t="s">
        <v>860</v>
      </c>
      <c r="B423" t="s">
        <v>1010</v>
      </c>
      <c r="C423" t="s">
        <v>1191</v>
      </c>
      <c r="D423" t="s">
        <v>1195</v>
      </c>
      <c r="E423" t="s">
        <v>988</v>
      </c>
      <c r="F423" t="s">
        <v>1193</v>
      </c>
      <c r="G423" t="s">
        <v>242</v>
      </c>
      <c r="H423" t="s">
        <v>1024</v>
      </c>
      <c r="I423" t="s">
        <v>237</v>
      </c>
      <c r="J423" t="s">
        <v>1196</v>
      </c>
      <c r="K423" t="s">
        <v>75</v>
      </c>
      <c r="L423" t="s">
        <v>242</v>
      </c>
      <c r="M423" t="s">
        <v>242</v>
      </c>
      <c r="N423" t="s">
        <v>990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 t="s">
        <v>2</v>
      </c>
      <c r="CP423" t="s">
        <v>44</v>
      </c>
      <c r="CQ423" t="s">
        <v>866</v>
      </c>
      <c r="CR423" t="s">
        <v>867</v>
      </c>
      <c r="CS423" t="s">
        <v>235</v>
      </c>
      <c r="CT423" t="s">
        <v>860</v>
      </c>
      <c r="CU423" t="s">
        <v>854</v>
      </c>
      <c r="CV423" t="s">
        <v>237</v>
      </c>
      <c r="CW423">
        <v>2021</v>
      </c>
      <c r="CX423">
        <v>6</v>
      </c>
      <c r="CY423" t="s">
        <v>74</v>
      </c>
      <c r="CZ423" t="s">
        <v>234</v>
      </c>
      <c r="DA423" t="s">
        <v>70</v>
      </c>
      <c r="DB423" t="s">
        <v>70</v>
      </c>
      <c r="DC423" t="s">
        <v>236</v>
      </c>
      <c r="DD423" t="s">
        <v>239</v>
      </c>
      <c r="DE423" t="s">
        <v>238</v>
      </c>
      <c r="DF423">
        <v>0</v>
      </c>
      <c r="DG423" t="s">
        <v>991</v>
      </c>
      <c r="DH423" t="s">
        <v>75</v>
      </c>
      <c r="DI423" t="s">
        <v>75</v>
      </c>
      <c r="DJ423" t="s">
        <v>75</v>
      </c>
      <c r="DK423" t="s">
        <v>75</v>
      </c>
    </row>
    <row r="424" spans="1:115" x14ac:dyDescent="0.35">
      <c r="A424" t="s">
        <v>860</v>
      </c>
      <c r="B424" t="s">
        <v>985</v>
      </c>
      <c r="C424" t="s">
        <v>986</v>
      </c>
      <c r="D424" t="s">
        <v>992</v>
      </c>
      <c r="E424" t="s">
        <v>988</v>
      </c>
      <c r="F424" t="s">
        <v>989</v>
      </c>
      <c r="G424" t="s">
        <v>242</v>
      </c>
      <c r="H424" t="s">
        <v>1024</v>
      </c>
      <c r="I424" t="s">
        <v>732</v>
      </c>
      <c r="J424" t="s">
        <v>1208</v>
      </c>
      <c r="K424" t="s">
        <v>75</v>
      </c>
      <c r="L424" t="s">
        <v>242</v>
      </c>
      <c r="M424" t="s">
        <v>732</v>
      </c>
      <c r="N424" t="s">
        <v>990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2</v>
      </c>
      <c r="AE424">
        <v>3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3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 t="s">
        <v>2</v>
      </c>
      <c r="CP424" t="s">
        <v>44</v>
      </c>
      <c r="CQ424" t="s">
        <v>868</v>
      </c>
      <c r="CR424" t="s">
        <v>869</v>
      </c>
      <c r="CS424" t="s">
        <v>731</v>
      </c>
      <c r="CT424" t="s">
        <v>860</v>
      </c>
      <c r="CU424" t="s">
        <v>851</v>
      </c>
      <c r="CV424" t="s">
        <v>732</v>
      </c>
      <c r="CW424">
        <v>2020</v>
      </c>
      <c r="CX424">
        <v>5</v>
      </c>
      <c r="CY424" t="s">
        <v>74</v>
      </c>
      <c r="CZ424" t="s">
        <v>76</v>
      </c>
      <c r="DA424" t="s">
        <v>70</v>
      </c>
      <c r="DB424" t="s">
        <v>731</v>
      </c>
      <c r="DC424" t="s">
        <v>156</v>
      </c>
      <c r="DD424" t="s">
        <v>734</v>
      </c>
      <c r="DE424" t="s">
        <v>733</v>
      </c>
      <c r="DF424">
        <v>0</v>
      </c>
      <c r="DG424" t="s">
        <v>991</v>
      </c>
      <c r="DH424" t="s">
        <v>75</v>
      </c>
      <c r="DI424" t="s">
        <v>75</v>
      </c>
      <c r="DJ424" t="s">
        <v>75</v>
      </c>
      <c r="DK424" t="s">
        <v>75</v>
      </c>
    </row>
    <row r="425" spans="1:115" x14ac:dyDescent="0.35">
      <c r="A425" t="s">
        <v>860</v>
      </c>
      <c r="B425" t="s">
        <v>985</v>
      </c>
      <c r="C425" t="s">
        <v>1017</v>
      </c>
      <c r="D425" t="s">
        <v>1042</v>
      </c>
      <c r="E425" t="s">
        <v>988</v>
      </c>
      <c r="F425" t="s">
        <v>1019</v>
      </c>
      <c r="G425" t="s">
        <v>242</v>
      </c>
      <c r="H425" t="s">
        <v>1024</v>
      </c>
      <c r="I425" t="s">
        <v>532</v>
      </c>
      <c r="J425" t="s">
        <v>1069</v>
      </c>
      <c r="K425" t="s">
        <v>75</v>
      </c>
      <c r="L425" t="s">
        <v>242</v>
      </c>
      <c r="M425" t="s">
        <v>242</v>
      </c>
      <c r="N425" t="s">
        <v>990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0</v>
      </c>
      <c r="AG425">
        <v>0</v>
      </c>
      <c r="AH425">
        <v>0</v>
      </c>
      <c r="AI425">
        <v>1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 t="s">
        <v>2</v>
      </c>
      <c r="CP425" t="s">
        <v>44</v>
      </c>
      <c r="CQ425" t="s">
        <v>868</v>
      </c>
      <c r="CR425" t="s">
        <v>869</v>
      </c>
      <c r="CS425" t="s">
        <v>531</v>
      </c>
      <c r="CT425" t="s">
        <v>860</v>
      </c>
      <c r="CU425" t="s">
        <v>851</v>
      </c>
      <c r="CV425" t="s">
        <v>532</v>
      </c>
      <c r="CW425">
        <v>2020</v>
      </c>
      <c r="CX425">
        <v>6</v>
      </c>
      <c r="CY425" t="s">
        <v>74</v>
      </c>
      <c r="CZ425" t="s">
        <v>495</v>
      </c>
      <c r="DA425" t="s">
        <v>70</v>
      </c>
      <c r="DB425" t="s">
        <v>527</v>
      </c>
      <c r="DC425" t="s">
        <v>491</v>
      </c>
      <c r="DD425" t="s">
        <v>292</v>
      </c>
      <c r="DE425" t="s">
        <v>530</v>
      </c>
      <c r="DF425">
        <v>0</v>
      </c>
      <c r="DG425" t="s">
        <v>991</v>
      </c>
      <c r="DH425" t="s">
        <v>75</v>
      </c>
      <c r="DI425" t="s">
        <v>75</v>
      </c>
      <c r="DJ425" t="s">
        <v>75</v>
      </c>
      <c r="DK425" t="s">
        <v>75</v>
      </c>
    </row>
    <row r="426" spans="1:115" x14ac:dyDescent="0.35">
      <c r="A426" t="s">
        <v>860</v>
      </c>
      <c r="B426" t="s">
        <v>985</v>
      </c>
      <c r="C426" t="s">
        <v>986</v>
      </c>
      <c r="D426" t="s">
        <v>992</v>
      </c>
      <c r="E426" t="s">
        <v>988</v>
      </c>
      <c r="F426" t="s">
        <v>989</v>
      </c>
      <c r="G426" t="s">
        <v>242</v>
      </c>
      <c r="H426" t="s">
        <v>1024</v>
      </c>
      <c r="I426" t="s">
        <v>157</v>
      </c>
      <c r="J426" t="s">
        <v>1070</v>
      </c>
      <c r="K426" t="s">
        <v>75</v>
      </c>
      <c r="L426" t="s">
        <v>242</v>
      </c>
      <c r="M426" t="s">
        <v>242</v>
      </c>
      <c r="N426" t="s">
        <v>990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2</v>
      </c>
      <c r="AC426">
        <v>1</v>
      </c>
      <c r="AD426">
        <v>5</v>
      </c>
      <c r="AE426">
        <v>1</v>
      </c>
      <c r="AF426">
        <v>0</v>
      </c>
      <c r="AG426">
        <v>6</v>
      </c>
      <c r="AH426">
        <v>2</v>
      </c>
      <c r="AI426">
        <v>1</v>
      </c>
      <c r="AJ426">
        <v>3</v>
      </c>
      <c r="AK426">
        <v>1</v>
      </c>
      <c r="AL426">
        <v>0</v>
      </c>
      <c r="AM426">
        <v>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3</v>
      </c>
      <c r="CC426">
        <v>4</v>
      </c>
      <c r="CD426">
        <v>3</v>
      </c>
      <c r="CE426">
        <v>4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 t="s">
        <v>2</v>
      </c>
      <c r="CP426" t="s">
        <v>44</v>
      </c>
      <c r="CQ426" t="s">
        <v>868</v>
      </c>
      <c r="CR426" t="s">
        <v>869</v>
      </c>
      <c r="CS426" t="s">
        <v>155</v>
      </c>
      <c r="CT426" t="s">
        <v>860</v>
      </c>
      <c r="CU426" t="s">
        <v>851</v>
      </c>
      <c r="CV426" t="s">
        <v>157</v>
      </c>
      <c r="CW426">
        <v>2020</v>
      </c>
      <c r="CX426">
        <v>7</v>
      </c>
      <c r="CY426" t="s">
        <v>74</v>
      </c>
      <c r="CZ426" t="s">
        <v>76</v>
      </c>
      <c r="DA426" t="s">
        <v>70</v>
      </c>
      <c r="DB426" t="s">
        <v>70</v>
      </c>
      <c r="DC426" t="s">
        <v>156</v>
      </c>
      <c r="DD426" t="s">
        <v>159</v>
      </c>
      <c r="DE426" t="s">
        <v>158</v>
      </c>
      <c r="DF426">
        <v>0</v>
      </c>
      <c r="DG426" t="s">
        <v>991</v>
      </c>
      <c r="DH426" t="s">
        <v>75</v>
      </c>
      <c r="DI426" t="s">
        <v>75</v>
      </c>
      <c r="DJ426" t="s">
        <v>75</v>
      </c>
      <c r="DK426" t="s">
        <v>75</v>
      </c>
    </row>
    <row r="427" spans="1:115" x14ac:dyDescent="0.35">
      <c r="A427" t="s">
        <v>860</v>
      </c>
      <c r="B427" t="s">
        <v>985</v>
      </c>
      <c r="C427" t="s">
        <v>986</v>
      </c>
      <c r="D427" t="s">
        <v>1063</v>
      </c>
      <c r="E427" t="s">
        <v>988</v>
      </c>
      <c r="F427" t="s">
        <v>989</v>
      </c>
      <c r="G427" t="s">
        <v>242</v>
      </c>
      <c r="H427" t="s">
        <v>1024</v>
      </c>
      <c r="I427" t="s">
        <v>1085</v>
      </c>
      <c r="J427" t="s">
        <v>1086</v>
      </c>
      <c r="K427" t="s">
        <v>75</v>
      </c>
      <c r="L427" t="s">
        <v>242</v>
      </c>
      <c r="M427" t="s">
        <v>242</v>
      </c>
      <c r="N427" t="s">
        <v>990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2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2</v>
      </c>
      <c r="AK427">
        <v>0</v>
      </c>
      <c r="AL427">
        <v>0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2</v>
      </c>
      <c r="CD427">
        <v>0</v>
      </c>
      <c r="CE427">
        <v>2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 t="s">
        <v>2</v>
      </c>
      <c r="CP427" t="s">
        <v>44</v>
      </c>
      <c r="CQ427" t="s">
        <v>868</v>
      </c>
      <c r="CR427" t="s">
        <v>869</v>
      </c>
      <c r="CS427" t="s">
        <v>204</v>
      </c>
      <c r="CT427" t="s">
        <v>860</v>
      </c>
      <c r="CU427" t="s">
        <v>851</v>
      </c>
      <c r="CV427" t="s">
        <v>205</v>
      </c>
      <c r="CW427">
        <v>2021</v>
      </c>
      <c r="CX427">
        <v>1</v>
      </c>
      <c r="CY427" t="s">
        <v>74</v>
      </c>
      <c r="CZ427" t="s">
        <v>76</v>
      </c>
      <c r="DA427" t="s">
        <v>70</v>
      </c>
      <c r="DB427" t="s">
        <v>70</v>
      </c>
      <c r="DC427" t="s">
        <v>135</v>
      </c>
      <c r="DD427" t="s">
        <v>207</v>
      </c>
      <c r="DE427" t="s">
        <v>206</v>
      </c>
      <c r="DF427">
        <v>0</v>
      </c>
      <c r="DG427" t="s">
        <v>991</v>
      </c>
      <c r="DH427" t="s">
        <v>75</v>
      </c>
      <c r="DI427" t="s">
        <v>75</v>
      </c>
      <c r="DJ427" t="s">
        <v>75</v>
      </c>
      <c r="DK427" t="s">
        <v>75</v>
      </c>
    </row>
    <row r="428" spans="1:115" x14ac:dyDescent="0.35">
      <c r="A428" t="s">
        <v>860</v>
      </c>
      <c r="B428" t="s">
        <v>1139</v>
      </c>
      <c r="C428" t="s">
        <v>1140</v>
      </c>
      <c r="D428" t="s">
        <v>1141</v>
      </c>
      <c r="E428" t="s">
        <v>988</v>
      </c>
      <c r="F428" t="s">
        <v>1142</v>
      </c>
      <c r="G428" t="s">
        <v>242</v>
      </c>
      <c r="H428" t="s">
        <v>1024</v>
      </c>
      <c r="I428" t="s">
        <v>758</v>
      </c>
      <c r="J428" t="s">
        <v>1229</v>
      </c>
      <c r="K428" t="s">
        <v>75</v>
      </c>
      <c r="L428" t="s">
        <v>242</v>
      </c>
      <c r="M428" t="s">
        <v>242</v>
      </c>
      <c r="N428" t="s">
        <v>990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 t="s">
        <v>2</v>
      </c>
      <c r="CP428" t="s">
        <v>44</v>
      </c>
      <c r="CQ428" t="s">
        <v>868</v>
      </c>
      <c r="CR428" t="s">
        <v>869</v>
      </c>
      <c r="CS428" t="s">
        <v>757</v>
      </c>
      <c r="CT428" t="s">
        <v>860</v>
      </c>
      <c r="CU428" t="s">
        <v>857</v>
      </c>
      <c r="CV428" t="s">
        <v>758</v>
      </c>
      <c r="CW428">
        <v>2020</v>
      </c>
      <c r="CX428">
        <v>6</v>
      </c>
      <c r="CY428" t="s">
        <v>74</v>
      </c>
      <c r="CZ428" t="s">
        <v>223</v>
      </c>
      <c r="DA428" t="s">
        <v>70</v>
      </c>
      <c r="DB428" t="s">
        <v>756</v>
      </c>
      <c r="DC428" t="s">
        <v>219</v>
      </c>
      <c r="DD428" t="s">
        <v>760</v>
      </c>
      <c r="DE428" t="s">
        <v>759</v>
      </c>
      <c r="DF428">
        <v>0</v>
      </c>
      <c r="DG428" t="s">
        <v>991</v>
      </c>
      <c r="DH428" t="s">
        <v>75</v>
      </c>
      <c r="DI428" t="s">
        <v>75</v>
      </c>
      <c r="DJ428" t="s">
        <v>75</v>
      </c>
      <c r="DK428" t="s">
        <v>75</v>
      </c>
    </row>
    <row r="429" spans="1:115" x14ac:dyDescent="0.35">
      <c r="A429" t="s">
        <v>860</v>
      </c>
      <c r="B429" t="s">
        <v>985</v>
      </c>
      <c r="C429" t="s">
        <v>1017</v>
      </c>
      <c r="D429" t="s">
        <v>1026</v>
      </c>
      <c r="E429" t="s">
        <v>988</v>
      </c>
      <c r="F429" t="s">
        <v>1019</v>
      </c>
      <c r="G429" t="s">
        <v>242</v>
      </c>
      <c r="H429" t="s">
        <v>1024</v>
      </c>
      <c r="I429" t="s">
        <v>431</v>
      </c>
      <c r="J429" t="s">
        <v>1134</v>
      </c>
      <c r="K429" t="s">
        <v>75</v>
      </c>
      <c r="L429" t="s">
        <v>242</v>
      </c>
      <c r="M429" t="s">
        <v>242</v>
      </c>
      <c r="N429" t="s">
        <v>990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</v>
      </c>
      <c r="AE429">
        <v>0</v>
      </c>
      <c r="AF429">
        <v>0</v>
      </c>
      <c r="AG429">
        <v>2</v>
      </c>
      <c r="AH429">
        <v>0</v>
      </c>
      <c r="AI429">
        <v>0</v>
      </c>
      <c r="AJ429">
        <v>2</v>
      </c>
      <c r="AK429">
        <v>0</v>
      </c>
      <c r="AL429">
        <v>0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</v>
      </c>
      <c r="CD429">
        <v>0</v>
      </c>
      <c r="CE429">
        <v>2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 t="s">
        <v>2</v>
      </c>
      <c r="CP429" t="s">
        <v>44</v>
      </c>
      <c r="CQ429" t="s">
        <v>868</v>
      </c>
      <c r="CR429" t="s">
        <v>869</v>
      </c>
      <c r="CS429" t="s">
        <v>430</v>
      </c>
      <c r="CT429" t="s">
        <v>860</v>
      </c>
      <c r="CU429" t="s">
        <v>851</v>
      </c>
      <c r="CV429" t="s">
        <v>431</v>
      </c>
      <c r="CW429">
        <v>2020</v>
      </c>
      <c r="CX429">
        <v>9</v>
      </c>
      <c r="CY429" t="s">
        <v>74</v>
      </c>
      <c r="CZ429" t="s">
        <v>388</v>
      </c>
      <c r="DA429" t="s">
        <v>70</v>
      </c>
      <c r="DB429" t="s">
        <v>393</v>
      </c>
      <c r="DC429" t="s">
        <v>395</v>
      </c>
      <c r="DD429" t="s">
        <v>433</v>
      </c>
      <c r="DE429" t="s">
        <v>432</v>
      </c>
      <c r="DF429">
        <v>0</v>
      </c>
      <c r="DG429" t="s">
        <v>991</v>
      </c>
      <c r="DH429" t="s">
        <v>75</v>
      </c>
      <c r="DI429" t="s">
        <v>75</v>
      </c>
      <c r="DJ429" t="s">
        <v>75</v>
      </c>
      <c r="DK429" t="s">
        <v>75</v>
      </c>
    </row>
    <row r="430" spans="1:115" x14ac:dyDescent="0.35">
      <c r="A430" t="s">
        <v>860</v>
      </c>
      <c r="B430" t="s">
        <v>985</v>
      </c>
      <c r="C430" t="s">
        <v>1017</v>
      </c>
      <c r="D430" t="s">
        <v>1121</v>
      </c>
      <c r="E430" t="s">
        <v>988</v>
      </c>
      <c r="F430" t="s">
        <v>1019</v>
      </c>
      <c r="G430" t="s">
        <v>242</v>
      </c>
      <c r="H430" t="s">
        <v>1024</v>
      </c>
      <c r="I430" t="s">
        <v>435</v>
      </c>
      <c r="J430" t="s">
        <v>1135</v>
      </c>
      <c r="K430" t="s">
        <v>75</v>
      </c>
      <c r="L430" t="s">
        <v>242</v>
      </c>
      <c r="M430" t="s">
        <v>242</v>
      </c>
      <c r="N430" t="s">
        <v>990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2</v>
      </c>
      <c r="AE430">
        <v>0</v>
      </c>
      <c r="AF430">
        <v>0</v>
      </c>
      <c r="AG430">
        <v>3</v>
      </c>
      <c r="AH430">
        <v>1</v>
      </c>
      <c r="AI430">
        <v>0</v>
      </c>
      <c r="AJ430">
        <v>2</v>
      </c>
      <c r="AK430">
        <v>0</v>
      </c>
      <c r="AL430">
        <v>0</v>
      </c>
      <c r="AM430">
        <v>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3</v>
      </c>
      <c r="CD430">
        <v>1</v>
      </c>
      <c r="CE430">
        <v>3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 t="s">
        <v>2</v>
      </c>
      <c r="CP430" t="s">
        <v>44</v>
      </c>
      <c r="CQ430" t="s">
        <v>868</v>
      </c>
      <c r="CR430" t="s">
        <v>869</v>
      </c>
      <c r="CS430" t="s">
        <v>434</v>
      </c>
      <c r="CT430" t="s">
        <v>860</v>
      </c>
      <c r="CU430" t="s">
        <v>851</v>
      </c>
      <c r="CV430" t="s">
        <v>435</v>
      </c>
      <c r="CW430">
        <v>2020</v>
      </c>
      <c r="CX430">
        <v>11</v>
      </c>
      <c r="CY430" t="s">
        <v>74</v>
      </c>
      <c r="CZ430" t="s">
        <v>388</v>
      </c>
      <c r="DA430" t="s">
        <v>70</v>
      </c>
      <c r="DB430" t="s">
        <v>393</v>
      </c>
      <c r="DC430" t="s">
        <v>397</v>
      </c>
      <c r="DD430" t="s">
        <v>95</v>
      </c>
      <c r="DE430" t="s">
        <v>436</v>
      </c>
      <c r="DF430">
        <v>0</v>
      </c>
      <c r="DG430" t="s">
        <v>991</v>
      </c>
      <c r="DH430" t="s">
        <v>75</v>
      </c>
      <c r="DI430" t="s">
        <v>75</v>
      </c>
      <c r="DJ430" t="s">
        <v>75</v>
      </c>
      <c r="DK430" t="s">
        <v>75</v>
      </c>
    </row>
    <row r="431" spans="1:115" x14ac:dyDescent="0.35">
      <c r="A431" t="s">
        <v>860</v>
      </c>
      <c r="B431" t="s">
        <v>1027</v>
      </c>
      <c r="C431" t="s">
        <v>1144</v>
      </c>
      <c r="D431" t="s">
        <v>1145</v>
      </c>
      <c r="E431" t="s">
        <v>988</v>
      </c>
      <c r="F431" t="s">
        <v>1146</v>
      </c>
      <c r="G431" t="s">
        <v>242</v>
      </c>
      <c r="H431" t="s">
        <v>1024</v>
      </c>
      <c r="I431" t="s">
        <v>463</v>
      </c>
      <c r="J431" t="s">
        <v>1147</v>
      </c>
      <c r="K431" t="s">
        <v>75</v>
      </c>
      <c r="L431" t="s">
        <v>242</v>
      </c>
      <c r="M431" t="s">
        <v>242</v>
      </c>
      <c r="N431" t="s">
        <v>990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1</v>
      </c>
      <c r="AF431">
        <v>0</v>
      </c>
      <c r="AG431">
        <v>2</v>
      </c>
      <c r="AH431">
        <v>0</v>
      </c>
      <c r="AI431">
        <v>0</v>
      </c>
      <c r="AJ431">
        <v>2</v>
      </c>
      <c r="AK431">
        <v>1</v>
      </c>
      <c r="AL431">
        <v>0</v>
      </c>
      <c r="AM431">
        <v>2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2</v>
      </c>
      <c r="CD431">
        <v>0</v>
      </c>
      <c r="CE431">
        <v>2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 t="s">
        <v>2</v>
      </c>
      <c r="CP431" t="s">
        <v>44</v>
      </c>
      <c r="CQ431" t="s">
        <v>868</v>
      </c>
      <c r="CR431" t="s">
        <v>869</v>
      </c>
      <c r="CS431" t="s">
        <v>462</v>
      </c>
      <c r="CT431" t="s">
        <v>860</v>
      </c>
      <c r="CU431" t="s">
        <v>855</v>
      </c>
      <c r="CV431" t="s">
        <v>463</v>
      </c>
      <c r="CW431">
        <v>2020</v>
      </c>
      <c r="CX431">
        <v>5</v>
      </c>
      <c r="CY431" t="s">
        <v>74</v>
      </c>
      <c r="CZ431" t="s">
        <v>451</v>
      </c>
      <c r="DA431" t="s">
        <v>70</v>
      </c>
      <c r="DB431" t="s">
        <v>450</v>
      </c>
      <c r="DC431" t="s">
        <v>453</v>
      </c>
      <c r="DD431" t="s">
        <v>456</v>
      </c>
      <c r="DE431" t="s">
        <v>455</v>
      </c>
      <c r="DF431">
        <v>0</v>
      </c>
      <c r="DG431" t="s">
        <v>991</v>
      </c>
      <c r="DH431" t="s">
        <v>75</v>
      </c>
      <c r="DI431" t="s">
        <v>75</v>
      </c>
      <c r="DJ431" t="s">
        <v>75</v>
      </c>
      <c r="DK431" t="s">
        <v>75</v>
      </c>
    </row>
    <row r="432" spans="1:115" x14ac:dyDescent="0.35">
      <c r="A432" t="s">
        <v>860</v>
      </c>
      <c r="B432" t="s">
        <v>1027</v>
      </c>
      <c r="C432" t="s">
        <v>1144</v>
      </c>
      <c r="D432" t="s">
        <v>1234</v>
      </c>
      <c r="E432" t="s">
        <v>988</v>
      </c>
      <c r="F432" t="s">
        <v>1146</v>
      </c>
      <c r="G432" t="s">
        <v>242</v>
      </c>
      <c r="H432" t="s">
        <v>1024</v>
      </c>
      <c r="I432" t="s">
        <v>1235</v>
      </c>
      <c r="J432" t="s">
        <v>1236</v>
      </c>
      <c r="K432" t="s">
        <v>75</v>
      </c>
      <c r="L432" t="s">
        <v>242</v>
      </c>
      <c r="M432" t="s">
        <v>242</v>
      </c>
      <c r="N432" t="s">
        <v>990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</v>
      </c>
      <c r="AE432">
        <v>0</v>
      </c>
      <c r="AF432">
        <v>0</v>
      </c>
      <c r="AG432">
        <v>2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 t="s">
        <v>2</v>
      </c>
      <c r="CP432" t="s">
        <v>44</v>
      </c>
      <c r="CQ432" t="s">
        <v>868</v>
      </c>
      <c r="CR432" t="s">
        <v>869</v>
      </c>
      <c r="CS432" t="s">
        <v>468</v>
      </c>
      <c r="CT432" t="s">
        <v>860</v>
      </c>
      <c r="CU432" t="s">
        <v>855</v>
      </c>
      <c r="CV432" t="s">
        <v>470</v>
      </c>
      <c r="CW432">
        <v>2020</v>
      </c>
      <c r="CX432">
        <v>6</v>
      </c>
      <c r="CY432" t="s">
        <v>74</v>
      </c>
      <c r="CZ432" t="s">
        <v>451</v>
      </c>
      <c r="DA432" t="s">
        <v>70</v>
      </c>
      <c r="DB432" t="s">
        <v>450</v>
      </c>
      <c r="DC432" t="s">
        <v>469</v>
      </c>
      <c r="DD432" t="s">
        <v>472</v>
      </c>
      <c r="DE432" t="s">
        <v>471</v>
      </c>
      <c r="DF432">
        <v>0</v>
      </c>
      <c r="DG432" t="s">
        <v>991</v>
      </c>
      <c r="DH432" t="s">
        <v>75</v>
      </c>
      <c r="DI432" t="s">
        <v>75</v>
      </c>
      <c r="DJ432" t="s">
        <v>75</v>
      </c>
      <c r="DK432" t="s">
        <v>75</v>
      </c>
    </row>
    <row r="433" spans="1:115" x14ac:dyDescent="0.35">
      <c r="A433" t="s">
        <v>860</v>
      </c>
      <c r="B433" t="s">
        <v>985</v>
      </c>
      <c r="C433" t="s">
        <v>1017</v>
      </c>
      <c r="D433" t="s">
        <v>1021</v>
      </c>
      <c r="E433" t="s">
        <v>988</v>
      </c>
      <c r="F433" t="s">
        <v>1019</v>
      </c>
      <c r="G433" t="s">
        <v>242</v>
      </c>
      <c r="H433" t="s">
        <v>1024</v>
      </c>
      <c r="I433" t="s">
        <v>515</v>
      </c>
      <c r="J433" t="s">
        <v>1176</v>
      </c>
      <c r="K433" t="s">
        <v>75</v>
      </c>
      <c r="L433" t="s">
        <v>242</v>
      </c>
      <c r="M433" t="s">
        <v>242</v>
      </c>
      <c r="N433" t="s">
        <v>990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</v>
      </c>
      <c r="AE433">
        <v>0</v>
      </c>
      <c r="AF433">
        <v>0</v>
      </c>
      <c r="AG433">
        <v>3</v>
      </c>
      <c r="AH433">
        <v>0</v>
      </c>
      <c r="AI433">
        <v>0</v>
      </c>
      <c r="AJ433">
        <v>2</v>
      </c>
      <c r="AK433">
        <v>0</v>
      </c>
      <c r="AL433">
        <v>0</v>
      </c>
      <c r="AM433">
        <v>2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2</v>
      </c>
      <c r="CD433">
        <v>0</v>
      </c>
      <c r="CE433">
        <v>2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 t="s">
        <v>2</v>
      </c>
      <c r="CP433" t="s">
        <v>44</v>
      </c>
      <c r="CQ433" t="s">
        <v>868</v>
      </c>
      <c r="CR433" t="s">
        <v>869</v>
      </c>
      <c r="CS433" t="s">
        <v>514</v>
      </c>
      <c r="CT433" t="s">
        <v>860</v>
      </c>
      <c r="CU433" t="s">
        <v>851</v>
      </c>
      <c r="CV433" t="s">
        <v>515</v>
      </c>
      <c r="CW433">
        <v>2021</v>
      </c>
      <c r="CX433">
        <v>5</v>
      </c>
      <c r="CY433" t="s">
        <v>74</v>
      </c>
      <c r="CZ433" t="s">
        <v>83</v>
      </c>
      <c r="DA433" t="s">
        <v>70</v>
      </c>
      <c r="DB433" t="s">
        <v>484</v>
      </c>
      <c r="DC433" t="s">
        <v>78</v>
      </c>
      <c r="DD433" t="s">
        <v>500</v>
      </c>
      <c r="DE433" t="s">
        <v>516</v>
      </c>
      <c r="DF433">
        <v>0</v>
      </c>
      <c r="DG433" t="s">
        <v>991</v>
      </c>
      <c r="DH433" t="s">
        <v>75</v>
      </c>
      <c r="DI433" t="s">
        <v>75</v>
      </c>
      <c r="DJ433" t="s">
        <v>75</v>
      </c>
      <c r="DK433" t="s">
        <v>75</v>
      </c>
    </row>
    <row r="434" spans="1:115" x14ac:dyDescent="0.35">
      <c r="A434" t="s">
        <v>860</v>
      </c>
      <c r="B434" t="s">
        <v>985</v>
      </c>
      <c r="C434" t="s">
        <v>1017</v>
      </c>
      <c r="D434" t="s">
        <v>1042</v>
      </c>
      <c r="E434" t="s">
        <v>988</v>
      </c>
      <c r="F434" t="s">
        <v>1019</v>
      </c>
      <c r="G434" t="s">
        <v>242</v>
      </c>
      <c r="H434" t="s">
        <v>1024</v>
      </c>
      <c r="I434" t="s">
        <v>520</v>
      </c>
      <c r="J434" t="s">
        <v>1177</v>
      </c>
      <c r="K434" t="s">
        <v>75</v>
      </c>
      <c r="L434" t="s">
        <v>242</v>
      </c>
      <c r="M434" t="s">
        <v>242</v>
      </c>
      <c r="N434" t="s">
        <v>990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3</v>
      </c>
      <c r="AE434">
        <v>0</v>
      </c>
      <c r="AF434">
        <v>0</v>
      </c>
      <c r="AG434">
        <v>4</v>
      </c>
      <c r="AH434">
        <v>1</v>
      </c>
      <c r="AI434">
        <v>0</v>
      </c>
      <c r="AJ434">
        <v>2</v>
      </c>
      <c r="AK434">
        <v>0</v>
      </c>
      <c r="AL434">
        <v>0</v>
      </c>
      <c r="AM434">
        <v>3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3</v>
      </c>
      <c r="CD434">
        <v>1</v>
      </c>
      <c r="CE434">
        <v>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 t="s">
        <v>2</v>
      </c>
      <c r="CP434" t="s">
        <v>44</v>
      </c>
      <c r="CQ434" t="s">
        <v>868</v>
      </c>
      <c r="CR434" t="s">
        <v>869</v>
      </c>
      <c r="CS434" t="s">
        <v>519</v>
      </c>
      <c r="CT434" t="s">
        <v>860</v>
      </c>
      <c r="CU434" t="s">
        <v>851</v>
      </c>
      <c r="CV434" t="s">
        <v>520</v>
      </c>
      <c r="CW434">
        <v>2021</v>
      </c>
      <c r="CX434">
        <v>9</v>
      </c>
      <c r="CY434" t="s">
        <v>74</v>
      </c>
      <c r="CZ434" t="s">
        <v>495</v>
      </c>
      <c r="DA434" t="s">
        <v>70</v>
      </c>
      <c r="DB434" t="s">
        <v>484</v>
      </c>
      <c r="DC434" t="s">
        <v>491</v>
      </c>
      <c r="DD434" t="s">
        <v>522</v>
      </c>
      <c r="DE434" t="s">
        <v>521</v>
      </c>
      <c r="DF434">
        <v>0</v>
      </c>
      <c r="DG434" t="s">
        <v>991</v>
      </c>
      <c r="DH434" t="s">
        <v>75</v>
      </c>
      <c r="DI434" t="s">
        <v>75</v>
      </c>
      <c r="DJ434" t="s">
        <v>75</v>
      </c>
      <c r="DK434" t="s">
        <v>75</v>
      </c>
    </row>
    <row r="435" spans="1:115" x14ac:dyDescent="0.35">
      <c r="A435" t="s">
        <v>860</v>
      </c>
      <c r="B435" t="s">
        <v>1181</v>
      </c>
      <c r="C435" t="s">
        <v>1187</v>
      </c>
      <c r="D435" t="s">
        <v>1188</v>
      </c>
      <c r="E435" t="s">
        <v>988</v>
      </c>
      <c r="F435" t="s">
        <v>1189</v>
      </c>
      <c r="G435" t="s">
        <v>242</v>
      </c>
      <c r="H435" t="s">
        <v>1024</v>
      </c>
      <c r="I435" t="s">
        <v>694</v>
      </c>
      <c r="J435" t="s">
        <v>1190</v>
      </c>
      <c r="K435" t="s">
        <v>75</v>
      </c>
      <c r="L435" t="s">
        <v>242</v>
      </c>
      <c r="M435" t="s">
        <v>694</v>
      </c>
      <c r="N435" t="s">
        <v>990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</v>
      </c>
      <c r="AE435">
        <v>0</v>
      </c>
      <c r="AF435">
        <v>0</v>
      </c>
      <c r="AG435">
        <v>3</v>
      </c>
      <c r="AH435">
        <v>0</v>
      </c>
      <c r="AI435">
        <v>0</v>
      </c>
      <c r="AJ435">
        <v>3</v>
      </c>
      <c r="AK435">
        <v>0</v>
      </c>
      <c r="AL435">
        <v>0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1</v>
      </c>
      <c r="CD435">
        <v>0</v>
      </c>
      <c r="CE435">
        <v>3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 t="s">
        <v>2</v>
      </c>
      <c r="CP435" t="s">
        <v>44</v>
      </c>
      <c r="CQ435" t="s">
        <v>868</v>
      </c>
      <c r="CR435" t="s">
        <v>869</v>
      </c>
      <c r="CS435" t="s">
        <v>692</v>
      </c>
      <c r="CT435" t="s">
        <v>860</v>
      </c>
      <c r="CU435" t="s">
        <v>858</v>
      </c>
      <c r="CV435" t="s">
        <v>694</v>
      </c>
      <c r="CW435">
        <v>2021</v>
      </c>
      <c r="CX435">
        <v>9</v>
      </c>
      <c r="CY435" t="s">
        <v>74</v>
      </c>
      <c r="CZ435" t="s">
        <v>697</v>
      </c>
      <c r="DA435" t="s">
        <v>70</v>
      </c>
      <c r="DB435" t="s">
        <v>692</v>
      </c>
      <c r="DC435" t="s">
        <v>693</v>
      </c>
      <c r="DD435" t="s">
        <v>696</v>
      </c>
      <c r="DE435" t="s">
        <v>695</v>
      </c>
      <c r="DF435">
        <v>0</v>
      </c>
      <c r="DG435" t="s">
        <v>991</v>
      </c>
      <c r="DH435" t="s">
        <v>75</v>
      </c>
      <c r="DI435" t="s">
        <v>75</v>
      </c>
      <c r="DJ435" t="s">
        <v>75</v>
      </c>
      <c r="DK435" t="s">
        <v>75</v>
      </c>
    </row>
    <row r="436" spans="1:115" x14ac:dyDescent="0.35">
      <c r="A436" t="s">
        <v>860</v>
      </c>
      <c r="B436" t="s">
        <v>1010</v>
      </c>
      <c r="C436" t="s">
        <v>1191</v>
      </c>
      <c r="D436" t="s">
        <v>1192</v>
      </c>
      <c r="E436" t="s">
        <v>988</v>
      </c>
      <c r="F436" t="s">
        <v>1193</v>
      </c>
      <c r="G436" t="s">
        <v>242</v>
      </c>
      <c r="H436" t="s">
        <v>1024</v>
      </c>
      <c r="I436" t="s">
        <v>1268</v>
      </c>
      <c r="J436" t="s">
        <v>1269</v>
      </c>
      <c r="K436" t="s">
        <v>75</v>
      </c>
      <c r="L436" t="s">
        <v>242</v>
      </c>
      <c r="M436" t="s">
        <v>242</v>
      </c>
      <c r="N436" t="s">
        <v>990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 t="s">
        <v>2</v>
      </c>
      <c r="CP436" t="s">
        <v>44</v>
      </c>
      <c r="CQ436" t="s">
        <v>868</v>
      </c>
      <c r="CR436" t="s">
        <v>869</v>
      </c>
      <c r="CS436" t="s">
        <v>830</v>
      </c>
      <c r="CT436" t="s">
        <v>860</v>
      </c>
      <c r="CU436" t="s">
        <v>854</v>
      </c>
      <c r="CV436" t="s">
        <v>831</v>
      </c>
      <c r="CW436">
        <v>2021</v>
      </c>
      <c r="CX436">
        <v>4</v>
      </c>
      <c r="CY436" t="s">
        <v>74</v>
      </c>
      <c r="CZ436" t="s">
        <v>234</v>
      </c>
      <c r="DA436" t="s">
        <v>70</v>
      </c>
      <c r="DB436" t="s">
        <v>807</v>
      </c>
      <c r="DC436" t="s">
        <v>230</v>
      </c>
      <c r="DD436" t="s">
        <v>833</v>
      </c>
      <c r="DE436" t="s">
        <v>832</v>
      </c>
      <c r="DF436">
        <v>0</v>
      </c>
      <c r="DG436" t="s">
        <v>991</v>
      </c>
      <c r="DH436" t="s">
        <v>75</v>
      </c>
      <c r="DI436" t="s">
        <v>75</v>
      </c>
      <c r="DJ436" t="s">
        <v>75</v>
      </c>
      <c r="DK436" t="s">
        <v>75</v>
      </c>
    </row>
    <row r="437" spans="1:115" x14ac:dyDescent="0.35">
      <c r="A437" t="s">
        <v>860</v>
      </c>
      <c r="B437" t="s">
        <v>1010</v>
      </c>
      <c r="C437" t="s">
        <v>1191</v>
      </c>
      <c r="D437" t="s">
        <v>1195</v>
      </c>
      <c r="E437" t="s">
        <v>988</v>
      </c>
      <c r="F437" t="s">
        <v>1193</v>
      </c>
      <c r="G437" t="s">
        <v>242</v>
      </c>
      <c r="H437" t="s">
        <v>1024</v>
      </c>
      <c r="I437" t="s">
        <v>237</v>
      </c>
      <c r="J437" t="s">
        <v>1196</v>
      </c>
      <c r="K437" t="s">
        <v>75</v>
      </c>
      <c r="L437" t="s">
        <v>242</v>
      </c>
      <c r="M437" t="s">
        <v>242</v>
      </c>
      <c r="N437" t="s">
        <v>990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3</v>
      </c>
      <c r="AC437">
        <v>0</v>
      </c>
      <c r="AD437">
        <v>1</v>
      </c>
      <c r="AE437">
        <v>0</v>
      </c>
      <c r="AF437">
        <v>0</v>
      </c>
      <c r="AG437">
        <v>4</v>
      </c>
      <c r="AH437">
        <v>3</v>
      </c>
      <c r="AI437">
        <v>0</v>
      </c>
      <c r="AJ437">
        <v>1</v>
      </c>
      <c r="AK437">
        <v>0</v>
      </c>
      <c r="AL437">
        <v>0</v>
      </c>
      <c r="AM437">
        <v>4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3</v>
      </c>
      <c r="CC437">
        <v>4</v>
      </c>
      <c r="CD437">
        <v>3</v>
      </c>
      <c r="CE437">
        <v>4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 t="s">
        <v>2</v>
      </c>
      <c r="CP437" t="s">
        <v>44</v>
      </c>
      <c r="CQ437" t="s">
        <v>868</v>
      </c>
      <c r="CR437" t="s">
        <v>869</v>
      </c>
      <c r="CS437" t="s">
        <v>235</v>
      </c>
      <c r="CT437" t="s">
        <v>860</v>
      </c>
      <c r="CU437" t="s">
        <v>854</v>
      </c>
      <c r="CV437" t="s">
        <v>237</v>
      </c>
      <c r="CW437">
        <v>2021</v>
      </c>
      <c r="CX437">
        <v>6</v>
      </c>
      <c r="CY437" t="s">
        <v>74</v>
      </c>
      <c r="CZ437" t="s">
        <v>234</v>
      </c>
      <c r="DA437" t="s">
        <v>70</v>
      </c>
      <c r="DB437" t="s">
        <v>70</v>
      </c>
      <c r="DC437" t="s">
        <v>236</v>
      </c>
      <c r="DD437" t="s">
        <v>239</v>
      </c>
      <c r="DE437" t="s">
        <v>238</v>
      </c>
      <c r="DF437">
        <v>0</v>
      </c>
      <c r="DG437" t="s">
        <v>991</v>
      </c>
      <c r="DH437" t="s">
        <v>75</v>
      </c>
      <c r="DI437" t="s">
        <v>75</v>
      </c>
      <c r="DJ437" t="s">
        <v>75</v>
      </c>
      <c r="DK437" t="s">
        <v>75</v>
      </c>
    </row>
    <row r="438" spans="1:115" x14ac:dyDescent="0.35">
      <c r="A438" t="s">
        <v>1302</v>
      </c>
      <c r="B438" t="s">
        <v>994</v>
      </c>
      <c r="C438" t="s">
        <v>1004</v>
      </c>
      <c r="D438" t="s">
        <v>1005</v>
      </c>
      <c r="E438" t="s">
        <v>988</v>
      </c>
      <c r="F438" t="s">
        <v>1006</v>
      </c>
      <c r="G438" t="s">
        <v>242</v>
      </c>
      <c r="H438" t="s">
        <v>1024</v>
      </c>
      <c r="I438" t="s">
        <v>304</v>
      </c>
      <c r="J438" t="s">
        <v>1009</v>
      </c>
      <c r="K438" t="s">
        <v>75</v>
      </c>
      <c r="L438" t="s">
        <v>242</v>
      </c>
      <c r="M438" t="s">
        <v>304</v>
      </c>
      <c r="N438" t="s">
        <v>990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 t="s">
        <v>2</v>
      </c>
      <c r="CP438" t="s">
        <v>1299</v>
      </c>
      <c r="CQ438" t="s">
        <v>1300</v>
      </c>
      <c r="CR438" t="s">
        <v>1301</v>
      </c>
      <c r="CS438" t="s">
        <v>336</v>
      </c>
      <c r="CT438" t="s">
        <v>1303</v>
      </c>
      <c r="CU438" t="s">
        <v>852</v>
      </c>
      <c r="CV438" t="s">
        <v>337</v>
      </c>
      <c r="CW438">
        <v>2015</v>
      </c>
      <c r="CX438">
        <v>1</v>
      </c>
      <c r="CY438" t="s">
        <v>74</v>
      </c>
      <c r="CZ438" t="s">
        <v>217</v>
      </c>
      <c r="DA438" t="s">
        <v>70</v>
      </c>
      <c r="DB438" t="s">
        <v>283</v>
      </c>
      <c r="DC438" t="s">
        <v>285</v>
      </c>
      <c r="DD438" t="s">
        <v>339</v>
      </c>
      <c r="DE438" t="s">
        <v>338</v>
      </c>
      <c r="DF438">
        <v>0</v>
      </c>
      <c r="DG438" t="s">
        <v>991</v>
      </c>
      <c r="DH438" t="s">
        <v>75</v>
      </c>
      <c r="DI438" t="s">
        <v>75</v>
      </c>
      <c r="DJ438" t="s">
        <v>75</v>
      </c>
      <c r="DK438" t="s">
        <v>75</v>
      </c>
    </row>
    <row r="439" spans="1:115" x14ac:dyDescent="0.35">
      <c r="A439" t="s">
        <v>860</v>
      </c>
      <c r="B439" t="s">
        <v>994</v>
      </c>
      <c r="C439" t="s">
        <v>995</v>
      </c>
      <c r="D439" t="s">
        <v>996</v>
      </c>
      <c r="E439" t="s">
        <v>988</v>
      </c>
      <c r="F439" t="s">
        <v>997</v>
      </c>
      <c r="G439" t="s">
        <v>75</v>
      </c>
      <c r="H439" t="s">
        <v>75</v>
      </c>
      <c r="I439" t="s">
        <v>998</v>
      </c>
      <c r="J439" t="s">
        <v>999</v>
      </c>
      <c r="K439" t="s">
        <v>75</v>
      </c>
      <c r="L439" t="s">
        <v>242</v>
      </c>
      <c r="M439" t="s">
        <v>242</v>
      </c>
      <c r="N439" t="s">
        <v>990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4</v>
      </c>
      <c r="AE439">
        <v>7</v>
      </c>
      <c r="AF439">
        <v>5</v>
      </c>
      <c r="AG439">
        <v>4</v>
      </c>
      <c r="AH439">
        <v>0</v>
      </c>
      <c r="AI439">
        <v>0</v>
      </c>
      <c r="AJ439">
        <v>2</v>
      </c>
      <c r="AK439">
        <v>1</v>
      </c>
      <c r="AL439">
        <v>2</v>
      </c>
      <c r="AM439">
        <v>2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1</v>
      </c>
      <c r="CD439">
        <v>0</v>
      </c>
      <c r="CE439">
        <v>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 t="s">
        <v>2</v>
      </c>
      <c r="CP439" t="s">
        <v>44</v>
      </c>
      <c r="CQ439" t="s">
        <v>862</v>
      </c>
      <c r="CR439" t="s">
        <v>863</v>
      </c>
      <c r="CS439" t="s">
        <v>250</v>
      </c>
      <c r="CT439" t="s">
        <v>860</v>
      </c>
      <c r="CU439" t="s">
        <v>852</v>
      </c>
      <c r="CV439" t="s">
        <v>252</v>
      </c>
      <c r="CW439">
        <v>2019</v>
      </c>
      <c r="CX439">
        <v>3</v>
      </c>
      <c r="CY439" t="s">
        <v>74</v>
      </c>
      <c r="CZ439" t="s">
        <v>255</v>
      </c>
      <c r="DA439" t="s">
        <v>70</v>
      </c>
      <c r="DB439" t="s">
        <v>249</v>
      </c>
      <c r="DC439" t="s">
        <v>251</v>
      </c>
      <c r="DD439" t="s">
        <v>254</v>
      </c>
      <c r="DE439" t="s">
        <v>253</v>
      </c>
      <c r="DF439">
        <v>0</v>
      </c>
      <c r="DG439" t="s">
        <v>991</v>
      </c>
      <c r="DH439" t="s">
        <v>75</v>
      </c>
      <c r="DI439" t="s">
        <v>75</v>
      </c>
      <c r="DJ439" t="s">
        <v>75</v>
      </c>
      <c r="DK439" t="s">
        <v>75</v>
      </c>
    </row>
    <row r="440" spans="1:115" x14ac:dyDescent="0.35">
      <c r="A440" t="s">
        <v>860</v>
      </c>
      <c r="B440" t="s">
        <v>985</v>
      </c>
      <c r="C440" t="s">
        <v>986</v>
      </c>
      <c r="D440" t="s">
        <v>1091</v>
      </c>
      <c r="E440" t="s">
        <v>988</v>
      </c>
      <c r="F440" t="s">
        <v>989</v>
      </c>
      <c r="G440" t="s">
        <v>242</v>
      </c>
      <c r="H440" t="s">
        <v>1024</v>
      </c>
      <c r="I440" t="s">
        <v>563</v>
      </c>
      <c r="J440" t="s">
        <v>1092</v>
      </c>
      <c r="K440" t="s">
        <v>75</v>
      </c>
      <c r="L440" t="s">
        <v>242</v>
      </c>
      <c r="M440" t="s">
        <v>242</v>
      </c>
      <c r="N440" t="s">
        <v>990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7</v>
      </c>
      <c r="AE440">
        <v>10</v>
      </c>
      <c r="AF440">
        <v>14</v>
      </c>
      <c r="AG440">
        <v>7</v>
      </c>
      <c r="AH440">
        <v>1</v>
      </c>
      <c r="AI440">
        <v>0</v>
      </c>
      <c r="AJ440">
        <v>4</v>
      </c>
      <c r="AK440">
        <v>10</v>
      </c>
      <c r="AL440">
        <v>14</v>
      </c>
      <c r="AM440">
        <v>5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5</v>
      </c>
      <c r="CD440">
        <v>1</v>
      </c>
      <c r="CE440">
        <v>5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 t="s">
        <v>2</v>
      </c>
      <c r="CP440" t="s">
        <v>44</v>
      </c>
      <c r="CQ440" t="s">
        <v>862</v>
      </c>
      <c r="CR440" t="s">
        <v>863</v>
      </c>
      <c r="CS440" t="s">
        <v>561</v>
      </c>
      <c r="CT440" t="s">
        <v>860</v>
      </c>
      <c r="CU440" t="s">
        <v>851</v>
      </c>
      <c r="CV440" t="s">
        <v>563</v>
      </c>
      <c r="CW440">
        <v>2019</v>
      </c>
      <c r="CX440">
        <v>1</v>
      </c>
      <c r="CY440" t="s">
        <v>74</v>
      </c>
      <c r="CZ440" t="s">
        <v>566</v>
      </c>
      <c r="DA440" t="s">
        <v>70</v>
      </c>
      <c r="DB440" t="s">
        <v>560</v>
      </c>
      <c r="DC440" t="s">
        <v>562</v>
      </c>
      <c r="DD440" t="s">
        <v>565</v>
      </c>
      <c r="DE440" t="s">
        <v>564</v>
      </c>
      <c r="DF440">
        <v>0</v>
      </c>
      <c r="DG440" t="s">
        <v>991</v>
      </c>
      <c r="DH440" t="s">
        <v>75</v>
      </c>
      <c r="DI440" t="s">
        <v>75</v>
      </c>
      <c r="DJ440" t="s">
        <v>75</v>
      </c>
      <c r="DK440" t="s">
        <v>75</v>
      </c>
    </row>
    <row r="441" spans="1:115" x14ac:dyDescent="0.35">
      <c r="A441" t="s">
        <v>860</v>
      </c>
      <c r="B441" t="s">
        <v>985</v>
      </c>
      <c r="C441" t="s">
        <v>1017</v>
      </c>
      <c r="D441" t="s">
        <v>1018</v>
      </c>
      <c r="E441" t="s">
        <v>988</v>
      </c>
      <c r="F441" t="s">
        <v>1019</v>
      </c>
      <c r="G441" t="s">
        <v>242</v>
      </c>
      <c r="H441" t="s">
        <v>1024</v>
      </c>
      <c r="I441" t="s">
        <v>390</v>
      </c>
      <c r="J441" t="s">
        <v>1020</v>
      </c>
      <c r="K441" t="s">
        <v>75</v>
      </c>
      <c r="L441" t="s">
        <v>242</v>
      </c>
      <c r="M441" t="s">
        <v>390</v>
      </c>
      <c r="N441" t="s">
        <v>990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4</v>
      </c>
      <c r="AC441">
        <v>5</v>
      </c>
      <c r="AD441">
        <v>5</v>
      </c>
      <c r="AE441">
        <v>3</v>
      </c>
      <c r="AF441">
        <v>12</v>
      </c>
      <c r="AG441">
        <v>4</v>
      </c>
      <c r="AH441">
        <v>4</v>
      </c>
      <c r="AI441">
        <v>4</v>
      </c>
      <c r="AJ441">
        <v>4</v>
      </c>
      <c r="AK441">
        <v>3</v>
      </c>
      <c r="AL441">
        <v>4</v>
      </c>
      <c r="AM441">
        <v>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6</v>
      </c>
      <c r="CC441">
        <v>3</v>
      </c>
      <c r="CD441">
        <v>8</v>
      </c>
      <c r="CE441">
        <v>4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 t="s">
        <v>2</v>
      </c>
      <c r="CP441" t="s">
        <v>44</v>
      </c>
      <c r="CQ441" t="s">
        <v>862</v>
      </c>
      <c r="CR441" t="s">
        <v>863</v>
      </c>
      <c r="CS441" t="s">
        <v>386</v>
      </c>
      <c r="CT441" t="s">
        <v>860</v>
      </c>
      <c r="CU441" t="s">
        <v>851</v>
      </c>
      <c r="CV441" t="s">
        <v>390</v>
      </c>
      <c r="CW441">
        <v>1981</v>
      </c>
      <c r="CX441">
        <v>3</v>
      </c>
      <c r="CY441" t="s">
        <v>74</v>
      </c>
      <c r="CZ441" t="s">
        <v>388</v>
      </c>
      <c r="DA441" t="s">
        <v>70</v>
      </c>
      <c r="DB441" t="s">
        <v>386</v>
      </c>
      <c r="DC441" t="s">
        <v>387</v>
      </c>
      <c r="DD441" t="s">
        <v>392</v>
      </c>
      <c r="DE441" t="s">
        <v>391</v>
      </c>
      <c r="DF441">
        <v>0</v>
      </c>
      <c r="DG441" t="s">
        <v>991</v>
      </c>
      <c r="DH441" t="s">
        <v>75</v>
      </c>
      <c r="DI441" t="s">
        <v>75</v>
      </c>
      <c r="DJ441" t="s">
        <v>75</v>
      </c>
      <c r="DK441" t="s">
        <v>75</v>
      </c>
    </row>
    <row r="442" spans="1:115" x14ac:dyDescent="0.35">
      <c r="A442" t="s">
        <v>860</v>
      </c>
      <c r="B442" t="s">
        <v>994</v>
      </c>
      <c r="C442" t="s">
        <v>1004</v>
      </c>
      <c r="D442" t="s">
        <v>1005</v>
      </c>
      <c r="E442" t="s">
        <v>988</v>
      </c>
      <c r="F442" t="s">
        <v>1006</v>
      </c>
      <c r="G442" t="s">
        <v>242</v>
      </c>
      <c r="H442" t="s">
        <v>1024</v>
      </c>
      <c r="I442" t="s">
        <v>345</v>
      </c>
      <c r="J442" t="s">
        <v>1224</v>
      </c>
      <c r="K442" t="s">
        <v>75</v>
      </c>
      <c r="L442" t="s">
        <v>242</v>
      </c>
      <c r="M442" t="s">
        <v>304</v>
      </c>
      <c r="N442" t="s">
        <v>990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</v>
      </c>
      <c r="AD442">
        <v>4</v>
      </c>
      <c r="AE442">
        <v>5</v>
      </c>
      <c r="AF442">
        <v>12</v>
      </c>
      <c r="AG442">
        <v>1</v>
      </c>
      <c r="AH442">
        <v>0</v>
      </c>
      <c r="AI442">
        <v>2</v>
      </c>
      <c r="AJ442">
        <v>3</v>
      </c>
      <c r="AK442">
        <v>5</v>
      </c>
      <c r="AL442">
        <v>7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2</v>
      </c>
      <c r="CC442">
        <v>1</v>
      </c>
      <c r="CD442">
        <v>2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 t="s">
        <v>2</v>
      </c>
      <c r="CP442" t="s">
        <v>44</v>
      </c>
      <c r="CQ442" t="s">
        <v>862</v>
      </c>
      <c r="CR442" t="s">
        <v>863</v>
      </c>
      <c r="CS442" t="s">
        <v>344</v>
      </c>
      <c r="CT442" t="s">
        <v>860</v>
      </c>
      <c r="CU442" t="s">
        <v>852</v>
      </c>
      <c r="CV442" t="s">
        <v>345</v>
      </c>
      <c r="CW442">
        <v>2018</v>
      </c>
      <c r="CX442">
        <v>2</v>
      </c>
      <c r="CY442" t="s">
        <v>74</v>
      </c>
      <c r="CZ442" t="s">
        <v>217</v>
      </c>
      <c r="DA442" t="s">
        <v>70</v>
      </c>
      <c r="DB442" t="s">
        <v>283</v>
      </c>
      <c r="DC442" t="s">
        <v>285</v>
      </c>
      <c r="DD442" t="s">
        <v>347</v>
      </c>
      <c r="DE442" t="s">
        <v>346</v>
      </c>
      <c r="DF442">
        <v>0</v>
      </c>
      <c r="DG442" t="s">
        <v>991</v>
      </c>
      <c r="DH442" t="s">
        <v>75</v>
      </c>
      <c r="DI442" t="s">
        <v>75</v>
      </c>
      <c r="DJ442" t="s">
        <v>75</v>
      </c>
      <c r="DK442" t="s">
        <v>75</v>
      </c>
    </row>
    <row r="443" spans="1:115" x14ac:dyDescent="0.35">
      <c r="A443" t="s">
        <v>860</v>
      </c>
      <c r="B443" t="s">
        <v>994</v>
      </c>
      <c r="C443" t="s">
        <v>1004</v>
      </c>
      <c r="D443" t="s">
        <v>1005</v>
      </c>
      <c r="E443" t="s">
        <v>988</v>
      </c>
      <c r="F443" t="s">
        <v>1006</v>
      </c>
      <c r="G443" t="s">
        <v>242</v>
      </c>
      <c r="H443" t="s">
        <v>1024</v>
      </c>
      <c r="I443" t="s">
        <v>304</v>
      </c>
      <c r="J443" t="s">
        <v>1009</v>
      </c>
      <c r="K443" t="s">
        <v>75</v>
      </c>
      <c r="L443" t="s">
        <v>242</v>
      </c>
      <c r="M443" t="s">
        <v>304</v>
      </c>
      <c r="N443" t="s">
        <v>990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2</v>
      </c>
      <c r="AC443">
        <v>2</v>
      </c>
      <c r="AD443">
        <v>12</v>
      </c>
      <c r="AE443">
        <v>2</v>
      </c>
      <c r="AF443">
        <v>3</v>
      </c>
      <c r="AG443">
        <v>12</v>
      </c>
      <c r="AH443">
        <v>2</v>
      </c>
      <c r="AI443">
        <v>2</v>
      </c>
      <c r="AJ443">
        <v>7</v>
      </c>
      <c r="AK443">
        <v>2</v>
      </c>
      <c r="AL443">
        <v>3</v>
      </c>
      <c r="AM443">
        <v>7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4</v>
      </c>
      <c r="CC443">
        <v>3</v>
      </c>
      <c r="CD443">
        <v>4</v>
      </c>
      <c r="CE443">
        <v>7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 t="s">
        <v>2</v>
      </c>
      <c r="CP443" t="s">
        <v>44</v>
      </c>
      <c r="CQ443" t="s">
        <v>862</v>
      </c>
      <c r="CR443" t="s">
        <v>863</v>
      </c>
      <c r="CS443" t="s">
        <v>350</v>
      </c>
      <c r="CT443" t="s">
        <v>860</v>
      </c>
      <c r="CU443" t="s">
        <v>852</v>
      </c>
      <c r="CV443" t="s">
        <v>351</v>
      </c>
      <c r="CW443">
        <v>2019</v>
      </c>
      <c r="CX443">
        <v>7</v>
      </c>
      <c r="CY443" t="s">
        <v>74</v>
      </c>
      <c r="CZ443" t="s">
        <v>217</v>
      </c>
      <c r="DA443" t="s">
        <v>70</v>
      </c>
      <c r="DB443" t="s">
        <v>283</v>
      </c>
      <c r="DC443" t="s">
        <v>285</v>
      </c>
      <c r="DD443" t="s">
        <v>75</v>
      </c>
      <c r="DE443" t="s">
        <v>75</v>
      </c>
      <c r="DF443">
        <v>0</v>
      </c>
      <c r="DG443" t="s">
        <v>991</v>
      </c>
      <c r="DH443" t="s">
        <v>75</v>
      </c>
      <c r="DI443" t="s">
        <v>75</v>
      </c>
      <c r="DJ443" t="s">
        <v>75</v>
      </c>
      <c r="DK443" t="s">
        <v>75</v>
      </c>
    </row>
    <row r="444" spans="1:115" x14ac:dyDescent="0.35">
      <c r="A444" t="s">
        <v>860</v>
      </c>
      <c r="B444" t="s">
        <v>1010</v>
      </c>
      <c r="C444" t="s">
        <v>1011</v>
      </c>
      <c r="D444" t="s">
        <v>1249</v>
      </c>
      <c r="E444" t="s">
        <v>988</v>
      </c>
      <c r="F444" t="s">
        <v>1013</v>
      </c>
      <c r="G444" t="s">
        <v>242</v>
      </c>
      <c r="H444" t="s">
        <v>1024</v>
      </c>
      <c r="I444" t="s">
        <v>785</v>
      </c>
      <c r="J444" t="s">
        <v>1250</v>
      </c>
      <c r="K444" t="s">
        <v>75</v>
      </c>
      <c r="L444" t="s">
        <v>242</v>
      </c>
      <c r="M444" t="s">
        <v>242</v>
      </c>
      <c r="N444" t="s">
        <v>990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4</v>
      </c>
      <c r="AD444">
        <v>6</v>
      </c>
      <c r="AE444">
        <v>1</v>
      </c>
      <c r="AF444">
        <v>4</v>
      </c>
      <c r="AG444">
        <v>4</v>
      </c>
      <c r="AH444">
        <v>2</v>
      </c>
      <c r="AI444">
        <v>4</v>
      </c>
      <c r="AJ444">
        <v>6</v>
      </c>
      <c r="AK444">
        <v>0</v>
      </c>
      <c r="AL444">
        <v>1</v>
      </c>
      <c r="AM444">
        <v>4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6</v>
      </c>
      <c r="CC444">
        <v>4</v>
      </c>
      <c r="CD444">
        <v>6</v>
      </c>
      <c r="CE444">
        <v>4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 t="s">
        <v>2</v>
      </c>
      <c r="CP444" t="s">
        <v>44</v>
      </c>
      <c r="CQ444" t="s">
        <v>862</v>
      </c>
      <c r="CR444" t="s">
        <v>863</v>
      </c>
      <c r="CS444" t="s">
        <v>783</v>
      </c>
      <c r="CT444" t="s">
        <v>860</v>
      </c>
      <c r="CU444" t="s">
        <v>854</v>
      </c>
      <c r="CV444" t="s">
        <v>785</v>
      </c>
      <c r="CW444">
        <v>2018</v>
      </c>
      <c r="CX444">
        <v>2</v>
      </c>
      <c r="CY444" t="s">
        <v>74</v>
      </c>
      <c r="CZ444" t="s">
        <v>788</v>
      </c>
      <c r="DA444" t="s">
        <v>70</v>
      </c>
      <c r="DB444" t="s">
        <v>782</v>
      </c>
      <c r="DC444" t="s">
        <v>784</v>
      </c>
      <c r="DD444" t="s">
        <v>787</v>
      </c>
      <c r="DE444" t="s">
        <v>786</v>
      </c>
      <c r="DF444">
        <v>0</v>
      </c>
      <c r="DG444" t="s">
        <v>991</v>
      </c>
      <c r="DH444" t="s">
        <v>75</v>
      </c>
      <c r="DI444" t="s">
        <v>75</v>
      </c>
      <c r="DJ444" t="s">
        <v>75</v>
      </c>
      <c r="DK444" t="s">
        <v>75</v>
      </c>
    </row>
    <row r="445" spans="1:115" x14ac:dyDescent="0.35">
      <c r="A445" t="s">
        <v>860</v>
      </c>
      <c r="B445" t="s">
        <v>1010</v>
      </c>
      <c r="C445" t="s">
        <v>1011</v>
      </c>
      <c r="D445" t="s">
        <v>1013</v>
      </c>
      <c r="E445" t="s">
        <v>988</v>
      </c>
      <c r="F445" t="s">
        <v>1013</v>
      </c>
      <c r="G445" t="s">
        <v>242</v>
      </c>
      <c r="H445" t="s">
        <v>1024</v>
      </c>
      <c r="I445" t="s">
        <v>1254</v>
      </c>
      <c r="J445" t="s">
        <v>1255</v>
      </c>
      <c r="K445" t="s">
        <v>75</v>
      </c>
      <c r="L445" t="s">
        <v>242</v>
      </c>
      <c r="M445" t="s">
        <v>242</v>
      </c>
      <c r="N445" t="s">
        <v>990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9</v>
      </c>
      <c r="AE445">
        <v>0</v>
      </c>
      <c r="AF445">
        <v>7</v>
      </c>
      <c r="AG445">
        <v>10</v>
      </c>
      <c r="AH445">
        <v>1</v>
      </c>
      <c r="AI445">
        <v>0</v>
      </c>
      <c r="AJ445">
        <v>1</v>
      </c>
      <c r="AK445">
        <v>0</v>
      </c>
      <c r="AL445">
        <v>7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1</v>
      </c>
      <c r="CC445">
        <v>2</v>
      </c>
      <c r="CD445">
        <v>1</v>
      </c>
      <c r="CE445">
        <v>2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 t="s">
        <v>2</v>
      </c>
      <c r="CP445" t="s">
        <v>44</v>
      </c>
      <c r="CQ445" t="s">
        <v>862</v>
      </c>
      <c r="CR445" t="s">
        <v>863</v>
      </c>
      <c r="CS445" t="s">
        <v>801</v>
      </c>
      <c r="CT445" t="s">
        <v>860</v>
      </c>
      <c r="CU445" t="s">
        <v>854</v>
      </c>
      <c r="CV445" t="s">
        <v>803</v>
      </c>
      <c r="CW445">
        <v>2019</v>
      </c>
      <c r="CX445">
        <v>1</v>
      </c>
      <c r="CY445" t="s">
        <v>74</v>
      </c>
      <c r="CZ445" t="s">
        <v>806</v>
      </c>
      <c r="DA445" t="s">
        <v>70</v>
      </c>
      <c r="DB445" t="s">
        <v>800</v>
      </c>
      <c r="DC445" t="s">
        <v>802</v>
      </c>
      <c r="DD445" t="s">
        <v>805</v>
      </c>
      <c r="DE445" t="s">
        <v>804</v>
      </c>
      <c r="DF445">
        <v>0</v>
      </c>
      <c r="DG445" t="s">
        <v>991</v>
      </c>
      <c r="DH445" t="s">
        <v>75</v>
      </c>
      <c r="DI445" t="s">
        <v>75</v>
      </c>
      <c r="DJ445" t="s">
        <v>75</v>
      </c>
      <c r="DK445" t="s">
        <v>75</v>
      </c>
    </row>
    <row r="446" spans="1:115" x14ac:dyDescent="0.35">
      <c r="A446" t="s">
        <v>860</v>
      </c>
      <c r="B446" t="s">
        <v>985</v>
      </c>
      <c r="C446" t="s">
        <v>986</v>
      </c>
      <c r="D446" t="s">
        <v>1056</v>
      </c>
      <c r="E446" t="s">
        <v>988</v>
      </c>
      <c r="F446" t="s">
        <v>989</v>
      </c>
      <c r="G446" t="s">
        <v>242</v>
      </c>
      <c r="H446" t="s">
        <v>1024</v>
      </c>
      <c r="I446" t="s">
        <v>116</v>
      </c>
      <c r="J446" t="s">
        <v>1057</v>
      </c>
      <c r="K446" t="s">
        <v>75</v>
      </c>
      <c r="L446" t="s">
        <v>242</v>
      </c>
      <c r="M446" t="s">
        <v>242</v>
      </c>
      <c r="N446" t="s">
        <v>990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2</v>
      </c>
      <c r="AE446">
        <v>0</v>
      </c>
      <c r="AF446">
        <v>1</v>
      </c>
      <c r="AG446">
        <v>3</v>
      </c>
      <c r="AH446">
        <v>1</v>
      </c>
      <c r="AI446">
        <v>0</v>
      </c>
      <c r="AJ446">
        <v>2</v>
      </c>
      <c r="AK446">
        <v>0</v>
      </c>
      <c r="AL446">
        <v>1</v>
      </c>
      <c r="AM446">
        <v>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3</v>
      </c>
      <c r="CD446">
        <v>1</v>
      </c>
      <c r="CE446">
        <v>3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 t="s">
        <v>2</v>
      </c>
      <c r="CP446" t="s">
        <v>44</v>
      </c>
      <c r="CQ446" t="s">
        <v>868</v>
      </c>
      <c r="CR446" t="s">
        <v>869</v>
      </c>
      <c r="CS446" t="s">
        <v>114</v>
      </c>
      <c r="CT446" t="s">
        <v>860</v>
      </c>
      <c r="CU446" t="s">
        <v>851</v>
      </c>
      <c r="CV446" t="s">
        <v>116</v>
      </c>
      <c r="CW446">
        <v>2019</v>
      </c>
      <c r="CX446">
        <v>1</v>
      </c>
      <c r="CY446" t="s">
        <v>74</v>
      </c>
      <c r="CZ446" t="s">
        <v>76</v>
      </c>
      <c r="DA446" t="s">
        <v>70</v>
      </c>
      <c r="DB446" t="s">
        <v>70</v>
      </c>
      <c r="DC446" t="s">
        <v>115</v>
      </c>
      <c r="DD446" t="s">
        <v>118</v>
      </c>
      <c r="DE446" t="s">
        <v>117</v>
      </c>
      <c r="DF446">
        <v>0</v>
      </c>
      <c r="DG446" t="s">
        <v>991</v>
      </c>
      <c r="DH446" t="s">
        <v>75</v>
      </c>
      <c r="DI446" t="s">
        <v>75</v>
      </c>
      <c r="DJ446" t="s">
        <v>75</v>
      </c>
      <c r="DK446" t="s">
        <v>75</v>
      </c>
    </row>
    <row r="447" spans="1:115" x14ac:dyDescent="0.35">
      <c r="A447" t="s">
        <v>860</v>
      </c>
      <c r="B447" t="s">
        <v>985</v>
      </c>
      <c r="C447" t="s">
        <v>986</v>
      </c>
      <c r="D447" t="s">
        <v>987</v>
      </c>
      <c r="E447" t="s">
        <v>988</v>
      </c>
      <c r="F447" t="s">
        <v>989</v>
      </c>
      <c r="G447" t="s">
        <v>242</v>
      </c>
      <c r="H447" t="s">
        <v>1024</v>
      </c>
      <c r="I447" t="s">
        <v>73</v>
      </c>
      <c r="J447" t="s">
        <v>1050</v>
      </c>
      <c r="K447" t="s">
        <v>75</v>
      </c>
      <c r="L447" t="s">
        <v>242</v>
      </c>
      <c r="M447" t="s">
        <v>242</v>
      </c>
      <c r="N447" t="s">
        <v>990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4</v>
      </c>
      <c r="AG447">
        <v>1</v>
      </c>
      <c r="AH447">
        <v>0</v>
      </c>
      <c r="AI447">
        <v>0</v>
      </c>
      <c r="AJ447">
        <v>1</v>
      </c>
      <c r="AK447">
        <v>0</v>
      </c>
      <c r="AL447">
        <v>3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 t="s">
        <v>2</v>
      </c>
      <c r="CP447" t="s">
        <v>44</v>
      </c>
      <c r="CQ447" t="s">
        <v>862</v>
      </c>
      <c r="CR447" t="s">
        <v>863</v>
      </c>
      <c r="CS447" t="s">
        <v>96</v>
      </c>
      <c r="CT447" t="s">
        <v>860</v>
      </c>
      <c r="CU447" t="s">
        <v>851</v>
      </c>
      <c r="CV447" t="s">
        <v>73</v>
      </c>
      <c r="CW447">
        <v>2020</v>
      </c>
      <c r="CX447">
        <v>4</v>
      </c>
      <c r="CY447" t="s">
        <v>74</v>
      </c>
      <c r="CZ447" t="s">
        <v>76</v>
      </c>
      <c r="DA447" t="s">
        <v>70</v>
      </c>
      <c r="DB447" t="s">
        <v>70</v>
      </c>
      <c r="DC447" t="s">
        <v>72</v>
      </c>
      <c r="DD447" t="s">
        <v>98</v>
      </c>
      <c r="DE447" t="s">
        <v>97</v>
      </c>
      <c r="DF447">
        <v>0</v>
      </c>
      <c r="DG447" t="s">
        <v>991</v>
      </c>
      <c r="DH447" t="s">
        <v>75</v>
      </c>
      <c r="DI447" t="s">
        <v>75</v>
      </c>
      <c r="DJ447" t="s">
        <v>75</v>
      </c>
      <c r="DK447" t="s">
        <v>75</v>
      </c>
    </row>
    <row r="448" spans="1:115" x14ac:dyDescent="0.35">
      <c r="A448" t="s">
        <v>860</v>
      </c>
      <c r="B448" t="s">
        <v>994</v>
      </c>
      <c r="C448" t="s">
        <v>1004</v>
      </c>
      <c r="D448" t="s">
        <v>1005</v>
      </c>
      <c r="E448" t="s">
        <v>988</v>
      </c>
      <c r="F448" t="s">
        <v>1006</v>
      </c>
      <c r="G448" t="s">
        <v>242</v>
      </c>
      <c r="H448" t="s">
        <v>1024</v>
      </c>
      <c r="I448" t="s">
        <v>304</v>
      </c>
      <c r="J448" t="s">
        <v>1009</v>
      </c>
      <c r="K448" t="s">
        <v>75</v>
      </c>
      <c r="L448" t="s">
        <v>242</v>
      </c>
      <c r="M448" t="s">
        <v>304</v>
      </c>
      <c r="N448" t="s">
        <v>990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</v>
      </c>
      <c r="AE448">
        <v>2</v>
      </c>
      <c r="AF448">
        <v>4</v>
      </c>
      <c r="AG448">
        <v>3</v>
      </c>
      <c r="AH448">
        <v>0</v>
      </c>
      <c r="AI448">
        <v>0</v>
      </c>
      <c r="AJ448">
        <v>3</v>
      </c>
      <c r="AK448">
        <v>1</v>
      </c>
      <c r="AL448">
        <v>3</v>
      </c>
      <c r="AM448">
        <v>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3</v>
      </c>
      <c r="CD448">
        <v>0</v>
      </c>
      <c r="CE448">
        <v>3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 t="s">
        <v>2</v>
      </c>
      <c r="CP448" t="s">
        <v>44</v>
      </c>
      <c r="CQ448" t="s">
        <v>862</v>
      </c>
      <c r="CR448" t="s">
        <v>863</v>
      </c>
      <c r="CS448" t="s">
        <v>318</v>
      </c>
      <c r="CT448" t="s">
        <v>860</v>
      </c>
      <c r="CU448" t="s">
        <v>852</v>
      </c>
      <c r="CV448" t="s">
        <v>319</v>
      </c>
      <c r="CW448">
        <v>2017</v>
      </c>
      <c r="CX448">
        <v>11</v>
      </c>
      <c r="CY448" t="s">
        <v>74</v>
      </c>
      <c r="CZ448" t="s">
        <v>217</v>
      </c>
      <c r="DA448" t="s">
        <v>70</v>
      </c>
      <c r="DB448" t="s">
        <v>283</v>
      </c>
      <c r="DC448" t="s">
        <v>285</v>
      </c>
      <c r="DD448" t="s">
        <v>321</v>
      </c>
      <c r="DE448" t="s">
        <v>320</v>
      </c>
      <c r="DF448">
        <v>0</v>
      </c>
      <c r="DG448" t="s">
        <v>991</v>
      </c>
      <c r="DH448" t="s">
        <v>75</v>
      </c>
      <c r="DI448" t="s">
        <v>75</v>
      </c>
      <c r="DJ448" t="s">
        <v>75</v>
      </c>
      <c r="DK448" t="s">
        <v>75</v>
      </c>
    </row>
    <row r="449" spans="1:115" x14ac:dyDescent="0.35">
      <c r="A449" t="s">
        <v>860</v>
      </c>
      <c r="B449" t="s">
        <v>994</v>
      </c>
      <c r="C449" t="s">
        <v>1004</v>
      </c>
      <c r="D449" t="s">
        <v>1005</v>
      </c>
      <c r="E449" t="s">
        <v>988</v>
      </c>
      <c r="F449" t="s">
        <v>1006</v>
      </c>
      <c r="G449" t="s">
        <v>242</v>
      </c>
      <c r="H449" t="s">
        <v>1024</v>
      </c>
      <c r="I449" t="s">
        <v>304</v>
      </c>
      <c r="J449" t="s">
        <v>1009</v>
      </c>
      <c r="K449" t="s">
        <v>75</v>
      </c>
      <c r="L449" t="s">
        <v>242</v>
      </c>
      <c r="M449" t="s">
        <v>304</v>
      </c>
      <c r="N449" t="s">
        <v>990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2</v>
      </c>
      <c r="AF449">
        <v>15</v>
      </c>
      <c r="AG449">
        <v>2</v>
      </c>
      <c r="AH449">
        <v>0</v>
      </c>
      <c r="AI449">
        <v>0</v>
      </c>
      <c r="AJ449">
        <v>2</v>
      </c>
      <c r="AK449">
        <v>2</v>
      </c>
      <c r="AL449">
        <v>13</v>
      </c>
      <c r="AM449">
        <v>2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2</v>
      </c>
      <c r="CD449">
        <v>0</v>
      </c>
      <c r="CE449">
        <v>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 t="s">
        <v>2</v>
      </c>
      <c r="CP449" t="s">
        <v>44</v>
      </c>
      <c r="CQ449" t="s">
        <v>862</v>
      </c>
      <c r="CR449" t="s">
        <v>863</v>
      </c>
      <c r="CS449" t="s">
        <v>336</v>
      </c>
      <c r="CT449" t="s">
        <v>860</v>
      </c>
      <c r="CU449" t="s">
        <v>852</v>
      </c>
      <c r="CV449" t="s">
        <v>337</v>
      </c>
      <c r="CW449">
        <v>2015</v>
      </c>
      <c r="CX449">
        <v>1</v>
      </c>
      <c r="CY449" t="s">
        <v>74</v>
      </c>
      <c r="CZ449" t="s">
        <v>217</v>
      </c>
      <c r="DA449" t="s">
        <v>70</v>
      </c>
      <c r="DB449" t="s">
        <v>283</v>
      </c>
      <c r="DC449" t="s">
        <v>285</v>
      </c>
      <c r="DD449" t="s">
        <v>339</v>
      </c>
      <c r="DE449" t="s">
        <v>338</v>
      </c>
      <c r="DF449">
        <v>0</v>
      </c>
      <c r="DG449" t="s">
        <v>991</v>
      </c>
      <c r="DH449" t="s">
        <v>75</v>
      </c>
      <c r="DI449" t="s">
        <v>75</v>
      </c>
      <c r="DJ449" t="s">
        <v>75</v>
      </c>
      <c r="DK449" t="s">
        <v>75</v>
      </c>
    </row>
    <row r="450" spans="1:115" x14ac:dyDescent="0.35">
      <c r="A450" t="s">
        <v>860</v>
      </c>
      <c r="B450" t="s">
        <v>994</v>
      </c>
      <c r="C450" t="s">
        <v>1004</v>
      </c>
      <c r="D450" t="s">
        <v>1112</v>
      </c>
      <c r="E450" t="s">
        <v>988</v>
      </c>
      <c r="F450" t="s">
        <v>1006</v>
      </c>
      <c r="G450" t="s">
        <v>242</v>
      </c>
      <c r="H450" t="s">
        <v>1024</v>
      </c>
      <c r="I450" t="s">
        <v>1113</v>
      </c>
      <c r="J450" t="s">
        <v>1114</v>
      </c>
      <c r="K450" t="s">
        <v>75</v>
      </c>
      <c r="L450" t="s">
        <v>242</v>
      </c>
      <c r="M450" t="s">
        <v>242</v>
      </c>
      <c r="N450" t="s">
        <v>990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6</v>
      </c>
      <c r="AE450">
        <v>0</v>
      </c>
      <c r="AF450">
        <v>3</v>
      </c>
      <c r="AG450">
        <v>6</v>
      </c>
      <c r="AH450">
        <v>0</v>
      </c>
      <c r="AI450">
        <v>0</v>
      </c>
      <c r="AJ450">
        <v>6</v>
      </c>
      <c r="AK450">
        <v>0</v>
      </c>
      <c r="AL450">
        <v>3</v>
      </c>
      <c r="AM450">
        <v>6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5</v>
      </c>
      <c r="CD450">
        <v>0</v>
      </c>
      <c r="CE450">
        <v>6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 t="s">
        <v>2</v>
      </c>
      <c r="CP450" t="s">
        <v>44</v>
      </c>
      <c r="CQ450" t="s">
        <v>862</v>
      </c>
      <c r="CR450" t="s">
        <v>863</v>
      </c>
      <c r="CS450" t="s">
        <v>612</v>
      </c>
      <c r="CT450" t="s">
        <v>860</v>
      </c>
      <c r="CU450" t="s">
        <v>852</v>
      </c>
      <c r="CV450" t="s">
        <v>614</v>
      </c>
      <c r="CW450">
        <v>2018</v>
      </c>
      <c r="CX450">
        <v>7</v>
      </c>
      <c r="CY450" t="s">
        <v>74</v>
      </c>
      <c r="CZ450" t="s">
        <v>217</v>
      </c>
      <c r="DA450" t="s">
        <v>70</v>
      </c>
      <c r="DB450" t="s">
        <v>611</v>
      </c>
      <c r="DC450" t="s">
        <v>613</v>
      </c>
      <c r="DD450" t="s">
        <v>616</v>
      </c>
      <c r="DE450" t="s">
        <v>615</v>
      </c>
      <c r="DF450">
        <v>0</v>
      </c>
      <c r="DG450" t="s">
        <v>991</v>
      </c>
      <c r="DH450" t="s">
        <v>75</v>
      </c>
      <c r="DI450" t="s">
        <v>75</v>
      </c>
      <c r="DJ450" t="s">
        <v>75</v>
      </c>
      <c r="DK450" t="s">
        <v>75</v>
      </c>
    </row>
    <row r="451" spans="1:115" x14ac:dyDescent="0.35">
      <c r="A451" t="s">
        <v>860</v>
      </c>
      <c r="B451" t="s">
        <v>994</v>
      </c>
      <c r="C451" t="s">
        <v>1004</v>
      </c>
      <c r="D451" t="s">
        <v>1005</v>
      </c>
      <c r="E451" t="s">
        <v>988</v>
      </c>
      <c r="F451" t="s">
        <v>1006</v>
      </c>
      <c r="G451" t="s">
        <v>242</v>
      </c>
      <c r="H451" t="s">
        <v>1024</v>
      </c>
      <c r="I451" t="s">
        <v>304</v>
      </c>
      <c r="J451" t="s">
        <v>1009</v>
      </c>
      <c r="K451" t="s">
        <v>75</v>
      </c>
      <c r="L451" t="s">
        <v>242</v>
      </c>
      <c r="M451" t="s">
        <v>304</v>
      </c>
      <c r="N451" t="s">
        <v>990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</v>
      </c>
      <c r="AE451">
        <v>8</v>
      </c>
      <c r="AF451">
        <v>6</v>
      </c>
      <c r="AG451">
        <v>3</v>
      </c>
      <c r="AH451">
        <v>0</v>
      </c>
      <c r="AI451">
        <v>0</v>
      </c>
      <c r="AJ451">
        <v>3</v>
      </c>
      <c r="AK451">
        <v>8</v>
      </c>
      <c r="AL451">
        <v>6</v>
      </c>
      <c r="AM451">
        <v>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3</v>
      </c>
      <c r="CD451">
        <v>0</v>
      </c>
      <c r="CE451">
        <v>3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 t="s">
        <v>2</v>
      </c>
      <c r="CP451" t="s">
        <v>44</v>
      </c>
      <c r="CQ451" t="s">
        <v>862</v>
      </c>
      <c r="CR451" t="s">
        <v>863</v>
      </c>
      <c r="CS451" t="s">
        <v>355</v>
      </c>
      <c r="CT451" t="s">
        <v>860</v>
      </c>
      <c r="CU451" t="s">
        <v>852</v>
      </c>
      <c r="CV451" t="s">
        <v>356</v>
      </c>
      <c r="CW451">
        <v>2019</v>
      </c>
      <c r="CX451">
        <v>10</v>
      </c>
      <c r="CY451" t="s">
        <v>74</v>
      </c>
      <c r="CZ451" t="s">
        <v>217</v>
      </c>
      <c r="DA451" t="s">
        <v>70</v>
      </c>
      <c r="DB451" t="s">
        <v>283</v>
      </c>
      <c r="DC451" t="s">
        <v>285</v>
      </c>
      <c r="DD451" t="s">
        <v>358</v>
      </c>
      <c r="DE451" t="s">
        <v>357</v>
      </c>
      <c r="DF451">
        <v>0</v>
      </c>
      <c r="DG451" t="s">
        <v>991</v>
      </c>
      <c r="DH451" t="s">
        <v>75</v>
      </c>
      <c r="DI451" t="s">
        <v>75</v>
      </c>
      <c r="DJ451" t="s">
        <v>75</v>
      </c>
      <c r="DK451" t="s">
        <v>75</v>
      </c>
    </row>
    <row r="452" spans="1:115" x14ac:dyDescent="0.35">
      <c r="A452" t="s">
        <v>860</v>
      </c>
      <c r="B452" t="s">
        <v>985</v>
      </c>
      <c r="C452" t="s">
        <v>986</v>
      </c>
      <c r="D452" t="s">
        <v>1039</v>
      </c>
      <c r="E452" t="s">
        <v>988</v>
      </c>
      <c r="F452" t="s">
        <v>989</v>
      </c>
      <c r="G452" t="s">
        <v>242</v>
      </c>
      <c r="H452" t="s">
        <v>1024</v>
      </c>
      <c r="I452" t="s">
        <v>1040</v>
      </c>
      <c r="J452" t="s">
        <v>1041</v>
      </c>
      <c r="K452" t="s">
        <v>75</v>
      </c>
      <c r="L452" t="s">
        <v>242</v>
      </c>
      <c r="M452" t="s">
        <v>242</v>
      </c>
      <c r="N452" t="s">
        <v>990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3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3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 t="s">
        <v>2</v>
      </c>
      <c r="CP452" t="s">
        <v>44</v>
      </c>
      <c r="CQ452" t="s">
        <v>862</v>
      </c>
      <c r="CR452" t="s">
        <v>863</v>
      </c>
      <c r="CS452" t="s">
        <v>91</v>
      </c>
      <c r="CT452" t="s">
        <v>860</v>
      </c>
      <c r="CU452" t="s">
        <v>851</v>
      </c>
      <c r="CV452" t="s">
        <v>93</v>
      </c>
      <c r="CW452">
        <v>2018</v>
      </c>
      <c r="CX452">
        <v>4</v>
      </c>
      <c r="CY452" t="s">
        <v>80</v>
      </c>
      <c r="CZ452" t="s">
        <v>76</v>
      </c>
      <c r="DA452" t="s">
        <v>70</v>
      </c>
      <c r="DB452" t="s">
        <v>70</v>
      </c>
      <c r="DC452" t="s">
        <v>92</v>
      </c>
      <c r="DD452" t="s">
        <v>95</v>
      </c>
      <c r="DE452" t="s">
        <v>94</v>
      </c>
      <c r="DF452">
        <v>0</v>
      </c>
      <c r="DG452" t="s">
        <v>991</v>
      </c>
      <c r="DH452" t="s">
        <v>75</v>
      </c>
      <c r="DI452" t="s">
        <v>75</v>
      </c>
      <c r="DJ452" t="s">
        <v>75</v>
      </c>
      <c r="DK452" t="s">
        <v>75</v>
      </c>
    </row>
    <row r="453" spans="1:115" x14ac:dyDescent="0.35">
      <c r="A453" t="s">
        <v>860</v>
      </c>
      <c r="B453" t="s">
        <v>985</v>
      </c>
      <c r="C453" t="s">
        <v>986</v>
      </c>
      <c r="D453" t="s">
        <v>987</v>
      </c>
      <c r="E453" t="s">
        <v>988</v>
      </c>
      <c r="F453" t="s">
        <v>989</v>
      </c>
      <c r="G453" t="s">
        <v>242</v>
      </c>
      <c r="H453" t="s">
        <v>1024</v>
      </c>
      <c r="I453" t="s">
        <v>73</v>
      </c>
      <c r="J453" t="s">
        <v>1050</v>
      </c>
      <c r="K453" t="s">
        <v>75</v>
      </c>
      <c r="L453" t="s">
        <v>242</v>
      </c>
      <c r="M453" t="s">
        <v>242</v>
      </c>
      <c r="N453" t="s">
        <v>990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 t="s">
        <v>2</v>
      </c>
      <c r="CP453" t="s">
        <v>44</v>
      </c>
      <c r="CQ453" t="s">
        <v>862</v>
      </c>
      <c r="CR453" t="s">
        <v>863</v>
      </c>
      <c r="CS453" t="s">
        <v>103</v>
      </c>
      <c r="CT453" t="s">
        <v>860</v>
      </c>
      <c r="CU453" t="s">
        <v>851</v>
      </c>
      <c r="CV453" t="s">
        <v>73</v>
      </c>
      <c r="CW453">
        <v>2020</v>
      </c>
      <c r="CX453">
        <v>4</v>
      </c>
      <c r="CY453" t="s">
        <v>74</v>
      </c>
      <c r="CZ453" t="s">
        <v>76</v>
      </c>
      <c r="DA453" t="s">
        <v>70</v>
      </c>
      <c r="DB453" t="s">
        <v>70</v>
      </c>
      <c r="DC453" t="s">
        <v>72</v>
      </c>
      <c r="DD453" t="s">
        <v>105</v>
      </c>
      <c r="DE453" t="s">
        <v>104</v>
      </c>
      <c r="DF453">
        <v>0</v>
      </c>
      <c r="DG453" t="s">
        <v>991</v>
      </c>
      <c r="DH453" t="s">
        <v>75</v>
      </c>
      <c r="DI453" t="s">
        <v>75</v>
      </c>
      <c r="DJ453" t="s">
        <v>75</v>
      </c>
      <c r="DK453" t="s">
        <v>75</v>
      </c>
    </row>
    <row r="454" spans="1:115" x14ac:dyDescent="0.35">
      <c r="A454" t="s">
        <v>860</v>
      </c>
      <c r="B454" t="s">
        <v>994</v>
      </c>
      <c r="C454" t="s">
        <v>1004</v>
      </c>
      <c r="D454" t="s">
        <v>1005</v>
      </c>
      <c r="E454" t="s">
        <v>988</v>
      </c>
      <c r="F454" t="s">
        <v>1006</v>
      </c>
      <c r="G454" t="s">
        <v>242</v>
      </c>
      <c r="H454" t="s">
        <v>1024</v>
      </c>
      <c r="I454" t="s">
        <v>1225</v>
      </c>
      <c r="J454" t="s">
        <v>1226</v>
      </c>
      <c r="K454" t="s">
        <v>75</v>
      </c>
      <c r="L454" t="s">
        <v>242</v>
      </c>
      <c r="M454" t="s">
        <v>304</v>
      </c>
      <c r="N454" t="s">
        <v>990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 t="s">
        <v>2</v>
      </c>
      <c r="CP454" t="s">
        <v>44</v>
      </c>
      <c r="CQ454" t="s">
        <v>862</v>
      </c>
      <c r="CR454" t="s">
        <v>863</v>
      </c>
      <c r="CS454" t="s">
        <v>368</v>
      </c>
      <c r="CT454" t="s">
        <v>860</v>
      </c>
      <c r="CU454" t="s">
        <v>852</v>
      </c>
      <c r="CV454" t="s">
        <v>1225</v>
      </c>
      <c r="CW454">
        <v>2016</v>
      </c>
      <c r="CX454">
        <v>11</v>
      </c>
      <c r="CY454" t="s">
        <v>74</v>
      </c>
      <c r="CZ454" t="s">
        <v>217</v>
      </c>
      <c r="DA454" t="s">
        <v>70</v>
      </c>
      <c r="DB454" t="s">
        <v>283</v>
      </c>
      <c r="DC454" t="s">
        <v>285</v>
      </c>
      <c r="DD454" t="s">
        <v>216</v>
      </c>
      <c r="DE454" t="s">
        <v>349</v>
      </c>
      <c r="DF454">
        <v>0</v>
      </c>
      <c r="DG454" t="s">
        <v>991</v>
      </c>
      <c r="DH454" t="s">
        <v>75</v>
      </c>
      <c r="DI454" t="s">
        <v>75</v>
      </c>
      <c r="DJ454" t="s">
        <v>75</v>
      </c>
      <c r="DK454" t="s">
        <v>75</v>
      </c>
    </row>
    <row r="455" spans="1:115" x14ac:dyDescent="0.35">
      <c r="A455" t="s">
        <v>860</v>
      </c>
      <c r="B455" t="s">
        <v>994</v>
      </c>
      <c r="C455" t="s">
        <v>1004</v>
      </c>
      <c r="D455" t="s">
        <v>1005</v>
      </c>
      <c r="E455" t="s">
        <v>988</v>
      </c>
      <c r="F455" t="s">
        <v>1006</v>
      </c>
      <c r="G455" t="s">
        <v>242</v>
      </c>
      <c r="H455" t="s">
        <v>1024</v>
      </c>
      <c r="I455" t="s">
        <v>333</v>
      </c>
      <c r="J455" t="s">
        <v>1221</v>
      </c>
      <c r="K455" t="s">
        <v>75</v>
      </c>
      <c r="L455" t="s">
        <v>242</v>
      </c>
      <c r="M455" t="s">
        <v>304</v>
      </c>
      <c r="N455" t="s">
        <v>990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4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4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 t="s">
        <v>2</v>
      </c>
      <c r="CP455" t="s">
        <v>44</v>
      </c>
      <c r="CQ455" t="s">
        <v>862</v>
      </c>
      <c r="CR455" t="s">
        <v>863</v>
      </c>
      <c r="CS455" t="s">
        <v>332</v>
      </c>
      <c r="CT455" t="s">
        <v>860</v>
      </c>
      <c r="CU455" t="s">
        <v>852</v>
      </c>
      <c r="CV455" t="s">
        <v>333</v>
      </c>
      <c r="CW455">
        <v>2017</v>
      </c>
      <c r="CX455">
        <v>12</v>
      </c>
      <c r="CY455" t="s">
        <v>74</v>
      </c>
      <c r="CZ455" t="s">
        <v>217</v>
      </c>
      <c r="DA455" t="s">
        <v>70</v>
      </c>
      <c r="DB455" t="s">
        <v>283</v>
      </c>
      <c r="DC455" t="s">
        <v>285</v>
      </c>
      <c r="DD455" t="s">
        <v>335</v>
      </c>
      <c r="DE455" t="s">
        <v>334</v>
      </c>
      <c r="DF455">
        <v>0</v>
      </c>
      <c r="DG455" t="s">
        <v>991</v>
      </c>
      <c r="DH455" t="s">
        <v>75</v>
      </c>
      <c r="DI455" t="s">
        <v>75</v>
      </c>
      <c r="DJ455" t="s">
        <v>75</v>
      </c>
      <c r="DK455" t="s">
        <v>75</v>
      </c>
    </row>
    <row r="456" spans="1:115" x14ac:dyDescent="0.35">
      <c r="A456" t="s">
        <v>860</v>
      </c>
      <c r="B456" t="s">
        <v>994</v>
      </c>
      <c r="C456" t="s">
        <v>1004</v>
      </c>
      <c r="D456" t="s">
        <v>1115</v>
      </c>
      <c r="E456" t="s">
        <v>988</v>
      </c>
      <c r="F456" t="s">
        <v>1006</v>
      </c>
      <c r="G456" t="s">
        <v>242</v>
      </c>
      <c r="H456" t="s">
        <v>1024</v>
      </c>
      <c r="I456" t="s">
        <v>1290</v>
      </c>
      <c r="J456" t="s">
        <v>1116</v>
      </c>
      <c r="K456" t="s">
        <v>75</v>
      </c>
      <c r="L456" t="s">
        <v>242</v>
      </c>
      <c r="M456" t="s">
        <v>304</v>
      </c>
      <c r="N456" t="s">
        <v>990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5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4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 t="s">
        <v>2</v>
      </c>
      <c r="CP456" t="s">
        <v>44</v>
      </c>
      <c r="CQ456" t="s">
        <v>862</v>
      </c>
      <c r="CR456" t="s">
        <v>863</v>
      </c>
      <c r="CS456" t="s">
        <v>301</v>
      </c>
      <c r="CT456" t="s">
        <v>860</v>
      </c>
      <c r="CU456" t="s">
        <v>852</v>
      </c>
      <c r="CV456" t="s">
        <v>302</v>
      </c>
      <c r="CW456">
        <v>2019</v>
      </c>
      <c r="CX456">
        <v>4</v>
      </c>
      <c r="CY456" t="s">
        <v>80</v>
      </c>
      <c r="CZ456" t="s">
        <v>217</v>
      </c>
      <c r="DA456" t="s">
        <v>70</v>
      </c>
      <c r="DB456" t="s">
        <v>283</v>
      </c>
      <c r="DC456" t="s">
        <v>213</v>
      </c>
      <c r="DD456" t="s">
        <v>300</v>
      </c>
      <c r="DE456" t="s">
        <v>299</v>
      </c>
      <c r="DF456">
        <v>0</v>
      </c>
      <c r="DG456" t="s">
        <v>991</v>
      </c>
      <c r="DH456" t="s">
        <v>75</v>
      </c>
      <c r="DI456" t="s">
        <v>75</v>
      </c>
      <c r="DJ456" t="s">
        <v>75</v>
      </c>
      <c r="DK456" t="s">
        <v>75</v>
      </c>
    </row>
    <row r="457" spans="1:115" x14ac:dyDescent="0.35">
      <c r="A457" t="s">
        <v>860</v>
      </c>
      <c r="B457" t="s">
        <v>994</v>
      </c>
      <c r="C457" t="s">
        <v>1004</v>
      </c>
      <c r="D457" t="s">
        <v>1118</v>
      </c>
      <c r="E457" t="s">
        <v>988</v>
      </c>
      <c r="F457" t="s">
        <v>1006</v>
      </c>
      <c r="G457" t="s">
        <v>242</v>
      </c>
      <c r="H457" t="s">
        <v>1024</v>
      </c>
      <c r="I457" t="s">
        <v>1275</v>
      </c>
      <c r="J457" t="s">
        <v>1276</v>
      </c>
      <c r="K457" t="s">
        <v>75</v>
      </c>
      <c r="L457" t="s">
        <v>242</v>
      </c>
      <c r="M457" t="s">
        <v>242</v>
      </c>
      <c r="N457" t="s">
        <v>990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5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4</v>
      </c>
      <c r="AL457">
        <v>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 t="s">
        <v>2</v>
      </c>
      <c r="CP457" t="s">
        <v>44</v>
      </c>
      <c r="CQ457" t="s">
        <v>862</v>
      </c>
      <c r="CR457" t="s">
        <v>863</v>
      </c>
      <c r="CS457" t="s">
        <v>622</v>
      </c>
      <c r="CT457" t="s">
        <v>860</v>
      </c>
      <c r="CU457" t="s">
        <v>852</v>
      </c>
      <c r="CV457" t="s">
        <v>623</v>
      </c>
      <c r="CW457">
        <v>2019</v>
      </c>
      <c r="CX457">
        <v>10</v>
      </c>
      <c r="CY457" t="s">
        <v>74</v>
      </c>
      <c r="CZ457" t="s">
        <v>217</v>
      </c>
      <c r="DA457" t="s">
        <v>70</v>
      </c>
      <c r="DB457" t="s">
        <v>611</v>
      </c>
      <c r="DC457" t="s">
        <v>618</v>
      </c>
      <c r="DD457" t="s">
        <v>75</v>
      </c>
      <c r="DE457" t="s">
        <v>75</v>
      </c>
      <c r="DF457">
        <v>0</v>
      </c>
      <c r="DG457" t="s">
        <v>991</v>
      </c>
      <c r="DH457" t="s">
        <v>75</v>
      </c>
      <c r="DI457" t="s">
        <v>75</v>
      </c>
      <c r="DJ457" t="s">
        <v>75</v>
      </c>
      <c r="DK457" t="s">
        <v>75</v>
      </c>
    </row>
    <row r="458" spans="1:115" x14ac:dyDescent="0.35">
      <c r="A458" t="s">
        <v>860</v>
      </c>
      <c r="B458" t="s">
        <v>985</v>
      </c>
      <c r="C458" t="s">
        <v>1017</v>
      </c>
      <c r="D458" t="s">
        <v>1042</v>
      </c>
      <c r="E458" t="s">
        <v>988</v>
      </c>
      <c r="F458" t="s">
        <v>1019</v>
      </c>
      <c r="G458" t="s">
        <v>242</v>
      </c>
      <c r="H458" t="s">
        <v>1024</v>
      </c>
      <c r="I458" t="s">
        <v>492</v>
      </c>
      <c r="J458" t="s">
        <v>1157</v>
      </c>
      <c r="K458" t="s">
        <v>75</v>
      </c>
      <c r="L458" t="s">
        <v>242</v>
      </c>
      <c r="M458" t="s">
        <v>242</v>
      </c>
      <c r="N458" t="s">
        <v>990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4</v>
      </c>
      <c r="AF458">
        <v>5</v>
      </c>
      <c r="AG458">
        <v>0</v>
      </c>
      <c r="AH458">
        <v>0</v>
      </c>
      <c r="AI458">
        <v>0</v>
      </c>
      <c r="AJ458">
        <v>0</v>
      </c>
      <c r="AK458">
        <v>4</v>
      </c>
      <c r="AL458">
        <v>5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 t="s">
        <v>2</v>
      </c>
      <c r="CP458" t="s">
        <v>44</v>
      </c>
      <c r="CQ458" t="s">
        <v>862</v>
      </c>
      <c r="CR458" t="s">
        <v>863</v>
      </c>
      <c r="CS458" t="s">
        <v>490</v>
      </c>
      <c r="CT458" t="s">
        <v>860</v>
      </c>
      <c r="CU458" t="s">
        <v>851</v>
      </c>
      <c r="CV458" t="s">
        <v>492</v>
      </c>
      <c r="CW458">
        <v>2018</v>
      </c>
      <c r="CX458">
        <v>7</v>
      </c>
      <c r="CY458" t="s">
        <v>74</v>
      </c>
      <c r="CZ458" t="s">
        <v>495</v>
      </c>
      <c r="DA458" t="s">
        <v>70</v>
      </c>
      <c r="DB458" t="s">
        <v>484</v>
      </c>
      <c r="DC458" t="s">
        <v>491</v>
      </c>
      <c r="DD458" t="s">
        <v>494</v>
      </c>
      <c r="DE458" t="s">
        <v>493</v>
      </c>
      <c r="DF458">
        <v>0</v>
      </c>
      <c r="DG458" t="s">
        <v>991</v>
      </c>
      <c r="DH458" t="s">
        <v>75</v>
      </c>
      <c r="DI458" t="s">
        <v>75</v>
      </c>
      <c r="DJ458" t="s">
        <v>75</v>
      </c>
      <c r="DK458" t="s">
        <v>75</v>
      </c>
    </row>
    <row r="459" spans="1:115" x14ac:dyDescent="0.35">
      <c r="A459" t="s">
        <v>860</v>
      </c>
      <c r="B459" t="s">
        <v>1010</v>
      </c>
      <c r="C459" t="s">
        <v>1256</v>
      </c>
      <c r="D459" t="s">
        <v>1257</v>
      </c>
      <c r="E459" t="s">
        <v>988</v>
      </c>
      <c r="F459" t="s">
        <v>1258</v>
      </c>
      <c r="G459" t="s">
        <v>242</v>
      </c>
      <c r="H459" t="s">
        <v>1024</v>
      </c>
      <c r="I459" t="s">
        <v>810</v>
      </c>
      <c r="J459" t="s">
        <v>1259</v>
      </c>
      <c r="K459" t="s">
        <v>75</v>
      </c>
      <c r="L459" t="s">
        <v>242</v>
      </c>
      <c r="M459" t="s">
        <v>242</v>
      </c>
      <c r="N459" t="s">
        <v>990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2</v>
      </c>
      <c r="AF459">
        <v>10</v>
      </c>
      <c r="AG459">
        <v>0</v>
      </c>
      <c r="AH459">
        <v>0</v>
      </c>
      <c r="AI459">
        <v>0</v>
      </c>
      <c r="AJ459">
        <v>0</v>
      </c>
      <c r="AK459">
        <v>2</v>
      </c>
      <c r="AL459">
        <v>8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 t="s">
        <v>2</v>
      </c>
      <c r="CP459" t="s">
        <v>44</v>
      </c>
      <c r="CQ459" t="s">
        <v>862</v>
      </c>
      <c r="CR459" t="s">
        <v>863</v>
      </c>
      <c r="CS459" t="s">
        <v>808</v>
      </c>
      <c r="CT459" t="s">
        <v>860</v>
      </c>
      <c r="CU459" t="s">
        <v>854</v>
      </c>
      <c r="CV459" t="s">
        <v>810</v>
      </c>
      <c r="CW459">
        <v>2018</v>
      </c>
      <c r="CX459">
        <v>9</v>
      </c>
      <c r="CY459" t="s">
        <v>74</v>
      </c>
      <c r="CZ459" t="s">
        <v>234</v>
      </c>
      <c r="DA459" t="s">
        <v>70</v>
      </c>
      <c r="DB459" t="s">
        <v>807</v>
      </c>
      <c r="DC459" t="s">
        <v>809</v>
      </c>
      <c r="DD459" t="s">
        <v>812</v>
      </c>
      <c r="DE459" t="s">
        <v>811</v>
      </c>
      <c r="DF459">
        <v>0</v>
      </c>
      <c r="DG459" t="s">
        <v>991</v>
      </c>
      <c r="DH459" t="s">
        <v>75</v>
      </c>
      <c r="DI459" t="s">
        <v>75</v>
      </c>
      <c r="DJ459" t="s">
        <v>75</v>
      </c>
      <c r="DK459" t="s">
        <v>75</v>
      </c>
    </row>
    <row r="460" spans="1:115" x14ac:dyDescent="0.35">
      <c r="A460" t="s">
        <v>860</v>
      </c>
      <c r="B460" t="s">
        <v>994</v>
      </c>
      <c r="C460" t="s">
        <v>1004</v>
      </c>
      <c r="D460" t="s">
        <v>1005</v>
      </c>
      <c r="E460" t="s">
        <v>988</v>
      </c>
      <c r="F460" t="s">
        <v>1006</v>
      </c>
      <c r="G460" t="s">
        <v>242</v>
      </c>
      <c r="H460" t="s">
        <v>1024</v>
      </c>
      <c r="I460" t="s">
        <v>304</v>
      </c>
      <c r="J460" t="s">
        <v>1009</v>
      </c>
      <c r="K460" t="s">
        <v>75</v>
      </c>
      <c r="L460" t="s">
        <v>242</v>
      </c>
      <c r="M460" t="s">
        <v>304</v>
      </c>
      <c r="N460" t="s">
        <v>990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3</v>
      </c>
      <c r="AE460">
        <v>0</v>
      </c>
      <c r="AF460">
        <v>2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2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 t="s">
        <v>2</v>
      </c>
      <c r="CP460" t="s">
        <v>44</v>
      </c>
      <c r="CQ460" t="s">
        <v>864</v>
      </c>
      <c r="CR460" t="s">
        <v>865</v>
      </c>
      <c r="CS460" t="s">
        <v>369</v>
      </c>
      <c r="CT460" t="s">
        <v>860</v>
      </c>
      <c r="CU460" t="s">
        <v>852</v>
      </c>
      <c r="CV460" t="s">
        <v>370</v>
      </c>
      <c r="CW460">
        <v>2019</v>
      </c>
      <c r="CX460">
        <v>10</v>
      </c>
      <c r="CY460" t="s">
        <v>74</v>
      </c>
      <c r="CZ460" t="s">
        <v>373</v>
      </c>
      <c r="DA460" t="s">
        <v>70</v>
      </c>
      <c r="DB460" t="s">
        <v>283</v>
      </c>
      <c r="DC460" t="s">
        <v>285</v>
      </c>
      <c r="DD460" t="s">
        <v>372</v>
      </c>
      <c r="DE460" t="s">
        <v>371</v>
      </c>
      <c r="DF460">
        <v>0</v>
      </c>
      <c r="DG460" t="s">
        <v>991</v>
      </c>
      <c r="DH460" t="s">
        <v>75</v>
      </c>
      <c r="DI460" t="s">
        <v>75</v>
      </c>
      <c r="DJ460" t="s">
        <v>75</v>
      </c>
      <c r="DK460" t="s">
        <v>75</v>
      </c>
    </row>
    <row r="461" spans="1:115" x14ac:dyDescent="0.35">
      <c r="A461" t="s">
        <v>860</v>
      </c>
      <c r="B461" t="s">
        <v>985</v>
      </c>
      <c r="C461" t="s">
        <v>986</v>
      </c>
      <c r="D461" t="s">
        <v>1039</v>
      </c>
      <c r="E461" t="s">
        <v>988</v>
      </c>
      <c r="F461" t="s">
        <v>989</v>
      </c>
      <c r="G461" t="s">
        <v>242</v>
      </c>
      <c r="H461" t="s">
        <v>1024</v>
      </c>
      <c r="I461" t="s">
        <v>1040</v>
      </c>
      <c r="J461" t="s">
        <v>1041</v>
      </c>
      <c r="K461" t="s">
        <v>75</v>
      </c>
      <c r="L461" t="s">
        <v>242</v>
      </c>
      <c r="M461" t="s">
        <v>242</v>
      </c>
      <c r="N461" t="s">
        <v>990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20</v>
      </c>
      <c r="AF461">
        <v>12</v>
      </c>
      <c r="AG461">
        <v>0</v>
      </c>
      <c r="AH461">
        <v>0</v>
      </c>
      <c r="AI461">
        <v>0</v>
      </c>
      <c r="AJ461">
        <v>0</v>
      </c>
      <c r="AK461">
        <v>16</v>
      </c>
      <c r="AL461">
        <v>11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 t="s">
        <v>2</v>
      </c>
      <c r="CP461" t="s">
        <v>44</v>
      </c>
      <c r="CQ461" t="s">
        <v>866</v>
      </c>
      <c r="CR461" t="s">
        <v>867</v>
      </c>
      <c r="CS461" t="s">
        <v>91</v>
      </c>
      <c r="CT461" t="s">
        <v>860</v>
      </c>
      <c r="CU461" t="s">
        <v>851</v>
      </c>
      <c r="CV461" t="s">
        <v>93</v>
      </c>
      <c r="CW461">
        <v>2018</v>
      </c>
      <c r="CX461">
        <v>4</v>
      </c>
      <c r="CY461" t="s">
        <v>80</v>
      </c>
      <c r="CZ461" t="s">
        <v>76</v>
      </c>
      <c r="DA461" t="s">
        <v>70</v>
      </c>
      <c r="DB461" t="s">
        <v>70</v>
      </c>
      <c r="DC461" t="s">
        <v>92</v>
      </c>
      <c r="DD461" t="s">
        <v>95</v>
      </c>
      <c r="DE461" t="s">
        <v>94</v>
      </c>
      <c r="DF461">
        <v>0</v>
      </c>
      <c r="DG461" t="s">
        <v>991</v>
      </c>
      <c r="DH461" t="s">
        <v>75</v>
      </c>
      <c r="DI461" t="s">
        <v>75</v>
      </c>
      <c r="DJ461" t="s">
        <v>75</v>
      </c>
      <c r="DK461" t="s">
        <v>75</v>
      </c>
    </row>
    <row r="462" spans="1:115" x14ac:dyDescent="0.35">
      <c r="A462" t="s">
        <v>860</v>
      </c>
      <c r="B462" t="s">
        <v>985</v>
      </c>
      <c r="C462" t="s">
        <v>986</v>
      </c>
      <c r="D462" t="s">
        <v>987</v>
      </c>
      <c r="E462" t="s">
        <v>988</v>
      </c>
      <c r="F462" t="s">
        <v>989</v>
      </c>
      <c r="G462" t="s">
        <v>242</v>
      </c>
      <c r="H462" t="s">
        <v>1024</v>
      </c>
      <c r="I462" t="s">
        <v>120</v>
      </c>
      <c r="J462" t="s">
        <v>1058</v>
      </c>
      <c r="K462" t="s">
        <v>75</v>
      </c>
      <c r="L462" t="s">
        <v>242</v>
      </c>
      <c r="M462" t="s">
        <v>242</v>
      </c>
      <c r="N462" t="s">
        <v>990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4</v>
      </c>
      <c r="AF462">
        <v>1</v>
      </c>
      <c r="AG462">
        <v>1</v>
      </c>
      <c r="AH462">
        <v>0</v>
      </c>
      <c r="AI462">
        <v>0</v>
      </c>
      <c r="AJ462">
        <v>0</v>
      </c>
      <c r="AK462">
        <v>3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 t="s">
        <v>2</v>
      </c>
      <c r="CP462" t="s">
        <v>44</v>
      </c>
      <c r="CQ462" t="s">
        <v>868</v>
      </c>
      <c r="CR462" t="s">
        <v>869</v>
      </c>
      <c r="CS462" t="s">
        <v>119</v>
      </c>
      <c r="CT462" t="s">
        <v>860</v>
      </c>
      <c r="CU462" t="s">
        <v>851</v>
      </c>
      <c r="CV462" t="s">
        <v>120</v>
      </c>
      <c r="CW462">
        <v>2019</v>
      </c>
      <c r="CX462">
        <v>3</v>
      </c>
      <c r="CY462" t="s">
        <v>74</v>
      </c>
      <c r="CZ462" t="s">
        <v>76</v>
      </c>
      <c r="DA462" t="s">
        <v>70</v>
      </c>
      <c r="DB462" t="s">
        <v>70</v>
      </c>
      <c r="DC462" t="s">
        <v>72</v>
      </c>
      <c r="DD462" t="s">
        <v>122</v>
      </c>
      <c r="DE462" t="s">
        <v>121</v>
      </c>
      <c r="DF462">
        <v>0</v>
      </c>
      <c r="DG462" t="s">
        <v>991</v>
      </c>
      <c r="DH462" t="s">
        <v>75</v>
      </c>
      <c r="DI462" t="s">
        <v>75</v>
      </c>
      <c r="DJ462" t="s">
        <v>75</v>
      </c>
      <c r="DK462" t="s">
        <v>75</v>
      </c>
    </row>
    <row r="463" spans="1:115" x14ac:dyDescent="0.35">
      <c r="A463" t="s">
        <v>860</v>
      </c>
      <c r="B463" t="s">
        <v>994</v>
      </c>
      <c r="C463" t="s">
        <v>1004</v>
      </c>
      <c r="D463" t="s">
        <v>1005</v>
      </c>
      <c r="E463" t="s">
        <v>988</v>
      </c>
      <c r="F463" t="s">
        <v>1006</v>
      </c>
      <c r="G463" t="s">
        <v>242</v>
      </c>
      <c r="H463" t="s">
        <v>1024</v>
      </c>
      <c r="I463" t="s">
        <v>1225</v>
      </c>
      <c r="J463" t="s">
        <v>1226</v>
      </c>
      <c r="K463" t="s">
        <v>75</v>
      </c>
      <c r="L463" t="s">
        <v>242</v>
      </c>
      <c r="M463" t="s">
        <v>304</v>
      </c>
      <c r="N463" t="s">
        <v>990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 t="s">
        <v>2</v>
      </c>
      <c r="CP463" t="s">
        <v>44</v>
      </c>
      <c r="CQ463" t="s">
        <v>868</v>
      </c>
      <c r="CR463" t="s">
        <v>869</v>
      </c>
      <c r="CS463" t="s">
        <v>368</v>
      </c>
      <c r="CT463" t="s">
        <v>860</v>
      </c>
      <c r="CU463" t="s">
        <v>852</v>
      </c>
      <c r="CV463" t="s">
        <v>1225</v>
      </c>
      <c r="CW463">
        <v>2016</v>
      </c>
      <c r="CX463">
        <v>11</v>
      </c>
      <c r="CY463" t="s">
        <v>74</v>
      </c>
      <c r="CZ463" t="s">
        <v>217</v>
      </c>
      <c r="DA463" t="s">
        <v>70</v>
      </c>
      <c r="DB463" t="s">
        <v>283</v>
      </c>
      <c r="DC463" t="s">
        <v>285</v>
      </c>
      <c r="DD463" t="s">
        <v>216</v>
      </c>
      <c r="DE463" t="s">
        <v>349</v>
      </c>
      <c r="DF463">
        <v>0</v>
      </c>
      <c r="DG463" t="s">
        <v>991</v>
      </c>
      <c r="DH463" t="s">
        <v>75</v>
      </c>
      <c r="DI463" t="s">
        <v>75</v>
      </c>
      <c r="DJ463" t="s">
        <v>75</v>
      </c>
      <c r="DK463" t="s">
        <v>75</v>
      </c>
    </row>
    <row r="464" spans="1:115" x14ac:dyDescent="0.35">
      <c r="A464" t="s">
        <v>860</v>
      </c>
      <c r="B464" t="s">
        <v>994</v>
      </c>
      <c r="C464" t="s">
        <v>1004</v>
      </c>
      <c r="D464" t="s">
        <v>1005</v>
      </c>
      <c r="E464" t="s">
        <v>988</v>
      </c>
      <c r="F464" t="s">
        <v>1006</v>
      </c>
      <c r="G464" t="s">
        <v>242</v>
      </c>
      <c r="H464" t="s">
        <v>1024</v>
      </c>
      <c r="I464" t="s">
        <v>304</v>
      </c>
      <c r="J464" t="s">
        <v>1009</v>
      </c>
      <c r="K464" t="s">
        <v>75</v>
      </c>
      <c r="L464" t="s">
        <v>242</v>
      </c>
      <c r="M464" t="s">
        <v>304</v>
      </c>
      <c r="N464" t="s">
        <v>990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 t="s">
        <v>2</v>
      </c>
      <c r="CP464" t="s">
        <v>44</v>
      </c>
      <c r="CQ464" t="s">
        <v>868</v>
      </c>
      <c r="CR464" t="s">
        <v>869</v>
      </c>
      <c r="CS464" t="s">
        <v>369</v>
      </c>
      <c r="CT464" t="s">
        <v>860</v>
      </c>
      <c r="CU464" t="s">
        <v>852</v>
      </c>
      <c r="CV464" t="s">
        <v>370</v>
      </c>
      <c r="CW464">
        <v>2019</v>
      </c>
      <c r="CX464">
        <v>10</v>
      </c>
      <c r="CY464" t="s">
        <v>74</v>
      </c>
      <c r="CZ464" t="s">
        <v>373</v>
      </c>
      <c r="DA464" t="s">
        <v>70</v>
      </c>
      <c r="DB464" t="s">
        <v>283</v>
      </c>
      <c r="DC464" t="s">
        <v>285</v>
      </c>
      <c r="DD464" t="s">
        <v>372</v>
      </c>
      <c r="DE464" t="s">
        <v>371</v>
      </c>
      <c r="DF464">
        <v>0</v>
      </c>
      <c r="DG464" t="s">
        <v>991</v>
      </c>
      <c r="DH464" t="s">
        <v>75</v>
      </c>
      <c r="DI464" t="s">
        <v>75</v>
      </c>
      <c r="DJ464" t="s">
        <v>75</v>
      </c>
      <c r="DK464" t="s">
        <v>75</v>
      </c>
    </row>
    <row r="465" spans="1:115" x14ac:dyDescent="0.35">
      <c r="A465" t="s">
        <v>75</v>
      </c>
      <c r="B465" t="s">
        <v>994</v>
      </c>
      <c r="C465" t="s">
        <v>1004</v>
      </c>
      <c r="D465" t="s">
        <v>1005</v>
      </c>
      <c r="E465" t="s">
        <v>988</v>
      </c>
      <c r="F465" t="s">
        <v>1006</v>
      </c>
      <c r="G465" t="s">
        <v>242</v>
      </c>
      <c r="H465" t="s">
        <v>1024</v>
      </c>
      <c r="I465" t="s">
        <v>1225</v>
      </c>
      <c r="J465" t="s">
        <v>1226</v>
      </c>
      <c r="K465" t="s">
        <v>75</v>
      </c>
      <c r="L465" t="s">
        <v>242</v>
      </c>
      <c r="M465" t="s">
        <v>304</v>
      </c>
      <c r="N465" t="s">
        <v>990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38977</v>
      </c>
      <c r="CM465">
        <v>0</v>
      </c>
      <c r="CN465">
        <v>0</v>
      </c>
      <c r="CO465" t="s">
        <v>2</v>
      </c>
      <c r="CP465" t="s">
        <v>43</v>
      </c>
      <c r="CQ465" t="s">
        <v>43</v>
      </c>
      <c r="CR465" t="s">
        <v>43</v>
      </c>
      <c r="CS465" t="s">
        <v>374</v>
      </c>
      <c r="CT465" t="s">
        <v>75</v>
      </c>
      <c r="CU465" t="s">
        <v>852</v>
      </c>
      <c r="CV465" t="s">
        <v>1225</v>
      </c>
      <c r="CW465">
        <v>2016</v>
      </c>
      <c r="CX465">
        <v>12</v>
      </c>
      <c r="CY465" t="s">
        <v>74</v>
      </c>
      <c r="CZ465" t="s">
        <v>217</v>
      </c>
      <c r="DA465" t="s">
        <v>70</v>
      </c>
      <c r="DB465" t="s">
        <v>283</v>
      </c>
      <c r="DC465" t="s">
        <v>285</v>
      </c>
      <c r="DD465" t="s">
        <v>75</v>
      </c>
      <c r="DE465" t="s">
        <v>75</v>
      </c>
      <c r="DF465">
        <v>0</v>
      </c>
      <c r="DG465" t="s">
        <v>991</v>
      </c>
      <c r="DH465" t="s">
        <v>75</v>
      </c>
      <c r="DI465" t="s">
        <v>75</v>
      </c>
      <c r="DJ465" t="s">
        <v>75</v>
      </c>
      <c r="DK465" t="s">
        <v>75</v>
      </c>
    </row>
    <row r="466" spans="1:115" x14ac:dyDescent="0.35">
      <c r="A466" t="s">
        <v>75</v>
      </c>
      <c r="B466" t="s">
        <v>985</v>
      </c>
      <c r="C466" t="s">
        <v>1017</v>
      </c>
      <c r="D466" t="s">
        <v>1030</v>
      </c>
      <c r="E466" t="s">
        <v>988</v>
      </c>
      <c r="F466" t="s">
        <v>1019</v>
      </c>
      <c r="G466" t="s">
        <v>242</v>
      </c>
      <c r="H466" t="s">
        <v>1024</v>
      </c>
      <c r="I466" t="s">
        <v>524</v>
      </c>
      <c r="J466" t="s">
        <v>1277</v>
      </c>
      <c r="K466" t="s">
        <v>75</v>
      </c>
      <c r="L466" t="s">
        <v>242</v>
      </c>
      <c r="M466" t="s">
        <v>242</v>
      </c>
      <c r="N466" t="s">
        <v>990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205</v>
      </c>
      <c r="CN466">
        <v>205</v>
      </c>
      <c r="CO466" t="s">
        <v>2</v>
      </c>
      <c r="CP466" t="s">
        <v>44</v>
      </c>
      <c r="CQ466" t="s">
        <v>43</v>
      </c>
      <c r="CR466" t="s">
        <v>43</v>
      </c>
      <c r="CS466" t="s">
        <v>523</v>
      </c>
      <c r="CT466" t="s">
        <v>75</v>
      </c>
      <c r="CU466" t="s">
        <v>851</v>
      </c>
      <c r="CV466" t="s">
        <v>524</v>
      </c>
      <c r="CW466">
        <v>2020</v>
      </c>
      <c r="CX466">
        <v>5</v>
      </c>
      <c r="CY466" t="s">
        <v>74</v>
      </c>
      <c r="CZ466" t="s">
        <v>83</v>
      </c>
      <c r="DA466" t="s">
        <v>70</v>
      </c>
      <c r="DB466" t="s">
        <v>484</v>
      </c>
      <c r="DC466" t="s">
        <v>485</v>
      </c>
      <c r="DD466" t="s">
        <v>526</v>
      </c>
      <c r="DE466" t="s">
        <v>525</v>
      </c>
      <c r="DF466">
        <v>0</v>
      </c>
      <c r="DG466" t="s">
        <v>991</v>
      </c>
      <c r="DH466" t="s">
        <v>1278</v>
      </c>
      <c r="DI466" t="s">
        <v>75</v>
      </c>
      <c r="DJ466" t="s">
        <v>75</v>
      </c>
      <c r="DK466" t="s">
        <v>75</v>
      </c>
    </row>
    <row r="467" spans="1:115" x14ac:dyDescent="0.35">
      <c r="A467" t="s">
        <v>75</v>
      </c>
      <c r="B467" t="s">
        <v>994</v>
      </c>
      <c r="C467" t="s">
        <v>1004</v>
      </c>
      <c r="D467" t="s">
        <v>1005</v>
      </c>
      <c r="E467" t="s">
        <v>988</v>
      </c>
      <c r="F467" t="s">
        <v>1006</v>
      </c>
      <c r="G467" t="s">
        <v>242</v>
      </c>
      <c r="H467" t="s">
        <v>1024</v>
      </c>
      <c r="I467" t="s">
        <v>304</v>
      </c>
      <c r="J467" t="s">
        <v>1009</v>
      </c>
      <c r="K467" t="s">
        <v>75</v>
      </c>
      <c r="L467" t="s">
        <v>242</v>
      </c>
      <c r="M467" t="s">
        <v>304</v>
      </c>
      <c r="N467" t="s">
        <v>990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635</v>
      </c>
      <c r="CN467">
        <v>635</v>
      </c>
      <c r="CO467" t="s">
        <v>2</v>
      </c>
      <c r="CP467" t="s">
        <v>44</v>
      </c>
      <c r="CQ467" t="s">
        <v>43</v>
      </c>
      <c r="CR467" t="s">
        <v>43</v>
      </c>
      <c r="CS467" t="s">
        <v>307</v>
      </c>
      <c r="CT467" t="s">
        <v>75</v>
      </c>
      <c r="CU467" t="s">
        <v>852</v>
      </c>
      <c r="CV467" t="s">
        <v>308</v>
      </c>
      <c r="CW467">
        <v>2017</v>
      </c>
      <c r="CX467">
        <v>10</v>
      </c>
      <c r="CY467" t="s">
        <v>80</v>
      </c>
      <c r="CZ467" t="s">
        <v>217</v>
      </c>
      <c r="DA467" t="s">
        <v>70</v>
      </c>
      <c r="DB467" t="s">
        <v>283</v>
      </c>
      <c r="DC467" t="s">
        <v>285</v>
      </c>
      <c r="DD467" t="s">
        <v>310</v>
      </c>
      <c r="DE467" t="s">
        <v>309</v>
      </c>
      <c r="DF467">
        <v>0</v>
      </c>
      <c r="DG467" t="s">
        <v>991</v>
      </c>
      <c r="DH467" t="s">
        <v>75</v>
      </c>
      <c r="DI467" t="s">
        <v>75</v>
      </c>
      <c r="DJ467" t="s">
        <v>75</v>
      </c>
      <c r="DK467" t="s">
        <v>75</v>
      </c>
    </row>
    <row r="468" spans="1:115" x14ac:dyDescent="0.35">
      <c r="A468" t="s">
        <v>75</v>
      </c>
      <c r="B468" t="s">
        <v>994</v>
      </c>
      <c r="C468" t="s">
        <v>1004</v>
      </c>
      <c r="D468" t="s">
        <v>1115</v>
      </c>
      <c r="E468" t="s">
        <v>988</v>
      </c>
      <c r="F468" t="s">
        <v>1006</v>
      </c>
      <c r="G468" t="s">
        <v>242</v>
      </c>
      <c r="H468" t="s">
        <v>1024</v>
      </c>
      <c r="I468" t="s">
        <v>1290</v>
      </c>
      <c r="J468" t="s">
        <v>1116</v>
      </c>
      <c r="K468" t="s">
        <v>75</v>
      </c>
      <c r="L468" t="s">
        <v>242</v>
      </c>
      <c r="M468" t="s">
        <v>304</v>
      </c>
      <c r="N468" t="s">
        <v>990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799</v>
      </c>
      <c r="CN468">
        <v>799</v>
      </c>
      <c r="CO468" t="s">
        <v>2</v>
      </c>
      <c r="CP468" t="s">
        <v>44</v>
      </c>
      <c r="CQ468" t="s">
        <v>43</v>
      </c>
      <c r="CR468" t="s">
        <v>43</v>
      </c>
      <c r="CS468" t="s">
        <v>301</v>
      </c>
      <c r="CT468" t="s">
        <v>75</v>
      </c>
      <c r="CU468" t="s">
        <v>852</v>
      </c>
      <c r="CV468" t="s">
        <v>302</v>
      </c>
      <c r="CW468">
        <v>2019</v>
      </c>
      <c r="CX468">
        <v>4</v>
      </c>
      <c r="CY468" t="s">
        <v>80</v>
      </c>
      <c r="CZ468" t="s">
        <v>217</v>
      </c>
      <c r="DA468" t="s">
        <v>70</v>
      </c>
      <c r="DB468" t="s">
        <v>283</v>
      </c>
      <c r="DC468" t="s">
        <v>213</v>
      </c>
      <c r="DD468" t="s">
        <v>300</v>
      </c>
      <c r="DE468" t="s">
        <v>299</v>
      </c>
      <c r="DF468">
        <v>0</v>
      </c>
      <c r="DG468" t="s">
        <v>991</v>
      </c>
      <c r="DH468" t="s">
        <v>75</v>
      </c>
      <c r="DI468" t="s">
        <v>75</v>
      </c>
      <c r="DJ468" t="s">
        <v>75</v>
      </c>
      <c r="DK468" t="s">
        <v>75</v>
      </c>
    </row>
    <row r="469" spans="1:115" x14ac:dyDescent="0.35">
      <c r="A469" t="s">
        <v>75</v>
      </c>
      <c r="B469" t="s">
        <v>1045</v>
      </c>
      <c r="C469" t="s">
        <v>1197</v>
      </c>
      <c r="D469" t="s">
        <v>1198</v>
      </c>
      <c r="E469" t="s">
        <v>988</v>
      </c>
      <c r="F469" t="s">
        <v>1199</v>
      </c>
      <c r="G469" t="s">
        <v>242</v>
      </c>
      <c r="H469" t="s">
        <v>1024</v>
      </c>
      <c r="I469" t="s">
        <v>700</v>
      </c>
      <c r="J469" t="s">
        <v>1200</v>
      </c>
      <c r="K469" t="s">
        <v>75</v>
      </c>
      <c r="L469" t="s">
        <v>242</v>
      </c>
      <c r="M469" t="s">
        <v>700</v>
      </c>
      <c r="N469" t="s">
        <v>990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5789</v>
      </c>
      <c r="CN469">
        <v>5789</v>
      </c>
      <c r="CO469" t="s">
        <v>2</v>
      </c>
      <c r="CP469" t="s">
        <v>44</v>
      </c>
      <c r="CQ469" t="s">
        <v>43</v>
      </c>
      <c r="CR469" t="s">
        <v>43</v>
      </c>
      <c r="CS469" t="s">
        <v>698</v>
      </c>
      <c r="CT469" t="s">
        <v>75</v>
      </c>
      <c r="CU469" t="s">
        <v>856</v>
      </c>
      <c r="CV469" t="s">
        <v>700</v>
      </c>
      <c r="CW469">
        <v>2012</v>
      </c>
      <c r="CX469">
        <v>7</v>
      </c>
      <c r="CY469" t="s">
        <v>74</v>
      </c>
      <c r="CZ469" t="s">
        <v>703</v>
      </c>
      <c r="DA469" t="s">
        <v>70</v>
      </c>
      <c r="DB469" t="s">
        <v>698</v>
      </c>
      <c r="DC469" t="s">
        <v>699</v>
      </c>
      <c r="DD469" t="s">
        <v>702</v>
      </c>
      <c r="DE469" t="s">
        <v>701</v>
      </c>
      <c r="DF469">
        <v>0</v>
      </c>
      <c r="DG469" t="s">
        <v>991</v>
      </c>
      <c r="DH469" t="s">
        <v>75</v>
      </c>
      <c r="DI469" t="s">
        <v>75</v>
      </c>
      <c r="DJ469" t="s">
        <v>75</v>
      </c>
      <c r="DK469" t="s">
        <v>75</v>
      </c>
    </row>
    <row r="470" spans="1:115" x14ac:dyDescent="0.35">
      <c r="A470" t="s">
        <v>75</v>
      </c>
      <c r="B470" t="s">
        <v>1045</v>
      </c>
      <c r="C470" t="s">
        <v>1197</v>
      </c>
      <c r="D470" t="s">
        <v>1201</v>
      </c>
      <c r="E470" t="s">
        <v>988</v>
      </c>
      <c r="F470" t="s">
        <v>1199</v>
      </c>
      <c r="G470" t="s">
        <v>242</v>
      </c>
      <c r="H470" t="s">
        <v>1024</v>
      </c>
      <c r="I470" t="s">
        <v>1054</v>
      </c>
      <c r="J470" t="s">
        <v>1055</v>
      </c>
      <c r="K470" t="s">
        <v>75</v>
      </c>
      <c r="L470" t="s">
        <v>242</v>
      </c>
      <c r="M470" t="s">
        <v>242</v>
      </c>
      <c r="N470" t="s">
        <v>990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20377</v>
      </c>
      <c r="CN470">
        <v>20377</v>
      </c>
      <c r="CO470" t="s">
        <v>2</v>
      </c>
      <c r="CP470" t="s">
        <v>44</v>
      </c>
      <c r="CQ470" t="s">
        <v>43</v>
      </c>
      <c r="CR470" t="s">
        <v>43</v>
      </c>
      <c r="CS470" t="s">
        <v>705</v>
      </c>
      <c r="CT470" t="s">
        <v>75</v>
      </c>
      <c r="CU470" t="s">
        <v>856</v>
      </c>
      <c r="CV470" t="s">
        <v>707</v>
      </c>
      <c r="CW470">
        <v>2019</v>
      </c>
      <c r="CX470">
        <v>1</v>
      </c>
      <c r="CY470" t="s">
        <v>74</v>
      </c>
      <c r="CZ470" t="s">
        <v>703</v>
      </c>
      <c r="DA470" t="s">
        <v>70</v>
      </c>
      <c r="DB470" t="s">
        <v>704</v>
      </c>
      <c r="DC470" t="s">
        <v>706</v>
      </c>
      <c r="DD470" t="s">
        <v>75</v>
      </c>
      <c r="DE470" t="s">
        <v>75</v>
      </c>
      <c r="DF470">
        <v>0</v>
      </c>
      <c r="DG470" t="s">
        <v>991</v>
      </c>
      <c r="DH470" t="s">
        <v>75</v>
      </c>
      <c r="DI470" t="s">
        <v>75</v>
      </c>
      <c r="DJ470" t="s">
        <v>75</v>
      </c>
      <c r="DK470" t="s">
        <v>75</v>
      </c>
    </row>
    <row r="471" spans="1:115" x14ac:dyDescent="0.35">
      <c r="A471" t="s">
        <v>75</v>
      </c>
      <c r="B471" t="s">
        <v>1045</v>
      </c>
      <c r="C471" t="s">
        <v>1197</v>
      </c>
      <c r="D471" t="s">
        <v>1198</v>
      </c>
      <c r="E471" t="s">
        <v>988</v>
      </c>
      <c r="F471" t="s">
        <v>1199</v>
      </c>
      <c r="G471" t="s">
        <v>242</v>
      </c>
      <c r="H471" t="s">
        <v>1024</v>
      </c>
      <c r="I471" t="s">
        <v>709</v>
      </c>
      <c r="J471" t="s">
        <v>1202</v>
      </c>
      <c r="K471" t="s">
        <v>75</v>
      </c>
      <c r="L471" t="s">
        <v>242</v>
      </c>
      <c r="M471" t="s">
        <v>242</v>
      </c>
      <c r="N471" t="s">
        <v>990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19368</v>
      </c>
      <c r="CN471">
        <v>19368</v>
      </c>
      <c r="CO471" t="s">
        <v>2</v>
      </c>
      <c r="CP471" t="s">
        <v>44</v>
      </c>
      <c r="CQ471" t="s">
        <v>43</v>
      </c>
      <c r="CR471" t="s">
        <v>43</v>
      </c>
      <c r="CS471" t="s">
        <v>708</v>
      </c>
      <c r="CT471" t="s">
        <v>75</v>
      </c>
      <c r="CU471" t="s">
        <v>856</v>
      </c>
      <c r="CV471" t="s">
        <v>709</v>
      </c>
      <c r="CW471">
        <v>2020</v>
      </c>
      <c r="CX471">
        <v>2</v>
      </c>
      <c r="CY471" t="s">
        <v>74</v>
      </c>
      <c r="CZ471" t="s">
        <v>703</v>
      </c>
      <c r="DA471" t="s">
        <v>70</v>
      </c>
      <c r="DB471" t="s">
        <v>704</v>
      </c>
      <c r="DC471" t="s">
        <v>699</v>
      </c>
      <c r="DD471" t="s">
        <v>711</v>
      </c>
      <c r="DE471" t="s">
        <v>710</v>
      </c>
      <c r="DF471">
        <v>0</v>
      </c>
      <c r="DG471" t="s">
        <v>991</v>
      </c>
      <c r="DH471" t="s">
        <v>75</v>
      </c>
      <c r="DI471" t="s">
        <v>75</v>
      </c>
      <c r="DJ471" t="s">
        <v>75</v>
      </c>
      <c r="DK471" t="s">
        <v>75</v>
      </c>
    </row>
    <row r="472" spans="1:115" x14ac:dyDescent="0.35">
      <c r="A472" t="s">
        <v>75</v>
      </c>
      <c r="B472" t="s">
        <v>1045</v>
      </c>
      <c r="C472" t="s">
        <v>1197</v>
      </c>
      <c r="D472" t="s">
        <v>1201</v>
      </c>
      <c r="E472" t="s">
        <v>988</v>
      </c>
      <c r="F472" t="s">
        <v>1199</v>
      </c>
      <c r="G472" t="s">
        <v>242</v>
      </c>
      <c r="H472" t="s">
        <v>1024</v>
      </c>
      <c r="I472" t="s">
        <v>1054</v>
      </c>
      <c r="J472" t="s">
        <v>1055</v>
      </c>
      <c r="K472" t="s">
        <v>75</v>
      </c>
      <c r="L472" t="s">
        <v>242</v>
      </c>
      <c r="M472" t="s">
        <v>242</v>
      </c>
      <c r="N472" t="s">
        <v>990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1984</v>
      </c>
      <c r="CN472">
        <v>1984</v>
      </c>
      <c r="CO472" t="s">
        <v>2</v>
      </c>
      <c r="CP472" t="s">
        <v>44</v>
      </c>
      <c r="CQ472" t="s">
        <v>43</v>
      </c>
      <c r="CR472" t="s">
        <v>43</v>
      </c>
      <c r="CS472" t="s">
        <v>712</v>
      </c>
      <c r="CT472" t="s">
        <v>75</v>
      </c>
      <c r="CU472" t="s">
        <v>856</v>
      </c>
      <c r="CV472" t="s">
        <v>713</v>
      </c>
      <c r="CW472">
        <v>2020</v>
      </c>
      <c r="CX472">
        <v>6</v>
      </c>
      <c r="CY472" t="s">
        <v>74</v>
      </c>
      <c r="CZ472" t="s">
        <v>703</v>
      </c>
      <c r="DA472" t="s">
        <v>70</v>
      </c>
      <c r="DB472" t="s">
        <v>704</v>
      </c>
      <c r="DC472" t="s">
        <v>706</v>
      </c>
      <c r="DD472" t="s">
        <v>75</v>
      </c>
      <c r="DE472" t="s">
        <v>75</v>
      </c>
      <c r="DF472">
        <v>0</v>
      </c>
      <c r="DG472" t="s">
        <v>991</v>
      </c>
      <c r="DH472" t="s">
        <v>75</v>
      </c>
      <c r="DI472" t="s">
        <v>75</v>
      </c>
      <c r="DJ472" t="s">
        <v>75</v>
      </c>
      <c r="DK472" t="s">
        <v>75</v>
      </c>
    </row>
    <row r="473" spans="1:115" x14ac:dyDescent="0.35">
      <c r="A473" t="s">
        <v>75</v>
      </c>
      <c r="B473" t="s">
        <v>985</v>
      </c>
      <c r="C473" t="s">
        <v>986</v>
      </c>
      <c r="D473" t="s">
        <v>987</v>
      </c>
      <c r="E473" t="s">
        <v>988</v>
      </c>
      <c r="F473" t="s">
        <v>989</v>
      </c>
      <c r="G473" t="s">
        <v>242</v>
      </c>
      <c r="H473" t="s">
        <v>1024</v>
      </c>
      <c r="I473" t="s">
        <v>73</v>
      </c>
      <c r="J473" t="s">
        <v>1050</v>
      </c>
      <c r="K473" t="s">
        <v>75</v>
      </c>
      <c r="L473" t="s">
        <v>242</v>
      </c>
      <c r="M473" t="s">
        <v>242</v>
      </c>
      <c r="N473" t="s">
        <v>990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9513</v>
      </c>
      <c r="CN473">
        <v>9513</v>
      </c>
      <c r="CO473" t="s">
        <v>2</v>
      </c>
      <c r="CP473" t="s">
        <v>44</v>
      </c>
      <c r="CQ473" t="s">
        <v>43</v>
      </c>
      <c r="CR473" t="s">
        <v>43</v>
      </c>
      <c r="CS473" t="s">
        <v>96</v>
      </c>
      <c r="CT473" t="s">
        <v>75</v>
      </c>
      <c r="CU473" t="s">
        <v>851</v>
      </c>
      <c r="CV473" t="s">
        <v>73</v>
      </c>
      <c r="CW473">
        <v>2020</v>
      </c>
      <c r="CX473">
        <v>4</v>
      </c>
      <c r="CY473" t="s">
        <v>74</v>
      </c>
      <c r="CZ473" t="s">
        <v>76</v>
      </c>
      <c r="DA473" t="s">
        <v>70</v>
      </c>
      <c r="DB473" t="s">
        <v>70</v>
      </c>
      <c r="DC473" t="s">
        <v>72</v>
      </c>
      <c r="DD473" t="s">
        <v>98</v>
      </c>
      <c r="DE473" t="s">
        <v>97</v>
      </c>
      <c r="DF473">
        <v>0</v>
      </c>
      <c r="DG473" t="s">
        <v>991</v>
      </c>
      <c r="DH473" t="s">
        <v>75</v>
      </c>
      <c r="DI473" t="s">
        <v>75</v>
      </c>
      <c r="DJ473" t="s">
        <v>75</v>
      </c>
      <c r="DK473" t="s">
        <v>75</v>
      </c>
    </row>
    <row r="474" spans="1:115" x14ac:dyDescent="0.35">
      <c r="A474" t="s">
        <v>75</v>
      </c>
      <c r="B474" t="s">
        <v>985</v>
      </c>
      <c r="C474" t="s">
        <v>986</v>
      </c>
      <c r="D474" t="s">
        <v>1023</v>
      </c>
      <c r="E474" t="s">
        <v>988</v>
      </c>
      <c r="F474" t="s">
        <v>989</v>
      </c>
      <c r="G474" t="s">
        <v>242</v>
      </c>
      <c r="H474" t="s">
        <v>1024</v>
      </c>
      <c r="I474" t="s">
        <v>1051</v>
      </c>
      <c r="J474" t="s">
        <v>1052</v>
      </c>
      <c r="K474" t="s">
        <v>75</v>
      </c>
      <c r="L474" t="s">
        <v>242</v>
      </c>
      <c r="M474" t="s">
        <v>242</v>
      </c>
      <c r="N474" t="s">
        <v>990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17070</v>
      </c>
      <c r="CN474">
        <v>17070</v>
      </c>
      <c r="CO474" t="s">
        <v>2</v>
      </c>
      <c r="CP474" t="s">
        <v>44</v>
      </c>
      <c r="CQ474" t="s">
        <v>43</v>
      </c>
      <c r="CR474" t="s">
        <v>43</v>
      </c>
      <c r="CS474" t="s">
        <v>99</v>
      </c>
      <c r="CT474" t="s">
        <v>75</v>
      </c>
      <c r="CU474" t="s">
        <v>851</v>
      </c>
      <c r="CV474" t="s">
        <v>100</v>
      </c>
      <c r="CW474">
        <v>2019</v>
      </c>
      <c r="CX474">
        <v>8</v>
      </c>
      <c r="CY474" t="s">
        <v>74</v>
      </c>
      <c r="CZ474" t="s">
        <v>76</v>
      </c>
      <c r="DA474" t="s">
        <v>70</v>
      </c>
      <c r="DB474" t="s">
        <v>70</v>
      </c>
      <c r="DC474" t="s">
        <v>86</v>
      </c>
      <c r="DD474" t="s">
        <v>102</v>
      </c>
      <c r="DE474" t="s">
        <v>101</v>
      </c>
      <c r="DF474">
        <v>0</v>
      </c>
      <c r="DG474" t="s">
        <v>991</v>
      </c>
      <c r="DH474" t="s">
        <v>75</v>
      </c>
      <c r="DI474" t="s">
        <v>75</v>
      </c>
      <c r="DJ474" t="s">
        <v>75</v>
      </c>
      <c r="DK474" t="s">
        <v>75</v>
      </c>
    </row>
    <row r="475" spans="1:115" x14ac:dyDescent="0.35">
      <c r="A475" t="s">
        <v>75</v>
      </c>
      <c r="B475" t="s">
        <v>985</v>
      </c>
      <c r="C475" t="s">
        <v>986</v>
      </c>
      <c r="D475" t="s">
        <v>987</v>
      </c>
      <c r="E475" t="s">
        <v>988</v>
      </c>
      <c r="F475" t="s">
        <v>989</v>
      </c>
      <c r="G475" t="s">
        <v>242</v>
      </c>
      <c r="H475" t="s">
        <v>1024</v>
      </c>
      <c r="I475" t="s">
        <v>73</v>
      </c>
      <c r="J475" t="s">
        <v>1050</v>
      </c>
      <c r="K475" t="s">
        <v>75</v>
      </c>
      <c r="L475" t="s">
        <v>242</v>
      </c>
      <c r="M475" t="s">
        <v>242</v>
      </c>
      <c r="N475" t="s">
        <v>990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2381</v>
      </c>
      <c r="CN475">
        <v>2381</v>
      </c>
      <c r="CO475" t="s">
        <v>2</v>
      </c>
      <c r="CP475" t="s">
        <v>44</v>
      </c>
      <c r="CQ475" t="s">
        <v>43</v>
      </c>
      <c r="CR475" t="s">
        <v>43</v>
      </c>
      <c r="CS475" t="s">
        <v>103</v>
      </c>
      <c r="CT475" t="s">
        <v>75</v>
      </c>
      <c r="CU475" t="s">
        <v>851</v>
      </c>
      <c r="CV475" t="s">
        <v>73</v>
      </c>
      <c r="CW475">
        <v>2020</v>
      </c>
      <c r="CX475">
        <v>4</v>
      </c>
      <c r="CY475" t="s">
        <v>74</v>
      </c>
      <c r="CZ475" t="s">
        <v>76</v>
      </c>
      <c r="DA475" t="s">
        <v>70</v>
      </c>
      <c r="DB475" t="s">
        <v>70</v>
      </c>
      <c r="DC475" t="s">
        <v>72</v>
      </c>
      <c r="DD475" t="s">
        <v>105</v>
      </c>
      <c r="DE475" t="s">
        <v>104</v>
      </c>
      <c r="DF475">
        <v>0</v>
      </c>
      <c r="DG475" t="s">
        <v>991</v>
      </c>
      <c r="DH475" t="s">
        <v>75</v>
      </c>
      <c r="DI475" t="s">
        <v>75</v>
      </c>
      <c r="DJ475" t="s">
        <v>75</v>
      </c>
      <c r="DK475" t="s">
        <v>75</v>
      </c>
    </row>
    <row r="476" spans="1:115" x14ac:dyDescent="0.35">
      <c r="A476" t="s">
        <v>75</v>
      </c>
      <c r="B476" t="s">
        <v>985</v>
      </c>
      <c r="C476" t="s">
        <v>986</v>
      </c>
      <c r="D476" t="s">
        <v>1039</v>
      </c>
      <c r="E476" t="s">
        <v>988</v>
      </c>
      <c r="F476" t="s">
        <v>989</v>
      </c>
      <c r="G476" t="s">
        <v>242</v>
      </c>
      <c r="H476" t="s">
        <v>1024</v>
      </c>
      <c r="I476" t="s">
        <v>107</v>
      </c>
      <c r="J476" t="s">
        <v>1053</v>
      </c>
      <c r="K476" t="s">
        <v>75</v>
      </c>
      <c r="L476" t="s">
        <v>242</v>
      </c>
      <c r="M476" t="s">
        <v>242</v>
      </c>
      <c r="N476" t="s">
        <v>990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42414</v>
      </c>
      <c r="CN476">
        <v>42414</v>
      </c>
      <c r="CO476" t="s">
        <v>2</v>
      </c>
      <c r="CP476" t="s">
        <v>44</v>
      </c>
      <c r="CQ476" t="s">
        <v>43</v>
      </c>
      <c r="CR476" t="s">
        <v>43</v>
      </c>
      <c r="CS476" t="s">
        <v>106</v>
      </c>
      <c r="CT476" t="s">
        <v>75</v>
      </c>
      <c r="CU476" t="s">
        <v>851</v>
      </c>
      <c r="CV476" t="s">
        <v>107</v>
      </c>
      <c r="CW476">
        <v>2018</v>
      </c>
      <c r="CX476">
        <v>10</v>
      </c>
      <c r="CY476" t="s">
        <v>74</v>
      </c>
      <c r="CZ476" t="s">
        <v>76</v>
      </c>
      <c r="DA476" t="s">
        <v>70</v>
      </c>
      <c r="DB476" t="s">
        <v>70</v>
      </c>
      <c r="DC476" t="s">
        <v>92</v>
      </c>
      <c r="DD476" t="s">
        <v>109</v>
      </c>
      <c r="DE476" t="s">
        <v>108</v>
      </c>
      <c r="DF476">
        <v>0</v>
      </c>
      <c r="DG476" t="s">
        <v>991</v>
      </c>
      <c r="DH476" t="s">
        <v>75</v>
      </c>
      <c r="DI476" t="s">
        <v>75</v>
      </c>
      <c r="DJ476" t="s">
        <v>75</v>
      </c>
      <c r="DK476" t="s">
        <v>75</v>
      </c>
    </row>
    <row r="477" spans="1:115" x14ac:dyDescent="0.35">
      <c r="A477" t="s">
        <v>75</v>
      </c>
      <c r="B477" t="s">
        <v>985</v>
      </c>
      <c r="C477" t="s">
        <v>986</v>
      </c>
      <c r="D477" t="s">
        <v>1039</v>
      </c>
      <c r="E477" t="s">
        <v>988</v>
      </c>
      <c r="F477" t="s">
        <v>989</v>
      </c>
      <c r="G477" t="s">
        <v>242</v>
      </c>
      <c r="H477" t="s">
        <v>1024</v>
      </c>
      <c r="I477" t="s">
        <v>1054</v>
      </c>
      <c r="J477" t="s">
        <v>1055</v>
      </c>
      <c r="K477" t="s">
        <v>75</v>
      </c>
      <c r="L477" t="s">
        <v>242</v>
      </c>
      <c r="M477" t="s">
        <v>242</v>
      </c>
      <c r="N477" t="s">
        <v>990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50896</v>
      </c>
      <c r="CN477">
        <v>50896</v>
      </c>
      <c r="CO477" t="s">
        <v>2</v>
      </c>
      <c r="CP477" t="s">
        <v>44</v>
      </c>
      <c r="CQ477" t="s">
        <v>43</v>
      </c>
      <c r="CR477" t="s">
        <v>43</v>
      </c>
      <c r="CS477" t="s">
        <v>110</v>
      </c>
      <c r="CT477" t="s">
        <v>75</v>
      </c>
      <c r="CU477" t="s">
        <v>851</v>
      </c>
      <c r="CV477" t="s">
        <v>111</v>
      </c>
      <c r="CW477">
        <v>2018</v>
      </c>
      <c r="CX477">
        <v>10</v>
      </c>
      <c r="CY477" t="s">
        <v>74</v>
      </c>
      <c r="CZ477" t="s">
        <v>76</v>
      </c>
      <c r="DA477" t="s">
        <v>70</v>
      </c>
      <c r="DB477" t="s">
        <v>70</v>
      </c>
      <c r="DC477" t="s">
        <v>92</v>
      </c>
      <c r="DD477" t="s">
        <v>113</v>
      </c>
      <c r="DE477" t="s">
        <v>112</v>
      </c>
      <c r="DF477">
        <v>0</v>
      </c>
      <c r="DG477" t="s">
        <v>991</v>
      </c>
      <c r="DH477" t="s">
        <v>75</v>
      </c>
      <c r="DI477" t="s">
        <v>75</v>
      </c>
      <c r="DJ477" t="s">
        <v>75</v>
      </c>
      <c r="DK477" t="s">
        <v>75</v>
      </c>
    </row>
    <row r="478" spans="1:115" x14ac:dyDescent="0.35">
      <c r="A478" t="s">
        <v>75</v>
      </c>
      <c r="B478" t="s">
        <v>985</v>
      </c>
      <c r="C478" t="s">
        <v>986</v>
      </c>
      <c r="D478" t="s">
        <v>1056</v>
      </c>
      <c r="E478" t="s">
        <v>988</v>
      </c>
      <c r="F478" t="s">
        <v>989</v>
      </c>
      <c r="G478" t="s">
        <v>242</v>
      </c>
      <c r="H478" t="s">
        <v>1024</v>
      </c>
      <c r="I478" t="s">
        <v>116</v>
      </c>
      <c r="J478" t="s">
        <v>1057</v>
      </c>
      <c r="K478" t="s">
        <v>75</v>
      </c>
      <c r="L478" t="s">
        <v>242</v>
      </c>
      <c r="M478" t="s">
        <v>242</v>
      </c>
      <c r="N478" t="s">
        <v>990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48378</v>
      </c>
      <c r="CN478">
        <v>48378</v>
      </c>
      <c r="CO478" t="s">
        <v>2</v>
      </c>
      <c r="CP478" t="s">
        <v>44</v>
      </c>
      <c r="CQ478" t="s">
        <v>43</v>
      </c>
      <c r="CR478" t="s">
        <v>43</v>
      </c>
      <c r="CS478" t="s">
        <v>114</v>
      </c>
      <c r="CT478" t="s">
        <v>75</v>
      </c>
      <c r="CU478" t="s">
        <v>851</v>
      </c>
      <c r="CV478" t="s">
        <v>116</v>
      </c>
      <c r="CW478">
        <v>2019</v>
      </c>
      <c r="CX478">
        <v>1</v>
      </c>
      <c r="CY478" t="s">
        <v>74</v>
      </c>
      <c r="CZ478" t="s">
        <v>76</v>
      </c>
      <c r="DA478" t="s">
        <v>70</v>
      </c>
      <c r="DB478" t="s">
        <v>70</v>
      </c>
      <c r="DC478" t="s">
        <v>115</v>
      </c>
      <c r="DD478" t="s">
        <v>118</v>
      </c>
      <c r="DE478" t="s">
        <v>117</v>
      </c>
      <c r="DF478">
        <v>0</v>
      </c>
      <c r="DG478" t="s">
        <v>991</v>
      </c>
      <c r="DH478" t="s">
        <v>75</v>
      </c>
      <c r="DI478" t="s">
        <v>75</v>
      </c>
      <c r="DJ478" t="s">
        <v>75</v>
      </c>
      <c r="DK478" t="s">
        <v>75</v>
      </c>
    </row>
    <row r="479" spans="1:115" x14ac:dyDescent="0.35">
      <c r="A479" t="s">
        <v>75</v>
      </c>
      <c r="B479" t="s">
        <v>985</v>
      </c>
      <c r="C479" t="s">
        <v>986</v>
      </c>
      <c r="D479" t="s">
        <v>987</v>
      </c>
      <c r="E479" t="s">
        <v>988</v>
      </c>
      <c r="F479" t="s">
        <v>989</v>
      </c>
      <c r="G479" t="s">
        <v>242</v>
      </c>
      <c r="H479" t="s">
        <v>1024</v>
      </c>
      <c r="I479" t="s">
        <v>120</v>
      </c>
      <c r="J479" t="s">
        <v>1058</v>
      </c>
      <c r="K479" t="s">
        <v>75</v>
      </c>
      <c r="L479" t="s">
        <v>242</v>
      </c>
      <c r="M479" t="s">
        <v>242</v>
      </c>
      <c r="N479" t="s">
        <v>990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25162</v>
      </c>
      <c r="CN479">
        <v>25162</v>
      </c>
      <c r="CO479" t="s">
        <v>2</v>
      </c>
      <c r="CP479" t="s">
        <v>44</v>
      </c>
      <c r="CQ479" t="s">
        <v>43</v>
      </c>
      <c r="CR479" t="s">
        <v>43</v>
      </c>
      <c r="CS479" t="s">
        <v>119</v>
      </c>
      <c r="CT479" t="s">
        <v>75</v>
      </c>
      <c r="CU479" t="s">
        <v>851</v>
      </c>
      <c r="CV479" t="s">
        <v>120</v>
      </c>
      <c r="CW479">
        <v>2019</v>
      </c>
      <c r="CX479">
        <v>3</v>
      </c>
      <c r="CY479" t="s">
        <v>74</v>
      </c>
      <c r="CZ479" t="s">
        <v>76</v>
      </c>
      <c r="DA479" t="s">
        <v>70</v>
      </c>
      <c r="DB479" t="s">
        <v>70</v>
      </c>
      <c r="DC479" t="s">
        <v>72</v>
      </c>
      <c r="DD479" t="s">
        <v>122</v>
      </c>
      <c r="DE479" t="s">
        <v>121</v>
      </c>
      <c r="DF479">
        <v>0</v>
      </c>
      <c r="DG479" t="s">
        <v>991</v>
      </c>
      <c r="DH479" t="s">
        <v>75</v>
      </c>
      <c r="DI479" t="s">
        <v>75</v>
      </c>
      <c r="DJ479" t="s">
        <v>75</v>
      </c>
      <c r="DK479" t="s">
        <v>75</v>
      </c>
    </row>
    <row r="480" spans="1:115" x14ac:dyDescent="0.35">
      <c r="A480" t="s">
        <v>75</v>
      </c>
      <c r="B480" t="s">
        <v>985</v>
      </c>
      <c r="C480" t="s">
        <v>986</v>
      </c>
      <c r="D480" t="s">
        <v>1056</v>
      </c>
      <c r="E480" t="s">
        <v>988</v>
      </c>
      <c r="F480" t="s">
        <v>989</v>
      </c>
      <c r="G480" t="s">
        <v>242</v>
      </c>
      <c r="H480" t="s">
        <v>1024</v>
      </c>
      <c r="I480" t="s">
        <v>1059</v>
      </c>
      <c r="J480" t="s">
        <v>1060</v>
      </c>
      <c r="K480" t="s">
        <v>75</v>
      </c>
      <c r="L480" t="s">
        <v>242</v>
      </c>
      <c r="M480" t="s">
        <v>242</v>
      </c>
      <c r="N480" t="s">
        <v>990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17322</v>
      </c>
      <c r="CN480">
        <v>17322</v>
      </c>
      <c r="CO480" t="s">
        <v>2</v>
      </c>
      <c r="CP480" t="s">
        <v>44</v>
      </c>
      <c r="CQ480" t="s">
        <v>43</v>
      </c>
      <c r="CR480" t="s">
        <v>43</v>
      </c>
      <c r="CS480" t="s">
        <v>123</v>
      </c>
      <c r="CT480" t="s">
        <v>75</v>
      </c>
      <c r="CU480" t="s">
        <v>851</v>
      </c>
      <c r="CV480" t="s">
        <v>124</v>
      </c>
      <c r="CW480">
        <v>2019</v>
      </c>
      <c r="CX480">
        <v>6</v>
      </c>
      <c r="CY480" t="s">
        <v>74</v>
      </c>
      <c r="CZ480" t="s">
        <v>76</v>
      </c>
      <c r="DA480" t="s">
        <v>70</v>
      </c>
      <c r="DB480" t="s">
        <v>70</v>
      </c>
      <c r="DC480" t="s">
        <v>115</v>
      </c>
      <c r="DD480" t="s">
        <v>126</v>
      </c>
      <c r="DE480" t="s">
        <v>125</v>
      </c>
      <c r="DF480">
        <v>0</v>
      </c>
      <c r="DG480" t="s">
        <v>991</v>
      </c>
      <c r="DH480" t="s">
        <v>75</v>
      </c>
      <c r="DI480" t="s">
        <v>75</v>
      </c>
      <c r="DJ480" t="s">
        <v>75</v>
      </c>
      <c r="DK480" t="s">
        <v>75</v>
      </c>
    </row>
    <row r="481" spans="1:115" x14ac:dyDescent="0.35">
      <c r="A481" t="s">
        <v>75</v>
      </c>
      <c r="B481" t="s">
        <v>985</v>
      </c>
      <c r="C481" t="s">
        <v>986</v>
      </c>
      <c r="D481" t="s">
        <v>987</v>
      </c>
      <c r="E481" t="s">
        <v>988</v>
      </c>
      <c r="F481" t="s">
        <v>989</v>
      </c>
      <c r="G481" t="s">
        <v>242</v>
      </c>
      <c r="H481" t="s">
        <v>1024</v>
      </c>
      <c r="I481" t="s">
        <v>1061</v>
      </c>
      <c r="J481" t="s">
        <v>1062</v>
      </c>
      <c r="K481" t="s">
        <v>75</v>
      </c>
      <c r="L481" t="s">
        <v>242</v>
      </c>
      <c r="M481" t="s">
        <v>242</v>
      </c>
      <c r="N481" t="s">
        <v>990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10503</v>
      </c>
      <c r="CN481">
        <v>10503</v>
      </c>
      <c r="CO481" t="s">
        <v>2</v>
      </c>
      <c r="CP481" t="s">
        <v>44</v>
      </c>
      <c r="CQ481" t="s">
        <v>43</v>
      </c>
      <c r="CR481" t="s">
        <v>43</v>
      </c>
      <c r="CS481" t="s">
        <v>127</v>
      </c>
      <c r="CT481" t="s">
        <v>75</v>
      </c>
      <c r="CU481" t="s">
        <v>851</v>
      </c>
      <c r="CV481" t="s">
        <v>128</v>
      </c>
      <c r="CW481">
        <v>2019</v>
      </c>
      <c r="CX481">
        <v>11</v>
      </c>
      <c r="CY481" t="s">
        <v>74</v>
      </c>
      <c r="CZ481" t="s">
        <v>76</v>
      </c>
      <c r="DA481" t="s">
        <v>70</v>
      </c>
      <c r="DB481" t="s">
        <v>70</v>
      </c>
      <c r="DC481" t="s">
        <v>72</v>
      </c>
      <c r="DD481" t="s">
        <v>130</v>
      </c>
      <c r="DE481" t="s">
        <v>129</v>
      </c>
      <c r="DF481">
        <v>0</v>
      </c>
      <c r="DG481" t="s">
        <v>991</v>
      </c>
      <c r="DH481" t="s">
        <v>75</v>
      </c>
      <c r="DI481" t="s">
        <v>75</v>
      </c>
      <c r="DJ481" t="s">
        <v>75</v>
      </c>
      <c r="DK481" t="s">
        <v>75</v>
      </c>
    </row>
    <row r="482" spans="1:115" x14ac:dyDescent="0.35">
      <c r="A482" t="s">
        <v>75</v>
      </c>
      <c r="B482" t="s">
        <v>985</v>
      </c>
      <c r="C482" t="s">
        <v>986</v>
      </c>
      <c r="D482" t="s">
        <v>992</v>
      </c>
      <c r="E482" t="s">
        <v>988</v>
      </c>
      <c r="F482" t="s">
        <v>989</v>
      </c>
      <c r="G482" t="s">
        <v>242</v>
      </c>
      <c r="H482" t="s">
        <v>1024</v>
      </c>
      <c r="I482" t="s">
        <v>1054</v>
      </c>
      <c r="J482" t="s">
        <v>1055</v>
      </c>
      <c r="K482" t="s">
        <v>75</v>
      </c>
      <c r="L482" t="s">
        <v>242</v>
      </c>
      <c r="M482" t="s">
        <v>715</v>
      </c>
      <c r="N482" t="s">
        <v>990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814</v>
      </c>
      <c r="CN482">
        <v>814</v>
      </c>
      <c r="CO482" t="s">
        <v>2</v>
      </c>
      <c r="CP482" t="s">
        <v>44</v>
      </c>
      <c r="CQ482" t="s">
        <v>43</v>
      </c>
      <c r="CR482" t="s">
        <v>43</v>
      </c>
      <c r="CS482" t="s">
        <v>714</v>
      </c>
      <c r="CT482" t="s">
        <v>75</v>
      </c>
      <c r="CU482" t="s">
        <v>851</v>
      </c>
      <c r="CV482" t="s">
        <v>715</v>
      </c>
      <c r="CW482">
        <v>2020</v>
      </c>
      <c r="CX482">
        <v>2</v>
      </c>
      <c r="CY482" t="s">
        <v>74</v>
      </c>
      <c r="CZ482" t="s">
        <v>76</v>
      </c>
      <c r="DA482" t="s">
        <v>70</v>
      </c>
      <c r="DB482" t="s">
        <v>714</v>
      </c>
      <c r="DC482" t="s">
        <v>156</v>
      </c>
      <c r="DD482" t="s">
        <v>717</v>
      </c>
      <c r="DE482" t="s">
        <v>716</v>
      </c>
      <c r="DF482">
        <v>0</v>
      </c>
      <c r="DG482" t="s">
        <v>991</v>
      </c>
      <c r="DH482" t="s">
        <v>75</v>
      </c>
      <c r="DI482" t="s">
        <v>75</v>
      </c>
      <c r="DJ482" t="s">
        <v>75</v>
      </c>
      <c r="DK482" t="s">
        <v>75</v>
      </c>
    </row>
    <row r="483" spans="1:115" x14ac:dyDescent="0.35">
      <c r="A483" t="s">
        <v>75</v>
      </c>
      <c r="B483" t="s">
        <v>985</v>
      </c>
      <c r="C483" t="s">
        <v>986</v>
      </c>
      <c r="D483" t="s">
        <v>1039</v>
      </c>
      <c r="E483" t="s">
        <v>988</v>
      </c>
      <c r="F483" t="s">
        <v>989</v>
      </c>
      <c r="G483" t="s">
        <v>242</v>
      </c>
      <c r="H483" t="s">
        <v>1024</v>
      </c>
      <c r="I483" t="s">
        <v>1040</v>
      </c>
      <c r="J483" t="s">
        <v>1041</v>
      </c>
      <c r="K483" t="s">
        <v>75</v>
      </c>
      <c r="L483" t="s">
        <v>242</v>
      </c>
      <c r="M483" t="s">
        <v>242</v>
      </c>
      <c r="N483" t="s">
        <v>990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46589</v>
      </c>
      <c r="CN483">
        <v>46589</v>
      </c>
      <c r="CO483" t="s">
        <v>2</v>
      </c>
      <c r="CP483" t="s">
        <v>44</v>
      </c>
      <c r="CQ483" t="s">
        <v>43</v>
      </c>
      <c r="CR483" t="s">
        <v>43</v>
      </c>
      <c r="CS483" t="s">
        <v>131</v>
      </c>
      <c r="CT483" t="s">
        <v>75</v>
      </c>
      <c r="CU483" t="s">
        <v>851</v>
      </c>
      <c r="CV483" t="s">
        <v>93</v>
      </c>
      <c r="CW483">
        <v>2019</v>
      </c>
      <c r="CX483">
        <v>12</v>
      </c>
      <c r="CY483" t="s">
        <v>74</v>
      </c>
      <c r="CZ483" t="s">
        <v>76</v>
      </c>
      <c r="DA483" t="s">
        <v>70</v>
      </c>
      <c r="DB483" t="s">
        <v>70</v>
      </c>
      <c r="DC483" t="s">
        <v>92</v>
      </c>
      <c r="DD483" t="s">
        <v>133</v>
      </c>
      <c r="DE483" t="s">
        <v>132</v>
      </c>
      <c r="DF483">
        <v>0</v>
      </c>
      <c r="DG483" t="s">
        <v>991</v>
      </c>
      <c r="DH483" t="s">
        <v>75</v>
      </c>
      <c r="DI483" t="s">
        <v>75</v>
      </c>
      <c r="DJ483" t="s">
        <v>75</v>
      </c>
      <c r="DK483" t="s">
        <v>75</v>
      </c>
    </row>
    <row r="484" spans="1:115" x14ac:dyDescent="0.35">
      <c r="A484" t="s">
        <v>75</v>
      </c>
      <c r="B484" t="s">
        <v>985</v>
      </c>
      <c r="C484" t="s">
        <v>986</v>
      </c>
      <c r="D484" t="s">
        <v>1063</v>
      </c>
      <c r="E484" t="s">
        <v>988</v>
      </c>
      <c r="F484" t="s">
        <v>989</v>
      </c>
      <c r="G484" t="s">
        <v>242</v>
      </c>
      <c r="H484" t="s">
        <v>1024</v>
      </c>
      <c r="I484" t="s">
        <v>136</v>
      </c>
      <c r="J484" t="s">
        <v>1022</v>
      </c>
      <c r="K484" t="s">
        <v>75</v>
      </c>
      <c r="L484" t="s">
        <v>242</v>
      </c>
      <c r="M484" t="s">
        <v>242</v>
      </c>
      <c r="N484" t="s">
        <v>990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25944</v>
      </c>
      <c r="CN484">
        <v>25944</v>
      </c>
      <c r="CO484" t="s">
        <v>2</v>
      </c>
      <c r="CP484" t="s">
        <v>44</v>
      </c>
      <c r="CQ484" t="s">
        <v>43</v>
      </c>
      <c r="CR484" t="s">
        <v>43</v>
      </c>
      <c r="CS484" t="s">
        <v>134</v>
      </c>
      <c r="CT484" t="s">
        <v>75</v>
      </c>
      <c r="CU484" t="s">
        <v>851</v>
      </c>
      <c r="CV484" t="s">
        <v>136</v>
      </c>
      <c r="CW484">
        <v>2020</v>
      </c>
      <c r="CX484">
        <v>7</v>
      </c>
      <c r="CY484" t="s">
        <v>74</v>
      </c>
      <c r="CZ484" t="s">
        <v>76</v>
      </c>
      <c r="DA484" t="s">
        <v>70</v>
      </c>
      <c r="DB484" t="s">
        <v>70</v>
      </c>
      <c r="DC484" t="s">
        <v>135</v>
      </c>
      <c r="DD484" t="s">
        <v>138</v>
      </c>
      <c r="DE484" t="s">
        <v>137</v>
      </c>
      <c r="DF484">
        <v>0</v>
      </c>
      <c r="DG484" t="s">
        <v>991</v>
      </c>
      <c r="DH484" t="s">
        <v>75</v>
      </c>
      <c r="DI484" t="s">
        <v>75</v>
      </c>
      <c r="DJ484" t="s">
        <v>75</v>
      </c>
      <c r="DK484" t="s">
        <v>75</v>
      </c>
    </row>
    <row r="485" spans="1:115" x14ac:dyDescent="0.35">
      <c r="A485" t="s">
        <v>75</v>
      </c>
      <c r="B485" t="s">
        <v>985</v>
      </c>
      <c r="C485" t="s">
        <v>986</v>
      </c>
      <c r="D485" t="s">
        <v>1023</v>
      </c>
      <c r="E485" t="s">
        <v>988</v>
      </c>
      <c r="F485" t="s">
        <v>989</v>
      </c>
      <c r="G485" t="s">
        <v>242</v>
      </c>
      <c r="H485" t="s">
        <v>1024</v>
      </c>
      <c r="I485" t="s">
        <v>1064</v>
      </c>
      <c r="J485" t="s">
        <v>1065</v>
      </c>
      <c r="K485" t="s">
        <v>75</v>
      </c>
      <c r="L485" t="s">
        <v>242</v>
      </c>
      <c r="M485" t="s">
        <v>242</v>
      </c>
      <c r="N485" t="s">
        <v>990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6557</v>
      </c>
      <c r="CN485">
        <v>6557</v>
      </c>
      <c r="CO485" t="s">
        <v>2</v>
      </c>
      <c r="CP485" t="s">
        <v>44</v>
      </c>
      <c r="CQ485" t="s">
        <v>43</v>
      </c>
      <c r="CR485" t="s">
        <v>43</v>
      </c>
      <c r="CS485" t="s">
        <v>139</v>
      </c>
      <c r="CT485" t="s">
        <v>75</v>
      </c>
      <c r="CU485" t="s">
        <v>851</v>
      </c>
      <c r="CV485" t="s">
        <v>140</v>
      </c>
      <c r="CW485">
        <v>2020</v>
      </c>
      <c r="CX485">
        <v>8</v>
      </c>
      <c r="CY485" t="s">
        <v>74</v>
      </c>
      <c r="CZ485" t="s">
        <v>76</v>
      </c>
      <c r="DA485" t="s">
        <v>70</v>
      </c>
      <c r="DB485" t="s">
        <v>70</v>
      </c>
      <c r="DC485" t="s">
        <v>86</v>
      </c>
      <c r="DD485" t="s">
        <v>142</v>
      </c>
      <c r="DE485" t="s">
        <v>141</v>
      </c>
      <c r="DF485">
        <v>0</v>
      </c>
      <c r="DG485" t="s">
        <v>991</v>
      </c>
      <c r="DH485" t="s">
        <v>75</v>
      </c>
      <c r="DI485" t="s">
        <v>75</v>
      </c>
      <c r="DJ485" t="s">
        <v>75</v>
      </c>
      <c r="DK485" t="s">
        <v>75</v>
      </c>
    </row>
    <row r="486" spans="1:115" x14ac:dyDescent="0.35">
      <c r="A486" t="s">
        <v>75</v>
      </c>
      <c r="B486" t="s">
        <v>985</v>
      </c>
      <c r="C486" t="s">
        <v>986</v>
      </c>
      <c r="D486" t="s">
        <v>1063</v>
      </c>
      <c r="E486" t="s">
        <v>988</v>
      </c>
      <c r="F486" t="s">
        <v>989</v>
      </c>
      <c r="G486" t="s">
        <v>242</v>
      </c>
      <c r="H486" t="s">
        <v>1024</v>
      </c>
      <c r="I486" t="s">
        <v>144</v>
      </c>
      <c r="J486" t="s">
        <v>1066</v>
      </c>
      <c r="K486" t="s">
        <v>75</v>
      </c>
      <c r="L486" t="s">
        <v>242</v>
      </c>
      <c r="M486" t="s">
        <v>242</v>
      </c>
      <c r="N486" t="s">
        <v>990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8278</v>
      </c>
      <c r="CN486">
        <v>8278</v>
      </c>
      <c r="CO486" t="s">
        <v>2</v>
      </c>
      <c r="CP486" t="s">
        <v>44</v>
      </c>
      <c r="CQ486" t="s">
        <v>43</v>
      </c>
      <c r="CR486" t="s">
        <v>43</v>
      </c>
      <c r="CS486" t="s">
        <v>143</v>
      </c>
      <c r="CT486" t="s">
        <v>75</v>
      </c>
      <c r="CU486" t="s">
        <v>851</v>
      </c>
      <c r="CV486" t="s">
        <v>144</v>
      </c>
      <c r="CW486">
        <v>2020</v>
      </c>
      <c r="CX486">
        <v>5</v>
      </c>
      <c r="CY486" t="s">
        <v>74</v>
      </c>
      <c r="CZ486" t="s">
        <v>76</v>
      </c>
      <c r="DA486" t="s">
        <v>70</v>
      </c>
      <c r="DB486" t="s">
        <v>70</v>
      </c>
      <c r="DC486" t="s">
        <v>135</v>
      </c>
      <c r="DD486" t="s">
        <v>146</v>
      </c>
      <c r="DE486" t="s">
        <v>145</v>
      </c>
      <c r="DF486">
        <v>0</v>
      </c>
      <c r="DG486" t="s">
        <v>991</v>
      </c>
      <c r="DH486" t="s">
        <v>75</v>
      </c>
      <c r="DI486" t="s">
        <v>75</v>
      </c>
      <c r="DJ486" t="s">
        <v>75</v>
      </c>
      <c r="DK486" t="s">
        <v>75</v>
      </c>
    </row>
    <row r="487" spans="1:115" x14ac:dyDescent="0.35">
      <c r="A487" t="s">
        <v>75</v>
      </c>
      <c r="B487" t="s">
        <v>985</v>
      </c>
      <c r="C487" t="s">
        <v>986</v>
      </c>
      <c r="D487" t="s">
        <v>1063</v>
      </c>
      <c r="E487" t="s">
        <v>988</v>
      </c>
      <c r="F487" t="s">
        <v>989</v>
      </c>
      <c r="G487" t="s">
        <v>242</v>
      </c>
      <c r="H487" t="s">
        <v>1024</v>
      </c>
      <c r="I487" t="s">
        <v>148</v>
      </c>
      <c r="J487" t="s">
        <v>1067</v>
      </c>
      <c r="K487" t="s">
        <v>75</v>
      </c>
      <c r="L487" t="s">
        <v>242</v>
      </c>
      <c r="M487" t="s">
        <v>242</v>
      </c>
      <c r="N487" t="s">
        <v>990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28190</v>
      </c>
      <c r="CN487">
        <v>28190</v>
      </c>
      <c r="CO487" t="s">
        <v>2</v>
      </c>
      <c r="CP487" t="s">
        <v>44</v>
      </c>
      <c r="CQ487" t="s">
        <v>43</v>
      </c>
      <c r="CR487" t="s">
        <v>43</v>
      </c>
      <c r="CS487" t="s">
        <v>147</v>
      </c>
      <c r="CT487" t="s">
        <v>75</v>
      </c>
      <c r="CU487" t="s">
        <v>851</v>
      </c>
      <c r="CV487" t="s">
        <v>148</v>
      </c>
      <c r="CW487">
        <v>2020</v>
      </c>
      <c r="CX487">
        <v>5</v>
      </c>
      <c r="CY487" t="s">
        <v>74</v>
      </c>
      <c r="CZ487" t="s">
        <v>76</v>
      </c>
      <c r="DA487" t="s">
        <v>70</v>
      </c>
      <c r="DB487" t="s">
        <v>70</v>
      </c>
      <c r="DC487" t="s">
        <v>135</v>
      </c>
      <c r="DD487" t="s">
        <v>150</v>
      </c>
      <c r="DE487" t="s">
        <v>149</v>
      </c>
      <c r="DF487">
        <v>0</v>
      </c>
      <c r="DG487" t="s">
        <v>991</v>
      </c>
      <c r="DH487" t="s">
        <v>75</v>
      </c>
      <c r="DI487" t="s">
        <v>75</v>
      </c>
      <c r="DJ487" t="s">
        <v>75</v>
      </c>
      <c r="DK487" t="s">
        <v>75</v>
      </c>
    </row>
    <row r="488" spans="1:115" x14ac:dyDescent="0.35">
      <c r="A488" t="s">
        <v>75</v>
      </c>
      <c r="B488" t="s">
        <v>985</v>
      </c>
      <c r="C488" t="s">
        <v>986</v>
      </c>
      <c r="D488" t="s">
        <v>992</v>
      </c>
      <c r="E488" t="s">
        <v>988</v>
      </c>
      <c r="F488" t="s">
        <v>989</v>
      </c>
      <c r="G488" t="s">
        <v>242</v>
      </c>
      <c r="H488" t="s">
        <v>1024</v>
      </c>
      <c r="I488" t="s">
        <v>726</v>
      </c>
      <c r="J488" t="s">
        <v>1205</v>
      </c>
      <c r="K488" t="s">
        <v>75</v>
      </c>
      <c r="L488" t="s">
        <v>242</v>
      </c>
      <c r="M488" t="s">
        <v>726</v>
      </c>
      <c r="N488" t="s">
        <v>990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5695</v>
      </c>
      <c r="CN488">
        <v>5695</v>
      </c>
      <c r="CO488" t="s">
        <v>2</v>
      </c>
      <c r="CP488" t="s">
        <v>44</v>
      </c>
      <c r="CQ488" t="s">
        <v>43</v>
      </c>
      <c r="CR488" t="s">
        <v>43</v>
      </c>
      <c r="CS488" t="s">
        <v>725</v>
      </c>
      <c r="CT488" t="s">
        <v>75</v>
      </c>
      <c r="CU488" t="s">
        <v>851</v>
      </c>
      <c r="CV488" t="s">
        <v>726</v>
      </c>
      <c r="CW488">
        <v>2020</v>
      </c>
      <c r="CX488">
        <v>5</v>
      </c>
      <c r="CY488" t="s">
        <v>74</v>
      </c>
      <c r="CZ488" t="s">
        <v>76</v>
      </c>
      <c r="DA488" t="s">
        <v>70</v>
      </c>
      <c r="DB488" t="s">
        <v>725</v>
      </c>
      <c r="DC488" t="s">
        <v>156</v>
      </c>
      <c r="DD488" t="s">
        <v>728</v>
      </c>
      <c r="DE488" t="s">
        <v>727</v>
      </c>
      <c r="DF488">
        <v>0</v>
      </c>
      <c r="DG488" t="s">
        <v>991</v>
      </c>
      <c r="DH488" t="s">
        <v>75</v>
      </c>
      <c r="DI488" t="s">
        <v>75</v>
      </c>
      <c r="DJ488" t="s">
        <v>75</v>
      </c>
      <c r="DK488" t="s">
        <v>75</v>
      </c>
    </row>
    <row r="489" spans="1:115" x14ac:dyDescent="0.35">
      <c r="A489" t="s">
        <v>75</v>
      </c>
      <c r="B489" t="s">
        <v>985</v>
      </c>
      <c r="C489" t="s">
        <v>986</v>
      </c>
      <c r="D489" t="s">
        <v>992</v>
      </c>
      <c r="E489" t="s">
        <v>988</v>
      </c>
      <c r="F489" t="s">
        <v>989</v>
      </c>
      <c r="G489" t="s">
        <v>242</v>
      </c>
      <c r="H489" t="s">
        <v>1024</v>
      </c>
      <c r="I489" t="s">
        <v>732</v>
      </c>
      <c r="J489" t="s">
        <v>1208</v>
      </c>
      <c r="K489" t="s">
        <v>75</v>
      </c>
      <c r="L489" t="s">
        <v>242</v>
      </c>
      <c r="M489" t="s">
        <v>732</v>
      </c>
      <c r="N489" t="s">
        <v>990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3673</v>
      </c>
      <c r="CN489">
        <v>3673</v>
      </c>
      <c r="CO489" t="s">
        <v>2</v>
      </c>
      <c r="CP489" t="s">
        <v>44</v>
      </c>
      <c r="CQ489" t="s">
        <v>43</v>
      </c>
      <c r="CR489" t="s">
        <v>43</v>
      </c>
      <c r="CS489" t="s">
        <v>731</v>
      </c>
      <c r="CT489" t="s">
        <v>75</v>
      </c>
      <c r="CU489" t="s">
        <v>851</v>
      </c>
      <c r="CV489" t="s">
        <v>732</v>
      </c>
      <c r="CW489">
        <v>2020</v>
      </c>
      <c r="CX489">
        <v>5</v>
      </c>
      <c r="CY489" t="s">
        <v>74</v>
      </c>
      <c r="CZ489" t="s">
        <v>76</v>
      </c>
      <c r="DA489" t="s">
        <v>70</v>
      </c>
      <c r="DB489" t="s">
        <v>731</v>
      </c>
      <c r="DC489" t="s">
        <v>156</v>
      </c>
      <c r="DD489" t="s">
        <v>734</v>
      </c>
      <c r="DE489" t="s">
        <v>733</v>
      </c>
      <c r="DF489">
        <v>0</v>
      </c>
      <c r="DG489" t="s">
        <v>991</v>
      </c>
      <c r="DH489" t="s">
        <v>75</v>
      </c>
      <c r="DI489" t="s">
        <v>75</v>
      </c>
      <c r="DJ489" t="s">
        <v>75</v>
      </c>
      <c r="DK489" t="s">
        <v>75</v>
      </c>
    </row>
    <row r="490" spans="1:115" x14ac:dyDescent="0.35">
      <c r="A490" t="s">
        <v>75</v>
      </c>
      <c r="B490" t="s">
        <v>985</v>
      </c>
      <c r="C490" t="s">
        <v>986</v>
      </c>
      <c r="D490" t="s">
        <v>1039</v>
      </c>
      <c r="E490" t="s">
        <v>988</v>
      </c>
      <c r="F490" t="s">
        <v>989</v>
      </c>
      <c r="G490" t="s">
        <v>242</v>
      </c>
      <c r="H490" t="s">
        <v>1024</v>
      </c>
      <c r="I490" t="s">
        <v>152</v>
      </c>
      <c r="J490" t="s">
        <v>1068</v>
      </c>
      <c r="K490" t="s">
        <v>75</v>
      </c>
      <c r="L490" t="s">
        <v>242</v>
      </c>
      <c r="M490" t="s">
        <v>242</v>
      </c>
      <c r="N490" t="s">
        <v>990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6659</v>
      </c>
      <c r="CN490">
        <v>6659</v>
      </c>
      <c r="CO490" t="s">
        <v>2</v>
      </c>
      <c r="CP490" t="s">
        <v>44</v>
      </c>
      <c r="CQ490" t="s">
        <v>43</v>
      </c>
      <c r="CR490" t="s">
        <v>43</v>
      </c>
      <c r="CS490" t="s">
        <v>151</v>
      </c>
      <c r="CT490" t="s">
        <v>75</v>
      </c>
      <c r="CU490" t="s">
        <v>851</v>
      </c>
      <c r="CV490" t="s">
        <v>152</v>
      </c>
      <c r="CW490">
        <v>2020</v>
      </c>
      <c r="CX490">
        <v>6</v>
      </c>
      <c r="CY490" t="s">
        <v>74</v>
      </c>
      <c r="CZ490" t="s">
        <v>76</v>
      </c>
      <c r="DA490" t="s">
        <v>70</v>
      </c>
      <c r="DB490" t="s">
        <v>70</v>
      </c>
      <c r="DC490" t="s">
        <v>92</v>
      </c>
      <c r="DD490" t="s">
        <v>154</v>
      </c>
      <c r="DE490" t="s">
        <v>153</v>
      </c>
      <c r="DF490">
        <v>0</v>
      </c>
      <c r="DG490" t="s">
        <v>991</v>
      </c>
      <c r="DH490" t="s">
        <v>75</v>
      </c>
      <c r="DI490" t="s">
        <v>75</v>
      </c>
      <c r="DJ490" t="s">
        <v>75</v>
      </c>
      <c r="DK490" t="s">
        <v>75</v>
      </c>
    </row>
    <row r="491" spans="1:115" x14ac:dyDescent="0.35">
      <c r="A491" t="s">
        <v>75</v>
      </c>
      <c r="B491" t="s">
        <v>985</v>
      </c>
      <c r="C491" t="s">
        <v>986</v>
      </c>
      <c r="D491" t="s">
        <v>992</v>
      </c>
      <c r="E491" t="s">
        <v>988</v>
      </c>
      <c r="F491" t="s">
        <v>989</v>
      </c>
      <c r="G491" t="s">
        <v>242</v>
      </c>
      <c r="H491" t="s">
        <v>1024</v>
      </c>
      <c r="I491" t="s">
        <v>157</v>
      </c>
      <c r="J491" t="s">
        <v>1070</v>
      </c>
      <c r="K491" t="s">
        <v>75</v>
      </c>
      <c r="L491" t="s">
        <v>242</v>
      </c>
      <c r="M491" t="s">
        <v>242</v>
      </c>
      <c r="N491" t="s">
        <v>990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12240</v>
      </c>
      <c r="CN491">
        <v>12240</v>
      </c>
      <c r="CO491" t="s">
        <v>2</v>
      </c>
      <c r="CP491" t="s">
        <v>44</v>
      </c>
      <c r="CQ491" t="s">
        <v>43</v>
      </c>
      <c r="CR491" t="s">
        <v>43</v>
      </c>
      <c r="CS491" t="s">
        <v>155</v>
      </c>
      <c r="CT491" t="s">
        <v>75</v>
      </c>
      <c r="CU491" t="s">
        <v>851</v>
      </c>
      <c r="CV491" t="s">
        <v>157</v>
      </c>
      <c r="CW491">
        <v>2020</v>
      </c>
      <c r="CX491">
        <v>7</v>
      </c>
      <c r="CY491" t="s">
        <v>74</v>
      </c>
      <c r="CZ491" t="s">
        <v>76</v>
      </c>
      <c r="DA491" t="s">
        <v>70</v>
      </c>
      <c r="DB491" t="s">
        <v>70</v>
      </c>
      <c r="DC491" t="s">
        <v>156</v>
      </c>
      <c r="DD491" t="s">
        <v>159</v>
      </c>
      <c r="DE491" t="s">
        <v>158</v>
      </c>
      <c r="DF491">
        <v>0</v>
      </c>
      <c r="DG491" t="s">
        <v>991</v>
      </c>
      <c r="DH491" t="s">
        <v>75</v>
      </c>
      <c r="DI491" t="s">
        <v>75</v>
      </c>
      <c r="DJ491" t="s">
        <v>75</v>
      </c>
      <c r="DK491" t="s">
        <v>75</v>
      </c>
    </row>
    <row r="492" spans="1:115" x14ac:dyDescent="0.35">
      <c r="A492" t="s">
        <v>75</v>
      </c>
      <c r="B492" t="s">
        <v>985</v>
      </c>
      <c r="C492" t="s">
        <v>986</v>
      </c>
      <c r="D492" t="s">
        <v>1023</v>
      </c>
      <c r="E492" t="s">
        <v>988</v>
      </c>
      <c r="F492" t="s">
        <v>989</v>
      </c>
      <c r="G492" t="s">
        <v>242</v>
      </c>
      <c r="H492" t="s">
        <v>1024</v>
      </c>
      <c r="I492" t="s">
        <v>1071</v>
      </c>
      <c r="J492" t="s">
        <v>1072</v>
      </c>
      <c r="K492" t="s">
        <v>75</v>
      </c>
      <c r="L492" t="s">
        <v>242</v>
      </c>
      <c r="M492" t="s">
        <v>242</v>
      </c>
      <c r="N492" t="s">
        <v>990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9139</v>
      </c>
      <c r="CN492">
        <v>9139</v>
      </c>
      <c r="CO492" t="s">
        <v>2</v>
      </c>
      <c r="CP492" t="s">
        <v>44</v>
      </c>
      <c r="CQ492" t="s">
        <v>43</v>
      </c>
      <c r="CR492" t="s">
        <v>43</v>
      </c>
      <c r="CS492" t="s">
        <v>160</v>
      </c>
      <c r="CT492" t="s">
        <v>75</v>
      </c>
      <c r="CU492" t="s">
        <v>851</v>
      </c>
      <c r="CV492" t="s">
        <v>161</v>
      </c>
      <c r="CW492">
        <v>2020</v>
      </c>
      <c r="CX492">
        <v>6</v>
      </c>
      <c r="CY492" t="s">
        <v>74</v>
      </c>
      <c r="CZ492" t="s">
        <v>76</v>
      </c>
      <c r="DA492" t="s">
        <v>70</v>
      </c>
      <c r="DB492" t="s">
        <v>70</v>
      </c>
      <c r="DC492" t="s">
        <v>86</v>
      </c>
      <c r="DD492" t="s">
        <v>163</v>
      </c>
      <c r="DE492" t="s">
        <v>162</v>
      </c>
      <c r="DF492">
        <v>0</v>
      </c>
      <c r="DG492" t="s">
        <v>991</v>
      </c>
      <c r="DH492" t="s">
        <v>75</v>
      </c>
      <c r="DI492" t="s">
        <v>75</v>
      </c>
      <c r="DJ492" t="s">
        <v>75</v>
      </c>
      <c r="DK492" t="s">
        <v>75</v>
      </c>
    </row>
    <row r="493" spans="1:115" x14ac:dyDescent="0.35">
      <c r="A493" t="s">
        <v>75</v>
      </c>
      <c r="B493" t="s">
        <v>985</v>
      </c>
      <c r="C493" t="s">
        <v>986</v>
      </c>
      <c r="D493" t="s">
        <v>1063</v>
      </c>
      <c r="E493" t="s">
        <v>988</v>
      </c>
      <c r="F493" t="s">
        <v>989</v>
      </c>
      <c r="G493" t="s">
        <v>242</v>
      </c>
      <c r="H493" t="s">
        <v>1024</v>
      </c>
      <c r="I493" t="s">
        <v>165</v>
      </c>
      <c r="J493" t="s">
        <v>1073</v>
      </c>
      <c r="K493" t="s">
        <v>75</v>
      </c>
      <c r="L493" t="s">
        <v>242</v>
      </c>
      <c r="M493" t="s">
        <v>242</v>
      </c>
      <c r="N493" t="s">
        <v>990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14307</v>
      </c>
      <c r="CN493">
        <v>14307</v>
      </c>
      <c r="CO493" t="s">
        <v>2</v>
      </c>
      <c r="CP493" t="s">
        <v>44</v>
      </c>
      <c r="CQ493" t="s">
        <v>43</v>
      </c>
      <c r="CR493" t="s">
        <v>43</v>
      </c>
      <c r="CS493" t="s">
        <v>164</v>
      </c>
      <c r="CT493" t="s">
        <v>75</v>
      </c>
      <c r="CU493" t="s">
        <v>851</v>
      </c>
      <c r="CV493" t="s">
        <v>165</v>
      </c>
      <c r="CW493">
        <v>2020</v>
      </c>
      <c r="CX493">
        <v>6</v>
      </c>
      <c r="CY493" t="s">
        <v>74</v>
      </c>
      <c r="CZ493" t="s">
        <v>76</v>
      </c>
      <c r="DA493" t="s">
        <v>70</v>
      </c>
      <c r="DB493" t="s">
        <v>70</v>
      </c>
      <c r="DC493" t="s">
        <v>135</v>
      </c>
      <c r="DD493" t="s">
        <v>167</v>
      </c>
      <c r="DE493" t="s">
        <v>166</v>
      </c>
      <c r="DF493">
        <v>0</v>
      </c>
      <c r="DG493" t="s">
        <v>991</v>
      </c>
      <c r="DH493" t="s">
        <v>75</v>
      </c>
      <c r="DI493" t="s">
        <v>75</v>
      </c>
      <c r="DJ493" t="s">
        <v>75</v>
      </c>
      <c r="DK493" t="s">
        <v>75</v>
      </c>
    </row>
    <row r="494" spans="1:115" x14ac:dyDescent="0.35">
      <c r="A494" t="s">
        <v>75</v>
      </c>
      <c r="B494" t="s">
        <v>985</v>
      </c>
      <c r="C494" t="s">
        <v>986</v>
      </c>
      <c r="D494" t="s">
        <v>1063</v>
      </c>
      <c r="E494" t="s">
        <v>988</v>
      </c>
      <c r="F494" t="s">
        <v>989</v>
      </c>
      <c r="G494" t="s">
        <v>242</v>
      </c>
      <c r="H494" t="s">
        <v>1024</v>
      </c>
      <c r="I494" t="s">
        <v>169</v>
      </c>
      <c r="J494" t="s">
        <v>1074</v>
      </c>
      <c r="K494" t="s">
        <v>75</v>
      </c>
      <c r="L494" t="s">
        <v>242</v>
      </c>
      <c r="M494" t="s">
        <v>242</v>
      </c>
      <c r="N494" t="s">
        <v>990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12033</v>
      </c>
      <c r="CN494">
        <v>12033</v>
      </c>
      <c r="CO494" t="s">
        <v>2</v>
      </c>
      <c r="CP494" t="s">
        <v>44</v>
      </c>
      <c r="CQ494" t="s">
        <v>43</v>
      </c>
      <c r="CR494" t="s">
        <v>43</v>
      </c>
      <c r="CS494" t="s">
        <v>168</v>
      </c>
      <c r="CT494" t="s">
        <v>75</v>
      </c>
      <c r="CU494" t="s">
        <v>851</v>
      </c>
      <c r="CV494" t="s">
        <v>169</v>
      </c>
      <c r="CW494">
        <v>2020</v>
      </c>
      <c r="CX494">
        <v>7</v>
      </c>
      <c r="CY494" t="s">
        <v>74</v>
      </c>
      <c r="CZ494" t="s">
        <v>76</v>
      </c>
      <c r="DA494" t="s">
        <v>70</v>
      </c>
      <c r="DB494" t="s">
        <v>70</v>
      </c>
      <c r="DC494" t="s">
        <v>135</v>
      </c>
      <c r="DD494" t="s">
        <v>171</v>
      </c>
      <c r="DE494" t="s">
        <v>170</v>
      </c>
      <c r="DF494">
        <v>0</v>
      </c>
      <c r="DG494" t="s">
        <v>991</v>
      </c>
      <c r="DH494" t="s">
        <v>75</v>
      </c>
      <c r="DI494" t="s">
        <v>75</v>
      </c>
      <c r="DJ494" t="s">
        <v>75</v>
      </c>
      <c r="DK494" t="s">
        <v>75</v>
      </c>
    </row>
    <row r="495" spans="1:115" x14ac:dyDescent="0.35">
      <c r="A495" t="s">
        <v>75</v>
      </c>
      <c r="B495" t="s">
        <v>985</v>
      </c>
      <c r="C495" t="s">
        <v>986</v>
      </c>
      <c r="D495" t="s">
        <v>1063</v>
      </c>
      <c r="E495" t="s">
        <v>988</v>
      </c>
      <c r="F495" t="s">
        <v>989</v>
      </c>
      <c r="G495" t="s">
        <v>242</v>
      </c>
      <c r="H495" t="s">
        <v>1024</v>
      </c>
      <c r="I495" t="s">
        <v>173</v>
      </c>
      <c r="J495" t="s">
        <v>1075</v>
      </c>
      <c r="K495" t="s">
        <v>75</v>
      </c>
      <c r="L495" t="s">
        <v>242</v>
      </c>
      <c r="M495" t="s">
        <v>242</v>
      </c>
      <c r="N495" t="s">
        <v>990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3333</v>
      </c>
      <c r="CN495">
        <v>3333</v>
      </c>
      <c r="CO495" t="s">
        <v>2</v>
      </c>
      <c r="CP495" t="s">
        <v>44</v>
      </c>
      <c r="CQ495" t="s">
        <v>43</v>
      </c>
      <c r="CR495" t="s">
        <v>43</v>
      </c>
      <c r="CS495" t="s">
        <v>172</v>
      </c>
      <c r="CT495" t="s">
        <v>75</v>
      </c>
      <c r="CU495" t="s">
        <v>851</v>
      </c>
      <c r="CV495" t="s">
        <v>173</v>
      </c>
      <c r="CW495">
        <v>2020</v>
      </c>
      <c r="CX495">
        <v>6</v>
      </c>
      <c r="CY495" t="s">
        <v>74</v>
      </c>
      <c r="CZ495" t="s">
        <v>76</v>
      </c>
      <c r="DA495" t="s">
        <v>70</v>
      </c>
      <c r="DB495" t="s">
        <v>70</v>
      </c>
      <c r="DC495" t="s">
        <v>135</v>
      </c>
      <c r="DD495" t="s">
        <v>175</v>
      </c>
      <c r="DE495" t="s">
        <v>174</v>
      </c>
      <c r="DF495">
        <v>0</v>
      </c>
      <c r="DG495" t="s">
        <v>991</v>
      </c>
      <c r="DH495" t="s">
        <v>75</v>
      </c>
      <c r="DI495" t="s">
        <v>75</v>
      </c>
      <c r="DJ495" t="s">
        <v>75</v>
      </c>
      <c r="DK495" t="s">
        <v>75</v>
      </c>
    </row>
    <row r="496" spans="1:115" x14ac:dyDescent="0.35">
      <c r="A496" t="s">
        <v>75</v>
      </c>
      <c r="B496" t="s">
        <v>985</v>
      </c>
      <c r="C496" t="s">
        <v>986</v>
      </c>
      <c r="D496" t="s">
        <v>1056</v>
      </c>
      <c r="E496" t="s">
        <v>988</v>
      </c>
      <c r="F496" t="s">
        <v>989</v>
      </c>
      <c r="G496" t="s">
        <v>242</v>
      </c>
      <c r="H496" t="s">
        <v>1024</v>
      </c>
      <c r="I496" t="s">
        <v>546</v>
      </c>
      <c r="J496" t="s">
        <v>1076</v>
      </c>
      <c r="K496" t="s">
        <v>75</v>
      </c>
      <c r="L496" t="s">
        <v>242</v>
      </c>
      <c r="M496" t="s">
        <v>546</v>
      </c>
      <c r="N496" t="s">
        <v>990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3214</v>
      </c>
      <c r="CN496">
        <v>3214</v>
      </c>
      <c r="CO496" t="s">
        <v>2</v>
      </c>
      <c r="CP496" t="s">
        <v>44</v>
      </c>
      <c r="CQ496" t="s">
        <v>43</v>
      </c>
      <c r="CR496" t="s">
        <v>43</v>
      </c>
      <c r="CS496" t="s">
        <v>545</v>
      </c>
      <c r="CT496" t="s">
        <v>75</v>
      </c>
      <c r="CU496" t="s">
        <v>851</v>
      </c>
      <c r="CV496" t="s">
        <v>546</v>
      </c>
      <c r="CW496">
        <v>2020</v>
      </c>
      <c r="CX496">
        <v>7</v>
      </c>
      <c r="CY496" t="s">
        <v>74</v>
      </c>
      <c r="CZ496" t="s">
        <v>76</v>
      </c>
      <c r="DA496" t="s">
        <v>70</v>
      </c>
      <c r="DB496" t="s">
        <v>545</v>
      </c>
      <c r="DC496" t="s">
        <v>115</v>
      </c>
      <c r="DD496" t="s">
        <v>548</v>
      </c>
      <c r="DE496" t="s">
        <v>547</v>
      </c>
      <c r="DF496">
        <v>0</v>
      </c>
      <c r="DG496" t="s">
        <v>991</v>
      </c>
      <c r="DH496" t="s">
        <v>75</v>
      </c>
      <c r="DI496" t="s">
        <v>75</v>
      </c>
      <c r="DJ496" t="s">
        <v>75</v>
      </c>
      <c r="DK496" t="s">
        <v>75</v>
      </c>
    </row>
    <row r="497" spans="1:115" x14ac:dyDescent="0.35">
      <c r="A497" t="s">
        <v>75</v>
      </c>
      <c r="B497" t="s">
        <v>985</v>
      </c>
      <c r="C497" t="s">
        <v>986</v>
      </c>
      <c r="D497" t="s">
        <v>1063</v>
      </c>
      <c r="E497" t="s">
        <v>988</v>
      </c>
      <c r="F497" t="s">
        <v>989</v>
      </c>
      <c r="G497" t="s">
        <v>242</v>
      </c>
      <c r="H497" t="s">
        <v>1024</v>
      </c>
      <c r="I497" t="s">
        <v>177</v>
      </c>
      <c r="J497" t="s">
        <v>1077</v>
      </c>
      <c r="K497" t="s">
        <v>75</v>
      </c>
      <c r="L497" t="s">
        <v>242</v>
      </c>
      <c r="M497" t="s">
        <v>242</v>
      </c>
      <c r="N497" t="s">
        <v>990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18696</v>
      </c>
      <c r="CN497">
        <v>18696</v>
      </c>
      <c r="CO497" t="s">
        <v>2</v>
      </c>
      <c r="CP497" t="s">
        <v>44</v>
      </c>
      <c r="CQ497" t="s">
        <v>43</v>
      </c>
      <c r="CR497" t="s">
        <v>43</v>
      </c>
      <c r="CS497" t="s">
        <v>176</v>
      </c>
      <c r="CT497" t="s">
        <v>75</v>
      </c>
      <c r="CU497" t="s">
        <v>851</v>
      </c>
      <c r="CV497" t="s">
        <v>177</v>
      </c>
      <c r="CW497">
        <v>2020</v>
      </c>
      <c r="CX497">
        <v>7</v>
      </c>
      <c r="CY497" t="s">
        <v>74</v>
      </c>
      <c r="CZ497" t="s">
        <v>76</v>
      </c>
      <c r="DA497" t="s">
        <v>70</v>
      </c>
      <c r="DB497" t="s">
        <v>70</v>
      </c>
      <c r="DC497" t="s">
        <v>135</v>
      </c>
      <c r="DD497" t="s">
        <v>179</v>
      </c>
      <c r="DE497" t="s">
        <v>178</v>
      </c>
      <c r="DF497">
        <v>0</v>
      </c>
      <c r="DG497" t="s">
        <v>991</v>
      </c>
      <c r="DH497" t="s">
        <v>75</v>
      </c>
      <c r="DI497" t="s">
        <v>75</v>
      </c>
      <c r="DJ497" t="s">
        <v>75</v>
      </c>
      <c r="DK497" t="s">
        <v>75</v>
      </c>
    </row>
    <row r="498" spans="1:115" x14ac:dyDescent="0.35">
      <c r="A498" t="s">
        <v>75</v>
      </c>
      <c r="B498" t="s">
        <v>985</v>
      </c>
      <c r="C498" t="s">
        <v>986</v>
      </c>
      <c r="D498" t="s">
        <v>992</v>
      </c>
      <c r="E498" t="s">
        <v>988</v>
      </c>
      <c r="F498" t="s">
        <v>989</v>
      </c>
      <c r="G498" t="s">
        <v>242</v>
      </c>
      <c r="H498" t="s">
        <v>1024</v>
      </c>
      <c r="I498" t="s">
        <v>181</v>
      </c>
      <c r="J498" t="s">
        <v>1078</v>
      </c>
      <c r="K498" t="s">
        <v>75</v>
      </c>
      <c r="L498" t="s">
        <v>242</v>
      </c>
      <c r="M498" t="s">
        <v>242</v>
      </c>
      <c r="N498" t="s">
        <v>990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598</v>
      </c>
      <c r="CN498">
        <v>598</v>
      </c>
      <c r="CO498" t="s">
        <v>2</v>
      </c>
      <c r="CP498" t="s">
        <v>44</v>
      </c>
      <c r="CQ498" t="s">
        <v>43</v>
      </c>
      <c r="CR498" t="s">
        <v>43</v>
      </c>
      <c r="CS498" t="s">
        <v>180</v>
      </c>
      <c r="CT498" t="s">
        <v>75</v>
      </c>
      <c r="CU498" t="s">
        <v>851</v>
      </c>
      <c r="CV498" t="s">
        <v>181</v>
      </c>
      <c r="CW498">
        <v>2020</v>
      </c>
      <c r="CX498">
        <v>7</v>
      </c>
      <c r="CY498" t="s">
        <v>74</v>
      </c>
      <c r="CZ498" t="s">
        <v>76</v>
      </c>
      <c r="DA498" t="s">
        <v>70</v>
      </c>
      <c r="DB498" t="s">
        <v>70</v>
      </c>
      <c r="DC498" t="s">
        <v>156</v>
      </c>
      <c r="DD498" t="s">
        <v>183</v>
      </c>
      <c r="DE498" t="s">
        <v>182</v>
      </c>
      <c r="DF498">
        <v>0</v>
      </c>
      <c r="DG498" t="s">
        <v>991</v>
      </c>
      <c r="DH498" t="s">
        <v>75</v>
      </c>
      <c r="DI498" t="s">
        <v>75</v>
      </c>
      <c r="DJ498" t="s">
        <v>75</v>
      </c>
      <c r="DK498" t="s">
        <v>75</v>
      </c>
    </row>
    <row r="499" spans="1:115" x14ac:dyDescent="0.35">
      <c r="A499" t="s">
        <v>75</v>
      </c>
      <c r="B499" t="s">
        <v>985</v>
      </c>
      <c r="C499" t="s">
        <v>986</v>
      </c>
      <c r="D499" t="s">
        <v>1063</v>
      </c>
      <c r="E499" t="s">
        <v>988</v>
      </c>
      <c r="F499" t="s">
        <v>989</v>
      </c>
      <c r="G499" t="s">
        <v>242</v>
      </c>
      <c r="H499" t="s">
        <v>1024</v>
      </c>
      <c r="I499" t="s">
        <v>185</v>
      </c>
      <c r="J499" t="s">
        <v>1079</v>
      </c>
      <c r="K499" t="s">
        <v>75</v>
      </c>
      <c r="L499" t="s">
        <v>242</v>
      </c>
      <c r="M499" t="s">
        <v>242</v>
      </c>
      <c r="N499" t="s">
        <v>990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9628</v>
      </c>
      <c r="CN499">
        <v>9628</v>
      </c>
      <c r="CO499" t="s">
        <v>2</v>
      </c>
      <c r="CP499" t="s">
        <v>44</v>
      </c>
      <c r="CQ499" t="s">
        <v>43</v>
      </c>
      <c r="CR499" t="s">
        <v>43</v>
      </c>
      <c r="CS499" t="s">
        <v>184</v>
      </c>
      <c r="CT499" t="s">
        <v>75</v>
      </c>
      <c r="CU499" t="s">
        <v>851</v>
      </c>
      <c r="CV499" t="s">
        <v>185</v>
      </c>
      <c r="CW499">
        <v>2020</v>
      </c>
      <c r="CX499">
        <v>7</v>
      </c>
      <c r="CY499" t="s">
        <v>74</v>
      </c>
      <c r="CZ499" t="s">
        <v>76</v>
      </c>
      <c r="DA499" t="s">
        <v>70</v>
      </c>
      <c r="DB499" t="s">
        <v>70</v>
      </c>
      <c r="DC499" t="s">
        <v>135</v>
      </c>
      <c r="DD499" t="s">
        <v>187</v>
      </c>
      <c r="DE499" t="s">
        <v>186</v>
      </c>
      <c r="DF499">
        <v>0</v>
      </c>
      <c r="DG499" t="s">
        <v>991</v>
      </c>
      <c r="DH499" t="s">
        <v>75</v>
      </c>
      <c r="DI499" t="s">
        <v>75</v>
      </c>
      <c r="DJ499" t="s">
        <v>75</v>
      </c>
      <c r="DK499" t="s">
        <v>75</v>
      </c>
    </row>
    <row r="500" spans="1:115" x14ac:dyDescent="0.35">
      <c r="A500" t="s">
        <v>75</v>
      </c>
      <c r="B500" t="s">
        <v>985</v>
      </c>
      <c r="C500" t="s">
        <v>986</v>
      </c>
      <c r="D500" t="s">
        <v>1063</v>
      </c>
      <c r="E500" t="s">
        <v>988</v>
      </c>
      <c r="F500" t="s">
        <v>989</v>
      </c>
      <c r="G500" t="s">
        <v>242</v>
      </c>
      <c r="H500" t="s">
        <v>1024</v>
      </c>
      <c r="I500" t="s">
        <v>189</v>
      </c>
      <c r="J500" t="s">
        <v>1080</v>
      </c>
      <c r="K500" t="s">
        <v>75</v>
      </c>
      <c r="L500" t="s">
        <v>242</v>
      </c>
      <c r="M500" t="s">
        <v>242</v>
      </c>
      <c r="N500" t="s">
        <v>990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7950</v>
      </c>
      <c r="CN500">
        <v>7950</v>
      </c>
      <c r="CO500" t="s">
        <v>2</v>
      </c>
      <c r="CP500" t="s">
        <v>44</v>
      </c>
      <c r="CQ500" t="s">
        <v>43</v>
      </c>
      <c r="CR500" t="s">
        <v>43</v>
      </c>
      <c r="CS500" t="s">
        <v>188</v>
      </c>
      <c r="CT500" t="s">
        <v>75</v>
      </c>
      <c r="CU500" t="s">
        <v>851</v>
      </c>
      <c r="CV500" t="s">
        <v>189</v>
      </c>
      <c r="CW500">
        <v>2020</v>
      </c>
      <c r="CX500">
        <v>8</v>
      </c>
      <c r="CY500" t="s">
        <v>74</v>
      </c>
      <c r="CZ500" t="s">
        <v>76</v>
      </c>
      <c r="DA500" t="s">
        <v>70</v>
      </c>
      <c r="DB500" t="s">
        <v>70</v>
      </c>
      <c r="DC500" t="s">
        <v>135</v>
      </c>
      <c r="DD500" t="s">
        <v>191</v>
      </c>
      <c r="DE500" t="s">
        <v>190</v>
      </c>
      <c r="DF500">
        <v>0</v>
      </c>
      <c r="DG500" t="s">
        <v>991</v>
      </c>
      <c r="DH500" t="s">
        <v>75</v>
      </c>
      <c r="DI500" t="s">
        <v>75</v>
      </c>
      <c r="DJ500" t="s">
        <v>75</v>
      </c>
      <c r="DK500" t="s">
        <v>75</v>
      </c>
    </row>
    <row r="501" spans="1:115" x14ac:dyDescent="0.35">
      <c r="A501" t="s">
        <v>75</v>
      </c>
      <c r="B501" t="s">
        <v>985</v>
      </c>
      <c r="C501" t="s">
        <v>986</v>
      </c>
      <c r="D501" t="s">
        <v>1063</v>
      </c>
      <c r="E501" t="s">
        <v>988</v>
      </c>
      <c r="F501" t="s">
        <v>989</v>
      </c>
      <c r="G501" t="s">
        <v>242</v>
      </c>
      <c r="H501" t="s">
        <v>1024</v>
      </c>
      <c r="I501" t="s">
        <v>193</v>
      </c>
      <c r="J501" t="s">
        <v>1081</v>
      </c>
      <c r="K501" t="s">
        <v>75</v>
      </c>
      <c r="L501" t="s">
        <v>242</v>
      </c>
      <c r="M501" t="s">
        <v>242</v>
      </c>
      <c r="N501" t="s">
        <v>990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358</v>
      </c>
      <c r="CN501">
        <v>358</v>
      </c>
      <c r="CO501" t="s">
        <v>2</v>
      </c>
      <c r="CP501" t="s">
        <v>44</v>
      </c>
      <c r="CQ501" t="s">
        <v>43</v>
      </c>
      <c r="CR501" t="s">
        <v>43</v>
      </c>
      <c r="CS501" t="s">
        <v>192</v>
      </c>
      <c r="CT501" t="s">
        <v>75</v>
      </c>
      <c r="CU501" t="s">
        <v>851</v>
      </c>
      <c r="CV501" t="s">
        <v>193</v>
      </c>
      <c r="CW501">
        <v>2020</v>
      </c>
      <c r="CX501">
        <v>9</v>
      </c>
      <c r="CY501" t="s">
        <v>74</v>
      </c>
      <c r="CZ501" t="s">
        <v>76</v>
      </c>
      <c r="DA501" t="s">
        <v>70</v>
      </c>
      <c r="DB501" t="s">
        <v>70</v>
      </c>
      <c r="DC501" t="s">
        <v>135</v>
      </c>
      <c r="DD501" t="s">
        <v>195</v>
      </c>
      <c r="DE501" t="s">
        <v>194</v>
      </c>
      <c r="DF501">
        <v>0</v>
      </c>
      <c r="DG501" t="s">
        <v>991</v>
      </c>
      <c r="DH501" t="s">
        <v>75</v>
      </c>
      <c r="DI501" t="s">
        <v>75</v>
      </c>
      <c r="DJ501" t="s">
        <v>75</v>
      </c>
      <c r="DK501" t="s">
        <v>75</v>
      </c>
    </row>
    <row r="502" spans="1:115" x14ac:dyDescent="0.35">
      <c r="A502" t="s">
        <v>75</v>
      </c>
      <c r="B502" t="s">
        <v>985</v>
      </c>
      <c r="C502" t="s">
        <v>986</v>
      </c>
      <c r="D502" t="s">
        <v>1023</v>
      </c>
      <c r="E502" t="s">
        <v>988</v>
      </c>
      <c r="F502" t="s">
        <v>989</v>
      </c>
      <c r="G502" t="s">
        <v>242</v>
      </c>
      <c r="H502" t="s">
        <v>1024</v>
      </c>
      <c r="I502" t="s">
        <v>88</v>
      </c>
      <c r="J502" t="s">
        <v>1038</v>
      </c>
      <c r="K502" t="s">
        <v>75</v>
      </c>
      <c r="L502" t="s">
        <v>242</v>
      </c>
      <c r="M502" t="s">
        <v>242</v>
      </c>
      <c r="N502" t="s">
        <v>990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63831</v>
      </c>
      <c r="CN502">
        <v>63831</v>
      </c>
      <c r="CO502" t="s">
        <v>2</v>
      </c>
      <c r="CP502" t="s">
        <v>44</v>
      </c>
      <c r="CQ502" t="s">
        <v>43</v>
      </c>
      <c r="CR502" t="s">
        <v>43</v>
      </c>
      <c r="CS502" t="s">
        <v>196</v>
      </c>
      <c r="CT502" t="s">
        <v>75</v>
      </c>
      <c r="CU502" t="s">
        <v>851</v>
      </c>
      <c r="CV502" t="s">
        <v>88</v>
      </c>
      <c r="CW502">
        <v>2020</v>
      </c>
      <c r="CX502">
        <v>9</v>
      </c>
      <c r="CY502" t="s">
        <v>74</v>
      </c>
      <c r="CZ502" t="s">
        <v>76</v>
      </c>
      <c r="DA502" t="s">
        <v>70</v>
      </c>
      <c r="DB502" t="s">
        <v>70</v>
      </c>
      <c r="DC502" t="s">
        <v>86</v>
      </c>
      <c r="DD502" t="s">
        <v>90</v>
      </c>
      <c r="DE502" t="s">
        <v>89</v>
      </c>
      <c r="DF502">
        <v>0</v>
      </c>
      <c r="DG502" t="s">
        <v>991</v>
      </c>
      <c r="DH502" t="s">
        <v>75</v>
      </c>
      <c r="DI502" t="s">
        <v>75</v>
      </c>
      <c r="DJ502" t="s">
        <v>75</v>
      </c>
      <c r="DK502" t="s">
        <v>75</v>
      </c>
    </row>
    <row r="503" spans="1:115" x14ac:dyDescent="0.35">
      <c r="A503" t="s">
        <v>75</v>
      </c>
      <c r="B503" t="s">
        <v>985</v>
      </c>
      <c r="C503" t="s">
        <v>986</v>
      </c>
      <c r="D503" t="s">
        <v>992</v>
      </c>
      <c r="E503" t="s">
        <v>988</v>
      </c>
      <c r="F503" t="s">
        <v>989</v>
      </c>
      <c r="G503" t="s">
        <v>242</v>
      </c>
      <c r="H503" t="s">
        <v>1024</v>
      </c>
      <c r="I503" t="s">
        <v>550</v>
      </c>
      <c r="J503" t="s">
        <v>1082</v>
      </c>
      <c r="K503" t="s">
        <v>75</v>
      </c>
      <c r="L503" t="s">
        <v>242</v>
      </c>
      <c r="M503" t="s">
        <v>550</v>
      </c>
      <c r="N503" t="s">
        <v>990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3214</v>
      </c>
      <c r="CN503">
        <v>3214</v>
      </c>
      <c r="CO503" t="s">
        <v>2</v>
      </c>
      <c r="CP503" t="s">
        <v>44</v>
      </c>
      <c r="CQ503" t="s">
        <v>43</v>
      </c>
      <c r="CR503" t="s">
        <v>43</v>
      </c>
      <c r="CS503" t="s">
        <v>549</v>
      </c>
      <c r="CT503" t="s">
        <v>75</v>
      </c>
      <c r="CU503" t="s">
        <v>851</v>
      </c>
      <c r="CV503" t="s">
        <v>550</v>
      </c>
      <c r="CW503">
        <v>2020</v>
      </c>
      <c r="CX503">
        <v>10</v>
      </c>
      <c r="CY503" t="s">
        <v>74</v>
      </c>
      <c r="CZ503" t="s">
        <v>76</v>
      </c>
      <c r="DA503" t="s">
        <v>70</v>
      </c>
      <c r="DB503" t="s">
        <v>549</v>
      </c>
      <c r="DC503" t="s">
        <v>156</v>
      </c>
      <c r="DD503" t="s">
        <v>552</v>
      </c>
      <c r="DE503" t="s">
        <v>551</v>
      </c>
      <c r="DF503">
        <v>0</v>
      </c>
      <c r="DG503" t="s">
        <v>991</v>
      </c>
      <c r="DH503" t="s">
        <v>75</v>
      </c>
      <c r="DI503" t="s">
        <v>75</v>
      </c>
      <c r="DJ503" t="s">
        <v>75</v>
      </c>
      <c r="DK503" t="s">
        <v>75</v>
      </c>
    </row>
    <row r="504" spans="1:115" x14ac:dyDescent="0.35">
      <c r="A504" t="s">
        <v>75</v>
      </c>
      <c r="B504" t="s">
        <v>985</v>
      </c>
      <c r="C504" t="s">
        <v>986</v>
      </c>
      <c r="D504" t="s">
        <v>1063</v>
      </c>
      <c r="E504" t="s">
        <v>988</v>
      </c>
      <c r="F504" t="s">
        <v>989</v>
      </c>
      <c r="G504" t="s">
        <v>242</v>
      </c>
      <c r="H504" t="s">
        <v>1024</v>
      </c>
      <c r="I504" t="s">
        <v>198</v>
      </c>
      <c r="J504" t="s">
        <v>1083</v>
      </c>
      <c r="K504" t="s">
        <v>75</v>
      </c>
      <c r="L504" t="s">
        <v>242</v>
      </c>
      <c r="M504" t="s">
        <v>242</v>
      </c>
      <c r="N504" t="s">
        <v>990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15590</v>
      </c>
      <c r="CN504">
        <v>15590</v>
      </c>
      <c r="CO504" t="s">
        <v>2</v>
      </c>
      <c r="CP504" t="s">
        <v>44</v>
      </c>
      <c r="CQ504" t="s">
        <v>43</v>
      </c>
      <c r="CR504" t="s">
        <v>43</v>
      </c>
      <c r="CS504" t="s">
        <v>197</v>
      </c>
      <c r="CT504" t="s">
        <v>75</v>
      </c>
      <c r="CU504" t="s">
        <v>851</v>
      </c>
      <c r="CV504" t="s">
        <v>198</v>
      </c>
      <c r="CW504">
        <v>2020</v>
      </c>
      <c r="CX504">
        <v>11</v>
      </c>
      <c r="CY504" t="s">
        <v>74</v>
      </c>
      <c r="CZ504" t="s">
        <v>76</v>
      </c>
      <c r="DA504" t="s">
        <v>70</v>
      </c>
      <c r="DB504" t="s">
        <v>70</v>
      </c>
      <c r="DC504" t="s">
        <v>135</v>
      </c>
      <c r="DD504" t="s">
        <v>200</v>
      </c>
      <c r="DE504" t="s">
        <v>199</v>
      </c>
      <c r="DF504">
        <v>0</v>
      </c>
      <c r="DG504" t="s">
        <v>991</v>
      </c>
      <c r="DH504" t="s">
        <v>75</v>
      </c>
      <c r="DI504" t="s">
        <v>75</v>
      </c>
      <c r="DJ504" t="s">
        <v>75</v>
      </c>
      <c r="DK504" t="s">
        <v>75</v>
      </c>
    </row>
    <row r="505" spans="1:115" x14ac:dyDescent="0.35">
      <c r="A505" t="s">
        <v>75</v>
      </c>
      <c r="B505" t="s">
        <v>985</v>
      </c>
      <c r="C505" t="s">
        <v>986</v>
      </c>
      <c r="D505" t="s">
        <v>987</v>
      </c>
      <c r="E505" t="s">
        <v>988</v>
      </c>
      <c r="F505" t="s">
        <v>989</v>
      </c>
      <c r="G505" t="s">
        <v>242</v>
      </c>
      <c r="H505" t="s">
        <v>1024</v>
      </c>
      <c r="I505" t="s">
        <v>202</v>
      </c>
      <c r="J505" t="s">
        <v>1084</v>
      </c>
      <c r="K505" t="s">
        <v>75</v>
      </c>
      <c r="L505" t="s">
        <v>242</v>
      </c>
      <c r="M505" t="s">
        <v>242</v>
      </c>
      <c r="N505" t="s">
        <v>990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11767</v>
      </c>
      <c r="CN505">
        <v>11767</v>
      </c>
      <c r="CO505" t="s">
        <v>2</v>
      </c>
      <c r="CP505" t="s">
        <v>44</v>
      </c>
      <c r="CQ505" t="s">
        <v>43</v>
      </c>
      <c r="CR505" t="s">
        <v>43</v>
      </c>
      <c r="CS505" t="s">
        <v>201</v>
      </c>
      <c r="CT505" t="s">
        <v>75</v>
      </c>
      <c r="CU505" t="s">
        <v>851</v>
      </c>
      <c r="CV505" t="s">
        <v>202</v>
      </c>
      <c r="CW505">
        <v>2021</v>
      </c>
      <c r="CX505">
        <v>2</v>
      </c>
      <c r="CY505" t="s">
        <v>74</v>
      </c>
      <c r="CZ505" t="s">
        <v>76</v>
      </c>
      <c r="DA505" t="s">
        <v>70</v>
      </c>
      <c r="DB505" t="s">
        <v>70</v>
      </c>
      <c r="DC505" t="s">
        <v>72</v>
      </c>
      <c r="DD505" t="s">
        <v>95</v>
      </c>
      <c r="DE505" t="s">
        <v>203</v>
      </c>
      <c r="DF505">
        <v>0</v>
      </c>
      <c r="DG505" t="s">
        <v>991</v>
      </c>
      <c r="DH505" t="s">
        <v>75</v>
      </c>
      <c r="DI505" t="s">
        <v>75</v>
      </c>
      <c r="DJ505" t="s">
        <v>75</v>
      </c>
      <c r="DK505" t="s">
        <v>75</v>
      </c>
    </row>
    <row r="506" spans="1:115" x14ac:dyDescent="0.35">
      <c r="A506" t="s">
        <v>75</v>
      </c>
      <c r="B506" t="s">
        <v>985</v>
      </c>
      <c r="C506" t="s">
        <v>986</v>
      </c>
      <c r="D506" t="s">
        <v>1063</v>
      </c>
      <c r="E506" t="s">
        <v>988</v>
      </c>
      <c r="F506" t="s">
        <v>989</v>
      </c>
      <c r="G506" t="s">
        <v>242</v>
      </c>
      <c r="H506" t="s">
        <v>1024</v>
      </c>
      <c r="I506" t="s">
        <v>1085</v>
      </c>
      <c r="J506" t="s">
        <v>1086</v>
      </c>
      <c r="K506" t="s">
        <v>75</v>
      </c>
      <c r="L506" t="s">
        <v>242</v>
      </c>
      <c r="M506" t="s">
        <v>242</v>
      </c>
      <c r="N506" t="s">
        <v>990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537</v>
      </c>
      <c r="CN506">
        <v>537</v>
      </c>
      <c r="CO506" t="s">
        <v>2</v>
      </c>
      <c r="CP506" t="s">
        <v>44</v>
      </c>
      <c r="CQ506" t="s">
        <v>43</v>
      </c>
      <c r="CR506" t="s">
        <v>43</v>
      </c>
      <c r="CS506" t="s">
        <v>204</v>
      </c>
      <c r="CT506" t="s">
        <v>75</v>
      </c>
      <c r="CU506" t="s">
        <v>851</v>
      </c>
      <c r="CV506" t="s">
        <v>205</v>
      </c>
      <c r="CW506">
        <v>2021</v>
      </c>
      <c r="CX506">
        <v>1</v>
      </c>
      <c r="CY506" t="s">
        <v>74</v>
      </c>
      <c r="CZ506" t="s">
        <v>76</v>
      </c>
      <c r="DA506" t="s">
        <v>70</v>
      </c>
      <c r="DB506" t="s">
        <v>70</v>
      </c>
      <c r="DC506" t="s">
        <v>135</v>
      </c>
      <c r="DD506" t="s">
        <v>207</v>
      </c>
      <c r="DE506" t="s">
        <v>206</v>
      </c>
      <c r="DF506">
        <v>0</v>
      </c>
      <c r="DG506" t="s">
        <v>991</v>
      </c>
      <c r="DH506" t="s">
        <v>75</v>
      </c>
      <c r="DI506" t="s">
        <v>75</v>
      </c>
      <c r="DJ506" t="s">
        <v>75</v>
      </c>
      <c r="DK506" t="s">
        <v>75</v>
      </c>
    </row>
    <row r="507" spans="1:115" x14ac:dyDescent="0.35">
      <c r="A507" t="s">
        <v>75</v>
      </c>
      <c r="B507" t="s">
        <v>985</v>
      </c>
      <c r="C507" t="s">
        <v>986</v>
      </c>
      <c r="D507" t="s">
        <v>1063</v>
      </c>
      <c r="E507" t="s">
        <v>988</v>
      </c>
      <c r="F507" t="s">
        <v>989</v>
      </c>
      <c r="G507" t="s">
        <v>242</v>
      </c>
      <c r="H507" t="s">
        <v>1024</v>
      </c>
      <c r="I507" t="s">
        <v>1087</v>
      </c>
      <c r="J507" t="s">
        <v>1088</v>
      </c>
      <c r="K507" t="s">
        <v>75</v>
      </c>
      <c r="L507" t="s">
        <v>242</v>
      </c>
      <c r="M507" t="s">
        <v>242</v>
      </c>
      <c r="N507" t="s">
        <v>990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1074</v>
      </c>
      <c r="CN507">
        <v>1074</v>
      </c>
      <c r="CO507" t="s">
        <v>2</v>
      </c>
      <c r="CP507" t="s">
        <v>44</v>
      </c>
      <c r="CQ507" t="s">
        <v>43</v>
      </c>
      <c r="CR507" t="s">
        <v>43</v>
      </c>
      <c r="CS507" t="s">
        <v>208</v>
      </c>
      <c r="CT507" t="s">
        <v>75</v>
      </c>
      <c r="CU507" t="s">
        <v>851</v>
      </c>
      <c r="CV507" t="s">
        <v>209</v>
      </c>
      <c r="CW507">
        <v>2021</v>
      </c>
      <c r="CX507">
        <v>5</v>
      </c>
      <c r="CY507" t="s">
        <v>74</v>
      </c>
      <c r="CZ507" t="s">
        <v>76</v>
      </c>
      <c r="DA507" t="s">
        <v>70</v>
      </c>
      <c r="DB507" t="s">
        <v>70</v>
      </c>
      <c r="DC507" t="s">
        <v>135</v>
      </c>
      <c r="DD507" t="s">
        <v>211</v>
      </c>
      <c r="DE507" t="s">
        <v>210</v>
      </c>
      <c r="DF507">
        <v>0</v>
      </c>
      <c r="DG507" t="s">
        <v>991</v>
      </c>
      <c r="DH507" t="s">
        <v>75</v>
      </c>
      <c r="DI507" t="s">
        <v>75</v>
      </c>
      <c r="DJ507" t="s">
        <v>75</v>
      </c>
      <c r="DK507" t="s">
        <v>75</v>
      </c>
    </row>
    <row r="508" spans="1:115" x14ac:dyDescent="0.35">
      <c r="A508" t="s">
        <v>75</v>
      </c>
      <c r="B508" t="s">
        <v>985</v>
      </c>
      <c r="C508" t="s">
        <v>1017</v>
      </c>
      <c r="D508" t="s">
        <v>1018</v>
      </c>
      <c r="E508" t="s">
        <v>988</v>
      </c>
      <c r="F508" t="s">
        <v>1019</v>
      </c>
      <c r="G508" t="s">
        <v>242</v>
      </c>
      <c r="H508" t="s">
        <v>1024</v>
      </c>
      <c r="I508" t="s">
        <v>390</v>
      </c>
      <c r="J508" t="s">
        <v>1020</v>
      </c>
      <c r="K508" t="s">
        <v>75</v>
      </c>
      <c r="L508" t="s">
        <v>242</v>
      </c>
      <c r="M508" t="s">
        <v>390</v>
      </c>
      <c r="N508" t="s">
        <v>990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8160</v>
      </c>
      <c r="CN508">
        <v>8160</v>
      </c>
      <c r="CO508" t="s">
        <v>2</v>
      </c>
      <c r="CP508" t="s">
        <v>44</v>
      </c>
      <c r="CQ508" t="s">
        <v>43</v>
      </c>
      <c r="CR508" t="s">
        <v>43</v>
      </c>
      <c r="CS508" t="s">
        <v>386</v>
      </c>
      <c r="CT508" t="s">
        <v>75</v>
      </c>
      <c r="CU508" t="s">
        <v>851</v>
      </c>
      <c r="CV508" t="s">
        <v>390</v>
      </c>
      <c r="CW508">
        <v>1981</v>
      </c>
      <c r="CX508">
        <v>3</v>
      </c>
      <c r="CY508" t="s">
        <v>74</v>
      </c>
      <c r="CZ508" t="s">
        <v>388</v>
      </c>
      <c r="DA508" t="s">
        <v>70</v>
      </c>
      <c r="DB508" t="s">
        <v>386</v>
      </c>
      <c r="DC508" t="s">
        <v>387</v>
      </c>
      <c r="DD508" t="s">
        <v>392</v>
      </c>
      <c r="DE508" t="s">
        <v>391</v>
      </c>
      <c r="DF508">
        <v>0</v>
      </c>
      <c r="DG508" t="s">
        <v>991</v>
      </c>
      <c r="DH508" t="s">
        <v>75</v>
      </c>
      <c r="DI508" t="s">
        <v>75</v>
      </c>
      <c r="DJ508" t="s">
        <v>75</v>
      </c>
      <c r="DK508" t="s">
        <v>75</v>
      </c>
    </row>
    <row r="509" spans="1:115" x14ac:dyDescent="0.35">
      <c r="A509" t="s">
        <v>75</v>
      </c>
      <c r="B509" t="s">
        <v>994</v>
      </c>
      <c r="C509" t="s">
        <v>1004</v>
      </c>
      <c r="D509" t="s">
        <v>1005</v>
      </c>
      <c r="E509" t="s">
        <v>988</v>
      </c>
      <c r="F509" t="s">
        <v>1006</v>
      </c>
      <c r="G509" t="s">
        <v>242</v>
      </c>
      <c r="H509" t="s">
        <v>1024</v>
      </c>
      <c r="I509" t="s">
        <v>1225</v>
      </c>
      <c r="J509" t="s">
        <v>1226</v>
      </c>
      <c r="K509" t="s">
        <v>75</v>
      </c>
      <c r="L509" t="s">
        <v>242</v>
      </c>
      <c r="M509" t="s">
        <v>304</v>
      </c>
      <c r="N509" t="s">
        <v>990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2</v>
      </c>
      <c r="CN509">
        <v>2</v>
      </c>
      <c r="CO509" t="s">
        <v>2</v>
      </c>
      <c r="CP509" t="s">
        <v>44</v>
      </c>
      <c r="CQ509" t="s">
        <v>43</v>
      </c>
      <c r="CR509" t="s">
        <v>43</v>
      </c>
      <c r="CS509" t="s">
        <v>368</v>
      </c>
      <c r="CT509" t="s">
        <v>75</v>
      </c>
      <c r="CU509" t="s">
        <v>852</v>
      </c>
      <c r="CV509" t="s">
        <v>1225</v>
      </c>
      <c r="CW509">
        <v>2016</v>
      </c>
      <c r="CX509">
        <v>11</v>
      </c>
      <c r="CY509" t="s">
        <v>74</v>
      </c>
      <c r="CZ509" t="s">
        <v>217</v>
      </c>
      <c r="DA509" t="s">
        <v>70</v>
      </c>
      <c r="DB509" t="s">
        <v>283</v>
      </c>
      <c r="DC509" t="s">
        <v>285</v>
      </c>
      <c r="DD509" t="s">
        <v>216</v>
      </c>
      <c r="DE509" t="s">
        <v>349</v>
      </c>
      <c r="DF509">
        <v>0</v>
      </c>
      <c r="DG509" t="s">
        <v>991</v>
      </c>
      <c r="DH509" t="s">
        <v>75</v>
      </c>
      <c r="DI509" t="s">
        <v>75</v>
      </c>
      <c r="DJ509" t="s">
        <v>75</v>
      </c>
      <c r="DK509" t="s">
        <v>75</v>
      </c>
    </row>
    <row r="510" spans="1:115" x14ac:dyDescent="0.35">
      <c r="A510" t="s">
        <v>75</v>
      </c>
      <c r="B510" t="s">
        <v>994</v>
      </c>
      <c r="C510" t="s">
        <v>1004</v>
      </c>
      <c r="D510" t="s">
        <v>1005</v>
      </c>
      <c r="E510" t="s">
        <v>988</v>
      </c>
      <c r="F510" t="s">
        <v>1006</v>
      </c>
      <c r="G510" t="s">
        <v>242</v>
      </c>
      <c r="H510" t="s">
        <v>1024</v>
      </c>
      <c r="I510" t="s">
        <v>1290</v>
      </c>
      <c r="J510" t="s">
        <v>1116</v>
      </c>
      <c r="K510" t="s">
        <v>75</v>
      </c>
      <c r="L510" t="s">
        <v>242</v>
      </c>
      <c r="M510" t="s">
        <v>304</v>
      </c>
      <c r="N510" t="s">
        <v>990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516</v>
      </c>
      <c r="CN510">
        <v>516</v>
      </c>
      <c r="CO510" t="s">
        <v>2</v>
      </c>
      <c r="CP510" t="s">
        <v>44</v>
      </c>
      <c r="CQ510" t="s">
        <v>43</v>
      </c>
      <c r="CR510" t="s">
        <v>43</v>
      </c>
      <c r="CS510" t="s">
        <v>303</v>
      </c>
      <c r="CT510" t="s">
        <v>75</v>
      </c>
      <c r="CU510" t="s">
        <v>852</v>
      </c>
      <c r="CV510" t="s">
        <v>302</v>
      </c>
      <c r="CW510">
        <v>2014</v>
      </c>
      <c r="CX510">
        <v>8</v>
      </c>
      <c r="CY510" t="s">
        <v>74</v>
      </c>
      <c r="CZ510" t="s">
        <v>217</v>
      </c>
      <c r="DA510" t="s">
        <v>70</v>
      </c>
      <c r="DB510" t="s">
        <v>283</v>
      </c>
      <c r="DC510" t="s">
        <v>285</v>
      </c>
      <c r="DD510" t="s">
        <v>300</v>
      </c>
      <c r="DE510" t="s">
        <v>299</v>
      </c>
      <c r="DF510">
        <v>0</v>
      </c>
      <c r="DG510" t="s">
        <v>991</v>
      </c>
      <c r="DH510" t="s">
        <v>75</v>
      </c>
      <c r="DI510" t="s">
        <v>75</v>
      </c>
      <c r="DJ510" t="s">
        <v>75</v>
      </c>
      <c r="DK510" t="s">
        <v>75</v>
      </c>
    </row>
    <row r="511" spans="1:115" x14ac:dyDescent="0.35">
      <c r="A511" t="s">
        <v>75</v>
      </c>
      <c r="B511" t="s">
        <v>994</v>
      </c>
      <c r="C511" t="s">
        <v>1004</v>
      </c>
      <c r="D511" t="s">
        <v>1005</v>
      </c>
      <c r="E511" t="s">
        <v>988</v>
      </c>
      <c r="F511" t="s">
        <v>1006</v>
      </c>
      <c r="G511" t="s">
        <v>242</v>
      </c>
      <c r="H511" t="s">
        <v>1024</v>
      </c>
      <c r="I511" t="s">
        <v>1225</v>
      </c>
      <c r="J511" t="s">
        <v>1226</v>
      </c>
      <c r="K511" t="s">
        <v>75</v>
      </c>
      <c r="L511" t="s">
        <v>242</v>
      </c>
      <c r="M511" t="s">
        <v>304</v>
      </c>
      <c r="N511" t="s">
        <v>990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141</v>
      </c>
      <c r="CN511">
        <v>141</v>
      </c>
      <c r="CO511" t="s">
        <v>2</v>
      </c>
      <c r="CP511" t="s">
        <v>44</v>
      </c>
      <c r="CQ511" t="s">
        <v>43</v>
      </c>
      <c r="CR511" t="s">
        <v>43</v>
      </c>
      <c r="CS511" t="s">
        <v>374</v>
      </c>
      <c r="CT511" t="s">
        <v>75</v>
      </c>
      <c r="CU511" t="s">
        <v>852</v>
      </c>
      <c r="CV511" t="s">
        <v>1225</v>
      </c>
      <c r="CW511">
        <v>2016</v>
      </c>
      <c r="CX511">
        <v>12</v>
      </c>
      <c r="CY511" t="s">
        <v>74</v>
      </c>
      <c r="CZ511" t="s">
        <v>217</v>
      </c>
      <c r="DA511" t="s">
        <v>70</v>
      </c>
      <c r="DB511" t="s">
        <v>283</v>
      </c>
      <c r="DC511" t="s">
        <v>285</v>
      </c>
      <c r="DD511" t="s">
        <v>75</v>
      </c>
      <c r="DE511" t="s">
        <v>75</v>
      </c>
      <c r="DF511">
        <v>0</v>
      </c>
      <c r="DG511" t="s">
        <v>991</v>
      </c>
      <c r="DH511" t="s">
        <v>75</v>
      </c>
      <c r="DI511" t="s">
        <v>75</v>
      </c>
      <c r="DJ511" t="s">
        <v>75</v>
      </c>
      <c r="DK511" t="s">
        <v>75</v>
      </c>
    </row>
    <row r="512" spans="1:115" x14ac:dyDescent="0.35">
      <c r="A512" t="s">
        <v>75</v>
      </c>
      <c r="B512" t="s">
        <v>994</v>
      </c>
      <c r="C512" t="s">
        <v>1004</v>
      </c>
      <c r="D512" t="s">
        <v>1005</v>
      </c>
      <c r="E512" t="s">
        <v>988</v>
      </c>
      <c r="F512" t="s">
        <v>1006</v>
      </c>
      <c r="G512" t="s">
        <v>242</v>
      </c>
      <c r="H512" t="s">
        <v>1024</v>
      </c>
      <c r="I512" t="s">
        <v>304</v>
      </c>
      <c r="J512" t="s">
        <v>1009</v>
      </c>
      <c r="K512" t="s">
        <v>75</v>
      </c>
      <c r="L512" t="s">
        <v>242</v>
      </c>
      <c r="M512" t="s">
        <v>304</v>
      </c>
      <c r="N512" t="s">
        <v>990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10</v>
      </c>
      <c r="CN512">
        <v>10</v>
      </c>
      <c r="CO512" t="s">
        <v>2</v>
      </c>
      <c r="CP512" t="s">
        <v>44</v>
      </c>
      <c r="CQ512" t="s">
        <v>43</v>
      </c>
      <c r="CR512" t="s">
        <v>43</v>
      </c>
      <c r="CS512" t="s">
        <v>283</v>
      </c>
      <c r="CT512" t="s">
        <v>75</v>
      </c>
      <c r="CU512" t="s">
        <v>852</v>
      </c>
      <c r="CV512" t="s">
        <v>304</v>
      </c>
      <c r="CW512">
        <v>2017</v>
      </c>
      <c r="CX512">
        <v>9</v>
      </c>
      <c r="CY512" t="s">
        <v>74</v>
      </c>
      <c r="CZ512" t="s">
        <v>217</v>
      </c>
      <c r="DA512" t="s">
        <v>70</v>
      </c>
      <c r="DB512" t="s">
        <v>283</v>
      </c>
      <c r="DC512" t="s">
        <v>285</v>
      </c>
      <c r="DD512" t="s">
        <v>306</v>
      </c>
      <c r="DE512" t="s">
        <v>305</v>
      </c>
      <c r="DF512">
        <v>0</v>
      </c>
      <c r="DG512" t="s">
        <v>991</v>
      </c>
      <c r="DH512" t="s">
        <v>75</v>
      </c>
      <c r="DI512" t="s">
        <v>75</v>
      </c>
      <c r="DJ512" t="s">
        <v>75</v>
      </c>
      <c r="DK512" t="s">
        <v>75</v>
      </c>
    </row>
    <row r="513" spans="1:115" x14ac:dyDescent="0.35">
      <c r="A513" t="s">
        <v>75</v>
      </c>
      <c r="B513" t="s">
        <v>994</v>
      </c>
      <c r="C513" t="s">
        <v>1004</v>
      </c>
      <c r="D513" t="s">
        <v>1005</v>
      </c>
      <c r="E513" t="s">
        <v>988</v>
      </c>
      <c r="F513" t="s">
        <v>1006</v>
      </c>
      <c r="G513" t="s">
        <v>242</v>
      </c>
      <c r="H513" t="s">
        <v>1024</v>
      </c>
      <c r="I513" t="s">
        <v>1216</v>
      </c>
      <c r="J513" t="s">
        <v>1217</v>
      </c>
      <c r="K513" t="s">
        <v>75</v>
      </c>
      <c r="L513" t="s">
        <v>242</v>
      </c>
      <c r="M513" t="s">
        <v>304</v>
      </c>
      <c r="N513" t="s">
        <v>990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158</v>
      </c>
      <c r="CN513">
        <v>158</v>
      </c>
      <c r="CO513" t="s">
        <v>2</v>
      </c>
      <c r="CP513" t="s">
        <v>44</v>
      </c>
      <c r="CQ513" t="s">
        <v>43</v>
      </c>
      <c r="CR513" t="s">
        <v>43</v>
      </c>
      <c r="CS513" t="s">
        <v>311</v>
      </c>
      <c r="CT513" t="s">
        <v>75</v>
      </c>
      <c r="CU513" t="s">
        <v>852</v>
      </c>
      <c r="CV513" t="s">
        <v>312</v>
      </c>
      <c r="CW513">
        <v>2017</v>
      </c>
      <c r="CX513">
        <v>10</v>
      </c>
      <c r="CY513" t="s">
        <v>74</v>
      </c>
      <c r="CZ513" t="s">
        <v>217</v>
      </c>
      <c r="DA513" t="s">
        <v>70</v>
      </c>
      <c r="DB513" t="s">
        <v>283</v>
      </c>
      <c r="DC513" t="s">
        <v>285</v>
      </c>
      <c r="DD513" t="s">
        <v>314</v>
      </c>
      <c r="DE513" t="s">
        <v>313</v>
      </c>
      <c r="DF513">
        <v>0</v>
      </c>
      <c r="DG513" t="s">
        <v>991</v>
      </c>
      <c r="DH513" t="s">
        <v>75</v>
      </c>
      <c r="DI513" t="s">
        <v>75</v>
      </c>
      <c r="DJ513" t="s">
        <v>75</v>
      </c>
      <c r="DK513" t="s">
        <v>75</v>
      </c>
    </row>
    <row r="514" spans="1:115" x14ac:dyDescent="0.35">
      <c r="A514" t="s">
        <v>75</v>
      </c>
      <c r="B514" t="s">
        <v>994</v>
      </c>
      <c r="C514" t="s">
        <v>1004</v>
      </c>
      <c r="D514" t="s">
        <v>1005</v>
      </c>
      <c r="E514" t="s">
        <v>988</v>
      </c>
      <c r="F514" t="s">
        <v>1006</v>
      </c>
      <c r="G514" t="s">
        <v>242</v>
      </c>
      <c r="H514" t="s">
        <v>1024</v>
      </c>
      <c r="I514" t="s">
        <v>304</v>
      </c>
      <c r="J514" t="s">
        <v>1009</v>
      </c>
      <c r="K514" t="s">
        <v>75</v>
      </c>
      <c r="L514" t="s">
        <v>242</v>
      </c>
      <c r="M514" t="s">
        <v>304</v>
      </c>
      <c r="N514" t="s">
        <v>990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308</v>
      </c>
      <c r="CN514">
        <v>308</v>
      </c>
      <c r="CO514" t="s">
        <v>2</v>
      </c>
      <c r="CP514" t="s">
        <v>44</v>
      </c>
      <c r="CQ514" t="s">
        <v>43</v>
      </c>
      <c r="CR514" t="s">
        <v>43</v>
      </c>
      <c r="CS514" t="s">
        <v>315</v>
      </c>
      <c r="CT514" t="s">
        <v>75</v>
      </c>
      <c r="CU514" t="s">
        <v>852</v>
      </c>
      <c r="CV514" t="s">
        <v>316</v>
      </c>
      <c r="CW514">
        <v>2017</v>
      </c>
      <c r="CX514">
        <v>10</v>
      </c>
      <c r="CY514" t="s">
        <v>74</v>
      </c>
      <c r="CZ514" t="s">
        <v>217</v>
      </c>
      <c r="DA514" t="s">
        <v>70</v>
      </c>
      <c r="DB514" t="s">
        <v>283</v>
      </c>
      <c r="DC514" t="s">
        <v>285</v>
      </c>
      <c r="DD514" t="s">
        <v>306</v>
      </c>
      <c r="DE514" t="s">
        <v>317</v>
      </c>
      <c r="DF514">
        <v>0</v>
      </c>
      <c r="DG514" t="s">
        <v>991</v>
      </c>
      <c r="DH514" t="s">
        <v>75</v>
      </c>
      <c r="DI514" t="s">
        <v>75</v>
      </c>
      <c r="DJ514" t="s">
        <v>75</v>
      </c>
      <c r="DK514" t="s">
        <v>75</v>
      </c>
    </row>
    <row r="515" spans="1:115" x14ac:dyDescent="0.35">
      <c r="A515" t="s">
        <v>75</v>
      </c>
      <c r="B515" t="s">
        <v>994</v>
      </c>
      <c r="C515" t="s">
        <v>1004</v>
      </c>
      <c r="D515" t="s">
        <v>1005</v>
      </c>
      <c r="E515" t="s">
        <v>988</v>
      </c>
      <c r="F515" t="s">
        <v>1006</v>
      </c>
      <c r="G515" t="s">
        <v>242</v>
      </c>
      <c r="H515" t="s">
        <v>1024</v>
      </c>
      <c r="I515" t="s">
        <v>304</v>
      </c>
      <c r="J515" t="s">
        <v>1009</v>
      </c>
      <c r="K515" t="s">
        <v>75</v>
      </c>
      <c r="L515" t="s">
        <v>242</v>
      </c>
      <c r="M515" t="s">
        <v>304</v>
      </c>
      <c r="N515" t="s">
        <v>990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160</v>
      </c>
      <c r="CN515">
        <v>160</v>
      </c>
      <c r="CO515" t="s">
        <v>2</v>
      </c>
      <c r="CP515" t="s">
        <v>44</v>
      </c>
      <c r="CQ515" t="s">
        <v>43</v>
      </c>
      <c r="CR515" t="s">
        <v>43</v>
      </c>
      <c r="CS515" t="s">
        <v>318</v>
      </c>
      <c r="CT515" t="s">
        <v>75</v>
      </c>
      <c r="CU515" t="s">
        <v>852</v>
      </c>
      <c r="CV515" t="s">
        <v>319</v>
      </c>
      <c r="CW515">
        <v>2017</v>
      </c>
      <c r="CX515">
        <v>11</v>
      </c>
      <c r="CY515" t="s">
        <v>74</v>
      </c>
      <c r="CZ515" t="s">
        <v>217</v>
      </c>
      <c r="DA515" t="s">
        <v>70</v>
      </c>
      <c r="DB515" t="s">
        <v>283</v>
      </c>
      <c r="DC515" t="s">
        <v>285</v>
      </c>
      <c r="DD515" t="s">
        <v>321</v>
      </c>
      <c r="DE515" t="s">
        <v>320</v>
      </c>
      <c r="DF515">
        <v>0</v>
      </c>
      <c r="DG515" t="s">
        <v>991</v>
      </c>
      <c r="DH515" t="s">
        <v>75</v>
      </c>
      <c r="DI515" t="s">
        <v>75</v>
      </c>
      <c r="DJ515" t="s">
        <v>75</v>
      </c>
      <c r="DK515" t="s">
        <v>75</v>
      </c>
    </row>
    <row r="516" spans="1:115" x14ac:dyDescent="0.35">
      <c r="A516" t="s">
        <v>75</v>
      </c>
      <c r="B516" t="s">
        <v>994</v>
      </c>
      <c r="C516" t="s">
        <v>1004</v>
      </c>
      <c r="D516" t="s">
        <v>1005</v>
      </c>
      <c r="E516" t="s">
        <v>988</v>
      </c>
      <c r="F516" t="s">
        <v>1006</v>
      </c>
      <c r="G516" t="s">
        <v>242</v>
      </c>
      <c r="H516" t="s">
        <v>1024</v>
      </c>
      <c r="I516" t="s">
        <v>304</v>
      </c>
      <c r="J516" t="s">
        <v>1009</v>
      </c>
      <c r="K516" t="s">
        <v>75</v>
      </c>
      <c r="L516" t="s">
        <v>242</v>
      </c>
      <c r="M516" t="s">
        <v>304</v>
      </c>
      <c r="N516" t="s">
        <v>990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30</v>
      </c>
      <c r="CN516">
        <v>30</v>
      </c>
      <c r="CO516" t="s">
        <v>2</v>
      </c>
      <c r="CP516" t="s">
        <v>44</v>
      </c>
      <c r="CQ516" t="s">
        <v>43</v>
      </c>
      <c r="CR516" t="s">
        <v>43</v>
      </c>
      <c r="CS516" t="s">
        <v>322</v>
      </c>
      <c r="CT516" t="s">
        <v>75</v>
      </c>
      <c r="CU516" t="s">
        <v>852</v>
      </c>
      <c r="CV516" t="s">
        <v>323</v>
      </c>
      <c r="CW516">
        <v>2014</v>
      </c>
      <c r="CX516">
        <v>5</v>
      </c>
      <c r="CY516" t="s">
        <v>74</v>
      </c>
      <c r="CZ516" t="s">
        <v>217</v>
      </c>
      <c r="DA516" t="s">
        <v>70</v>
      </c>
      <c r="DB516" t="s">
        <v>283</v>
      </c>
      <c r="DC516" t="s">
        <v>285</v>
      </c>
      <c r="DD516" t="s">
        <v>325</v>
      </c>
      <c r="DE516" t="s">
        <v>324</v>
      </c>
      <c r="DF516">
        <v>0</v>
      </c>
      <c r="DG516" t="s">
        <v>991</v>
      </c>
      <c r="DH516" t="s">
        <v>75</v>
      </c>
      <c r="DI516" t="s">
        <v>75</v>
      </c>
      <c r="DJ516" t="s">
        <v>75</v>
      </c>
      <c r="DK516" t="s">
        <v>75</v>
      </c>
    </row>
    <row r="517" spans="1:115" x14ac:dyDescent="0.35">
      <c r="A517" t="s">
        <v>75</v>
      </c>
      <c r="B517" t="s">
        <v>994</v>
      </c>
      <c r="C517" t="s">
        <v>1004</v>
      </c>
      <c r="D517" t="s">
        <v>1005</v>
      </c>
      <c r="E517" t="s">
        <v>988</v>
      </c>
      <c r="F517" t="s">
        <v>1006</v>
      </c>
      <c r="G517" t="s">
        <v>242</v>
      </c>
      <c r="H517" t="s">
        <v>1024</v>
      </c>
      <c r="I517" t="s">
        <v>1218</v>
      </c>
      <c r="J517" t="s">
        <v>1219</v>
      </c>
      <c r="K517" t="s">
        <v>75</v>
      </c>
      <c r="L517" t="s">
        <v>242</v>
      </c>
      <c r="M517" t="s">
        <v>304</v>
      </c>
      <c r="N517" t="s">
        <v>990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48</v>
      </c>
      <c r="CN517">
        <v>48</v>
      </c>
      <c r="CO517" t="s">
        <v>2</v>
      </c>
      <c r="CP517" t="s">
        <v>44</v>
      </c>
      <c r="CQ517" t="s">
        <v>43</v>
      </c>
      <c r="CR517" t="s">
        <v>43</v>
      </c>
      <c r="CS517" t="s">
        <v>326</v>
      </c>
      <c r="CT517" t="s">
        <v>75</v>
      </c>
      <c r="CU517" t="s">
        <v>852</v>
      </c>
      <c r="CV517" t="s">
        <v>327</v>
      </c>
      <c r="CW517">
        <v>2017</v>
      </c>
      <c r="CX517">
        <v>12</v>
      </c>
      <c r="CY517" t="s">
        <v>74</v>
      </c>
      <c r="CZ517" t="s">
        <v>217</v>
      </c>
      <c r="DA517" t="s">
        <v>70</v>
      </c>
      <c r="DB517" t="s">
        <v>283</v>
      </c>
      <c r="DC517" t="s">
        <v>285</v>
      </c>
      <c r="DD517" t="s">
        <v>306</v>
      </c>
      <c r="DE517" t="s">
        <v>328</v>
      </c>
      <c r="DF517">
        <v>0</v>
      </c>
      <c r="DG517" t="s">
        <v>991</v>
      </c>
      <c r="DH517" t="s">
        <v>75</v>
      </c>
      <c r="DI517" t="s">
        <v>75</v>
      </c>
      <c r="DJ517" t="s">
        <v>75</v>
      </c>
      <c r="DK517" t="s">
        <v>75</v>
      </c>
    </row>
    <row r="518" spans="1:115" x14ac:dyDescent="0.35">
      <c r="A518" t="s">
        <v>75</v>
      </c>
      <c r="B518" t="s">
        <v>994</v>
      </c>
      <c r="C518" t="s">
        <v>1004</v>
      </c>
      <c r="D518" t="s">
        <v>1005</v>
      </c>
      <c r="E518" t="s">
        <v>988</v>
      </c>
      <c r="F518" t="s">
        <v>1006</v>
      </c>
      <c r="G518" t="s">
        <v>242</v>
      </c>
      <c r="H518" t="s">
        <v>1024</v>
      </c>
      <c r="I518" t="s">
        <v>330</v>
      </c>
      <c r="J518" t="s">
        <v>1220</v>
      </c>
      <c r="K518" t="s">
        <v>75</v>
      </c>
      <c r="L518" t="s">
        <v>242</v>
      </c>
      <c r="M518" t="s">
        <v>304</v>
      </c>
      <c r="N518" t="s">
        <v>990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216</v>
      </c>
      <c r="CN518">
        <v>216</v>
      </c>
      <c r="CO518" t="s">
        <v>2</v>
      </c>
      <c r="CP518" t="s">
        <v>44</v>
      </c>
      <c r="CQ518" t="s">
        <v>43</v>
      </c>
      <c r="CR518" t="s">
        <v>43</v>
      </c>
      <c r="CS518" t="s">
        <v>329</v>
      </c>
      <c r="CT518" t="s">
        <v>75</v>
      </c>
      <c r="CU518" t="s">
        <v>852</v>
      </c>
      <c r="CV518" t="s">
        <v>330</v>
      </c>
      <c r="CW518">
        <v>2017</v>
      </c>
      <c r="CX518">
        <v>12</v>
      </c>
      <c r="CY518" t="s">
        <v>74</v>
      </c>
      <c r="CZ518" t="s">
        <v>217</v>
      </c>
      <c r="DA518" t="s">
        <v>70</v>
      </c>
      <c r="DB518" t="s">
        <v>283</v>
      </c>
      <c r="DC518" t="s">
        <v>285</v>
      </c>
      <c r="DD518" t="s">
        <v>292</v>
      </c>
      <c r="DE518" t="s">
        <v>331</v>
      </c>
      <c r="DF518">
        <v>0</v>
      </c>
      <c r="DG518" t="s">
        <v>991</v>
      </c>
      <c r="DH518" t="s">
        <v>75</v>
      </c>
      <c r="DI518" t="s">
        <v>75</v>
      </c>
      <c r="DJ518" t="s">
        <v>75</v>
      </c>
      <c r="DK518" t="s">
        <v>75</v>
      </c>
    </row>
    <row r="519" spans="1:115" x14ac:dyDescent="0.35">
      <c r="A519" t="s">
        <v>75</v>
      </c>
      <c r="B519" t="s">
        <v>994</v>
      </c>
      <c r="C519" t="s">
        <v>1004</v>
      </c>
      <c r="D519" t="s">
        <v>1005</v>
      </c>
      <c r="E519" t="s">
        <v>988</v>
      </c>
      <c r="F519" t="s">
        <v>1006</v>
      </c>
      <c r="G519" t="s">
        <v>242</v>
      </c>
      <c r="H519" t="s">
        <v>1024</v>
      </c>
      <c r="I519" t="s">
        <v>333</v>
      </c>
      <c r="J519" t="s">
        <v>1221</v>
      </c>
      <c r="K519" t="s">
        <v>75</v>
      </c>
      <c r="L519" t="s">
        <v>242</v>
      </c>
      <c r="M519" t="s">
        <v>304</v>
      </c>
      <c r="N519" t="s">
        <v>990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68</v>
      </c>
      <c r="CN519">
        <v>68</v>
      </c>
      <c r="CO519" t="s">
        <v>2</v>
      </c>
      <c r="CP519" t="s">
        <v>44</v>
      </c>
      <c r="CQ519" t="s">
        <v>43</v>
      </c>
      <c r="CR519" t="s">
        <v>43</v>
      </c>
      <c r="CS519" t="s">
        <v>332</v>
      </c>
      <c r="CT519" t="s">
        <v>75</v>
      </c>
      <c r="CU519" t="s">
        <v>852</v>
      </c>
      <c r="CV519" t="s">
        <v>333</v>
      </c>
      <c r="CW519">
        <v>2017</v>
      </c>
      <c r="CX519">
        <v>12</v>
      </c>
      <c r="CY519" t="s">
        <v>74</v>
      </c>
      <c r="CZ519" t="s">
        <v>217</v>
      </c>
      <c r="DA519" t="s">
        <v>70</v>
      </c>
      <c r="DB519" t="s">
        <v>283</v>
      </c>
      <c r="DC519" t="s">
        <v>285</v>
      </c>
      <c r="DD519" t="s">
        <v>335</v>
      </c>
      <c r="DE519" t="s">
        <v>334</v>
      </c>
      <c r="DF519">
        <v>0</v>
      </c>
      <c r="DG519" t="s">
        <v>991</v>
      </c>
      <c r="DH519" t="s">
        <v>75</v>
      </c>
      <c r="DI519" t="s">
        <v>75</v>
      </c>
      <c r="DJ519" t="s">
        <v>75</v>
      </c>
      <c r="DK519" t="s">
        <v>75</v>
      </c>
    </row>
    <row r="520" spans="1:115" x14ac:dyDescent="0.35">
      <c r="A520" t="s">
        <v>75</v>
      </c>
      <c r="B520" t="s">
        <v>994</v>
      </c>
      <c r="C520" t="s">
        <v>1004</v>
      </c>
      <c r="D520" t="s">
        <v>1005</v>
      </c>
      <c r="E520" t="s">
        <v>988</v>
      </c>
      <c r="F520" t="s">
        <v>1006</v>
      </c>
      <c r="G520" t="s">
        <v>242</v>
      </c>
      <c r="H520" t="s">
        <v>1024</v>
      </c>
      <c r="I520" t="s">
        <v>304</v>
      </c>
      <c r="J520" t="s">
        <v>1009</v>
      </c>
      <c r="K520" t="s">
        <v>75</v>
      </c>
      <c r="L520" t="s">
        <v>242</v>
      </c>
      <c r="M520" t="s">
        <v>304</v>
      </c>
      <c r="N520" t="s">
        <v>990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404</v>
      </c>
      <c r="CN520">
        <v>404</v>
      </c>
      <c r="CO520" t="s">
        <v>2</v>
      </c>
      <c r="CP520" t="s">
        <v>44</v>
      </c>
      <c r="CQ520" t="s">
        <v>43</v>
      </c>
      <c r="CR520" t="s">
        <v>43</v>
      </c>
      <c r="CS520" t="s">
        <v>336</v>
      </c>
      <c r="CT520" t="s">
        <v>75</v>
      </c>
      <c r="CU520" t="s">
        <v>852</v>
      </c>
      <c r="CV520" t="s">
        <v>337</v>
      </c>
      <c r="CW520">
        <v>2015</v>
      </c>
      <c r="CX520">
        <v>1</v>
      </c>
      <c r="CY520" t="s">
        <v>74</v>
      </c>
      <c r="CZ520" t="s">
        <v>217</v>
      </c>
      <c r="DA520" t="s">
        <v>70</v>
      </c>
      <c r="DB520" t="s">
        <v>283</v>
      </c>
      <c r="DC520" t="s">
        <v>285</v>
      </c>
      <c r="DD520" t="s">
        <v>339</v>
      </c>
      <c r="DE520" t="s">
        <v>338</v>
      </c>
      <c r="DF520">
        <v>0</v>
      </c>
      <c r="DG520" t="s">
        <v>991</v>
      </c>
      <c r="DH520" t="s">
        <v>75</v>
      </c>
      <c r="DI520" t="s">
        <v>75</v>
      </c>
      <c r="DJ520" t="s">
        <v>75</v>
      </c>
      <c r="DK520" t="s">
        <v>75</v>
      </c>
    </row>
    <row r="521" spans="1:115" x14ac:dyDescent="0.35">
      <c r="A521" t="s">
        <v>75</v>
      </c>
      <c r="B521" t="s">
        <v>994</v>
      </c>
      <c r="C521" t="s">
        <v>1004</v>
      </c>
      <c r="D521" t="s">
        <v>1005</v>
      </c>
      <c r="E521" t="s">
        <v>988</v>
      </c>
      <c r="F521" t="s">
        <v>1006</v>
      </c>
      <c r="G521" t="s">
        <v>242</v>
      </c>
      <c r="H521" t="s">
        <v>1024</v>
      </c>
      <c r="I521" t="s">
        <v>304</v>
      </c>
      <c r="J521" t="s">
        <v>1009</v>
      </c>
      <c r="K521" t="s">
        <v>75</v>
      </c>
      <c r="L521" t="s">
        <v>242</v>
      </c>
      <c r="M521" t="s">
        <v>304</v>
      </c>
      <c r="N521" t="s">
        <v>990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917</v>
      </c>
      <c r="CN521">
        <v>917</v>
      </c>
      <c r="CO521" t="s">
        <v>2</v>
      </c>
      <c r="CP521" t="s">
        <v>44</v>
      </c>
      <c r="CQ521" t="s">
        <v>43</v>
      </c>
      <c r="CR521" t="s">
        <v>43</v>
      </c>
      <c r="CS521" t="s">
        <v>340</v>
      </c>
      <c r="CT521" t="s">
        <v>75</v>
      </c>
      <c r="CU521" t="s">
        <v>852</v>
      </c>
      <c r="CV521" t="s">
        <v>308</v>
      </c>
      <c r="CW521">
        <v>2018</v>
      </c>
      <c r="CX521">
        <v>2</v>
      </c>
      <c r="CY521" t="s">
        <v>74</v>
      </c>
      <c r="CZ521" t="s">
        <v>217</v>
      </c>
      <c r="DA521" t="s">
        <v>70</v>
      </c>
      <c r="DB521" t="s">
        <v>283</v>
      </c>
      <c r="DC521" t="s">
        <v>285</v>
      </c>
      <c r="DD521" t="s">
        <v>310</v>
      </c>
      <c r="DE521" t="s">
        <v>309</v>
      </c>
      <c r="DF521">
        <v>0</v>
      </c>
      <c r="DG521" t="s">
        <v>991</v>
      </c>
      <c r="DH521" t="s">
        <v>75</v>
      </c>
      <c r="DI521" t="s">
        <v>75</v>
      </c>
      <c r="DJ521" t="s">
        <v>75</v>
      </c>
      <c r="DK521" t="s">
        <v>75</v>
      </c>
    </row>
    <row r="522" spans="1:115" x14ac:dyDescent="0.35">
      <c r="A522" t="s">
        <v>75</v>
      </c>
      <c r="B522" t="s">
        <v>994</v>
      </c>
      <c r="C522" t="s">
        <v>1004</v>
      </c>
      <c r="D522" t="s">
        <v>1005</v>
      </c>
      <c r="E522" t="s">
        <v>988</v>
      </c>
      <c r="F522" t="s">
        <v>1006</v>
      </c>
      <c r="G522" t="s">
        <v>242</v>
      </c>
      <c r="H522" t="s">
        <v>1024</v>
      </c>
      <c r="I522" t="s">
        <v>1222</v>
      </c>
      <c r="J522" t="s">
        <v>1223</v>
      </c>
      <c r="K522" t="s">
        <v>75</v>
      </c>
      <c r="L522" t="s">
        <v>242</v>
      </c>
      <c r="M522" t="s">
        <v>304</v>
      </c>
      <c r="N522" t="s">
        <v>990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371</v>
      </c>
      <c r="CN522">
        <v>371</v>
      </c>
      <c r="CO522" t="s">
        <v>2</v>
      </c>
      <c r="CP522" t="s">
        <v>44</v>
      </c>
      <c r="CQ522" t="s">
        <v>43</v>
      </c>
      <c r="CR522" t="s">
        <v>43</v>
      </c>
      <c r="CS522" t="s">
        <v>341</v>
      </c>
      <c r="CT522" t="s">
        <v>75</v>
      </c>
      <c r="CU522" t="s">
        <v>852</v>
      </c>
      <c r="CV522" t="s">
        <v>342</v>
      </c>
      <c r="CW522">
        <v>2014</v>
      </c>
      <c r="CX522">
        <v>9</v>
      </c>
      <c r="CY522" t="s">
        <v>74</v>
      </c>
      <c r="CZ522" t="s">
        <v>217</v>
      </c>
      <c r="DA522" t="s">
        <v>70</v>
      </c>
      <c r="DB522" t="s">
        <v>283</v>
      </c>
      <c r="DC522" t="s">
        <v>285</v>
      </c>
      <c r="DD522" t="s">
        <v>306</v>
      </c>
      <c r="DE522" t="s">
        <v>343</v>
      </c>
      <c r="DF522">
        <v>0</v>
      </c>
      <c r="DG522" t="s">
        <v>991</v>
      </c>
      <c r="DH522" t="s">
        <v>75</v>
      </c>
      <c r="DI522" t="s">
        <v>75</v>
      </c>
      <c r="DJ522" t="s">
        <v>75</v>
      </c>
      <c r="DK522" t="s">
        <v>75</v>
      </c>
    </row>
    <row r="523" spans="1:115" x14ac:dyDescent="0.35">
      <c r="A523" t="s">
        <v>75</v>
      </c>
      <c r="B523" t="s">
        <v>994</v>
      </c>
      <c r="C523" t="s">
        <v>1004</v>
      </c>
      <c r="D523" t="s">
        <v>1005</v>
      </c>
      <c r="E523" t="s">
        <v>988</v>
      </c>
      <c r="F523" t="s">
        <v>1006</v>
      </c>
      <c r="G523" t="s">
        <v>242</v>
      </c>
      <c r="H523" t="s">
        <v>1024</v>
      </c>
      <c r="I523" t="s">
        <v>345</v>
      </c>
      <c r="J523" t="s">
        <v>1224</v>
      </c>
      <c r="K523" t="s">
        <v>75</v>
      </c>
      <c r="L523" t="s">
        <v>242</v>
      </c>
      <c r="M523" t="s">
        <v>304</v>
      </c>
      <c r="N523" t="s">
        <v>990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159</v>
      </c>
      <c r="CN523">
        <v>159</v>
      </c>
      <c r="CO523" t="s">
        <v>2</v>
      </c>
      <c r="CP523" t="s">
        <v>44</v>
      </c>
      <c r="CQ523" t="s">
        <v>43</v>
      </c>
      <c r="CR523" t="s">
        <v>43</v>
      </c>
      <c r="CS523" t="s">
        <v>344</v>
      </c>
      <c r="CT523" t="s">
        <v>75</v>
      </c>
      <c r="CU523" t="s">
        <v>852</v>
      </c>
      <c r="CV523" t="s">
        <v>345</v>
      </c>
      <c r="CW523">
        <v>2018</v>
      </c>
      <c r="CX523">
        <v>2</v>
      </c>
      <c r="CY523" t="s">
        <v>74</v>
      </c>
      <c r="CZ523" t="s">
        <v>217</v>
      </c>
      <c r="DA523" t="s">
        <v>70</v>
      </c>
      <c r="DB523" t="s">
        <v>283</v>
      </c>
      <c r="DC523" t="s">
        <v>285</v>
      </c>
      <c r="DD523" t="s">
        <v>347</v>
      </c>
      <c r="DE523" t="s">
        <v>346</v>
      </c>
      <c r="DF523">
        <v>0</v>
      </c>
      <c r="DG523" t="s">
        <v>991</v>
      </c>
      <c r="DH523" t="s">
        <v>75</v>
      </c>
      <c r="DI523" t="s">
        <v>75</v>
      </c>
      <c r="DJ523" t="s">
        <v>75</v>
      </c>
      <c r="DK523" t="s">
        <v>75</v>
      </c>
    </row>
    <row r="524" spans="1:115" x14ac:dyDescent="0.35">
      <c r="A524" t="s">
        <v>75</v>
      </c>
      <c r="B524" t="s">
        <v>994</v>
      </c>
      <c r="C524" t="s">
        <v>1004</v>
      </c>
      <c r="D524" t="s">
        <v>1005</v>
      </c>
      <c r="E524" t="s">
        <v>988</v>
      </c>
      <c r="F524" t="s">
        <v>1006</v>
      </c>
      <c r="G524" t="s">
        <v>242</v>
      </c>
      <c r="H524" t="s">
        <v>1024</v>
      </c>
      <c r="I524" t="s">
        <v>1225</v>
      </c>
      <c r="J524" t="s">
        <v>1226</v>
      </c>
      <c r="K524" t="s">
        <v>75</v>
      </c>
      <c r="L524" t="s">
        <v>242</v>
      </c>
      <c r="M524" t="s">
        <v>304</v>
      </c>
      <c r="N524" t="s">
        <v>990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132</v>
      </c>
      <c r="CN524">
        <v>132</v>
      </c>
      <c r="CO524" t="s">
        <v>2</v>
      </c>
      <c r="CP524" t="s">
        <v>44</v>
      </c>
      <c r="CQ524" t="s">
        <v>43</v>
      </c>
      <c r="CR524" t="s">
        <v>43</v>
      </c>
      <c r="CS524" t="s">
        <v>348</v>
      </c>
      <c r="CT524" t="s">
        <v>75</v>
      </c>
      <c r="CU524" t="s">
        <v>852</v>
      </c>
      <c r="CV524" t="s">
        <v>1225</v>
      </c>
      <c r="CW524">
        <v>2018</v>
      </c>
      <c r="CX524">
        <v>3</v>
      </c>
      <c r="CY524" t="s">
        <v>74</v>
      </c>
      <c r="CZ524" t="s">
        <v>217</v>
      </c>
      <c r="DA524" t="s">
        <v>70</v>
      </c>
      <c r="DB524" t="s">
        <v>283</v>
      </c>
      <c r="DC524" t="s">
        <v>285</v>
      </c>
      <c r="DD524" t="s">
        <v>216</v>
      </c>
      <c r="DE524" t="s">
        <v>349</v>
      </c>
      <c r="DF524">
        <v>0</v>
      </c>
      <c r="DG524" t="s">
        <v>991</v>
      </c>
      <c r="DH524" t="s">
        <v>75</v>
      </c>
      <c r="DI524" t="s">
        <v>75</v>
      </c>
      <c r="DJ524" t="s">
        <v>75</v>
      </c>
      <c r="DK524" t="s">
        <v>75</v>
      </c>
    </row>
    <row r="525" spans="1:115" x14ac:dyDescent="0.35">
      <c r="A525" t="s">
        <v>75</v>
      </c>
      <c r="B525" t="s">
        <v>994</v>
      </c>
      <c r="C525" t="s">
        <v>1004</v>
      </c>
      <c r="D525" t="s">
        <v>1112</v>
      </c>
      <c r="E525" t="s">
        <v>988</v>
      </c>
      <c r="F525" t="s">
        <v>1006</v>
      </c>
      <c r="G525" t="s">
        <v>242</v>
      </c>
      <c r="H525" t="s">
        <v>1024</v>
      </c>
      <c r="I525" t="s">
        <v>1113</v>
      </c>
      <c r="J525" t="s">
        <v>1114</v>
      </c>
      <c r="K525" t="s">
        <v>75</v>
      </c>
      <c r="L525" t="s">
        <v>242</v>
      </c>
      <c r="M525" t="s">
        <v>242</v>
      </c>
      <c r="N525" t="s">
        <v>990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1093</v>
      </c>
      <c r="CN525">
        <v>1093</v>
      </c>
      <c r="CO525" t="s">
        <v>2</v>
      </c>
      <c r="CP525" t="s">
        <v>44</v>
      </c>
      <c r="CQ525" t="s">
        <v>43</v>
      </c>
      <c r="CR525" t="s">
        <v>43</v>
      </c>
      <c r="CS525" t="s">
        <v>612</v>
      </c>
      <c r="CT525" t="s">
        <v>75</v>
      </c>
      <c r="CU525" t="s">
        <v>852</v>
      </c>
      <c r="CV525" t="s">
        <v>614</v>
      </c>
      <c r="CW525">
        <v>2018</v>
      </c>
      <c r="CX525">
        <v>7</v>
      </c>
      <c r="CY525" t="s">
        <v>74</v>
      </c>
      <c r="CZ525" t="s">
        <v>217</v>
      </c>
      <c r="DA525" t="s">
        <v>70</v>
      </c>
      <c r="DB525" t="s">
        <v>611</v>
      </c>
      <c r="DC525" t="s">
        <v>613</v>
      </c>
      <c r="DD525" t="s">
        <v>616</v>
      </c>
      <c r="DE525" t="s">
        <v>615</v>
      </c>
      <c r="DF525">
        <v>0</v>
      </c>
      <c r="DG525" t="s">
        <v>991</v>
      </c>
      <c r="DH525" t="s">
        <v>75</v>
      </c>
      <c r="DI525" t="s">
        <v>75</v>
      </c>
      <c r="DJ525" t="s">
        <v>75</v>
      </c>
      <c r="DK525" t="s">
        <v>75</v>
      </c>
    </row>
    <row r="526" spans="1:115" x14ac:dyDescent="0.35">
      <c r="A526" t="s">
        <v>75</v>
      </c>
      <c r="B526" t="s">
        <v>994</v>
      </c>
      <c r="C526" t="s">
        <v>1004</v>
      </c>
      <c r="D526" t="s">
        <v>1005</v>
      </c>
      <c r="E526" t="s">
        <v>988</v>
      </c>
      <c r="F526" t="s">
        <v>1006</v>
      </c>
      <c r="G526" t="s">
        <v>242</v>
      </c>
      <c r="H526" t="s">
        <v>1024</v>
      </c>
      <c r="I526" t="s">
        <v>304</v>
      </c>
      <c r="J526" t="s">
        <v>1009</v>
      </c>
      <c r="K526" t="s">
        <v>75</v>
      </c>
      <c r="L526" t="s">
        <v>242</v>
      </c>
      <c r="M526" t="s">
        <v>304</v>
      </c>
      <c r="N526" t="s">
        <v>990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253</v>
      </c>
      <c r="CN526">
        <v>253</v>
      </c>
      <c r="CO526" t="s">
        <v>2</v>
      </c>
      <c r="CP526" t="s">
        <v>44</v>
      </c>
      <c r="CQ526" t="s">
        <v>43</v>
      </c>
      <c r="CR526" t="s">
        <v>43</v>
      </c>
      <c r="CS526" t="s">
        <v>350</v>
      </c>
      <c r="CT526" t="s">
        <v>75</v>
      </c>
      <c r="CU526" t="s">
        <v>852</v>
      </c>
      <c r="CV526" t="s">
        <v>351</v>
      </c>
      <c r="CW526">
        <v>2019</v>
      </c>
      <c r="CX526">
        <v>7</v>
      </c>
      <c r="CY526" t="s">
        <v>74</v>
      </c>
      <c r="CZ526" t="s">
        <v>217</v>
      </c>
      <c r="DA526" t="s">
        <v>70</v>
      </c>
      <c r="DB526" t="s">
        <v>283</v>
      </c>
      <c r="DC526" t="s">
        <v>285</v>
      </c>
      <c r="DD526" t="s">
        <v>75</v>
      </c>
      <c r="DE526" t="s">
        <v>75</v>
      </c>
      <c r="DF526">
        <v>0</v>
      </c>
      <c r="DG526" t="s">
        <v>991</v>
      </c>
      <c r="DH526" t="s">
        <v>75</v>
      </c>
      <c r="DI526" t="s">
        <v>75</v>
      </c>
      <c r="DJ526" t="s">
        <v>75</v>
      </c>
      <c r="DK526" t="s">
        <v>75</v>
      </c>
    </row>
    <row r="527" spans="1:115" x14ac:dyDescent="0.35">
      <c r="A527" t="s">
        <v>75</v>
      </c>
      <c r="B527" t="s">
        <v>994</v>
      </c>
      <c r="C527" t="s">
        <v>1004</v>
      </c>
      <c r="D527" t="s">
        <v>1118</v>
      </c>
      <c r="E527" t="s">
        <v>988</v>
      </c>
      <c r="F527" t="s">
        <v>1006</v>
      </c>
      <c r="G527" t="s">
        <v>242</v>
      </c>
      <c r="H527" t="s">
        <v>1024</v>
      </c>
      <c r="I527" t="s">
        <v>1275</v>
      </c>
      <c r="J527" t="s">
        <v>1276</v>
      </c>
      <c r="K527" t="s">
        <v>75</v>
      </c>
      <c r="L527" t="s">
        <v>242</v>
      </c>
      <c r="M527" t="s">
        <v>242</v>
      </c>
      <c r="N527" t="s">
        <v>990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6335</v>
      </c>
      <c r="CN527">
        <v>6335</v>
      </c>
      <c r="CO527" t="s">
        <v>2</v>
      </c>
      <c r="CP527" t="s">
        <v>44</v>
      </c>
      <c r="CQ527" t="s">
        <v>43</v>
      </c>
      <c r="CR527" t="s">
        <v>43</v>
      </c>
      <c r="CS527" t="s">
        <v>622</v>
      </c>
      <c r="CT527" t="s">
        <v>75</v>
      </c>
      <c r="CU527" t="s">
        <v>852</v>
      </c>
      <c r="CV527" t="s">
        <v>623</v>
      </c>
      <c r="CW527">
        <v>2019</v>
      </c>
      <c r="CX527">
        <v>10</v>
      </c>
      <c r="CY527" t="s">
        <v>74</v>
      </c>
      <c r="CZ527" t="s">
        <v>217</v>
      </c>
      <c r="DA527" t="s">
        <v>70</v>
      </c>
      <c r="DB527" t="s">
        <v>611</v>
      </c>
      <c r="DC527" t="s">
        <v>618</v>
      </c>
      <c r="DD527" t="s">
        <v>75</v>
      </c>
      <c r="DE527" t="s">
        <v>75</v>
      </c>
      <c r="DF527">
        <v>0</v>
      </c>
      <c r="DG527" t="s">
        <v>991</v>
      </c>
      <c r="DH527" t="s">
        <v>75</v>
      </c>
      <c r="DI527" t="s">
        <v>75</v>
      </c>
      <c r="DJ527" t="s">
        <v>75</v>
      </c>
      <c r="DK527" t="s">
        <v>75</v>
      </c>
    </row>
    <row r="528" spans="1:115" x14ac:dyDescent="0.35">
      <c r="A528" t="s">
        <v>75</v>
      </c>
      <c r="B528" t="s">
        <v>994</v>
      </c>
      <c r="C528" t="s">
        <v>1004</v>
      </c>
      <c r="D528" t="s">
        <v>1005</v>
      </c>
      <c r="E528" t="s">
        <v>988</v>
      </c>
      <c r="F528" t="s">
        <v>1006</v>
      </c>
      <c r="G528" t="s">
        <v>242</v>
      </c>
      <c r="H528" t="s">
        <v>1024</v>
      </c>
      <c r="I528" t="s">
        <v>304</v>
      </c>
      <c r="J528" t="s">
        <v>1009</v>
      </c>
      <c r="K528" t="s">
        <v>75</v>
      </c>
      <c r="L528" t="s">
        <v>242</v>
      </c>
      <c r="M528" t="s">
        <v>304</v>
      </c>
      <c r="N528" t="s">
        <v>990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27</v>
      </c>
      <c r="CN528">
        <v>27</v>
      </c>
      <c r="CO528" t="s">
        <v>2</v>
      </c>
      <c r="CP528" t="s">
        <v>44</v>
      </c>
      <c r="CQ528" t="s">
        <v>43</v>
      </c>
      <c r="CR528" t="s">
        <v>43</v>
      </c>
      <c r="CS528" t="s">
        <v>352</v>
      </c>
      <c r="CT528" t="s">
        <v>75</v>
      </c>
      <c r="CU528" t="s">
        <v>852</v>
      </c>
      <c r="CV528" t="s">
        <v>353</v>
      </c>
      <c r="CW528">
        <v>2019</v>
      </c>
      <c r="CX528">
        <v>10</v>
      </c>
      <c r="CY528" t="s">
        <v>74</v>
      </c>
      <c r="CZ528" t="s">
        <v>217</v>
      </c>
      <c r="DA528" t="s">
        <v>70</v>
      </c>
      <c r="DB528" t="s">
        <v>283</v>
      </c>
      <c r="DC528" t="s">
        <v>285</v>
      </c>
      <c r="DD528" t="s">
        <v>216</v>
      </c>
      <c r="DE528" t="s">
        <v>354</v>
      </c>
      <c r="DF528">
        <v>0</v>
      </c>
      <c r="DG528" t="s">
        <v>991</v>
      </c>
      <c r="DH528" t="s">
        <v>75</v>
      </c>
      <c r="DI528" t="s">
        <v>75</v>
      </c>
      <c r="DJ528" t="s">
        <v>75</v>
      </c>
      <c r="DK528" t="s">
        <v>75</v>
      </c>
    </row>
    <row r="529" spans="1:115" x14ac:dyDescent="0.35">
      <c r="A529" t="s">
        <v>75</v>
      </c>
      <c r="B529" t="s">
        <v>994</v>
      </c>
      <c r="C529" t="s">
        <v>1004</v>
      </c>
      <c r="D529" t="s">
        <v>1005</v>
      </c>
      <c r="E529" t="s">
        <v>988</v>
      </c>
      <c r="F529" t="s">
        <v>1006</v>
      </c>
      <c r="G529" t="s">
        <v>242</v>
      </c>
      <c r="H529" t="s">
        <v>1024</v>
      </c>
      <c r="I529" t="s">
        <v>304</v>
      </c>
      <c r="J529" t="s">
        <v>1009</v>
      </c>
      <c r="K529" t="s">
        <v>75</v>
      </c>
      <c r="L529" t="s">
        <v>242</v>
      </c>
      <c r="M529" t="s">
        <v>304</v>
      </c>
      <c r="N529" t="s">
        <v>990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39</v>
      </c>
      <c r="CN529">
        <v>39</v>
      </c>
      <c r="CO529" t="s">
        <v>2</v>
      </c>
      <c r="CP529" t="s">
        <v>44</v>
      </c>
      <c r="CQ529" t="s">
        <v>43</v>
      </c>
      <c r="CR529" t="s">
        <v>43</v>
      </c>
      <c r="CS529" t="s">
        <v>355</v>
      </c>
      <c r="CT529" t="s">
        <v>75</v>
      </c>
      <c r="CU529" t="s">
        <v>852</v>
      </c>
      <c r="CV529" t="s">
        <v>356</v>
      </c>
      <c r="CW529">
        <v>2019</v>
      </c>
      <c r="CX529">
        <v>10</v>
      </c>
      <c r="CY529" t="s">
        <v>74</v>
      </c>
      <c r="CZ529" t="s">
        <v>217</v>
      </c>
      <c r="DA529" t="s">
        <v>70</v>
      </c>
      <c r="DB529" t="s">
        <v>283</v>
      </c>
      <c r="DC529" t="s">
        <v>285</v>
      </c>
      <c r="DD529" t="s">
        <v>358</v>
      </c>
      <c r="DE529" t="s">
        <v>357</v>
      </c>
      <c r="DF529">
        <v>0</v>
      </c>
      <c r="DG529" t="s">
        <v>991</v>
      </c>
      <c r="DH529" t="s">
        <v>75</v>
      </c>
      <c r="DI529" t="s">
        <v>75</v>
      </c>
      <c r="DJ529" t="s">
        <v>75</v>
      </c>
      <c r="DK529" t="s">
        <v>75</v>
      </c>
    </row>
    <row r="530" spans="1:115" x14ac:dyDescent="0.35">
      <c r="A530" t="s">
        <v>75</v>
      </c>
      <c r="B530" t="s">
        <v>994</v>
      </c>
      <c r="C530" t="s">
        <v>1004</v>
      </c>
      <c r="D530" t="s">
        <v>1005</v>
      </c>
      <c r="E530" t="s">
        <v>988</v>
      </c>
      <c r="F530" t="s">
        <v>1006</v>
      </c>
      <c r="G530" t="s">
        <v>242</v>
      </c>
      <c r="H530" t="s">
        <v>1024</v>
      </c>
      <c r="I530" t="s">
        <v>304</v>
      </c>
      <c r="J530" t="s">
        <v>1009</v>
      </c>
      <c r="K530" t="s">
        <v>75</v>
      </c>
      <c r="L530" t="s">
        <v>242</v>
      </c>
      <c r="M530" t="s">
        <v>304</v>
      </c>
      <c r="N530" t="s">
        <v>990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23</v>
      </c>
      <c r="CN530">
        <v>23</v>
      </c>
      <c r="CO530" t="s">
        <v>2</v>
      </c>
      <c r="CP530" t="s">
        <v>44</v>
      </c>
      <c r="CQ530" t="s">
        <v>43</v>
      </c>
      <c r="CR530" t="s">
        <v>43</v>
      </c>
      <c r="CS530" t="s">
        <v>359</v>
      </c>
      <c r="CT530" t="s">
        <v>75</v>
      </c>
      <c r="CU530" t="s">
        <v>852</v>
      </c>
      <c r="CV530" t="s">
        <v>360</v>
      </c>
      <c r="CW530">
        <v>2020</v>
      </c>
      <c r="CX530">
        <v>2</v>
      </c>
      <c r="CY530" t="s">
        <v>74</v>
      </c>
      <c r="CZ530" t="s">
        <v>217</v>
      </c>
      <c r="DA530" t="s">
        <v>70</v>
      </c>
      <c r="DB530" t="s">
        <v>283</v>
      </c>
      <c r="DC530" t="s">
        <v>285</v>
      </c>
      <c r="DD530" t="s">
        <v>75</v>
      </c>
      <c r="DE530" t="s">
        <v>75</v>
      </c>
      <c r="DF530">
        <v>0</v>
      </c>
      <c r="DG530" t="s">
        <v>991</v>
      </c>
      <c r="DH530" t="s">
        <v>75</v>
      </c>
      <c r="DI530" t="s">
        <v>75</v>
      </c>
      <c r="DJ530" t="s">
        <v>75</v>
      </c>
      <c r="DK530" t="s">
        <v>75</v>
      </c>
    </row>
    <row r="531" spans="1:115" x14ac:dyDescent="0.35">
      <c r="A531" t="s">
        <v>75</v>
      </c>
      <c r="B531" t="s">
        <v>994</v>
      </c>
      <c r="C531" t="s">
        <v>1004</v>
      </c>
      <c r="D531" t="s">
        <v>1115</v>
      </c>
      <c r="E531" t="s">
        <v>988</v>
      </c>
      <c r="F531" t="s">
        <v>1006</v>
      </c>
      <c r="G531" t="s">
        <v>242</v>
      </c>
      <c r="H531" t="s">
        <v>1024</v>
      </c>
      <c r="I531" t="s">
        <v>214</v>
      </c>
      <c r="J531" t="s">
        <v>1117</v>
      </c>
      <c r="K531" t="s">
        <v>75</v>
      </c>
      <c r="L531" t="s">
        <v>242</v>
      </c>
      <c r="M531" t="s">
        <v>242</v>
      </c>
      <c r="N531" t="s">
        <v>990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98401</v>
      </c>
      <c r="CN531">
        <v>98401</v>
      </c>
      <c r="CO531" t="s">
        <v>2</v>
      </c>
      <c r="CP531" t="s">
        <v>44</v>
      </c>
      <c r="CQ531" t="s">
        <v>43</v>
      </c>
      <c r="CR531" t="s">
        <v>43</v>
      </c>
      <c r="CS531" t="s">
        <v>212</v>
      </c>
      <c r="CT531" t="s">
        <v>75</v>
      </c>
      <c r="CU531" t="s">
        <v>852</v>
      </c>
      <c r="CV531" t="s">
        <v>214</v>
      </c>
      <c r="CW531">
        <v>2020</v>
      </c>
      <c r="CX531">
        <v>3</v>
      </c>
      <c r="CY531" t="s">
        <v>74</v>
      </c>
      <c r="CZ531" t="s">
        <v>217</v>
      </c>
      <c r="DA531" t="s">
        <v>70</v>
      </c>
      <c r="DB531" t="s">
        <v>70</v>
      </c>
      <c r="DC531" t="s">
        <v>213</v>
      </c>
      <c r="DD531" t="s">
        <v>216</v>
      </c>
      <c r="DE531" t="s">
        <v>215</v>
      </c>
      <c r="DF531">
        <v>0</v>
      </c>
      <c r="DG531" t="s">
        <v>991</v>
      </c>
      <c r="DH531" t="s">
        <v>75</v>
      </c>
      <c r="DI531" t="s">
        <v>75</v>
      </c>
      <c r="DJ531" t="s">
        <v>75</v>
      </c>
      <c r="DK531" t="s">
        <v>75</v>
      </c>
    </row>
    <row r="532" spans="1:115" x14ac:dyDescent="0.35">
      <c r="A532" t="s">
        <v>75</v>
      </c>
      <c r="B532" t="s">
        <v>994</v>
      </c>
      <c r="C532" t="s">
        <v>1004</v>
      </c>
      <c r="D532" t="s">
        <v>1005</v>
      </c>
      <c r="E532" t="s">
        <v>988</v>
      </c>
      <c r="F532" t="s">
        <v>1006</v>
      </c>
      <c r="G532" t="s">
        <v>242</v>
      </c>
      <c r="H532" t="s">
        <v>1024</v>
      </c>
      <c r="I532" t="s">
        <v>1227</v>
      </c>
      <c r="J532" t="s">
        <v>1228</v>
      </c>
      <c r="K532" t="s">
        <v>75</v>
      </c>
      <c r="L532" t="s">
        <v>242</v>
      </c>
      <c r="M532" t="s">
        <v>304</v>
      </c>
      <c r="N532" t="s">
        <v>990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11</v>
      </c>
      <c r="CN532">
        <v>11</v>
      </c>
      <c r="CO532" t="s">
        <v>2</v>
      </c>
      <c r="CP532" t="s">
        <v>44</v>
      </c>
      <c r="CQ532" t="s">
        <v>43</v>
      </c>
      <c r="CR532" t="s">
        <v>43</v>
      </c>
      <c r="CS532" t="s">
        <v>361</v>
      </c>
      <c r="CT532" t="s">
        <v>75</v>
      </c>
      <c r="CU532" t="s">
        <v>852</v>
      </c>
      <c r="CV532" t="s">
        <v>362</v>
      </c>
      <c r="CW532">
        <v>2021</v>
      </c>
      <c r="CX532">
        <v>3</v>
      </c>
      <c r="CY532" t="s">
        <v>74</v>
      </c>
      <c r="CZ532" t="s">
        <v>217</v>
      </c>
      <c r="DA532" t="s">
        <v>70</v>
      </c>
      <c r="DB532" t="s">
        <v>283</v>
      </c>
      <c r="DC532" t="s">
        <v>285</v>
      </c>
      <c r="DD532" t="s">
        <v>339</v>
      </c>
      <c r="DE532" t="s">
        <v>363</v>
      </c>
      <c r="DF532">
        <v>0</v>
      </c>
      <c r="DG532" t="s">
        <v>991</v>
      </c>
      <c r="DH532" t="s">
        <v>75</v>
      </c>
      <c r="DI532" t="s">
        <v>75</v>
      </c>
      <c r="DJ532" t="s">
        <v>75</v>
      </c>
      <c r="DK532" t="s">
        <v>75</v>
      </c>
    </row>
    <row r="533" spans="1:115" x14ac:dyDescent="0.35">
      <c r="A533" t="s">
        <v>75</v>
      </c>
      <c r="B533" t="s">
        <v>1000</v>
      </c>
      <c r="C533" t="s">
        <v>1001</v>
      </c>
      <c r="D533" t="s">
        <v>1002</v>
      </c>
      <c r="E533" t="s">
        <v>988</v>
      </c>
      <c r="F533" t="s">
        <v>1003</v>
      </c>
      <c r="G533" t="s">
        <v>242</v>
      </c>
      <c r="H533" t="s">
        <v>1024</v>
      </c>
      <c r="I533" t="s">
        <v>264</v>
      </c>
      <c r="J533" t="s">
        <v>1031</v>
      </c>
      <c r="K533" t="s">
        <v>75</v>
      </c>
      <c r="L533" t="s">
        <v>242</v>
      </c>
      <c r="M533" t="s">
        <v>264</v>
      </c>
      <c r="N533" t="s">
        <v>990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21</v>
      </c>
      <c r="CN533">
        <v>21</v>
      </c>
      <c r="CO533" t="s">
        <v>2</v>
      </c>
      <c r="CP533" t="s">
        <v>44</v>
      </c>
      <c r="CQ533" t="s">
        <v>43</v>
      </c>
      <c r="CR533" t="s">
        <v>43</v>
      </c>
      <c r="CS533" t="s">
        <v>280</v>
      </c>
      <c r="CT533" t="s">
        <v>75</v>
      </c>
      <c r="CU533" t="s">
        <v>853</v>
      </c>
      <c r="CV533" t="s">
        <v>264</v>
      </c>
      <c r="CW533">
        <v>2021</v>
      </c>
      <c r="CX533">
        <v>2</v>
      </c>
      <c r="CY533" t="s">
        <v>74</v>
      </c>
      <c r="CZ533" t="s">
        <v>217</v>
      </c>
      <c r="DA533" t="s">
        <v>70</v>
      </c>
      <c r="DB533" t="s">
        <v>261</v>
      </c>
      <c r="DC533" t="s">
        <v>263</v>
      </c>
      <c r="DD533" t="s">
        <v>282</v>
      </c>
      <c r="DE533" t="s">
        <v>281</v>
      </c>
      <c r="DF533">
        <v>0</v>
      </c>
      <c r="DG533" t="s">
        <v>991</v>
      </c>
      <c r="DH533" t="s">
        <v>75</v>
      </c>
      <c r="DI533" t="s">
        <v>75</v>
      </c>
      <c r="DJ533" t="s">
        <v>75</v>
      </c>
      <c r="DK533" t="s">
        <v>75</v>
      </c>
    </row>
    <row r="534" spans="1:115" x14ac:dyDescent="0.35">
      <c r="A534" t="s">
        <v>75</v>
      </c>
      <c r="B534" t="s">
        <v>1000</v>
      </c>
      <c r="C534" t="s">
        <v>1001</v>
      </c>
      <c r="D534" t="s">
        <v>1002</v>
      </c>
      <c r="E534" t="s">
        <v>988</v>
      </c>
      <c r="F534" t="s">
        <v>1003</v>
      </c>
      <c r="G534" t="s">
        <v>242</v>
      </c>
      <c r="H534" t="s">
        <v>1024</v>
      </c>
      <c r="I534" t="s">
        <v>264</v>
      </c>
      <c r="J534" t="s">
        <v>1031</v>
      </c>
      <c r="K534" t="s">
        <v>75</v>
      </c>
      <c r="L534" t="s">
        <v>242</v>
      </c>
      <c r="M534" t="s">
        <v>264</v>
      </c>
      <c r="N534" t="s">
        <v>990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4170</v>
      </c>
      <c r="CN534">
        <v>4170</v>
      </c>
      <c r="CO534" t="s">
        <v>2</v>
      </c>
      <c r="CP534" t="s">
        <v>44</v>
      </c>
      <c r="CQ534" t="s">
        <v>43</v>
      </c>
      <c r="CR534" t="s">
        <v>43</v>
      </c>
      <c r="CS534" t="s">
        <v>271</v>
      </c>
      <c r="CT534" t="s">
        <v>75</v>
      </c>
      <c r="CU534" t="s">
        <v>853</v>
      </c>
      <c r="CV534" t="s">
        <v>264</v>
      </c>
      <c r="CW534">
        <v>2021</v>
      </c>
      <c r="CX534">
        <v>4</v>
      </c>
      <c r="CY534" t="s">
        <v>74</v>
      </c>
      <c r="CZ534" t="s">
        <v>217</v>
      </c>
      <c r="DA534" t="s">
        <v>70</v>
      </c>
      <c r="DB534" t="s">
        <v>261</v>
      </c>
      <c r="DC534" t="s">
        <v>263</v>
      </c>
      <c r="DD534" t="s">
        <v>216</v>
      </c>
      <c r="DE534" t="s">
        <v>272</v>
      </c>
      <c r="DF534">
        <v>0</v>
      </c>
      <c r="DG534" t="s">
        <v>991</v>
      </c>
      <c r="DH534" t="s">
        <v>75</v>
      </c>
      <c r="DI534" t="s">
        <v>75</v>
      </c>
      <c r="DJ534" t="s">
        <v>75</v>
      </c>
      <c r="DK534" t="s">
        <v>75</v>
      </c>
    </row>
    <row r="535" spans="1:115" x14ac:dyDescent="0.35">
      <c r="A535" t="s">
        <v>75</v>
      </c>
      <c r="B535" t="s">
        <v>994</v>
      </c>
      <c r="C535" t="s">
        <v>1004</v>
      </c>
      <c r="D535" t="s">
        <v>1118</v>
      </c>
      <c r="E535" t="s">
        <v>988</v>
      </c>
      <c r="F535" t="s">
        <v>1006</v>
      </c>
      <c r="G535" t="s">
        <v>242</v>
      </c>
      <c r="H535" t="s">
        <v>1024</v>
      </c>
      <c r="I535" t="s">
        <v>1119</v>
      </c>
      <c r="J535" t="s">
        <v>1120</v>
      </c>
      <c r="K535" t="s">
        <v>75</v>
      </c>
      <c r="L535" t="s">
        <v>242</v>
      </c>
      <c r="M535" t="s">
        <v>242</v>
      </c>
      <c r="N535" t="s">
        <v>990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64</v>
      </c>
      <c r="CN535">
        <v>64</v>
      </c>
      <c r="CO535" t="s">
        <v>2</v>
      </c>
      <c r="CP535" t="s">
        <v>44</v>
      </c>
      <c r="CQ535" t="s">
        <v>43</v>
      </c>
      <c r="CR535" t="s">
        <v>43</v>
      </c>
      <c r="CS535" t="s">
        <v>617</v>
      </c>
      <c r="CT535" t="s">
        <v>75</v>
      </c>
      <c r="CU535" t="s">
        <v>852</v>
      </c>
      <c r="CV535" t="s">
        <v>619</v>
      </c>
      <c r="CW535">
        <v>2021</v>
      </c>
      <c r="CX535">
        <v>9</v>
      </c>
      <c r="CY535" t="s">
        <v>74</v>
      </c>
      <c r="CZ535" t="s">
        <v>217</v>
      </c>
      <c r="DA535" t="s">
        <v>70</v>
      </c>
      <c r="DB535" t="s">
        <v>611</v>
      </c>
      <c r="DC535" t="s">
        <v>618</v>
      </c>
      <c r="DD535" t="s">
        <v>621</v>
      </c>
      <c r="DE535" t="s">
        <v>620</v>
      </c>
      <c r="DF535">
        <v>0</v>
      </c>
      <c r="DG535" t="s">
        <v>991</v>
      </c>
      <c r="DH535" t="s">
        <v>75</v>
      </c>
      <c r="DI535" t="s">
        <v>75</v>
      </c>
      <c r="DJ535" t="s">
        <v>75</v>
      </c>
      <c r="DK535" t="s">
        <v>75</v>
      </c>
    </row>
    <row r="536" spans="1:115" x14ac:dyDescent="0.35">
      <c r="A536" t="s">
        <v>75</v>
      </c>
      <c r="B536" t="s">
        <v>985</v>
      </c>
      <c r="C536" t="s">
        <v>1017</v>
      </c>
      <c r="D536" t="s">
        <v>1026</v>
      </c>
      <c r="E536" t="s">
        <v>988</v>
      </c>
      <c r="F536" t="s">
        <v>1019</v>
      </c>
      <c r="G536" t="s">
        <v>242</v>
      </c>
      <c r="H536" t="s">
        <v>1024</v>
      </c>
      <c r="I536" t="s">
        <v>1292</v>
      </c>
      <c r="J536" t="s">
        <v>1293</v>
      </c>
      <c r="K536" t="s">
        <v>75</v>
      </c>
      <c r="L536" t="s">
        <v>242</v>
      </c>
      <c r="M536" t="s">
        <v>242</v>
      </c>
      <c r="N536" t="s">
        <v>990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1505</v>
      </c>
      <c r="CN536">
        <v>1505</v>
      </c>
      <c r="CO536" t="s">
        <v>2</v>
      </c>
      <c r="CP536" t="s">
        <v>44</v>
      </c>
      <c r="CQ536" t="s">
        <v>43</v>
      </c>
      <c r="CR536" t="s">
        <v>43</v>
      </c>
      <c r="CS536" t="s">
        <v>1291</v>
      </c>
      <c r="CT536" t="s">
        <v>75</v>
      </c>
      <c r="CU536" t="s">
        <v>851</v>
      </c>
      <c r="CV536" t="s">
        <v>1292</v>
      </c>
      <c r="CW536">
        <v>2019</v>
      </c>
      <c r="CX536">
        <v>6</v>
      </c>
      <c r="CY536" t="s">
        <v>74</v>
      </c>
      <c r="CZ536" t="s">
        <v>388</v>
      </c>
      <c r="DA536" t="s">
        <v>70</v>
      </c>
      <c r="DB536" t="s">
        <v>393</v>
      </c>
      <c r="DC536" t="s">
        <v>395</v>
      </c>
      <c r="DD536" t="s">
        <v>1294</v>
      </c>
      <c r="DE536" t="s">
        <v>1295</v>
      </c>
      <c r="DF536">
        <v>0</v>
      </c>
      <c r="DG536" t="s">
        <v>991</v>
      </c>
      <c r="DH536" t="s">
        <v>75</v>
      </c>
      <c r="DI536" t="s">
        <v>75</v>
      </c>
      <c r="DJ536" t="s">
        <v>75</v>
      </c>
      <c r="DK536" t="s">
        <v>75</v>
      </c>
    </row>
    <row r="537" spans="1:115" x14ac:dyDescent="0.35">
      <c r="A537" t="s">
        <v>75</v>
      </c>
      <c r="B537" t="s">
        <v>985</v>
      </c>
      <c r="C537" t="s">
        <v>1017</v>
      </c>
      <c r="D537" t="s">
        <v>1121</v>
      </c>
      <c r="E537" t="s">
        <v>988</v>
      </c>
      <c r="F537" t="s">
        <v>1019</v>
      </c>
      <c r="G537" t="s">
        <v>242</v>
      </c>
      <c r="H537" t="s">
        <v>1024</v>
      </c>
      <c r="I537" t="s">
        <v>1122</v>
      </c>
      <c r="J537" t="s">
        <v>1123</v>
      </c>
      <c r="K537" t="s">
        <v>75</v>
      </c>
      <c r="L537" t="s">
        <v>242</v>
      </c>
      <c r="M537" t="s">
        <v>242</v>
      </c>
      <c r="N537" t="s">
        <v>990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601</v>
      </c>
      <c r="CN537">
        <v>601</v>
      </c>
      <c r="CO537" t="s">
        <v>2</v>
      </c>
      <c r="CP537" t="s">
        <v>44</v>
      </c>
      <c r="CQ537" t="s">
        <v>43</v>
      </c>
      <c r="CR537" t="s">
        <v>43</v>
      </c>
      <c r="CS537" t="s">
        <v>396</v>
      </c>
      <c r="CT537" t="s">
        <v>75</v>
      </c>
      <c r="CU537" t="s">
        <v>851</v>
      </c>
      <c r="CV537" t="s">
        <v>398</v>
      </c>
      <c r="CW537">
        <v>2019</v>
      </c>
      <c r="CX537">
        <v>10</v>
      </c>
      <c r="CY537" t="s">
        <v>74</v>
      </c>
      <c r="CZ537" t="s">
        <v>388</v>
      </c>
      <c r="DA537" t="s">
        <v>70</v>
      </c>
      <c r="DB537" t="s">
        <v>393</v>
      </c>
      <c r="DC537" t="s">
        <v>397</v>
      </c>
      <c r="DD537" t="s">
        <v>400</v>
      </c>
      <c r="DE537" t="s">
        <v>399</v>
      </c>
      <c r="DF537">
        <v>0</v>
      </c>
      <c r="DG537" t="s">
        <v>991</v>
      </c>
      <c r="DH537" t="s">
        <v>75</v>
      </c>
      <c r="DI537" t="s">
        <v>75</v>
      </c>
      <c r="DJ537" t="s">
        <v>75</v>
      </c>
      <c r="DK537" t="s">
        <v>75</v>
      </c>
    </row>
    <row r="538" spans="1:115" x14ac:dyDescent="0.35">
      <c r="A538" t="s">
        <v>75</v>
      </c>
      <c r="B538" t="s">
        <v>985</v>
      </c>
      <c r="C538" t="s">
        <v>1017</v>
      </c>
      <c r="D538" t="s">
        <v>1124</v>
      </c>
      <c r="E538" t="s">
        <v>988</v>
      </c>
      <c r="F538" t="s">
        <v>1019</v>
      </c>
      <c r="G538" t="s">
        <v>242</v>
      </c>
      <c r="H538" t="s">
        <v>1024</v>
      </c>
      <c r="I538" t="s">
        <v>403</v>
      </c>
      <c r="J538" t="s">
        <v>1125</v>
      </c>
      <c r="K538" t="s">
        <v>75</v>
      </c>
      <c r="L538" t="s">
        <v>242</v>
      </c>
      <c r="M538" t="s">
        <v>242</v>
      </c>
      <c r="N538" t="s">
        <v>990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28</v>
      </c>
      <c r="CN538">
        <v>28</v>
      </c>
      <c r="CO538" t="s">
        <v>2</v>
      </c>
      <c r="CP538" t="s">
        <v>44</v>
      </c>
      <c r="CQ538" t="s">
        <v>43</v>
      </c>
      <c r="CR538" t="s">
        <v>43</v>
      </c>
      <c r="CS538" t="s">
        <v>401</v>
      </c>
      <c r="CT538" t="s">
        <v>75</v>
      </c>
      <c r="CU538" t="s">
        <v>851</v>
      </c>
      <c r="CV538" t="s">
        <v>403</v>
      </c>
      <c r="CW538">
        <v>2020</v>
      </c>
      <c r="CX538">
        <v>2</v>
      </c>
      <c r="CY538" t="s">
        <v>74</v>
      </c>
      <c r="CZ538" t="s">
        <v>388</v>
      </c>
      <c r="DA538" t="s">
        <v>70</v>
      </c>
      <c r="DB538" t="s">
        <v>393</v>
      </c>
      <c r="DC538" t="s">
        <v>402</v>
      </c>
      <c r="DD538" t="s">
        <v>405</v>
      </c>
      <c r="DE538" t="s">
        <v>404</v>
      </c>
      <c r="DF538">
        <v>0</v>
      </c>
      <c r="DG538" t="s">
        <v>991</v>
      </c>
      <c r="DH538" t="s">
        <v>75</v>
      </c>
      <c r="DI538" t="s">
        <v>75</v>
      </c>
      <c r="DJ538" t="s">
        <v>75</v>
      </c>
      <c r="DK538" t="s">
        <v>75</v>
      </c>
    </row>
    <row r="539" spans="1:115" x14ac:dyDescent="0.35">
      <c r="A539" t="s">
        <v>75</v>
      </c>
      <c r="B539" t="s">
        <v>985</v>
      </c>
      <c r="C539" t="s">
        <v>1017</v>
      </c>
      <c r="D539" t="s">
        <v>1026</v>
      </c>
      <c r="E539" t="s">
        <v>988</v>
      </c>
      <c r="F539" t="s">
        <v>1019</v>
      </c>
      <c r="G539" t="s">
        <v>242</v>
      </c>
      <c r="H539" t="s">
        <v>1024</v>
      </c>
      <c r="I539" t="s">
        <v>407</v>
      </c>
      <c r="J539" t="s">
        <v>1126</v>
      </c>
      <c r="K539" t="s">
        <v>75</v>
      </c>
      <c r="L539" t="s">
        <v>242</v>
      </c>
      <c r="M539" t="s">
        <v>242</v>
      </c>
      <c r="N539" t="s">
        <v>990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2</v>
      </c>
      <c r="CN539">
        <v>2</v>
      </c>
      <c r="CO539" t="s">
        <v>2</v>
      </c>
      <c r="CP539" t="s">
        <v>44</v>
      </c>
      <c r="CQ539" t="s">
        <v>43</v>
      </c>
      <c r="CR539" t="s">
        <v>43</v>
      </c>
      <c r="CS539" t="s">
        <v>406</v>
      </c>
      <c r="CT539" t="s">
        <v>75</v>
      </c>
      <c r="CU539" t="s">
        <v>851</v>
      </c>
      <c r="CV539" t="s">
        <v>407</v>
      </c>
      <c r="CW539">
        <v>2021</v>
      </c>
      <c r="CX539">
        <v>9</v>
      </c>
      <c r="CY539" t="s">
        <v>74</v>
      </c>
      <c r="CZ539" t="s">
        <v>388</v>
      </c>
      <c r="DA539" t="s">
        <v>70</v>
      </c>
      <c r="DB539" t="s">
        <v>393</v>
      </c>
      <c r="DC539" t="s">
        <v>395</v>
      </c>
      <c r="DD539" t="s">
        <v>409</v>
      </c>
      <c r="DE539" t="s">
        <v>408</v>
      </c>
      <c r="DF539">
        <v>0</v>
      </c>
      <c r="DG539" t="s">
        <v>991</v>
      </c>
      <c r="DH539" t="s">
        <v>75</v>
      </c>
      <c r="DI539" t="s">
        <v>75</v>
      </c>
      <c r="DJ539" t="s">
        <v>75</v>
      </c>
      <c r="DK539" t="s">
        <v>75</v>
      </c>
    </row>
    <row r="540" spans="1:115" x14ac:dyDescent="0.35">
      <c r="A540" t="s">
        <v>75</v>
      </c>
      <c r="B540" t="s">
        <v>985</v>
      </c>
      <c r="C540" t="s">
        <v>1017</v>
      </c>
      <c r="D540" t="s">
        <v>1025</v>
      </c>
      <c r="E540" t="s">
        <v>988</v>
      </c>
      <c r="F540" t="s">
        <v>1019</v>
      </c>
      <c r="G540" t="s">
        <v>242</v>
      </c>
      <c r="H540" t="s">
        <v>1024</v>
      </c>
      <c r="I540" t="s">
        <v>411</v>
      </c>
      <c r="J540" t="s">
        <v>1127</v>
      </c>
      <c r="K540" t="s">
        <v>75</v>
      </c>
      <c r="L540" t="s">
        <v>242</v>
      </c>
      <c r="M540" t="s">
        <v>242</v>
      </c>
      <c r="N540" t="s">
        <v>990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45</v>
      </c>
      <c r="CN540">
        <v>45</v>
      </c>
      <c r="CO540" t="s">
        <v>2</v>
      </c>
      <c r="CP540" t="s">
        <v>44</v>
      </c>
      <c r="CQ540" t="s">
        <v>43</v>
      </c>
      <c r="CR540" t="s">
        <v>43</v>
      </c>
      <c r="CS540" t="s">
        <v>410</v>
      </c>
      <c r="CT540" t="s">
        <v>75</v>
      </c>
      <c r="CU540" t="s">
        <v>851</v>
      </c>
      <c r="CV540" t="s">
        <v>411</v>
      </c>
      <c r="CW540">
        <v>2020</v>
      </c>
      <c r="CX540">
        <v>5</v>
      </c>
      <c r="CY540" t="s">
        <v>74</v>
      </c>
      <c r="CZ540" t="s">
        <v>388</v>
      </c>
      <c r="DA540" t="s">
        <v>70</v>
      </c>
      <c r="DB540" t="s">
        <v>393</v>
      </c>
      <c r="DC540" t="s">
        <v>394</v>
      </c>
      <c r="DD540" t="s">
        <v>413</v>
      </c>
      <c r="DE540" t="s">
        <v>412</v>
      </c>
      <c r="DF540">
        <v>0</v>
      </c>
      <c r="DG540" t="s">
        <v>991</v>
      </c>
      <c r="DH540" t="s">
        <v>75</v>
      </c>
      <c r="DI540" t="s">
        <v>75</v>
      </c>
      <c r="DJ540" t="s">
        <v>75</v>
      </c>
      <c r="DK540" t="s">
        <v>75</v>
      </c>
    </row>
    <row r="541" spans="1:115" x14ac:dyDescent="0.35">
      <c r="A541" t="s">
        <v>75</v>
      </c>
      <c r="B541" t="s">
        <v>985</v>
      </c>
      <c r="C541" t="s">
        <v>1017</v>
      </c>
      <c r="D541" t="s">
        <v>1025</v>
      </c>
      <c r="E541" t="s">
        <v>988</v>
      </c>
      <c r="F541" t="s">
        <v>1019</v>
      </c>
      <c r="G541" t="s">
        <v>242</v>
      </c>
      <c r="H541" t="s">
        <v>1024</v>
      </c>
      <c r="I541" t="s">
        <v>1128</v>
      </c>
      <c r="J541" t="s">
        <v>1129</v>
      </c>
      <c r="K541" t="s">
        <v>75</v>
      </c>
      <c r="L541" t="s">
        <v>242</v>
      </c>
      <c r="M541" t="s">
        <v>242</v>
      </c>
      <c r="N541" t="s">
        <v>990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10</v>
      </c>
      <c r="CN541">
        <v>10</v>
      </c>
      <c r="CO541" t="s">
        <v>2</v>
      </c>
      <c r="CP541" t="s">
        <v>44</v>
      </c>
      <c r="CQ541" t="s">
        <v>43</v>
      </c>
      <c r="CR541" t="s">
        <v>43</v>
      </c>
      <c r="CS541" t="s">
        <v>414</v>
      </c>
      <c r="CT541" t="s">
        <v>75</v>
      </c>
      <c r="CU541" t="s">
        <v>851</v>
      </c>
      <c r="CV541" t="s">
        <v>415</v>
      </c>
      <c r="CW541">
        <v>2020</v>
      </c>
      <c r="CX541">
        <v>6</v>
      </c>
      <c r="CY541" t="s">
        <v>74</v>
      </c>
      <c r="CZ541" t="s">
        <v>388</v>
      </c>
      <c r="DA541" t="s">
        <v>70</v>
      </c>
      <c r="DB541" t="s">
        <v>393</v>
      </c>
      <c r="DC541" t="s">
        <v>394</v>
      </c>
      <c r="DD541" t="s">
        <v>417</v>
      </c>
      <c r="DE541" t="s">
        <v>416</v>
      </c>
      <c r="DF541">
        <v>0</v>
      </c>
      <c r="DG541" t="s">
        <v>991</v>
      </c>
      <c r="DH541" t="s">
        <v>75</v>
      </c>
      <c r="DI541" t="s">
        <v>75</v>
      </c>
      <c r="DJ541" t="s">
        <v>75</v>
      </c>
      <c r="DK541" t="s">
        <v>75</v>
      </c>
    </row>
    <row r="542" spans="1:115" x14ac:dyDescent="0.35">
      <c r="A542" t="s">
        <v>75</v>
      </c>
      <c r="B542" t="s">
        <v>985</v>
      </c>
      <c r="C542" t="s">
        <v>1017</v>
      </c>
      <c r="D542" t="s">
        <v>1018</v>
      </c>
      <c r="E542" t="s">
        <v>988</v>
      </c>
      <c r="F542" t="s">
        <v>1019</v>
      </c>
      <c r="G542" t="s">
        <v>242</v>
      </c>
      <c r="H542" t="s">
        <v>1024</v>
      </c>
      <c r="I542" t="s">
        <v>419</v>
      </c>
      <c r="J542" t="s">
        <v>1130</v>
      </c>
      <c r="K542" t="s">
        <v>75</v>
      </c>
      <c r="L542" t="s">
        <v>242</v>
      </c>
      <c r="M542" t="s">
        <v>242</v>
      </c>
      <c r="N542" t="s">
        <v>990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137</v>
      </c>
      <c r="CN542">
        <v>137</v>
      </c>
      <c r="CO542" t="s">
        <v>2</v>
      </c>
      <c r="CP542" t="s">
        <v>44</v>
      </c>
      <c r="CQ542" t="s">
        <v>43</v>
      </c>
      <c r="CR542" t="s">
        <v>43</v>
      </c>
      <c r="CS542" t="s">
        <v>418</v>
      </c>
      <c r="CT542" t="s">
        <v>75</v>
      </c>
      <c r="CU542" t="s">
        <v>851</v>
      </c>
      <c r="CV542" t="s">
        <v>419</v>
      </c>
      <c r="CW542">
        <v>2020</v>
      </c>
      <c r="CX542">
        <v>7</v>
      </c>
      <c r="CY542" t="s">
        <v>74</v>
      </c>
      <c r="CZ542" t="s">
        <v>388</v>
      </c>
      <c r="DA542" t="s">
        <v>70</v>
      </c>
      <c r="DB542" t="s">
        <v>393</v>
      </c>
      <c r="DC542" t="s">
        <v>387</v>
      </c>
      <c r="DD542" t="s">
        <v>421</v>
      </c>
      <c r="DE542" t="s">
        <v>420</v>
      </c>
      <c r="DF542">
        <v>0</v>
      </c>
      <c r="DG542" t="s">
        <v>991</v>
      </c>
      <c r="DH542" t="s">
        <v>75</v>
      </c>
      <c r="DI542" t="s">
        <v>75</v>
      </c>
      <c r="DJ542" t="s">
        <v>75</v>
      </c>
      <c r="DK542" t="s">
        <v>75</v>
      </c>
    </row>
    <row r="543" spans="1:115" x14ac:dyDescent="0.35">
      <c r="A543" t="s">
        <v>75</v>
      </c>
      <c r="B543" t="s">
        <v>985</v>
      </c>
      <c r="C543" t="s">
        <v>1017</v>
      </c>
      <c r="D543" t="s">
        <v>1025</v>
      </c>
      <c r="E543" t="s">
        <v>988</v>
      </c>
      <c r="F543" t="s">
        <v>1019</v>
      </c>
      <c r="G543" t="s">
        <v>242</v>
      </c>
      <c r="H543" t="s">
        <v>1024</v>
      </c>
      <c r="I543" t="s">
        <v>1131</v>
      </c>
      <c r="J543" t="s">
        <v>1132</v>
      </c>
      <c r="K543" t="s">
        <v>75</v>
      </c>
      <c r="L543" t="s">
        <v>242</v>
      </c>
      <c r="M543" t="s">
        <v>242</v>
      </c>
      <c r="N543" t="s">
        <v>990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92</v>
      </c>
      <c r="CN543">
        <v>92</v>
      </c>
      <c r="CO543" t="s">
        <v>2</v>
      </c>
      <c r="CP543" t="s">
        <v>44</v>
      </c>
      <c r="CQ543" t="s">
        <v>43</v>
      </c>
      <c r="CR543" t="s">
        <v>43</v>
      </c>
      <c r="CS543" t="s">
        <v>422</v>
      </c>
      <c r="CT543" t="s">
        <v>75</v>
      </c>
      <c r="CU543" t="s">
        <v>851</v>
      </c>
      <c r="CV543" t="s">
        <v>423</v>
      </c>
      <c r="CW543">
        <v>2020</v>
      </c>
      <c r="CX543">
        <v>7</v>
      </c>
      <c r="CY543" t="s">
        <v>74</v>
      </c>
      <c r="CZ543" t="s">
        <v>388</v>
      </c>
      <c r="DA543" t="s">
        <v>70</v>
      </c>
      <c r="DB543" t="s">
        <v>393</v>
      </c>
      <c r="DC543" t="s">
        <v>394</v>
      </c>
      <c r="DD543" t="s">
        <v>425</v>
      </c>
      <c r="DE543" t="s">
        <v>424</v>
      </c>
      <c r="DF543">
        <v>0</v>
      </c>
      <c r="DG543" t="s">
        <v>991</v>
      </c>
      <c r="DH543" t="s">
        <v>75</v>
      </c>
      <c r="DI543" t="s">
        <v>75</v>
      </c>
      <c r="DJ543" t="s">
        <v>75</v>
      </c>
      <c r="DK543" t="s">
        <v>75</v>
      </c>
    </row>
    <row r="544" spans="1:115" x14ac:dyDescent="0.35">
      <c r="A544" t="s">
        <v>75</v>
      </c>
      <c r="B544" t="s">
        <v>985</v>
      </c>
      <c r="C544" t="s">
        <v>1017</v>
      </c>
      <c r="D544" t="s">
        <v>1018</v>
      </c>
      <c r="E544" t="s">
        <v>988</v>
      </c>
      <c r="F544" t="s">
        <v>1019</v>
      </c>
      <c r="G544" t="s">
        <v>242</v>
      </c>
      <c r="H544" t="s">
        <v>1024</v>
      </c>
      <c r="I544" t="s">
        <v>427</v>
      </c>
      <c r="J544" t="s">
        <v>1133</v>
      </c>
      <c r="K544" t="s">
        <v>75</v>
      </c>
      <c r="L544" t="s">
        <v>242</v>
      </c>
      <c r="M544" t="s">
        <v>242</v>
      </c>
      <c r="N544" t="s">
        <v>990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47</v>
      </c>
      <c r="CN544">
        <v>47</v>
      </c>
      <c r="CO544" t="s">
        <v>2</v>
      </c>
      <c r="CP544" t="s">
        <v>44</v>
      </c>
      <c r="CQ544" t="s">
        <v>43</v>
      </c>
      <c r="CR544" t="s">
        <v>43</v>
      </c>
      <c r="CS544" t="s">
        <v>426</v>
      </c>
      <c r="CT544" t="s">
        <v>75</v>
      </c>
      <c r="CU544" t="s">
        <v>851</v>
      </c>
      <c r="CV544" t="s">
        <v>427</v>
      </c>
      <c r="CW544">
        <v>2020</v>
      </c>
      <c r="CX544">
        <v>9</v>
      </c>
      <c r="CY544" t="s">
        <v>74</v>
      </c>
      <c r="CZ544" t="s">
        <v>388</v>
      </c>
      <c r="DA544" t="s">
        <v>70</v>
      </c>
      <c r="DB544" t="s">
        <v>393</v>
      </c>
      <c r="DC544" t="s">
        <v>387</v>
      </c>
      <c r="DD544" t="s">
        <v>429</v>
      </c>
      <c r="DE544" t="s">
        <v>428</v>
      </c>
      <c r="DF544">
        <v>0</v>
      </c>
      <c r="DG544" t="s">
        <v>991</v>
      </c>
      <c r="DH544" t="s">
        <v>75</v>
      </c>
      <c r="DI544" t="s">
        <v>75</v>
      </c>
      <c r="DJ544" t="s">
        <v>75</v>
      </c>
      <c r="DK544" t="s">
        <v>75</v>
      </c>
    </row>
    <row r="545" spans="1:115" x14ac:dyDescent="0.35">
      <c r="A545" t="s">
        <v>75</v>
      </c>
      <c r="B545" t="s">
        <v>985</v>
      </c>
      <c r="C545" t="s">
        <v>1017</v>
      </c>
      <c r="D545" t="s">
        <v>1026</v>
      </c>
      <c r="E545" t="s">
        <v>988</v>
      </c>
      <c r="F545" t="s">
        <v>1019</v>
      </c>
      <c r="G545" t="s">
        <v>242</v>
      </c>
      <c r="H545" t="s">
        <v>1024</v>
      </c>
      <c r="I545" t="s">
        <v>431</v>
      </c>
      <c r="J545" t="s">
        <v>1134</v>
      </c>
      <c r="K545" t="s">
        <v>75</v>
      </c>
      <c r="L545" t="s">
        <v>242</v>
      </c>
      <c r="M545" t="s">
        <v>242</v>
      </c>
      <c r="N545" t="s">
        <v>990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33</v>
      </c>
      <c r="CN545">
        <v>33</v>
      </c>
      <c r="CO545" t="s">
        <v>2</v>
      </c>
      <c r="CP545" t="s">
        <v>44</v>
      </c>
      <c r="CQ545" t="s">
        <v>43</v>
      </c>
      <c r="CR545" t="s">
        <v>43</v>
      </c>
      <c r="CS545" t="s">
        <v>430</v>
      </c>
      <c r="CT545" t="s">
        <v>75</v>
      </c>
      <c r="CU545" t="s">
        <v>851</v>
      </c>
      <c r="CV545" t="s">
        <v>431</v>
      </c>
      <c r="CW545">
        <v>2020</v>
      </c>
      <c r="CX545">
        <v>9</v>
      </c>
      <c r="CY545" t="s">
        <v>74</v>
      </c>
      <c r="CZ545" t="s">
        <v>388</v>
      </c>
      <c r="DA545" t="s">
        <v>70</v>
      </c>
      <c r="DB545" t="s">
        <v>393</v>
      </c>
      <c r="DC545" t="s">
        <v>395</v>
      </c>
      <c r="DD545" t="s">
        <v>433</v>
      </c>
      <c r="DE545" t="s">
        <v>432</v>
      </c>
      <c r="DF545">
        <v>0</v>
      </c>
      <c r="DG545" t="s">
        <v>991</v>
      </c>
      <c r="DH545" t="s">
        <v>75</v>
      </c>
      <c r="DI545" t="s">
        <v>75</v>
      </c>
      <c r="DJ545" t="s">
        <v>75</v>
      </c>
      <c r="DK545" t="s">
        <v>75</v>
      </c>
    </row>
    <row r="546" spans="1:115" x14ac:dyDescent="0.35">
      <c r="A546" t="s">
        <v>75</v>
      </c>
      <c r="B546" t="s">
        <v>985</v>
      </c>
      <c r="C546" t="s">
        <v>1017</v>
      </c>
      <c r="D546" t="s">
        <v>1121</v>
      </c>
      <c r="E546" t="s">
        <v>988</v>
      </c>
      <c r="F546" t="s">
        <v>1019</v>
      </c>
      <c r="G546" t="s">
        <v>242</v>
      </c>
      <c r="H546" t="s">
        <v>1024</v>
      </c>
      <c r="I546" t="s">
        <v>435</v>
      </c>
      <c r="J546" t="s">
        <v>1135</v>
      </c>
      <c r="K546" t="s">
        <v>75</v>
      </c>
      <c r="L546" t="s">
        <v>242</v>
      </c>
      <c r="M546" t="s">
        <v>242</v>
      </c>
      <c r="N546" t="s">
        <v>990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17</v>
      </c>
      <c r="CN546">
        <v>17</v>
      </c>
      <c r="CO546" t="s">
        <v>2</v>
      </c>
      <c r="CP546" t="s">
        <v>44</v>
      </c>
      <c r="CQ546" t="s">
        <v>43</v>
      </c>
      <c r="CR546" t="s">
        <v>43</v>
      </c>
      <c r="CS546" t="s">
        <v>434</v>
      </c>
      <c r="CT546" t="s">
        <v>75</v>
      </c>
      <c r="CU546" t="s">
        <v>851</v>
      </c>
      <c r="CV546" t="s">
        <v>435</v>
      </c>
      <c r="CW546">
        <v>2020</v>
      </c>
      <c r="CX546">
        <v>11</v>
      </c>
      <c r="CY546" t="s">
        <v>74</v>
      </c>
      <c r="CZ546" t="s">
        <v>388</v>
      </c>
      <c r="DA546" t="s">
        <v>70</v>
      </c>
      <c r="DB546" t="s">
        <v>393</v>
      </c>
      <c r="DC546" t="s">
        <v>397</v>
      </c>
      <c r="DD546" t="s">
        <v>95</v>
      </c>
      <c r="DE546" t="s">
        <v>436</v>
      </c>
      <c r="DF546">
        <v>0</v>
      </c>
      <c r="DG546" t="s">
        <v>991</v>
      </c>
      <c r="DH546" t="s">
        <v>75</v>
      </c>
      <c r="DI546" t="s">
        <v>75</v>
      </c>
      <c r="DJ546" t="s">
        <v>75</v>
      </c>
      <c r="DK546" t="s">
        <v>75</v>
      </c>
    </row>
    <row r="547" spans="1:115" x14ac:dyDescent="0.35">
      <c r="A547" t="s">
        <v>75</v>
      </c>
      <c r="B547" t="s">
        <v>985</v>
      </c>
      <c r="C547" t="s">
        <v>1017</v>
      </c>
      <c r="D547" t="s">
        <v>1025</v>
      </c>
      <c r="E547" t="s">
        <v>988</v>
      </c>
      <c r="F547" t="s">
        <v>1019</v>
      </c>
      <c r="G547" t="s">
        <v>242</v>
      </c>
      <c r="H547" t="s">
        <v>1024</v>
      </c>
      <c r="I547" t="s">
        <v>438</v>
      </c>
      <c r="J547" t="s">
        <v>1136</v>
      </c>
      <c r="K547" t="s">
        <v>75</v>
      </c>
      <c r="L547" t="s">
        <v>242</v>
      </c>
      <c r="M547" t="s">
        <v>242</v>
      </c>
      <c r="N547" t="s">
        <v>990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8</v>
      </c>
      <c r="CN547">
        <v>8</v>
      </c>
      <c r="CO547" t="s">
        <v>2</v>
      </c>
      <c r="CP547" t="s">
        <v>44</v>
      </c>
      <c r="CQ547" t="s">
        <v>43</v>
      </c>
      <c r="CR547" t="s">
        <v>43</v>
      </c>
      <c r="CS547" t="s">
        <v>437</v>
      </c>
      <c r="CT547" t="s">
        <v>75</v>
      </c>
      <c r="CU547" t="s">
        <v>851</v>
      </c>
      <c r="CV547" t="s">
        <v>438</v>
      </c>
      <c r="CW547">
        <v>2021</v>
      </c>
      <c r="CX547">
        <v>2</v>
      </c>
      <c r="CY547" t="s">
        <v>74</v>
      </c>
      <c r="CZ547" t="s">
        <v>388</v>
      </c>
      <c r="DA547" t="s">
        <v>70</v>
      </c>
      <c r="DB547" t="s">
        <v>393</v>
      </c>
      <c r="DC547" t="s">
        <v>394</v>
      </c>
      <c r="DD547" t="s">
        <v>440</v>
      </c>
      <c r="DE547" t="s">
        <v>439</v>
      </c>
      <c r="DF547">
        <v>0</v>
      </c>
      <c r="DG547" t="s">
        <v>991</v>
      </c>
      <c r="DH547" t="s">
        <v>75</v>
      </c>
      <c r="DI547" t="s">
        <v>75</v>
      </c>
      <c r="DJ547" t="s">
        <v>75</v>
      </c>
      <c r="DK547" t="s">
        <v>75</v>
      </c>
    </row>
    <row r="548" spans="1:115" x14ac:dyDescent="0.35">
      <c r="A548" t="s">
        <v>75</v>
      </c>
      <c r="B548" t="s">
        <v>985</v>
      </c>
      <c r="C548" t="s">
        <v>1017</v>
      </c>
      <c r="D548" t="s">
        <v>1124</v>
      </c>
      <c r="E548" t="s">
        <v>988</v>
      </c>
      <c r="F548" t="s">
        <v>1019</v>
      </c>
      <c r="G548" t="s">
        <v>242</v>
      </c>
      <c r="H548" t="s">
        <v>1024</v>
      </c>
      <c r="I548" t="s">
        <v>442</v>
      </c>
      <c r="J548" t="s">
        <v>1137</v>
      </c>
      <c r="K548" t="s">
        <v>75</v>
      </c>
      <c r="L548" t="s">
        <v>242</v>
      </c>
      <c r="M548" t="s">
        <v>242</v>
      </c>
      <c r="N548" t="s">
        <v>990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58</v>
      </c>
      <c r="CN548">
        <v>58</v>
      </c>
      <c r="CO548" t="s">
        <v>2</v>
      </c>
      <c r="CP548" t="s">
        <v>44</v>
      </c>
      <c r="CQ548" t="s">
        <v>43</v>
      </c>
      <c r="CR548" t="s">
        <v>43</v>
      </c>
      <c r="CS548" t="s">
        <v>441</v>
      </c>
      <c r="CT548" t="s">
        <v>75</v>
      </c>
      <c r="CU548" t="s">
        <v>851</v>
      </c>
      <c r="CV548" t="s">
        <v>442</v>
      </c>
      <c r="CW548">
        <v>2021</v>
      </c>
      <c r="CX548">
        <v>4</v>
      </c>
      <c r="CY548" t="s">
        <v>74</v>
      </c>
      <c r="CZ548" t="s">
        <v>388</v>
      </c>
      <c r="DA548" t="s">
        <v>70</v>
      </c>
      <c r="DB548" t="s">
        <v>393</v>
      </c>
      <c r="DC548" t="s">
        <v>402</v>
      </c>
      <c r="DD548" t="s">
        <v>429</v>
      </c>
      <c r="DE548" t="s">
        <v>443</v>
      </c>
      <c r="DF548">
        <v>0</v>
      </c>
      <c r="DG548" t="s">
        <v>991</v>
      </c>
      <c r="DH548" t="s">
        <v>75</v>
      </c>
      <c r="DI548" t="s">
        <v>75</v>
      </c>
      <c r="DJ548" t="s">
        <v>75</v>
      </c>
      <c r="DK548" t="s">
        <v>75</v>
      </c>
    </row>
    <row r="549" spans="1:115" x14ac:dyDescent="0.35">
      <c r="A549" t="s">
        <v>75</v>
      </c>
      <c r="B549" t="s">
        <v>985</v>
      </c>
      <c r="C549" t="s">
        <v>1017</v>
      </c>
      <c r="D549" t="s">
        <v>1121</v>
      </c>
      <c r="E549" t="s">
        <v>988</v>
      </c>
      <c r="F549" t="s">
        <v>1019</v>
      </c>
      <c r="G549" t="s">
        <v>242</v>
      </c>
      <c r="H549" t="s">
        <v>1024</v>
      </c>
      <c r="I549" t="s">
        <v>1122</v>
      </c>
      <c r="J549" t="s">
        <v>1123</v>
      </c>
      <c r="K549" t="s">
        <v>75</v>
      </c>
      <c r="L549" t="s">
        <v>242</v>
      </c>
      <c r="M549" t="s">
        <v>242</v>
      </c>
      <c r="N549" t="s">
        <v>990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21</v>
      </c>
      <c r="CN549">
        <v>21</v>
      </c>
      <c r="CO549" t="s">
        <v>2</v>
      </c>
      <c r="CP549" t="s">
        <v>44</v>
      </c>
      <c r="CQ549" t="s">
        <v>43</v>
      </c>
      <c r="CR549" t="s">
        <v>43</v>
      </c>
      <c r="CS549" t="s">
        <v>444</v>
      </c>
      <c r="CT549" t="s">
        <v>75</v>
      </c>
      <c r="CU549" t="s">
        <v>851</v>
      </c>
      <c r="CV549" t="s">
        <v>445</v>
      </c>
      <c r="CW549">
        <v>2021</v>
      </c>
      <c r="CX549">
        <v>5</v>
      </c>
      <c r="CY549" t="s">
        <v>74</v>
      </c>
      <c r="CZ549" t="s">
        <v>388</v>
      </c>
      <c r="DA549" t="s">
        <v>70</v>
      </c>
      <c r="DB549" t="s">
        <v>393</v>
      </c>
      <c r="DC549" t="s">
        <v>397</v>
      </c>
      <c r="DD549" t="s">
        <v>400</v>
      </c>
      <c r="DE549" t="s">
        <v>399</v>
      </c>
      <c r="DF549">
        <v>0</v>
      </c>
      <c r="DG549" t="s">
        <v>991</v>
      </c>
      <c r="DH549" t="s">
        <v>75</v>
      </c>
      <c r="DI549" t="s">
        <v>75</v>
      </c>
      <c r="DJ549" t="s">
        <v>75</v>
      </c>
      <c r="DK549" t="s">
        <v>75</v>
      </c>
    </row>
    <row r="550" spans="1:115" x14ac:dyDescent="0.35">
      <c r="A550" t="s">
        <v>75</v>
      </c>
      <c r="B550" t="s">
        <v>985</v>
      </c>
      <c r="C550" t="s">
        <v>1017</v>
      </c>
      <c r="D550" t="s">
        <v>1124</v>
      </c>
      <c r="E550" t="s">
        <v>988</v>
      </c>
      <c r="F550" t="s">
        <v>1019</v>
      </c>
      <c r="G550" t="s">
        <v>242</v>
      </c>
      <c r="H550" t="s">
        <v>1024</v>
      </c>
      <c r="I550" t="s">
        <v>447</v>
      </c>
      <c r="J550" t="s">
        <v>1138</v>
      </c>
      <c r="K550" t="s">
        <v>75</v>
      </c>
      <c r="L550" t="s">
        <v>242</v>
      </c>
      <c r="M550" t="s">
        <v>242</v>
      </c>
      <c r="N550" t="s">
        <v>990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49</v>
      </c>
      <c r="CN550">
        <v>49</v>
      </c>
      <c r="CO550" t="s">
        <v>2</v>
      </c>
      <c r="CP550" t="s">
        <v>44</v>
      </c>
      <c r="CQ550" t="s">
        <v>43</v>
      </c>
      <c r="CR550" t="s">
        <v>43</v>
      </c>
      <c r="CS550" t="s">
        <v>446</v>
      </c>
      <c r="CT550" t="s">
        <v>75</v>
      </c>
      <c r="CU550" t="s">
        <v>851</v>
      </c>
      <c r="CV550" t="s">
        <v>447</v>
      </c>
      <c r="CW550">
        <v>2021</v>
      </c>
      <c r="CX550">
        <v>5</v>
      </c>
      <c r="CY550" t="s">
        <v>74</v>
      </c>
      <c r="CZ550" t="s">
        <v>388</v>
      </c>
      <c r="DA550" t="s">
        <v>70</v>
      </c>
      <c r="DB550" t="s">
        <v>393</v>
      </c>
      <c r="DC550" t="s">
        <v>402</v>
      </c>
      <c r="DD550" t="s">
        <v>449</v>
      </c>
      <c r="DE550" t="s">
        <v>448</v>
      </c>
      <c r="DF550">
        <v>0</v>
      </c>
      <c r="DG550" t="s">
        <v>991</v>
      </c>
      <c r="DH550" t="s">
        <v>75</v>
      </c>
      <c r="DI550" t="s">
        <v>75</v>
      </c>
      <c r="DJ550" t="s">
        <v>75</v>
      </c>
      <c r="DK550" t="s">
        <v>75</v>
      </c>
    </row>
    <row r="551" spans="1:115" x14ac:dyDescent="0.35">
      <c r="A551" t="s">
        <v>75</v>
      </c>
      <c r="B551" t="s">
        <v>1139</v>
      </c>
      <c r="C551" t="s">
        <v>1140</v>
      </c>
      <c r="D551" t="s">
        <v>1141</v>
      </c>
      <c r="E551" t="s">
        <v>988</v>
      </c>
      <c r="F551" t="s">
        <v>1142</v>
      </c>
      <c r="G551" t="s">
        <v>242</v>
      </c>
      <c r="H551" t="s">
        <v>1024</v>
      </c>
      <c r="I551" t="s">
        <v>220</v>
      </c>
      <c r="J551" t="s">
        <v>1143</v>
      </c>
      <c r="K551" t="s">
        <v>75</v>
      </c>
      <c r="L551" t="s">
        <v>242</v>
      </c>
      <c r="M551" t="s">
        <v>242</v>
      </c>
      <c r="N551" t="s">
        <v>990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596</v>
      </c>
      <c r="CN551">
        <v>596</v>
      </c>
      <c r="CO551" t="s">
        <v>2</v>
      </c>
      <c r="CP551" t="s">
        <v>44</v>
      </c>
      <c r="CQ551" t="s">
        <v>43</v>
      </c>
      <c r="CR551" t="s">
        <v>43</v>
      </c>
      <c r="CS551" t="s">
        <v>218</v>
      </c>
      <c r="CT551" t="s">
        <v>75</v>
      </c>
      <c r="CU551" t="s">
        <v>857</v>
      </c>
      <c r="CV551" t="s">
        <v>220</v>
      </c>
      <c r="CW551">
        <v>2021</v>
      </c>
      <c r="CX551">
        <v>8</v>
      </c>
      <c r="CY551" t="s">
        <v>74</v>
      </c>
      <c r="CZ551" t="s">
        <v>223</v>
      </c>
      <c r="DA551" t="s">
        <v>70</v>
      </c>
      <c r="DB551" t="s">
        <v>70</v>
      </c>
      <c r="DC551" t="s">
        <v>219</v>
      </c>
      <c r="DD551" t="s">
        <v>222</v>
      </c>
      <c r="DE551" t="s">
        <v>221</v>
      </c>
      <c r="DF551">
        <v>0</v>
      </c>
      <c r="DG551" t="s">
        <v>991</v>
      </c>
      <c r="DH551" t="s">
        <v>75</v>
      </c>
      <c r="DI551" t="s">
        <v>75</v>
      </c>
      <c r="DJ551" t="s">
        <v>75</v>
      </c>
      <c r="DK551" t="s">
        <v>75</v>
      </c>
    </row>
    <row r="552" spans="1:115" x14ac:dyDescent="0.35">
      <c r="A552" t="s">
        <v>75</v>
      </c>
      <c r="B552" t="s">
        <v>1027</v>
      </c>
      <c r="C552" t="s">
        <v>1028</v>
      </c>
      <c r="D552" t="s">
        <v>1230</v>
      </c>
      <c r="E552" t="s">
        <v>988</v>
      </c>
      <c r="F552" t="s">
        <v>1029</v>
      </c>
      <c r="G552" t="s">
        <v>242</v>
      </c>
      <c r="H552" t="s">
        <v>1024</v>
      </c>
      <c r="I552" t="s">
        <v>1231</v>
      </c>
      <c r="J552" t="s">
        <v>1232</v>
      </c>
      <c r="K552" t="s">
        <v>75</v>
      </c>
      <c r="L552" t="s">
        <v>242</v>
      </c>
      <c r="M552" t="s">
        <v>242</v>
      </c>
      <c r="N552" t="s">
        <v>990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2900</v>
      </c>
      <c r="CN552">
        <v>2900</v>
      </c>
      <c r="CO552" t="s">
        <v>2</v>
      </c>
      <c r="CP552" t="s">
        <v>44</v>
      </c>
      <c r="CQ552" t="s">
        <v>43</v>
      </c>
      <c r="CR552" t="s">
        <v>43</v>
      </c>
      <c r="CS552" t="s">
        <v>457</v>
      </c>
      <c r="CT552" t="s">
        <v>75</v>
      </c>
      <c r="CU552" t="s">
        <v>855</v>
      </c>
      <c r="CV552" t="s">
        <v>459</v>
      </c>
      <c r="CW552">
        <v>2019</v>
      </c>
      <c r="CX552">
        <v>9</v>
      </c>
      <c r="CY552" t="s">
        <v>74</v>
      </c>
      <c r="CZ552" t="s">
        <v>451</v>
      </c>
      <c r="DA552" t="s">
        <v>70</v>
      </c>
      <c r="DB552" t="s">
        <v>450</v>
      </c>
      <c r="DC552" t="s">
        <v>458</v>
      </c>
      <c r="DD552" t="s">
        <v>461</v>
      </c>
      <c r="DE552" t="s">
        <v>460</v>
      </c>
      <c r="DF552">
        <v>0</v>
      </c>
      <c r="DG552" t="s">
        <v>991</v>
      </c>
      <c r="DH552" t="s">
        <v>75</v>
      </c>
      <c r="DI552" t="s">
        <v>75</v>
      </c>
      <c r="DJ552" t="s">
        <v>75</v>
      </c>
      <c r="DK552" t="s">
        <v>75</v>
      </c>
    </row>
    <row r="553" spans="1:115" x14ac:dyDescent="0.35">
      <c r="A553" t="s">
        <v>75</v>
      </c>
      <c r="B553" t="s">
        <v>1027</v>
      </c>
      <c r="C553" t="s">
        <v>1144</v>
      </c>
      <c r="D553" t="s">
        <v>1145</v>
      </c>
      <c r="E553" t="s">
        <v>988</v>
      </c>
      <c r="F553" t="s">
        <v>1146</v>
      </c>
      <c r="G553" t="s">
        <v>242</v>
      </c>
      <c r="H553" t="s">
        <v>1024</v>
      </c>
      <c r="I553" t="s">
        <v>463</v>
      </c>
      <c r="J553" t="s">
        <v>1147</v>
      </c>
      <c r="K553" t="s">
        <v>75</v>
      </c>
      <c r="L553" t="s">
        <v>242</v>
      </c>
      <c r="M553" t="s">
        <v>242</v>
      </c>
      <c r="N553" t="s">
        <v>990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774</v>
      </c>
      <c r="CN553">
        <v>774</v>
      </c>
      <c r="CO553" t="s">
        <v>2</v>
      </c>
      <c r="CP553" t="s">
        <v>44</v>
      </c>
      <c r="CQ553" t="s">
        <v>43</v>
      </c>
      <c r="CR553" t="s">
        <v>43</v>
      </c>
      <c r="CS553" t="s">
        <v>462</v>
      </c>
      <c r="CT553" t="s">
        <v>75</v>
      </c>
      <c r="CU553" t="s">
        <v>855</v>
      </c>
      <c r="CV553" t="s">
        <v>463</v>
      </c>
      <c r="CW553">
        <v>2020</v>
      </c>
      <c r="CX553">
        <v>5</v>
      </c>
      <c r="CY553" t="s">
        <v>74</v>
      </c>
      <c r="CZ553" t="s">
        <v>451</v>
      </c>
      <c r="DA553" t="s">
        <v>70</v>
      </c>
      <c r="DB553" t="s">
        <v>450</v>
      </c>
      <c r="DC553" t="s">
        <v>453</v>
      </c>
      <c r="DD553" t="s">
        <v>456</v>
      </c>
      <c r="DE553" t="s">
        <v>455</v>
      </c>
      <c r="DF553">
        <v>0</v>
      </c>
      <c r="DG553" t="s">
        <v>991</v>
      </c>
      <c r="DH553" t="s">
        <v>75</v>
      </c>
      <c r="DI553" t="s">
        <v>75</v>
      </c>
      <c r="DJ553" t="s">
        <v>75</v>
      </c>
      <c r="DK553" t="s">
        <v>75</v>
      </c>
    </row>
    <row r="554" spans="1:115" x14ac:dyDescent="0.35">
      <c r="A554" t="s">
        <v>75</v>
      </c>
      <c r="B554" t="s">
        <v>1027</v>
      </c>
      <c r="C554" t="s">
        <v>1144</v>
      </c>
      <c r="D554" t="s">
        <v>1145</v>
      </c>
      <c r="E554" t="s">
        <v>988</v>
      </c>
      <c r="F554" t="s">
        <v>1146</v>
      </c>
      <c r="G554" t="s">
        <v>242</v>
      </c>
      <c r="H554" t="s">
        <v>1024</v>
      </c>
      <c r="I554" t="s">
        <v>465</v>
      </c>
      <c r="J554" t="s">
        <v>1233</v>
      </c>
      <c r="K554" t="s">
        <v>75</v>
      </c>
      <c r="L554" t="s">
        <v>242</v>
      </c>
      <c r="M554" t="s">
        <v>242</v>
      </c>
      <c r="N554" t="s">
        <v>990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465</v>
      </c>
      <c r="CN554">
        <v>465</v>
      </c>
      <c r="CO554" t="s">
        <v>2</v>
      </c>
      <c r="CP554" t="s">
        <v>44</v>
      </c>
      <c r="CQ554" t="s">
        <v>43</v>
      </c>
      <c r="CR554" t="s">
        <v>43</v>
      </c>
      <c r="CS554" t="s">
        <v>464</v>
      </c>
      <c r="CT554" t="s">
        <v>75</v>
      </c>
      <c r="CU554" t="s">
        <v>855</v>
      </c>
      <c r="CV554" t="s">
        <v>465</v>
      </c>
      <c r="CW554">
        <v>2020</v>
      </c>
      <c r="CX554">
        <v>5</v>
      </c>
      <c r="CY554" t="s">
        <v>74</v>
      </c>
      <c r="CZ554" t="s">
        <v>451</v>
      </c>
      <c r="DA554" t="s">
        <v>70</v>
      </c>
      <c r="DB554" t="s">
        <v>450</v>
      </c>
      <c r="DC554" t="s">
        <v>453</v>
      </c>
      <c r="DD554" t="s">
        <v>467</v>
      </c>
      <c r="DE554" t="s">
        <v>466</v>
      </c>
      <c r="DF554">
        <v>0</v>
      </c>
      <c r="DG554" t="s">
        <v>991</v>
      </c>
      <c r="DH554" t="s">
        <v>75</v>
      </c>
      <c r="DI554" t="s">
        <v>75</v>
      </c>
      <c r="DJ554" t="s">
        <v>75</v>
      </c>
      <c r="DK554" t="s">
        <v>75</v>
      </c>
    </row>
    <row r="555" spans="1:115" x14ac:dyDescent="0.35">
      <c r="A555" t="s">
        <v>75</v>
      </c>
      <c r="B555" t="s">
        <v>1027</v>
      </c>
      <c r="C555" t="s">
        <v>1144</v>
      </c>
      <c r="D555" t="s">
        <v>1234</v>
      </c>
      <c r="E555" t="s">
        <v>988</v>
      </c>
      <c r="F555" t="s">
        <v>1146</v>
      </c>
      <c r="G555" t="s">
        <v>242</v>
      </c>
      <c r="H555" t="s">
        <v>1024</v>
      </c>
      <c r="I555" t="s">
        <v>1235</v>
      </c>
      <c r="J555" t="s">
        <v>1236</v>
      </c>
      <c r="K555" t="s">
        <v>75</v>
      </c>
      <c r="L555" t="s">
        <v>242</v>
      </c>
      <c r="M555" t="s">
        <v>242</v>
      </c>
      <c r="N555" t="s">
        <v>990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870</v>
      </c>
      <c r="CN555">
        <v>870</v>
      </c>
      <c r="CO555" t="s">
        <v>2</v>
      </c>
      <c r="CP555" t="s">
        <v>44</v>
      </c>
      <c r="CQ555" t="s">
        <v>43</v>
      </c>
      <c r="CR555" t="s">
        <v>43</v>
      </c>
      <c r="CS555" t="s">
        <v>468</v>
      </c>
      <c r="CT555" t="s">
        <v>75</v>
      </c>
      <c r="CU555" t="s">
        <v>855</v>
      </c>
      <c r="CV555" t="s">
        <v>470</v>
      </c>
      <c r="CW555">
        <v>2020</v>
      </c>
      <c r="CX555">
        <v>6</v>
      </c>
      <c r="CY555" t="s">
        <v>74</v>
      </c>
      <c r="CZ555" t="s">
        <v>451</v>
      </c>
      <c r="DA555" t="s">
        <v>70</v>
      </c>
      <c r="DB555" t="s">
        <v>450</v>
      </c>
      <c r="DC555" t="s">
        <v>469</v>
      </c>
      <c r="DD555" t="s">
        <v>472</v>
      </c>
      <c r="DE555" t="s">
        <v>471</v>
      </c>
      <c r="DF555">
        <v>0</v>
      </c>
      <c r="DG555" t="s">
        <v>991</v>
      </c>
      <c r="DH555" t="s">
        <v>75</v>
      </c>
      <c r="DI555" t="s">
        <v>75</v>
      </c>
      <c r="DJ555" t="s">
        <v>75</v>
      </c>
      <c r="DK555" t="s">
        <v>75</v>
      </c>
    </row>
    <row r="556" spans="1:115" x14ac:dyDescent="0.35">
      <c r="A556" t="s">
        <v>75</v>
      </c>
      <c r="B556" t="s">
        <v>1027</v>
      </c>
      <c r="C556" t="s">
        <v>1144</v>
      </c>
      <c r="D556" t="s">
        <v>1234</v>
      </c>
      <c r="E556" t="s">
        <v>988</v>
      </c>
      <c r="F556" t="s">
        <v>1146</v>
      </c>
      <c r="G556" t="s">
        <v>242</v>
      </c>
      <c r="H556" t="s">
        <v>1024</v>
      </c>
      <c r="I556" t="s">
        <v>1235</v>
      </c>
      <c r="J556" t="s">
        <v>1236</v>
      </c>
      <c r="K556" t="s">
        <v>75</v>
      </c>
      <c r="L556" t="s">
        <v>242</v>
      </c>
      <c r="M556" t="s">
        <v>242</v>
      </c>
      <c r="N556" t="s">
        <v>990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594</v>
      </c>
      <c r="CN556">
        <v>594</v>
      </c>
      <c r="CO556" t="s">
        <v>2</v>
      </c>
      <c r="CP556" t="s">
        <v>44</v>
      </c>
      <c r="CQ556" t="s">
        <v>43</v>
      </c>
      <c r="CR556" t="s">
        <v>43</v>
      </c>
      <c r="CS556" t="s">
        <v>473</v>
      </c>
      <c r="CT556" t="s">
        <v>75</v>
      </c>
      <c r="CU556" t="s">
        <v>855</v>
      </c>
      <c r="CV556" t="s">
        <v>474</v>
      </c>
      <c r="CW556">
        <v>2020</v>
      </c>
      <c r="CX556">
        <v>6</v>
      </c>
      <c r="CY556" t="s">
        <v>74</v>
      </c>
      <c r="CZ556" t="s">
        <v>451</v>
      </c>
      <c r="DA556" t="s">
        <v>70</v>
      </c>
      <c r="DB556" t="s">
        <v>450</v>
      </c>
      <c r="DC556" t="s">
        <v>469</v>
      </c>
      <c r="DD556" t="s">
        <v>472</v>
      </c>
      <c r="DE556" t="s">
        <v>471</v>
      </c>
      <c r="DF556">
        <v>0</v>
      </c>
      <c r="DG556" t="s">
        <v>991</v>
      </c>
      <c r="DH556" t="s">
        <v>75</v>
      </c>
      <c r="DI556" t="s">
        <v>75</v>
      </c>
      <c r="DJ556" t="s">
        <v>75</v>
      </c>
      <c r="DK556" t="s">
        <v>75</v>
      </c>
    </row>
    <row r="557" spans="1:115" x14ac:dyDescent="0.35">
      <c r="A557" t="s">
        <v>75</v>
      </c>
      <c r="B557" t="s">
        <v>1027</v>
      </c>
      <c r="C557" t="s">
        <v>1028</v>
      </c>
      <c r="D557" t="s">
        <v>1237</v>
      </c>
      <c r="E557" t="s">
        <v>988</v>
      </c>
      <c r="F557" t="s">
        <v>1029</v>
      </c>
      <c r="G557" t="s">
        <v>242</v>
      </c>
      <c r="H557" t="s">
        <v>1024</v>
      </c>
      <c r="I557" t="s">
        <v>1238</v>
      </c>
      <c r="J557" t="s">
        <v>1239</v>
      </c>
      <c r="K557" t="s">
        <v>75</v>
      </c>
      <c r="L557" t="s">
        <v>242</v>
      </c>
      <c r="M557" t="s">
        <v>242</v>
      </c>
      <c r="N557" t="s">
        <v>990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327</v>
      </c>
      <c r="CN557">
        <v>327</v>
      </c>
      <c r="CO557" t="s">
        <v>2</v>
      </c>
      <c r="CP557" t="s">
        <v>44</v>
      </c>
      <c r="CQ557" t="s">
        <v>43</v>
      </c>
      <c r="CR557" t="s">
        <v>43</v>
      </c>
      <c r="CS557" t="s">
        <v>475</v>
      </c>
      <c r="CT557" t="s">
        <v>75</v>
      </c>
      <c r="CU557" t="s">
        <v>855</v>
      </c>
      <c r="CV557" t="s">
        <v>477</v>
      </c>
      <c r="CW557">
        <v>2020</v>
      </c>
      <c r="CX557">
        <v>7</v>
      </c>
      <c r="CY557" t="s">
        <v>74</v>
      </c>
      <c r="CZ557" t="s">
        <v>451</v>
      </c>
      <c r="DA557" t="s">
        <v>70</v>
      </c>
      <c r="DB557" t="s">
        <v>450</v>
      </c>
      <c r="DC557" t="s">
        <v>476</v>
      </c>
      <c r="DD557" t="s">
        <v>479</v>
      </c>
      <c r="DE557" t="s">
        <v>478</v>
      </c>
      <c r="DF557">
        <v>0</v>
      </c>
      <c r="DG557" t="s">
        <v>991</v>
      </c>
      <c r="DH557" t="s">
        <v>75</v>
      </c>
      <c r="DI557" t="s">
        <v>75</v>
      </c>
      <c r="DJ557" t="s">
        <v>75</v>
      </c>
      <c r="DK557" t="s">
        <v>75</v>
      </c>
    </row>
    <row r="558" spans="1:115" x14ac:dyDescent="0.35">
      <c r="A558" t="s">
        <v>75</v>
      </c>
      <c r="B558" t="s">
        <v>1027</v>
      </c>
      <c r="C558" t="s">
        <v>1144</v>
      </c>
      <c r="D558" t="s">
        <v>1145</v>
      </c>
      <c r="E558" t="s">
        <v>988</v>
      </c>
      <c r="F558" t="s">
        <v>1146</v>
      </c>
      <c r="G558" t="s">
        <v>242</v>
      </c>
      <c r="H558" t="s">
        <v>1024</v>
      </c>
      <c r="I558" t="s">
        <v>465</v>
      </c>
      <c r="J558" t="s">
        <v>1233</v>
      </c>
      <c r="K558" t="s">
        <v>75</v>
      </c>
      <c r="L558" t="s">
        <v>242</v>
      </c>
      <c r="M558" t="s">
        <v>242</v>
      </c>
      <c r="N558" t="s">
        <v>990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158</v>
      </c>
      <c r="CN558">
        <v>158</v>
      </c>
      <c r="CO558" t="s">
        <v>2</v>
      </c>
      <c r="CP558" t="s">
        <v>44</v>
      </c>
      <c r="CQ558" t="s">
        <v>43</v>
      </c>
      <c r="CR558" t="s">
        <v>43</v>
      </c>
      <c r="CS558" t="s">
        <v>480</v>
      </c>
      <c r="CT558" t="s">
        <v>75</v>
      </c>
      <c r="CU558" t="s">
        <v>855</v>
      </c>
      <c r="CV558" t="s">
        <v>481</v>
      </c>
      <c r="CW558">
        <v>2020</v>
      </c>
      <c r="CX558">
        <v>9</v>
      </c>
      <c r="CY558" t="s">
        <v>74</v>
      </c>
      <c r="CZ558" t="s">
        <v>451</v>
      </c>
      <c r="DA558" t="s">
        <v>70</v>
      </c>
      <c r="DB558" t="s">
        <v>450</v>
      </c>
      <c r="DC558" t="s">
        <v>453</v>
      </c>
      <c r="DD558" t="s">
        <v>467</v>
      </c>
      <c r="DE558" t="s">
        <v>466</v>
      </c>
      <c r="DF558">
        <v>0</v>
      </c>
      <c r="DG558" t="s">
        <v>991</v>
      </c>
      <c r="DH558" t="s">
        <v>75</v>
      </c>
      <c r="DI558" t="s">
        <v>75</v>
      </c>
      <c r="DJ558" t="s">
        <v>75</v>
      </c>
      <c r="DK558" t="s">
        <v>75</v>
      </c>
    </row>
    <row r="559" spans="1:115" x14ac:dyDescent="0.35">
      <c r="A559" t="s">
        <v>75</v>
      </c>
      <c r="B559" t="s">
        <v>1027</v>
      </c>
      <c r="C559" t="s">
        <v>1028</v>
      </c>
      <c r="D559" t="s">
        <v>1237</v>
      </c>
      <c r="E559" t="s">
        <v>988</v>
      </c>
      <c r="F559" t="s">
        <v>1029</v>
      </c>
      <c r="G559" t="s">
        <v>242</v>
      </c>
      <c r="H559" t="s">
        <v>1024</v>
      </c>
      <c r="I559" t="s">
        <v>1238</v>
      </c>
      <c r="J559" t="s">
        <v>1239</v>
      </c>
      <c r="K559" t="s">
        <v>75</v>
      </c>
      <c r="L559" t="s">
        <v>242</v>
      </c>
      <c r="M559" t="s">
        <v>242</v>
      </c>
      <c r="N559" t="s">
        <v>990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16</v>
      </c>
      <c r="CN559">
        <v>16</v>
      </c>
      <c r="CO559" t="s">
        <v>2</v>
      </c>
      <c r="CP559" t="s">
        <v>44</v>
      </c>
      <c r="CQ559" t="s">
        <v>43</v>
      </c>
      <c r="CR559" t="s">
        <v>43</v>
      </c>
      <c r="CS559" t="s">
        <v>482</v>
      </c>
      <c r="CT559" t="s">
        <v>75</v>
      </c>
      <c r="CU559" t="s">
        <v>855</v>
      </c>
      <c r="CV559" t="s">
        <v>483</v>
      </c>
      <c r="CW559">
        <v>2020</v>
      </c>
      <c r="CX559">
        <v>10</v>
      </c>
      <c r="CY559" t="s">
        <v>74</v>
      </c>
      <c r="CZ559" t="s">
        <v>451</v>
      </c>
      <c r="DA559" t="s">
        <v>70</v>
      </c>
      <c r="DB559" t="s">
        <v>450</v>
      </c>
      <c r="DC559" t="s">
        <v>476</v>
      </c>
      <c r="DD559" t="s">
        <v>479</v>
      </c>
      <c r="DE559" t="s">
        <v>478</v>
      </c>
      <c r="DF559">
        <v>0</v>
      </c>
      <c r="DG559" t="s">
        <v>991</v>
      </c>
      <c r="DH559" t="s">
        <v>75</v>
      </c>
      <c r="DI559" t="s">
        <v>75</v>
      </c>
      <c r="DJ559" t="s">
        <v>75</v>
      </c>
      <c r="DK559" t="s">
        <v>75</v>
      </c>
    </row>
    <row r="560" spans="1:115" x14ac:dyDescent="0.35">
      <c r="A560" t="s">
        <v>75</v>
      </c>
      <c r="B560" t="s">
        <v>994</v>
      </c>
      <c r="C560" t="s">
        <v>1004</v>
      </c>
      <c r="D560" t="s">
        <v>1005</v>
      </c>
      <c r="E560" t="s">
        <v>988</v>
      </c>
      <c r="F560" t="s">
        <v>1006</v>
      </c>
      <c r="G560" t="s">
        <v>242</v>
      </c>
      <c r="H560" t="s">
        <v>1024</v>
      </c>
      <c r="I560" t="s">
        <v>304</v>
      </c>
      <c r="J560" t="s">
        <v>1009</v>
      </c>
      <c r="K560" t="s">
        <v>75</v>
      </c>
      <c r="L560" t="s">
        <v>242</v>
      </c>
      <c r="M560" t="s">
        <v>304</v>
      </c>
      <c r="N560" t="s">
        <v>990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2</v>
      </c>
      <c r="CN560">
        <v>2</v>
      </c>
      <c r="CO560" t="s">
        <v>2</v>
      </c>
      <c r="CP560" t="s">
        <v>44</v>
      </c>
      <c r="CQ560" t="s">
        <v>43</v>
      </c>
      <c r="CR560" t="s">
        <v>43</v>
      </c>
      <c r="CS560" t="s">
        <v>369</v>
      </c>
      <c r="CT560" t="s">
        <v>75</v>
      </c>
      <c r="CU560" t="s">
        <v>852</v>
      </c>
      <c r="CV560" t="s">
        <v>370</v>
      </c>
      <c r="CW560">
        <v>2019</v>
      </c>
      <c r="CX560">
        <v>10</v>
      </c>
      <c r="CY560" t="s">
        <v>74</v>
      </c>
      <c r="CZ560" t="s">
        <v>373</v>
      </c>
      <c r="DA560" t="s">
        <v>70</v>
      </c>
      <c r="DB560" t="s">
        <v>283</v>
      </c>
      <c r="DC560" t="s">
        <v>285</v>
      </c>
      <c r="DD560" t="s">
        <v>372</v>
      </c>
      <c r="DE560" t="s">
        <v>371</v>
      </c>
      <c r="DF560">
        <v>0</v>
      </c>
      <c r="DG560" t="s">
        <v>991</v>
      </c>
      <c r="DH560" t="s">
        <v>75</v>
      </c>
      <c r="DI560" t="s">
        <v>75</v>
      </c>
      <c r="DJ560" t="s">
        <v>75</v>
      </c>
      <c r="DK560" t="s">
        <v>75</v>
      </c>
    </row>
    <row r="561" spans="1:115" x14ac:dyDescent="0.35">
      <c r="A561" t="s">
        <v>75</v>
      </c>
      <c r="B561" t="s">
        <v>985</v>
      </c>
      <c r="C561" t="s">
        <v>1017</v>
      </c>
      <c r="D561" t="s">
        <v>1030</v>
      </c>
      <c r="E561" t="s">
        <v>988</v>
      </c>
      <c r="F561" t="s">
        <v>1019</v>
      </c>
      <c r="G561" t="s">
        <v>242</v>
      </c>
      <c r="H561" t="s">
        <v>1024</v>
      </c>
      <c r="I561" t="s">
        <v>1155</v>
      </c>
      <c r="J561" t="s">
        <v>1156</v>
      </c>
      <c r="K561" t="s">
        <v>75</v>
      </c>
      <c r="L561" t="s">
        <v>242</v>
      </c>
      <c r="M561" t="s">
        <v>242</v>
      </c>
      <c r="N561" t="s">
        <v>990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3658</v>
      </c>
      <c r="CN561">
        <v>3658</v>
      </c>
      <c r="CO561" t="s">
        <v>2</v>
      </c>
      <c r="CP561" t="s">
        <v>44</v>
      </c>
      <c r="CQ561" t="s">
        <v>43</v>
      </c>
      <c r="CR561" t="s">
        <v>43</v>
      </c>
      <c r="CS561" t="s">
        <v>486</v>
      </c>
      <c r="CT561" t="s">
        <v>75</v>
      </c>
      <c r="CU561" t="s">
        <v>851</v>
      </c>
      <c r="CV561" t="s">
        <v>487</v>
      </c>
      <c r="CW561">
        <v>2018</v>
      </c>
      <c r="CX561">
        <v>7</v>
      </c>
      <c r="CY561" t="s">
        <v>74</v>
      </c>
      <c r="CZ561" t="s">
        <v>83</v>
      </c>
      <c r="DA561" t="s">
        <v>70</v>
      </c>
      <c r="DB561" t="s">
        <v>484</v>
      </c>
      <c r="DC561" t="s">
        <v>485</v>
      </c>
      <c r="DD561" t="s">
        <v>489</v>
      </c>
      <c r="DE561" t="s">
        <v>488</v>
      </c>
      <c r="DF561">
        <v>0</v>
      </c>
      <c r="DG561" t="s">
        <v>991</v>
      </c>
      <c r="DH561" t="s">
        <v>75</v>
      </c>
      <c r="DI561" t="s">
        <v>75</v>
      </c>
      <c r="DJ561" t="s">
        <v>75</v>
      </c>
      <c r="DK561" t="s">
        <v>75</v>
      </c>
    </row>
    <row r="562" spans="1:115" x14ac:dyDescent="0.35">
      <c r="A562" t="s">
        <v>75</v>
      </c>
      <c r="B562" t="s">
        <v>985</v>
      </c>
      <c r="C562" t="s">
        <v>1017</v>
      </c>
      <c r="D562" t="s">
        <v>1042</v>
      </c>
      <c r="E562" t="s">
        <v>988</v>
      </c>
      <c r="F562" t="s">
        <v>1019</v>
      </c>
      <c r="G562" t="s">
        <v>242</v>
      </c>
      <c r="H562" t="s">
        <v>1024</v>
      </c>
      <c r="I562" t="s">
        <v>492</v>
      </c>
      <c r="J562" t="s">
        <v>1157</v>
      </c>
      <c r="K562" t="s">
        <v>75</v>
      </c>
      <c r="L562" t="s">
        <v>242</v>
      </c>
      <c r="M562" t="s">
        <v>242</v>
      </c>
      <c r="N562" t="s">
        <v>990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3668</v>
      </c>
      <c r="CN562">
        <v>3668</v>
      </c>
      <c r="CO562" t="s">
        <v>2</v>
      </c>
      <c r="CP562" t="s">
        <v>44</v>
      </c>
      <c r="CQ562" t="s">
        <v>43</v>
      </c>
      <c r="CR562" t="s">
        <v>43</v>
      </c>
      <c r="CS562" t="s">
        <v>490</v>
      </c>
      <c r="CT562" t="s">
        <v>75</v>
      </c>
      <c r="CU562" t="s">
        <v>851</v>
      </c>
      <c r="CV562" t="s">
        <v>492</v>
      </c>
      <c r="CW562">
        <v>2018</v>
      </c>
      <c r="CX562">
        <v>7</v>
      </c>
      <c r="CY562" t="s">
        <v>74</v>
      </c>
      <c r="CZ562" t="s">
        <v>495</v>
      </c>
      <c r="DA562" t="s">
        <v>70</v>
      </c>
      <c r="DB562" t="s">
        <v>484</v>
      </c>
      <c r="DC562" t="s">
        <v>491</v>
      </c>
      <c r="DD562" t="s">
        <v>494</v>
      </c>
      <c r="DE562" t="s">
        <v>493</v>
      </c>
      <c r="DF562">
        <v>0</v>
      </c>
      <c r="DG562" t="s">
        <v>991</v>
      </c>
      <c r="DH562" t="s">
        <v>75</v>
      </c>
      <c r="DI562" t="s">
        <v>75</v>
      </c>
      <c r="DJ562" t="s">
        <v>75</v>
      </c>
      <c r="DK562" t="s">
        <v>75</v>
      </c>
    </row>
    <row r="563" spans="1:115" x14ac:dyDescent="0.35">
      <c r="A563" t="s">
        <v>75</v>
      </c>
      <c r="B563" t="s">
        <v>985</v>
      </c>
      <c r="C563" t="s">
        <v>986</v>
      </c>
      <c r="D563" t="s">
        <v>1296</v>
      </c>
      <c r="E563" t="s">
        <v>988</v>
      </c>
      <c r="F563" t="s">
        <v>989</v>
      </c>
      <c r="G563" t="s">
        <v>242</v>
      </c>
      <c r="H563" t="s">
        <v>1024</v>
      </c>
      <c r="I563" t="s">
        <v>1158</v>
      </c>
      <c r="J563" t="s">
        <v>1159</v>
      </c>
      <c r="K563" t="s">
        <v>75</v>
      </c>
      <c r="L563" t="s">
        <v>242</v>
      </c>
      <c r="M563" t="s">
        <v>242</v>
      </c>
      <c r="N563" t="s">
        <v>990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7503</v>
      </c>
      <c r="CN563">
        <v>7503</v>
      </c>
      <c r="CO563" t="s">
        <v>2</v>
      </c>
      <c r="CP563" t="s">
        <v>44</v>
      </c>
      <c r="CQ563" t="s">
        <v>43</v>
      </c>
      <c r="CR563" t="s">
        <v>43</v>
      </c>
      <c r="CS563" t="s">
        <v>224</v>
      </c>
      <c r="CT563" t="s">
        <v>75</v>
      </c>
      <c r="CU563" t="s">
        <v>851</v>
      </c>
      <c r="CV563" t="s">
        <v>225</v>
      </c>
      <c r="CW563">
        <v>2019</v>
      </c>
      <c r="CX563">
        <v>1</v>
      </c>
      <c r="CY563" t="s">
        <v>74</v>
      </c>
      <c r="CZ563" t="s">
        <v>228</v>
      </c>
      <c r="DA563" t="s">
        <v>70</v>
      </c>
      <c r="DB563" t="s">
        <v>70</v>
      </c>
      <c r="DC563" t="s">
        <v>1297</v>
      </c>
      <c r="DD563" t="s">
        <v>227</v>
      </c>
      <c r="DE563" t="s">
        <v>226</v>
      </c>
      <c r="DF563">
        <v>0</v>
      </c>
      <c r="DG563" t="s">
        <v>991</v>
      </c>
      <c r="DH563" t="s">
        <v>75</v>
      </c>
      <c r="DI563" t="s">
        <v>75</v>
      </c>
      <c r="DJ563" t="s">
        <v>75</v>
      </c>
      <c r="DK563" t="s">
        <v>75</v>
      </c>
    </row>
    <row r="564" spans="1:115" x14ac:dyDescent="0.35">
      <c r="A564" t="s">
        <v>75</v>
      </c>
      <c r="B564" t="s">
        <v>985</v>
      </c>
      <c r="C564" t="s">
        <v>1017</v>
      </c>
      <c r="D564" t="s">
        <v>1042</v>
      </c>
      <c r="E564" t="s">
        <v>988</v>
      </c>
      <c r="F564" t="s">
        <v>1019</v>
      </c>
      <c r="G564" t="s">
        <v>242</v>
      </c>
      <c r="H564" t="s">
        <v>1024</v>
      </c>
      <c r="I564" t="s">
        <v>497</v>
      </c>
      <c r="J564" t="s">
        <v>1160</v>
      </c>
      <c r="K564" t="s">
        <v>75</v>
      </c>
      <c r="L564" t="s">
        <v>242</v>
      </c>
      <c r="M564" t="s">
        <v>242</v>
      </c>
      <c r="N564" t="s">
        <v>990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6003</v>
      </c>
      <c r="CN564">
        <v>6003</v>
      </c>
      <c r="CO564" t="s">
        <v>2</v>
      </c>
      <c r="CP564" t="s">
        <v>44</v>
      </c>
      <c r="CQ564" t="s">
        <v>43</v>
      </c>
      <c r="CR564" t="s">
        <v>43</v>
      </c>
      <c r="CS564" t="s">
        <v>496</v>
      </c>
      <c r="CT564" t="s">
        <v>75</v>
      </c>
      <c r="CU564" t="s">
        <v>851</v>
      </c>
      <c r="CV564" t="s">
        <v>497</v>
      </c>
      <c r="CW564">
        <v>2019</v>
      </c>
      <c r="CX564">
        <v>2</v>
      </c>
      <c r="CY564" t="s">
        <v>74</v>
      </c>
      <c r="CZ564" t="s">
        <v>83</v>
      </c>
      <c r="DA564" t="s">
        <v>70</v>
      </c>
      <c r="DB564" t="s">
        <v>484</v>
      </c>
      <c r="DC564" t="s">
        <v>491</v>
      </c>
      <c r="DD564" t="s">
        <v>499</v>
      </c>
      <c r="DE564" t="s">
        <v>498</v>
      </c>
      <c r="DF564">
        <v>0</v>
      </c>
      <c r="DG564" t="s">
        <v>991</v>
      </c>
      <c r="DH564" t="s">
        <v>75</v>
      </c>
      <c r="DI564" t="s">
        <v>75</v>
      </c>
      <c r="DJ564" t="s">
        <v>75</v>
      </c>
      <c r="DK564" t="s">
        <v>75</v>
      </c>
    </row>
    <row r="565" spans="1:115" x14ac:dyDescent="0.35">
      <c r="A565" t="s">
        <v>75</v>
      </c>
      <c r="B565" t="s">
        <v>985</v>
      </c>
      <c r="C565" t="s">
        <v>1017</v>
      </c>
      <c r="D565" t="s">
        <v>1030</v>
      </c>
      <c r="E565" t="s">
        <v>988</v>
      </c>
      <c r="F565" t="s">
        <v>1019</v>
      </c>
      <c r="G565" t="s">
        <v>242</v>
      </c>
      <c r="H565" t="s">
        <v>1024</v>
      </c>
      <c r="I565" t="s">
        <v>1164</v>
      </c>
      <c r="J565" t="s">
        <v>1165</v>
      </c>
      <c r="K565" t="s">
        <v>75</v>
      </c>
      <c r="L565" t="s">
        <v>242</v>
      </c>
      <c r="M565" t="s">
        <v>242</v>
      </c>
      <c r="N565" t="s">
        <v>990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1170</v>
      </c>
      <c r="CN565">
        <v>1170</v>
      </c>
      <c r="CO565" t="s">
        <v>2</v>
      </c>
      <c r="CP565" t="s">
        <v>44</v>
      </c>
      <c r="CQ565" t="s">
        <v>43</v>
      </c>
      <c r="CR565" t="s">
        <v>43</v>
      </c>
      <c r="CS565" t="s">
        <v>501</v>
      </c>
      <c r="CT565" t="s">
        <v>75</v>
      </c>
      <c r="CU565" t="s">
        <v>851</v>
      </c>
      <c r="CV565" t="s">
        <v>502</v>
      </c>
      <c r="CW565">
        <v>2020</v>
      </c>
      <c r="CX565">
        <v>4</v>
      </c>
      <c r="CY565" t="s">
        <v>74</v>
      </c>
      <c r="CZ565" t="s">
        <v>83</v>
      </c>
      <c r="DA565" t="s">
        <v>70</v>
      </c>
      <c r="DB565" t="s">
        <v>484</v>
      </c>
      <c r="DC565" t="s">
        <v>485</v>
      </c>
      <c r="DD565" t="s">
        <v>504</v>
      </c>
      <c r="DE565" t="s">
        <v>503</v>
      </c>
      <c r="DF565">
        <v>0</v>
      </c>
      <c r="DG565" t="s">
        <v>991</v>
      </c>
      <c r="DH565" t="s">
        <v>75</v>
      </c>
      <c r="DI565" t="s">
        <v>75</v>
      </c>
      <c r="DJ565" t="s">
        <v>75</v>
      </c>
      <c r="DK565" t="s">
        <v>75</v>
      </c>
    </row>
    <row r="566" spans="1:115" x14ac:dyDescent="0.35">
      <c r="A566" t="s">
        <v>75</v>
      </c>
      <c r="B566" t="s">
        <v>985</v>
      </c>
      <c r="C566" t="s">
        <v>1017</v>
      </c>
      <c r="D566" t="s">
        <v>1021</v>
      </c>
      <c r="E566" t="s">
        <v>988</v>
      </c>
      <c r="F566" t="s">
        <v>1019</v>
      </c>
      <c r="G566" t="s">
        <v>242</v>
      </c>
      <c r="H566" t="s">
        <v>1024</v>
      </c>
      <c r="I566" t="s">
        <v>1166</v>
      </c>
      <c r="J566" t="s">
        <v>1167</v>
      </c>
      <c r="K566" t="s">
        <v>75</v>
      </c>
      <c r="L566" t="s">
        <v>242</v>
      </c>
      <c r="M566" t="s">
        <v>242</v>
      </c>
      <c r="N566" t="s">
        <v>990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649</v>
      </c>
      <c r="CN566">
        <v>649</v>
      </c>
      <c r="CO566" t="s">
        <v>2</v>
      </c>
      <c r="CP566" t="s">
        <v>44</v>
      </c>
      <c r="CQ566" t="s">
        <v>43</v>
      </c>
      <c r="CR566" t="s">
        <v>43</v>
      </c>
      <c r="CS566" t="s">
        <v>505</v>
      </c>
      <c r="CT566" t="s">
        <v>75</v>
      </c>
      <c r="CU566" t="s">
        <v>851</v>
      </c>
      <c r="CV566" t="s">
        <v>506</v>
      </c>
      <c r="CW566">
        <v>2020</v>
      </c>
      <c r="CX566">
        <v>6</v>
      </c>
      <c r="CY566" t="s">
        <v>74</v>
      </c>
      <c r="CZ566" t="s">
        <v>83</v>
      </c>
      <c r="DA566" t="s">
        <v>70</v>
      </c>
      <c r="DB566" t="s">
        <v>484</v>
      </c>
      <c r="DC566" t="s">
        <v>78</v>
      </c>
      <c r="DD566" t="s">
        <v>75</v>
      </c>
      <c r="DE566" t="s">
        <v>75</v>
      </c>
      <c r="DF566">
        <v>0</v>
      </c>
      <c r="DG566" t="s">
        <v>991</v>
      </c>
      <c r="DH566" t="s">
        <v>75</v>
      </c>
      <c r="DI566" t="s">
        <v>75</v>
      </c>
      <c r="DJ566" t="s">
        <v>75</v>
      </c>
      <c r="DK566" t="s">
        <v>75</v>
      </c>
    </row>
    <row r="567" spans="1:115" x14ac:dyDescent="0.35">
      <c r="A567" t="s">
        <v>75</v>
      </c>
      <c r="B567" t="s">
        <v>985</v>
      </c>
      <c r="C567" t="s">
        <v>1017</v>
      </c>
      <c r="D567" t="s">
        <v>1042</v>
      </c>
      <c r="E567" t="s">
        <v>988</v>
      </c>
      <c r="F567" t="s">
        <v>1019</v>
      </c>
      <c r="G567" t="s">
        <v>242</v>
      </c>
      <c r="H567" t="s">
        <v>1024</v>
      </c>
      <c r="I567" t="s">
        <v>508</v>
      </c>
      <c r="J567" t="s">
        <v>1172</v>
      </c>
      <c r="K567" t="s">
        <v>75</v>
      </c>
      <c r="L567" t="s">
        <v>242</v>
      </c>
      <c r="M567" t="s">
        <v>242</v>
      </c>
      <c r="N567" t="s">
        <v>990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231</v>
      </c>
      <c r="CN567">
        <v>231</v>
      </c>
      <c r="CO567" t="s">
        <v>2</v>
      </c>
      <c r="CP567" t="s">
        <v>44</v>
      </c>
      <c r="CQ567" t="s">
        <v>43</v>
      </c>
      <c r="CR567" t="s">
        <v>43</v>
      </c>
      <c r="CS567" t="s">
        <v>507</v>
      </c>
      <c r="CT567" t="s">
        <v>75</v>
      </c>
      <c r="CU567" t="s">
        <v>851</v>
      </c>
      <c r="CV567" t="s">
        <v>508</v>
      </c>
      <c r="CW567">
        <v>2020</v>
      </c>
      <c r="CX567">
        <v>7</v>
      </c>
      <c r="CY567" t="s">
        <v>74</v>
      </c>
      <c r="CZ567" t="s">
        <v>83</v>
      </c>
      <c r="DA567" t="s">
        <v>70</v>
      </c>
      <c r="DB567" t="s">
        <v>484</v>
      </c>
      <c r="DC567" t="s">
        <v>491</v>
      </c>
      <c r="DD567" t="s">
        <v>510</v>
      </c>
      <c r="DE567" t="s">
        <v>509</v>
      </c>
      <c r="DF567">
        <v>0</v>
      </c>
      <c r="DG567" t="s">
        <v>991</v>
      </c>
      <c r="DH567" t="s">
        <v>75</v>
      </c>
      <c r="DI567" t="s">
        <v>75</v>
      </c>
      <c r="DJ567" t="s">
        <v>75</v>
      </c>
      <c r="DK567" t="s">
        <v>75</v>
      </c>
    </row>
    <row r="568" spans="1:115" x14ac:dyDescent="0.35">
      <c r="A568" t="s">
        <v>75</v>
      </c>
      <c r="B568" t="s">
        <v>985</v>
      </c>
      <c r="C568" t="s">
        <v>1017</v>
      </c>
      <c r="D568" t="s">
        <v>1042</v>
      </c>
      <c r="E568" t="s">
        <v>988</v>
      </c>
      <c r="F568" t="s">
        <v>1019</v>
      </c>
      <c r="G568" t="s">
        <v>242</v>
      </c>
      <c r="H568" t="s">
        <v>1024</v>
      </c>
      <c r="I568" t="s">
        <v>512</v>
      </c>
      <c r="J568" t="s">
        <v>1175</v>
      </c>
      <c r="K568" t="s">
        <v>75</v>
      </c>
      <c r="L568" t="s">
        <v>242</v>
      </c>
      <c r="M568" t="s">
        <v>242</v>
      </c>
      <c r="N568" t="s">
        <v>990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294</v>
      </c>
      <c r="CN568">
        <v>294</v>
      </c>
      <c r="CO568" t="s">
        <v>2</v>
      </c>
      <c r="CP568" t="s">
        <v>44</v>
      </c>
      <c r="CQ568" t="s">
        <v>43</v>
      </c>
      <c r="CR568" t="s">
        <v>43</v>
      </c>
      <c r="CS568" t="s">
        <v>511</v>
      </c>
      <c r="CT568" t="s">
        <v>75</v>
      </c>
      <c r="CU568" t="s">
        <v>851</v>
      </c>
      <c r="CV568" t="s">
        <v>512</v>
      </c>
      <c r="CW568">
        <v>2020</v>
      </c>
      <c r="CX568">
        <v>9</v>
      </c>
      <c r="CY568" t="s">
        <v>74</v>
      </c>
      <c r="CZ568" t="s">
        <v>495</v>
      </c>
      <c r="DA568" t="s">
        <v>70</v>
      </c>
      <c r="DB568" t="s">
        <v>484</v>
      </c>
      <c r="DC568" t="s">
        <v>491</v>
      </c>
      <c r="DD568" t="s">
        <v>292</v>
      </c>
      <c r="DE568" t="s">
        <v>513</v>
      </c>
      <c r="DF568">
        <v>0</v>
      </c>
      <c r="DG568" t="s">
        <v>991</v>
      </c>
      <c r="DH568" t="s">
        <v>75</v>
      </c>
      <c r="DI568" t="s">
        <v>75</v>
      </c>
      <c r="DJ568" t="s">
        <v>75</v>
      </c>
      <c r="DK568" t="s">
        <v>75</v>
      </c>
    </row>
    <row r="569" spans="1:115" x14ac:dyDescent="0.35">
      <c r="A569" t="s">
        <v>75</v>
      </c>
      <c r="B569" t="s">
        <v>985</v>
      </c>
      <c r="C569" t="s">
        <v>1017</v>
      </c>
      <c r="D569" t="s">
        <v>1021</v>
      </c>
      <c r="E569" t="s">
        <v>988</v>
      </c>
      <c r="F569" t="s">
        <v>1019</v>
      </c>
      <c r="G569" t="s">
        <v>242</v>
      </c>
      <c r="H569" t="s">
        <v>1024</v>
      </c>
      <c r="I569" t="s">
        <v>515</v>
      </c>
      <c r="J569" t="s">
        <v>1176</v>
      </c>
      <c r="K569" t="s">
        <v>75</v>
      </c>
      <c r="L569" t="s">
        <v>242</v>
      </c>
      <c r="M569" t="s">
        <v>242</v>
      </c>
      <c r="N569" t="s">
        <v>990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953</v>
      </c>
      <c r="CN569">
        <v>953</v>
      </c>
      <c r="CO569" t="s">
        <v>2</v>
      </c>
      <c r="CP569" t="s">
        <v>44</v>
      </c>
      <c r="CQ569" t="s">
        <v>43</v>
      </c>
      <c r="CR569" t="s">
        <v>43</v>
      </c>
      <c r="CS569" t="s">
        <v>514</v>
      </c>
      <c r="CT569" t="s">
        <v>75</v>
      </c>
      <c r="CU569" t="s">
        <v>851</v>
      </c>
      <c r="CV569" t="s">
        <v>515</v>
      </c>
      <c r="CW569">
        <v>2021</v>
      </c>
      <c r="CX569">
        <v>5</v>
      </c>
      <c r="CY569" t="s">
        <v>74</v>
      </c>
      <c r="CZ569" t="s">
        <v>83</v>
      </c>
      <c r="DA569" t="s">
        <v>70</v>
      </c>
      <c r="DB569" t="s">
        <v>484</v>
      </c>
      <c r="DC569" t="s">
        <v>78</v>
      </c>
      <c r="DD569" t="s">
        <v>500</v>
      </c>
      <c r="DE569" t="s">
        <v>516</v>
      </c>
      <c r="DF569">
        <v>0</v>
      </c>
      <c r="DG569" t="s">
        <v>991</v>
      </c>
      <c r="DH569" t="s">
        <v>75</v>
      </c>
      <c r="DI569" t="s">
        <v>75</v>
      </c>
      <c r="DJ569" t="s">
        <v>75</v>
      </c>
      <c r="DK569" t="s">
        <v>75</v>
      </c>
    </row>
    <row r="570" spans="1:115" x14ac:dyDescent="0.35">
      <c r="A570" t="s">
        <v>75</v>
      </c>
      <c r="B570" t="s">
        <v>985</v>
      </c>
      <c r="C570" t="s">
        <v>1017</v>
      </c>
      <c r="D570" t="s">
        <v>1042</v>
      </c>
      <c r="E570" t="s">
        <v>988</v>
      </c>
      <c r="F570" t="s">
        <v>1019</v>
      </c>
      <c r="G570" t="s">
        <v>242</v>
      </c>
      <c r="H570" t="s">
        <v>1024</v>
      </c>
      <c r="I570" t="s">
        <v>497</v>
      </c>
      <c r="J570" t="s">
        <v>1160</v>
      </c>
      <c r="K570" t="s">
        <v>75</v>
      </c>
      <c r="L570" t="s">
        <v>242</v>
      </c>
      <c r="M570" t="s">
        <v>242</v>
      </c>
      <c r="N570" t="s">
        <v>990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11</v>
      </c>
      <c r="CN570">
        <v>11</v>
      </c>
      <c r="CO570" t="s">
        <v>2</v>
      </c>
      <c r="CP570" t="s">
        <v>44</v>
      </c>
      <c r="CQ570" t="s">
        <v>43</v>
      </c>
      <c r="CR570" t="s">
        <v>43</v>
      </c>
      <c r="CS570" t="s">
        <v>517</v>
      </c>
      <c r="CT570" t="s">
        <v>75</v>
      </c>
      <c r="CU570" t="s">
        <v>851</v>
      </c>
      <c r="CV570" t="s">
        <v>518</v>
      </c>
      <c r="CW570">
        <v>2021</v>
      </c>
      <c r="CX570">
        <v>9</v>
      </c>
      <c r="CY570" t="s">
        <v>74</v>
      </c>
      <c r="CZ570" t="s">
        <v>83</v>
      </c>
      <c r="DA570" t="s">
        <v>70</v>
      </c>
      <c r="DB570" t="s">
        <v>484</v>
      </c>
      <c r="DC570" t="s">
        <v>491</v>
      </c>
      <c r="DD570" t="s">
        <v>499</v>
      </c>
      <c r="DE570" t="s">
        <v>498</v>
      </c>
      <c r="DF570">
        <v>0</v>
      </c>
      <c r="DG570" t="s">
        <v>991</v>
      </c>
      <c r="DH570" t="s">
        <v>75</v>
      </c>
      <c r="DI570" t="s">
        <v>75</v>
      </c>
      <c r="DJ570" t="s">
        <v>75</v>
      </c>
      <c r="DK570" t="s">
        <v>75</v>
      </c>
    </row>
    <row r="571" spans="1:115" x14ac:dyDescent="0.35">
      <c r="A571" t="s">
        <v>75</v>
      </c>
      <c r="B571" t="s">
        <v>985</v>
      </c>
      <c r="C571" t="s">
        <v>1017</v>
      </c>
      <c r="D571" t="s">
        <v>1042</v>
      </c>
      <c r="E571" t="s">
        <v>988</v>
      </c>
      <c r="F571" t="s">
        <v>1019</v>
      </c>
      <c r="G571" t="s">
        <v>242</v>
      </c>
      <c r="H571" t="s">
        <v>1024</v>
      </c>
      <c r="I571" t="s">
        <v>520</v>
      </c>
      <c r="J571" t="s">
        <v>1177</v>
      </c>
      <c r="K571" t="s">
        <v>75</v>
      </c>
      <c r="L571" t="s">
        <v>242</v>
      </c>
      <c r="M571" t="s">
        <v>242</v>
      </c>
      <c r="N571" t="s">
        <v>990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126</v>
      </c>
      <c r="CN571">
        <v>126</v>
      </c>
      <c r="CO571" t="s">
        <v>2</v>
      </c>
      <c r="CP571" t="s">
        <v>44</v>
      </c>
      <c r="CQ571" t="s">
        <v>43</v>
      </c>
      <c r="CR571" t="s">
        <v>43</v>
      </c>
      <c r="CS571" t="s">
        <v>519</v>
      </c>
      <c r="CT571" t="s">
        <v>75</v>
      </c>
      <c r="CU571" t="s">
        <v>851</v>
      </c>
      <c r="CV571" t="s">
        <v>520</v>
      </c>
      <c r="CW571">
        <v>2021</v>
      </c>
      <c r="CX571">
        <v>9</v>
      </c>
      <c r="CY571" t="s">
        <v>74</v>
      </c>
      <c r="CZ571" t="s">
        <v>495</v>
      </c>
      <c r="DA571" t="s">
        <v>70</v>
      </c>
      <c r="DB571" t="s">
        <v>484</v>
      </c>
      <c r="DC571" t="s">
        <v>491</v>
      </c>
      <c r="DD571" t="s">
        <v>522</v>
      </c>
      <c r="DE571" t="s">
        <v>521</v>
      </c>
      <c r="DF571">
        <v>0</v>
      </c>
      <c r="DG571" t="s">
        <v>991</v>
      </c>
      <c r="DH571" t="s">
        <v>75</v>
      </c>
      <c r="DI571" t="s">
        <v>75</v>
      </c>
      <c r="DJ571" t="s">
        <v>75</v>
      </c>
      <c r="DK571" t="s">
        <v>75</v>
      </c>
    </row>
    <row r="572" spans="1:115" x14ac:dyDescent="0.35">
      <c r="A572" t="s">
        <v>75</v>
      </c>
      <c r="B572" t="s">
        <v>1000</v>
      </c>
      <c r="C572" t="s">
        <v>1001</v>
      </c>
      <c r="D572" t="s">
        <v>1178</v>
      </c>
      <c r="E572" t="s">
        <v>988</v>
      </c>
      <c r="F572" t="s">
        <v>1003</v>
      </c>
      <c r="G572" t="s">
        <v>242</v>
      </c>
      <c r="H572" t="s">
        <v>1024</v>
      </c>
      <c r="I572" t="s">
        <v>680</v>
      </c>
      <c r="J572" t="s">
        <v>1179</v>
      </c>
      <c r="K572" t="s">
        <v>75</v>
      </c>
      <c r="L572" t="s">
        <v>242</v>
      </c>
      <c r="M572" t="s">
        <v>242</v>
      </c>
      <c r="N572" t="s">
        <v>990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26</v>
      </c>
      <c r="CN572">
        <v>26</v>
      </c>
      <c r="CO572" t="s">
        <v>2</v>
      </c>
      <c r="CP572" t="s">
        <v>44</v>
      </c>
      <c r="CQ572" t="s">
        <v>43</v>
      </c>
      <c r="CR572" t="s">
        <v>43</v>
      </c>
      <c r="CS572" t="s">
        <v>678</v>
      </c>
      <c r="CT572" t="s">
        <v>75</v>
      </c>
      <c r="CU572" t="s">
        <v>853</v>
      </c>
      <c r="CV572" t="s">
        <v>680</v>
      </c>
      <c r="CW572">
        <v>2020</v>
      </c>
      <c r="CX572">
        <v>6</v>
      </c>
      <c r="CY572" t="s">
        <v>74</v>
      </c>
      <c r="CZ572" t="s">
        <v>275</v>
      </c>
      <c r="DA572" t="s">
        <v>70</v>
      </c>
      <c r="DB572" t="s">
        <v>677</v>
      </c>
      <c r="DC572" t="s">
        <v>679</v>
      </c>
      <c r="DD572" t="s">
        <v>682</v>
      </c>
      <c r="DE572" t="s">
        <v>681</v>
      </c>
      <c r="DF572">
        <v>0</v>
      </c>
      <c r="DG572" t="s">
        <v>991</v>
      </c>
      <c r="DH572" t="s">
        <v>75</v>
      </c>
      <c r="DI572" t="s">
        <v>75</v>
      </c>
      <c r="DJ572" t="s">
        <v>75</v>
      </c>
      <c r="DK572" t="s">
        <v>75</v>
      </c>
    </row>
    <row r="573" spans="1:115" x14ac:dyDescent="0.35">
      <c r="A573" t="s">
        <v>75</v>
      </c>
      <c r="B573" t="s">
        <v>1000</v>
      </c>
      <c r="C573" t="s">
        <v>1001</v>
      </c>
      <c r="D573" t="s">
        <v>1178</v>
      </c>
      <c r="E573" t="s">
        <v>988</v>
      </c>
      <c r="F573" t="s">
        <v>1003</v>
      </c>
      <c r="G573" t="s">
        <v>242</v>
      </c>
      <c r="H573" t="s">
        <v>1024</v>
      </c>
      <c r="I573" t="s">
        <v>684</v>
      </c>
      <c r="J573" t="s">
        <v>1180</v>
      </c>
      <c r="K573" t="s">
        <v>75</v>
      </c>
      <c r="L573" t="s">
        <v>242</v>
      </c>
      <c r="M573" t="s">
        <v>242</v>
      </c>
      <c r="N573" t="s">
        <v>990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96</v>
      </c>
      <c r="CN573">
        <v>96</v>
      </c>
      <c r="CO573" t="s">
        <v>2</v>
      </c>
      <c r="CP573" t="s">
        <v>44</v>
      </c>
      <c r="CQ573" t="s">
        <v>43</v>
      </c>
      <c r="CR573" t="s">
        <v>43</v>
      </c>
      <c r="CS573" t="s">
        <v>683</v>
      </c>
      <c r="CT573" t="s">
        <v>75</v>
      </c>
      <c r="CU573" t="s">
        <v>853</v>
      </c>
      <c r="CV573" t="s">
        <v>684</v>
      </c>
      <c r="CW573">
        <v>2021</v>
      </c>
      <c r="CX573">
        <v>2</v>
      </c>
      <c r="CY573" t="s">
        <v>74</v>
      </c>
      <c r="CZ573" t="s">
        <v>275</v>
      </c>
      <c r="DA573" t="s">
        <v>70</v>
      </c>
      <c r="DB573" t="s">
        <v>677</v>
      </c>
      <c r="DC573" t="s">
        <v>679</v>
      </c>
      <c r="DD573" t="s">
        <v>686</v>
      </c>
      <c r="DE573" t="s">
        <v>685</v>
      </c>
      <c r="DF573">
        <v>0</v>
      </c>
      <c r="DG573" t="s">
        <v>991</v>
      </c>
      <c r="DH573" t="s">
        <v>75</v>
      </c>
      <c r="DI573" t="s">
        <v>75</v>
      </c>
      <c r="DJ573" t="s">
        <v>75</v>
      </c>
      <c r="DK573" t="s">
        <v>75</v>
      </c>
    </row>
    <row r="574" spans="1:115" x14ac:dyDescent="0.35">
      <c r="A574" t="s">
        <v>75</v>
      </c>
      <c r="B574" t="s">
        <v>1000</v>
      </c>
      <c r="C574" t="s">
        <v>1001</v>
      </c>
      <c r="D574" t="s">
        <v>1002</v>
      </c>
      <c r="E574" t="s">
        <v>988</v>
      </c>
      <c r="F574" t="s">
        <v>1003</v>
      </c>
      <c r="G574" t="s">
        <v>242</v>
      </c>
      <c r="H574" t="s">
        <v>1024</v>
      </c>
      <c r="I574" t="s">
        <v>264</v>
      </c>
      <c r="J574" t="s">
        <v>1031</v>
      </c>
      <c r="K574" t="s">
        <v>75</v>
      </c>
      <c r="L574" t="s">
        <v>242</v>
      </c>
      <c r="M574" t="s">
        <v>264</v>
      </c>
      <c r="N574" t="s">
        <v>990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5805</v>
      </c>
      <c r="CN574">
        <v>5805</v>
      </c>
      <c r="CO574" t="s">
        <v>2</v>
      </c>
      <c r="CP574" t="s">
        <v>44</v>
      </c>
      <c r="CQ574" t="s">
        <v>43</v>
      </c>
      <c r="CR574" t="s">
        <v>43</v>
      </c>
      <c r="CS574" t="s">
        <v>261</v>
      </c>
      <c r="CT574" t="s">
        <v>75</v>
      </c>
      <c r="CU574" t="s">
        <v>853</v>
      </c>
      <c r="CV574" t="s">
        <v>264</v>
      </c>
      <c r="CW574">
        <v>2020</v>
      </c>
      <c r="CX574">
        <v>12</v>
      </c>
      <c r="CY574" t="s">
        <v>74</v>
      </c>
      <c r="CZ574" t="s">
        <v>275</v>
      </c>
      <c r="DA574" t="s">
        <v>70</v>
      </c>
      <c r="DB574" t="s">
        <v>261</v>
      </c>
      <c r="DC574" t="s">
        <v>263</v>
      </c>
      <c r="DD574" t="s">
        <v>274</v>
      </c>
      <c r="DE574" t="s">
        <v>273</v>
      </c>
      <c r="DF574">
        <v>0</v>
      </c>
      <c r="DG574" t="s">
        <v>991</v>
      </c>
      <c r="DH574" t="s">
        <v>75</v>
      </c>
      <c r="DI574" t="s">
        <v>75</v>
      </c>
      <c r="DJ574" t="s">
        <v>75</v>
      </c>
      <c r="DK574" t="s">
        <v>75</v>
      </c>
    </row>
    <row r="575" spans="1:115" x14ac:dyDescent="0.35">
      <c r="A575" t="s">
        <v>75</v>
      </c>
      <c r="B575" t="s">
        <v>1000</v>
      </c>
      <c r="C575" t="s">
        <v>1001</v>
      </c>
      <c r="D575" t="s">
        <v>1002</v>
      </c>
      <c r="E575" t="s">
        <v>988</v>
      </c>
      <c r="F575" t="s">
        <v>1003</v>
      </c>
      <c r="G575" t="s">
        <v>242</v>
      </c>
      <c r="H575" t="s">
        <v>1024</v>
      </c>
      <c r="I575" t="s">
        <v>264</v>
      </c>
      <c r="J575" t="s">
        <v>1031</v>
      </c>
      <c r="K575" t="s">
        <v>75</v>
      </c>
      <c r="L575" t="s">
        <v>242</v>
      </c>
      <c r="M575" t="s">
        <v>264</v>
      </c>
      <c r="N575" t="s">
        <v>990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127</v>
      </c>
      <c r="CN575">
        <v>127</v>
      </c>
      <c r="CO575" t="s">
        <v>2</v>
      </c>
      <c r="CP575" t="s">
        <v>44</v>
      </c>
      <c r="CQ575" t="s">
        <v>43</v>
      </c>
      <c r="CR575" t="s">
        <v>43</v>
      </c>
      <c r="CS575" t="s">
        <v>276</v>
      </c>
      <c r="CT575" t="s">
        <v>75</v>
      </c>
      <c r="CU575" t="s">
        <v>853</v>
      </c>
      <c r="CV575" t="s">
        <v>264</v>
      </c>
      <c r="CW575">
        <v>2021</v>
      </c>
      <c r="CX575">
        <v>7</v>
      </c>
      <c r="CY575" t="s">
        <v>74</v>
      </c>
      <c r="CZ575" t="s">
        <v>279</v>
      </c>
      <c r="DA575" t="s">
        <v>70</v>
      </c>
      <c r="DB575" t="s">
        <v>261</v>
      </c>
      <c r="DC575" t="s">
        <v>263</v>
      </c>
      <c r="DD575" t="s">
        <v>278</v>
      </c>
      <c r="DE575" t="s">
        <v>277</v>
      </c>
      <c r="DF575">
        <v>0</v>
      </c>
      <c r="DG575" t="s">
        <v>991</v>
      </c>
      <c r="DH575" t="s">
        <v>75</v>
      </c>
      <c r="DI575" t="s">
        <v>75</v>
      </c>
      <c r="DJ575" t="s">
        <v>75</v>
      </c>
      <c r="DK575" t="s">
        <v>75</v>
      </c>
    </row>
    <row r="576" spans="1:115" x14ac:dyDescent="0.35">
      <c r="A576" t="s">
        <v>75</v>
      </c>
      <c r="B576" t="s">
        <v>1139</v>
      </c>
      <c r="C576" t="s">
        <v>1140</v>
      </c>
      <c r="D576" t="s">
        <v>1247</v>
      </c>
      <c r="E576" t="s">
        <v>988</v>
      </c>
      <c r="F576" t="s">
        <v>1142</v>
      </c>
      <c r="G576" t="s">
        <v>242</v>
      </c>
      <c r="H576" t="s">
        <v>1024</v>
      </c>
      <c r="I576" t="s">
        <v>772</v>
      </c>
      <c r="J576" t="s">
        <v>1248</v>
      </c>
      <c r="K576" t="s">
        <v>75</v>
      </c>
      <c r="L576" t="s">
        <v>242</v>
      </c>
      <c r="M576" t="s">
        <v>242</v>
      </c>
      <c r="N576" t="s">
        <v>990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7801</v>
      </c>
      <c r="CN576">
        <v>7801</v>
      </c>
      <c r="CO576" t="s">
        <v>2</v>
      </c>
      <c r="CP576" t="s">
        <v>44</v>
      </c>
      <c r="CQ576" t="s">
        <v>43</v>
      </c>
      <c r="CR576" t="s">
        <v>43</v>
      </c>
      <c r="CS576" t="s">
        <v>770</v>
      </c>
      <c r="CT576" t="s">
        <v>75</v>
      </c>
      <c r="CU576" t="s">
        <v>857</v>
      </c>
      <c r="CV576" t="s">
        <v>772</v>
      </c>
      <c r="CW576">
        <v>2018</v>
      </c>
      <c r="CX576">
        <v>12</v>
      </c>
      <c r="CY576" t="s">
        <v>74</v>
      </c>
      <c r="CZ576" t="s">
        <v>775</v>
      </c>
      <c r="DA576" t="s">
        <v>70</v>
      </c>
      <c r="DB576" t="s">
        <v>769</v>
      </c>
      <c r="DC576" t="s">
        <v>771</v>
      </c>
      <c r="DD576" t="s">
        <v>774</v>
      </c>
      <c r="DE576" t="s">
        <v>773</v>
      </c>
      <c r="DF576">
        <v>0</v>
      </c>
      <c r="DG576" t="s">
        <v>991</v>
      </c>
      <c r="DH576" t="s">
        <v>75</v>
      </c>
      <c r="DI576" t="s">
        <v>75</v>
      </c>
      <c r="DJ576" t="s">
        <v>75</v>
      </c>
      <c r="DK576" t="s">
        <v>75</v>
      </c>
    </row>
    <row r="577" spans="1:115" x14ac:dyDescent="0.35">
      <c r="A577" t="s">
        <v>75</v>
      </c>
      <c r="B577" t="s">
        <v>1139</v>
      </c>
      <c r="C577" t="s">
        <v>1140</v>
      </c>
      <c r="D577" t="s">
        <v>1247</v>
      </c>
      <c r="E577" t="s">
        <v>988</v>
      </c>
      <c r="F577" t="s">
        <v>1142</v>
      </c>
      <c r="G577" t="s">
        <v>242</v>
      </c>
      <c r="H577" t="s">
        <v>1024</v>
      </c>
      <c r="I577" t="s">
        <v>779</v>
      </c>
      <c r="J577" t="s">
        <v>1274</v>
      </c>
      <c r="K577" t="s">
        <v>75</v>
      </c>
      <c r="L577" t="s">
        <v>242</v>
      </c>
      <c r="M577" t="s">
        <v>242</v>
      </c>
      <c r="N577" t="s">
        <v>990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861</v>
      </c>
      <c r="CN577">
        <v>861</v>
      </c>
      <c r="CO577" t="s">
        <v>2</v>
      </c>
      <c r="CP577" t="s">
        <v>44</v>
      </c>
      <c r="CQ577" t="s">
        <v>43</v>
      </c>
      <c r="CR577" t="s">
        <v>43</v>
      </c>
      <c r="CS577" t="s">
        <v>778</v>
      </c>
      <c r="CT577" t="s">
        <v>75</v>
      </c>
      <c r="CU577" t="s">
        <v>857</v>
      </c>
      <c r="CV577" t="s">
        <v>779</v>
      </c>
      <c r="CW577">
        <v>2020</v>
      </c>
      <c r="CX577">
        <v>5</v>
      </c>
      <c r="CY577" t="s">
        <v>74</v>
      </c>
      <c r="CZ577" t="s">
        <v>775</v>
      </c>
      <c r="DA577" t="s">
        <v>70</v>
      </c>
      <c r="DB577" t="s">
        <v>769</v>
      </c>
      <c r="DC577" t="s">
        <v>771</v>
      </c>
      <c r="DD577" t="s">
        <v>781</v>
      </c>
      <c r="DE577" t="s">
        <v>780</v>
      </c>
      <c r="DF577">
        <v>0</v>
      </c>
      <c r="DG577" t="s">
        <v>991</v>
      </c>
      <c r="DH577" t="s">
        <v>75</v>
      </c>
      <c r="DI577" t="s">
        <v>75</v>
      </c>
      <c r="DJ577" t="s">
        <v>75</v>
      </c>
      <c r="DK577" t="s">
        <v>75</v>
      </c>
    </row>
    <row r="578" spans="1:115" x14ac:dyDescent="0.35">
      <c r="A578" t="s">
        <v>75</v>
      </c>
      <c r="B578" t="s">
        <v>1139</v>
      </c>
      <c r="C578" t="s">
        <v>1140</v>
      </c>
      <c r="D578" t="s">
        <v>1247</v>
      </c>
      <c r="E578" t="s">
        <v>988</v>
      </c>
      <c r="F578" t="s">
        <v>1142</v>
      </c>
      <c r="G578" t="s">
        <v>242</v>
      </c>
      <c r="H578" t="s">
        <v>1024</v>
      </c>
      <c r="I578" t="s">
        <v>772</v>
      </c>
      <c r="J578" t="s">
        <v>1248</v>
      </c>
      <c r="K578" t="s">
        <v>75</v>
      </c>
      <c r="L578" t="s">
        <v>242</v>
      </c>
      <c r="M578" t="s">
        <v>242</v>
      </c>
      <c r="N578" t="s">
        <v>990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3312</v>
      </c>
      <c r="CN578">
        <v>3312</v>
      </c>
      <c r="CO578" t="s">
        <v>2</v>
      </c>
      <c r="CP578" t="s">
        <v>44</v>
      </c>
      <c r="CQ578" t="s">
        <v>43</v>
      </c>
      <c r="CR578" t="s">
        <v>43</v>
      </c>
      <c r="CS578" t="s">
        <v>776</v>
      </c>
      <c r="CT578" t="s">
        <v>75</v>
      </c>
      <c r="CU578" t="s">
        <v>857</v>
      </c>
      <c r="CV578" t="s">
        <v>777</v>
      </c>
      <c r="CW578">
        <v>2021</v>
      </c>
      <c r="CX578">
        <v>1</v>
      </c>
      <c r="CY578" t="s">
        <v>74</v>
      </c>
      <c r="CZ578" t="s">
        <v>775</v>
      </c>
      <c r="DA578" t="s">
        <v>70</v>
      </c>
      <c r="DB578" t="s">
        <v>769</v>
      </c>
      <c r="DC578" t="s">
        <v>771</v>
      </c>
      <c r="DD578" t="s">
        <v>774</v>
      </c>
      <c r="DE578" t="s">
        <v>773</v>
      </c>
      <c r="DF578">
        <v>0</v>
      </c>
      <c r="DG578" t="s">
        <v>991</v>
      </c>
      <c r="DH578" t="s">
        <v>75</v>
      </c>
      <c r="DI578" t="s">
        <v>75</v>
      </c>
      <c r="DJ578" t="s">
        <v>75</v>
      </c>
      <c r="DK578" t="s">
        <v>75</v>
      </c>
    </row>
    <row r="579" spans="1:115" x14ac:dyDescent="0.35">
      <c r="A579" t="s">
        <v>75</v>
      </c>
      <c r="B579" t="s">
        <v>1010</v>
      </c>
      <c r="C579" t="s">
        <v>1011</v>
      </c>
      <c r="D579" t="s">
        <v>1249</v>
      </c>
      <c r="E579" t="s">
        <v>988</v>
      </c>
      <c r="F579" t="s">
        <v>1013</v>
      </c>
      <c r="G579" t="s">
        <v>242</v>
      </c>
      <c r="H579" t="s">
        <v>1024</v>
      </c>
      <c r="I579" t="s">
        <v>785</v>
      </c>
      <c r="J579" t="s">
        <v>1250</v>
      </c>
      <c r="K579" t="s">
        <v>75</v>
      </c>
      <c r="L579" t="s">
        <v>242</v>
      </c>
      <c r="M579" t="s">
        <v>242</v>
      </c>
      <c r="N579" t="s">
        <v>990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16488</v>
      </c>
      <c r="CN579">
        <v>16488</v>
      </c>
      <c r="CO579" t="s">
        <v>2</v>
      </c>
      <c r="CP579" t="s">
        <v>44</v>
      </c>
      <c r="CQ579" t="s">
        <v>43</v>
      </c>
      <c r="CR579" t="s">
        <v>43</v>
      </c>
      <c r="CS579" t="s">
        <v>783</v>
      </c>
      <c r="CT579" t="s">
        <v>75</v>
      </c>
      <c r="CU579" t="s">
        <v>854</v>
      </c>
      <c r="CV579" t="s">
        <v>785</v>
      </c>
      <c r="CW579">
        <v>2018</v>
      </c>
      <c r="CX579">
        <v>2</v>
      </c>
      <c r="CY579" t="s">
        <v>74</v>
      </c>
      <c r="CZ579" t="s">
        <v>788</v>
      </c>
      <c r="DA579" t="s">
        <v>70</v>
      </c>
      <c r="DB579" t="s">
        <v>782</v>
      </c>
      <c r="DC579" t="s">
        <v>784</v>
      </c>
      <c r="DD579" t="s">
        <v>787</v>
      </c>
      <c r="DE579" t="s">
        <v>786</v>
      </c>
      <c r="DF579">
        <v>0</v>
      </c>
      <c r="DG579" t="s">
        <v>991</v>
      </c>
      <c r="DH579" t="s">
        <v>75</v>
      </c>
      <c r="DI579" t="s">
        <v>75</v>
      </c>
      <c r="DJ579" t="s">
        <v>75</v>
      </c>
      <c r="DK579" t="s">
        <v>75</v>
      </c>
    </row>
    <row r="580" spans="1:115" x14ac:dyDescent="0.35">
      <c r="A580" t="s">
        <v>75</v>
      </c>
      <c r="B580" t="s">
        <v>1010</v>
      </c>
      <c r="C580" t="s">
        <v>1011</v>
      </c>
      <c r="D580" t="s">
        <v>1249</v>
      </c>
      <c r="E580" t="s">
        <v>988</v>
      </c>
      <c r="F580" t="s">
        <v>1013</v>
      </c>
      <c r="G580" t="s">
        <v>242</v>
      </c>
      <c r="H580" t="s">
        <v>1024</v>
      </c>
      <c r="I580" t="s">
        <v>1251</v>
      </c>
      <c r="J580" t="s">
        <v>1252</v>
      </c>
      <c r="K580" t="s">
        <v>75</v>
      </c>
      <c r="L580" t="s">
        <v>242</v>
      </c>
      <c r="M580" t="s">
        <v>242</v>
      </c>
      <c r="N580" t="s">
        <v>990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2299</v>
      </c>
      <c r="CN580">
        <v>2299</v>
      </c>
      <c r="CO580" t="s">
        <v>2</v>
      </c>
      <c r="CP580" t="s">
        <v>44</v>
      </c>
      <c r="CQ580" t="s">
        <v>43</v>
      </c>
      <c r="CR580" t="s">
        <v>43</v>
      </c>
      <c r="CS580" t="s">
        <v>789</v>
      </c>
      <c r="CT580" t="s">
        <v>75</v>
      </c>
      <c r="CU580" t="s">
        <v>854</v>
      </c>
      <c r="CV580" t="s">
        <v>790</v>
      </c>
      <c r="CW580">
        <v>2021</v>
      </c>
      <c r="CX580">
        <v>4</v>
      </c>
      <c r="CY580" t="s">
        <v>74</v>
      </c>
      <c r="CZ580" t="s">
        <v>788</v>
      </c>
      <c r="DA580" t="s">
        <v>70</v>
      </c>
      <c r="DB580" t="s">
        <v>782</v>
      </c>
      <c r="DC580" t="s">
        <v>784</v>
      </c>
      <c r="DD580" t="s">
        <v>792</v>
      </c>
      <c r="DE580" t="s">
        <v>791</v>
      </c>
      <c r="DF580">
        <v>0</v>
      </c>
      <c r="DG580" t="s">
        <v>991</v>
      </c>
      <c r="DH580" t="s">
        <v>75</v>
      </c>
      <c r="DI580" t="s">
        <v>75</v>
      </c>
      <c r="DJ580" t="s">
        <v>75</v>
      </c>
      <c r="DK580" t="s">
        <v>75</v>
      </c>
    </row>
    <row r="581" spans="1:115" x14ac:dyDescent="0.35">
      <c r="A581" t="s">
        <v>75</v>
      </c>
      <c r="B581" t="s">
        <v>1010</v>
      </c>
      <c r="C581" t="s">
        <v>1011</v>
      </c>
      <c r="D581" t="s">
        <v>1249</v>
      </c>
      <c r="E581" t="s">
        <v>988</v>
      </c>
      <c r="F581" t="s">
        <v>1013</v>
      </c>
      <c r="G581" t="s">
        <v>242</v>
      </c>
      <c r="H581" t="s">
        <v>1024</v>
      </c>
      <c r="I581" t="s">
        <v>1279</v>
      </c>
      <c r="J581" t="s">
        <v>1280</v>
      </c>
      <c r="K581" t="s">
        <v>75</v>
      </c>
      <c r="L581" t="s">
        <v>242</v>
      </c>
      <c r="M581" t="s">
        <v>242</v>
      </c>
      <c r="N581" t="s">
        <v>990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2824</v>
      </c>
      <c r="CN581">
        <v>2824</v>
      </c>
      <c r="CO581" t="s">
        <v>2</v>
      </c>
      <c r="CP581" t="s">
        <v>44</v>
      </c>
      <c r="CQ581" t="s">
        <v>43</v>
      </c>
      <c r="CR581" t="s">
        <v>43</v>
      </c>
      <c r="CS581" t="s">
        <v>797</v>
      </c>
      <c r="CT581" t="s">
        <v>75</v>
      </c>
      <c r="CU581" t="s">
        <v>854</v>
      </c>
      <c r="CV581" t="s">
        <v>798</v>
      </c>
      <c r="CW581">
        <v>2019</v>
      </c>
      <c r="CX581">
        <v>10</v>
      </c>
      <c r="CY581" t="s">
        <v>74</v>
      </c>
      <c r="CZ581" t="s">
        <v>788</v>
      </c>
      <c r="DA581" t="s">
        <v>70</v>
      </c>
      <c r="DB581" t="s">
        <v>782</v>
      </c>
      <c r="DC581" t="s">
        <v>784</v>
      </c>
      <c r="DD581" t="s">
        <v>75</v>
      </c>
      <c r="DE581" t="s">
        <v>75</v>
      </c>
      <c r="DF581">
        <v>0</v>
      </c>
      <c r="DG581" t="s">
        <v>991</v>
      </c>
      <c r="DH581" t="s">
        <v>75</v>
      </c>
      <c r="DI581" t="s">
        <v>75</v>
      </c>
      <c r="DJ581" t="s">
        <v>75</v>
      </c>
      <c r="DK581" t="s">
        <v>75</v>
      </c>
    </row>
    <row r="582" spans="1:115" x14ac:dyDescent="0.35">
      <c r="A582" t="s">
        <v>75</v>
      </c>
      <c r="B582" t="s">
        <v>1010</v>
      </c>
      <c r="C582" t="s">
        <v>1011</v>
      </c>
      <c r="D582" t="s">
        <v>1249</v>
      </c>
      <c r="E582" t="s">
        <v>988</v>
      </c>
      <c r="F582" t="s">
        <v>1013</v>
      </c>
      <c r="G582" t="s">
        <v>242</v>
      </c>
      <c r="H582" t="s">
        <v>1024</v>
      </c>
      <c r="I582" t="s">
        <v>794</v>
      </c>
      <c r="J582" t="s">
        <v>1253</v>
      </c>
      <c r="K582" t="s">
        <v>75</v>
      </c>
      <c r="L582" t="s">
        <v>242</v>
      </c>
      <c r="M582" t="s">
        <v>242</v>
      </c>
      <c r="N582" t="s">
        <v>990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1680</v>
      </c>
      <c r="CN582">
        <v>1680</v>
      </c>
      <c r="CO582" t="s">
        <v>2</v>
      </c>
      <c r="CP582" t="s">
        <v>44</v>
      </c>
      <c r="CQ582" t="s">
        <v>43</v>
      </c>
      <c r="CR582" t="s">
        <v>43</v>
      </c>
      <c r="CS582" t="s">
        <v>793</v>
      </c>
      <c r="CT582" t="s">
        <v>75</v>
      </c>
      <c r="CU582" t="s">
        <v>854</v>
      </c>
      <c r="CV582" t="s">
        <v>794</v>
      </c>
      <c r="CW582">
        <v>2020</v>
      </c>
      <c r="CX582">
        <v>6</v>
      </c>
      <c r="CY582" t="s">
        <v>74</v>
      </c>
      <c r="CZ582" t="s">
        <v>788</v>
      </c>
      <c r="DA582" t="s">
        <v>70</v>
      </c>
      <c r="DB582" t="s">
        <v>782</v>
      </c>
      <c r="DC582" t="s">
        <v>784</v>
      </c>
      <c r="DD582" t="s">
        <v>75</v>
      </c>
      <c r="DE582" t="s">
        <v>75</v>
      </c>
      <c r="DF582">
        <v>0</v>
      </c>
      <c r="DG582" t="s">
        <v>991</v>
      </c>
      <c r="DH582" t="s">
        <v>75</v>
      </c>
      <c r="DI582" t="s">
        <v>75</v>
      </c>
      <c r="DJ582" t="s">
        <v>75</v>
      </c>
      <c r="DK582" t="s">
        <v>75</v>
      </c>
    </row>
    <row r="583" spans="1:115" x14ac:dyDescent="0.35">
      <c r="A583" t="s">
        <v>75</v>
      </c>
      <c r="B583" t="s">
        <v>1010</v>
      </c>
      <c r="C583" t="s">
        <v>1011</v>
      </c>
      <c r="D583" t="s">
        <v>1249</v>
      </c>
      <c r="E583" t="s">
        <v>988</v>
      </c>
      <c r="F583" t="s">
        <v>1013</v>
      </c>
      <c r="G583" t="s">
        <v>242</v>
      </c>
      <c r="H583" t="s">
        <v>1024</v>
      </c>
      <c r="I583" t="s">
        <v>785</v>
      </c>
      <c r="J583" t="s">
        <v>1250</v>
      </c>
      <c r="K583" t="s">
        <v>75</v>
      </c>
      <c r="L583" t="s">
        <v>242</v>
      </c>
      <c r="M583" t="s">
        <v>242</v>
      </c>
      <c r="N583" t="s">
        <v>990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882</v>
      </c>
      <c r="CN583">
        <v>882</v>
      </c>
      <c r="CO583" t="s">
        <v>2</v>
      </c>
      <c r="CP583" t="s">
        <v>44</v>
      </c>
      <c r="CQ583" t="s">
        <v>43</v>
      </c>
      <c r="CR583" t="s">
        <v>43</v>
      </c>
      <c r="CS583" t="s">
        <v>795</v>
      </c>
      <c r="CT583" t="s">
        <v>75</v>
      </c>
      <c r="CU583" t="s">
        <v>854</v>
      </c>
      <c r="CV583" t="s">
        <v>796</v>
      </c>
      <c r="CW583">
        <v>2021</v>
      </c>
      <c r="CX583">
        <v>7</v>
      </c>
      <c r="CY583" t="s">
        <v>74</v>
      </c>
      <c r="CZ583" t="s">
        <v>788</v>
      </c>
      <c r="DA583" t="s">
        <v>70</v>
      </c>
      <c r="DB583" t="s">
        <v>782</v>
      </c>
      <c r="DC583" t="s">
        <v>784</v>
      </c>
      <c r="DD583" t="s">
        <v>787</v>
      </c>
      <c r="DE583" t="s">
        <v>786</v>
      </c>
      <c r="DF583">
        <v>0</v>
      </c>
      <c r="DG583" t="s">
        <v>991</v>
      </c>
      <c r="DH583" t="s">
        <v>75</v>
      </c>
      <c r="DI583" t="s">
        <v>75</v>
      </c>
      <c r="DJ583" t="s">
        <v>75</v>
      </c>
      <c r="DK583" t="s">
        <v>75</v>
      </c>
    </row>
    <row r="584" spans="1:115" x14ac:dyDescent="0.35">
      <c r="A584" t="s">
        <v>75</v>
      </c>
      <c r="B584" t="s">
        <v>1010</v>
      </c>
      <c r="C584" t="s">
        <v>1011</v>
      </c>
      <c r="D584" t="s">
        <v>1013</v>
      </c>
      <c r="E584" t="s">
        <v>988</v>
      </c>
      <c r="F584" t="s">
        <v>1013</v>
      </c>
      <c r="G584" t="s">
        <v>242</v>
      </c>
      <c r="H584" t="s">
        <v>1024</v>
      </c>
      <c r="I584" t="s">
        <v>1254</v>
      </c>
      <c r="J584" t="s">
        <v>1255</v>
      </c>
      <c r="K584" t="s">
        <v>75</v>
      </c>
      <c r="L584" t="s">
        <v>242</v>
      </c>
      <c r="M584" t="s">
        <v>242</v>
      </c>
      <c r="N584" t="s">
        <v>990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6404</v>
      </c>
      <c r="CN584">
        <v>6404</v>
      </c>
      <c r="CO584" t="s">
        <v>2</v>
      </c>
      <c r="CP584" t="s">
        <v>44</v>
      </c>
      <c r="CQ584" t="s">
        <v>43</v>
      </c>
      <c r="CR584" t="s">
        <v>43</v>
      </c>
      <c r="CS584" t="s">
        <v>801</v>
      </c>
      <c r="CT584" t="s">
        <v>75</v>
      </c>
      <c r="CU584" t="s">
        <v>854</v>
      </c>
      <c r="CV584" t="s">
        <v>803</v>
      </c>
      <c r="CW584">
        <v>2019</v>
      </c>
      <c r="CX584">
        <v>1</v>
      </c>
      <c r="CY584" t="s">
        <v>74</v>
      </c>
      <c r="CZ584" t="s">
        <v>806</v>
      </c>
      <c r="DA584" t="s">
        <v>70</v>
      </c>
      <c r="DB584" t="s">
        <v>800</v>
      </c>
      <c r="DC584" t="s">
        <v>802</v>
      </c>
      <c r="DD584" t="s">
        <v>805</v>
      </c>
      <c r="DE584" t="s">
        <v>804</v>
      </c>
      <c r="DF584">
        <v>0</v>
      </c>
      <c r="DG584" t="s">
        <v>991</v>
      </c>
      <c r="DH584" t="s">
        <v>75</v>
      </c>
      <c r="DI584" t="s">
        <v>75</v>
      </c>
      <c r="DJ584" t="s">
        <v>75</v>
      </c>
      <c r="DK584" t="s">
        <v>75</v>
      </c>
    </row>
    <row r="585" spans="1:115" x14ac:dyDescent="0.35">
      <c r="A585" t="s">
        <v>75</v>
      </c>
      <c r="B585" t="s">
        <v>1010</v>
      </c>
      <c r="C585" t="s">
        <v>1256</v>
      </c>
      <c r="D585" t="s">
        <v>1257</v>
      </c>
      <c r="E585" t="s">
        <v>988</v>
      </c>
      <c r="F585" t="s">
        <v>1258</v>
      </c>
      <c r="G585" t="s">
        <v>242</v>
      </c>
      <c r="H585" t="s">
        <v>1024</v>
      </c>
      <c r="I585" t="s">
        <v>810</v>
      </c>
      <c r="J585" t="s">
        <v>1259</v>
      </c>
      <c r="K585" t="s">
        <v>75</v>
      </c>
      <c r="L585" t="s">
        <v>242</v>
      </c>
      <c r="M585" t="s">
        <v>242</v>
      </c>
      <c r="N585" t="s">
        <v>990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623</v>
      </c>
      <c r="CN585">
        <v>623</v>
      </c>
      <c r="CO585" t="s">
        <v>2</v>
      </c>
      <c r="CP585" t="s">
        <v>44</v>
      </c>
      <c r="CQ585" t="s">
        <v>43</v>
      </c>
      <c r="CR585" t="s">
        <v>43</v>
      </c>
      <c r="CS585" t="s">
        <v>808</v>
      </c>
      <c r="CT585" t="s">
        <v>75</v>
      </c>
      <c r="CU585" t="s">
        <v>854</v>
      </c>
      <c r="CV585" t="s">
        <v>810</v>
      </c>
      <c r="CW585">
        <v>2018</v>
      </c>
      <c r="CX585">
        <v>9</v>
      </c>
      <c r="CY585" t="s">
        <v>74</v>
      </c>
      <c r="CZ585" t="s">
        <v>234</v>
      </c>
      <c r="DA585" t="s">
        <v>70</v>
      </c>
      <c r="DB585" t="s">
        <v>807</v>
      </c>
      <c r="DC585" t="s">
        <v>809</v>
      </c>
      <c r="DD585" t="s">
        <v>812</v>
      </c>
      <c r="DE585" t="s">
        <v>811</v>
      </c>
      <c r="DF585">
        <v>0</v>
      </c>
      <c r="DG585" t="s">
        <v>991</v>
      </c>
      <c r="DH585" t="s">
        <v>75</v>
      </c>
      <c r="DI585" t="s">
        <v>75</v>
      </c>
      <c r="DJ585" t="s">
        <v>75</v>
      </c>
      <c r="DK585" t="s">
        <v>75</v>
      </c>
    </row>
    <row r="586" spans="1:115" x14ac:dyDescent="0.35">
      <c r="A586" t="s">
        <v>75</v>
      </c>
      <c r="B586" t="s">
        <v>1010</v>
      </c>
      <c r="C586" t="s">
        <v>1256</v>
      </c>
      <c r="D586" t="s">
        <v>1257</v>
      </c>
      <c r="E586" t="s">
        <v>988</v>
      </c>
      <c r="F586" t="s">
        <v>1258</v>
      </c>
      <c r="G586" t="s">
        <v>242</v>
      </c>
      <c r="H586" t="s">
        <v>1024</v>
      </c>
      <c r="I586" t="s">
        <v>1260</v>
      </c>
      <c r="J586" t="s">
        <v>1261</v>
      </c>
      <c r="K586" t="s">
        <v>75</v>
      </c>
      <c r="L586" t="s">
        <v>242</v>
      </c>
      <c r="M586" t="s">
        <v>242</v>
      </c>
      <c r="N586" t="s">
        <v>990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651</v>
      </c>
      <c r="CN586">
        <v>651</v>
      </c>
      <c r="CO586" t="s">
        <v>2</v>
      </c>
      <c r="CP586" t="s">
        <v>44</v>
      </c>
      <c r="CQ586" t="s">
        <v>43</v>
      </c>
      <c r="CR586" t="s">
        <v>43</v>
      </c>
      <c r="CS586" t="s">
        <v>813</v>
      </c>
      <c r="CT586" t="s">
        <v>75</v>
      </c>
      <c r="CU586" t="s">
        <v>854</v>
      </c>
      <c r="CV586" t="s">
        <v>814</v>
      </c>
      <c r="CW586">
        <v>2019</v>
      </c>
      <c r="CX586">
        <v>3</v>
      </c>
      <c r="CY586" t="s">
        <v>74</v>
      </c>
      <c r="CZ586" t="s">
        <v>234</v>
      </c>
      <c r="DA586" t="s">
        <v>70</v>
      </c>
      <c r="DB586" t="s">
        <v>807</v>
      </c>
      <c r="DC586" t="s">
        <v>809</v>
      </c>
      <c r="DD586" t="s">
        <v>816</v>
      </c>
      <c r="DE586" t="s">
        <v>815</v>
      </c>
      <c r="DF586">
        <v>0</v>
      </c>
      <c r="DG586" t="s">
        <v>991</v>
      </c>
      <c r="DH586" t="s">
        <v>75</v>
      </c>
      <c r="DI586" t="s">
        <v>75</v>
      </c>
      <c r="DJ586" t="s">
        <v>75</v>
      </c>
      <c r="DK586" t="s">
        <v>75</v>
      </c>
    </row>
    <row r="587" spans="1:115" x14ac:dyDescent="0.35">
      <c r="A587" t="s">
        <v>75</v>
      </c>
      <c r="B587" t="s">
        <v>1010</v>
      </c>
      <c r="C587" t="s">
        <v>1256</v>
      </c>
      <c r="D587" t="s">
        <v>1262</v>
      </c>
      <c r="E587" t="s">
        <v>988</v>
      </c>
      <c r="F587" t="s">
        <v>1258</v>
      </c>
      <c r="G587" t="s">
        <v>242</v>
      </c>
      <c r="H587" t="s">
        <v>1024</v>
      </c>
      <c r="I587" t="s">
        <v>819</v>
      </c>
      <c r="J587" t="s">
        <v>1263</v>
      </c>
      <c r="K587" t="s">
        <v>75</v>
      </c>
      <c r="L587" t="s">
        <v>242</v>
      </c>
      <c r="M587" t="s">
        <v>242</v>
      </c>
      <c r="N587" t="s">
        <v>990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1505</v>
      </c>
      <c r="CN587">
        <v>1505</v>
      </c>
      <c r="CO587" t="s">
        <v>2</v>
      </c>
      <c r="CP587" t="s">
        <v>44</v>
      </c>
      <c r="CQ587" t="s">
        <v>43</v>
      </c>
      <c r="CR587" t="s">
        <v>43</v>
      </c>
      <c r="CS587" t="s">
        <v>817</v>
      </c>
      <c r="CT587" t="s">
        <v>75</v>
      </c>
      <c r="CU587" t="s">
        <v>854</v>
      </c>
      <c r="CV587" t="s">
        <v>819</v>
      </c>
      <c r="CW587">
        <v>2019</v>
      </c>
      <c r="CX587">
        <v>6</v>
      </c>
      <c r="CY587" t="s">
        <v>74</v>
      </c>
      <c r="CZ587" t="s">
        <v>234</v>
      </c>
      <c r="DA587" t="s">
        <v>70</v>
      </c>
      <c r="DB587" t="s">
        <v>807</v>
      </c>
      <c r="DC587" t="s">
        <v>818</v>
      </c>
      <c r="DD587" t="s">
        <v>820</v>
      </c>
      <c r="DE587" t="s">
        <v>1298</v>
      </c>
      <c r="DF587">
        <v>0</v>
      </c>
      <c r="DG587" t="s">
        <v>991</v>
      </c>
      <c r="DH587" t="s">
        <v>75</v>
      </c>
      <c r="DI587" t="s">
        <v>75</v>
      </c>
      <c r="DJ587" t="s">
        <v>75</v>
      </c>
      <c r="DK587" t="s">
        <v>75</v>
      </c>
    </row>
    <row r="588" spans="1:115" x14ac:dyDescent="0.35">
      <c r="A588" t="s">
        <v>75</v>
      </c>
      <c r="B588" t="s">
        <v>1010</v>
      </c>
      <c r="C588" t="s">
        <v>1256</v>
      </c>
      <c r="D588" t="s">
        <v>1265</v>
      </c>
      <c r="E588" t="s">
        <v>988</v>
      </c>
      <c r="F588" t="s">
        <v>1258</v>
      </c>
      <c r="G588" t="s">
        <v>242</v>
      </c>
      <c r="H588" t="s">
        <v>1024</v>
      </c>
      <c r="I588" t="s">
        <v>823</v>
      </c>
      <c r="J588" t="s">
        <v>1266</v>
      </c>
      <c r="K588" t="s">
        <v>75</v>
      </c>
      <c r="L588" t="s">
        <v>242</v>
      </c>
      <c r="M588" t="s">
        <v>242</v>
      </c>
      <c r="N588" t="s">
        <v>990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45</v>
      </c>
      <c r="CN588">
        <v>45</v>
      </c>
      <c r="CO588" t="s">
        <v>2</v>
      </c>
      <c r="CP588" t="s">
        <v>44</v>
      </c>
      <c r="CQ588" t="s">
        <v>43</v>
      </c>
      <c r="CR588" t="s">
        <v>43</v>
      </c>
      <c r="CS588" t="s">
        <v>821</v>
      </c>
      <c r="CT588" t="s">
        <v>75</v>
      </c>
      <c r="CU588" t="s">
        <v>854</v>
      </c>
      <c r="CV588" t="s">
        <v>823</v>
      </c>
      <c r="CW588">
        <v>2020</v>
      </c>
      <c r="CX588">
        <v>5</v>
      </c>
      <c r="CY588" t="s">
        <v>74</v>
      </c>
      <c r="CZ588" t="s">
        <v>234</v>
      </c>
      <c r="DA588" t="s">
        <v>70</v>
      </c>
      <c r="DB588" t="s">
        <v>807</v>
      </c>
      <c r="DC588" t="s">
        <v>822</v>
      </c>
      <c r="DD588" t="s">
        <v>825</v>
      </c>
      <c r="DE588" t="s">
        <v>824</v>
      </c>
      <c r="DF588">
        <v>0</v>
      </c>
      <c r="DG588" t="s">
        <v>991</v>
      </c>
      <c r="DH588" t="s">
        <v>75</v>
      </c>
      <c r="DI588" t="s">
        <v>75</v>
      </c>
      <c r="DJ588" t="s">
        <v>75</v>
      </c>
      <c r="DK588" t="s">
        <v>75</v>
      </c>
    </row>
    <row r="589" spans="1:115" x14ac:dyDescent="0.35">
      <c r="A589" t="s">
        <v>75</v>
      </c>
      <c r="B589" t="s">
        <v>1010</v>
      </c>
      <c r="C589" t="s">
        <v>1191</v>
      </c>
      <c r="D589" t="s">
        <v>1192</v>
      </c>
      <c r="E589" t="s">
        <v>988</v>
      </c>
      <c r="F589" t="s">
        <v>1193</v>
      </c>
      <c r="G589" t="s">
        <v>242</v>
      </c>
      <c r="H589" t="s">
        <v>1024</v>
      </c>
      <c r="I589" t="s">
        <v>835</v>
      </c>
      <c r="J589" t="s">
        <v>1283</v>
      </c>
      <c r="K589" t="s">
        <v>75</v>
      </c>
      <c r="L589" t="s">
        <v>242</v>
      </c>
      <c r="M589" t="s">
        <v>242</v>
      </c>
      <c r="N589" t="s">
        <v>990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79</v>
      </c>
      <c r="CN589">
        <v>79</v>
      </c>
      <c r="CO589" t="s">
        <v>2</v>
      </c>
      <c r="CP589" t="s">
        <v>44</v>
      </c>
      <c r="CQ589" t="s">
        <v>43</v>
      </c>
      <c r="CR589" t="s">
        <v>43</v>
      </c>
      <c r="CS589" t="s">
        <v>834</v>
      </c>
      <c r="CT589" t="s">
        <v>75</v>
      </c>
      <c r="CU589" t="s">
        <v>854</v>
      </c>
      <c r="CV589" t="s">
        <v>835</v>
      </c>
      <c r="CW589">
        <v>2021</v>
      </c>
      <c r="CX589">
        <v>3</v>
      </c>
      <c r="CY589" t="s">
        <v>74</v>
      </c>
      <c r="CZ589" t="s">
        <v>234</v>
      </c>
      <c r="DA589" t="s">
        <v>70</v>
      </c>
      <c r="DB589" t="s">
        <v>807</v>
      </c>
      <c r="DC589" t="s">
        <v>230</v>
      </c>
      <c r="DD589" t="s">
        <v>233</v>
      </c>
      <c r="DE589" t="s">
        <v>836</v>
      </c>
      <c r="DF589">
        <v>0</v>
      </c>
      <c r="DG589" t="s">
        <v>991</v>
      </c>
      <c r="DH589" t="s">
        <v>75</v>
      </c>
      <c r="DI589" t="s">
        <v>75</v>
      </c>
      <c r="DJ589" t="s">
        <v>75</v>
      </c>
      <c r="DK589" t="s">
        <v>75</v>
      </c>
    </row>
    <row r="590" spans="1:115" x14ac:dyDescent="0.35">
      <c r="A590" t="s">
        <v>75</v>
      </c>
      <c r="B590" t="s">
        <v>1010</v>
      </c>
      <c r="C590" t="s">
        <v>1191</v>
      </c>
      <c r="D590" t="s">
        <v>1192</v>
      </c>
      <c r="E590" t="s">
        <v>988</v>
      </c>
      <c r="F590" t="s">
        <v>1193</v>
      </c>
      <c r="G590" t="s">
        <v>242</v>
      </c>
      <c r="H590" t="s">
        <v>1024</v>
      </c>
      <c r="I590" t="s">
        <v>231</v>
      </c>
      <c r="J590" t="s">
        <v>1194</v>
      </c>
      <c r="K590" t="s">
        <v>75</v>
      </c>
      <c r="L590" t="s">
        <v>242</v>
      </c>
      <c r="M590" t="s">
        <v>242</v>
      </c>
      <c r="N590" t="s">
        <v>990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268</v>
      </c>
      <c r="CN590">
        <v>268</v>
      </c>
      <c r="CO590" t="s">
        <v>2</v>
      </c>
      <c r="CP590" t="s">
        <v>44</v>
      </c>
      <c r="CQ590" t="s">
        <v>43</v>
      </c>
      <c r="CR590" t="s">
        <v>43</v>
      </c>
      <c r="CS590" t="s">
        <v>229</v>
      </c>
      <c r="CT590" t="s">
        <v>75</v>
      </c>
      <c r="CU590" t="s">
        <v>854</v>
      </c>
      <c r="CV590" t="s">
        <v>231</v>
      </c>
      <c r="CW590">
        <v>2020</v>
      </c>
      <c r="CX590">
        <v>8</v>
      </c>
      <c r="CY590" t="s">
        <v>74</v>
      </c>
      <c r="CZ590" t="s">
        <v>234</v>
      </c>
      <c r="DA590" t="s">
        <v>70</v>
      </c>
      <c r="DB590" t="s">
        <v>70</v>
      </c>
      <c r="DC590" t="s">
        <v>230</v>
      </c>
      <c r="DD590" t="s">
        <v>233</v>
      </c>
      <c r="DE590" t="s">
        <v>232</v>
      </c>
      <c r="DF590">
        <v>0</v>
      </c>
      <c r="DG590" t="s">
        <v>991</v>
      </c>
      <c r="DH590" t="s">
        <v>75</v>
      </c>
      <c r="DI590" t="s">
        <v>75</v>
      </c>
      <c r="DJ590" t="s">
        <v>75</v>
      </c>
      <c r="DK590" t="s">
        <v>75</v>
      </c>
    </row>
    <row r="591" spans="1:115" x14ac:dyDescent="0.35">
      <c r="A591" t="s">
        <v>75</v>
      </c>
      <c r="B591" t="s">
        <v>1010</v>
      </c>
      <c r="C591" t="s">
        <v>1191</v>
      </c>
      <c r="D591" t="s">
        <v>1192</v>
      </c>
      <c r="E591" t="s">
        <v>988</v>
      </c>
      <c r="F591" t="s">
        <v>1193</v>
      </c>
      <c r="G591" t="s">
        <v>242</v>
      </c>
      <c r="H591" t="s">
        <v>1024</v>
      </c>
      <c r="I591" t="s">
        <v>827</v>
      </c>
      <c r="J591" t="s">
        <v>1267</v>
      </c>
      <c r="K591" t="s">
        <v>75</v>
      </c>
      <c r="L591" t="s">
        <v>242</v>
      </c>
      <c r="M591" t="s">
        <v>242</v>
      </c>
      <c r="N591" t="s">
        <v>990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931</v>
      </c>
      <c r="CN591">
        <v>931</v>
      </c>
      <c r="CO591" t="s">
        <v>2</v>
      </c>
      <c r="CP591" t="s">
        <v>44</v>
      </c>
      <c r="CQ591" t="s">
        <v>43</v>
      </c>
      <c r="CR591" t="s">
        <v>43</v>
      </c>
      <c r="CS591" t="s">
        <v>826</v>
      </c>
      <c r="CT591" t="s">
        <v>75</v>
      </c>
      <c r="CU591" t="s">
        <v>854</v>
      </c>
      <c r="CV591" t="s">
        <v>827</v>
      </c>
      <c r="CW591">
        <v>2020</v>
      </c>
      <c r="CX591">
        <v>7</v>
      </c>
      <c r="CY591" t="s">
        <v>74</v>
      </c>
      <c r="CZ591" t="s">
        <v>234</v>
      </c>
      <c r="DA591" t="s">
        <v>70</v>
      </c>
      <c r="DB591" t="s">
        <v>807</v>
      </c>
      <c r="DC591" t="s">
        <v>230</v>
      </c>
      <c r="DD591" t="s">
        <v>829</v>
      </c>
      <c r="DE591" t="s">
        <v>828</v>
      </c>
      <c r="DF591">
        <v>0</v>
      </c>
      <c r="DG591" t="s">
        <v>991</v>
      </c>
      <c r="DH591" t="s">
        <v>75</v>
      </c>
      <c r="DI591" t="s">
        <v>75</v>
      </c>
      <c r="DJ591" t="s">
        <v>75</v>
      </c>
      <c r="DK591" t="s">
        <v>75</v>
      </c>
    </row>
    <row r="592" spans="1:115" x14ac:dyDescent="0.35">
      <c r="A592" t="s">
        <v>75</v>
      </c>
      <c r="B592" t="s">
        <v>1010</v>
      </c>
      <c r="C592" t="s">
        <v>1191</v>
      </c>
      <c r="D592" t="s">
        <v>1192</v>
      </c>
      <c r="E592" t="s">
        <v>988</v>
      </c>
      <c r="F592" t="s">
        <v>1193</v>
      </c>
      <c r="G592" t="s">
        <v>242</v>
      </c>
      <c r="H592" t="s">
        <v>1024</v>
      </c>
      <c r="I592" t="s">
        <v>1268</v>
      </c>
      <c r="J592" t="s">
        <v>1269</v>
      </c>
      <c r="K592" t="s">
        <v>75</v>
      </c>
      <c r="L592" t="s">
        <v>242</v>
      </c>
      <c r="M592" t="s">
        <v>242</v>
      </c>
      <c r="N592" t="s">
        <v>990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761</v>
      </c>
      <c r="CN592">
        <v>761</v>
      </c>
      <c r="CO592" t="s">
        <v>2</v>
      </c>
      <c r="CP592" t="s">
        <v>44</v>
      </c>
      <c r="CQ592" t="s">
        <v>43</v>
      </c>
      <c r="CR592" t="s">
        <v>43</v>
      </c>
      <c r="CS592" t="s">
        <v>830</v>
      </c>
      <c r="CT592" t="s">
        <v>75</v>
      </c>
      <c r="CU592" t="s">
        <v>854</v>
      </c>
      <c r="CV592" t="s">
        <v>831</v>
      </c>
      <c r="CW592">
        <v>2021</v>
      </c>
      <c r="CX592">
        <v>4</v>
      </c>
      <c r="CY592" t="s">
        <v>74</v>
      </c>
      <c r="CZ592" t="s">
        <v>234</v>
      </c>
      <c r="DA592" t="s">
        <v>70</v>
      </c>
      <c r="DB592" t="s">
        <v>807</v>
      </c>
      <c r="DC592" t="s">
        <v>230</v>
      </c>
      <c r="DD592" t="s">
        <v>833</v>
      </c>
      <c r="DE592" t="s">
        <v>832</v>
      </c>
      <c r="DF592">
        <v>0</v>
      </c>
      <c r="DG592" t="s">
        <v>991</v>
      </c>
      <c r="DH592" t="s">
        <v>75</v>
      </c>
      <c r="DI592" t="s">
        <v>75</v>
      </c>
      <c r="DJ592" t="s">
        <v>75</v>
      </c>
      <c r="DK592" t="s">
        <v>75</v>
      </c>
    </row>
    <row r="593" spans="1:115" x14ac:dyDescent="0.35">
      <c r="A593" t="s">
        <v>75</v>
      </c>
      <c r="B593" t="s">
        <v>1010</v>
      </c>
      <c r="C593" t="s">
        <v>1191</v>
      </c>
      <c r="D593" t="s">
        <v>1195</v>
      </c>
      <c r="E593" t="s">
        <v>988</v>
      </c>
      <c r="F593" t="s">
        <v>1193</v>
      </c>
      <c r="G593" t="s">
        <v>242</v>
      </c>
      <c r="H593" t="s">
        <v>1024</v>
      </c>
      <c r="I593" t="s">
        <v>237</v>
      </c>
      <c r="J593" t="s">
        <v>1196</v>
      </c>
      <c r="K593" t="s">
        <v>75</v>
      </c>
      <c r="L593" t="s">
        <v>242</v>
      </c>
      <c r="M593" t="s">
        <v>242</v>
      </c>
      <c r="N593" t="s">
        <v>990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6914</v>
      </c>
      <c r="CN593">
        <v>6914</v>
      </c>
      <c r="CO593" t="s">
        <v>2</v>
      </c>
      <c r="CP593" t="s">
        <v>44</v>
      </c>
      <c r="CQ593" t="s">
        <v>43</v>
      </c>
      <c r="CR593" t="s">
        <v>43</v>
      </c>
      <c r="CS593" t="s">
        <v>235</v>
      </c>
      <c r="CT593" t="s">
        <v>75</v>
      </c>
      <c r="CU593" t="s">
        <v>854</v>
      </c>
      <c r="CV593" t="s">
        <v>237</v>
      </c>
      <c r="CW593">
        <v>2021</v>
      </c>
      <c r="CX593">
        <v>6</v>
      </c>
      <c r="CY593" t="s">
        <v>74</v>
      </c>
      <c r="CZ593" t="s">
        <v>234</v>
      </c>
      <c r="DA593" t="s">
        <v>70</v>
      </c>
      <c r="DB593" t="s">
        <v>70</v>
      </c>
      <c r="DC593" t="s">
        <v>236</v>
      </c>
      <c r="DD593" t="s">
        <v>239</v>
      </c>
      <c r="DE593" t="s">
        <v>238</v>
      </c>
      <c r="DF593">
        <v>0</v>
      </c>
      <c r="DG593" t="s">
        <v>991</v>
      </c>
      <c r="DH593" t="s">
        <v>75</v>
      </c>
      <c r="DI593" t="s">
        <v>75</v>
      </c>
      <c r="DJ593" t="s">
        <v>75</v>
      </c>
      <c r="DK593" t="s">
        <v>75</v>
      </c>
    </row>
    <row r="594" spans="1:115" x14ac:dyDescent="0.35">
      <c r="A594" t="s">
        <v>75</v>
      </c>
      <c r="B594" t="s">
        <v>985</v>
      </c>
      <c r="C594" t="s">
        <v>986</v>
      </c>
      <c r="D594" t="s">
        <v>987</v>
      </c>
      <c r="E594" t="s">
        <v>988</v>
      </c>
      <c r="F594" t="s">
        <v>989</v>
      </c>
      <c r="G594" t="s">
        <v>75</v>
      </c>
      <c r="H594" t="s">
        <v>75</v>
      </c>
      <c r="I594" t="s">
        <v>75</v>
      </c>
      <c r="J594" t="s">
        <v>75</v>
      </c>
      <c r="K594" t="s">
        <v>75</v>
      </c>
      <c r="L594" t="s">
        <v>242</v>
      </c>
      <c r="M594" t="s">
        <v>242</v>
      </c>
      <c r="N594" t="s">
        <v>990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27431</v>
      </c>
      <c r="CN594">
        <v>27431</v>
      </c>
      <c r="CO594" t="s">
        <v>2</v>
      </c>
      <c r="CP594" t="s">
        <v>44</v>
      </c>
      <c r="CQ594" t="s">
        <v>43</v>
      </c>
      <c r="CR594" t="s">
        <v>43</v>
      </c>
      <c r="CS594" t="s">
        <v>71</v>
      </c>
      <c r="CT594" t="s">
        <v>75</v>
      </c>
      <c r="CU594" t="s">
        <v>851</v>
      </c>
      <c r="CV594" t="s">
        <v>73</v>
      </c>
      <c r="CW594">
        <v>2005</v>
      </c>
      <c r="CX594">
        <v>7</v>
      </c>
      <c r="CY594" t="s">
        <v>74</v>
      </c>
      <c r="CZ594" t="s">
        <v>76</v>
      </c>
      <c r="DA594" t="s">
        <v>70</v>
      </c>
      <c r="DB594" t="s">
        <v>70</v>
      </c>
      <c r="DC594" t="s">
        <v>72</v>
      </c>
      <c r="DD594" t="s">
        <v>75</v>
      </c>
      <c r="DE594" t="s">
        <v>75</v>
      </c>
      <c r="DF594">
        <v>0</v>
      </c>
      <c r="DG594" t="s">
        <v>991</v>
      </c>
      <c r="DH594" t="s">
        <v>75</v>
      </c>
      <c r="DI594" t="s">
        <v>75</v>
      </c>
      <c r="DJ594" t="s">
        <v>75</v>
      </c>
      <c r="DK594" t="s">
        <v>75</v>
      </c>
    </row>
    <row r="595" spans="1:115" x14ac:dyDescent="0.35">
      <c r="A595" t="s">
        <v>75</v>
      </c>
      <c r="B595" t="s">
        <v>985</v>
      </c>
      <c r="C595" t="s">
        <v>986</v>
      </c>
      <c r="D595" t="s">
        <v>992</v>
      </c>
      <c r="E595" t="s">
        <v>988</v>
      </c>
      <c r="F595" t="s">
        <v>989</v>
      </c>
      <c r="G595" t="s">
        <v>75</v>
      </c>
      <c r="H595" t="s">
        <v>75</v>
      </c>
      <c r="I595" t="s">
        <v>383</v>
      </c>
      <c r="J595" t="s">
        <v>1016</v>
      </c>
      <c r="K595" t="s">
        <v>75</v>
      </c>
      <c r="L595" t="s">
        <v>242</v>
      </c>
      <c r="M595" t="s">
        <v>383</v>
      </c>
      <c r="N595" t="s">
        <v>990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3750</v>
      </c>
      <c r="CN595">
        <v>3750</v>
      </c>
      <c r="CO595" t="s">
        <v>2</v>
      </c>
      <c r="CP595" t="s">
        <v>44</v>
      </c>
      <c r="CQ595" t="s">
        <v>43</v>
      </c>
      <c r="CR595" t="s">
        <v>43</v>
      </c>
      <c r="CS595" t="s">
        <v>382</v>
      </c>
      <c r="CT595" t="s">
        <v>75</v>
      </c>
      <c r="CU595" t="s">
        <v>851</v>
      </c>
      <c r="CV595" t="s">
        <v>383</v>
      </c>
      <c r="CW595">
        <v>2020</v>
      </c>
      <c r="CX595">
        <v>5</v>
      </c>
      <c r="CY595" t="s">
        <v>74</v>
      </c>
      <c r="CZ595" t="s">
        <v>76</v>
      </c>
      <c r="DA595" t="s">
        <v>70</v>
      </c>
      <c r="DB595" t="s">
        <v>382</v>
      </c>
      <c r="DC595" t="s">
        <v>156</v>
      </c>
      <c r="DD595" t="s">
        <v>385</v>
      </c>
      <c r="DE595" t="s">
        <v>384</v>
      </c>
      <c r="DF595">
        <v>0</v>
      </c>
      <c r="DG595" t="s">
        <v>991</v>
      </c>
      <c r="DH595" t="s">
        <v>75</v>
      </c>
      <c r="DI595" t="s">
        <v>75</v>
      </c>
      <c r="DJ595" t="s">
        <v>75</v>
      </c>
      <c r="DK595" t="s">
        <v>75</v>
      </c>
    </row>
    <row r="596" spans="1:115" x14ac:dyDescent="0.35">
      <c r="A596" t="s">
        <v>75</v>
      </c>
      <c r="B596" t="s">
        <v>1000</v>
      </c>
      <c r="C596" t="s">
        <v>1001</v>
      </c>
      <c r="D596" t="s">
        <v>1002</v>
      </c>
      <c r="E596" t="s">
        <v>988</v>
      </c>
      <c r="F596" t="s">
        <v>1003</v>
      </c>
      <c r="G596" t="s">
        <v>75</v>
      </c>
      <c r="H596" t="s">
        <v>75</v>
      </c>
      <c r="I596" t="s">
        <v>75</v>
      </c>
      <c r="J596" t="s">
        <v>75</v>
      </c>
      <c r="K596" t="s">
        <v>75</v>
      </c>
      <c r="L596" t="s">
        <v>242</v>
      </c>
      <c r="M596" t="s">
        <v>264</v>
      </c>
      <c r="N596" t="s">
        <v>990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613</v>
      </c>
      <c r="CN596">
        <v>613</v>
      </c>
      <c r="CO596" t="s">
        <v>2</v>
      </c>
      <c r="CP596" t="s">
        <v>44</v>
      </c>
      <c r="CQ596" t="s">
        <v>43</v>
      </c>
      <c r="CR596" t="s">
        <v>43</v>
      </c>
      <c r="CS596" t="s">
        <v>262</v>
      </c>
      <c r="CT596" t="s">
        <v>75</v>
      </c>
      <c r="CU596" t="s">
        <v>853</v>
      </c>
      <c r="CV596" t="s">
        <v>264</v>
      </c>
      <c r="CW596">
        <v>2021</v>
      </c>
      <c r="CX596">
        <v>4</v>
      </c>
      <c r="CY596" t="s">
        <v>74</v>
      </c>
      <c r="CZ596" t="s">
        <v>265</v>
      </c>
      <c r="DA596" t="s">
        <v>70</v>
      </c>
      <c r="DB596" t="s">
        <v>261</v>
      </c>
      <c r="DC596" t="s">
        <v>263</v>
      </c>
      <c r="DD596" t="s">
        <v>75</v>
      </c>
      <c r="DE596" t="s">
        <v>75</v>
      </c>
      <c r="DF596">
        <v>0</v>
      </c>
      <c r="DG596" t="s">
        <v>991</v>
      </c>
      <c r="DH596" t="s">
        <v>75</v>
      </c>
      <c r="DI596" t="s">
        <v>75</v>
      </c>
      <c r="DJ596" t="s">
        <v>75</v>
      </c>
      <c r="DK596" t="s">
        <v>75</v>
      </c>
    </row>
    <row r="597" spans="1:115" x14ac:dyDescent="0.35">
      <c r="A597" t="s">
        <v>75</v>
      </c>
      <c r="B597" t="s">
        <v>994</v>
      </c>
      <c r="C597" t="s">
        <v>1004</v>
      </c>
      <c r="D597" t="s">
        <v>1005</v>
      </c>
      <c r="E597" t="s">
        <v>988</v>
      </c>
      <c r="F597" t="s">
        <v>1006</v>
      </c>
      <c r="G597" t="s">
        <v>75</v>
      </c>
      <c r="H597" t="s">
        <v>75</v>
      </c>
      <c r="I597" t="s">
        <v>1007</v>
      </c>
      <c r="J597" t="s">
        <v>1008</v>
      </c>
      <c r="K597" t="s">
        <v>75</v>
      </c>
      <c r="L597" t="s">
        <v>242</v>
      </c>
      <c r="M597" t="s">
        <v>304</v>
      </c>
      <c r="N597" t="s">
        <v>990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460</v>
      </c>
      <c r="CN597">
        <v>460</v>
      </c>
      <c r="CO597" t="s">
        <v>2</v>
      </c>
      <c r="CP597" t="s">
        <v>44</v>
      </c>
      <c r="CQ597" t="s">
        <v>43</v>
      </c>
      <c r="CR597" t="s">
        <v>43</v>
      </c>
      <c r="CS597" t="s">
        <v>284</v>
      </c>
      <c r="CT597" t="s">
        <v>75</v>
      </c>
      <c r="CU597" t="s">
        <v>852</v>
      </c>
      <c r="CV597" t="s">
        <v>286</v>
      </c>
      <c r="CW597">
        <v>2017</v>
      </c>
      <c r="CX597">
        <v>10</v>
      </c>
      <c r="CY597" t="s">
        <v>74</v>
      </c>
      <c r="CZ597" t="s">
        <v>217</v>
      </c>
      <c r="DA597" t="s">
        <v>70</v>
      </c>
      <c r="DB597" t="s">
        <v>283</v>
      </c>
      <c r="DC597" t="s">
        <v>285</v>
      </c>
      <c r="DD597" t="s">
        <v>288</v>
      </c>
      <c r="DE597" t="s">
        <v>287</v>
      </c>
      <c r="DF597">
        <v>0</v>
      </c>
      <c r="DG597" t="s">
        <v>991</v>
      </c>
      <c r="DH597" t="s">
        <v>75</v>
      </c>
      <c r="DI597" t="s">
        <v>75</v>
      </c>
      <c r="DJ597" t="s">
        <v>75</v>
      </c>
      <c r="DK597" t="s">
        <v>75</v>
      </c>
    </row>
    <row r="598" spans="1:115" x14ac:dyDescent="0.35">
      <c r="A598" t="s">
        <v>75</v>
      </c>
      <c r="B598" t="s">
        <v>994</v>
      </c>
      <c r="C598" t="s">
        <v>1004</v>
      </c>
      <c r="D598" t="s">
        <v>1005</v>
      </c>
      <c r="E598" t="s">
        <v>988</v>
      </c>
      <c r="F598" t="s">
        <v>1006</v>
      </c>
      <c r="G598" t="s">
        <v>75</v>
      </c>
      <c r="H598" t="s">
        <v>75</v>
      </c>
      <c r="I598" t="s">
        <v>304</v>
      </c>
      <c r="J598" t="s">
        <v>1009</v>
      </c>
      <c r="K598" t="s">
        <v>75</v>
      </c>
      <c r="L598" t="s">
        <v>242</v>
      </c>
      <c r="M598" t="s">
        <v>304</v>
      </c>
      <c r="N598" t="s">
        <v>990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111</v>
      </c>
      <c r="CN598">
        <v>111</v>
      </c>
      <c r="CO598" t="s">
        <v>2</v>
      </c>
      <c r="CP598" t="s">
        <v>44</v>
      </c>
      <c r="CQ598" t="s">
        <v>43</v>
      </c>
      <c r="CR598" t="s">
        <v>43</v>
      </c>
      <c r="CS598" t="s">
        <v>289</v>
      </c>
      <c r="CT598" t="s">
        <v>75</v>
      </c>
      <c r="CU598" t="s">
        <v>852</v>
      </c>
      <c r="CV598" t="s">
        <v>290</v>
      </c>
      <c r="CW598">
        <v>2014</v>
      </c>
      <c r="CX598">
        <v>1</v>
      </c>
      <c r="CY598" t="s">
        <v>74</v>
      </c>
      <c r="CZ598" t="s">
        <v>217</v>
      </c>
      <c r="DA598" t="s">
        <v>70</v>
      </c>
      <c r="DB598" t="s">
        <v>283</v>
      </c>
      <c r="DC598" t="s">
        <v>285</v>
      </c>
      <c r="DD598" t="s">
        <v>292</v>
      </c>
      <c r="DE598" t="s">
        <v>291</v>
      </c>
      <c r="DF598">
        <v>0</v>
      </c>
      <c r="DG598" t="s">
        <v>991</v>
      </c>
      <c r="DH598" t="s">
        <v>75</v>
      </c>
      <c r="DI598" t="s">
        <v>75</v>
      </c>
      <c r="DJ598" t="s">
        <v>75</v>
      </c>
      <c r="DK598" t="s">
        <v>75</v>
      </c>
    </row>
    <row r="599" spans="1:115" x14ac:dyDescent="0.35">
      <c r="A599" t="s">
        <v>75</v>
      </c>
      <c r="B599" t="s">
        <v>1010</v>
      </c>
      <c r="C599" t="s">
        <v>1011</v>
      </c>
      <c r="D599" t="s">
        <v>1012</v>
      </c>
      <c r="E599" t="s">
        <v>988</v>
      </c>
      <c r="F599" t="s">
        <v>1013</v>
      </c>
      <c r="G599" t="s">
        <v>75</v>
      </c>
      <c r="H599" t="s">
        <v>75</v>
      </c>
      <c r="I599" t="s">
        <v>1014</v>
      </c>
      <c r="J599" t="s">
        <v>1015</v>
      </c>
      <c r="K599" t="s">
        <v>75</v>
      </c>
      <c r="L599" t="s">
        <v>242</v>
      </c>
      <c r="M599" t="s">
        <v>242</v>
      </c>
      <c r="N599" t="s">
        <v>990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11997</v>
      </c>
      <c r="CN599">
        <v>11997</v>
      </c>
      <c r="CO599" t="s">
        <v>2</v>
      </c>
      <c r="CP599" t="s">
        <v>44</v>
      </c>
      <c r="CQ599" t="s">
        <v>43</v>
      </c>
      <c r="CR599" t="s">
        <v>43</v>
      </c>
      <c r="CS599" t="s">
        <v>376</v>
      </c>
      <c r="CT599" t="s">
        <v>75</v>
      </c>
      <c r="CU599" t="s">
        <v>854</v>
      </c>
      <c r="CV599" t="s">
        <v>378</v>
      </c>
      <c r="CW599">
        <v>2020</v>
      </c>
      <c r="CX599">
        <v>8</v>
      </c>
      <c r="CY599" t="s">
        <v>74</v>
      </c>
      <c r="CZ599" t="s">
        <v>381</v>
      </c>
      <c r="DA599" t="s">
        <v>70</v>
      </c>
      <c r="DB599" t="s">
        <v>375</v>
      </c>
      <c r="DC599" t="s">
        <v>377</v>
      </c>
      <c r="DD599" t="s">
        <v>380</v>
      </c>
      <c r="DE599" t="s">
        <v>379</v>
      </c>
      <c r="DF599">
        <v>0</v>
      </c>
      <c r="DG599" t="s">
        <v>991</v>
      </c>
      <c r="DH599" t="s">
        <v>75</v>
      </c>
      <c r="DI599" t="s">
        <v>75</v>
      </c>
      <c r="DJ599" t="s">
        <v>75</v>
      </c>
      <c r="DK599" t="s">
        <v>75</v>
      </c>
    </row>
    <row r="600" spans="1:115" x14ac:dyDescent="0.35">
      <c r="A600" t="s">
        <v>860</v>
      </c>
      <c r="B600" t="s">
        <v>985</v>
      </c>
      <c r="C600" t="s">
        <v>1017</v>
      </c>
      <c r="D600" t="s">
        <v>1018</v>
      </c>
      <c r="E600" t="s">
        <v>988</v>
      </c>
      <c r="F600" t="s">
        <v>1019</v>
      </c>
      <c r="G600" t="s">
        <v>75</v>
      </c>
      <c r="H600" t="s">
        <v>75</v>
      </c>
      <c r="I600" t="s">
        <v>390</v>
      </c>
      <c r="J600" t="s">
        <v>1020</v>
      </c>
      <c r="K600" t="s">
        <v>75</v>
      </c>
      <c r="L600" t="s">
        <v>242</v>
      </c>
      <c r="M600" t="s">
        <v>390</v>
      </c>
      <c r="N600" t="s">
        <v>990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65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 t="s">
        <v>2</v>
      </c>
      <c r="CP600" t="s">
        <v>44</v>
      </c>
      <c r="CQ600" t="s">
        <v>862</v>
      </c>
      <c r="CR600" t="s">
        <v>863</v>
      </c>
      <c r="CS600" t="s">
        <v>389</v>
      </c>
      <c r="CT600" t="s">
        <v>860</v>
      </c>
      <c r="CU600" t="s">
        <v>851</v>
      </c>
      <c r="CV600" t="s">
        <v>390</v>
      </c>
      <c r="CW600">
        <v>1975</v>
      </c>
      <c r="CX600">
        <v>5</v>
      </c>
      <c r="CY600" t="s">
        <v>80</v>
      </c>
      <c r="CZ600" t="s">
        <v>388</v>
      </c>
      <c r="DA600" t="s">
        <v>70</v>
      </c>
      <c r="DB600" t="s">
        <v>386</v>
      </c>
      <c r="DC600" t="s">
        <v>387</v>
      </c>
      <c r="DD600" t="s">
        <v>75</v>
      </c>
      <c r="DE600" t="s">
        <v>75</v>
      </c>
      <c r="DF600">
        <v>0</v>
      </c>
      <c r="DG600" t="s">
        <v>991</v>
      </c>
      <c r="DH600" t="s">
        <v>75</v>
      </c>
      <c r="DI600" t="s">
        <v>75</v>
      </c>
      <c r="DJ600" t="s">
        <v>75</v>
      </c>
      <c r="DK600" t="s">
        <v>75</v>
      </c>
    </row>
    <row r="601" spans="1:115" x14ac:dyDescent="0.35">
      <c r="A601" t="s">
        <v>860</v>
      </c>
      <c r="B601" t="s">
        <v>994</v>
      </c>
      <c r="C601" t="s">
        <v>1004</v>
      </c>
      <c r="D601" t="s">
        <v>1005</v>
      </c>
      <c r="E601" t="s">
        <v>988</v>
      </c>
      <c r="F601" t="s">
        <v>1006</v>
      </c>
      <c r="G601" t="s">
        <v>242</v>
      </c>
      <c r="H601" t="s">
        <v>1024</v>
      </c>
      <c r="I601" t="s">
        <v>304</v>
      </c>
      <c r="J601" t="s">
        <v>1009</v>
      </c>
      <c r="K601" t="s">
        <v>75</v>
      </c>
      <c r="L601" t="s">
        <v>242</v>
      </c>
      <c r="M601" t="s">
        <v>304</v>
      </c>
      <c r="N601" t="s">
        <v>990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41837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41837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 t="s">
        <v>2</v>
      </c>
      <c r="CP601" t="s">
        <v>44</v>
      </c>
      <c r="CQ601" t="s">
        <v>862</v>
      </c>
      <c r="CR601" t="s">
        <v>863</v>
      </c>
      <c r="CS601" t="s">
        <v>283</v>
      </c>
      <c r="CT601" t="s">
        <v>860</v>
      </c>
      <c r="CU601" t="s">
        <v>852</v>
      </c>
      <c r="CV601" t="s">
        <v>304</v>
      </c>
      <c r="CW601">
        <v>2017</v>
      </c>
      <c r="CX601">
        <v>9</v>
      </c>
      <c r="CY601" t="s">
        <v>74</v>
      </c>
      <c r="CZ601" t="s">
        <v>217</v>
      </c>
      <c r="DA601" t="s">
        <v>70</v>
      </c>
      <c r="DB601" t="s">
        <v>283</v>
      </c>
      <c r="DC601" t="s">
        <v>285</v>
      </c>
      <c r="DD601" t="s">
        <v>306</v>
      </c>
      <c r="DE601" t="s">
        <v>305</v>
      </c>
      <c r="DF601">
        <v>0</v>
      </c>
      <c r="DG601" t="s">
        <v>991</v>
      </c>
      <c r="DH601" t="s">
        <v>75</v>
      </c>
      <c r="DI601" t="s">
        <v>75</v>
      </c>
      <c r="DJ601" t="s">
        <v>75</v>
      </c>
      <c r="DK601" t="s">
        <v>75</v>
      </c>
    </row>
    <row r="602" spans="1:115" x14ac:dyDescent="0.35">
      <c r="A602" t="s">
        <v>860</v>
      </c>
      <c r="B602" t="s">
        <v>994</v>
      </c>
      <c r="C602" t="s">
        <v>1004</v>
      </c>
      <c r="D602" t="s">
        <v>1005</v>
      </c>
      <c r="E602" t="s">
        <v>988</v>
      </c>
      <c r="F602" t="s">
        <v>1006</v>
      </c>
      <c r="G602" t="s">
        <v>242</v>
      </c>
      <c r="H602" t="s">
        <v>1024</v>
      </c>
      <c r="I602" t="s">
        <v>330</v>
      </c>
      <c r="J602" t="s">
        <v>1220</v>
      </c>
      <c r="K602" t="s">
        <v>75</v>
      </c>
      <c r="L602" t="s">
        <v>242</v>
      </c>
      <c r="M602" t="s">
        <v>304</v>
      </c>
      <c r="N602" t="s">
        <v>990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893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893</v>
      </c>
      <c r="AA602">
        <v>0</v>
      </c>
      <c r="AB602">
        <v>3</v>
      </c>
      <c r="AC602">
        <v>0</v>
      </c>
      <c r="AD602">
        <v>4</v>
      </c>
      <c r="AE602">
        <v>6</v>
      </c>
      <c r="AF602">
        <v>3</v>
      </c>
      <c r="AG602">
        <v>7</v>
      </c>
      <c r="AH602">
        <v>3</v>
      </c>
      <c r="AI602">
        <v>0</v>
      </c>
      <c r="AJ602">
        <v>4</v>
      </c>
      <c r="AK602">
        <v>1</v>
      </c>
      <c r="AL602">
        <v>0</v>
      </c>
      <c r="AM602">
        <v>7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1599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</v>
      </c>
      <c r="CC602">
        <v>7</v>
      </c>
      <c r="CD602">
        <v>3</v>
      </c>
      <c r="CE602">
        <v>7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 t="s">
        <v>2</v>
      </c>
      <c r="CP602" t="s">
        <v>44</v>
      </c>
      <c r="CQ602" t="s">
        <v>862</v>
      </c>
      <c r="CR602" t="s">
        <v>863</v>
      </c>
      <c r="CS602" t="s">
        <v>329</v>
      </c>
      <c r="CT602" t="s">
        <v>860</v>
      </c>
      <c r="CU602" t="s">
        <v>852</v>
      </c>
      <c r="CV602" t="s">
        <v>330</v>
      </c>
      <c r="CW602">
        <v>2017</v>
      </c>
      <c r="CX602">
        <v>12</v>
      </c>
      <c r="CY602" t="s">
        <v>74</v>
      </c>
      <c r="CZ602" t="s">
        <v>217</v>
      </c>
      <c r="DA602" t="s">
        <v>70</v>
      </c>
      <c r="DB602" t="s">
        <v>283</v>
      </c>
      <c r="DC602" t="s">
        <v>285</v>
      </c>
      <c r="DD602" t="s">
        <v>292</v>
      </c>
      <c r="DE602" t="s">
        <v>331</v>
      </c>
      <c r="DF602">
        <v>0</v>
      </c>
      <c r="DG602" t="s">
        <v>991</v>
      </c>
      <c r="DH602" t="s">
        <v>75</v>
      </c>
      <c r="DI602" t="s">
        <v>75</v>
      </c>
      <c r="DJ602" t="s">
        <v>75</v>
      </c>
      <c r="DK602" t="s">
        <v>75</v>
      </c>
    </row>
    <row r="603" spans="1:115" x14ac:dyDescent="0.35">
      <c r="A603" t="s">
        <v>860</v>
      </c>
      <c r="B603" t="s">
        <v>985</v>
      </c>
      <c r="C603" t="s">
        <v>1017</v>
      </c>
      <c r="D603" t="s">
        <v>1030</v>
      </c>
      <c r="E603" t="s">
        <v>988</v>
      </c>
      <c r="F603" t="s">
        <v>1019</v>
      </c>
      <c r="G603" t="s">
        <v>242</v>
      </c>
      <c r="H603" t="s">
        <v>1024</v>
      </c>
      <c r="I603" t="s">
        <v>1155</v>
      </c>
      <c r="J603" t="s">
        <v>1156</v>
      </c>
      <c r="K603" t="s">
        <v>75</v>
      </c>
      <c r="L603" t="s">
        <v>242</v>
      </c>
      <c r="M603" t="s">
        <v>242</v>
      </c>
      <c r="N603" t="s">
        <v>990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9</v>
      </c>
      <c r="AF603">
        <v>29</v>
      </c>
      <c r="AG603">
        <v>2</v>
      </c>
      <c r="AH603">
        <v>2</v>
      </c>
      <c r="AI603">
        <v>0</v>
      </c>
      <c r="AJ603">
        <v>0</v>
      </c>
      <c r="AK603">
        <v>7</v>
      </c>
      <c r="AL603">
        <v>27</v>
      </c>
      <c r="AM603">
        <v>2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29454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</v>
      </c>
      <c r="CC603">
        <v>2</v>
      </c>
      <c r="CD603">
        <v>2</v>
      </c>
      <c r="CE603">
        <v>2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 t="s">
        <v>2</v>
      </c>
      <c r="CP603" t="s">
        <v>44</v>
      </c>
      <c r="CQ603" t="s">
        <v>862</v>
      </c>
      <c r="CR603" t="s">
        <v>863</v>
      </c>
      <c r="CS603" t="s">
        <v>486</v>
      </c>
      <c r="CT603" t="s">
        <v>860</v>
      </c>
      <c r="CU603" t="s">
        <v>851</v>
      </c>
      <c r="CV603" t="s">
        <v>487</v>
      </c>
      <c r="CW603">
        <v>2018</v>
      </c>
      <c r="CX603">
        <v>7</v>
      </c>
      <c r="CY603" t="s">
        <v>74</v>
      </c>
      <c r="CZ603" t="s">
        <v>83</v>
      </c>
      <c r="DA603" t="s">
        <v>70</v>
      </c>
      <c r="DB603" t="s">
        <v>484</v>
      </c>
      <c r="DC603" t="s">
        <v>485</v>
      </c>
      <c r="DD603" t="s">
        <v>489</v>
      </c>
      <c r="DE603" t="s">
        <v>488</v>
      </c>
      <c r="DF603">
        <v>0</v>
      </c>
      <c r="DG603" t="s">
        <v>991</v>
      </c>
      <c r="DH603" t="s">
        <v>75</v>
      </c>
      <c r="DI603" t="s">
        <v>75</v>
      </c>
      <c r="DJ603" t="s">
        <v>75</v>
      </c>
      <c r="DK603" t="s">
        <v>75</v>
      </c>
    </row>
    <row r="604" spans="1:115" x14ac:dyDescent="0.35">
      <c r="A604" t="s">
        <v>860</v>
      </c>
      <c r="B604" t="s">
        <v>985</v>
      </c>
      <c r="C604" t="s">
        <v>1017</v>
      </c>
      <c r="D604" t="s">
        <v>1018</v>
      </c>
      <c r="E604" t="s">
        <v>988</v>
      </c>
      <c r="F604" t="s">
        <v>1019</v>
      </c>
      <c r="G604" t="s">
        <v>75</v>
      </c>
      <c r="H604" t="s">
        <v>75</v>
      </c>
      <c r="I604" t="s">
        <v>390</v>
      </c>
      <c r="J604" t="s">
        <v>1020</v>
      </c>
      <c r="K604" t="s">
        <v>75</v>
      </c>
      <c r="L604" t="s">
        <v>242</v>
      </c>
      <c r="M604" t="s">
        <v>390</v>
      </c>
      <c r="N604" t="s">
        <v>990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738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65</v>
      </c>
      <c r="AX604">
        <v>673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 t="s">
        <v>2</v>
      </c>
      <c r="CP604" t="s">
        <v>44</v>
      </c>
      <c r="CQ604" t="s">
        <v>864</v>
      </c>
      <c r="CR604" t="s">
        <v>865</v>
      </c>
      <c r="CS604" t="s">
        <v>389</v>
      </c>
      <c r="CT604" t="s">
        <v>860</v>
      </c>
      <c r="CU604" t="s">
        <v>851</v>
      </c>
      <c r="CV604" t="s">
        <v>390</v>
      </c>
      <c r="CW604">
        <v>1975</v>
      </c>
      <c r="CX604">
        <v>5</v>
      </c>
      <c r="CY604" t="s">
        <v>80</v>
      </c>
      <c r="CZ604" t="s">
        <v>388</v>
      </c>
      <c r="DA604" t="s">
        <v>70</v>
      </c>
      <c r="DB604" t="s">
        <v>386</v>
      </c>
      <c r="DC604" t="s">
        <v>387</v>
      </c>
      <c r="DD604" t="s">
        <v>75</v>
      </c>
      <c r="DE604" t="s">
        <v>75</v>
      </c>
      <c r="DF604">
        <v>0</v>
      </c>
      <c r="DG604" t="s">
        <v>991</v>
      </c>
      <c r="DH604" t="s">
        <v>75</v>
      </c>
      <c r="DI604" t="s">
        <v>75</v>
      </c>
      <c r="DJ604" t="s">
        <v>75</v>
      </c>
      <c r="DK604" t="s">
        <v>75</v>
      </c>
    </row>
    <row r="605" spans="1:115" x14ac:dyDescent="0.35">
      <c r="A605" t="s">
        <v>860</v>
      </c>
      <c r="B605" t="s">
        <v>1010</v>
      </c>
      <c r="C605" t="s">
        <v>1011</v>
      </c>
      <c r="D605" t="s">
        <v>1249</v>
      </c>
      <c r="E605" t="s">
        <v>988</v>
      </c>
      <c r="F605" t="s">
        <v>1013</v>
      </c>
      <c r="G605" t="s">
        <v>242</v>
      </c>
      <c r="H605" t="s">
        <v>1024</v>
      </c>
      <c r="I605" t="s">
        <v>1251</v>
      </c>
      <c r="J605" t="s">
        <v>1252</v>
      </c>
      <c r="K605" t="s">
        <v>75</v>
      </c>
      <c r="L605" t="s">
        <v>242</v>
      </c>
      <c r="M605" t="s">
        <v>242</v>
      </c>
      <c r="N605" t="s">
        <v>990</v>
      </c>
      <c r="O605">
        <v>0</v>
      </c>
      <c r="P605">
        <v>0</v>
      </c>
      <c r="Q605">
        <v>0</v>
      </c>
      <c r="R605">
        <v>0</v>
      </c>
      <c r="S605">
        <v>-2992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2</v>
      </c>
      <c r="AI605">
        <v>0</v>
      </c>
      <c r="AJ605">
        <v>0</v>
      </c>
      <c r="AK605">
        <v>0</v>
      </c>
      <c r="AL605">
        <v>0</v>
      </c>
      <c r="AM605">
        <v>2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-2992</v>
      </c>
      <c r="AX605">
        <v>4241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2</v>
      </c>
      <c r="CC605">
        <v>2</v>
      </c>
      <c r="CD605">
        <v>2</v>
      </c>
      <c r="CE605">
        <v>2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 t="s">
        <v>2</v>
      </c>
      <c r="CP605" t="s">
        <v>44</v>
      </c>
      <c r="CQ605" t="s">
        <v>862</v>
      </c>
      <c r="CR605" t="s">
        <v>863</v>
      </c>
      <c r="CS605" t="s">
        <v>789</v>
      </c>
      <c r="CT605" t="s">
        <v>860</v>
      </c>
      <c r="CU605" t="s">
        <v>854</v>
      </c>
      <c r="CV605" t="s">
        <v>790</v>
      </c>
      <c r="CW605">
        <v>2021</v>
      </c>
      <c r="CX605">
        <v>4</v>
      </c>
      <c r="CY605" t="s">
        <v>74</v>
      </c>
      <c r="CZ605" t="s">
        <v>788</v>
      </c>
      <c r="DA605" t="s">
        <v>70</v>
      </c>
      <c r="DB605" t="s">
        <v>782</v>
      </c>
      <c r="DC605" t="s">
        <v>784</v>
      </c>
      <c r="DD605" t="s">
        <v>792</v>
      </c>
      <c r="DE605" t="s">
        <v>791</v>
      </c>
      <c r="DF605">
        <v>0</v>
      </c>
      <c r="DG605" t="s">
        <v>991</v>
      </c>
      <c r="DH605" t="s">
        <v>75</v>
      </c>
      <c r="DI605" t="s">
        <v>75</v>
      </c>
      <c r="DJ605" t="s">
        <v>75</v>
      </c>
      <c r="DK605" t="s">
        <v>75</v>
      </c>
    </row>
    <row r="606" spans="1:115" x14ac:dyDescent="0.35">
      <c r="A606" t="s">
        <v>860</v>
      </c>
      <c r="B606" t="s">
        <v>985</v>
      </c>
      <c r="C606" t="s">
        <v>986</v>
      </c>
      <c r="D606" t="s">
        <v>1023</v>
      </c>
      <c r="E606" t="s">
        <v>988</v>
      </c>
      <c r="F606" t="s">
        <v>989</v>
      </c>
      <c r="G606" t="s">
        <v>242</v>
      </c>
      <c r="H606" t="s">
        <v>1024</v>
      </c>
      <c r="I606" t="s">
        <v>88</v>
      </c>
      <c r="J606" t="s">
        <v>1038</v>
      </c>
      <c r="K606" t="s">
        <v>75</v>
      </c>
      <c r="L606" t="s">
        <v>242</v>
      </c>
      <c r="M606" t="s">
        <v>242</v>
      </c>
      <c r="N606" t="s">
        <v>990</v>
      </c>
      <c r="O606">
        <v>0</v>
      </c>
      <c r="P606">
        <v>0</v>
      </c>
      <c r="Q606">
        <v>0</v>
      </c>
      <c r="R606">
        <v>0</v>
      </c>
      <c r="S606">
        <v>-1358</v>
      </c>
      <c r="T606">
        <v>64712</v>
      </c>
      <c r="U606">
        <v>0</v>
      </c>
      <c r="V606">
        <v>0</v>
      </c>
      <c r="W606">
        <v>0</v>
      </c>
      <c r="X606">
        <v>0</v>
      </c>
      <c r="Y606">
        <v>-1358</v>
      </c>
      <c r="Z606">
        <v>64712</v>
      </c>
      <c r="AA606">
        <v>0</v>
      </c>
      <c r="AB606">
        <v>0</v>
      </c>
      <c r="AC606">
        <v>0</v>
      </c>
      <c r="AD606">
        <v>0</v>
      </c>
      <c r="AE606">
        <v>3</v>
      </c>
      <c r="AF606">
        <v>4</v>
      </c>
      <c r="AG606">
        <v>0</v>
      </c>
      <c r="AH606">
        <v>0</v>
      </c>
      <c r="AI606">
        <v>0</v>
      </c>
      <c r="AJ606">
        <v>0</v>
      </c>
      <c r="AK606">
        <v>3</v>
      </c>
      <c r="AL606">
        <v>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3</v>
      </c>
      <c r="AS606">
        <v>0</v>
      </c>
      <c r="AT606">
        <v>0</v>
      </c>
      <c r="AU606">
        <v>0</v>
      </c>
      <c r="AV606">
        <v>0</v>
      </c>
      <c r="AW606">
        <v>53983</v>
      </c>
      <c r="AX606">
        <v>9371</v>
      </c>
      <c r="AY606">
        <v>0</v>
      </c>
      <c r="AZ606">
        <v>0</v>
      </c>
      <c r="BA606">
        <v>0</v>
      </c>
      <c r="BB606">
        <v>-2846</v>
      </c>
      <c r="BC606">
        <v>5775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 t="s">
        <v>2</v>
      </c>
      <c r="CP606" t="s">
        <v>44</v>
      </c>
      <c r="CQ606" t="s">
        <v>862</v>
      </c>
      <c r="CR606" t="s">
        <v>863</v>
      </c>
      <c r="CS606" t="s">
        <v>87</v>
      </c>
      <c r="CT606" t="s">
        <v>860</v>
      </c>
      <c r="CU606" t="s">
        <v>851</v>
      </c>
      <c r="CV606" t="s">
        <v>88</v>
      </c>
      <c r="CW606">
        <v>2016</v>
      </c>
      <c r="CX606">
        <v>4</v>
      </c>
      <c r="CY606" t="s">
        <v>80</v>
      </c>
      <c r="CZ606" t="s">
        <v>76</v>
      </c>
      <c r="DA606" t="s">
        <v>70</v>
      </c>
      <c r="DB606" t="s">
        <v>70</v>
      </c>
      <c r="DC606" t="s">
        <v>86</v>
      </c>
      <c r="DD606" t="s">
        <v>90</v>
      </c>
      <c r="DE606" t="s">
        <v>89</v>
      </c>
      <c r="DF606">
        <v>0</v>
      </c>
      <c r="DG606" t="s">
        <v>991</v>
      </c>
      <c r="DH606" t="s">
        <v>75</v>
      </c>
      <c r="DI606" t="s">
        <v>75</v>
      </c>
      <c r="DJ606" t="s">
        <v>75</v>
      </c>
      <c r="DK606" t="s">
        <v>75</v>
      </c>
    </row>
    <row r="607" spans="1:115" x14ac:dyDescent="0.35">
      <c r="A607" t="s">
        <v>860</v>
      </c>
      <c r="B607" t="s">
        <v>985</v>
      </c>
      <c r="C607" t="s">
        <v>986</v>
      </c>
      <c r="D607" t="s">
        <v>1023</v>
      </c>
      <c r="E607" t="s">
        <v>988</v>
      </c>
      <c r="F607" t="s">
        <v>989</v>
      </c>
      <c r="G607" t="s">
        <v>242</v>
      </c>
      <c r="H607" t="s">
        <v>1024</v>
      </c>
      <c r="I607" t="s">
        <v>88</v>
      </c>
      <c r="J607" t="s">
        <v>1038</v>
      </c>
      <c r="K607" t="s">
        <v>75</v>
      </c>
      <c r="L607" t="s">
        <v>242</v>
      </c>
      <c r="M607" t="s">
        <v>242</v>
      </c>
      <c r="N607" t="s">
        <v>990</v>
      </c>
      <c r="O607">
        <v>0</v>
      </c>
      <c r="P607">
        <v>0</v>
      </c>
      <c r="Q607">
        <v>0</v>
      </c>
      <c r="R607">
        <v>0</v>
      </c>
      <c r="S607">
        <v>3038</v>
      </c>
      <c r="T607">
        <v>11534</v>
      </c>
      <c r="U607">
        <v>0</v>
      </c>
      <c r="V607">
        <v>0</v>
      </c>
      <c r="W607">
        <v>0</v>
      </c>
      <c r="X607">
        <v>0</v>
      </c>
      <c r="Y607">
        <v>-463</v>
      </c>
      <c r="Z607">
        <v>11534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3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3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3</v>
      </c>
      <c r="AS607">
        <v>0</v>
      </c>
      <c r="AT607">
        <v>0</v>
      </c>
      <c r="AU607">
        <v>0</v>
      </c>
      <c r="AV607">
        <v>0</v>
      </c>
      <c r="AW607">
        <v>11113</v>
      </c>
      <c r="AX607">
        <v>3459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 t="s">
        <v>2</v>
      </c>
      <c r="CP607" t="s">
        <v>44</v>
      </c>
      <c r="CQ607" t="s">
        <v>868</v>
      </c>
      <c r="CR607" t="s">
        <v>869</v>
      </c>
      <c r="CS607" t="s">
        <v>87</v>
      </c>
      <c r="CT607" t="s">
        <v>860</v>
      </c>
      <c r="CU607" t="s">
        <v>851</v>
      </c>
      <c r="CV607" t="s">
        <v>88</v>
      </c>
      <c r="CW607">
        <v>2016</v>
      </c>
      <c r="CX607">
        <v>4</v>
      </c>
      <c r="CY607" t="s">
        <v>80</v>
      </c>
      <c r="CZ607" t="s">
        <v>76</v>
      </c>
      <c r="DA607" t="s">
        <v>70</v>
      </c>
      <c r="DB607" t="s">
        <v>70</v>
      </c>
      <c r="DC607" t="s">
        <v>86</v>
      </c>
      <c r="DD607" t="s">
        <v>90</v>
      </c>
      <c r="DE607" t="s">
        <v>89</v>
      </c>
      <c r="DF607">
        <v>0</v>
      </c>
      <c r="DG607" t="s">
        <v>991</v>
      </c>
      <c r="DH607" t="s">
        <v>75</v>
      </c>
      <c r="DI607" t="s">
        <v>75</v>
      </c>
      <c r="DJ607" t="s">
        <v>75</v>
      </c>
      <c r="DK607" t="s">
        <v>75</v>
      </c>
    </row>
    <row r="608" spans="1:115" x14ac:dyDescent="0.35">
      <c r="A608" t="s">
        <v>860</v>
      </c>
      <c r="B608" t="s">
        <v>994</v>
      </c>
      <c r="C608" t="s">
        <v>1004</v>
      </c>
      <c r="D608" t="s">
        <v>1112</v>
      </c>
      <c r="E608" t="s">
        <v>988</v>
      </c>
      <c r="F608" t="s">
        <v>1006</v>
      </c>
      <c r="G608" t="s">
        <v>242</v>
      </c>
      <c r="H608" t="s">
        <v>1024</v>
      </c>
      <c r="I608" t="s">
        <v>1113</v>
      </c>
      <c r="J608" t="s">
        <v>1114</v>
      </c>
      <c r="K608" t="s">
        <v>75</v>
      </c>
      <c r="L608" t="s">
        <v>242</v>
      </c>
      <c r="M608" t="s">
        <v>242</v>
      </c>
      <c r="N608" t="s">
        <v>990</v>
      </c>
      <c r="O608">
        <v>0</v>
      </c>
      <c r="P608">
        <v>0</v>
      </c>
      <c r="Q608">
        <v>0</v>
      </c>
      <c r="R608">
        <v>0</v>
      </c>
      <c r="S608">
        <v>-369</v>
      </c>
      <c r="T608">
        <v>708</v>
      </c>
      <c r="U608">
        <v>0</v>
      </c>
      <c r="V608">
        <v>0</v>
      </c>
      <c r="W608">
        <v>0</v>
      </c>
      <c r="X608">
        <v>0</v>
      </c>
      <c r="Y608">
        <v>-369</v>
      </c>
      <c r="Z608">
        <v>708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175</v>
      </c>
      <c r="AX608">
        <v>164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 t="s">
        <v>2</v>
      </c>
      <c r="CP608" t="s">
        <v>44</v>
      </c>
      <c r="CQ608" t="s">
        <v>868</v>
      </c>
      <c r="CR608" t="s">
        <v>869</v>
      </c>
      <c r="CS608" t="s">
        <v>612</v>
      </c>
      <c r="CT608" t="s">
        <v>860</v>
      </c>
      <c r="CU608" t="s">
        <v>852</v>
      </c>
      <c r="CV608" t="s">
        <v>614</v>
      </c>
      <c r="CW608">
        <v>2018</v>
      </c>
      <c r="CX608">
        <v>7</v>
      </c>
      <c r="CY608" t="s">
        <v>74</v>
      </c>
      <c r="CZ608" t="s">
        <v>217</v>
      </c>
      <c r="DA608" t="s">
        <v>70</v>
      </c>
      <c r="DB608" t="s">
        <v>611</v>
      </c>
      <c r="DC608" t="s">
        <v>613</v>
      </c>
      <c r="DD608" t="s">
        <v>616</v>
      </c>
      <c r="DE608" t="s">
        <v>615</v>
      </c>
      <c r="DF608">
        <v>0</v>
      </c>
      <c r="DG608" t="s">
        <v>991</v>
      </c>
      <c r="DH608" t="s">
        <v>75</v>
      </c>
      <c r="DI608" t="s">
        <v>75</v>
      </c>
      <c r="DJ608" t="s">
        <v>75</v>
      </c>
      <c r="DK608" t="s">
        <v>75</v>
      </c>
    </row>
    <row r="609" spans="1:115" x14ac:dyDescent="0.35">
      <c r="A609" t="s">
        <v>860</v>
      </c>
      <c r="B609" t="s">
        <v>985</v>
      </c>
      <c r="C609" t="s">
        <v>986</v>
      </c>
      <c r="D609" t="s">
        <v>1039</v>
      </c>
      <c r="E609" t="s">
        <v>988</v>
      </c>
      <c r="F609" t="s">
        <v>989</v>
      </c>
      <c r="G609" t="s">
        <v>242</v>
      </c>
      <c r="H609" t="s">
        <v>1024</v>
      </c>
      <c r="I609" t="s">
        <v>1040</v>
      </c>
      <c r="J609" t="s">
        <v>1041</v>
      </c>
      <c r="K609" t="s">
        <v>75</v>
      </c>
      <c r="L609" t="s">
        <v>242</v>
      </c>
      <c r="M609" t="s">
        <v>242</v>
      </c>
      <c r="N609" t="s">
        <v>990</v>
      </c>
      <c r="O609">
        <v>0</v>
      </c>
      <c r="P609">
        <v>0</v>
      </c>
      <c r="Q609">
        <v>0</v>
      </c>
      <c r="R609">
        <v>0</v>
      </c>
      <c r="S609">
        <v>450</v>
      </c>
      <c r="T609">
        <v>900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900</v>
      </c>
      <c r="AA609">
        <v>0</v>
      </c>
      <c r="AB609">
        <v>0</v>
      </c>
      <c r="AC609">
        <v>0</v>
      </c>
      <c r="AD609">
        <v>0</v>
      </c>
      <c r="AE609">
        <v>4</v>
      </c>
      <c r="AF609">
        <v>5</v>
      </c>
      <c r="AG609">
        <v>0</v>
      </c>
      <c r="AH609">
        <v>0</v>
      </c>
      <c r="AI609">
        <v>0</v>
      </c>
      <c r="AJ609">
        <v>0</v>
      </c>
      <c r="AK609">
        <v>3</v>
      </c>
      <c r="AL609">
        <v>5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</v>
      </c>
      <c r="AS609">
        <v>0</v>
      </c>
      <c r="AT609">
        <v>0</v>
      </c>
      <c r="AU609">
        <v>111</v>
      </c>
      <c r="AV609">
        <v>243</v>
      </c>
      <c r="AW609">
        <v>778</v>
      </c>
      <c r="AX609">
        <v>387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 t="s">
        <v>2</v>
      </c>
      <c r="CP609" t="s">
        <v>44</v>
      </c>
      <c r="CQ609" t="s">
        <v>868</v>
      </c>
      <c r="CR609" t="s">
        <v>869</v>
      </c>
      <c r="CS609" t="s">
        <v>91</v>
      </c>
      <c r="CT609" t="s">
        <v>860</v>
      </c>
      <c r="CU609" t="s">
        <v>851</v>
      </c>
      <c r="CV609" t="s">
        <v>93</v>
      </c>
      <c r="CW609">
        <v>2018</v>
      </c>
      <c r="CX609">
        <v>4</v>
      </c>
      <c r="CY609" t="s">
        <v>80</v>
      </c>
      <c r="CZ609" t="s">
        <v>76</v>
      </c>
      <c r="DA609" t="s">
        <v>70</v>
      </c>
      <c r="DB609" t="s">
        <v>70</v>
      </c>
      <c r="DC609" t="s">
        <v>92</v>
      </c>
      <c r="DD609" t="s">
        <v>95</v>
      </c>
      <c r="DE609" t="s">
        <v>94</v>
      </c>
      <c r="DF609">
        <v>0</v>
      </c>
      <c r="DG609" t="s">
        <v>991</v>
      </c>
      <c r="DH609" t="s">
        <v>75</v>
      </c>
      <c r="DI609" t="s">
        <v>75</v>
      </c>
      <c r="DJ609" t="s">
        <v>75</v>
      </c>
      <c r="DK609" t="s">
        <v>75</v>
      </c>
    </row>
    <row r="610" spans="1:115" x14ac:dyDescent="0.35">
      <c r="A610" t="s">
        <v>860</v>
      </c>
      <c r="B610" t="s">
        <v>985</v>
      </c>
      <c r="C610" t="s">
        <v>986</v>
      </c>
      <c r="D610" t="s">
        <v>1056</v>
      </c>
      <c r="E610" t="s">
        <v>988</v>
      </c>
      <c r="F610" t="s">
        <v>989</v>
      </c>
      <c r="G610" t="s">
        <v>242</v>
      </c>
      <c r="H610" t="s">
        <v>1024</v>
      </c>
      <c r="I610" t="s">
        <v>546</v>
      </c>
      <c r="J610" t="s">
        <v>1076</v>
      </c>
      <c r="K610" t="s">
        <v>75</v>
      </c>
      <c r="L610" t="s">
        <v>242</v>
      </c>
      <c r="M610" t="s">
        <v>546</v>
      </c>
      <c r="N610" t="s">
        <v>990</v>
      </c>
      <c r="O610">
        <v>34747</v>
      </c>
      <c r="P610">
        <v>34747</v>
      </c>
      <c r="Q610">
        <v>0</v>
      </c>
      <c r="R610">
        <v>0</v>
      </c>
      <c r="S610">
        <v>0</v>
      </c>
      <c r="T610">
        <v>0</v>
      </c>
      <c r="U610">
        <v>34747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14320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3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 t="s">
        <v>2</v>
      </c>
      <c r="CP610" t="s">
        <v>44</v>
      </c>
      <c r="CQ610" t="s">
        <v>862</v>
      </c>
      <c r="CR610" t="s">
        <v>863</v>
      </c>
      <c r="CS610" t="s">
        <v>545</v>
      </c>
      <c r="CT610" t="s">
        <v>860</v>
      </c>
      <c r="CU610" t="s">
        <v>851</v>
      </c>
      <c r="CV610" t="s">
        <v>546</v>
      </c>
      <c r="CW610">
        <v>2020</v>
      </c>
      <c r="CX610">
        <v>7</v>
      </c>
      <c r="CY610" t="s">
        <v>74</v>
      </c>
      <c r="CZ610" t="s">
        <v>76</v>
      </c>
      <c r="DA610" t="s">
        <v>70</v>
      </c>
      <c r="DB610" t="s">
        <v>545</v>
      </c>
      <c r="DC610" t="s">
        <v>115</v>
      </c>
      <c r="DD610" t="s">
        <v>548</v>
      </c>
      <c r="DE610" t="s">
        <v>547</v>
      </c>
      <c r="DF610">
        <v>3</v>
      </c>
      <c r="DG610" t="s">
        <v>991</v>
      </c>
      <c r="DH610" t="s">
        <v>75</v>
      </c>
      <c r="DI610" t="s">
        <v>75</v>
      </c>
      <c r="DJ610" t="s">
        <v>75</v>
      </c>
      <c r="DK610" t="s">
        <v>75</v>
      </c>
    </row>
    <row r="611" spans="1:115" x14ac:dyDescent="0.35">
      <c r="A611" t="s">
        <v>860</v>
      </c>
      <c r="B611" t="s">
        <v>985</v>
      </c>
      <c r="C611" t="s">
        <v>986</v>
      </c>
      <c r="D611" t="s">
        <v>1063</v>
      </c>
      <c r="E611" t="s">
        <v>988</v>
      </c>
      <c r="F611" t="s">
        <v>989</v>
      </c>
      <c r="G611" t="s">
        <v>242</v>
      </c>
      <c r="H611" t="s">
        <v>1024</v>
      </c>
      <c r="I611" t="s">
        <v>177</v>
      </c>
      <c r="J611" t="s">
        <v>1077</v>
      </c>
      <c r="K611" t="s">
        <v>75</v>
      </c>
      <c r="L611" t="s">
        <v>242</v>
      </c>
      <c r="M611" t="s">
        <v>242</v>
      </c>
      <c r="N611" t="s">
        <v>990</v>
      </c>
      <c r="O611">
        <v>39218</v>
      </c>
      <c r="P611">
        <v>39218</v>
      </c>
      <c r="Q611">
        <v>0</v>
      </c>
      <c r="R611">
        <v>0</v>
      </c>
      <c r="S611">
        <v>0</v>
      </c>
      <c r="T611">
        <v>0</v>
      </c>
      <c r="U611">
        <v>39218</v>
      </c>
      <c r="V611">
        <v>39218</v>
      </c>
      <c r="W611">
        <v>0</v>
      </c>
      <c r="X611">
        <v>0</v>
      </c>
      <c r="Y611">
        <v>0</v>
      </c>
      <c r="Z611">
        <v>0</v>
      </c>
      <c r="AA611">
        <v>39218</v>
      </c>
      <c r="AB611">
        <v>4</v>
      </c>
      <c r="AC611">
        <v>0</v>
      </c>
      <c r="AD611">
        <v>0</v>
      </c>
      <c r="AE611">
        <v>0</v>
      </c>
      <c r="AF611">
        <v>0</v>
      </c>
      <c r="AG611">
        <v>4</v>
      </c>
      <c r="AH611">
        <v>3</v>
      </c>
      <c r="AI611">
        <v>0</v>
      </c>
      <c r="AJ611">
        <v>0</v>
      </c>
      <c r="AK611">
        <v>0</v>
      </c>
      <c r="AL611">
        <v>0</v>
      </c>
      <c r="AM611">
        <v>3</v>
      </c>
      <c r="AN611">
        <v>3</v>
      </c>
      <c r="AO611">
        <v>0</v>
      </c>
      <c r="AP611">
        <v>0</v>
      </c>
      <c r="AQ611">
        <v>0</v>
      </c>
      <c r="AR611">
        <v>0</v>
      </c>
      <c r="AS611">
        <v>3</v>
      </c>
      <c r="AT611">
        <v>1396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3</v>
      </c>
      <c r="BY611">
        <v>3</v>
      </c>
      <c r="BZ611">
        <v>0</v>
      </c>
      <c r="CA611">
        <v>0</v>
      </c>
      <c r="CB611">
        <v>0</v>
      </c>
      <c r="CC611">
        <v>0</v>
      </c>
      <c r="CD611">
        <v>3</v>
      </c>
      <c r="CE611">
        <v>3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 t="s">
        <v>2</v>
      </c>
      <c r="CP611" t="s">
        <v>44</v>
      </c>
      <c r="CQ611" t="s">
        <v>862</v>
      </c>
      <c r="CR611" t="s">
        <v>863</v>
      </c>
      <c r="CS611" t="s">
        <v>176</v>
      </c>
      <c r="CT611" t="s">
        <v>860</v>
      </c>
      <c r="CU611" t="s">
        <v>851</v>
      </c>
      <c r="CV611" t="s">
        <v>177</v>
      </c>
      <c r="CW611">
        <v>2020</v>
      </c>
      <c r="CX611">
        <v>7</v>
      </c>
      <c r="CY611" t="s">
        <v>74</v>
      </c>
      <c r="CZ611" t="s">
        <v>76</v>
      </c>
      <c r="DA611" t="s">
        <v>70</v>
      </c>
      <c r="DB611" t="s">
        <v>70</v>
      </c>
      <c r="DC611" t="s">
        <v>135</v>
      </c>
      <c r="DD611" t="s">
        <v>179</v>
      </c>
      <c r="DE611" t="s">
        <v>178</v>
      </c>
      <c r="DF611">
        <v>3</v>
      </c>
      <c r="DG611" t="s">
        <v>991</v>
      </c>
      <c r="DH611" t="s">
        <v>75</v>
      </c>
      <c r="DI611" t="s">
        <v>75</v>
      </c>
      <c r="DJ611" t="s">
        <v>75</v>
      </c>
      <c r="DK611" t="s">
        <v>75</v>
      </c>
    </row>
    <row r="612" spans="1:115" x14ac:dyDescent="0.35">
      <c r="A612" t="s">
        <v>860</v>
      </c>
      <c r="B612" t="s">
        <v>994</v>
      </c>
      <c r="C612" t="s">
        <v>1004</v>
      </c>
      <c r="D612" t="s">
        <v>1005</v>
      </c>
      <c r="E612" t="s">
        <v>988</v>
      </c>
      <c r="F612" t="s">
        <v>1006</v>
      </c>
      <c r="G612" t="s">
        <v>242</v>
      </c>
      <c r="H612" t="s">
        <v>1024</v>
      </c>
      <c r="I612" t="s">
        <v>304</v>
      </c>
      <c r="J612" t="s">
        <v>1009</v>
      </c>
      <c r="K612" t="s">
        <v>75</v>
      </c>
      <c r="L612" t="s">
        <v>242</v>
      </c>
      <c r="M612" t="s">
        <v>304</v>
      </c>
      <c r="N612" t="s">
        <v>990</v>
      </c>
      <c r="O612">
        <v>17441</v>
      </c>
      <c r="P612">
        <v>17441</v>
      </c>
      <c r="Q612">
        <v>0</v>
      </c>
      <c r="R612">
        <v>0</v>
      </c>
      <c r="S612">
        <v>0</v>
      </c>
      <c r="T612">
        <v>0</v>
      </c>
      <c r="U612">
        <v>17441</v>
      </c>
      <c r="V612">
        <v>17441</v>
      </c>
      <c r="W612">
        <v>0</v>
      </c>
      <c r="X612">
        <v>0</v>
      </c>
      <c r="Y612">
        <v>0</v>
      </c>
      <c r="Z612">
        <v>0</v>
      </c>
      <c r="AA612">
        <v>17441</v>
      </c>
      <c r="AB612">
        <v>3</v>
      </c>
      <c r="AC612">
        <v>0</v>
      </c>
      <c r="AD612">
        <v>3</v>
      </c>
      <c r="AE612">
        <v>0</v>
      </c>
      <c r="AF612">
        <v>8</v>
      </c>
      <c r="AG612">
        <v>6</v>
      </c>
      <c r="AH612">
        <v>3</v>
      </c>
      <c r="AI612">
        <v>0</v>
      </c>
      <c r="AJ612">
        <v>0</v>
      </c>
      <c r="AK612">
        <v>0</v>
      </c>
      <c r="AL612">
        <v>8</v>
      </c>
      <c r="AM612">
        <v>3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3345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1</v>
      </c>
      <c r="BY612">
        <v>1</v>
      </c>
      <c r="BZ612">
        <v>0</v>
      </c>
      <c r="CA612">
        <v>0</v>
      </c>
      <c r="CB612">
        <v>3</v>
      </c>
      <c r="CC612">
        <v>3</v>
      </c>
      <c r="CD612">
        <v>3</v>
      </c>
      <c r="CE612">
        <v>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 t="s">
        <v>2</v>
      </c>
      <c r="CP612" t="s">
        <v>44</v>
      </c>
      <c r="CQ612" t="s">
        <v>862</v>
      </c>
      <c r="CR612" t="s">
        <v>863</v>
      </c>
      <c r="CS612" t="s">
        <v>322</v>
      </c>
      <c r="CT612" t="s">
        <v>860</v>
      </c>
      <c r="CU612" t="s">
        <v>852</v>
      </c>
      <c r="CV612" t="s">
        <v>323</v>
      </c>
      <c r="CW612">
        <v>2014</v>
      </c>
      <c r="CX612">
        <v>5</v>
      </c>
      <c r="CY612" t="s">
        <v>74</v>
      </c>
      <c r="CZ612" t="s">
        <v>217</v>
      </c>
      <c r="DA612" t="s">
        <v>70</v>
      </c>
      <c r="DB612" t="s">
        <v>283</v>
      </c>
      <c r="DC612" t="s">
        <v>285</v>
      </c>
      <c r="DD612" t="s">
        <v>325</v>
      </c>
      <c r="DE612" t="s">
        <v>324</v>
      </c>
      <c r="DF612">
        <v>1</v>
      </c>
      <c r="DG612" t="s">
        <v>991</v>
      </c>
      <c r="DH612" t="s">
        <v>75</v>
      </c>
      <c r="DI612" t="s">
        <v>75</v>
      </c>
      <c r="DJ612" t="s">
        <v>75</v>
      </c>
      <c r="DK612" t="s">
        <v>75</v>
      </c>
    </row>
    <row r="613" spans="1:115" x14ac:dyDescent="0.35">
      <c r="A613" t="s">
        <v>860</v>
      </c>
      <c r="B613" t="s">
        <v>1139</v>
      </c>
      <c r="C613" t="s">
        <v>1148</v>
      </c>
      <c r="D613" t="s">
        <v>1149</v>
      </c>
      <c r="E613" t="s">
        <v>988</v>
      </c>
      <c r="F613" t="s">
        <v>1150</v>
      </c>
      <c r="G613" t="s">
        <v>242</v>
      </c>
      <c r="H613" t="s">
        <v>1024</v>
      </c>
      <c r="I613" t="s">
        <v>629</v>
      </c>
      <c r="J613" t="s">
        <v>1240</v>
      </c>
      <c r="K613" t="s">
        <v>75</v>
      </c>
      <c r="L613" t="s">
        <v>242</v>
      </c>
      <c r="M613" t="s">
        <v>242</v>
      </c>
      <c r="N613" t="s">
        <v>990</v>
      </c>
      <c r="O613">
        <v>27009</v>
      </c>
      <c r="P613">
        <v>27009</v>
      </c>
      <c r="Q613">
        <v>0</v>
      </c>
      <c r="R613">
        <v>0</v>
      </c>
      <c r="S613">
        <v>0</v>
      </c>
      <c r="T613">
        <v>0</v>
      </c>
      <c r="U613">
        <v>27009</v>
      </c>
      <c r="V613">
        <v>27009</v>
      </c>
      <c r="W613">
        <v>0</v>
      </c>
      <c r="X613">
        <v>0</v>
      </c>
      <c r="Y613">
        <v>0</v>
      </c>
      <c r="Z613">
        <v>0</v>
      </c>
      <c r="AA613">
        <v>27009</v>
      </c>
      <c r="AB613">
        <v>2</v>
      </c>
      <c r="AC613">
        <v>2</v>
      </c>
      <c r="AD613">
        <v>2</v>
      </c>
      <c r="AE613">
        <v>2</v>
      </c>
      <c r="AF613">
        <v>0</v>
      </c>
      <c r="AG613">
        <v>2</v>
      </c>
      <c r="AH613">
        <v>2</v>
      </c>
      <c r="AI613">
        <v>2</v>
      </c>
      <c r="AJ613">
        <v>2</v>
      </c>
      <c r="AK613">
        <v>0</v>
      </c>
      <c r="AL613">
        <v>0</v>
      </c>
      <c r="AM613">
        <v>2</v>
      </c>
      <c r="AN613">
        <v>2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1480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2</v>
      </c>
      <c r="BY613">
        <v>2</v>
      </c>
      <c r="BZ613">
        <v>0</v>
      </c>
      <c r="CA613">
        <v>0</v>
      </c>
      <c r="CB613">
        <v>0</v>
      </c>
      <c r="CC613">
        <v>0</v>
      </c>
      <c r="CD613">
        <v>4</v>
      </c>
      <c r="CE613">
        <v>2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 t="s">
        <v>2</v>
      </c>
      <c r="CP613" t="s">
        <v>44</v>
      </c>
      <c r="CQ613" t="s">
        <v>862</v>
      </c>
      <c r="CR613" t="s">
        <v>863</v>
      </c>
      <c r="CS613" t="s">
        <v>628</v>
      </c>
      <c r="CT613" t="s">
        <v>860</v>
      </c>
      <c r="CU613" t="s">
        <v>857</v>
      </c>
      <c r="CV613" t="s">
        <v>629</v>
      </c>
      <c r="CW613">
        <v>2020</v>
      </c>
      <c r="CX613">
        <v>9</v>
      </c>
      <c r="CY613" t="s">
        <v>74</v>
      </c>
      <c r="CZ613" t="s">
        <v>270</v>
      </c>
      <c r="DA613" t="s">
        <v>70</v>
      </c>
      <c r="DB613" t="s">
        <v>626</v>
      </c>
      <c r="DC613" t="s">
        <v>627</v>
      </c>
      <c r="DD613" t="s">
        <v>631</v>
      </c>
      <c r="DE613" t="s">
        <v>630</v>
      </c>
      <c r="DF613">
        <v>2</v>
      </c>
      <c r="DG613" t="s">
        <v>991</v>
      </c>
      <c r="DH613" t="s">
        <v>75</v>
      </c>
      <c r="DI613" t="s">
        <v>75</v>
      </c>
      <c r="DJ613" t="s">
        <v>75</v>
      </c>
      <c r="DK613" t="s">
        <v>75</v>
      </c>
    </row>
    <row r="614" spans="1:115" x14ac:dyDescent="0.35">
      <c r="A614" t="s">
        <v>860</v>
      </c>
      <c r="B614" t="s">
        <v>1139</v>
      </c>
      <c r="C614" t="s">
        <v>1148</v>
      </c>
      <c r="D614" t="s">
        <v>1149</v>
      </c>
      <c r="E614" t="s">
        <v>988</v>
      </c>
      <c r="F614" t="s">
        <v>1150</v>
      </c>
      <c r="G614" t="s">
        <v>242</v>
      </c>
      <c r="H614" t="s">
        <v>1024</v>
      </c>
      <c r="I614" t="s">
        <v>633</v>
      </c>
      <c r="J614" t="s">
        <v>1241</v>
      </c>
      <c r="K614" t="s">
        <v>75</v>
      </c>
      <c r="L614" t="s">
        <v>242</v>
      </c>
      <c r="M614" t="s">
        <v>242</v>
      </c>
      <c r="N614" t="s">
        <v>990</v>
      </c>
      <c r="O614">
        <v>40240</v>
      </c>
      <c r="P614">
        <v>40240</v>
      </c>
      <c r="Q614">
        <v>0</v>
      </c>
      <c r="R614">
        <v>0</v>
      </c>
      <c r="S614">
        <v>0</v>
      </c>
      <c r="T614">
        <v>0</v>
      </c>
      <c r="U614">
        <v>40240</v>
      </c>
      <c r="V614">
        <v>40240</v>
      </c>
      <c r="W614">
        <v>0</v>
      </c>
      <c r="X614">
        <v>0</v>
      </c>
      <c r="Y614">
        <v>0</v>
      </c>
      <c r="Z614">
        <v>0</v>
      </c>
      <c r="AA614">
        <v>40240</v>
      </c>
      <c r="AB614">
        <v>6</v>
      </c>
      <c r="AC614">
        <v>0</v>
      </c>
      <c r="AD614">
        <v>0</v>
      </c>
      <c r="AE614">
        <v>0</v>
      </c>
      <c r="AF614">
        <v>0</v>
      </c>
      <c r="AG614">
        <v>6</v>
      </c>
      <c r="AH614">
        <v>4</v>
      </c>
      <c r="AI614">
        <v>0</v>
      </c>
      <c r="AJ614">
        <v>0</v>
      </c>
      <c r="AK614">
        <v>0</v>
      </c>
      <c r="AL614">
        <v>0</v>
      </c>
      <c r="AM614">
        <v>4</v>
      </c>
      <c r="AN614">
        <v>4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5454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4</v>
      </c>
      <c r="BY614">
        <v>4</v>
      </c>
      <c r="BZ614">
        <v>0</v>
      </c>
      <c r="CA614">
        <v>0</v>
      </c>
      <c r="CB614">
        <v>3</v>
      </c>
      <c r="CC614">
        <v>3</v>
      </c>
      <c r="CD614">
        <v>4</v>
      </c>
      <c r="CE614">
        <v>4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 t="s">
        <v>2</v>
      </c>
      <c r="CP614" t="s">
        <v>44</v>
      </c>
      <c r="CQ614" t="s">
        <v>862</v>
      </c>
      <c r="CR614" t="s">
        <v>863</v>
      </c>
      <c r="CS614" t="s">
        <v>632</v>
      </c>
      <c r="CT614" t="s">
        <v>860</v>
      </c>
      <c r="CU614" t="s">
        <v>857</v>
      </c>
      <c r="CV614" t="s">
        <v>633</v>
      </c>
      <c r="CW614">
        <v>2020</v>
      </c>
      <c r="CX614">
        <v>9</v>
      </c>
      <c r="CY614" t="s">
        <v>74</v>
      </c>
      <c r="CZ614" t="s">
        <v>270</v>
      </c>
      <c r="DA614" t="s">
        <v>70</v>
      </c>
      <c r="DB614" t="s">
        <v>626</v>
      </c>
      <c r="DC614" t="s">
        <v>627</v>
      </c>
      <c r="DD614" t="s">
        <v>635</v>
      </c>
      <c r="DE614" t="s">
        <v>634</v>
      </c>
      <c r="DF614">
        <v>3</v>
      </c>
      <c r="DG614" t="s">
        <v>991</v>
      </c>
      <c r="DH614" t="s">
        <v>75</v>
      </c>
      <c r="DI614" t="s">
        <v>75</v>
      </c>
      <c r="DJ614" t="s">
        <v>75</v>
      </c>
      <c r="DK614" t="s">
        <v>75</v>
      </c>
    </row>
    <row r="615" spans="1:115" x14ac:dyDescent="0.35">
      <c r="A615" t="s">
        <v>860</v>
      </c>
      <c r="B615" t="s">
        <v>985</v>
      </c>
      <c r="C615" t="s">
        <v>986</v>
      </c>
      <c r="D615" t="s">
        <v>1063</v>
      </c>
      <c r="E615" t="s">
        <v>988</v>
      </c>
      <c r="F615" t="s">
        <v>989</v>
      </c>
      <c r="G615" t="s">
        <v>242</v>
      </c>
      <c r="H615" t="s">
        <v>1024</v>
      </c>
      <c r="I615" t="s">
        <v>193</v>
      </c>
      <c r="J615" t="s">
        <v>1081</v>
      </c>
      <c r="K615" t="s">
        <v>75</v>
      </c>
      <c r="L615" t="s">
        <v>242</v>
      </c>
      <c r="M615" t="s">
        <v>242</v>
      </c>
      <c r="N615" t="s">
        <v>990</v>
      </c>
      <c r="O615">
        <v>1791</v>
      </c>
      <c r="P615">
        <v>1791</v>
      </c>
      <c r="Q615">
        <v>0</v>
      </c>
      <c r="R615">
        <v>0</v>
      </c>
      <c r="S615">
        <v>0</v>
      </c>
      <c r="T615">
        <v>0</v>
      </c>
      <c r="U615">
        <v>1791</v>
      </c>
      <c r="V615">
        <v>1791</v>
      </c>
      <c r="W615">
        <v>0</v>
      </c>
      <c r="X615">
        <v>0</v>
      </c>
      <c r="Y615">
        <v>0</v>
      </c>
      <c r="Z615">
        <v>0</v>
      </c>
      <c r="AA615">
        <v>1791</v>
      </c>
      <c r="AB615">
        <v>4</v>
      </c>
      <c r="AC615">
        <v>0</v>
      </c>
      <c r="AD615">
        <v>4</v>
      </c>
      <c r="AE615">
        <v>1</v>
      </c>
      <c r="AF615">
        <v>0</v>
      </c>
      <c r="AG615">
        <v>8</v>
      </c>
      <c r="AH615">
        <v>3</v>
      </c>
      <c r="AI615">
        <v>0</v>
      </c>
      <c r="AJ615">
        <v>3</v>
      </c>
      <c r="AK615">
        <v>1</v>
      </c>
      <c r="AL615">
        <v>0</v>
      </c>
      <c r="AM615">
        <v>6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221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1</v>
      </c>
      <c r="BY615">
        <v>1</v>
      </c>
      <c r="BZ615">
        <v>0</v>
      </c>
      <c r="CA615">
        <v>0</v>
      </c>
      <c r="CB615">
        <v>3</v>
      </c>
      <c r="CC615">
        <v>6</v>
      </c>
      <c r="CD615">
        <v>3</v>
      </c>
      <c r="CE615">
        <v>6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 t="s">
        <v>2</v>
      </c>
      <c r="CP615" t="s">
        <v>44</v>
      </c>
      <c r="CQ615" t="s">
        <v>864</v>
      </c>
      <c r="CR615" t="s">
        <v>865</v>
      </c>
      <c r="CS615" t="s">
        <v>192</v>
      </c>
      <c r="CT615" t="s">
        <v>860</v>
      </c>
      <c r="CU615" t="s">
        <v>851</v>
      </c>
      <c r="CV615" t="s">
        <v>193</v>
      </c>
      <c r="CW615">
        <v>2020</v>
      </c>
      <c r="CX615">
        <v>9</v>
      </c>
      <c r="CY615" t="s">
        <v>74</v>
      </c>
      <c r="CZ615" t="s">
        <v>76</v>
      </c>
      <c r="DA615" t="s">
        <v>70</v>
      </c>
      <c r="DB615" t="s">
        <v>70</v>
      </c>
      <c r="DC615" t="s">
        <v>135</v>
      </c>
      <c r="DD615" t="s">
        <v>195</v>
      </c>
      <c r="DE615" t="s">
        <v>194</v>
      </c>
      <c r="DF615">
        <v>0</v>
      </c>
      <c r="DG615" t="s">
        <v>991</v>
      </c>
      <c r="DH615" t="s">
        <v>75</v>
      </c>
      <c r="DI615" t="s">
        <v>75</v>
      </c>
      <c r="DJ615" t="s">
        <v>75</v>
      </c>
      <c r="DK615" t="s">
        <v>75</v>
      </c>
    </row>
    <row r="616" spans="1:115" x14ac:dyDescent="0.35">
      <c r="A616" t="s">
        <v>860</v>
      </c>
      <c r="B616" t="s">
        <v>985</v>
      </c>
      <c r="C616" t="s">
        <v>986</v>
      </c>
      <c r="D616" t="s">
        <v>1063</v>
      </c>
      <c r="E616" t="s">
        <v>988</v>
      </c>
      <c r="F616" t="s">
        <v>989</v>
      </c>
      <c r="G616" t="s">
        <v>242</v>
      </c>
      <c r="H616" t="s">
        <v>1024</v>
      </c>
      <c r="I616" t="s">
        <v>1087</v>
      </c>
      <c r="J616" t="s">
        <v>1088</v>
      </c>
      <c r="K616" t="s">
        <v>75</v>
      </c>
      <c r="L616" t="s">
        <v>242</v>
      </c>
      <c r="M616" t="s">
        <v>242</v>
      </c>
      <c r="N616" t="s">
        <v>990</v>
      </c>
      <c r="O616">
        <v>3972</v>
      </c>
      <c r="P616">
        <v>3972</v>
      </c>
      <c r="Q616">
        <v>0</v>
      </c>
      <c r="R616">
        <v>0</v>
      </c>
      <c r="S616">
        <v>0</v>
      </c>
      <c r="T616">
        <v>0</v>
      </c>
      <c r="U616">
        <v>3972</v>
      </c>
      <c r="V616">
        <v>3972</v>
      </c>
      <c r="W616">
        <v>0</v>
      </c>
      <c r="X616">
        <v>0</v>
      </c>
      <c r="Y616">
        <v>0</v>
      </c>
      <c r="Z616">
        <v>0</v>
      </c>
      <c r="AA616">
        <v>3972</v>
      </c>
      <c r="AB616">
        <v>6</v>
      </c>
      <c r="AC616">
        <v>0</v>
      </c>
      <c r="AD616">
        <v>12</v>
      </c>
      <c r="AE616">
        <v>0</v>
      </c>
      <c r="AF616">
        <v>0</v>
      </c>
      <c r="AG616">
        <v>18</v>
      </c>
      <c r="AH616">
        <v>5</v>
      </c>
      <c r="AI616">
        <v>0</v>
      </c>
      <c r="AJ616">
        <v>9</v>
      </c>
      <c r="AK616">
        <v>0</v>
      </c>
      <c r="AL616">
        <v>0</v>
      </c>
      <c r="AM616">
        <v>14</v>
      </c>
      <c r="AN616">
        <v>2</v>
      </c>
      <c r="AO616">
        <v>0</v>
      </c>
      <c r="AP616">
        <v>0</v>
      </c>
      <c r="AQ616">
        <v>0</v>
      </c>
      <c r="AR616">
        <v>0</v>
      </c>
      <c r="AS616">
        <v>2</v>
      </c>
      <c r="AT616">
        <v>490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2</v>
      </c>
      <c r="BY616">
        <v>2</v>
      </c>
      <c r="BZ616">
        <v>0</v>
      </c>
      <c r="CA616">
        <v>0</v>
      </c>
      <c r="CB616">
        <v>5</v>
      </c>
      <c r="CC616">
        <v>14</v>
      </c>
      <c r="CD616">
        <v>5</v>
      </c>
      <c r="CE616">
        <v>14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 t="s">
        <v>2</v>
      </c>
      <c r="CP616" t="s">
        <v>44</v>
      </c>
      <c r="CQ616" t="s">
        <v>864</v>
      </c>
      <c r="CR616" t="s">
        <v>865</v>
      </c>
      <c r="CS616" t="s">
        <v>208</v>
      </c>
      <c r="CT616" t="s">
        <v>860</v>
      </c>
      <c r="CU616" t="s">
        <v>851</v>
      </c>
      <c r="CV616" t="s">
        <v>209</v>
      </c>
      <c r="CW616">
        <v>2021</v>
      </c>
      <c r="CX616">
        <v>5</v>
      </c>
      <c r="CY616" t="s">
        <v>74</v>
      </c>
      <c r="CZ616" t="s">
        <v>76</v>
      </c>
      <c r="DA616" t="s">
        <v>70</v>
      </c>
      <c r="DB616" t="s">
        <v>70</v>
      </c>
      <c r="DC616" t="s">
        <v>135</v>
      </c>
      <c r="DD616" t="s">
        <v>211</v>
      </c>
      <c r="DE616" t="s">
        <v>210</v>
      </c>
      <c r="DF616">
        <v>2</v>
      </c>
      <c r="DG616" t="s">
        <v>991</v>
      </c>
      <c r="DH616" t="s">
        <v>75</v>
      </c>
      <c r="DI616" t="s">
        <v>75</v>
      </c>
      <c r="DJ616" t="s">
        <v>75</v>
      </c>
      <c r="DK616" t="s">
        <v>75</v>
      </c>
    </row>
    <row r="617" spans="1:115" x14ac:dyDescent="0.35">
      <c r="A617" t="s">
        <v>860</v>
      </c>
      <c r="B617" t="s">
        <v>1139</v>
      </c>
      <c r="C617" t="s">
        <v>1148</v>
      </c>
      <c r="D617" t="s">
        <v>1272</v>
      </c>
      <c r="E617" t="s">
        <v>988</v>
      </c>
      <c r="F617" t="s">
        <v>1150</v>
      </c>
      <c r="G617" t="s">
        <v>242</v>
      </c>
      <c r="H617" t="s">
        <v>1024</v>
      </c>
      <c r="I617" t="s">
        <v>638</v>
      </c>
      <c r="J617" t="s">
        <v>1273</v>
      </c>
      <c r="K617" t="s">
        <v>75</v>
      </c>
      <c r="L617" t="s">
        <v>242</v>
      </c>
      <c r="M617" t="s">
        <v>242</v>
      </c>
      <c r="N617" t="s">
        <v>990</v>
      </c>
      <c r="O617">
        <v>15116</v>
      </c>
      <c r="P617">
        <v>15116</v>
      </c>
      <c r="Q617">
        <v>0</v>
      </c>
      <c r="R617">
        <v>0</v>
      </c>
      <c r="S617">
        <v>0</v>
      </c>
      <c r="T617">
        <v>0</v>
      </c>
      <c r="U617">
        <v>15116</v>
      </c>
      <c r="V617">
        <v>15116</v>
      </c>
      <c r="W617">
        <v>0</v>
      </c>
      <c r="X617">
        <v>0</v>
      </c>
      <c r="Y617">
        <v>0</v>
      </c>
      <c r="Z617">
        <v>0</v>
      </c>
      <c r="AA617">
        <v>15116</v>
      </c>
      <c r="AB617">
        <v>5</v>
      </c>
      <c r="AC617">
        <v>4</v>
      </c>
      <c r="AD617">
        <v>12</v>
      </c>
      <c r="AE617">
        <v>2</v>
      </c>
      <c r="AF617">
        <v>0</v>
      </c>
      <c r="AG617">
        <v>13</v>
      </c>
      <c r="AH617">
        <v>3</v>
      </c>
      <c r="AI617">
        <v>2</v>
      </c>
      <c r="AJ617">
        <v>7</v>
      </c>
      <c r="AK617">
        <v>2</v>
      </c>
      <c r="AL617">
        <v>0</v>
      </c>
      <c r="AM617">
        <v>8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456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1</v>
      </c>
      <c r="BZ617">
        <v>0</v>
      </c>
      <c r="CA617">
        <v>0</v>
      </c>
      <c r="CB617">
        <v>5</v>
      </c>
      <c r="CC617">
        <v>8</v>
      </c>
      <c r="CD617">
        <v>5</v>
      </c>
      <c r="CE617">
        <v>8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 t="s">
        <v>2</v>
      </c>
      <c r="CP617" t="s">
        <v>44</v>
      </c>
      <c r="CQ617" t="s">
        <v>864</v>
      </c>
      <c r="CR617" t="s">
        <v>865</v>
      </c>
      <c r="CS617" t="s">
        <v>636</v>
      </c>
      <c r="CT617" t="s">
        <v>860</v>
      </c>
      <c r="CU617" t="s">
        <v>857</v>
      </c>
      <c r="CV617" t="s">
        <v>638</v>
      </c>
      <c r="CW617">
        <v>2020</v>
      </c>
      <c r="CX617">
        <v>5</v>
      </c>
      <c r="CY617" t="s">
        <v>74</v>
      </c>
      <c r="CZ617" t="s">
        <v>270</v>
      </c>
      <c r="DA617" t="s">
        <v>70</v>
      </c>
      <c r="DB617" t="s">
        <v>626</v>
      </c>
      <c r="DC617" t="s">
        <v>637</v>
      </c>
      <c r="DD617" t="s">
        <v>640</v>
      </c>
      <c r="DE617" t="s">
        <v>639</v>
      </c>
      <c r="DF617">
        <v>1</v>
      </c>
      <c r="DG617" t="s">
        <v>991</v>
      </c>
      <c r="DH617" t="s">
        <v>75</v>
      </c>
      <c r="DI617" t="s">
        <v>75</v>
      </c>
      <c r="DJ617" t="s">
        <v>75</v>
      </c>
      <c r="DK617" t="s">
        <v>75</v>
      </c>
    </row>
    <row r="618" spans="1:115" x14ac:dyDescent="0.35">
      <c r="A618" t="s">
        <v>860</v>
      </c>
      <c r="B618" t="s">
        <v>985</v>
      </c>
      <c r="C618" t="s">
        <v>1017</v>
      </c>
      <c r="D618" t="s">
        <v>1042</v>
      </c>
      <c r="E618" t="s">
        <v>988</v>
      </c>
      <c r="F618" t="s">
        <v>1019</v>
      </c>
      <c r="G618" t="s">
        <v>242</v>
      </c>
      <c r="H618" t="s">
        <v>1024</v>
      </c>
      <c r="I618" t="s">
        <v>1168</v>
      </c>
      <c r="J618" t="s">
        <v>1169</v>
      </c>
      <c r="K618" t="s">
        <v>75</v>
      </c>
      <c r="L618" t="s">
        <v>242</v>
      </c>
      <c r="M618" t="s">
        <v>242</v>
      </c>
      <c r="N618" t="s">
        <v>990</v>
      </c>
      <c r="O618">
        <v>786</v>
      </c>
      <c r="P618">
        <v>786</v>
      </c>
      <c r="Q618">
        <v>0</v>
      </c>
      <c r="R618">
        <v>0</v>
      </c>
      <c r="S618">
        <v>0</v>
      </c>
      <c r="T618">
        <v>0</v>
      </c>
      <c r="U618">
        <v>786</v>
      </c>
      <c r="V618">
        <v>786</v>
      </c>
      <c r="W618">
        <v>0</v>
      </c>
      <c r="X618">
        <v>0</v>
      </c>
      <c r="Y618">
        <v>0</v>
      </c>
      <c r="Z618">
        <v>0</v>
      </c>
      <c r="AA618">
        <v>786</v>
      </c>
      <c r="AB618">
        <v>1</v>
      </c>
      <c r="AC618">
        <v>3</v>
      </c>
      <c r="AD618">
        <v>4</v>
      </c>
      <c r="AE618">
        <v>3</v>
      </c>
      <c r="AF618">
        <v>0</v>
      </c>
      <c r="AG618">
        <v>2</v>
      </c>
      <c r="AH618">
        <v>1</v>
      </c>
      <c r="AI618">
        <v>1</v>
      </c>
      <c r="AJ618">
        <v>1</v>
      </c>
      <c r="AK618">
        <v>2</v>
      </c>
      <c r="AL618">
        <v>0</v>
      </c>
      <c r="AM618">
        <v>1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69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1</v>
      </c>
      <c r="BY618">
        <v>1</v>
      </c>
      <c r="BZ618">
        <v>0</v>
      </c>
      <c r="CA618">
        <v>0</v>
      </c>
      <c r="CB618">
        <v>2</v>
      </c>
      <c r="CC618">
        <v>1</v>
      </c>
      <c r="CD618">
        <v>2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 t="s">
        <v>2</v>
      </c>
      <c r="CP618" t="s">
        <v>44</v>
      </c>
      <c r="CQ618" t="s">
        <v>864</v>
      </c>
      <c r="CR618" t="s">
        <v>865</v>
      </c>
      <c r="CS618" t="s">
        <v>533</v>
      </c>
      <c r="CT618" t="s">
        <v>860</v>
      </c>
      <c r="CU618" t="s">
        <v>851</v>
      </c>
      <c r="CV618" t="s">
        <v>534</v>
      </c>
      <c r="CW618">
        <v>2020</v>
      </c>
      <c r="CX618">
        <v>6</v>
      </c>
      <c r="CY618" t="s">
        <v>74</v>
      </c>
      <c r="CZ618" t="s">
        <v>495</v>
      </c>
      <c r="DA618" t="s">
        <v>70</v>
      </c>
      <c r="DB618" t="s">
        <v>527</v>
      </c>
      <c r="DC618" t="s">
        <v>491</v>
      </c>
      <c r="DD618" t="s">
        <v>75</v>
      </c>
      <c r="DE618" t="s">
        <v>75</v>
      </c>
      <c r="DF618">
        <v>1</v>
      </c>
      <c r="DG618" t="s">
        <v>991</v>
      </c>
      <c r="DH618" t="s">
        <v>75</v>
      </c>
      <c r="DI618" t="s">
        <v>75</v>
      </c>
      <c r="DJ618" t="s">
        <v>75</v>
      </c>
      <c r="DK618" t="s">
        <v>75</v>
      </c>
    </row>
    <row r="619" spans="1:115" x14ac:dyDescent="0.35">
      <c r="A619" t="s">
        <v>860</v>
      </c>
      <c r="B619" t="s">
        <v>985</v>
      </c>
      <c r="C619" t="s">
        <v>1017</v>
      </c>
      <c r="D619" t="s">
        <v>1042</v>
      </c>
      <c r="E619" t="s">
        <v>988</v>
      </c>
      <c r="F619" t="s">
        <v>1019</v>
      </c>
      <c r="G619" t="s">
        <v>242</v>
      </c>
      <c r="H619" t="s">
        <v>1024</v>
      </c>
      <c r="I619" t="s">
        <v>497</v>
      </c>
      <c r="J619" t="s">
        <v>1160</v>
      </c>
      <c r="K619" t="s">
        <v>75</v>
      </c>
      <c r="L619" t="s">
        <v>242</v>
      </c>
      <c r="M619" t="s">
        <v>242</v>
      </c>
      <c r="N619" t="s">
        <v>990</v>
      </c>
      <c r="O619">
        <v>10481</v>
      </c>
      <c r="P619">
        <v>10481</v>
      </c>
      <c r="Q619">
        <v>0</v>
      </c>
      <c r="R619">
        <v>0</v>
      </c>
      <c r="S619">
        <v>0</v>
      </c>
      <c r="T619">
        <v>0</v>
      </c>
      <c r="U619">
        <v>10481</v>
      </c>
      <c r="V619">
        <v>10481</v>
      </c>
      <c r="W619">
        <v>0</v>
      </c>
      <c r="X619">
        <v>0</v>
      </c>
      <c r="Y619">
        <v>0</v>
      </c>
      <c r="Z619">
        <v>0</v>
      </c>
      <c r="AA619">
        <v>10481</v>
      </c>
      <c r="AB619">
        <v>9</v>
      </c>
      <c r="AC619">
        <v>0</v>
      </c>
      <c r="AD619">
        <v>1</v>
      </c>
      <c r="AE619">
        <v>0</v>
      </c>
      <c r="AF619">
        <v>0</v>
      </c>
      <c r="AG619">
        <v>10</v>
      </c>
      <c r="AH619">
        <v>5</v>
      </c>
      <c r="AI619">
        <v>0</v>
      </c>
      <c r="AJ619">
        <v>0</v>
      </c>
      <c r="AK619">
        <v>0</v>
      </c>
      <c r="AL619">
        <v>0</v>
      </c>
      <c r="AM619">
        <v>5</v>
      </c>
      <c r="AN619">
        <v>2</v>
      </c>
      <c r="AO619">
        <v>0</v>
      </c>
      <c r="AP619">
        <v>0</v>
      </c>
      <c r="AQ619">
        <v>0</v>
      </c>
      <c r="AR619">
        <v>0</v>
      </c>
      <c r="AS619">
        <v>2</v>
      </c>
      <c r="AT619">
        <v>804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</v>
      </c>
      <c r="BY619">
        <v>2</v>
      </c>
      <c r="BZ619">
        <v>0</v>
      </c>
      <c r="CA619">
        <v>0</v>
      </c>
      <c r="CB619">
        <v>5</v>
      </c>
      <c r="CC619">
        <v>5</v>
      </c>
      <c r="CD619">
        <v>5</v>
      </c>
      <c r="CE619">
        <v>5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 t="s">
        <v>2</v>
      </c>
      <c r="CP619" t="s">
        <v>44</v>
      </c>
      <c r="CQ619" t="s">
        <v>864</v>
      </c>
      <c r="CR619" t="s">
        <v>865</v>
      </c>
      <c r="CS619" t="s">
        <v>517</v>
      </c>
      <c r="CT619" t="s">
        <v>860</v>
      </c>
      <c r="CU619" t="s">
        <v>851</v>
      </c>
      <c r="CV619" t="s">
        <v>518</v>
      </c>
      <c r="CW619">
        <v>2021</v>
      </c>
      <c r="CX619">
        <v>9</v>
      </c>
      <c r="CY619" t="s">
        <v>74</v>
      </c>
      <c r="CZ619" t="s">
        <v>83</v>
      </c>
      <c r="DA619" t="s">
        <v>70</v>
      </c>
      <c r="DB619" t="s">
        <v>484</v>
      </c>
      <c r="DC619" t="s">
        <v>491</v>
      </c>
      <c r="DD619" t="s">
        <v>499</v>
      </c>
      <c r="DE619" t="s">
        <v>498</v>
      </c>
      <c r="DF619">
        <v>2</v>
      </c>
      <c r="DG619" t="s">
        <v>991</v>
      </c>
      <c r="DH619" t="s">
        <v>75</v>
      </c>
      <c r="DI619" t="s">
        <v>75</v>
      </c>
      <c r="DJ619" t="s">
        <v>75</v>
      </c>
      <c r="DK619" t="s">
        <v>75</v>
      </c>
    </row>
    <row r="620" spans="1:115" x14ac:dyDescent="0.35">
      <c r="A620" t="s">
        <v>860</v>
      </c>
      <c r="B620" t="s">
        <v>1000</v>
      </c>
      <c r="C620" t="s">
        <v>1001</v>
      </c>
      <c r="D620" t="s">
        <v>1002</v>
      </c>
      <c r="E620" t="s">
        <v>988</v>
      </c>
      <c r="F620" t="s">
        <v>1003</v>
      </c>
      <c r="G620" t="s">
        <v>242</v>
      </c>
      <c r="H620" t="s">
        <v>1024</v>
      </c>
      <c r="I620" t="s">
        <v>264</v>
      </c>
      <c r="J620" t="s">
        <v>1031</v>
      </c>
      <c r="K620" t="s">
        <v>75</v>
      </c>
      <c r="L620" t="s">
        <v>242</v>
      </c>
      <c r="M620" t="s">
        <v>264</v>
      </c>
      <c r="N620" t="s">
        <v>990</v>
      </c>
      <c r="O620">
        <v>4677</v>
      </c>
      <c r="P620">
        <v>4677</v>
      </c>
      <c r="Q620">
        <v>0</v>
      </c>
      <c r="R620">
        <v>0</v>
      </c>
      <c r="S620">
        <v>0</v>
      </c>
      <c r="T620">
        <v>0</v>
      </c>
      <c r="U620">
        <v>4677</v>
      </c>
      <c r="V620">
        <v>4677</v>
      </c>
      <c r="W620">
        <v>0</v>
      </c>
      <c r="X620">
        <v>0</v>
      </c>
      <c r="Y620">
        <v>0</v>
      </c>
      <c r="Z620">
        <v>0</v>
      </c>
      <c r="AA620">
        <v>4677</v>
      </c>
      <c r="AB620">
        <v>2</v>
      </c>
      <c r="AC620">
        <v>0</v>
      </c>
      <c r="AD620">
        <v>6</v>
      </c>
      <c r="AE620">
        <v>0</v>
      </c>
      <c r="AF620">
        <v>0</v>
      </c>
      <c r="AG620">
        <v>8</v>
      </c>
      <c r="AH620">
        <v>1</v>
      </c>
      <c r="AI620">
        <v>0</v>
      </c>
      <c r="AJ620">
        <v>6</v>
      </c>
      <c r="AK620">
        <v>0</v>
      </c>
      <c r="AL620">
        <v>0</v>
      </c>
      <c r="AM620">
        <v>7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551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7</v>
      </c>
      <c r="CD620">
        <v>1</v>
      </c>
      <c r="CE620">
        <v>7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 t="s">
        <v>2</v>
      </c>
      <c r="CP620" t="s">
        <v>44</v>
      </c>
      <c r="CQ620" t="s">
        <v>864</v>
      </c>
      <c r="CR620" t="s">
        <v>865</v>
      </c>
      <c r="CS620" t="s">
        <v>276</v>
      </c>
      <c r="CT620" t="s">
        <v>860</v>
      </c>
      <c r="CU620" t="s">
        <v>853</v>
      </c>
      <c r="CV620" t="s">
        <v>264</v>
      </c>
      <c r="CW620">
        <v>2021</v>
      </c>
      <c r="CX620">
        <v>7</v>
      </c>
      <c r="CY620" t="s">
        <v>74</v>
      </c>
      <c r="CZ620" t="s">
        <v>279</v>
      </c>
      <c r="DA620" t="s">
        <v>70</v>
      </c>
      <c r="DB620" t="s">
        <v>261</v>
      </c>
      <c r="DC620" t="s">
        <v>263</v>
      </c>
      <c r="DD620" t="s">
        <v>278</v>
      </c>
      <c r="DE620" t="s">
        <v>277</v>
      </c>
      <c r="DF620">
        <v>1</v>
      </c>
      <c r="DG620" t="s">
        <v>991</v>
      </c>
      <c r="DH620" t="s">
        <v>75</v>
      </c>
      <c r="DI620" t="s">
        <v>75</v>
      </c>
      <c r="DJ620" t="s">
        <v>75</v>
      </c>
      <c r="DK620" t="s">
        <v>75</v>
      </c>
    </row>
    <row r="621" spans="1:115" x14ac:dyDescent="0.35">
      <c r="A621" t="s">
        <v>860</v>
      </c>
      <c r="B621" t="s">
        <v>994</v>
      </c>
      <c r="C621" t="s">
        <v>1093</v>
      </c>
      <c r="D621" t="s">
        <v>1100</v>
      </c>
      <c r="E621" t="s">
        <v>988</v>
      </c>
      <c r="F621" t="s">
        <v>1095</v>
      </c>
      <c r="G621" t="s">
        <v>242</v>
      </c>
      <c r="H621" t="s">
        <v>1024</v>
      </c>
      <c r="I621" t="s">
        <v>593</v>
      </c>
      <c r="J621" t="s">
        <v>1102</v>
      </c>
      <c r="K621" t="s">
        <v>75</v>
      </c>
      <c r="L621" t="s">
        <v>242</v>
      </c>
      <c r="M621" t="s">
        <v>242</v>
      </c>
      <c r="N621" t="s">
        <v>990</v>
      </c>
      <c r="O621">
        <v>659</v>
      </c>
      <c r="P621">
        <v>659</v>
      </c>
      <c r="Q621">
        <v>0</v>
      </c>
      <c r="R621">
        <v>0</v>
      </c>
      <c r="S621">
        <v>0</v>
      </c>
      <c r="T621">
        <v>0</v>
      </c>
      <c r="U621">
        <v>659</v>
      </c>
      <c r="V621">
        <v>659</v>
      </c>
      <c r="W621">
        <v>0</v>
      </c>
      <c r="X621">
        <v>0</v>
      </c>
      <c r="Y621">
        <v>0</v>
      </c>
      <c r="Z621">
        <v>0</v>
      </c>
      <c r="AA621">
        <v>659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20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 t="s">
        <v>2</v>
      </c>
      <c r="CP621" t="s">
        <v>44</v>
      </c>
      <c r="CQ621" t="s">
        <v>866</v>
      </c>
      <c r="CR621" t="s">
        <v>867</v>
      </c>
      <c r="CS621" t="s">
        <v>592</v>
      </c>
      <c r="CT621" t="s">
        <v>860</v>
      </c>
      <c r="CU621" t="s">
        <v>852</v>
      </c>
      <c r="CV621" t="s">
        <v>593</v>
      </c>
      <c r="CW621">
        <v>2020</v>
      </c>
      <c r="CX621">
        <v>5</v>
      </c>
      <c r="CY621" t="s">
        <v>74</v>
      </c>
      <c r="CZ621" t="s">
        <v>591</v>
      </c>
      <c r="DA621" t="s">
        <v>70</v>
      </c>
      <c r="DB621" t="s">
        <v>585</v>
      </c>
      <c r="DC621" t="s">
        <v>587</v>
      </c>
      <c r="DD621" t="s">
        <v>595</v>
      </c>
      <c r="DE621" t="s">
        <v>594</v>
      </c>
      <c r="DF621">
        <v>1</v>
      </c>
      <c r="DG621" t="s">
        <v>991</v>
      </c>
      <c r="DH621" t="s">
        <v>75</v>
      </c>
      <c r="DI621" t="s">
        <v>75</v>
      </c>
      <c r="DJ621" t="s">
        <v>75</v>
      </c>
      <c r="DK621" t="s">
        <v>75</v>
      </c>
    </row>
    <row r="622" spans="1:115" x14ac:dyDescent="0.35">
      <c r="A622" t="s">
        <v>860</v>
      </c>
      <c r="B622" t="s">
        <v>994</v>
      </c>
      <c r="C622" t="s">
        <v>1004</v>
      </c>
      <c r="D622" t="s">
        <v>1005</v>
      </c>
      <c r="E622" t="s">
        <v>988</v>
      </c>
      <c r="F622" t="s">
        <v>1006</v>
      </c>
      <c r="G622" t="s">
        <v>242</v>
      </c>
      <c r="H622" t="s">
        <v>1024</v>
      </c>
      <c r="I622" t="s">
        <v>304</v>
      </c>
      <c r="J622" t="s">
        <v>1009</v>
      </c>
      <c r="K622" t="s">
        <v>75</v>
      </c>
      <c r="L622" t="s">
        <v>242</v>
      </c>
      <c r="M622" t="s">
        <v>304</v>
      </c>
      <c r="N622" t="s">
        <v>990</v>
      </c>
      <c r="O622">
        <v>832</v>
      </c>
      <c r="P622">
        <v>832</v>
      </c>
      <c r="Q622">
        <v>0</v>
      </c>
      <c r="R622">
        <v>0</v>
      </c>
      <c r="S622">
        <v>0</v>
      </c>
      <c r="T622">
        <v>0</v>
      </c>
      <c r="U622">
        <v>832</v>
      </c>
      <c r="V622">
        <v>832</v>
      </c>
      <c r="W622">
        <v>0</v>
      </c>
      <c r="X622">
        <v>0</v>
      </c>
      <c r="Y622">
        <v>0</v>
      </c>
      <c r="Z622">
        <v>0</v>
      </c>
      <c r="AA622">
        <v>832</v>
      </c>
      <c r="AB622">
        <v>2</v>
      </c>
      <c r="AC622">
        <v>0</v>
      </c>
      <c r="AD622">
        <v>1</v>
      </c>
      <c r="AE622">
        <v>0</v>
      </c>
      <c r="AF622">
        <v>0</v>
      </c>
      <c r="AG622">
        <v>3</v>
      </c>
      <c r="AH622">
        <v>2</v>
      </c>
      <c r="AI622">
        <v>0</v>
      </c>
      <c r="AJ622">
        <v>0</v>
      </c>
      <c r="AK622">
        <v>0</v>
      </c>
      <c r="AL622">
        <v>0</v>
      </c>
      <c r="AM622">
        <v>2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87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1</v>
      </c>
      <c r="BZ622">
        <v>0</v>
      </c>
      <c r="CA622">
        <v>0</v>
      </c>
      <c r="CB622">
        <v>2</v>
      </c>
      <c r="CC622">
        <v>2</v>
      </c>
      <c r="CD622">
        <v>2</v>
      </c>
      <c r="CE622">
        <v>2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 t="s">
        <v>2</v>
      </c>
      <c r="CP622" t="s">
        <v>44</v>
      </c>
      <c r="CQ622" t="s">
        <v>866</v>
      </c>
      <c r="CR622" t="s">
        <v>867</v>
      </c>
      <c r="CS622" t="s">
        <v>336</v>
      </c>
      <c r="CT622" t="s">
        <v>860</v>
      </c>
      <c r="CU622" t="s">
        <v>852</v>
      </c>
      <c r="CV622" t="s">
        <v>337</v>
      </c>
      <c r="CW622">
        <v>2015</v>
      </c>
      <c r="CX622">
        <v>1</v>
      </c>
      <c r="CY622" t="s">
        <v>74</v>
      </c>
      <c r="CZ622" t="s">
        <v>217</v>
      </c>
      <c r="DA622" t="s">
        <v>70</v>
      </c>
      <c r="DB622" t="s">
        <v>283</v>
      </c>
      <c r="DC622" t="s">
        <v>285</v>
      </c>
      <c r="DD622" t="s">
        <v>339</v>
      </c>
      <c r="DE622" t="s">
        <v>338</v>
      </c>
      <c r="DF622">
        <v>1</v>
      </c>
      <c r="DG622" t="s">
        <v>991</v>
      </c>
      <c r="DH622" t="s">
        <v>75</v>
      </c>
      <c r="DI622" t="s">
        <v>75</v>
      </c>
      <c r="DJ622" t="s">
        <v>75</v>
      </c>
      <c r="DK622" t="s">
        <v>75</v>
      </c>
    </row>
    <row r="623" spans="1:115" x14ac:dyDescent="0.35">
      <c r="A623" t="s">
        <v>860</v>
      </c>
      <c r="B623" t="s">
        <v>1181</v>
      </c>
      <c r="C623" t="s">
        <v>1187</v>
      </c>
      <c r="D623" t="s">
        <v>1188</v>
      </c>
      <c r="E623" t="s">
        <v>988</v>
      </c>
      <c r="F623" t="s">
        <v>1189</v>
      </c>
      <c r="G623" t="s">
        <v>242</v>
      </c>
      <c r="H623" t="s">
        <v>1024</v>
      </c>
      <c r="I623" t="s">
        <v>694</v>
      </c>
      <c r="J623" t="s">
        <v>1190</v>
      </c>
      <c r="K623" t="s">
        <v>75</v>
      </c>
      <c r="L623" t="s">
        <v>242</v>
      </c>
      <c r="M623" t="s">
        <v>694</v>
      </c>
      <c r="N623" t="s">
        <v>990</v>
      </c>
      <c r="O623">
        <v>1742</v>
      </c>
      <c r="P623">
        <v>1742</v>
      </c>
      <c r="Q623">
        <v>0</v>
      </c>
      <c r="R623">
        <v>0</v>
      </c>
      <c r="S623">
        <v>0</v>
      </c>
      <c r="T623">
        <v>0</v>
      </c>
      <c r="U623">
        <v>1742</v>
      </c>
      <c r="V623">
        <v>1742</v>
      </c>
      <c r="W623">
        <v>0</v>
      </c>
      <c r="X623">
        <v>0</v>
      </c>
      <c r="Y623">
        <v>0</v>
      </c>
      <c r="Z623">
        <v>0</v>
      </c>
      <c r="AA623">
        <v>1742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148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1</v>
      </c>
      <c r="BZ623">
        <v>0</v>
      </c>
      <c r="CA623">
        <v>0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 t="s">
        <v>2</v>
      </c>
      <c r="CP623" t="s">
        <v>44</v>
      </c>
      <c r="CQ623" t="s">
        <v>866</v>
      </c>
      <c r="CR623" t="s">
        <v>867</v>
      </c>
      <c r="CS623" t="s">
        <v>692</v>
      </c>
      <c r="CT623" t="s">
        <v>860</v>
      </c>
      <c r="CU623" t="s">
        <v>858</v>
      </c>
      <c r="CV623" t="s">
        <v>694</v>
      </c>
      <c r="CW623">
        <v>2021</v>
      </c>
      <c r="CX623">
        <v>9</v>
      </c>
      <c r="CY623" t="s">
        <v>74</v>
      </c>
      <c r="CZ623" t="s">
        <v>697</v>
      </c>
      <c r="DA623" t="s">
        <v>70</v>
      </c>
      <c r="DB623" t="s">
        <v>692</v>
      </c>
      <c r="DC623" t="s">
        <v>693</v>
      </c>
      <c r="DD623" t="s">
        <v>696</v>
      </c>
      <c r="DE623" t="s">
        <v>695</v>
      </c>
      <c r="DF623">
        <v>1</v>
      </c>
      <c r="DG623" t="s">
        <v>991</v>
      </c>
      <c r="DH623" t="s">
        <v>75</v>
      </c>
      <c r="DI623" t="s">
        <v>75</v>
      </c>
      <c r="DJ623" t="s">
        <v>75</v>
      </c>
      <c r="DK623" t="s">
        <v>75</v>
      </c>
    </row>
    <row r="624" spans="1:115" x14ac:dyDescent="0.35">
      <c r="A624" t="s">
        <v>860</v>
      </c>
      <c r="B624" t="s">
        <v>1010</v>
      </c>
      <c r="C624" t="s">
        <v>1011</v>
      </c>
      <c r="D624" t="s">
        <v>1249</v>
      </c>
      <c r="E624" t="s">
        <v>988</v>
      </c>
      <c r="F624" t="s">
        <v>1013</v>
      </c>
      <c r="G624" t="s">
        <v>242</v>
      </c>
      <c r="H624" t="s">
        <v>1024</v>
      </c>
      <c r="I624" t="s">
        <v>1251</v>
      </c>
      <c r="J624" t="s">
        <v>1252</v>
      </c>
      <c r="K624" t="s">
        <v>75</v>
      </c>
      <c r="L624" t="s">
        <v>242</v>
      </c>
      <c r="M624" t="s">
        <v>242</v>
      </c>
      <c r="N624" t="s">
        <v>990</v>
      </c>
      <c r="O624">
        <v>49283</v>
      </c>
      <c r="P624">
        <v>49283</v>
      </c>
      <c r="Q624">
        <v>0</v>
      </c>
      <c r="R624">
        <v>0</v>
      </c>
      <c r="S624">
        <v>0</v>
      </c>
      <c r="T624">
        <v>0</v>
      </c>
      <c r="U624">
        <v>49283</v>
      </c>
      <c r="V624">
        <v>49283</v>
      </c>
      <c r="W624">
        <v>0</v>
      </c>
      <c r="X624">
        <v>0</v>
      </c>
      <c r="Y624">
        <v>0</v>
      </c>
      <c r="Z624">
        <v>0</v>
      </c>
      <c r="AA624">
        <v>49283</v>
      </c>
      <c r="AB624">
        <v>1</v>
      </c>
      <c r="AC624">
        <v>0</v>
      </c>
      <c r="AD624">
        <v>1</v>
      </c>
      <c r="AE624">
        <v>0</v>
      </c>
      <c r="AF624">
        <v>0</v>
      </c>
      <c r="AG624">
        <v>2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2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9182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1</v>
      </c>
      <c r="CC624">
        <v>2</v>
      </c>
      <c r="CD624">
        <v>1</v>
      </c>
      <c r="CE624">
        <v>2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 t="s">
        <v>2</v>
      </c>
      <c r="CP624" t="s">
        <v>44</v>
      </c>
      <c r="CQ624" t="s">
        <v>866</v>
      </c>
      <c r="CR624" t="s">
        <v>867</v>
      </c>
      <c r="CS624" t="s">
        <v>789</v>
      </c>
      <c r="CT624" t="s">
        <v>860</v>
      </c>
      <c r="CU624" t="s">
        <v>854</v>
      </c>
      <c r="CV624" t="s">
        <v>790</v>
      </c>
      <c r="CW624">
        <v>2021</v>
      </c>
      <c r="CX624">
        <v>4</v>
      </c>
      <c r="CY624" t="s">
        <v>74</v>
      </c>
      <c r="CZ624" t="s">
        <v>788</v>
      </c>
      <c r="DA624" t="s">
        <v>70</v>
      </c>
      <c r="DB624" t="s">
        <v>782</v>
      </c>
      <c r="DC624" t="s">
        <v>784</v>
      </c>
      <c r="DD624" t="s">
        <v>792</v>
      </c>
      <c r="DE624" t="s">
        <v>791</v>
      </c>
      <c r="DF624">
        <v>1</v>
      </c>
      <c r="DG624" t="s">
        <v>991</v>
      </c>
      <c r="DH624" t="s">
        <v>75</v>
      </c>
      <c r="DI624" t="s">
        <v>75</v>
      </c>
      <c r="DJ624" t="s">
        <v>75</v>
      </c>
      <c r="DK624" t="s">
        <v>75</v>
      </c>
    </row>
    <row r="625" spans="1:115" x14ac:dyDescent="0.35">
      <c r="A625" t="s">
        <v>860</v>
      </c>
      <c r="B625" t="s">
        <v>994</v>
      </c>
      <c r="C625" t="s">
        <v>995</v>
      </c>
      <c r="D625" t="s">
        <v>1109</v>
      </c>
      <c r="E625" t="s">
        <v>988</v>
      </c>
      <c r="F625" t="s">
        <v>997</v>
      </c>
      <c r="G625" t="s">
        <v>242</v>
      </c>
      <c r="H625" t="s">
        <v>1024</v>
      </c>
      <c r="I625" t="s">
        <v>608</v>
      </c>
      <c r="J625" t="s">
        <v>1111</v>
      </c>
      <c r="K625" t="s">
        <v>75</v>
      </c>
      <c r="L625" t="s">
        <v>242</v>
      </c>
      <c r="M625" t="s">
        <v>242</v>
      </c>
      <c r="N625" t="s">
        <v>990</v>
      </c>
      <c r="O625">
        <v>528</v>
      </c>
      <c r="P625">
        <v>528</v>
      </c>
      <c r="Q625">
        <v>0</v>
      </c>
      <c r="R625">
        <v>0</v>
      </c>
      <c r="S625">
        <v>0</v>
      </c>
      <c r="T625">
        <v>0</v>
      </c>
      <c r="U625">
        <v>528</v>
      </c>
      <c r="V625">
        <v>528</v>
      </c>
      <c r="W625">
        <v>0</v>
      </c>
      <c r="X625">
        <v>0</v>
      </c>
      <c r="Y625">
        <v>0</v>
      </c>
      <c r="Z625">
        <v>0</v>
      </c>
      <c r="AA625">
        <v>528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2</v>
      </c>
      <c r="AH625">
        <v>1</v>
      </c>
      <c r="AI625">
        <v>0</v>
      </c>
      <c r="AJ625">
        <v>1</v>
      </c>
      <c r="AK625">
        <v>0</v>
      </c>
      <c r="AL625">
        <v>0</v>
      </c>
      <c r="AM625">
        <v>2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127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2</v>
      </c>
      <c r="CD625">
        <v>1</v>
      </c>
      <c r="CE625">
        <v>2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 t="s">
        <v>2</v>
      </c>
      <c r="CP625" t="s">
        <v>44</v>
      </c>
      <c r="CQ625" t="s">
        <v>868</v>
      </c>
      <c r="CR625" t="s">
        <v>869</v>
      </c>
      <c r="CS625" t="s">
        <v>607</v>
      </c>
      <c r="CT625" t="s">
        <v>860</v>
      </c>
      <c r="CU625" t="s">
        <v>852</v>
      </c>
      <c r="CV625" t="s">
        <v>608</v>
      </c>
      <c r="CW625">
        <v>2020</v>
      </c>
      <c r="CX625">
        <v>7</v>
      </c>
      <c r="CY625" t="s">
        <v>74</v>
      </c>
      <c r="CZ625" t="s">
        <v>265</v>
      </c>
      <c r="DA625" t="s">
        <v>70</v>
      </c>
      <c r="DB625" t="s">
        <v>601</v>
      </c>
      <c r="DC625" t="s">
        <v>603</v>
      </c>
      <c r="DD625" t="s">
        <v>610</v>
      </c>
      <c r="DE625" t="s">
        <v>609</v>
      </c>
      <c r="DF625">
        <v>1</v>
      </c>
      <c r="DG625" t="s">
        <v>991</v>
      </c>
      <c r="DH625" t="s">
        <v>75</v>
      </c>
      <c r="DI625" t="s">
        <v>75</v>
      </c>
      <c r="DJ625" t="s">
        <v>75</v>
      </c>
      <c r="DK625" t="s">
        <v>75</v>
      </c>
    </row>
    <row r="626" spans="1:115" x14ac:dyDescent="0.35">
      <c r="A626" t="s">
        <v>860</v>
      </c>
      <c r="B626" t="s">
        <v>994</v>
      </c>
      <c r="C626" t="s">
        <v>1004</v>
      </c>
      <c r="D626" t="s">
        <v>1005</v>
      </c>
      <c r="E626" t="s">
        <v>988</v>
      </c>
      <c r="F626" t="s">
        <v>1006</v>
      </c>
      <c r="G626" t="s">
        <v>242</v>
      </c>
      <c r="H626" t="s">
        <v>1024</v>
      </c>
      <c r="I626" t="s">
        <v>304</v>
      </c>
      <c r="J626" t="s">
        <v>1009</v>
      </c>
      <c r="K626" t="s">
        <v>75</v>
      </c>
      <c r="L626" t="s">
        <v>242</v>
      </c>
      <c r="M626" t="s">
        <v>304</v>
      </c>
      <c r="N626" t="s">
        <v>990</v>
      </c>
      <c r="O626">
        <v>752</v>
      </c>
      <c r="P626">
        <v>752</v>
      </c>
      <c r="Q626">
        <v>0</v>
      </c>
      <c r="R626">
        <v>0</v>
      </c>
      <c r="S626">
        <v>0</v>
      </c>
      <c r="T626">
        <v>0</v>
      </c>
      <c r="U626">
        <v>752</v>
      </c>
      <c r="V626">
        <v>752</v>
      </c>
      <c r="W626">
        <v>0</v>
      </c>
      <c r="X626">
        <v>0</v>
      </c>
      <c r="Y626">
        <v>0</v>
      </c>
      <c r="Z626">
        <v>0</v>
      </c>
      <c r="AA626">
        <v>752</v>
      </c>
      <c r="AB626">
        <v>2</v>
      </c>
      <c r="AC626">
        <v>0</v>
      </c>
      <c r="AD626">
        <v>1</v>
      </c>
      <c r="AE626">
        <v>2</v>
      </c>
      <c r="AF626">
        <v>0</v>
      </c>
      <c r="AG626">
        <v>3</v>
      </c>
      <c r="AH626">
        <v>1</v>
      </c>
      <c r="AI626">
        <v>0</v>
      </c>
      <c r="AJ626">
        <v>1</v>
      </c>
      <c r="AK626">
        <v>2</v>
      </c>
      <c r="AL626">
        <v>0</v>
      </c>
      <c r="AM626">
        <v>2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58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2</v>
      </c>
      <c r="CD626">
        <v>1</v>
      </c>
      <c r="CE626">
        <v>2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 t="s">
        <v>2</v>
      </c>
      <c r="CP626" t="s">
        <v>44</v>
      </c>
      <c r="CQ626" t="s">
        <v>868</v>
      </c>
      <c r="CR626" t="s">
        <v>869</v>
      </c>
      <c r="CS626" t="s">
        <v>359</v>
      </c>
      <c r="CT626" t="s">
        <v>860</v>
      </c>
      <c r="CU626" t="s">
        <v>852</v>
      </c>
      <c r="CV626" t="s">
        <v>360</v>
      </c>
      <c r="CW626">
        <v>2020</v>
      </c>
      <c r="CX626">
        <v>2</v>
      </c>
      <c r="CY626" t="s">
        <v>74</v>
      </c>
      <c r="CZ626" t="s">
        <v>217</v>
      </c>
      <c r="DA626" t="s">
        <v>70</v>
      </c>
      <c r="DB626" t="s">
        <v>283</v>
      </c>
      <c r="DC626" t="s">
        <v>285</v>
      </c>
      <c r="DD626" t="s">
        <v>75</v>
      </c>
      <c r="DE626" t="s">
        <v>75</v>
      </c>
      <c r="DF626">
        <v>1</v>
      </c>
      <c r="DG626" t="s">
        <v>991</v>
      </c>
      <c r="DH626" t="s">
        <v>75</v>
      </c>
      <c r="DI626" t="s">
        <v>75</v>
      </c>
      <c r="DJ626" t="s">
        <v>75</v>
      </c>
      <c r="DK626" t="s">
        <v>75</v>
      </c>
    </row>
    <row r="627" spans="1:115" x14ac:dyDescent="0.35">
      <c r="A627" t="s">
        <v>860</v>
      </c>
      <c r="B627" t="s">
        <v>1010</v>
      </c>
      <c r="C627" t="s">
        <v>1011</v>
      </c>
      <c r="D627" t="s">
        <v>1249</v>
      </c>
      <c r="E627" t="s">
        <v>988</v>
      </c>
      <c r="F627" t="s">
        <v>1013</v>
      </c>
      <c r="G627" t="s">
        <v>242</v>
      </c>
      <c r="H627" t="s">
        <v>1024</v>
      </c>
      <c r="I627" t="s">
        <v>1251</v>
      </c>
      <c r="J627" t="s">
        <v>1252</v>
      </c>
      <c r="K627" t="s">
        <v>75</v>
      </c>
      <c r="L627" t="s">
        <v>242</v>
      </c>
      <c r="M627" t="s">
        <v>242</v>
      </c>
      <c r="N627" t="s">
        <v>990</v>
      </c>
      <c r="O627">
        <v>2397</v>
      </c>
      <c r="P627">
        <v>2397</v>
      </c>
      <c r="Q627">
        <v>0</v>
      </c>
      <c r="R627">
        <v>5256</v>
      </c>
      <c r="S627">
        <v>350</v>
      </c>
      <c r="T627">
        <v>997</v>
      </c>
      <c r="U627">
        <v>7653</v>
      </c>
      <c r="V627">
        <v>2397</v>
      </c>
      <c r="W627">
        <v>0</v>
      </c>
      <c r="X627">
        <v>5256</v>
      </c>
      <c r="Y627">
        <v>0</v>
      </c>
      <c r="Z627">
        <v>350</v>
      </c>
      <c r="AA627">
        <v>7653</v>
      </c>
      <c r="AB627">
        <v>12</v>
      </c>
      <c r="AC627">
        <v>0</v>
      </c>
      <c r="AD627">
        <v>38</v>
      </c>
      <c r="AE627">
        <v>0</v>
      </c>
      <c r="AF627">
        <v>9</v>
      </c>
      <c r="AG627">
        <v>50</v>
      </c>
      <c r="AH627">
        <v>7</v>
      </c>
      <c r="AI627">
        <v>0</v>
      </c>
      <c r="AJ627">
        <v>25</v>
      </c>
      <c r="AK627">
        <v>0</v>
      </c>
      <c r="AL627">
        <v>5</v>
      </c>
      <c r="AM627">
        <v>32</v>
      </c>
      <c r="AN627">
        <v>2</v>
      </c>
      <c r="AO627">
        <v>0</v>
      </c>
      <c r="AP627">
        <v>5</v>
      </c>
      <c r="AQ627">
        <v>0</v>
      </c>
      <c r="AR627">
        <v>1</v>
      </c>
      <c r="AS627">
        <v>7</v>
      </c>
      <c r="AT627">
        <v>1547</v>
      </c>
      <c r="AU627">
        <v>12</v>
      </c>
      <c r="AV627">
        <v>979</v>
      </c>
      <c r="AW627">
        <v>741</v>
      </c>
      <c r="AX627">
        <v>951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350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2</v>
      </c>
      <c r="BY627">
        <v>7</v>
      </c>
      <c r="BZ627">
        <v>0</v>
      </c>
      <c r="CA627">
        <v>0</v>
      </c>
      <c r="CB627">
        <v>7</v>
      </c>
      <c r="CC627">
        <v>32</v>
      </c>
      <c r="CD627">
        <v>7</v>
      </c>
      <c r="CE627">
        <v>32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 t="s">
        <v>2</v>
      </c>
      <c r="CP627" t="s">
        <v>44</v>
      </c>
      <c r="CQ627" t="s">
        <v>864</v>
      </c>
      <c r="CR627" t="s">
        <v>865</v>
      </c>
      <c r="CS627" t="s">
        <v>789</v>
      </c>
      <c r="CT627" t="s">
        <v>860</v>
      </c>
      <c r="CU627" t="s">
        <v>854</v>
      </c>
      <c r="CV627" t="s">
        <v>790</v>
      </c>
      <c r="CW627">
        <v>2021</v>
      </c>
      <c r="CX627">
        <v>4</v>
      </c>
      <c r="CY627" t="s">
        <v>74</v>
      </c>
      <c r="CZ627" t="s">
        <v>788</v>
      </c>
      <c r="DA627" t="s">
        <v>70</v>
      </c>
      <c r="DB627" t="s">
        <v>782</v>
      </c>
      <c r="DC627" t="s">
        <v>784</v>
      </c>
      <c r="DD627" t="s">
        <v>792</v>
      </c>
      <c r="DE627" t="s">
        <v>791</v>
      </c>
      <c r="DF627">
        <v>3</v>
      </c>
      <c r="DG627" t="s">
        <v>991</v>
      </c>
      <c r="DH627" t="s">
        <v>75</v>
      </c>
      <c r="DI627" t="s">
        <v>75</v>
      </c>
      <c r="DJ627" t="s">
        <v>75</v>
      </c>
      <c r="DK627" t="s">
        <v>75</v>
      </c>
    </row>
    <row r="628" spans="1:115" x14ac:dyDescent="0.35">
      <c r="A628" t="s">
        <v>860</v>
      </c>
      <c r="B628" t="s">
        <v>985</v>
      </c>
      <c r="C628" t="s">
        <v>986</v>
      </c>
      <c r="D628" t="s">
        <v>1063</v>
      </c>
      <c r="E628" t="s">
        <v>988</v>
      </c>
      <c r="F628" t="s">
        <v>989</v>
      </c>
      <c r="G628" t="s">
        <v>242</v>
      </c>
      <c r="H628" t="s">
        <v>1024</v>
      </c>
      <c r="I628" t="s">
        <v>148</v>
      </c>
      <c r="J628" t="s">
        <v>1067</v>
      </c>
      <c r="K628" t="s">
        <v>75</v>
      </c>
      <c r="L628" t="s">
        <v>242</v>
      </c>
      <c r="M628" t="s">
        <v>242</v>
      </c>
      <c r="N628" t="s">
        <v>990</v>
      </c>
      <c r="O628">
        <v>37756</v>
      </c>
      <c r="P628">
        <v>37756</v>
      </c>
      <c r="Q628">
        <v>0</v>
      </c>
      <c r="R628">
        <v>2991</v>
      </c>
      <c r="S628">
        <v>0</v>
      </c>
      <c r="T628">
        <v>0</v>
      </c>
      <c r="U628">
        <v>40747</v>
      </c>
      <c r="V628">
        <v>37756</v>
      </c>
      <c r="W628">
        <v>0</v>
      </c>
      <c r="X628">
        <v>2991</v>
      </c>
      <c r="Y628">
        <v>0</v>
      </c>
      <c r="Z628">
        <v>0</v>
      </c>
      <c r="AA628">
        <v>40747</v>
      </c>
      <c r="AB628">
        <v>5</v>
      </c>
      <c r="AC628">
        <v>0</v>
      </c>
      <c r="AD628">
        <v>10</v>
      </c>
      <c r="AE628">
        <v>0</v>
      </c>
      <c r="AF628">
        <v>0</v>
      </c>
      <c r="AG628">
        <v>15</v>
      </c>
      <c r="AH628">
        <v>5</v>
      </c>
      <c r="AI628">
        <v>0</v>
      </c>
      <c r="AJ628">
        <v>8</v>
      </c>
      <c r="AK628">
        <v>0</v>
      </c>
      <c r="AL628">
        <v>0</v>
      </c>
      <c r="AM628">
        <v>13</v>
      </c>
      <c r="AN628">
        <v>3</v>
      </c>
      <c r="AO628">
        <v>0</v>
      </c>
      <c r="AP628">
        <v>1</v>
      </c>
      <c r="AQ628">
        <v>0</v>
      </c>
      <c r="AR628">
        <v>0</v>
      </c>
      <c r="AS628">
        <v>4</v>
      </c>
      <c r="AT628">
        <v>8806</v>
      </c>
      <c r="AU628">
        <v>0</v>
      </c>
      <c r="AV628">
        <v>147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3</v>
      </c>
      <c r="BY628">
        <v>4</v>
      </c>
      <c r="BZ628">
        <v>0</v>
      </c>
      <c r="CA628">
        <v>0</v>
      </c>
      <c r="CB628">
        <v>5</v>
      </c>
      <c r="CC628">
        <v>12</v>
      </c>
      <c r="CD628">
        <v>5</v>
      </c>
      <c r="CE628">
        <v>13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 t="s">
        <v>2</v>
      </c>
      <c r="CP628" t="s">
        <v>44</v>
      </c>
      <c r="CQ628" t="s">
        <v>862</v>
      </c>
      <c r="CR628" t="s">
        <v>863</v>
      </c>
      <c r="CS628" t="s">
        <v>147</v>
      </c>
      <c r="CT628" t="s">
        <v>860</v>
      </c>
      <c r="CU628" t="s">
        <v>851</v>
      </c>
      <c r="CV628" t="s">
        <v>148</v>
      </c>
      <c r="CW628">
        <v>2020</v>
      </c>
      <c r="CX628">
        <v>5</v>
      </c>
      <c r="CY628" t="s">
        <v>74</v>
      </c>
      <c r="CZ628" t="s">
        <v>76</v>
      </c>
      <c r="DA628" t="s">
        <v>70</v>
      </c>
      <c r="DB628" t="s">
        <v>70</v>
      </c>
      <c r="DC628" t="s">
        <v>135</v>
      </c>
      <c r="DD628" t="s">
        <v>150</v>
      </c>
      <c r="DE628" t="s">
        <v>149</v>
      </c>
      <c r="DF628">
        <v>5</v>
      </c>
      <c r="DG628" t="s">
        <v>991</v>
      </c>
      <c r="DH628" t="s">
        <v>75</v>
      </c>
      <c r="DI628" t="s">
        <v>75</v>
      </c>
      <c r="DJ628" t="s">
        <v>75</v>
      </c>
      <c r="DK628" t="s">
        <v>75</v>
      </c>
    </row>
    <row r="629" spans="1:115" x14ac:dyDescent="0.35">
      <c r="A629" t="s">
        <v>860</v>
      </c>
      <c r="B629" t="s">
        <v>994</v>
      </c>
      <c r="C629" t="s">
        <v>1004</v>
      </c>
      <c r="D629" t="s">
        <v>1005</v>
      </c>
      <c r="E629" t="s">
        <v>988</v>
      </c>
      <c r="F629" t="s">
        <v>1006</v>
      </c>
      <c r="G629" t="s">
        <v>242</v>
      </c>
      <c r="H629" t="s">
        <v>1024</v>
      </c>
      <c r="I629" t="s">
        <v>1225</v>
      </c>
      <c r="J629" t="s">
        <v>1226</v>
      </c>
      <c r="K629" t="s">
        <v>75</v>
      </c>
      <c r="L629" t="s">
        <v>242</v>
      </c>
      <c r="M629" t="s">
        <v>304</v>
      </c>
      <c r="N629" t="s">
        <v>990</v>
      </c>
      <c r="O629">
        <v>0</v>
      </c>
      <c r="P629">
        <v>0</v>
      </c>
      <c r="Q629">
        <v>0</v>
      </c>
      <c r="R629">
        <v>-4024</v>
      </c>
      <c r="S629">
        <v>4183</v>
      </c>
      <c r="T629">
        <v>15445</v>
      </c>
      <c r="U629">
        <v>-4024</v>
      </c>
      <c r="V629">
        <v>0</v>
      </c>
      <c r="W629">
        <v>0</v>
      </c>
      <c r="X629">
        <v>-4024</v>
      </c>
      <c r="Y629">
        <v>4183</v>
      </c>
      <c r="Z629">
        <v>15445</v>
      </c>
      <c r="AA629">
        <v>-4024</v>
      </c>
      <c r="AB629">
        <v>0</v>
      </c>
      <c r="AC629">
        <v>0</v>
      </c>
      <c r="AD629">
        <v>0</v>
      </c>
      <c r="AE629">
        <v>0</v>
      </c>
      <c r="AF629">
        <v>4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2</v>
      </c>
      <c r="AS629">
        <v>0</v>
      </c>
      <c r="AT629">
        <v>0</v>
      </c>
      <c r="AU629">
        <v>0</v>
      </c>
      <c r="AV629">
        <v>-4024</v>
      </c>
      <c r="AW629">
        <v>4996</v>
      </c>
      <c r="AX629">
        <v>15831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 t="s">
        <v>2</v>
      </c>
      <c r="CP629" t="s">
        <v>44</v>
      </c>
      <c r="CQ629" t="s">
        <v>862</v>
      </c>
      <c r="CR629" t="s">
        <v>863</v>
      </c>
      <c r="CS629" t="s">
        <v>374</v>
      </c>
      <c r="CT629" t="s">
        <v>860</v>
      </c>
      <c r="CU629" t="s">
        <v>852</v>
      </c>
      <c r="CV629" t="s">
        <v>1225</v>
      </c>
      <c r="CW629">
        <v>2016</v>
      </c>
      <c r="CX629">
        <v>12</v>
      </c>
      <c r="CY629" t="s">
        <v>74</v>
      </c>
      <c r="CZ629" t="s">
        <v>217</v>
      </c>
      <c r="DA629" t="s">
        <v>70</v>
      </c>
      <c r="DB629" t="s">
        <v>283</v>
      </c>
      <c r="DC629" t="s">
        <v>285</v>
      </c>
      <c r="DD629" t="s">
        <v>75</v>
      </c>
      <c r="DE629" t="s">
        <v>75</v>
      </c>
      <c r="DF629">
        <v>0</v>
      </c>
      <c r="DG629" t="s">
        <v>991</v>
      </c>
      <c r="DH629" t="s">
        <v>75</v>
      </c>
      <c r="DI629" t="s">
        <v>75</v>
      </c>
      <c r="DJ629" t="s">
        <v>75</v>
      </c>
      <c r="DK629" t="s">
        <v>75</v>
      </c>
    </row>
    <row r="630" spans="1:115" x14ac:dyDescent="0.35">
      <c r="A630" t="s">
        <v>860</v>
      </c>
      <c r="B630" t="s">
        <v>1010</v>
      </c>
      <c r="C630" t="s">
        <v>1011</v>
      </c>
      <c r="D630" t="s">
        <v>1249</v>
      </c>
      <c r="E630" t="s">
        <v>988</v>
      </c>
      <c r="F630" t="s">
        <v>1013</v>
      </c>
      <c r="G630" t="s">
        <v>242</v>
      </c>
      <c r="H630" t="s">
        <v>1024</v>
      </c>
      <c r="I630" t="s">
        <v>1279</v>
      </c>
      <c r="J630" t="s">
        <v>1280</v>
      </c>
      <c r="K630" t="s">
        <v>75</v>
      </c>
      <c r="L630" t="s">
        <v>242</v>
      </c>
      <c r="M630" t="s">
        <v>242</v>
      </c>
      <c r="N630" t="s">
        <v>990</v>
      </c>
      <c r="O630">
        <v>0</v>
      </c>
      <c r="P630">
        <v>0</v>
      </c>
      <c r="Q630">
        <v>0</v>
      </c>
      <c r="R630">
        <v>5359</v>
      </c>
      <c r="S630">
        <v>4287</v>
      </c>
      <c r="T630">
        <v>0</v>
      </c>
      <c r="U630">
        <v>5359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1057</v>
      </c>
      <c r="AV630">
        <v>7262</v>
      </c>
      <c r="AW630">
        <v>2384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 t="s">
        <v>2</v>
      </c>
      <c r="CP630" t="s">
        <v>44</v>
      </c>
      <c r="CQ630" t="s">
        <v>862</v>
      </c>
      <c r="CR630" t="s">
        <v>863</v>
      </c>
      <c r="CS630" t="s">
        <v>799</v>
      </c>
      <c r="CT630" t="s">
        <v>860</v>
      </c>
      <c r="CU630" t="s">
        <v>854</v>
      </c>
      <c r="CV630" t="s">
        <v>798</v>
      </c>
      <c r="CW630">
        <v>2019</v>
      </c>
      <c r="CX630">
        <v>6</v>
      </c>
      <c r="CY630" t="s">
        <v>80</v>
      </c>
      <c r="CZ630" t="s">
        <v>788</v>
      </c>
      <c r="DA630" t="s">
        <v>70</v>
      </c>
      <c r="DB630" t="s">
        <v>782</v>
      </c>
      <c r="DC630" t="s">
        <v>784</v>
      </c>
      <c r="DD630" t="s">
        <v>75</v>
      </c>
      <c r="DE630" t="s">
        <v>75</v>
      </c>
      <c r="DF630">
        <v>0</v>
      </c>
      <c r="DG630" t="s">
        <v>991</v>
      </c>
      <c r="DH630" t="s">
        <v>75</v>
      </c>
      <c r="DI630" t="s">
        <v>75</v>
      </c>
      <c r="DJ630" t="s">
        <v>75</v>
      </c>
      <c r="DK630" t="s">
        <v>75</v>
      </c>
    </row>
    <row r="631" spans="1:115" x14ac:dyDescent="0.35">
      <c r="A631" t="s">
        <v>860</v>
      </c>
      <c r="B631" t="s">
        <v>1010</v>
      </c>
      <c r="C631" t="s">
        <v>1256</v>
      </c>
      <c r="D631" t="s">
        <v>1262</v>
      </c>
      <c r="E631" t="s">
        <v>988</v>
      </c>
      <c r="F631" t="s">
        <v>1258</v>
      </c>
      <c r="G631" t="s">
        <v>242</v>
      </c>
      <c r="H631" t="s">
        <v>1024</v>
      </c>
      <c r="I631" t="s">
        <v>819</v>
      </c>
      <c r="J631" t="s">
        <v>1263</v>
      </c>
      <c r="K631" t="s">
        <v>75</v>
      </c>
      <c r="L631" t="s">
        <v>242</v>
      </c>
      <c r="M631" t="s">
        <v>242</v>
      </c>
      <c r="N631" t="s">
        <v>990</v>
      </c>
      <c r="O631">
        <v>0</v>
      </c>
      <c r="P631">
        <v>0</v>
      </c>
      <c r="Q631">
        <v>0</v>
      </c>
      <c r="R631">
        <v>38108</v>
      </c>
      <c r="S631">
        <v>0</v>
      </c>
      <c r="T631">
        <v>0</v>
      </c>
      <c r="U631">
        <v>38108</v>
      </c>
      <c r="V631">
        <v>0</v>
      </c>
      <c r="W631">
        <v>0</v>
      </c>
      <c r="X631">
        <v>38108</v>
      </c>
      <c r="Y631">
        <v>0</v>
      </c>
      <c r="Z631">
        <v>0</v>
      </c>
      <c r="AA631">
        <v>38108</v>
      </c>
      <c r="AB631">
        <v>1</v>
      </c>
      <c r="AC631">
        <v>3</v>
      </c>
      <c r="AD631">
        <v>14</v>
      </c>
      <c r="AE631">
        <v>1</v>
      </c>
      <c r="AF631">
        <v>0</v>
      </c>
      <c r="AG631">
        <v>12</v>
      </c>
      <c r="AH631">
        <v>0</v>
      </c>
      <c r="AI631">
        <v>3</v>
      </c>
      <c r="AJ631">
        <v>12</v>
      </c>
      <c r="AK631">
        <v>1</v>
      </c>
      <c r="AL631">
        <v>0</v>
      </c>
      <c r="AM631">
        <v>9</v>
      </c>
      <c r="AN631">
        <v>0</v>
      </c>
      <c r="AO631">
        <v>0</v>
      </c>
      <c r="AP631">
        <v>2</v>
      </c>
      <c r="AQ631">
        <v>0</v>
      </c>
      <c r="AR631">
        <v>0</v>
      </c>
      <c r="AS631">
        <v>2</v>
      </c>
      <c r="AT631">
        <v>9397</v>
      </c>
      <c r="AU631">
        <v>0</v>
      </c>
      <c r="AV631">
        <v>24744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0</v>
      </c>
      <c r="CA631">
        <v>0</v>
      </c>
      <c r="CB631">
        <v>3</v>
      </c>
      <c r="CC631">
        <v>8</v>
      </c>
      <c r="CD631">
        <v>3</v>
      </c>
      <c r="CE631">
        <v>9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 t="s">
        <v>2</v>
      </c>
      <c r="CP631" t="s">
        <v>44</v>
      </c>
      <c r="CQ631" t="s">
        <v>862</v>
      </c>
      <c r="CR631" t="s">
        <v>863</v>
      </c>
      <c r="CS631" t="s">
        <v>817</v>
      </c>
      <c r="CT631" t="s">
        <v>860</v>
      </c>
      <c r="CU631" t="s">
        <v>854</v>
      </c>
      <c r="CV631" t="s">
        <v>819</v>
      </c>
      <c r="CW631">
        <v>2019</v>
      </c>
      <c r="CX631">
        <v>6</v>
      </c>
      <c r="CY631" t="s">
        <v>74</v>
      </c>
      <c r="CZ631" t="s">
        <v>234</v>
      </c>
      <c r="DA631" t="s">
        <v>70</v>
      </c>
      <c r="DB631" t="s">
        <v>807</v>
      </c>
      <c r="DC631" t="s">
        <v>818</v>
      </c>
      <c r="DD631" t="s">
        <v>820</v>
      </c>
      <c r="DE631" t="s">
        <v>1298</v>
      </c>
      <c r="DF631">
        <v>2</v>
      </c>
      <c r="DG631" t="s">
        <v>991</v>
      </c>
      <c r="DH631" t="s">
        <v>75</v>
      </c>
      <c r="DI631" t="s">
        <v>75</v>
      </c>
      <c r="DJ631" t="s">
        <v>75</v>
      </c>
      <c r="DK631" t="s">
        <v>75</v>
      </c>
    </row>
    <row r="632" spans="1:115" x14ac:dyDescent="0.35">
      <c r="A632" t="s">
        <v>860</v>
      </c>
      <c r="B632" t="s">
        <v>1045</v>
      </c>
      <c r="C632" t="s">
        <v>1046</v>
      </c>
      <c r="D632" t="s">
        <v>1047</v>
      </c>
      <c r="E632" t="s">
        <v>988</v>
      </c>
      <c r="F632" t="s">
        <v>1048</v>
      </c>
      <c r="G632" t="s">
        <v>242</v>
      </c>
      <c r="H632" t="s">
        <v>1024</v>
      </c>
      <c r="I632" t="s">
        <v>541</v>
      </c>
      <c r="J632" t="s">
        <v>1049</v>
      </c>
      <c r="K632" t="s">
        <v>75</v>
      </c>
      <c r="L632" t="s">
        <v>242</v>
      </c>
      <c r="M632" t="s">
        <v>242</v>
      </c>
      <c r="N632" t="s">
        <v>990</v>
      </c>
      <c r="O632">
        <v>0</v>
      </c>
      <c r="P632">
        <v>0</v>
      </c>
      <c r="Q632">
        <v>0</v>
      </c>
      <c r="R632">
        <v>6030</v>
      </c>
      <c r="S632">
        <v>0</v>
      </c>
      <c r="T632">
        <v>0</v>
      </c>
      <c r="U632">
        <v>6030</v>
      </c>
      <c r="V632">
        <v>0</v>
      </c>
      <c r="W632">
        <v>0</v>
      </c>
      <c r="X632">
        <v>6030</v>
      </c>
      <c r="Y632">
        <v>0</v>
      </c>
      <c r="Z632">
        <v>0</v>
      </c>
      <c r="AA632">
        <v>6030</v>
      </c>
      <c r="AB632">
        <v>10</v>
      </c>
      <c r="AC632">
        <v>0</v>
      </c>
      <c r="AD632">
        <v>19</v>
      </c>
      <c r="AE632">
        <v>0</v>
      </c>
      <c r="AF632">
        <v>0</v>
      </c>
      <c r="AG632">
        <v>29</v>
      </c>
      <c r="AH632">
        <v>3</v>
      </c>
      <c r="AI632">
        <v>0</v>
      </c>
      <c r="AJ632">
        <v>15</v>
      </c>
      <c r="AK632">
        <v>0</v>
      </c>
      <c r="AL632">
        <v>0</v>
      </c>
      <c r="AM632">
        <v>18</v>
      </c>
      <c r="AN632">
        <v>0</v>
      </c>
      <c r="AO632">
        <v>0</v>
      </c>
      <c r="AP632">
        <v>2</v>
      </c>
      <c r="AQ632">
        <v>0</v>
      </c>
      <c r="AR632">
        <v>0</v>
      </c>
      <c r="AS632">
        <v>2</v>
      </c>
      <c r="AT632">
        <v>1487</v>
      </c>
      <c r="AU632">
        <v>0</v>
      </c>
      <c r="AV632">
        <v>978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2</v>
      </c>
      <c r="BZ632">
        <v>0</v>
      </c>
      <c r="CA632">
        <v>0</v>
      </c>
      <c r="CB632">
        <v>3</v>
      </c>
      <c r="CC632">
        <v>16</v>
      </c>
      <c r="CD632">
        <v>3</v>
      </c>
      <c r="CE632">
        <v>18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 t="s">
        <v>2</v>
      </c>
      <c r="CP632" t="s">
        <v>44</v>
      </c>
      <c r="CQ632" t="s">
        <v>864</v>
      </c>
      <c r="CR632" t="s">
        <v>865</v>
      </c>
      <c r="CS632" t="s">
        <v>539</v>
      </c>
      <c r="CT632" t="s">
        <v>860</v>
      </c>
      <c r="CU632" t="s">
        <v>856</v>
      </c>
      <c r="CV632" t="s">
        <v>541</v>
      </c>
      <c r="CW632">
        <v>2021</v>
      </c>
      <c r="CX632">
        <v>10</v>
      </c>
      <c r="CY632" t="s">
        <v>74</v>
      </c>
      <c r="CZ632" t="s">
        <v>544</v>
      </c>
      <c r="DA632" t="s">
        <v>70</v>
      </c>
      <c r="DB632" t="s">
        <v>538</v>
      </c>
      <c r="DC632" t="s">
        <v>540</v>
      </c>
      <c r="DD632" t="s">
        <v>543</v>
      </c>
      <c r="DE632" t="s">
        <v>542</v>
      </c>
      <c r="DF632">
        <v>2</v>
      </c>
      <c r="DG632" t="s">
        <v>991</v>
      </c>
      <c r="DH632" t="s">
        <v>75</v>
      </c>
      <c r="DI632" t="s">
        <v>75</v>
      </c>
      <c r="DJ632" t="s">
        <v>75</v>
      </c>
      <c r="DK632" t="s">
        <v>75</v>
      </c>
    </row>
    <row r="633" spans="1:115" x14ac:dyDescent="0.35">
      <c r="A633" t="s">
        <v>860</v>
      </c>
      <c r="B633" t="s">
        <v>985</v>
      </c>
      <c r="C633" t="s">
        <v>986</v>
      </c>
      <c r="D633" t="s">
        <v>1063</v>
      </c>
      <c r="E633" t="s">
        <v>988</v>
      </c>
      <c r="F633" t="s">
        <v>989</v>
      </c>
      <c r="G633" t="s">
        <v>242</v>
      </c>
      <c r="H633" t="s">
        <v>1024</v>
      </c>
      <c r="I633" t="s">
        <v>173</v>
      </c>
      <c r="J633" t="s">
        <v>1075</v>
      </c>
      <c r="K633" t="s">
        <v>75</v>
      </c>
      <c r="L633" t="s">
        <v>242</v>
      </c>
      <c r="M633" t="s">
        <v>242</v>
      </c>
      <c r="N633" t="s">
        <v>990</v>
      </c>
      <c r="O633">
        <v>1766</v>
      </c>
      <c r="P633">
        <v>1766</v>
      </c>
      <c r="Q633">
        <v>0</v>
      </c>
      <c r="R633">
        <v>7304</v>
      </c>
      <c r="S633">
        <v>2651</v>
      </c>
      <c r="T633">
        <v>0</v>
      </c>
      <c r="U633">
        <v>9070</v>
      </c>
      <c r="V633">
        <v>1766</v>
      </c>
      <c r="W633">
        <v>0</v>
      </c>
      <c r="X633">
        <v>5508</v>
      </c>
      <c r="Y633">
        <v>2651</v>
      </c>
      <c r="Z633">
        <v>0</v>
      </c>
      <c r="AA633">
        <v>7274</v>
      </c>
      <c r="AB633">
        <v>5</v>
      </c>
      <c r="AC633">
        <v>3</v>
      </c>
      <c r="AD633">
        <v>15</v>
      </c>
      <c r="AE633">
        <v>5</v>
      </c>
      <c r="AF633">
        <v>0</v>
      </c>
      <c r="AG633">
        <v>17</v>
      </c>
      <c r="AH633">
        <v>5</v>
      </c>
      <c r="AI633">
        <v>2</v>
      </c>
      <c r="AJ633">
        <v>12</v>
      </c>
      <c r="AK633">
        <v>3</v>
      </c>
      <c r="AL633">
        <v>0</v>
      </c>
      <c r="AM633">
        <v>15</v>
      </c>
      <c r="AN633">
        <v>2</v>
      </c>
      <c r="AO633">
        <v>0</v>
      </c>
      <c r="AP633">
        <v>4</v>
      </c>
      <c r="AQ633">
        <v>2</v>
      </c>
      <c r="AR633">
        <v>0</v>
      </c>
      <c r="AS633">
        <v>6</v>
      </c>
      <c r="AT633">
        <v>1990</v>
      </c>
      <c r="AU633">
        <v>654</v>
      </c>
      <c r="AV633">
        <v>4723</v>
      </c>
      <c r="AW633">
        <v>843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2</v>
      </c>
      <c r="BY633">
        <v>6</v>
      </c>
      <c r="BZ633">
        <v>0</v>
      </c>
      <c r="CA633">
        <v>1</v>
      </c>
      <c r="CB633">
        <v>7</v>
      </c>
      <c r="CC633">
        <v>15</v>
      </c>
      <c r="CD633">
        <v>7</v>
      </c>
      <c r="CE633">
        <v>15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 t="s">
        <v>2</v>
      </c>
      <c r="CP633" t="s">
        <v>44</v>
      </c>
      <c r="CQ633" t="s">
        <v>864</v>
      </c>
      <c r="CR633" t="s">
        <v>865</v>
      </c>
      <c r="CS633" t="s">
        <v>172</v>
      </c>
      <c r="CT633" t="s">
        <v>860</v>
      </c>
      <c r="CU633" t="s">
        <v>851</v>
      </c>
      <c r="CV633" t="s">
        <v>173</v>
      </c>
      <c r="CW633">
        <v>2020</v>
      </c>
      <c r="CX633">
        <v>6</v>
      </c>
      <c r="CY633" t="s">
        <v>74</v>
      </c>
      <c r="CZ633" t="s">
        <v>76</v>
      </c>
      <c r="DA633" t="s">
        <v>70</v>
      </c>
      <c r="DB633" t="s">
        <v>70</v>
      </c>
      <c r="DC633" t="s">
        <v>135</v>
      </c>
      <c r="DD633" t="s">
        <v>175</v>
      </c>
      <c r="DE633" t="s">
        <v>174</v>
      </c>
      <c r="DF633">
        <v>1</v>
      </c>
      <c r="DG633" t="s">
        <v>991</v>
      </c>
      <c r="DH633" t="s">
        <v>75</v>
      </c>
      <c r="DI633" t="s">
        <v>75</v>
      </c>
      <c r="DJ633" t="s">
        <v>75</v>
      </c>
      <c r="DK633" t="s">
        <v>75</v>
      </c>
    </row>
    <row r="634" spans="1:115" x14ac:dyDescent="0.35">
      <c r="A634" t="s">
        <v>860</v>
      </c>
      <c r="B634" t="s">
        <v>985</v>
      </c>
      <c r="C634" t="s">
        <v>986</v>
      </c>
      <c r="D634" t="s">
        <v>1056</v>
      </c>
      <c r="E634" t="s">
        <v>988</v>
      </c>
      <c r="F634" t="s">
        <v>989</v>
      </c>
      <c r="G634" t="s">
        <v>242</v>
      </c>
      <c r="H634" t="s">
        <v>1024</v>
      </c>
      <c r="I634" t="s">
        <v>546</v>
      </c>
      <c r="J634" t="s">
        <v>1076</v>
      </c>
      <c r="K634" t="s">
        <v>75</v>
      </c>
      <c r="L634" t="s">
        <v>242</v>
      </c>
      <c r="M634" t="s">
        <v>546</v>
      </c>
      <c r="N634" t="s">
        <v>990</v>
      </c>
      <c r="O634">
        <v>1212</v>
      </c>
      <c r="P634">
        <v>1212</v>
      </c>
      <c r="Q634">
        <v>0</v>
      </c>
      <c r="R634">
        <v>3745</v>
      </c>
      <c r="S634">
        <v>0</v>
      </c>
      <c r="T634">
        <v>0</v>
      </c>
      <c r="U634">
        <v>4957</v>
      </c>
      <c r="V634">
        <v>1212</v>
      </c>
      <c r="W634">
        <v>0</v>
      </c>
      <c r="X634">
        <v>3745</v>
      </c>
      <c r="Y634">
        <v>0</v>
      </c>
      <c r="Z634">
        <v>0</v>
      </c>
      <c r="AA634">
        <v>4957</v>
      </c>
      <c r="AB634">
        <v>5</v>
      </c>
      <c r="AC634">
        <v>0</v>
      </c>
      <c r="AD634">
        <v>2</v>
      </c>
      <c r="AE634">
        <v>0</v>
      </c>
      <c r="AF634">
        <v>0</v>
      </c>
      <c r="AG634">
        <v>7</v>
      </c>
      <c r="AH634">
        <v>3</v>
      </c>
      <c r="AI634">
        <v>0</v>
      </c>
      <c r="AJ634">
        <v>2</v>
      </c>
      <c r="AK634">
        <v>0</v>
      </c>
      <c r="AL634">
        <v>0</v>
      </c>
      <c r="AM634">
        <v>5</v>
      </c>
      <c r="AN634">
        <v>1</v>
      </c>
      <c r="AO634">
        <v>0</v>
      </c>
      <c r="AP634">
        <v>2</v>
      </c>
      <c r="AQ634">
        <v>0</v>
      </c>
      <c r="AR634">
        <v>0</v>
      </c>
      <c r="AS634">
        <v>3</v>
      </c>
      <c r="AT634">
        <v>1028</v>
      </c>
      <c r="AU634">
        <v>0</v>
      </c>
      <c r="AV634">
        <v>999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1</v>
      </c>
      <c r="BY634">
        <v>3</v>
      </c>
      <c r="BZ634">
        <v>0</v>
      </c>
      <c r="CA634">
        <v>0</v>
      </c>
      <c r="CB634">
        <v>2</v>
      </c>
      <c r="CC634">
        <v>4</v>
      </c>
      <c r="CD634">
        <v>3</v>
      </c>
      <c r="CE634">
        <v>5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 t="s">
        <v>2</v>
      </c>
      <c r="CP634" t="s">
        <v>44</v>
      </c>
      <c r="CQ634" t="s">
        <v>864</v>
      </c>
      <c r="CR634" t="s">
        <v>865</v>
      </c>
      <c r="CS634" t="s">
        <v>545</v>
      </c>
      <c r="CT634" t="s">
        <v>860</v>
      </c>
      <c r="CU634" t="s">
        <v>851</v>
      </c>
      <c r="CV634" t="s">
        <v>546</v>
      </c>
      <c r="CW634">
        <v>2020</v>
      </c>
      <c r="CX634">
        <v>7</v>
      </c>
      <c r="CY634" t="s">
        <v>74</v>
      </c>
      <c r="CZ634" t="s">
        <v>76</v>
      </c>
      <c r="DA634" t="s">
        <v>70</v>
      </c>
      <c r="DB634" t="s">
        <v>545</v>
      </c>
      <c r="DC634" t="s">
        <v>115</v>
      </c>
      <c r="DD634" t="s">
        <v>548</v>
      </c>
      <c r="DE634" t="s">
        <v>547</v>
      </c>
      <c r="DF634">
        <v>1</v>
      </c>
      <c r="DG634" t="s">
        <v>991</v>
      </c>
      <c r="DH634" t="s">
        <v>75</v>
      </c>
      <c r="DI634" t="s">
        <v>75</v>
      </c>
      <c r="DJ634" t="s">
        <v>75</v>
      </c>
      <c r="DK634" t="s">
        <v>75</v>
      </c>
    </row>
    <row r="635" spans="1:115" x14ac:dyDescent="0.35">
      <c r="A635" t="s">
        <v>860</v>
      </c>
      <c r="B635" t="s">
        <v>985</v>
      </c>
      <c r="C635" t="s">
        <v>986</v>
      </c>
      <c r="D635" t="s">
        <v>992</v>
      </c>
      <c r="E635" t="s">
        <v>988</v>
      </c>
      <c r="F635" t="s">
        <v>989</v>
      </c>
      <c r="G635" t="s">
        <v>242</v>
      </c>
      <c r="H635" t="s">
        <v>1024</v>
      </c>
      <c r="I635" t="s">
        <v>181</v>
      </c>
      <c r="J635" t="s">
        <v>1078</v>
      </c>
      <c r="K635" t="s">
        <v>75</v>
      </c>
      <c r="L635" t="s">
        <v>242</v>
      </c>
      <c r="M635" t="s">
        <v>242</v>
      </c>
      <c r="N635" t="s">
        <v>990</v>
      </c>
      <c r="O635">
        <v>0</v>
      </c>
      <c r="P635">
        <v>0</v>
      </c>
      <c r="Q635">
        <v>0</v>
      </c>
      <c r="R635">
        <v>717</v>
      </c>
      <c r="S635">
        <v>493</v>
      </c>
      <c r="T635">
        <v>0</v>
      </c>
      <c r="U635">
        <v>717</v>
      </c>
      <c r="V635">
        <v>0</v>
      </c>
      <c r="W635">
        <v>0</v>
      </c>
      <c r="X635">
        <v>218</v>
      </c>
      <c r="Y635">
        <v>493</v>
      </c>
      <c r="Z635">
        <v>0</v>
      </c>
      <c r="AA635">
        <v>218</v>
      </c>
      <c r="AB635">
        <v>2</v>
      </c>
      <c r="AC635">
        <v>0</v>
      </c>
      <c r="AD635">
        <v>5</v>
      </c>
      <c r="AE635">
        <v>2</v>
      </c>
      <c r="AF635">
        <v>0</v>
      </c>
      <c r="AG635">
        <v>7</v>
      </c>
      <c r="AH635">
        <v>2</v>
      </c>
      <c r="AI635">
        <v>0</v>
      </c>
      <c r="AJ635">
        <v>5</v>
      </c>
      <c r="AK635">
        <v>2</v>
      </c>
      <c r="AL635">
        <v>0</v>
      </c>
      <c r="AM635">
        <v>7</v>
      </c>
      <c r="AN635">
        <v>0</v>
      </c>
      <c r="AO635">
        <v>0</v>
      </c>
      <c r="AP635">
        <v>2</v>
      </c>
      <c r="AQ635">
        <v>1</v>
      </c>
      <c r="AR635">
        <v>0</v>
      </c>
      <c r="AS635">
        <v>2</v>
      </c>
      <c r="AT635">
        <v>123</v>
      </c>
      <c r="AU635">
        <v>122</v>
      </c>
      <c r="AV635">
        <v>713</v>
      </c>
      <c r="AW635">
        <v>194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2</v>
      </c>
      <c r="BZ635">
        <v>0</v>
      </c>
      <c r="CA635">
        <v>0</v>
      </c>
      <c r="CB635">
        <v>0</v>
      </c>
      <c r="CC635">
        <v>5</v>
      </c>
      <c r="CD635">
        <v>0</v>
      </c>
      <c r="CE635">
        <v>5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 t="s">
        <v>2</v>
      </c>
      <c r="CP635" t="s">
        <v>44</v>
      </c>
      <c r="CQ635" t="s">
        <v>864</v>
      </c>
      <c r="CR635" t="s">
        <v>865</v>
      </c>
      <c r="CS635" t="s">
        <v>180</v>
      </c>
      <c r="CT635" t="s">
        <v>860</v>
      </c>
      <c r="CU635" t="s">
        <v>851</v>
      </c>
      <c r="CV635" t="s">
        <v>181</v>
      </c>
      <c r="CW635">
        <v>2020</v>
      </c>
      <c r="CX635">
        <v>7</v>
      </c>
      <c r="CY635" t="s">
        <v>74</v>
      </c>
      <c r="CZ635" t="s">
        <v>76</v>
      </c>
      <c r="DA635" t="s">
        <v>70</v>
      </c>
      <c r="DB635" t="s">
        <v>70</v>
      </c>
      <c r="DC635" t="s">
        <v>156</v>
      </c>
      <c r="DD635" t="s">
        <v>183</v>
      </c>
      <c r="DE635" t="s">
        <v>182</v>
      </c>
      <c r="DF635">
        <v>0</v>
      </c>
      <c r="DG635" t="s">
        <v>991</v>
      </c>
      <c r="DH635" t="s">
        <v>75</v>
      </c>
      <c r="DI635" t="s">
        <v>75</v>
      </c>
      <c r="DJ635" t="s">
        <v>75</v>
      </c>
      <c r="DK635" t="s">
        <v>75</v>
      </c>
    </row>
    <row r="636" spans="1:115" x14ac:dyDescent="0.35">
      <c r="A636" t="s">
        <v>860</v>
      </c>
      <c r="B636" t="s">
        <v>985</v>
      </c>
      <c r="C636" t="s">
        <v>986</v>
      </c>
      <c r="D636" t="s">
        <v>992</v>
      </c>
      <c r="E636" t="s">
        <v>988</v>
      </c>
      <c r="F636" t="s">
        <v>989</v>
      </c>
      <c r="G636" t="s">
        <v>242</v>
      </c>
      <c r="H636" t="s">
        <v>1024</v>
      </c>
      <c r="I636" t="s">
        <v>550</v>
      </c>
      <c r="J636" t="s">
        <v>1082</v>
      </c>
      <c r="K636" t="s">
        <v>75</v>
      </c>
      <c r="L636" t="s">
        <v>242</v>
      </c>
      <c r="M636" t="s">
        <v>550</v>
      </c>
      <c r="N636" t="s">
        <v>990</v>
      </c>
      <c r="O636">
        <v>0</v>
      </c>
      <c r="P636">
        <v>0</v>
      </c>
      <c r="Q636">
        <v>0</v>
      </c>
      <c r="R636">
        <v>4825</v>
      </c>
      <c r="S636">
        <v>0</v>
      </c>
      <c r="T636">
        <v>0</v>
      </c>
      <c r="U636">
        <v>4825</v>
      </c>
      <c r="V636">
        <v>0</v>
      </c>
      <c r="W636">
        <v>0</v>
      </c>
      <c r="X636">
        <v>4825</v>
      </c>
      <c r="Y636">
        <v>0</v>
      </c>
      <c r="Z636">
        <v>0</v>
      </c>
      <c r="AA636">
        <v>4825</v>
      </c>
      <c r="AB636">
        <v>2</v>
      </c>
      <c r="AC636">
        <v>0</v>
      </c>
      <c r="AD636">
        <v>2</v>
      </c>
      <c r="AE636">
        <v>0</v>
      </c>
      <c r="AF636">
        <v>0</v>
      </c>
      <c r="AG636">
        <v>4</v>
      </c>
      <c r="AH636">
        <v>2</v>
      </c>
      <c r="AI636">
        <v>0</v>
      </c>
      <c r="AJ636">
        <v>2</v>
      </c>
      <c r="AK636">
        <v>0</v>
      </c>
      <c r="AL636">
        <v>0</v>
      </c>
      <c r="AM636">
        <v>4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2</v>
      </c>
      <c r="AT636">
        <v>1190</v>
      </c>
      <c r="AU636">
        <v>0</v>
      </c>
      <c r="AV636">
        <v>1137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2</v>
      </c>
      <c r="BZ636">
        <v>0</v>
      </c>
      <c r="CA636">
        <v>0</v>
      </c>
      <c r="CB636">
        <v>1</v>
      </c>
      <c r="CC636">
        <v>3</v>
      </c>
      <c r="CD636">
        <v>2</v>
      </c>
      <c r="CE636">
        <v>4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 t="s">
        <v>2</v>
      </c>
      <c r="CP636" t="s">
        <v>44</v>
      </c>
      <c r="CQ636" t="s">
        <v>864</v>
      </c>
      <c r="CR636" t="s">
        <v>865</v>
      </c>
      <c r="CS636" t="s">
        <v>549</v>
      </c>
      <c r="CT636" t="s">
        <v>860</v>
      </c>
      <c r="CU636" t="s">
        <v>851</v>
      </c>
      <c r="CV636" t="s">
        <v>550</v>
      </c>
      <c r="CW636">
        <v>2020</v>
      </c>
      <c r="CX636">
        <v>10</v>
      </c>
      <c r="CY636" t="s">
        <v>74</v>
      </c>
      <c r="CZ636" t="s">
        <v>76</v>
      </c>
      <c r="DA636" t="s">
        <v>70</v>
      </c>
      <c r="DB636" t="s">
        <v>549</v>
      </c>
      <c r="DC636" t="s">
        <v>156</v>
      </c>
      <c r="DD636" t="s">
        <v>552</v>
      </c>
      <c r="DE636" t="s">
        <v>551</v>
      </c>
      <c r="DF636">
        <v>2</v>
      </c>
      <c r="DG636" t="s">
        <v>991</v>
      </c>
      <c r="DH636" t="s">
        <v>75</v>
      </c>
      <c r="DI636" t="s">
        <v>75</v>
      </c>
      <c r="DJ636" t="s">
        <v>75</v>
      </c>
      <c r="DK636" t="s">
        <v>75</v>
      </c>
    </row>
    <row r="637" spans="1:115" x14ac:dyDescent="0.35">
      <c r="A637" t="s">
        <v>860</v>
      </c>
      <c r="B637" t="s">
        <v>985</v>
      </c>
      <c r="C637" t="s">
        <v>986</v>
      </c>
      <c r="D637" t="s">
        <v>992</v>
      </c>
      <c r="E637" t="s">
        <v>988</v>
      </c>
      <c r="F637" t="s">
        <v>989</v>
      </c>
      <c r="G637" t="s">
        <v>242</v>
      </c>
      <c r="H637" t="s">
        <v>1024</v>
      </c>
      <c r="I637" t="s">
        <v>747</v>
      </c>
      <c r="J637" t="s">
        <v>1213</v>
      </c>
      <c r="K637" t="s">
        <v>75</v>
      </c>
      <c r="L637" t="s">
        <v>242</v>
      </c>
      <c r="M637" t="s">
        <v>747</v>
      </c>
      <c r="N637" t="s">
        <v>990</v>
      </c>
      <c r="O637">
        <v>1441</v>
      </c>
      <c r="P637">
        <v>1441</v>
      </c>
      <c r="Q637">
        <v>0</v>
      </c>
      <c r="R637">
        <v>4267</v>
      </c>
      <c r="S637">
        <v>0</v>
      </c>
      <c r="T637">
        <v>0</v>
      </c>
      <c r="U637">
        <v>5708</v>
      </c>
      <c r="V637">
        <v>1441</v>
      </c>
      <c r="W637">
        <v>0</v>
      </c>
      <c r="X637">
        <v>4267</v>
      </c>
      <c r="Y637">
        <v>0</v>
      </c>
      <c r="Z637">
        <v>0</v>
      </c>
      <c r="AA637">
        <v>5708</v>
      </c>
      <c r="AB637">
        <v>4</v>
      </c>
      <c r="AC637">
        <v>0</v>
      </c>
      <c r="AD637">
        <v>11</v>
      </c>
      <c r="AE637">
        <v>0</v>
      </c>
      <c r="AF637">
        <v>0</v>
      </c>
      <c r="AG637">
        <v>15</v>
      </c>
      <c r="AH637">
        <v>3</v>
      </c>
      <c r="AI637">
        <v>0</v>
      </c>
      <c r="AJ637">
        <v>9</v>
      </c>
      <c r="AK637">
        <v>0</v>
      </c>
      <c r="AL637">
        <v>0</v>
      </c>
      <c r="AM637">
        <v>12</v>
      </c>
      <c r="AN637">
        <v>1</v>
      </c>
      <c r="AO637">
        <v>0</v>
      </c>
      <c r="AP637">
        <v>3</v>
      </c>
      <c r="AQ637">
        <v>0</v>
      </c>
      <c r="AR637">
        <v>0</v>
      </c>
      <c r="AS637">
        <v>4</v>
      </c>
      <c r="AT637">
        <v>1246</v>
      </c>
      <c r="AU637">
        <v>0</v>
      </c>
      <c r="AV637">
        <v>620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4</v>
      </c>
      <c r="BZ637">
        <v>1</v>
      </c>
      <c r="CA637">
        <v>3</v>
      </c>
      <c r="CB637">
        <v>3</v>
      </c>
      <c r="CC637">
        <v>11</v>
      </c>
      <c r="CD637">
        <v>3</v>
      </c>
      <c r="CE637">
        <v>12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 t="s">
        <v>2</v>
      </c>
      <c r="CP637" t="s">
        <v>44</v>
      </c>
      <c r="CQ637" t="s">
        <v>864</v>
      </c>
      <c r="CR637" t="s">
        <v>865</v>
      </c>
      <c r="CS637" t="s">
        <v>746</v>
      </c>
      <c r="CT637" t="s">
        <v>860</v>
      </c>
      <c r="CU637" t="s">
        <v>851</v>
      </c>
      <c r="CV637" t="s">
        <v>747</v>
      </c>
      <c r="CW637">
        <v>2021</v>
      </c>
      <c r="CX637">
        <v>9</v>
      </c>
      <c r="CY637" t="s">
        <v>74</v>
      </c>
      <c r="CZ637" t="s">
        <v>76</v>
      </c>
      <c r="DA637" t="s">
        <v>70</v>
      </c>
      <c r="DB637" t="s">
        <v>746</v>
      </c>
      <c r="DC637" t="s">
        <v>156</v>
      </c>
      <c r="DD637" t="s">
        <v>728</v>
      </c>
      <c r="DE637" t="s">
        <v>748</v>
      </c>
      <c r="DF637">
        <v>4</v>
      </c>
      <c r="DG637" t="s">
        <v>991</v>
      </c>
      <c r="DH637" t="s">
        <v>75</v>
      </c>
      <c r="DI637" t="s">
        <v>75</v>
      </c>
      <c r="DJ637" t="s">
        <v>75</v>
      </c>
      <c r="DK637" t="s">
        <v>75</v>
      </c>
    </row>
    <row r="638" spans="1:115" x14ac:dyDescent="0.35">
      <c r="A638" t="s">
        <v>860</v>
      </c>
      <c r="B638" t="s">
        <v>994</v>
      </c>
      <c r="C638" t="s">
        <v>995</v>
      </c>
      <c r="D638" t="s">
        <v>1106</v>
      </c>
      <c r="E638" t="s">
        <v>988</v>
      </c>
      <c r="F638" t="s">
        <v>997</v>
      </c>
      <c r="G638" t="s">
        <v>242</v>
      </c>
      <c r="H638" t="s">
        <v>1024</v>
      </c>
      <c r="I638" t="s">
        <v>1107</v>
      </c>
      <c r="J638" t="s">
        <v>1108</v>
      </c>
      <c r="K638" t="s">
        <v>75</v>
      </c>
      <c r="L638" t="s">
        <v>242</v>
      </c>
      <c r="M638" t="s">
        <v>242</v>
      </c>
      <c r="N638" t="s">
        <v>990</v>
      </c>
      <c r="O638">
        <v>0</v>
      </c>
      <c r="P638">
        <v>0</v>
      </c>
      <c r="Q638">
        <v>0</v>
      </c>
      <c r="R638">
        <v>4904</v>
      </c>
      <c r="S638">
        <v>0</v>
      </c>
      <c r="T638">
        <v>0</v>
      </c>
      <c r="U638">
        <v>4904</v>
      </c>
      <c r="V638">
        <v>0</v>
      </c>
      <c r="W638">
        <v>0</v>
      </c>
      <c r="X638">
        <v>4904</v>
      </c>
      <c r="Y638">
        <v>0</v>
      </c>
      <c r="Z638">
        <v>0</v>
      </c>
      <c r="AA638">
        <v>4904</v>
      </c>
      <c r="AB638">
        <v>1</v>
      </c>
      <c r="AC638">
        <v>10</v>
      </c>
      <c r="AD638">
        <v>31</v>
      </c>
      <c r="AE638">
        <v>0</v>
      </c>
      <c r="AF638">
        <v>0</v>
      </c>
      <c r="AG638">
        <v>22</v>
      </c>
      <c r="AH638">
        <v>0</v>
      </c>
      <c r="AI638">
        <v>6</v>
      </c>
      <c r="AJ638">
        <v>20</v>
      </c>
      <c r="AK638">
        <v>0</v>
      </c>
      <c r="AL638">
        <v>0</v>
      </c>
      <c r="AM638">
        <v>14</v>
      </c>
      <c r="AN638">
        <v>0</v>
      </c>
      <c r="AO638">
        <v>0</v>
      </c>
      <c r="AP638">
        <v>3</v>
      </c>
      <c r="AQ638">
        <v>0</v>
      </c>
      <c r="AR638">
        <v>0</v>
      </c>
      <c r="AS638">
        <v>3</v>
      </c>
      <c r="AT638">
        <v>1209</v>
      </c>
      <c r="AU638">
        <v>0</v>
      </c>
      <c r="AV638">
        <v>1411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3</v>
      </c>
      <c r="BZ638">
        <v>0</v>
      </c>
      <c r="CA638">
        <v>0</v>
      </c>
      <c r="CB638">
        <v>5</v>
      </c>
      <c r="CC638">
        <v>12</v>
      </c>
      <c r="CD638">
        <v>6</v>
      </c>
      <c r="CE638">
        <v>14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 t="s">
        <v>2</v>
      </c>
      <c r="CP638" t="s">
        <v>44</v>
      </c>
      <c r="CQ638" t="s">
        <v>864</v>
      </c>
      <c r="CR638" t="s">
        <v>865</v>
      </c>
      <c r="CS638" t="s">
        <v>256</v>
      </c>
      <c r="CT638" t="s">
        <v>860</v>
      </c>
      <c r="CU638" t="s">
        <v>852</v>
      </c>
      <c r="CV638" t="s">
        <v>258</v>
      </c>
      <c r="CW638">
        <v>2021</v>
      </c>
      <c r="CX638">
        <v>1</v>
      </c>
      <c r="CY638" t="s">
        <v>74</v>
      </c>
      <c r="CZ638" t="s">
        <v>255</v>
      </c>
      <c r="DA638" t="s">
        <v>70</v>
      </c>
      <c r="DB638" t="s">
        <v>249</v>
      </c>
      <c r="DC638" t="s">
        <v>257</v>
      </c>
      <c r="DD638" t="s">
        <v>260</v>
      </c>
      <c r="DE638" t="s">
        <v>259</v>
      </c>
      <c r="DF638">
        <v>3</v>
      </c>
      <c r="DG638" t="s">
        <v>991</v>
      </c>
      <c r="DH638" t="s">
        <v>75</v>
      </c>
      <c r="DI638" t="s">
        <v>75</v>
      </c>
      <c r="DJ638" t="s">
        <v>75</v>
      </c>
      <c r="DK638" t="s">
        <v>75</v>
      </c>
    </row>
    <row r="639" spans="1:115" x14ac:dyDescent="0.35">
      <c r="A639" t="s">
        <v>860</v>
      </c>
      <c r="B639" t="s">
        <v>994</v>
      </c>
      <c r="C639" t="s">
        <v>1093</v>
      </c>
      <c r="D639" t="s">
        <v>1214</v>
      </c>
      <c r="E639" t="s">
        <v>988</v>
      </c>
      <c r="F639" t="s">
        <v>1095</v>
      </c>
      <c r="G639" t="s">
        <v>242</v>
      </c>
      <c r="H639" t="s">
        <v>1024</v>
      </c>
      <c r="I639" t="s">
        <v>752</v>
      </c>
      <c r="J639" t="s">
        <v>1215</v>
      </c>
      <c r="K639" t="s">
        <v>75</v>
      </c>
      <c r="L639" t="s">
        <v>242</v>
      </c>
      <c r="M639" t="s">
        <v>242</v>
      </c>
      <c r="N639" t="s">
        <v>990</v>
      </c>
      <c r="O639">
        <v>9936</v>
      </c>
      <c r="P639">
        <v>9936</v>
      </c>
      <c r="Q639">
        <v>0</v>
      </c>
      <c r="R639">
        <v>20516</v>
      </c>
      <c r="S639">
        <v>0</v>
      </c>
      <c r="T639">
        <v>0</v>
      </c>
      <c r="U639">
        <v>30452</v>
      </c>
      <c r="V639">
        <v>9936</v>
      </c>
      <c r="W639">
        <v>0</v>
      </c>
      <c r="X639">
        <v>20516</v>
      </c>
      <c r="Y639">
        <v>0</v>
      </c>
      <c r="Z639">
        <v>0</v>
      </c>
      <c r="AA639">
        <v>30452</v>
      </c>
      <c r="AB639">
        <v>16</v>
      </c>
      <c r="AC639">
        <v>0</v>
      </c>
      <c r="AD639">
        <v>22</v>
      </c>
      <c r="AE639">
        <v>0</v>
      </c>
      <c r="AF639">
        <v>0</v>
      </c>
      <c r="AG639">
        <v>38</v>
      </c>
      <c r="AH639">
        <v>8</v>
      </c>
      <c r="AI639">
        <v>0</v>
      </c>
      <c r="AJ639">
        <v>15</v>
      </c>
      <c r="AK639">
        <v>0</v>
      </c>
      <c r="AL639">
        <v>0</v>
      </c>
      <c r="AM639">
        <v>23</v>
      </c>
      <c r="AN639">
        <v>3</v>
      </c>
      <c r="AO639">
        <v>0</v>
      </c>
      <c r="AP639">
        <v>6</v>
      </c>
      <c r="AQ639">
        <v>0</v>
      </c>
      <c r="AR639">
        <v>0</v>
      </c>
      <c r="AS639">
        <v>9</v>
      </c>
      <c r="AT639">
        <v>6980</v>
      </c>
      <c r="AU639">
        <v>0</v>
      </c>
      <c r="AV639">
        <v>3487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</v>
      </c>
      <c r="BY639">
        <v>9</v>
      </c>
      <c r="BZ639">
        <v>1</v>
      </c>
      <c r="CA639">
        <v>5</v>
      </c>
      <c r="CB639">
        <v>8</v>
      </c>
      <c r="CC639">
        <v>21</v>
      </c>
      <c r="CD639">
        <v>8</v>
      </c>
      <c r="CE639">
        <v>23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 t="s">
        <v>2</v>
      </c>
      <c r="CP639" t="s">
        <v>44</v>
      </c>
      <c r="CQ639" t="s">
        <v>864</v>
      </c>
      <c r="CR639" t="s">
        <v>865</v>
      </c>
      <c r="CS639" t="s">
        <v>750</v>
      </c>
      <c r="CT639" t="s">
        <v>860</v>
      </c>
      <c r="CU639" t="s">
        <v>852</v>
      </c>
      <c r="CV639" t="s">
        <v>752</v>
      </c>
      <c r="CW639">
        <v>2021</v>
      </c>
      <c r="CX639">
        <v>6</v>
      </c>
      <c r="CY639" t="s">
        <v>74</v>
      </c>
      <c r="CZ639" t="s">
        <v>755</v>
      </c>
      <c r="DA639" t="s">
        <v>70</v>
      </c>
      <c r="DB639" t="s">
        <v>749</v>
      </c>
      <c r="DC639" t="s">
        <v>751</v>
      </c>
      <c r="DD639" t="s">
        <v>754</v>
      </c>
      <c r="DE639" t="s">
        <v>753</v>
      </c>
      <c r="DF639">
        <v>8</v>
      </c>
      <c r="DG639" t="s">
        <v>991</v>
      </c>
      <c r="DH639" t="s">
        <v>75</v>
      </c>
      <c r="DI639" t="s">
        <v>75</v>
      </c>
      <c r="DJ639" t="s">
        <v>75</v>
      </c>
      <c r="DK639" t="s">
        <v>75</v>
      </c>
    </row>
    <row r="640" spans="1:115" x14ac:dyDescent="0.35">
      <c r="A640" t="s">
        <v>860</v>
      </c>
      <c r="B640" t="s">
        <v>994</v>
      </c>
      <c r="C640" t="s">
        <v>995</v>
      </c>
      <c r="D640" t="s">
        <v>1109</v>
      </c>
      <c r="E640" t="s">
        <v>988</v>
      </c>
      <c r="F640" t="s">
        <v>997</v>
      </c>
      <c r="G640" t="s">
        <v>242</v>
      </c>
      <c r="H640" t="s">
        <v>1024</v>
      </c>
      <c r="I640" t="s">
        <v>604</v>
      </c>
      <c r="J640" t="s">
        <v>1110</v>
      </c>
      <c r="K640" t="s">
        <v>75</v>
      </c>
      <c r="L640" t="s">
        <v>242</v>
      </c>
      <c r="M640" t="s">
        <v>242</v>
      </c>
      <c r="N640" t="s">
        <v>990</v>
      </c>
      <c r="O640">
        <v>4574</v>
      </c>
      <c r="P640">
        <v>4574</v>
      </c>
      <c r="Q640">
        <v>0</v>
      </c>
      <c r="R640">
        <v>5946</v>
      </c>
      <c r="S640">
        <v>0</v>
      </c>
      <c r="T640">
        <v>0</v>
      </c>
      <c r="U640">
        <v>10520</v>
      </c>
      <c r="V640">
        <v>4574</v>
      </c>
      <c r="W640">
        <v>0</v>
      </c>
      <c r="X640">
        <v>4400</v>
      </c>
      <c r="Y640">
        <v>0</v>
      </c>
      <c r="Z640">
        <v>0</v>
      </c>
      <c r="AA640">
        <v>8974</v>
      </c>
      <c r="AB640">
        <v>16</v>
      </c>
      <c r="AC640">
        <v>5</v>
      </c>
      <c r="AD640">
        <v>21</v>
      </c>
      <c r="AE640">
        <v>1</v>
      </c>
      <c r="AF640">
        <v>0</v>
      </c>
      <c r="AG640">
        <v>32</v>
      </c>
      <c r="AH640">
        <v>13</v>
      </c>
      <c r="AI640">
        <v>3</v>
      </c>
      <c r="AJ640">
        <v>13</v>
      </c>
      <c r="AK640">
        <v>0</v>
      </c>
      <c r="AL640">
        <v>0</v>
      </c>
      <c r="AM640">
        <v>23</v>
      </c>
      <c r="AN640">
        <v>1</v>
      </c>
      <c r="AO640">
        <v>0</v>
      </c>
      <c r="AP640">
        <v>2</v>
      </c>
      <c r="AQ640">
        <v>0</v>
      </c>
      <c r="AR640">
        <v>0</v>
      </c>
      <c r="AS640">
        <v>3</v>
      </c>
      <c r="AT640">
        <v>2343</v>
      </c>
      <c r="AU640">
        <v>0</v>
      </c>
      <c r="AV640">
        <v>2243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3</v>
      </c>
      <c r="BZ640">
        <v>0</v>
      </c>
      <c r="CA640">
        <v>1</v>
      </c>
      <c r="CB640">
        <v>16</v>
      </c>
      <c r="CC640">
        <v>23</v>
      </c>
      <c r="CD640">
        <v>16</v>
      </c>
      <c r="CE640">
        <v>23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 t="s">
        <v>2</v>
      </c>
      <c r="CP640" t="s">
        <v>44</v>
      </c>
      <c r="CQ640" t="s">
        <v>864</v>
      </c>
      <c r="CR640" t="s">
        <v>865</v>
      </c>
      <c r="CS640" t="s">
        <v>602</v>
      </c>
      <c r="CT640" t="s">
        <v>860</v>
      </c>
      <c r="CU640" t="s">
        <v>852</v>
      </c>
      <c r="CV640" t="s">
        <v>604</v>
      </c>
      <c r="CW640">
        <v>2020</v>
      </c>
      <c r="CX640">
        <v>8</v>
      </c>
      <c r="CY640" t="s">
        <v>74</v>
      </c>
      <c r="CZ640" t="s">
        <v>265</v>
      </c>
      <c r="DA640" t="s">
        <v>70</v>
      </c>
      <c r="DB640" t="s">
        <v>601</v>
      </c>
      <c r="DC640" t="s">
        <v>603</v>
      </c>
      <c r="DD640" t="s">
        <v>606</v>
      </c>
      <c r="DE640" t="s">
        <v>605</v>
      </c>
      <c r="DF640">
        <v>1</v>
      </c>
      <c r="DG640" t="s">
        <v>991</v>
      </c>
      <c r="DH640" t="s">
        <v>75</v>
      </c>
      <c r="DI640" t="s">
        <v>75</v>
      </c>
      <c r="DJ640" t="s">
        <v>75</v>
      </c>
      <c r="DK640" t="s">
        <v>75</v>
      </c>
    </row>
    <row r="641" spans="1:115" x14ac:dyDescent="0.35">
      <c r="A641" t="s">
        <v>860</v>
      </c>
      <c r="B641" t="s">
        <v>1000</v>
      </c>
      <c r="C641" t="s">
        <v>1001</v>
      </c>
      <c r="D641" t="s">
        <v>1002</v>
      </c>
      <c r="E641" t="s">
        <v>988</v>
      </c>
      <c r="F641" t="s">
        <v>1003</v>
      </c>
      <c r="G641" t="s">
        <v>75</v>
      </c>
      <c r="H641" t="s">
        <v>75</v>
      </c>
      <c r="I641" t="s">
        <v>75</v>
      </c>
      <c r="J641" t="s">
        <v>75</v>
      </c>
      <c r="K641" t="s">
        <v>75</v>
      </c>
      <c r="L641" t="s">
        <v>242</v>
      </c>
      <c r="M641" t="s">
        <v>264</v>
      </c>
      <c r="N641" t="s">
        <v>990</v>
      </c>
      <c r="O641">
        <v>0</v>
      </c>
      <c r="P641">
        <v>0</v>
      </c>
      <c r="Q641">
        <v>0</v>
      </c>
      <c r="R641">
        <v>881</v>
      </c>
      <c r="S641">
        <v>0</v>
      </c>
      <c r="T641">
        <v>0</v>
      </c>
      <c r="U641">
        <v>881</v>
      </c>
      <c r="V641">
        <v>0</v>
      </c>
      <c r="W641">
        <v>0</v>
      </c>
      <c r="X641">
        <v>881</v>
      </c>
      <c r="Y641">
        <v>0</v>
      </c>
      <c r="Z641">
        <v>0</v>
      </c>
      <c r="AA641">
        <v>881</v>
      </c>
      <c r="AB641">
        <v>2</v>
      </c>
      <c r="AC641">
        <v>0</v>
      </c>
      <c r="AD641">
        <v>11</v>
      </c>
      <c r="AE641">
        <v>0</v>
      </c>
      <c r="AF641">
        <v>0</v>
      </c>
      <c r="AG641">
        <v>13</v>
      </c>
      <c r="AH641">
        <v>2</v>
      </c>
      <c r="AI641">
        <v>0</v>
      </c>
      <c r="AJ641">
        <v>11</v>
      </c>
      <c r="AK641">
        <v>0</v>
      </c>
      <c r="AL641">
        <v>0</v>
      </c>
      <c r="AM641">
        <v>13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1</v>
      </c>
      <c r="AT641">
        <v>217</v>
      </c>
      <c r="AU641">
        <v>0</v>
      </c>
      <c r="AV641">
        <v>188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0</v>
      </c>
      <c r="CB641">
        <v>2</v>
      </c>
      <c r="CC641">
        <v>12</v>
      </c>
      <c r="CD641">
        <v>2</v>
      </c>
      <c r="CE641">
        <v>13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 t="s">
        <v>2</v>
      </c>
      <c r="CP641" t="s">
        <v>44</v>
      </c>
      <c r="CQ641" t="s">
        <v>864</v>
      </c>
      <c r="CR641" t="s">
        <v>865</v>
      </c>
      <c r="CS641" t="s">
        <v>262</v>
      </c>
      <c r="CT641" t="s">
        <v>860</v>
      </c>
      <c r="CU641" t="s">
        <v>853</v>
      </c>
      <c r="CV641" t="s">
        <v>264</v>
      </c>
      <c r="CW641">
        <v>2021</v>
      </c>
      <c r="CX641">
        <v>4</v>
      </c>
      <c r="CY641" t="s">
        <v>74</v>
      </c>
      <c r="CZ641" t="s">
        <v>265</v>
      </c>
      <c r="DA641" t="s">
        <v>70</v>
      </c>
      <c r="DB641" t="s">
        <v>261</v>
      </c>
      <c r="DC641" t="s">
        <v>263</v>
      </c>
      <c r="DD641" t="s">
        <v>75</v>
      </c>
      <c r="DE641" t="s">
        <v>75</v>
      </c>
      <c r="DF641">
        <v>1</v>
      </c>
      <c r="DG641" t="s">
        <v>991</v>
      </c>
      <c r="DH641" t="s">
        <v>75</v>
      </c>
      <c r="DI641" t="s">
        <v>75</v>
      </c>
      <c r="DJ641" t="s">
        <v>75</v>
      </c>
      <c r="DK641" t="s">
        <v>75</v>
      </c>
    </row>
    <row r="642" spans="1:115" x14ac:dyDescent="0.35">
      <c r="A642" t="s">
        <v>860</v>
      </c>
      <c r="B642" t="s">
        <v>994</v>
      </c>
      <c r="C642" t="s">
        <v>1004</v>
      </c>
      <c r="D642" t="s">
        <v>1005</v>
      </c>
      <c r="E642" t="s">
        <v>988</v>
      </c>
      <c r="F642" t="s">
        <v>1006</v>
      </c>
      <c r="G642" t="s">
        <v>242</v>
      </c>
      <c r="H642" t="s">
        <v>1024</v>
      </c>
      <c r="I642" t="s">
        <v>1227</v>
      </c>
      <c r="J642" t="s">
        <v>1228</v>
      </c>
      <c r="K642" t="s">
        <v>75</v>
      </c>
      <c r="L642" t="s">
        <v>242</v>
      </c>
      <c r="M642" t="s">
        <v>304</v>
      </c>
      <c r="N642" t="s">
        <v>990</v>
      </c>
      <c r="O642">
        <v>0</v>
      </c>
      <c r="P642">
        <v>0</v>
      </c>
      <c r="Q642">
        <v>0</v>
      </c>
      <c r="R642">
        <v>1797</v>
      </c>
      <c r="S642">
        <v>0</v>
      </c>
      <c r="T642">
        <v>0</v>
      </c>
      <c r="U642">
        <v>1797</v>
      </c>
      <c r="V642">
        <v>0</v>
      </c>
      <c r="W642">
        <v>0</v>
      </c>
      <c r="X642">
        <v>1797</v>
      </c>
      <c r="Y642">
        <v>0</v>
      </c>
      <c r="Z642">
        <v>0</v>
      </c>
      <c r="AA642">
        <v>1797</v>
      </c>
      <c r="AB642">
        <v>9</v>
      </c>
      <c r="AC642">
        <v>0</v>
      </c>
      <c r="AD642">
        <v>12</v>
      </c>
      <c r="AE642">
        <v>0</v>
      </c>
      <c r="AF642">
        <v>0</v>
      </c>
      <c r="AG642">
        <v>21</v>
      </c>
      <c r="AH642">
        <v>4</v>
      </c>
      <c r="AI642">
        <v>0</v>
      </c>
      <c r="AJ642">
        <v>9</v>
      </c>
      <c r="AK642">
        <v>0</v>
      </c>
      <c r="AL642">
        <v>0</v>
      </c>
      <c r="AM642">
        <v>13</v>
      </c>
      <c r="AN642">
        <v>0</v>
      </c>
      <c r="AO642">
        <v>0</v>
      </c>
      <c r="AP642">
        <v>2</v>
      </c>
      <c r="AQ642">
        <v>0</v>
      </c>
      <c r="AR642">
        <v>0</v>
      </c>
      <c r="AS642">
        <v>2</v>
      </c>
      <c r="AT642">
        <v>443</v>
      </c>
      <c r="AU642">
        <v>0</v>
      </c>
      <c r="AV642">
        <v>392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</v>
      </c>
      <c r="BZ642">
        <v>0</v>
      </c>
      <c r="CA642">
        <v>0</v>
      </c>
      <c r="CB642">
        <v>4</v>
      </c>
      <c r="CC642">
        <v>12</v>
      </c>
      <c r="CD642">
        <v>4</v>
      </c>
      <c r="CE642">
        <v>13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 t="s">
        <v>2</v>
      </c>
      <c r="CP642" t="s">
        <v>44</v>
      </c>
      <c r="CQ642" t="s">
        <v>864</v>
      </c>
      <c r="CR642" t="s">
        <v>865</v>
      </c>
      <c r="CS642" t="s">
        <v>361</v>
      </c>
      <c r="CT642" t="s">
        <v>860</v>
      </c>
      <c r="CU642" t="s">
        <v>852</v>
      </c>
      <c r="CV642" t="s">
        <v>362</v>
      </c>
      <c r="CW642">
        <v>2021</v>
      </c>
      <c r="CX642">
        <v>3</v>
      </c>
      <c r="CY642" t="s">
        <v>74</v>
      </c>
      <c r="CZ642" t="s">
        <v>217</v>
      </c>
      <c r="DA642" t="s">
        <v>70</v>
      </c>
      <c r="DB642" t="s">
        <v>283</v>
      </c>
      <c r="DC642" t="s">
        <v>285</v>
      </c>
      <c r="DD642" t="s">
        <v>339</v>
      </c>
      <c r="DE642" t="s">
        <v>363</v>
      </c>
      <c r="DF642">
        <v>1</v>
      </c>
      <c r="DG642" t="s">
        <v>991</v>
      </c>
      <c r="DH642" t="s">
        <v>75</v>
      </c>
      <c r="DI642" t="s">
        <v>75</v>
      </c>
      <c r="DJ642" t="s">
        <v>75</v>
      </c>
      <c r="DK642" t="s">
        <v>75</v>
      </c>
    </row>
    <row r="643" spans="1:115" x14ac:dyDescent="0.35">
      <c r="A643" t="s">
        <v>860</v>
      </c>
      <c r="B643" t="s">
        <v>1000</v>
      </c>
      <c r="C643" t="s">
        <v>1001</v>
      </c>
      <c r="D643" t="s">
        <v>1002</v>
      </c>
      <c r="E643" t="s">
        <v>988</v>
      </c>
      <c r="F643" t="s">
        <v>1003</v>
      </c>
      <c r="G643" t="s">
        <v>242</v>
      </c>
      <c r="H643" t="s">
        <v>1024</v>
      </c>
      <c r="I643" t="s">
        <v>264</v>
      </c>
      <c r="J643" t="s">
        <v>1031</v>
      </c>
      <c r="K643" t="s">
        <v>75</v>
      </c>
      <c r="L643" t="s">
        <v>242</v>
      </c>
      <c r="M643" t="s">
        <v>264</v>
      </c>
      <c r="N643" t="s">
        <v>990</v>
      </c>
      <c r="O643">
        <v>1044</v>
      </c>
      <c r="P643">
        <v>1044</v>
      </c>
      <c r="Q643">
        <v>0</v>
      </c>
      <c r="R643">
        <v>8154</v>
      </c>
      <c r="S643">
        <v>0</v>
      </c>
      <c r="T643">
        <v>0</v>
      </c>
      <c r="U643">
        <v>9198</v>
      </c>
      <c r="V643">
        <v>1044</v>
      </c>
      <c r="W643">
        <v>0</v>
      </c>
      <c r="X643">
        <v>8154</v>
      </c>
      <c r="Y643">
        <v>0</v>
      </c>
      <c r="Z643">
        <v>0</v>
      </c>
      <c r="AA643">
        <v>9198</v>
      </c>
      <c r="AB643">
        <v>5</v>
      </c>
      <c r="AC643">
        <v>0</v>
      </c>
      <c r="AD643">
        <v>19</v>
      </c>
      <c r="AE643">
        <v>0</v>
      </c>
      <c r="AF643">
        <v>0</v>
      </c>
      <c r="AG643">
        <v>24</v>
      </c>
      <c r="AH643">
        <v>3</v>
      </c>
      <c r="AI643">
        <v>0</v>
      </c>
      <c r="AJ643">
        <v>15</v>
      </c>
      <c r="AK643">
        <v>0</v>
      </c>
      <c r="AL643">
        <v>0</v>
      </c>
      <c r="AM643">
        <v>18</v>
      </c>
      <c r="AN643">
        <v>3</v>
      </c>
      <c r="AO643">
        <v>0</v>
      </c>
      <c r="AP643">
        <v>2</v>
      </c>
      <c r="AQ643">
        <v>0</v>
      </c>
      <c r="AR643">
        <v>0</v>
      </c>
      <c r="AS643">
        <v>5</v>
      </c>
      <c r="AT643">
        <v>2257</v>
      </c>
      <c r="AU643">
        <v>0</v>
      </c>
      <c r="AV643">
        <v>3937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3</v>
      </c>
      <c r="BY643">
        <v>5</v>
      </c>
      <c r="BZ643">
        <v>1</v>
      </c>
      <c r="CA643">
        <v>2</v>
      </c>
      <c r="CB643">
        <v>3</v>
      </c>
      <c r="CC643">
        <v>18</v>
      </c>
      <c r="CD643">
        <v>3</v>
      </c>
      <c r="CE643">
        <v>18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 t="s">
        <v>2</v>
      </c>
      <c r="CP643" t="s">
        <v>44</v>
      </c>
      <c r="CQ643" t="s">
        <v>864</v>
      </c>
      <c r="CR643" t="s">
        <v>865</v>
      </c>
      <c r="CS643" t="s">
        <v>271</v>
      </c>
      <c r="CT643" t="s">
        <v>860</v>
      </c>
      <c r="CU643" t="s">
        <v>853</v>
      </c>
      <c r="CV643" t="s">
        <v>264</v>
      </c>
      <c r="CW643">
        <v>2021</v>
      </c>
      <c r="CX643">
        <v>4</v>
      </c>
      <c r="CY643" t="s">
        <v>74</v>
      </c>
      <c r="CZ643" t="s">
        <v>217</v>
      </c>
      <c r="DA643" t="s">
        <v>70</v>
      </c>
      <c r="DB643" t="s">
        <v>261</v>
      </c>
      <c r="DC643" t="s">
        <v>263</v>
      </c>
      <c r="DD643" t="s">
        <v>216</v>
      </c>
      <c r="DE643" t="s">
        <v>272</v>
      </c>
      <c r="DF643">
        <v>1</v>
      </c>
      <c r="DG643" t="s">
        <v>991</v>
      </c>
      <c r="DH643" t="s">
        <v>75</v>
      </c>
      <c r="DI643" t="s">
        <v>75</v>
      </c>
      <c r="DJ643" t="s">
        <v>75</v>
      </c>
      <c r="DK643" t="s">
        <v>75</v>
      </c>
    </row>
    <row r="644" spans="1:115" x14ac:dyDescent="0.35">
      <c r="A644" t="s">
        <v>860</v>
      </c>
      <c r="B644" t="s">
        <v>994</v>
      </c>
      <c r="C644" t="s">
        <v>1004</v>
      </c>
      <c r="D644" t="s">
        <v>1118</v>
      </c>
      <c r="E644" t="s">
        <v>988</v>
      </c>
      <c r="F644" t="s">
        <v>1006</v>
      </c>
      <c r="G644" t="s">
        <v>242</v>
      </c>
      <c r="H644" t="s">
        <v>1024</v>
      </c>
      <c r="I644" t="s">
        <v>1119</v>
      </c>
      <c r="J644" t="s">
        <v>1120</v>
      </c>
      <c r="K644" t="s">
        <v>75</v>
      </c>
      <c r="L644" t="s">
        <v>242</v>
      </c>
      <c r="M644" t="s">
        <v>242</v>
      </c>
      <c r="N644" t="s">
        <v>990</v>
      </c>
      <c r="O644">
        <v>2135</v>
      </c>
      <c r="P644">
        <v>2135</v>
      </c>
      <c r="Q644">
        <v>0</v>
      </c>
      <c r="R644">
        <v>1020</v>
      </c>
      <c r="S644">
        <v>0</v>
      </c>
      <c r="T644">
        <v>0</v>
      </c>
      <c r="U644">
        <v>3155</v>
      </c>
      <c r="V644">
        <v>2135</v>
      </c>
      <c r="W644">
        <v>0</v>
      </c>
      <c r="X644">
        <v>0</v>
      </c>
      <c r="Y644">
        <v>0</v>
      </c>
      <c r="Z644">
        <v>0</v>
      </c>
      <c r="AA644">
        <v>2135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544</v>
      </c>
      <c r="AU644">
        <v>0</v>
      </c>
      <c r="AV644">
        <v>160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</v>
      </c>
      <c r="BY644">
        <v>1</v>
      </c>
      <c r="BZ644">
        <v>0</v>
      </c>
      <c r="CA644">
        <v>0</v>
      </c>
      <c r="CB644">
        <v>1</v>
      </c>
      <c r="CC644">
        <v>1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 t="s">
        <v>2</v>
      </c>
      <c r="CP644" t="s">
        <v>44</v>
      </c>
      <c r="CQ644" t="s">
        <v>864</v>
      </c>
      <c r="CR644" t="s">
        <v>865</v>
      </c>
      <c r="CS644" t="s">
        <v>617</v>
      </c>
      <c r="CT644" t="s">
        <v>860</v>
      </c>
      <c r="CU644" t="s">
        <v>852</v>
      </c>
      <c r="CV644" t="s">
        <v>619</v>
      </c>
      <c r="CW644">
        <v>2021</v>
      </c>
      <c r="CX644">
        <v>9</v>
      </c>
      <c r="CY644" t="s">
        <v>74</v>
      </c>
      <c r="CZ644" t="s">
        <v>217</v>
      </c>
      <c r="DA644" t="s">
        <v>70</v>
      </c>
      <c r="DB644" t="s">
        <v>611</v>
      </c>
      <c r="DC644" t="s">
        <v>618</v>
      </c>
      <c r="DD644" t="s">
        <v>621</v>
      </c>
      <c r="DE644" t="s">
        <v>620</v>
      </c>
      <c r="DF644">
        <v>0</v>
      </c>
      <c r="DG644" t="s">
        <v>991</v>
      </c>
      <c r="DH644" t="s">
        <v>75</v>
      </c>
      <c r="DI644" t="s">
        <v>75</v>
      </c>
      <c r="DJ644" t="s">
        <v>75</v>
      </c>
      <c r="DK644" t="s">
        <v>75</v>
      </c>
    </row>
    <row r="645" spans="1:115" x14ac:dyDescent="0.35">
      <c r="A645" t="s">
        <v>860</v>
      </c>
      <c r="B645" t="s">
        <v>985</v>
      </c>
      <c r="C645" t="s">
        <v>1017</v>
      </c>
      <c r="D645" t="s">
        <v>1121</v>
      </c>
      <c r="E645" t="s">
        <v>988</v>
      </c>
      <c r="F645" t="s">
        <v>1019</v>
      </c>
      <c r="G645" t="s">
        <v>242</v>
      </c>
      <c r="H645" t="s">
        <v>1024</v>
      </c>
      <c r="I645" t="s">
        <v>435</v>
      </c>
      <c r="J645" t="s">
        <v>1135</v>
      </c>
      <c r="K645" t="s">
        <v>75</v>
      </c>
      <c r="L645" t="s">
        <v>242</v>
      </c>
      <c r="M645" t="s">
        <v>242</v>
      </c>
      <c r="N645" t="s">
        <v>990</v>
      </c>
      <c r="O645">
        <v>0</v>
      </c>
      <c r="P645">
        <v>0</v>
      </c>
      <c r="Q645">
        <v>0</v>
      </c>
      <c r="R645">
        <v>1522</v>
      </c>
      <c r="S645">
        <v>0</v>
      </c>
      <c r="T645">
        <v>0</v>
      </c>
      <c r="U645">
        <v>1522</v>
      </c>
      <c r="V645">
        <v>0</v>
      </c>
      <c r="W645">
        <v>0</v>
      </c>
      <c r="X645">
        <v>1522</v>
      </c>
      <c r="Y645">
        <v>0</v>
      </c>
      <c r="Z645">
        <v>0</v>
      </c>
      <c r="AA645">
        <v>1522</v>
      </c>
      <c r="AB645">
        <v>5</v>
      </c>
      <c r="AC645">
        <v>1</v>
      </c>
      <c r="AD645">
        <v>15</v>
      </c>
      <c r="AE645">
        <v>0</v>
      </c>
      <c r="AF645">
        <v>0</v>
      </c>
      <c r="AG645">
        <v>19</v>
      </c>
      <c r="AH645">
        <v>4</v>
      </c>
      <c r="AI645">
        <v>0</v>
      </c>
      <c r="AJ645">
        <v>11</v>
      </c>
      <c r="AK645">
        <v>0</v>
      </c>
      <c r="AL645">
        <v>0</v>
      </c>
      <c r="AM645">
        <v>15</v>
      </c>
      <c r="AN645">
        <v>0</v>
      </c>
      <c r="AO645">
        <v>0</v>
      </c>
      <c r="AP645">
        <v>2</v>
      </c>
      <c r="AQ645">
        <v>0</v>
      </c>
      <c r="AR645">
        <v>0</v>
      </c>
      <c r="AS645">
        <v>2</v>
      </c>
      <c r="AT645">
        <v>375</v>
      </c>
      <c r="AU645">
        <v>0</v>
      </c>
      <c r="AV645">
        <v>167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2</v>
      </c>
      <c r="BZ645">
        <v>0</v>
      </c>
      <c r="CA645">
        <v>0</v>
      </c>
      <c r="CB645">
        <v>4</v>
      </c>
      <c r="CC645">
        <v>15</v>
      </c>
      <c r="CD645">
        <v>4</v>
      </c>
      <c r="CE645">
        <v>15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 t="s">
        <v>2</v>
      </c>
      <c r="CP645" t="s">
        <v>44</v>
      </c>
      <c r="CQ645" t="s">
        <v>864</v>
      </c>
      <c r="CR645" t="s">
        <v>865</v>
      </c>
      <c r="CS645" t="s">
        <v>434</v>
      </c>
      <c r="CT645" t="s">
        <v>860</v>
      </c>
      <c r="CU645" t="s">
        <v>851</v>
      </c>
      <c r="CV645" t="s">
        <v>435</v>
      </c>
      <c r="CW645">
        <v>2020</v>
      </c>
      <c r="CX645">
        <v>11</v>
      </c>
      <c r="CY645" t="s">
        <v>74</v>
      </c>
      <c r="CZ645" t="s">
        <v>388</v>
      </c>
      <c r="DA645" t="s">
        <v>70</v>
      </c>
      <c r="DB645" t="s">
        <v>393</v>
      </c>
      <c r="DC645" t="s">
        <v>397</v>
      </c>
      <c r="DD645" t="s">
        <v>95</v>
      </c>
      <c r="DE645" t="s">
        <v>436</v>
      </c>
      <c r="DF645">
        <v>2</v>
      </c>
      <c r="DG645" t="s">
        <v>991</v>
      </c>
      <c r="DH645" t="s">
        <v>75</v>
      </c>
      <c r="DI645" t="s">
        <v>75</v>
      </c>
      <c r="DJ645" t="s">
        <v>75</v>
      </c>
      <c r="DK645" t="s">
        <v>75</v>
      </c>
    </row>
    <row r="646" spans="1:115" x14ac:dyDescent="0.35">
      <c r="A646" t="s">
        <v>860</v>
      </c>
      <c r="B646" t="s">
        <v>985</v>
      </c>
      <c r="C646" t="s">
        <v>1017</v>
      </c>
      <c r="D646" t="s">
        <v>1025</v>
      </c>
      <c r="E646" t="s">
        <v>988</v>
      </c>
      <c r="F646" t="s">
        <v>1019</v>
      </c>
      <c r="G646" t="s">
        <v>242</v>
      </c>
      <c r="H646" t="s">
        <v>1024</v>
      </c>
      <c r="I646" t="s">
        <v>438</v>
      </c>
      <c r="J646" t="s">
        <v>1136</v>
      </c>
      <c r="K646" t="s">
        <v>75</v>
      </c>
      <c r="L646" t="s">
        <v>242</v>
      </c>
      <c r="M646" t="s">
        <v>242</v>
      </c>
      <c r="N646" t="s">
        <v>990</v>
      </c>
      <c r="O646">
        <v>0</v>
      </c>
      <c r="P646">
        <v>0</v>
      </c>
      <c r="Q646">
        <v>0</v>
      </c>
      <c r="R646">
        <v>870</v>
      </c>
      <c r="S646">
        <v>0</v>
      </c>
      <c r="T646">
        <v>0</v>
      </c>
      <c r="U646">
        <v>870</v>
      </c>
      <c r="V646">
        <v>0</v>
      </c>
      <c r="W646">
        <v>0</v>
      </c>
      <c r="X646">
        <v>870</v>
      </c>
      <c r="Y646">
        <v>0</v>
      </c>
      <c r="Z646">
        <v>0</v>
      </c>
      <c r="AA646">
        <v>870</v>
      </c>
      <c r="AB646">
        <v>3</v>
      </c>
      <c r="AC646">
        <v>5</v>
      </c>
      <c r="AD646">
        <v>8</v>
      </c>
      <c r="AE646">
        <v>0</v>
      </c>
      <c r="AF646">
        <v>0</v>
      </c>
      <c r="AG646">
        <v>6</v>
      </c>
      <c r="AH646">
        <v>1</v>
      </c>
      <c r="AI646">
        <v>2</v>
      </c>
      <c r="AJ646">
        <v>4</v>
      </c>
      <c r="AK646">
        <v>0</v>
      </c>
      <c r="AL646">
        <v>0</v>
      </c>
      <c r="AM646">
        <v>3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1</v>
      </c>
      <c r="AT646">
        <v>215</v>
      </c>
      <c r="AU646">
        <v>0</v>
      </c>
      <c r="AV646">
        <v>622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1</v>
      </c>
      <c r="BZ646">
        <v>0</v>
      </c>
      <c r="CA646">
        <v>1</v>
      </c>
      <c r="CB646">
        <v>3</v>
      </c>
      <c r="CC646">
        <v>3</v>
      </c>
      <c r="CD646">
        <v>3</v>
      </c>
      <c r="CE646">
        <v>3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 t="s">
        <v>2</v>
      </c>
      <c r="CP646" t="s">
        <v>44</v>
      </c>
      <c r="CQ646" t="s">
        <v>864</v>
      </c>
      <c r="CR646" t="s">
        <v>865</v>
      </c>
      <c r="CS646" t="s">
        <v>437</v>
      </c>
      <c r="CT646" t="s">
        <v>860</v>
      </c>
      <c r="CU646" t="s">
        <v>851</v>
      </c>
      <c r="CV646" t="s">
        <v>438</v>
      </c>
      <c r="CW646">
        <v>2021</v>
      </c>
      <c r="CX646">
        <v>2</v>
      </c>
      <c r="CY646" t="s">
        <v>74</v>
      </c>
      <c r="CZ646" t="s">
        <v>388</v>
      </c>
      <c r="DA646" t="s">
        <v>70</v>
      </c>
      <c r="DB646" t="s">
        <v>393</v>
      </c>
      <c r="DC646" t="s">
        <v>394</v>
      </c>
      <c r="DD646" t="s">
        <v>440</v>
      </c>
      <c r="DE646" t="s">
        <v>439</v>
      </c>
      <c r="DF646">
        <v>1</v>
      </c>
      <c r="DG646" t="s">
        <v>991</v>
      </c>
      <c r="DH646" t="s">
        <v>75</v>
      </c>
      <c r="DI646" t="s">
        <v>75</v>
      </c>
      <c r="DJ646" t="s">
        <v>75</v>
      </c>
      <c r="DK646" t="s">
        <v>75</v>
      </c>
    </row>
    <row r="647" spans="1:115" x14ac:dyDescent="0.35">
      <c r="A647" t="s">
        <v>860</v>
      </c>
      <c r="B647" t="s">
        <v>985</v>
      </c>
      <c r="C647" t="s">
        <v>1017</v>
      </c>
      <c r="D647" t="s">
        <v>1121</v>
      </c>
      <c r="E647" t="s">
        <v>988</v>
      </c>
      <c r="F647" t="s">
        <v>1019</v>
      </c>
      <c r="G647" t="s">
        <v>242</v>
      </c>
      <c r="H647" t="s">
        <v>1024</v>
      </c>
      <c r="I647" t="s">
        <v>1122</v>
      </c>
      <c r="J647" t="s">
        <v>1123</v>
      </c>
      <c r="K647" t="s">
        <v>75</v>
      </c>
      <c r="L647" t="s">
        <v>242</v>
      </c>
      <c r="M647" t="s">
        <v>242</v>
      </c>
      <c r="N647" t="s">
        <v>990</v>
      </c>
      <c r="O647">
        <v>0</v>
      </c>
      <c r="P647">
        <v>0</v>
      </c>
      <c r="Q647">
        <v>0</v>
      </c>
      <c r="R647">
        <v>7373</v>
      </c>
      <c r="S647">
        <v>0</v>
      </c>
      <c r="T647">
        <v>0</v>
      </c>
      <c r="U647">
        <v>7373</v>
      </c>
      <c r="V647">
        <v>0</v>
      </c>
      <c r="W647">
        <v>0</v>
      </c>
      <c r="X647">
        <v>7373</v>
      </c>
      <c r="Y647">
        <v>0</v>
      </c>
      <c r="Z647">
        <v>0</v>
      </c>
      <c r="AA647">
        <v>7373</v>
      </c>
      <c r="AB647">
        <v>3</v>
      </c>
      <c r="AC647">
        <v>0</v>
      </c>
      <c r="AD647">
        <v>4</v>
      </c>
      <c r="AE647">
        <v>0</v>
      </c>
      <c r="AF647">
        <v>0</v>
      </c>
      <c r="AG647">
        <v>7</v>
      </c>
      <c r="AH647">
        <v>3</v>
      </c>
      <c r="AI647">
        <v>0</v>
      </c>
      <c r="AJ647">
        <v>4</v>
      </c>
      <c r="AK647">
        <v>0</v>
      </c>
      <c r="AL647">
        <v>0</v>
      </c>
      <c r="AM647">
        <v>7</v>
      </c>
      <c r="AN647">
        <v>0</v>
      </c>
      <c r="AO647">
        <v>0</v>
      </c>
      <c r="AP647">
        <v>2</v>
      </c>
      <c r="AQ647">
        <v>0</v>
      </c>
      <c r="AR647">
        <v>0</v>
      </c>
      <c r="AS647">
        <v>2</v>
      </c>
      <c r="AT647">
        <v>1826</v>
      </c>
      <c r="AU647">
        <v>0</v>
      </c>
      <c r="AV647">
        <v>2462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2</v>
      </c>
      <c r="BZ647">
        <v>0</v>
      </c>
      <c r="CA647">
        <v>1</v>
      </c>
      <c r="CB647">
        <v>3</v>
      </c>
      <c r="CC647">
        <v>7</v>
      </c>
      <c r="CD647">
        <v>3</v>
      </c>
      <c r="CE647">
        <v>7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 t="s">
        <v>2</v>
      </c>
      <c r="CP647" t="s">
        <v>44</v>
      </c>
      <c r="CQ647" t="s">
        <v>864</v>
      </c>
      <c r="CR647" t="s">
        <v>865</v>
      </c>
      <c r="CS647" t="s">
        <v>444</v>
      </c>
      <c r="CT647" t="s">
        <v>860</v>
      </c>
      <c r="CU647" t="s">
        <v>851</v>
      </c>
      <c r="CV647" t="s">
        <v>445</v>
      </c>
      <c r="CW647">
        <v>2021</v>
      </c>
      <c r="CX647">
        <v>5</v>
      </c>
      <c r="CY647" t="s">
        <v>74</v>
      </c>
      <c r="CZ647" t="s">
        <v>388</v>
      </c>
      <c r="DA647" t="s">
        <v>70</v>
      </c>
      <c r="DB647" t="s">
        <v>393</v>
      </c>
      <c r="DC647" t="s">
        <v>397</v>
      </c>
      <c r="DD647" t="s">
        <v>400</v>
      </c>
      <c r="DE647" t="s">
        <v>399</v>
      </c>
      <c r="DF647">
        <v>1</v>
      </c>
      <c r="DG647" t="s">
        <v>991</v>
      </c>
      <c r="DH647" t="s">
        <v>75</v>
      </c>
      <c r="DI647" t="s">
        <v>75</v>
      </c>
      <c r="DJ647" t="s">
        <v>75</v>
      </c>
      <c r="DK647" t="s">
        <v>75</v>
      </c>
    </row>
    <row r="648" spans="1:115" x14ac:dyDescent="0.35">
      <c r="A648" t="s">
        <v>860</v>
      </c>
      <c r="B648" t="s">
        <v>1139</v>
      </c>
      <c r="C648" t="s">
        <v>1140</v>
      </c>
      <c r="D648" t="s">
        <v>1141</v>
      </c>
      <c r="E648" t="s">
        <v>988</v>
      </c>
      <c r="F648" t="s">
        <v>1142</v>
      </c>
      <c r="G648" t="s">
        <v>242</v>
      </c>
      <c r="H648" t="s">
        <v>1024</v>
      </c>
      <c r="I648" t="s">
        <v>758</v>
      </c>
      <c r="J648" t="s">
        <v>1229</v>
      </c>
      <c r="K648" t="s">
        <v>75</v>
      </c>
      <c r="L648" t="s">
        <v>242</v>
      </c>
      <c r="M648" t="s">
        <v>242</v>
      </c>
      <c r="N648" t="s">
        <v>990</v>
      </c>
      <c r="O648">
        <v>0</v>
      </c>
      <c r="P648">
        <v>0</v>
      </c>
      <c r="Q648">
        <v>0</v>
      </c>
      <c r="R648">
        <v>3822</v>
      </c>
      <c r="S648">
        <v>0</v>
      </c>
      <c r="T648">
        <v>0</v>
      </c>
      <c r="U648">
        <v>3822</v>
      </c>
      <c r="V648">
        <v>0</v>
      </c>
      <c r="W648">
        <v>0</v>
      </c>
      <c r="X648">
        <v>3822</v>
      </c>
      <c r="Y648">
        <v>0</v>
      </c>
      <c r="Z648">
        <v>0</v>
      </c>
      <c r="AA648">
        <v>3822</v>
      </c>
      <c r="AB648">
        <v>0</v>
      </c>
      <c r="AC648">
        <v>0</v>
      </c>
      <c r="AD648">
        <v>4</v>
      </c>
      <c r="AE648">
        <v>0</v>
      </c>
      <c r="AF648">
        <v>0</v>
      </c>
      <c r="AG648">
        <v>4</v>
      </c>
      <c r="AH648">
        <v>0</v>
      </c>
      <c r="AI648">
        <v>0</v>
      </c>
      <c r="AJ648">
        <v>3</v>
      </c>
      <c r="AK648">
        <v>0</v>
      </c>
      <c r="AL648">
        <v>0</v>
      </c>
      <c r="AM648">
        <v>3</v>
      </c>
      <c r="AN648">
        <v>0</v>
      </c>
      <c r="AO648">
        <v>0</v>
      </c>
      <c r="AP648">
        <v>2</v>
      </c>
      <c r="AQ648">
        <v>0</v>
      </c>
      <c r="AR648">
        <v>0</v>
      </c>
      <c r="AS648">
        <v>2</v>
      </c>
      <c r="AT648">
        <v>942</v>
      </c>
      <c r="AU648">
        <v>0</v>
      </c>
      <c r="AV648">
        <v>576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2</v>
      </c>
      <c r="BZ648">
        <v>0</v>
      </c>
      <c r="CA648">
        <v>0</v>
      </c>
      <c r="CB648">
        <v>0</v>
      </c>
      <c r="CC648">
        <v>2</v>
      </c>
      <c r="CD648">
        <v>0</v>
      </c>
      <c r="CE648">
        <v>3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 t="s">
        <v>2</v>
      </c>
      <c r="CP648" t="s">
        <v>44</v>
      </c>
      <c r="CQ648" t="s">
        <v>864</v>
      </c>
      <c r="CR648" t="s">
        <v>865</v>
      </c>
      <c r="CS648" t="s">
        <v>761</v>
      </c>
      <c r="CT648" t="s">
        <v>860</v>
      </c>
      <c r="CU648" t="s">
        <v>857</v>
      </c>
      <c r="CV648" t="s">
        <v>762</v>
      </c>
      <c r="CW648">
        <v>2021</v>
      </c>
      <c r="CX648">
        <v>9</v>
      </c>
      <c r="CY648" t="s">
        <v>74</v>
      </c>
      <c r="CZ648" t="s">
        <v>223</v>
      </c>
      <c r="DA648" t="s">
        <v>70</v>
      </c>
      <c r="DB648" t="s">
        <v>756</v>
      </c>
      <c r="DC648" t="s">
        <v>219</v>
      </c>
      <c r="DD648" t="s">
        <v>760</v>
      </c>
      <c r="DE648" t="s">
        <v>759</v>
      </c>
      <c r="DF648">
        <v>2</v>
      </c>
      <c r="DG648" t="s">
        <v>991</v>
      </c>
      <c r="DH648" t="s">
        <v>75</v>
      </c>
      <c r="DI648" t="s">
        <v>75</v>
      </c>
      <c r="DJ648" t="s">
        <v>75</v>
      </c>
      <c r="DK648" t="s">
        <v>75</v>
      </c>
    </row>
    <row r="649" spans="1:115" x14ac:dyDescent="0.35">
      <c r="A649" t="s">
        <v>860</v>
      </c>
      <c r="B649" t="s">
        <v>1139</v>
      </c>
      <c r="C649" t="s">
        <v>1148</v>
      </c>
      <c r="D649" t="s">
        <v>1149</v>
      </c>
      <c r="E649" t="s">
        <v>988</v>
      </c>
      <c r="F649" t="s">
        <v>1150</v>
      </c>
      <c r="G649" t="s">
        <v>242</v>
      </c>
      <c r="H649" t="s">
        <v>1024</v>
      </c>
      <c r="I649" t="s">
        <v>629</v>
      </c>
      <c r="J649" t="s">
        <v>1240</v>
      </c>
      <c r="K649" t="s">
        <v>75</v>
      </c>
      <c r="L649" t="s">
        <v>242</v>
      </c>
      <c r="M649" t="s">
        <v>242</v>
      </c>
      <c r="N649" t="s">
        <v>990</v>
      </c>
      <c r="O649">
        <v>0</v>
      </c>
      <c r="P649">
        <v>0</v>
      </c>
      <c r="Q649">
        <v>0</v>
      </c>
      <c r="R649">
        <v>6621</v>
      </c>
      <c r="S649">
        <v>0</v>
      </c>
      <c r="T649">
        <v>0</v>
      </c>
      <c r="U649">
        <v>6621</v>
      </c>
      <c r="V649">
        <v>0</v>
      </c>
      <c r="W649">
        <v>0</v>
      </c>
      <c r="X649">
        <v>6621</v>
      </c>
      <c r="Y649">
        <v>0</v>
      </c>
      <c r="Z649">
        <v>0</v>
      </c>
      <c r="AA649">
        <v>6621</v>
      </c>
      <c r="AB649">
        <v>0</v>
      </c>
      <c r="AC649">
        <v>1</v>
      </c>
      <c r="AD649">
        <v>5</v>
      </c>
      <c r="AE649">
        <v>5</v>
      </c>
      <c r="AF649">
        <v>0</v>
      </c>
      <c r="AG649">
        <v>4</v>
      </c>
      <c r="AH649">
        <v>0</v>
      </c>
      <c r="AI649">
        <v>0</v>
      </c>
      <c r="AJ649">
        <v>4</v>
      </c>
      <c r="AK649">
        <v>1</v>
      </c>
      <c r="AL649">
        <v>0</v>
      </c>
      <c r="AM649">
        <v>4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1</v>
      </c>
      <c r="AT649">
        <v>1633</v>
      </c>
      <c r="AU649">
        <v>0</v>
      </c>
      <c r="AV649">
        <v>3356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1</v>
      </c>
      <c r="CB649">
        <v>0</v>
      </c>
      <c r="CC649">
        <v>4</v>
      </c>
      <c r="CD649">
        <v>0</v>
      </c>
      <c r="CE649">
        <v>4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 t="s">
        <v>2</v>
      </c>
      <c r="CP649" t="s">
        <v>44</v>
      </c>
      <c r="CQ649" t="s">
        <v>864</v>
      </c>
      <c r="CR649" t="s">
        <v>865</v>
      </c>
      <c r="CS649" t="s">
        <v>628</v>
      </c>
      <c r="CT649" t="s">
        <v>860</v>
      </c>
      <c r="CU649" t="s">
        <v>857</v>
      </c>
      <c r="CV649" t="s">
        <v>629</v>
      </c>
      <c r="CW649">
        <v>2020</v>
      </c>
      <c r="CX649">
        <v>9</v>
      </c>
      <c r="CY649" t="s">
        <v>74</v>
      </c>
      <c r="CZ649" t="s">
        <v>270</v>
      </c>
      <c r="DA649" t="s">
        <v>70</v>
      </c>
      <c r="DB649" t="s">
        <v>626</v>
      </c>
      <c r="DC649" t="s">
        <v>627</v>
      </c>
      <c r="DD649" t="s">
        <v>631</v>
      </c>
      <c r="DE649" t="s">
        <v>630</v>
      </c>
      <c r="DF649">
        <v>1</v>
      </c>
      <c r="DG649" t="s">
        <v>991</v>
      </c>
      <c r="DH649" t="s">
        <v>75</v>
      </c>
      <c r="DI649" t="s">
        <v>75</v>
      </c>
      <c r="DJ649" t="s">
        <v>75</v>
      </c>
      <c r="DK649" t="s">
        <v>75</v>
      </c>
    </row>
    <row r="650" spans="1:115" x14ac:dyDescent="0.35">
      <c r="A650" t="s">
        <v>860</v>
      </c>
      <c r="B650" t="s">
        <v>1139</v>
      </c>
      <c r="C650" t="s">
        <v>1148</v>
      </c>
      <c r="D650" t="s">
        <v>1149</v>
      </c>
      <c r="E650" t="s">
        <v>988</v>
      </c>
      <c r="F650" t="s">
        <v>1150</v>
      </c>
      <c r="G650" t="s">
        <v>242</v>
      </c>
      <c r="H650" t="s">
        <v>1024</v>
      </c>
      <c r="I650" t="s">
        <v>633</v>
      </c>
      <c r="J650" t="s">
        <v>1241</v>
      </c>
      <c r="K650" t="s">
        <v>75</v>
      </c>
      <c r="L650" t="s">
        <v>242</v>
      </c>
      <c r="M650" t="s">
        <v>242</v>
      </c>
      <c r="N650" t="s">
        <v>990</v>
      </c>
      <c r="O650">
        <v>0</v>
      </c>
      <c r="P650">
        <v>0</v>
      </c>
      <c r="Q650">
        <v>0</v>
      </c>
      <c r="R650">
        <v>525</v>
      </c>
      <c r="S650">
        <v>0</v>
      </c>
      <c r="T650">
        <v>0</v>
      </c>
      <c r="U650">
        <v>525</v>
      </c>
      <c r="V650">
        <v>0</v>
      </c>
      <c r="W650">
        <v>0</v>
      </c>
      <c r="X650">
        <v>525</v>
      </c>
      <c r="Y650">
        <v>0</v>
      </c>
      <c r="Z650">
        <v>0</v>
      </c>
      <c r="AA650">
        <v>525</v>
      </c>
      <c r="AB650">
        <v>8</v>
      </c>
      <c r="AC650">
        <v>2</v>
      </c>
      <c r="AD650">
        <v>15</v>
      </c>
      <c r="AE650">
        <v>2</v>
      </c>
      <c r="AF650">
        <v>0</v>
      </c>
      <c r="AG650">
        <v>21</v>
      </c>
      <c r="AH650">
        <v>3</v>
      </c>
      <c r="AI650">
        <v>1</v>
      </c>
      <c r="AJ650">
        <v>10</v>
      </c>
      <c r="AK650">
        <v>2</v>
      </c>
      <c r="AL650">
        <v>0</v>
      </c>
      <c r="AM650">
        <v>12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129</v>
      </c>
      <c r="AU650">
        <v>0</v>
      </c>
      <c r="AV650">
        <v>158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0</v>
      </c>
      <c r="CB650">
        <v>4</v>
      </c>
      <c r="CC650">
        <v>12</v>
      </c>
      <c r="CD650">
        <v>4</v>
      </c>
      <c r="CE650">
        <v>12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 t="s">
        <v>2</v>
      </c>
      <c r="CP650" t="s">
        <v>44</v>
      </c>
      <c r="CQ650" t="s">
        <v>864</v>
      </c>
      <c r="CR650" t="s">
        <v>865</v>
      </c>
      <c r="CS650" t="s">
        <v>632</v>
      </c>
      <c r="CT650" t="s">
        <v>860</v>
      </c>
      <c r="CU650" t="s">
        <v>857</v>
      </c>
      <c r="CV650" t="s">
        <v>633</v>
      </c>
      <c r="CW650">
        <v>2020</v>
      </c>
      <c r="CX650">
        <v>9</v>
      </c>
      <c r="CY650" t="s">
        <v>74</v>
      </c>
      <c r="CZ650" t="s">
        <v>270</v>
      </c>
      <c r="DA650" t="s">
        <v>70</v>
      </c>
      <c r="DB650" t="s">
        <v>626</v>
      </c>
      <c r="DC650" t="s">
        <v>627</v>
      </c>
      <c r="DD650" t="s">
        <v>635</v>
      </c>
      <c r="DE650" t="s">
        <v>634</v>
      </c>
      <c r="DF650">
        <v>1</v>
      </c>
      <c r="DG650" t="s">
        <v>991</v>
      </c>
      <c r="DH650" t="s">
        <v>75</v>
      </c>
      <c r="DI650" t="s">
        <v>75</v>
      </c>
      <c r="DJ650" t="s">
        <v>75</v>
      </c>
      <c r="DK650" t="s">
        <v>75</v>
      </c>
    </row>
    <row r="651" spans="1:115" x14ac:dyDescent="0.35">
      <c r="A651" t="s">
        <v>860</v>
      </c>
      <c r="B651" t="s">
        <v>994</v>
      </c>
      <c r="C651" t="s">
        <v>1004</v>
      </c>
      <c r="D651" t="s">
        <v>1115</v>
      </c>
      <c r="E651" t="s">
        <v>988</v>
      </c>
      <c r="F651" t="s">
        <v>1006</v>
      </c>
      <c r="G651" t="s">
        <v>242</v>
      </c>
      <c r="H651" t="s">
        <v>1024</v>
      </c>
      <c r="I651" t="s">
        <v>1153</v>
      </c>
      <c r="J651" t="s">
        <v>1154</v>
      </c>
      <c r="K651" t="s">
        <v>75</v>
      </c>
      <c r="L651" t="s">
        <v>242</v>
      </c>
      <c r="M651" t="s">
        <v>242</v>
      </c>
      <c r="N651" t="s">
        <v>990</v>
      </c>
      <c r="O651">
        <v>-3548</v>
      </c>
      <c r="P651">
        <v>-3548</v>
      </c>
      <c r="Q651">
        <v>0</v>
      </c>
      <c r="R651">
        <v>20132</v>
      </c>
      <c r="S651">
        <v>0</v>
      </c>
      <c r="T651">
        <v>0</v>
      </c>
      <c r="U651">
        <v>16584</v>
      </c>
      <c r="V651">
        <v>-3548</v>
      </c>
      <c r="W651">
        <v>0</v>
      </c>
      <c r="X651">
        <v>20132</v>
      </c>
      <c r="Y651">
        <v>0</v>
      </c>
      <c r="Z651">
        <v>0</v>
      </c>
      <c r="AA651">
        <v>16584</v>
      </c>
      <c r="AB651">
        <v>2</v>
      </c>
      <c r="AC651">
        <v>0</v>
      </c>
      <c r="AD651">
        <v>26</v>
      </c>
      <c r="AE651">
        <v>0</v>
      </c>
      <c r="AF651">
        <v>0</v>
      </c>
      <c r="AG651">
        <v>28</v>
      </c>
      <c r="AH651">
        <v>0</v>
      </c>
      <c r="AI651">
        <v>0</v>
      </c>
      <c r="AJ651">
        <v>20</v>
      </c>
      <c r="AK651">
        <v>0</v>
      </c>
      <c r="AL651">
        <v>0</v>
      </c>
      <c r="AM651">
        <v>20</v>
      </c>
      <c r="AN651">
        <v>0</v>
      </c>
      <c r="AO651">
        <v>0</v>
      </c>
      <c r="AP651">
        <v>8</v>
      </c>
      <c r="AQ651">
        <v>0</v>
      </c>
      <c r="AR651">
        <v>0</v>
      </c>
      <c r="AS651">
        <v>8</v>
      </c>
      <c r="AT651">
        <v>3519</v>
      </c>
      <c r="AU651">
        <v>0</v>
      </c>
      <c r="AV651">
        <v>9600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8</v>
      </c>
      <c r="BZ651">
        <v>0</v>
      </c>
      <c r="CA651">
        <v>5</v>
      </c>
      <c r="CB651">
        <v>0</v>
      </c>
      <c r="CC651">
        <v>20</v>
      </c>
      <c r="CD651">
        <v>0</v>
      </c>
      <c r="CE651">
        <v>20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 t="s">
        <v>2</v>
      </c>
      <c r="CP651" t="s">
        <v>44</v>
      </c>
      <c r="CQ651" t="s">
        <v>864</v>
      </c>
      <c r="CR651" t="s">
        <v>865</v>
      </c>
      <c r="CS651" t="s">
        <v>646</v>
      </c>
      <c r="CT651" t="s">
        <v>860</v>
      </c>
      <c r="CU651" t="s">
        <v>852</v>
      </c>
      <c r="CV651" t="s">
        <v>647</v>
      </c>
      <c r="CW651">
        <v>2021</v>
      </c>
      <c r="CX651">
        <v>5</v>
      </c>
      <c r="CY651" t="s">
        <v>74</v>
      </c>
      <c r="CZ651" t="s">
        <v>373</v>
      </c>
      <c r="DA651" t="s">
        <v>70</v>
      </c>
      <c r="DB651" t="s">
        <v>641</v>
      </c>
      <c r="DC651" t="s">
        <v>213</v>
      </c>
      <c r="DD651" t="s">
        <v>649</v>
      </c>
      <c r="DE651" t="s">
        <v>648</v>
      </c>
      <c r="DF651">
        <v>4</v>
      </c>
      <c r="DG651" t="s">
        <v>991</v>
      </c>
      <c r="DH651" t="s">
        <v>75</v>
      </c>
      <c r="DI651" t="s">
        <v>75</v>
      </c>
      <c r="DJ651" t="s">
        <v>75</v>
      </c>
      <c r="DK651" t="s">
        <v>75</v>
      </c>
    </row>
    <row r="652" spans="1:115" x14ac:dyDescent="0.35">
      <c r="A652" t="s">
        <v>860</v>
      </c>
      <c r="B652" t="s">
        <v>985</v>
      </c>
      <c r="C652" t="s">
        <v>1017</v>
      </c>
      <c r="D652" t="s">
        <v>1021</v>
      </c>
      <c r="E652" t="s">
        <v>988</v>
      </c>
      <c r="F652" t="s">
        <v>1019</v>
      </c>
      <c r="G652" t="s">
        <v>75</v>
      </c>
      <c r="H652" t="s">
        <v>75</v>
      </c>
      <c r="I652" t="s">
        <v>136</v>
      </c>
      <c r="J652" t="s">
        <v>1022</v>
      </c>
      <c r="K652" t="s">
        <v>75</v>
      </c>
      <c r="L652" t="s">
        <v>242</v>
      </c>
      <c r="M652" t="s">
        <v>242</v>
      </c>
      <c r="N652" t="s">
        <v>990</v>
      </c>
      <c r="O652">
        <v>0</v>
      </c>
      <c r="P652">
        <v>0</v>
      </c>
      <c r="Q652">
        <v>0</v>
      </c>
      <c r="R652">
        <v>-2886</v>
      </c>
      <c r="S652">
        <v>25574</v>
      </c>
      <c r="T652">
        <v>0</v>
      </c>
      <c r="U652">
        <v>-2886</v>
      </c>
      <c r="V652">
        <v>0</v>
      </c>
      <c r="W652">
        <v>0</v>
      </c>
      <c r="X652">
        <v>-2886</v>
      </c>
      <c r="Y652">
        <v>25574</v>
      </c>
      <c r="Z652">
        <v>0</v>
      </c>
      <c r="AA652">
        <v>-2886</v>
      </c>
      <c r="AB652">
        <v>0</v>
      </c>
      <c r="AC652">
        <v>0</v>
      </c>
      <c r="AD652">
        <v>0</v>
      </c>
      <c r="AE652">
        <v>20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</v>
      </c>
      <c r="AR652">
        <v>0</v>
      </c>
      <c r="AS652">
        <v>0</v>
      </c>
      <c r="AT652">
        <v>0</v>
      </c>
      <c r="AU652">
        <v>6306</v>
      </c>
      <c r="AV652">
        <v>10864</v>
      </c>
      <c r="AW652">
        <v>11824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 t="s">
        <v>2</v>
      </c>
      <c r="CP652" t="s">
        <v>44</v>
      </c>
      <c r="CQ652" t="s">
        <v>864</v>
      </c>
      <c r="CR652" t="s">
        <v>865</v>
      </c>
      <c r="CS652" t="s">
        <v>84</v>
      </c>
      <c r="CT652" t="s">
        <v>860</v>
      </c>
      <c r="CU652" t="s">
        <v>851</v>
      </c>
      <c r="CV652" t="s">
        <v>85</v>
      </c>
      <c r="CW652">
        <v>2020</v>
      </c>
      <c r="CX652">
        <v>4</v>
      </c>
      <c r="CY652" t="s">
        <v>80</v>
      </c>
      <c r="CZ652" t="s">
        <v>83</v>
      </c>
      <c r="DA652" t="s">
        <v>70</v>
      </c>
      <c r="DB652" t="s">
        <v>70</v>
      </c>
      <c r="DC652" t="s">
        <v>78</v>
      </c>
      <c r="DD652" t="s">
        <v>82</v>
      </c>
      <c r="DE652" t="s">
        <v>81</v>
      </c>
      <c r="DF652">
        <v>0</v>
      </c>
      <c r="DG652" t="s">
        <v>991</v>
      </c>
      <c r="DH652" t="s">
        <v>75</v>
      </c>
      <c r="DI652" t="s">
        <v>75</v>
      </c>
      <c r="DJ652" t="s">
        <v>75</v>
      </c>
      <c r="DK652" t="s">
        <v>75</v>
      </c>
    </row>
    <row r="653" spans="1:115" x14ac:dyDescent="0.35">
      <c r="A653" t="s">
        <v>860</v>
      </c>
      <c r="B653" t="s">
        <v>985</v>
      </c>
      <c r="C653" t="s">
        <v>1017</v>
      </c>
      <c r="D653" t="s">
        <v>1021</v>
      </c>
      <c r="E653" t="s">
        <v>988</v>
      </c>
      <c r="F653" t="s">
        <v>1019</v>
      </c>
      <c r="G653" t="s">
        <v>242</v>
      </c>
      <c r="H653" t="s">
        <v>1024</v>
      </c>
      <c r="I653" t="s">
        <v>1166</v>
      </c>
      <c r="J653" t="s">
        <v>1167</v>
      </c>
      <c r="K653" t="s">
        <v>75</v>
      </c>
      <c r="L653" t="s">
        <v>242</v>
      </c>
      <c r="M653" t="s">
        <v>242</v>
      </c>
      <c r="N653" t="s">
        <v>990</v>
      </c>
      <c r="O653">
        <v>27</v>
      </c>
      <c r="P653">
        <v>27</v>
      </c>
      <c r="Q653">
        <v>0</v>
      </c>
      <c r="R653">
        <v>1607</v>
      </c>
      <c r="S653">
        <v>0</v>
      </c>
      <c r="T653">
        <v>0</v>
      </c>
      <c r="U653">
        <v>1634</v>
      </c>
      <c r="V653">
        <v>27</v>
      </c>
      <c r="W653">
        <v>0</v>
      </c>
      <c r="X653">
        <v>1607</v>
      </c>
      <c r="Y653">
        <v>0</v>
      </c>
      <c r="Z653">
        <v>0</v>
      </c>
      <c r="AA653">
        <v>1634</v>
      </c>
      <c r="AB653">
        <v>0</v>
      </c>
      <c r="AC653">
        <v>6</v>
      </c>
      <c r="AD653">
        <v>11</v>
      </c>
      <c r="AE653">
        <v>11</v>
      </c>
      <c r="AF653">
        <v>0</v>
      </c>
      <c r="AG653">
        <v>5</v>
      </c>
      <c r="AH653">
        <v>0</v>
      </c>
      <c r="AI653">
        <v>2</v>
      </c>
      <c r="AJ653">
        <v>7</v>
      </c>
      <c r="AK653">
        <v>6</v>
      </c>
      <c r="AL653">
        <v>0</v>
      </c>
      <c r="AM653">
        <v>5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1</v>
      </c>
      <c r="AT653">
        <v>426</v>
      </c>
      <c r="AU653">
        <v>0</v>
      </c>
      <c r="AV653">
        <v>797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0</v>
      </c>
      <c r="CA653">
        <v>0</v>
      </c>
      <c r="CB653">
        <v>2</v>
      </c>
      <c r="CC653">
        <v>5</v>
      </c>
      <c r="CD653">
        <v>2</v>
      </c>
      <c r="CE653">
        <v>5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 t="s">
        <v>2</v>
      </c>
      <c r="CP653" t="s">
        <v>44</v>
      </c>
      <c r="CQ653" t="s">
        <v>864</v>
      </c>
      <c r="CR653" t="s">
        <v>865</v>
      </c>
      <c r="CS653" t="s">
        <v>505</v>
      </c>
      <c r="CT653" t="s">
        <v>860</v>
      </c>
      <c r="CU653" t="s">
        <v>851</v>
      </c>
      <c r="CV653" t="s">
        <v>506</v>
      </c>
      <c r="CW653">
        <v>2020</v>
      </c>
      <c r="CX653">
        <v>6</v>
      </c>
      <c r="CY653" t="s">
        <v>74</v>
      </c>
      <c r="CZ653" t="s">
        <v>83</v>
      </c>
      <c r="DA653" t="s">
        <v>70</v>
      </c>
      <c r="DB653" t="s">
        <v>484</v>
      </c>
      <c r="DC653" t="s">
        <v>78</v>
      </c>
      <c r="DD653" t="s">
        <v>75</v>
      </c>
      <c r="DE653" t="s">
        <v>75</v>
      </c>
      <c r="DF653">
        <v>0</v>
      </c>
      <c r="DG653" t="s">
        <v>991</v>
      </c>
      <c r="DH653" t="s">
        <v>75</v>
      </c>
      <c r="DI653" t="s">
        <v>75</v>
      </c>
      <c r="DJ653" t="s">
        <v>75</v>
      </c>
      <c r="DK653" t="s">
        <v>75</v>
      </c>
    </row>
    <row r="654" spans="1:115" x14ac:dyDescent="0.35">
      <c r="A654" t="s">
        <v>860</v>
      </c>
      <c r="B654" t="s">
        <v>985</v>
      </c>
      <c r="C654" t="s">
        <v>1017</v>
      </c>
      <c r="D654" t="s">
        <v>1042</v>
      </c>
      <c r="E654" t="s">
        <v>988</v>
      </c>
      <c r="F654" t="s">
        <v>1019</v>
      </c>
      <c r="G654" t="s">
        <v>242</v>
      </c>
      <c r="H654" t="s">
        <v>1024</v>
      </c>
      <c r="I654" t="s">
        <v>1043</v>
      </c>
      <c r="J654" t="s">
        <v>1044</v>
      </c>
      <c r="K654" t="s">
        <v>75</v>
      </c>
      <c r="L654" t="s">
        <v>242</v>
      </c>
      <c r="M654" t="s">
        <v>242</v>
      </c>
      <c r="N654" t="s">
        <v>990</v>
      </c>
      <c r="O654">
        <v>0</v>
      </c>
      <c r="P654">
        <v>0</v>
      </c>
      <c r="Q654">
        <v>0</v>
      </c>
      <c r="R654">
        <v>1772</v>
      </c>
      <c r="S654">
        <v>1772</v>
      </c>
      <c r="T654">
        <v>0</v>
      </c>
      <c r="U654">
        <v>1772</v>
      </c>
      <c r="V654">
        <v>0</v>
      </c>
      <c r="W654">
        <v>0</v>
      </c>
      <c r="X654">
        <v>0</v>
      </c>
      <c r="Y654">
        <v>1772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23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18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437</v>
      </c>
      <c r="AU654">
        <v>437</v>
      </c>
      <c r="AV654">
        <v>1772</v>
      </c>
      <c r="AW654">
        <v>728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 t="s">
        <v>2</v>
      </c>
      <c r="CP654" t="s">
        <v>44</v>
      </c>
      <c r="CQ654" t="s">
        <v>864</v>
      </c>
      <c r="CR654" t="s">
        <v>865</v>
      </c>
      <c r="CS654" t="s">
        <v>528</v>
      </c>
      <c r="CT654" t="s">
        <v>860</v>
      </c>
      <c r="CU654" t="s">
        <v>851</v>
      </c>
      <c r="CV654" t="s">
        <v>529</v>
      </c>
      <c r="CW654">
        <v>2020</v>
      </c>
      <c r="CX654">
        <v>6</v>
      </c>
      <c r="CY654" t="s">
        <v>80</v>
      </c>
      <c r="CZ654" t="s">
        <v>495</v>
      </c>
      <c r="DA654" t="s">
        <v>70</v>
      </c>
      <c r="DB654" t="s">
        <v>527</v>
      </c>
      <c r="DC654" t="s">
        <v>491</v>
      </c>
      <c r="DD654" t="s">
        <v>292</v>
      </c>
      <c r="DE654" t="s">
        <v>530</v>
      </c>
      <c r="DF654">
        <v>0</v>
      </c>
      <c r="DG654" t="s">
        <v>991</v>
      </c>
      <c r="DH654" t="s">
        <v>75</v>
      </c>
      <c r="DI654" t="s">
        <v>75</v>
      </c>
      <c r="DJ654" t="s">
        <v>75</v>
      </c>
      <c r="DK654" t="s">
        <v>75</v>
      </c>
    </row>
    <row r="655" spans="1:115" x14ac:dyDescent="0.35">
      <c r="A655" t="s">
        <v>860</v>
      </c>
      <c r="B655" t="s">
        <v>985</v>
      </c>
      <c r="C655" t="s">
        <v>1017</v>
      </c>
      <c r="D655" t="s">
        <v>1021</v>
      </c>
      <c r="E655" t="s">
        <v>988</v>
      </c>
      <c r="F655" t="s">
        <v>1019</v>
      </c>
      <c r="G655" t="s">
        <v>242</v>
      </c>
      <c r="H655" t="s">
        <v>1024</v>
      </c>
      <c r="I655" t="s">
        <v>515</v>
      </c>
      <c r="J655" t="s">
        <v>1176</v>
      </c>
      <c r="K655" t="s">
        <v>75</v>
      </c>
      <c r="L655" t="s">
        <v>242</v>
      </c>
      <c r="M655" t="s">
        <v>242</v>
      </c>
      <c r="N655" t="s">
        <v>990</v>
      </c>
      <c r="O655">
        <v>1199</v>
      </c>
      <c r="P655">
        <v>1199</v>
      </c>
      <c r="Q655">
        <v>0</v>
      </c>
      <c r="R655">
        <v>14753</v>
      </c>
      <c r="S655">
        <v>0</v>
      </c>
      <c r="T655">
        <v>0</v>
      </c>
      <c r="U655">
        <v>15952</v>
      </c>
      <c r="V655">
        <v>1199</v>
      </c>
      <c r="W655">
        <v>0</v>
      </c>
      <c r="X655">
        <v>14753</v>
      </c>
      <c r="Y655">
        <v>0</v>
      </c>
      <c r="Z655">
        <v>0</v>
      </c>
      <c r="AA655">
        <v>15952</v>
      </c>
      <c r="AB655">
        <v>17</v>
      </c>
      <c r="AC655">
        <v>0</v>
      </c>
      <c r="AD655">
        <v>46</v>
      </c>
      <c r="AE655">
        <v>0</v>
      </c>
      <c r="AF655">
        <v>0</v>
      </c>
      <c r="AG655">
        <v>63</v>
      </c>
      <c r="AH655">
        <v>11</v>
      </c>
      <c r="AI655">
        <v>0</v>
      </c>
      <c r="AJ655">
        <v>33</v>
      </c>
      <c r="AK655">
        <v>0</v>
      </c>
      <c r="AL655">
        <v>0</v>
      </c>
      <c r="AM655">
        <v>44</v>
      </c>
      <c r="AN655">
        <v>1</v>
      </c>
      <c r="AO655">
        <v>0</v>
      </c>
      <c r="AP655">
        <v>10</v>
      </c>
      <c r="AQ655">
        <v>0</v>
      </c>
      <c r="AR655">
        <v>0</v>
      </c>
      <c r="AS655">
        <v>11</v>
      </c>
      <c r="AT655">
        <v>3692</v>
      </c>
      <c r="AU655">
        <v>0</v>
      </c>
      <c r="AV655">
        <v>3009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1</v>
      </c>
      <c r="BY655">
        <v>11</v>
      </c>
      <c r="BZ655">
        <v>1</v>
      </c>
      <c r="CA655">
        <v>3</v>
      </c>
      <c r="CB655">
        <v>11</v>
      </c>
      <c r="CC655">
        <v>44</v>
      </c>
      <c r="CD655">
        <v>11</v>
      </c>
      <c r="CE655">
        <v>44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 t="s">
        <v>2</v>
      </c>
      <c r="CP655" t="s">
        <v>44</v>
      </c>
      <c r="CQ655" t="s">
        <v>864</v>
      </c>
      <c r="CR655" t="s">
        <v>865</v>
      </c>
      <c r="CS655" t="s">
        <v>514</v>
      </c>
      <c r="CT655" t="s">
        <v>860</v>
      </c>
      <c r="CU655" t="s">
        <v>851</v>
      </c>
      <c r="CV655" t="s">
        <v>515</v>
      </c>
      <c r="CW655">
        <v>2021</v>
      </c>
      <c r="CX655">
        <v>5</v>
      </c>
      <c r="CY655" t="s">
        <v>74</v>
      </c>
      <c r="CZ655" t="s">
        <v>83</v>
      </c>
      <c r="DA655" t="s">
        <v>70</v>
      </c>
      <c r="DB655" t="s">
        <v>484</v>
      </c>
      <c r="DC655" t="s">
        <v>78</v>
      </c>
      <c r="DD655" t="s">
        <v>500</v>
      </c>
      <c r="DE655" t="s">
        <v>516</v>
      </c>
      <c r="DF655">
        <v>6</v>
      </c>
      <c r="DG655" t="s">
        <v>991</v>
      </c>
      <c r="DH655" t="s">
        <v>75</v>
      </c>
      <c r="DI655" t="s">
        <v>75</v>
      </c>
      <c r="DJ655" t="s">
        <v>75</v>
      </c>
      <c r="DK655" t="s">
        <v>75</v>
      </c>
    </row>
    <row r="656" spans="1:115" x14ac:dyDescent="0.35">
      <c r="A656" t="s">
        <v>860</v>
      </c>
      <c r="B656" t="s">
        <v>1000</v>
      </c>
      <c r="C656" t="s">
        <v>1001</v>
      </c>
      <c r="D656" t="s">
        <v>1002</v>
      </c>
      <c r="E656" t="s">
        <v>988</v>
      </c>
      <c r="F656" t="s">
        <v>1003</v>
      </c>
      <c r="G656" t="s">
        <v>242</v>
      </c>
      <c r="H656" t="s">
        <v>1024</v>
      </c>
      <c r="I656" t="s">
        <v>264</v>
      </c>
      <c r="J656" t="s">
        <v>1031</v>
      </c>
      <c r="K656" t="s">
        <v>75</v>
      </c>
      <c r="L656" t="s">
        <v>242</v>
      </c>
      <c r="M656" t="s">
        <v>264</v>
      </c>
      <c r="N656" t="s">
        <v>990</v>
      </c>
      <c r="O656">
        <v>18552</v>
      </c>
      <c r="P656">
        <v>18552</v>
      </c>
      <c r="Q656">
        <v>0</v>
      </c>
      <c r="R656">
        <v>1857</v>
      </c>
      <c r="S656">
        <v>0</v>
      </c>
      <c r="T656">
        <v>0</v>
      </c>
      <c r="U656">
        <v>20409</v>
      </c>
      <c r="V656">
        <v>18552</v>
      </c>
      <c r="W656">
        <v>0</v>
      </c>
      <c r="X656">
        <v>1857</v>
      </c>
      <c r="Y656">
        <v>0</v>
      </c>
      <c r="Z656">
        <v>0</v>
      </c>
      <c r="AA656">
        <v>20409</v>
      </c>
      <c r="AB656">
        <v>123</v>
      </c>
      <c r="AC656">
        <v>0</v>
      </c>
      <c r="AD656">
        <v>70</v>
      </c>
      <c r="AE656">
        <v>0</v>
      </c>
      <c r="AF656">
        <v>0</v>
      </c>
      <c r="AG656">
        <v>193</v>
      </c>
      <c r="AH656">
        <v>70</v>
      </c>
      <c r="AI656">
        <v>0</v>
      </c>
      <c r="AJ656">
        <v>33</v>
      </c>
      <c r="AK656">
        <v>0</v>
      </c>
      <c r="AL656">
        <v>0</v>
      </c>
      <c r="AM656">
        <v>103</v>
      </c>
      <c r="AN656">
        <v>10</v>
      </c>
      <c r="AO656">
        <v>0</v>
      </c>
      <c r="AP656">
        <v>3</v>
      </c>
      <c r="AQ656">
        <v>0</v>
      </c>
      <c r="AR656">
        <v>0</v>
      </c>
      <c r="AS656">
        <v>13</v>
      </c>
      <c r="AT656">
        <v>3081</v>
      </c>
      <c r="AU656">
        <v>0</v>
      </c>
      <c r="AV656">
        <v>288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10</v>
      </c>
      <c r="BY656">
        <v>13</v>
      </c>
      <c r="BZ656">
        <v>6</v>
      </c>
      <c r="CA656">
        <v>6</v>
      </c>
      <c r="CB656">
        <v>69</v>
      </c>
      <c r="CC656">
        <v>102</v>
      </c>
      <c r="CD656">
        <v>70</v>
      </c>
      <c r="CE656">
        <v>103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 t="s">
        <v>2</v>
      </c>
      <c r="CP656" t="s">
        <v>44</v>
      </c>
      <c r="CQ656" t="s">
        <v>864</v>
      </c>
      <c r="CR656" t="s">
        <v>865</v>
      </c>
      <c r="CS656" t="s">
        <v>261</v>
      </c>
      <c r="CT656" t="s">
        <v>860</v>
      </c>
      <c r="CU656" t="s">
        <v>853</v>
      </c>
      <c r="CV656" t="s">
        <v>264</v>
      </c>
      <c r="CW656">
        <v>2020</v>
      </c>
      <c r="CX656">
        <v>12</v>
      </c>
      <c r="CY656" t="s">
        <v>74</v>
      </c>
      <c r="CZ656" t="s">
        <v>275</v>
      </c>
      <c r="DA656" t="s">
        <v>70</v>
      </c>
      <c r="DB656" t="s">
        <v>261</v>
      </c>
      <c r="DC656" t="s">
        <v>263</v>
      </c>
      <c r="DD656" t="s">
        <v>274</v>
      </c>
      <c r="DE656" t="s">
        <v>273</v>
      </c>
      <c r="DF656">
        <v>9</v>
      </c>
      <c r="DG656" t="s">
        <v>991</v>
      </c>
      <c r="DH656" t="s">
        <v>75</v>
      </c>
      <c r="DI656" t="s">
        <v>75</v>
      </c>
      <c r="DJ656" t="s">
        <v>75</v>
      </c>
      <c r="DK656" t="s">
        <v>75</v>
      </c>
    </row>
    <row r="657" spans="1:115" x14ac:dyDescent="0.35">
      <c r="A657" t="s">
        <v>860</v>
      </c>
      <c r="B657" t="s">
        <v>1181</v>
      </c>
      <c r="C657" t="s">
        <v>1187</v>
      </c>
      <c r="D657" t="s">
        <v>1188</v>
      </c>
      <c r="E657" t="s">
        <v>988</v>
      </c>
      <c r="F657" t="s">
        <v>1189</v>
      </c>
      <c r="G657" t="s">
        <v>242</v>
      </c>
      <c r="H657" t="s">
        <v>1024</v>
      </c>
      <c r="I657" t="s">
        <v>694</v>
      </c>
      <c r="J657" t="s">
        <v>1190</v>
      </c>
      <c r="K657" t="s">
        <v>75</v>
      </c>
      <c r="L657" t="s">
        <v>242</v>
      </c>
      <c r="M657" t="s">
        <v>694</v>
      </c>
      <c r="N657" t="s">
        <v>990</v>
      </c>
      <c r="O657">
        <v>1719</v>
      </c>
      <c r="P657">
        <v>1719</v>
      </c>
      <c r="Q657">
        <v>0</v>
      </c>
      <c r="R657">
        <v>33498</v>
      </c>
      <c r="S657">
        <v>0</v>
      </c>
      <c r="T657">
        <v>0</v>
      </c>
      <c r="U657">
        <v>35217</v>
      </c>
      <c r="V657">
        <v>1719</v>
      </c>
      <c r="W657">
        <v>0</v>
      </c>
      <c r="X657">
        <v>33498</v>
      </c>
      <c r="Y657">
        <v>0</v>
      </c>
      <c r="Z657">
        <v>0</v>
      </c>
      <c r="AA657">
        <v>35217</v>
      </c>
      <c r="AB657">
        <v>7</v>
      </c>
      <c r="AC657">
        <v>0</v>
      </c>
      <c r="AD657">
        <v>18</v>
      </c>
      <c r="AE657">
        <v>0</v>
      </c>
      <c r="AF657">
        <v>0</v>
      </c>
      <c r="AG657">
        <v>25</v>
      </c>
      <c r="AH657">
        <v>3</v>
      </c>
      <c r="AI657">
        <v>0</v>
      </c>
      <c r="AJ657">
        <v>11</v>
      </c>
      <c r="AK657">
        <v>0</v>
      </c>
      <c r="AL657">
        <v>0</v>
      </c>
      <c r="AM657">
        <v>14</v>
      </c>
      <c r="AN657">
        <v>1</v>
      </c>
      <c r="AO657">
        <v>0</v>
      </c>
      <c r="AP657">
        <v>8</v>
      </c>
      <c r="AQ657">
        <v>0</v>
      </c>
      <c r="AR657">
        <v>0</v>
      </c>
      <c r="AS657">
        <v>9</v>
      </c>
      <c r="AT657">
        <v>8351</v>
      </c>
      <c r="AU657">
        <v>0</v>
      </c>
      <c r="AV657">
        <v>7178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1</v>
      </c>
      <c r="BY657">
        <v>9</v>
      </c>
      <c r="BZ657">
        <v>0</v>
      </c>
      <c r="CA657">
        <v>5</v>
      </c>
      <c r="CB657">
        <v>3</v>
      </c>
      <c r="CC657">
        <v>14</v>
      </c>
      <c r="CD657">
        <v>3</v>
      </c>
      <c r="CE657">
        <v>14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 t="s">
        <v>2</v>
      </c>
      <c r="CP657" t="s">
        <v>44</v>
      </c>
      <c r="CQ657" t="s">
        <v>864</v>
      </c>
      <c r="CR657" t="s">
        <v>865</v>
      </c>
      <c r="CS657" t="s">
        <v>692</v>
      </c>
      <c r="CT657" t="s">
        <v>860</v>
      </c>
      <c r="CU657" t="s">
        <v>858</v>
      </c>
      <c r="CV657" t="s">
        <v>694</v>
      </c>
      <c r="CW657">
        <v>2021</v>
      </c>
      <c r="CX657">
        <v>9</v>
      </c>
      <c r="CY657" t="s">
        <v>74</v>
      </c>
      <c r="CZ657" t="s">
        <v>697</v>
      </c>
      <c r="DA657" t="s">
        <v>70</v>
      </c>
      <c r="DB657" t="s">
        <v>692</v>
      </c>
      <c r="DC657" t="s">
        <v>693</v>
      </c>
      <c r="DD657" t="s">
        <v>696</v>
      </c>
      <c r="DE657" t="s">
        <v>695</v>
      </c>
      <c r="DF657">
        <v>6</v>
      </c>
      <c r="DG657" t="s">
        <v>991</v>
      </c>
      <c r="DH657" t="s">
        <v>75</v>
      </c>
      <c r="DI657" t="s">
        <v>75</v>
      </c>
      <c r="DJ657" t="s">
        <v>75</v>
      </c>
      <c r="DK657" t="s">
        <v>75</v>
      </c>
    </row>
    <row r="658" spans="1:115" x14ac:dyDescent="0.35">
      <c r="A658" t="s">
        <v>860</v>
      </c>
      <c r="B658" t="s">
        <v>1010</v>
      </c>
      <c r="C658" t="s">
        <v>1011</v>
      </c>
      <c r="D658" t="s">
        <v>1249</v>
      </c>
      <c r="E658" t="s">
        <v>988</v>
      </c>
      <c r="F658" t="s">
        <v>1013</v>
      </c>
      <c r="G658" t="s">
        <v>242</v>
      </c>
      <c r="H658" t="s">
        <v>1024</v>
      </c>
      <c r="I658" t="s">
        <v>785</v>
      </c>
      <c r="J658" t="s">
        <v>1250</v>
      </c>
      <c r="K658" t="s">
        <v>75</v>
      </c>
      <c r="L658" t="s">
        <v>242</v>
      </c>
      <c r="M658" t="s">
        <v>242</v>
      </c>
      <c r="N658" t="s">
        <v>990</v>
      </c>
      <c r="O658">
        <v>737</v>
      </c>
      <c r="P658">
        <v>737</v>
      </c>
      <c r="Q658">
        <v>0</v>
      </c>
      <c r="R658">
        <v>456</v>
      </c>
      <c r="S658">
        <v>0</v>
      </c>
      <c r="T658">
        <v>0</v>
      </c>
      <c r="U658">
        <v>1193</v>
      </c>
      <c r="V658">
        <v>737</v>
      </c>
      <c r="W658">
        <v>0</v>
      </c>
      <c r="X658">
        <v>456</v>
      </c>
      <c r="Y658">
        <v>0</v>
      </c>
      <c r="Z658">
        <v>0</v>
      </c>
      <c r="AA658">
        <v>1193</v>
      </c>
      <c r="AB658">
        <v>1</v>
      </c>
      <c r="AC658">
        <v>0</v>
      </c>
      <c r="AD658">
        <v>7</v>
      </c>
      <c r="AE658">
        <v>0</v>
      </c>
      <c r="AF658">
        <v>0</v>
      </c>
      <c r="AG658">
        <v>8</v>
      </c>
      <c r="AH658">
        <v>1</v>
      </c>
      <c r="AI658">
        <v>0</v>
      </c>
      <c r="AJ658">
        <v>4</v>
      </c>
      <c r="AK658">
        <v>0</v>
      </c>
      <c r="AL658">
        <v>0</v>
      </c>
      <c r="AM658">
        <v>5</v>
      </c>
      <c r="AN658">
        <v>1</v>
      </c>
      <c r="AO658">
        <v>0</v>
      </c>
      <c r="AP658">
        <v>1</v>
      </c>
      <c r="AQ658">
        <v>0</v>
      </c>
      <c r="AR658">
        <v>0</v>
      </c>
      <c r="AS658">
        <v>2</v>
      </c>
      <c r="AT658">
        <v>163</v>
      </c>
      <c r="AU658">
        <v>0</v>
      </c>
      <c r="AV658">
        <v>177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1</v>
      </c>
      <c r="BY658">
        <v>2</v>
      </c>
      <c r="BZ658">
        <v>1</v>
      </c>
      <c r="CA658">
        <v>1</v>
      </c>
      <c r="CB658">
        <v>1</v>
      </c>
      <c r="CC658">
        <v>5</v>
      </c>
      <c r="CD658">
        <v>1</v>
      </c>
      <c r="CE658">
        <v>5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 t="s">
        <v>2</v>
      </c>
      <c r="CP658" t="s">
        <v>44</v>
      </c>
      <c r="CQ658" t="s">
        <v>864</v>
      </c>
      <c r="CR658" t="s">
        <v>865</v>
      </c>
      <c r="CS658" t="s">
        <v>795</v>
      </c>
      <c r="CT658" t="s">
        <v>860</v>
      </c>
      <c r="CU658" t="s">
        <v>854</v>
      </c>
      <c r="CV658" t="s">
        <v>796</v>
      </c>
      <c r="CW658">
        <v>2021</v>
      </c>
      <c r="CX658">
        <v>7</v>
      </c>
      <c r="CY658" t="s">
        <v>74</v>
      </c>
      <c r="CZ658" t="s">
        <v>788</v>
      </c>
      <c r="DA658" t="s">
        <v>70</v>
      </c>
      <c r="DB658" t="s">
        <v>782</v>
      </c>
      <c r="DC658" t="s">
        <v>784</v>
      </c>
      <c r="DD658" t="s">
        <v>787</v>
      </c>
      <c r="DE658" t="s">
        <v>786</v>
      </c>
      <c r="DF658">
        <v>1</v>
      </c>
      <c r="DG658" t="s">
        <v>991</v>
      </c>
      <c r="DH658" t="s">
        <v>75</v>
      </c>
      <c r="DI658" t="s">
        <v>75</v>
      </c>
      <c r="DJ658" t="s">
        <v>75</v>
      </c>
      <c r="DK658" t="s">
        <v>75</v>
      </c>
    </row>
    <row r="659" spans="1:115" x14ac:dyDescent="0.35">
      <c r="A659" t="s">
        <v>860</v>
      </c>
      <c r="B659" t="s">
        <v>1010</v>
      </c>
      <c r="C659" t="s">
        <v>1191</v>
      </c>
      <c r="D659" t="s">
        <v>1195</v>
      </c>
      <c r="E659" t="s">
        <v>988</v>
      </c>
      <c r="F659" t="s">
        <v>1193</v>
      </c>
      <c r="G659" t="s">
        <v>242</v>
      </c>
      <c r="H659" t="s">
        <v>1024</v>
      </c>
      <c r="I659" t="s">
        <v>237</v>
      </c>
      <c r="J659" t="s">
        <v>1196</v>
      </c>
      <c r="K659" t="s">
        <v>75</v>
      </c>
      <c r="L659" t="s">
        <v>242</v>
      </c>
      <c r="M659" t="s">
        <v>242</v>
      </c>
      <c r="N659" t="s">
        <v>990</v>
      </c>
      <c r="O659">
        <v>2029</v>
      </c>
      <c r="P659">
        <v>2029</v>
      </c>
      <c r="Q659">
        <v>0</v>
      </c>
      <c r="R659">
        <v>2857</v>
      </c>
      <c r="S659">
        <v>0</v>
      </c>
      <c r="T659">
        <v>0</v>
      </c>
      <c r="U659">
        <v>4886</v>
      </c>
      <c r="V659">
        <v>2029</v>
      </c>
      <c r="W659">
        <v>0</v>
      </c>
      <c r="X659">
        <v>2857</v>
      </c>
      <c r="Y659">
        <v>0</v>
      </c>
      <c r="Z659">
        <v>0</v>
      </c>
      <c r="AA659">
        <v>4886</v>
      </c>
      <c r="AB659">
        <v>40</v>
      </c>
      <c r="AC659">
        <v>0</v>
      </c>
      <c r="AD659">
        <v>67</v>
      </c>
      <c r="AE659">
        <v>0</v>
      </c>
      <c r="AF659">
        <v>0</v>
      </c>
      <c r="AG659">
        <v>107</v>
      </c>
      <c r="AH659">
        <v>32</v>
      </c>
      <c r="AI659">
        <v>0</v>
      </c>
      <c r="AJ659">
        <v>48</v>
      </c>
      <c r="AK659">
        <v>0</v>
      </c>
      <c r="AL659">
        <v>0</v>
      </c>
      <c r="AM659">
        <v>80</v>
      </c>
      <c r="AN659">
        <v>2</v>
      </c>
      <c r="AO659">
        <v>0</v>
      </c>
      <c r="AP659">
        <v>4</v>
      </c>
      <c r="AQ659">
        <v>0</v>
      </c>
      <c r="AR659">
        <v>0</v>
      </c>
      <c r="AS659">
        <v>6</v>
      </c>
      <c r="AT659">
        <v>984</v>
      </c>
      <c r="AU659">
        <v>0</v>
      </c>
      <c r="AV659">
        <v>812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2</v>
      </c>
      <c r="BY659">
        <v>6</v>
      </c>
      <c r="BZ659">
        <v>0</v>
      </c>
      <c r="CA659">
        <v>0</v>
      </c>
      <c r="CB659">
        <v>32</v>
      </c>
      <c r="CC659">
        <v>80</v>
      </c>
      <c r="CD659">
        <v>32</v>
      </c>
      <c r="CE659">
        <v>80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 t="s">
        <v>2</v>
      </c>
      <c r="CP659" t="s">
        <v>44</v>
      </c>
      <c r="CQ659" t="s">
        <v>864</v>
      </c>
      <c r="CR659" t="s">
        <v>865</v>
      </c>
      <c r="CS659" t="s">
        <v>235</v>
      </c>
      <c r="CT659" t="s">
        <v>860</v>
      </c>
      <c r="CU659" t="s">
        <v>854</v>
      </c>
      <c r="CV659" t="s">
        <v>237</v>
      </c>
      <c r="CW659">
        <v>2021</v>
      </c>
      <c r="CX659">
        <v>6</v>
      </c>
      <c r="CY659" t="s">
        <v>74</v>
      </c>
      <c r="CZ659" t="s">
        <v>234</v>
      </c>
      <c r="DA659" t="s">
        <v>70</v>
      </c>
      <c r="DB659" t="s">
        <v>70</v>
      </c>
      <c r="DC659" t="s">
        <v>236</v>
      </c>
      <c r="DD659" t="s">
        <v>239</v>
      </c>
      <c r="DE659" t="s">
        <v>238</v>
      </c>
      <c r="DF659">
        <v>3</v>
      </c>
      <c r="DG659" t="s">
        <v>991</v>
      </c>
      <c r="DH659" t="s">
        <v>75</v>
      </c>
      <c r="DI659" t="s">
        <v>75</v>
      </c>
      <c r="DJ659" t="s">
        <v>75</v>
      </c>
      <c r="DK659" t="s">
        <v>75</v>
      </c>
    </row>
    <row r="660" spans="1:115" x14ac:dyDescent="0.35">
      <c r="A660" t="s">
        <v>860</v>
      </c>
      <c r="B660" t="s">
        <v>1045</v>
      </c>
      <c r="C660" t="s">
        <v>1197</v>
      </c>
      <c r="D660" t="s">
        <v>1198</v>
      </c>
      <c r="E660" t="s">
        <v>988</v>
      </c>
      <c r="F660" t="s">
        <v>1199</v>
      </c>
      <c r="G660" t="s">
        <v>242</v>
      </c>
      <c r="H660" t="s">
        <v>1024</v>
      </c>
      <c r="I660" t="s">
        <v>700</v>
      </c>
      <c r="J660" t="s">
        <v>1200</v>
      </c>
      <c r="K660" t="s">
        <v>75</v>
      </c>
      <c r="L660" t="s">
        <v>242</v>
      </c>
      <c r="M660" t="s">
        <v>700</v>
      </c>
      <c r="N660" t="s">
        <v>990</v>
      </c>
      <c r="O660">
        <v>0</v>
      </c>
      <c r="P660">
        <v>0</v>
      </c>
      <c r="Q660">
        <v>0</v>
      </c>
      <c r="R660">
        <v>2214</v>
      </c>
      <c r="S660">
        <v>0</v>
      </c>
      <c r="T660">
        <v>0</v>
      </c>
      <c r="U660">
        <v>2214</v>
      </c>
      <c r="V660">
        <v>0</v>
      </c>
      <c r="W660">
        <v>0</v>
      </c>
      <c r="X660">
        <v>2214</v>
      </c>
      <c r="Y660">
        <v>0</v>
      </c>
      <c r="Z660">
        <v>0</v>
      </c>
      <c r="AA660">
        <v>2214</v>
      </c>
      <c r="AB660">
        <v>2</v>
      </c>
      <c r="AC660">
        <v>0</v>
      </c>
      <c r="AD660">
        <v>3</v>
      </c>
      <c r="AE660">
        <v>2</v>
      </c>
      <c r="AF660">
        <v>0</v>
      </c>
      <c r="AG660">
        <v>5</v>
      </c>
      <c r="AH660">
        <v>2</v>
      </c>
      <c r="AI660">
        <v>0</v>
      </c>
      <c r="AJ660">
        <v>3</v>
      </c>
      <c r="AK660">
        <v>2</v>
      </c>
      <c r="AL660">
        <v>0</v>
      </c>
      <c r="AM660">
        <v>5</v>
      </c>
      <c r="AN660">
        <v>0</v>
      </c>
      <c r="AO660">
        <v>0</v>
      </c>
      <c r="AP660">
        <v>2</v>
      </c>
      <c r="AQ660">
        <v>0</v>
      </c>
      <c r="AR660">
        <v>0</v>
      </c>
      <c r="AS660">
        <v>2</v>
      </c>
      <c r="AT660">
        <v>546</v>
      </c>
      <c r="AU660">
        <v>0</v>
      </c>
      <c r="AV660">
        <v>813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2</v>
      </c>
      <c r="BZ660">
        <v>0</v>
      </c>
      <c r="CA660">
        <v>0</v>
      </c>
      <c r="CB660">
        <v>2</v>
      </c>
      <c r="CC660">
        <v>5</v>
      </c>
      <c r="CD660">
        <v>2</v>
      </c>
      <c r="CE660">
        <v>5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 t="s">
        <v>2</v>
      </c>
      <c r="CP660" t="s">
        <v>44</v>
      </c>
      <c r="CQ660" t="s">
        <v>866</v>
      </c>
      <c r="CR660" t="s">
        <v>867</v>
      </c>
      <c r="CS660" t="s">
        <v>698</v>
      </c>
      <c r="CT660" t="s">
        <v>860</v>
      </c>
      <c r="CU660" t="s">
        <v>856</v>
      </c>
      <c r="CV660" t="s">
        <v>700</v>
      </c>
      <c r="CW660">
        <v>2012</v>
      </c>
      <c r="CX660">
        <v>7</v>
      </c>
      <c r="CY660" t="s">
        <v>74</v>
      </c>
      <c r="CZ660" t="s">
        <v>703</v>
      </c>
      <c r="DA660" t="s">
        <v>70</v>
      </c>
      <c r="DB660" t="s">
        <v>698</v>
      </c>
      <c r="DC660" t="s">
        <v>699</v>
      </c>
      <c r="DD660" t="s">
        <v>702</v>
      </c>
      <c r="DE660" t="s">
        <v>701</v>
      </c>
      <c r="DF660">
        <v>2</v>
      </c>
      <c r="DG660" t="s">
        <v>991</v>
      </c>
      <c r="DH660" t="s">
        <v>75</v>
      </c>
      <c r="DI660" t="s">
        <v>75</v>
      </c>
      <c r="DJ660" t="s">
        <v>75</v>
      </c>
      <c r="DK660" t="s">
        <v>75</v>
      </c>
    </row>
    <row r="661" spans="1:115" x14ac:dyDescent="0.35">
      <c r="A661" t="s">
        <v>860</v>
      </c>
      <c r="B661" t="s">
        <v>985</v>
      </c>
      <c r="C661" t="s">
        <v>986</v>
      </c>
      <c r="D661" t="s">
        <v>987</v>
      </c>
      <c r="E661" t="s">
        <v>988</v>
      </c>
      <c r="F661" t="s">
        <v>989</v>
      </c>
      <c r="G661" t="s">
        <v>242</v>
      </c>
      <c r="H661" t="s">
        <v>1024</v>
      </c>
      <c r="I661" t="s">
        <v>1061</v>
      </c>
      <c r="J661" t="s">
        <v>1062</v>
      </c>
      <c r="K661" t="s">
        <v>75</v>
      </c>
      <c r="L661" t="s">
        <v>242</v>
      </c>
      <c r="M661" t="s">
        <v>242</v>
      </c>
      <c r="N661" t="s">
        <v>990</v>
      </c>
      <c r="O661">
        <v>0</v>
      </c>
      <c r="P661">
        <v>0</v>
      </c>
      <c r="Q661">
        <v>0</v>
      </c>
      <c r="R661">
        <v>2066</v>
      </c>
      <c r="S661">
        <v>0</v>
      </c>
      <c r="T661">
        <v>0</v>
      </c>
      <c r="U661">
        <v>2066</v>
      </c>
      <c r="V661">
        <v>0</v>
      </c>
      <c r="W661">
        <v>0</v>
      </c>
      <c r="X661">
        <v>2066</v>
      </c>
      <c r="Y661">
        <v>0</v>
      </c>
      <c r="Z661">
        <v>0</v>
      </c>
      <c r="AA661">
        <v>2066</v>
      </c>
      <c r="AB661">
        <v>0</v>
      </c>
      <c r="AC661">
        <v>1</v>
      </c>
      <c r="AD661">
        <v>2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2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1</v>
      </c>
      <c r="AT661">
        <v>509</v>
      </c>
      <c r="AU661">
        <v>0</v>
      </c>
      <c r="AV661">
        <v>357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1</v>
      </c>
      <c r="BZ661">
        <v>0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 t="s">
        <v>2</v>
      </c>
      <c r="CP661" t="s">
        <v>44</v>
      </c>
      <c r="CQ661" t="s">
        <v>866</v>
      </c>
      <c r="CR661" t="s">
        <v>867</v>
      </c>
      <c r="CS661" t="s">
        <v>127</v>
      </c>
      <c r="CT661" t="s">
        <v>860</v>
      </c>
      <c r="CU661" t="s">
        <v>851</v>
      </c>
      <c r="CV661" t="s">
        <v>128</v>
      </c>
      <c r="CW661">
        <v>2019</v>
      </c>
      <c r="CX661">
        <v>11</v>
      </c>
      <c r="CY661" t="s">
        <v>74</v>
      </c>
      <c r="CZ661" t="s">
        <v>76</v>
      </c>
      <c r="DA661" t="s">
        <v>70</v>
      </c>
      <c r="DB661" t="s">
        <v>70</v>
      </c>
      <c r="DC661" t="s">
        <v>72</v>
      </c>
      <c r="DD661" t="s">
        <v>130</v>
      </c>
      <c r="DE661" t="s">
        <v>129</v>
      </c>
      <c r="DF661">
        <v>1</v>
      </c>
      <c r="DG661" t="s">
        <v>991</v>
      </c>
      <c r="DH661" t="s">
        <v>75</v>
      </c>
      <c r="DI661" t="s">
        <v>75</v>
      </c>
      <c r="DJ661" t="s">
        <v>75</v>
      </c>
      <c r="DK661" t="s">
        <v>75</v>
      </c>
    </row>
    <row r="662" spans="1:115" x14ac:dyDescent="0.35">
      <c r="A662" t="s">
        <v>860</v>
      </c>
      <c r="B662" t="s">
        <v>994</v>
      </c>
      <c r="C662" t="s">
        <v>1093</v>
      </c>
      <c r="D662" t="s">
        <v>1214</v>
      </c>
      <c r="E662" t="s">
        <v>988</v>
      </c>
      <c r="F662" t="s">
        <v>1095</v>
      </c>
      <c r="G662" t="s">
        <v>242</v>
      </c>
      <c r="H662" t="s">
        <v>1024</v>
      </c>
      <c r="I662" t="s">
        <v>752</v>
      </c>
      <c r="J662" t="s">
        <v>1215</v>
      </c>
      <c r="K662" t="s">
        <v>75</v>
      </c>
      <c r="L662" t="s">
        <v>242</v>
      </c>
      <c r="M662" t="s">
        <v>242</v>
      </c>
      <c r="N662" t="s">
        <v>990</v>
      </c>
      <c r="O662">
        <v>0</v>
      </c>
      <c r="P662">
        <v>0</v>
      </c>
      <c r="Q662">
        <v>0</v>
      </c>
      <c r="R662">
        <v>742</v>
      </c>
      <c r="S662">
        <v>0</v>
      </c>
      <c r="T662">
        <v>0</v>
      </c>
      <c r="U662">
        <v>742</v>
      </c>
      <c r="V662">
        <v>0</v>
      </c>
      <c r="W662">
        <v>0</v>
      </c>
      <c r="X662">
        <v>742</v>
      </c>
      <c r="Y662">
        <v>0</v>
      </c>
      <c r="Z662">
        <v>0</v>
      </c>
      <c r="AA662">
        <v>742</v>
      </c>
      <c r="AB662">
        <v>0</v>
      </c>
      <c r="AC662">
        <v>0</v>
      </c>
      <c r="AD662">
        <v>2</v>
      </c>
      <c r="AE662">
        <v>0</v>
      </c>
      <c r="AF662">
        <v>0</v>
      </c>
      <c r="AG662">
        <v>2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1</v>
      </c>
      <c r="AT662">
        <v>183</v>
      </c>
      <c r="AU662">
        <v>0</v>
      </c>
      <c r="AV662">
        <v>130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</v>
      </c>
      <c r="BZ662">
        <v>0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 t="s">
        <v>2</v>
      </c>
      <c r="CP662" t="s">
        <v>44</v>
      </c>
      <c r="CQ662" t="s">
        <v>866</v>
      </c>
      <c r="CR662" t="s">
        <v>867</v>
      </c>
      <c r="CS662" t="s">
        <v>750</v>
      </c>
      <c r="CT662" t="s">
        <v>860</v>
      </c>
      <c r="CU662" t="s">
        <v>852</v>
      </c>
      <c r="CV662" t="s">
        <v>752</v>
      </c>
      <c r="CW662">
        <v>2021</v>
      </c>
      <c r="CX662">
        <v>6</v>
      </c>
      <c r="CY662" t="s">
        <v>74</v>
      </c>
      <c r="CZ662" t="s">
        <v>755</v>
      </c>
      <c r="DA662" t="s">
        <v>70</v>
      </c>
      <c r="DB662" t="s">
        <v>749</v>
      </c>
      <c r="DC662" t="s">
        <v>751</v>
      </c>
      <c r="DD662" t="s">
        <v>754</v>
      </c>
      <c r="DE662" t="s">
        <v>753</v>
      </c>
      <c r="DF662">
        <v>1</v>
      </c>
      <c r="DG662" t="s">
        <v>991</v>
      </c>
      <c r="DH662" t="s">
        <v>75</v>
      </c>
      <c r="DI662" t="s">
        <v>75</v>
      </c>
      <c r="DJ662" t="s">
        <v>75</v>
      </c>
      <c r="DK662" t="s">
        <v>75</v>
      </c>
    </row>
    <row r="663" spans="1:115" x14ac:dyDescent="0.35">
      <c r="A663" t="s">
        <v>860</v>
      </c>
      <c r="B663" t="s">
        <v>994</v>
      </c>
      <c r="C663" t="s">
        <v>1004</v>
      </c>
      <c r="D663" t="s">
        <v>1005</v>
      </c>
      <c r="E663" t="s">
        <v>988</v>
      </c>
      <c r="F663" t="s">
        <v>1006</v>
      </c>
      <c r="G663" t="s">
        <v>75</v>
      </c>
      <c r="H663" t="s">
        <v>75</v>
      </c>
      <c r="I663" t="s">
        <v>1007</v>
      </c>
      <c r="J663" t="s">
        <v>1008</v>
      </c>
      <c r="K663" t="s">
        <v>75</v>
      </c>
      <c r="L663" t="s">
        <v>242</v>
      </c>
      <c r="M663" t="s">
        <v>304</v>
      </c>
      <c r="N663" t="s">
        <v>990</v>
      </c>
      <c r="O663">
        <v>0</v>
      </c>
      <c r="P663">
        <v>0</v>
      </c>
      <c r="Q663">
        <v>0</v>
      </c>
      <c r="R663">
        <v>855</v>
      </c>
      <c r="S663">
        <v>0</v>
      </c>
      <c r="T663">
        <v>0</v>
      </c>
      <c r="U663">
        <v>855</v>
      </c>
      <c r="V663">
        <v>0</v>
      </c>
      <c r="W663">
        <v>0</v>
      </c>
      <c r="X663">
        <v>855</v>
      </c>
      <c r="Y663">
        <v>0</v>
      </c>
      <c r="Z663">
        <v>0</v>
      </c>
      <c r="AA663">
        <v>855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211</v>
      </c>
      <c r="AU663">
        <v>0</v>
      </c>
      <c r="AV663">
        <v>569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1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 t="s">
        <v>2</v>
      </c>
      <c r="CP663" t="s">
        <v>44</v>
      </c>
      <c r="CQ663" t="s">
        <v>866</v>
      </c>
      <c r="CR663" t="s">
        <v>867</v>
      </c>
      <c r="CS663" t="s">
        <v>284</v>
      </c>
      <c r="CT663" t="s">
        <v>860</v>
      </c>
      <c r="CU663" t="s">
        <v>852</v>
      </c>
      <c r="CV663" t="s">
        <v>286</v>
      </c>
      <c r="CW663">
        <v>2017</v>
      </c>
      <c r="CX663">
        <v>10</v>
      </c>
      <c r="CY663" t="s">
        <v>74</v>
      </c>
      <c r="CZ663" t="s">
        <v>217</v>
      </c>
      <c r="DA663" t="s">
        <v>70</v>
      </c>
      <c r="DB663" t="s">
        <v>283</v>
      </c>
      <c r="DC663" t="s">
        <v>285</v>
      </c>
      <c r="DD663" t="s">
        <v>288</v>
      </c>
      <c r="DE663" t="s">
        <v>287</v>
      </c>
      <c r="DF663">
        <v>1</v>
      </c>
      <c r="DG663" t="s">
        <v>991</v>
      </c>
      <c r="DH663" t="s">
        <v>75</v>
      </c>
      <c r="DI663" t="s">
        <v>75</v>
      </c>
      <c r="DJ663" t="s">
        <v>75</v>
      </c>
      <c r="DK663" t="s">
        <v>75</v>
      </c>
    </row>
    <row r="664" spans="1:115" x14ac:dyDescent="0.35">
      <c r="A664" t="s">
        <v>860</v>
      </c>
      <c r="B664" t="s">
        <v>994</v>
      </c>
      <c r="C664" t="s">
        <v>1004</v>
      </c>
      <c r="D664" t="s">
        <v>1005</v>
      </c>
      <c r="E664" t="s">
        <v>988</v>
      </c>
      <c r="F664" t="s">
        <v>1006</v>
      </c>
      <c r="G664" t="s">
        <v>242</v>
      </c>
      <c r="H664" t="s">
        <v>1024</v>
      </c>
      <c r="I664" t="s">
        <v>333</v>
      </c>
      <c r="J664" t="s">
        <v>1221</v>
      </c>
      <c r="K664" t="s">
        <v>75</v>
      </c>
      <c r="L664" t="s">
        <v>242</v>
      </c>
      <c r="M664" t="s">
        <v>304</v>
      </c>
      <c r="N664" t="s">
        <v>990</v>
      </c>
      <c r="O664">
        <v>0</v>
      </c>
      <c r="P664">
        <v>0</v>
      </c>
      <c r="Q664">
        <v>0</v>
      </c>
      <c r="R664">
        <v>629</v>
      </c>
      <c r="S664">
        <v>0</v>
      </c>
      <c r="T664">
        <v>0</v>
      </c>
      <c r="U664">
        <v>629</v>
      </c>
      <c r="V664">
        <v>0</v>
      </c>
      <c r="W664">
        <v>0</v>
      </c>
      <c r="X664">
        <v>629</v>
      </c>
      <c r="Y664">
        <v>0</v>
      </c>
      <c r="Z664">
        <v>0</v>
      </c>
      <c r="AA664">
        <v>629</v>
      </c>
      <c r="AB664">
        <v>0</v>
      </c>
      <c r="AC664">
        <v>0</v>
      </c>
      <c r="AD664">
        <v>2</v>
      </c>
      <c r="AE664">
        <v>0</v>
      </c>
      <c r="AF664">
        <v>0</v>
      </c>
      <c r="AG664">
        <v>2</v>
      </c>
      <c r="AH664">
        <v>0</v>
      </c>
      <c r="AI664">
        <v>0</v>
      </c>
      <c r="AJ664">
        <v>2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1</v>
      </c>
      <c r="AT664">
        <v>132</v>
      </c>
      <c r="AU664">
        <v>0</v>
      </c>
      <c r="AV664">
        <v>322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1</v>
      </c>
      <c r="CB664">
        <v>0</v>
      </c>
      <c r="CC664">
        <v>1</v>
      </c>
      <c r="CD664">
        <v>0</v>
      </c>
      <c r="CE664">
        <v>2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 t="s">
        <v>2</v>
      </c>
      <c r="CP664" t="s">
        <v>44</v>
      </c>
      <c r="CQ664" t="s">
        <v>866</v>
      </c>
      <c r="CR664" t="s">
        <v>867</v>
      </c>
      <c r="CS664" t="s">
        <v>332</v>
      </c>
      <c r="CT664" t="s">
        <v>860</v>
      </c>
      <c r="CU664" t="s">
        <v>852</v>
      </c>
      <c r="CV664" t="s">
        <v>333</v>
      </c>
      <c r="CW664">
        <v>2017</v>
      </c>
      <c r="CX664">
        <v>12</v>
      </c>
      <c r="CY664" t="s">
        <v>74</v>
      </c>
      <c r="CZ664" t="s">
        <v>217</v>
      </c>
      <c r="DA664" t="s">
        <v>70</v>
      </c>
      <c r="DB664" t="s">
        <v>283</v>
      </c>
      <c r="DC664" t="s">
        <v>285</v>
      </c>
      <c r="DD664" t="s">
        <v>335</v>
      </c>
      <c r="DE664" t="s">
        <v>334</v>
      </c>
      <c r="DF664">
        <v>1</v>
      </c>
      <c r="DG664" t="s">
        <v>991</v>
      </c>
      <c r="DH664" t="s">
        <v>75</v>
      </c>
      <c r="DI664" t="s">
        <v>75</v>
      </c>
      <c r="DJ664" t="s">
        <v>75</v>
      </c>
      <c r="DK664" t="s">
        <v>75</v>
      </c>
    </row>
    <row r="665" spans="1:115" x14ac:dyDescent="0.35">
      <c r="A665" t="s">
        <v>860</v>
      </c>
      <c r="B665" t="s">
        <v>994</v>
      </c>
      <c r="C665" t="s">
        <v>1004</v>
      </c>
      <c r="D665" t="s">
        <v>1005</v>
      </c>
      <c r="E665" t="s">
        <v>988</v>
      </c>
      <c r="F665" t="s">
        <v>1006</v>
      </c>
      <c r="G665" t="s">
        <v>242</v>
      </c>
      <c r="H665" t="s">
        <v>1024</v>
      </c>
      <c r="I665" t="s">
        <v>304</v>
      </c>
      <c r="J665" t="s">
        <v>1009</v>
      </c>
      <c r="K665" t="s">
        <v>75</v>
      </c>
      <c r="L665" t="s">
        <v>242</v>
      </c>
      <c r="M665" t="s">
        <v>304</v>
      </c>
      <c r="N665" t="s">
        <v>990</v>
      </c>
      <c r="O665">
        <v>0</v>
      </c>
      <c r="P665">
        <v>0</v>
      </c>
      <c r="Q665">
        <v>0</v>
      </c>
      <c r="R665">
        <v>9704</v>
      </c>
      <c r="S665">
        <v>0</v>
      </c>
      <c r="T665">
        <v>0</v>
      </c>
      <c r="U665">
        <v>9704</v>
      </c>
      <c r="V665">
        <v>0</v>
      </c>
      <c r="W665">
        <v>0</v>
      </c>
      <c r="X665">
        <v>9704</v>
      </c>
      <c r="Y665">
        <v>0</v>
      </c>
      <c r="Z665">
        <v>0</v>
      </c>
      <c r="AA665">
        <v>9704</v>
      </c>
      <c r="AB665">
        <v>0</v>
      </c>
      <c r="AC665">
        <v>2</v>
      </c>
      <c r="AD665">
        <v>21</v>
      </c>
      <c r="AE665">
        <v>0</v>
      </c>
      <c r="AF665">
        <v>0</v>
      </c>
      <c r="AG665">
        <v>19</v>
      </c>
      <c r="AH665">
        <v>0</v>
      </c>
      <c r="AI665">
        <v>2</v>
      </c>
      <c r="AJ665">
        <v>18</v>
      </c>
      <c r="AK665">
        <v>0</v>
      </c>
      <c r="AL665">
        <v>0</v>
      </c>
      <c r="AM665">
        <v>16</v>
      </c>
      <c r="AN665">
        <v>0</v>
      </c>
      <c r="AO665">
        <v>0</v>
      </c>
      <c r="AP665">
        <v>5</v>
      </c>
      <c r="AQ665">
        <v>0</v>
      </c>
      <c r="AR665">
        <v>0</v>
      </c>
      <c r="AS665">
        <v>5</v>
      </c>
      <c r="AT665">
        <v>2393</v>
      </c>
      <c r="AU665">
        <v>0</v>
      </c>
      <c r="AV665">
        <v>3498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5</v>
      </c>
      <c r="BZ665">
        <v>0</v>
      </c>
      <c r="CA665">
        <v>3</v>
      </c>
      <c r="CB665">
        <v>2</v>
      </c>
      <c r="CC665">
        <v>16</v>
      </c>
      <c r="CD665">
        <v>2</v>
      </c>
      <c r="CE665">
        <v>16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 t="s">
        <v>2</v>
      </c>
      <c r="CP665" t="s">
        <v>44</v>
      </c>
      <c r="CQ665" t="s">
        <v>866</v>
      </c>
      <c r="CR665" t="s">
        <v>867</v>
      </c>
      <c r="CS665" t="s">
        <v>340</v>
      </c>
      <c r="CT665" t="s">
        <v>860</v>
      </c>
      <c r="CU665" t="s">
        <v>852</v>
      </c>
      <c r="CV665" t="s">
        <v>308</v>
      </c>
      <c r="CW665">
        <v>2018</v>
      </c>
      <c r="CX665">
        <v>2</v>
      </c>
      <c r="CY665" t="s">
        <v>74</v>
      </c>
      <c r="CZ665" t="s">
        <v>217</v>
      </c>
      <c r="DA665" t="s">
        <v>70</v>
      </c>
      <c r="DB665" t="s">
        <v>283</v>
      </c>
      <c r="DC665" t="s">
        <v>285</v>
      </c>
      <c r="DD665" t="s">
        <v>310</v>
      </c>
      <c r="DE665" t="s">
        <v>309</v>
      </c>
      <c r="DF665">
        <v>5</v>
      </c>
      <c r="DG665" t="s">
        <v>991</v>
      </c>
      <c r="DH665" t="s">
        <v>75</v>
      </c>
      <c r="DI665" t="s">
        <v>75</v>
      </c>
      <c r="DJ665" t="s">
        <v>75</v>
      </c>
      <c r="DK665" t="s">
        <v>75</v>
      </c>
    </row>
    <row r="666" spans="1:115" x14ac:dyDescent="0.35">
      <c r="A666" t="s">
        <v>860</v>
      </c>
      <c r="B666" t="s">
        <v>985</v>
      </c>
      <c r="C666" t="s">
        <v>1017</v>
      </c>
      <c r="D666" t="s">
        <v>1124</v>
      </c>
      <c r="E666" t="s">
        <v>988</v>
      </c>
      <c r="F666" t="s">
        <v>1019</v>
      </c>
      <c r="G666" t="s">
        <v>242</v>
      </c>
      <c r="H666" t="s">
        <v>1024</v>
      </c>
      <c r="I666" t="s">
        <v>447</v>
      </c>
      <c r="J666" t="s">
        <v>1138</v>
      </c>
      <c r="K666" t="s">
        <v>75</v>
      </c>
      <c r="L666" t="s">
        <v>242</v>
      </c>
      <c r="M666" t="s">
        <v>242</v>
      </c>
      <c r="N666" t="s">
        <v>990</v>
      </c>
      <c r="O666">
        <v>0</v>
      </c>
      <c r="P666">
        <v>0</v>
      </c>
      <c r="Q666">
        <v>0</v>
      </c>
      <c r="R666">
        <v>16421</v>
      </c>
      <c r="S666">
        <v>0</v>
      </c>
      <c r="T666">
        <v>0</v>
      </c>
      <c r="U666">
        <v>16421</v>
      </c>
      <c r="V666">
        <v>0</v>
      </c>
      <c r="W666">
        <v>0</v>
      </c>
      <c r="X666">
        <v>16421</v>
      </c>
      <c r="Y666">
        <v>0</v>
      </c>
      <c r="Z666">
        <v>0</v>
      </c>
      <c r="AA666">
        <v>16421</v>
      </c>
      <c r="AB666">
        <v>2</v>
      </c>
      <c r="AC666">
        <v>0</v>
      </c>
      <c r="AD666">
        <v>10</v>
      </c>
      <c r="AE666">
        <v>0</v>
      </c>
      <c r="AF666">
        <v>0</v>
      </c>
      <c r="AG666">
        <v>12</v>
      </c>
      <c r="AH666">
        <v>2</v>
      </c>
      <c r="AI666">
        <v>0</v>
      </c>
      <c r="AJ666">
        <v>10</v>
      </c>
      <c r="AK666">
        <v>0</v>
      </c>
      <c r="AL666">
        <v>0</v>
      </c>
      <c r="AM666">
        <v>12</v>
      </c>
      <c r="AN666">
        <v>0</v>
      </c>
      <c r="AO666">
        <v>0</v>
      </c>
      <c r="AP666">
        <v>6</v>
      </c>
      <c r="AQ666">
        <v>0</v>
      </c>
      <c r="AR666">
        <v>0</v>
      </c>
      <c r="AS666">
        <v>6</v>
      </c>
      <c r="AT666">
        <v>4057</v>
      </c>
      <c r="AU666">
        <v>0</v>
      </c>
      <c r="AV666">
        <v>7075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6</v>
      </c>
      <c r="BZ666">
        <v>0</v>
      </c>
      <c r="CA666">
        <v>1</v>
      </c>
      <c r="CB666">
        <v>2</v>
      </c>
      <c r="CC666">
        <v>10</v>
      </c>
      <c r="CD666">
        <v>2</v>
      </c>
      <c r="CE666">
        <v>12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 t="s">
        <v>2</v>
      </c>
      <c r="CP666" t="s">
        <v>44</v>
      </c>
      <c r="CQ666" t="s">
        <v>866</v>
      </c>
      <c r="CR666" t="s">
        <v>867</v>
      </c>
      <c r="CS666" t="s">
        <v>446</v>
      </c>
      <c r="CT666" t="s">
        <v>860</v>
      </c>
      <c r="CU666" t="s">
        <v>851</v>
      </c>
      <c r="CV666" t="s">
        <v>447</v>
      </c>
      <c r="CW666">
        <v>2021</v>
      </c>
      <c r="CX666">
        <v>5</v>
      </c>
      <c r="CY666" t="s">
        <v>74</v>
      </c>
      <c r="CZ666" t="s">
        <v>388</v>
      </c>
      <c r="DA666" t="s">
        <v>70</v>
      </c>
      <c r="DB666" t="s">
        <v>393</v>
      </c>
      <c r="DC666" t="s">
        <v>402</v>
      </c>
      <c r="DD666" t="s">
        <v>449</v>
      </c>
      <c r="DE666" t="s">
        <v>448</v>
      </c>
      <c r="DF666">
        <v>6</v>
      </c>
      <c r="DG666" t="s">
        <v>991</v>
      </c>
      <c r="DH666" t="s">
        <v>75</v>
      </c>
      <c r="DI666" t="s">
        <v>75</v>
      </c>
      <c r="DJ666" t="s">
        <v>75</v>
      </c>
      <c r="DK666" t="s">
        <v>75</v>
      </c>
    </row>
    <row r="667" spans="1:115" x14ac:dyDescent="0.35">
      <c r="A667" t="s">
        <v>860</v>
      </c>
      <c r="B667" t="s">
        <v>985</v>
      </c>
      <c r="C667" t="s">
        <v>986</v>
      </c>
      <c r="D667" t="s">
        <v>1296</v>
      </c>
      <c r="E667" t="s">
        <v>988</v>
      </c>
      <c r="F667" t="s">
        <v>989</v>
      </c>
      <c r="G667" t="s">
        <v>242</v>
      </c>
      <c r="H667" t="s">
        <v>1024</v>
      </c>
      <c r="I667" t="s">
        <v>1158</v>
      </c>
      <c r="J667" t="s">
        <v>1159</v>
      </c>
      <c r="K667" t="s">
        <v>75</v>
      </c>
      <c r="L667" t="s">
        <v>242</v>
      </c>
      <c r="M667" t="s">
        <v>242</v>
      </c>
      <c r="N667" t="s">
        <v>990</v>
      </c>
      <c r="O667">
        <v>0</v>
      </c>
      <c r="P667">
        <v>0</v>
      </c>
      <c r="Q667">
        <v>0</v>
      </c>
      <c r="R667">
        <v>2662</v>
      </c>
      <c r="S667">
        <v>0</v>
      </c>
      <c r="T667">
        <v>0</v>
      </c>
      <c r="U667">
        <v>2662</v>
      </c>
      <c r="V667">
        <v>0</v>
      </c>
      <c r="W667">
        <v>0</v>
      </c>
      <c r="X667">
        <v>2662</v>
      </c>
      <c r="Y667">
        <v>0</v>
      </c>
      <c r="Z667">
        <v>0</v>
      </c>
      <c r="AA667">
        <v>2662</v>
      </c>
      <c r="AB667">
        <v>0</v>
      </c>
      <c r="AC667">
        <v>0</v>
      </c>
      <c r="AD667">
        <v>3</v>
      </c>
      <c r="AE667">
        <v>1</v>
      </c>
      <c r="AF667">
        <v>0</v>
      </c>
      <c r="AG667">
        <v>3</v>
      </c>
      <c r="AH667">
        <v>0</v>
      </c>
      <c r="AI667">
        <v>0</v>
      </c>
      <c r="AJ667">
        <v>3</v>
      </c>
      <c r="AK667">
        <v>1</v>
      </c>
      <c r="AL667">
        <v>0</v>
      </c>
      <c r="AM667">
        <v>3</v>
      </c>
      <c r="AN667">
        <v>0</v>
      </c>
      <c r="AO667">
        <v>0</v>
      </c>
      <c r="AP667">
        <v>3</v>
      </c>
      <c r="AQ667">
        <v>0</v>
      </c>
      <c r="AR667">
        <v>0</v>
      </c>
      <c r="AS667">
        <v>3</v>
      </c>
      <c r="AT667">
        <v>656</v>
      </c>
      <c r="AU667">
        <v>0</v>
      </c>
      <c r="AV667">
        <v>852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3</v>
      </c>
      <c r="BZ667">
        <v>0</v>
      </c>
      <c r="CA667">
        <v>2</v>
      </c>
      <c r="CB667">
        <v>0</v>
      </c>
      <c r="CC667">
        <v>3</v>
      </c>
      <c r="CD667">
        <v>0</v>
      </c>
      <c r="CE667">
        <v>3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 t="s">
        <v>2</v>
      </c>
      <c r="CP667" t="s">
        <v>44</v>
      </c>
      <c r="CQ667" t="s">
        <v>866</v>
      </c>
      <c r="CR667" t="s">
        <v>867</v>
      </c>
      <c r="CS667" t="s">
        <v>224</v>
      </c>
      <c r="CT667" t="s">
        <v>860</v>
      </c>
      <c r="CU667" t="s">
        <v>851</v>
      </c>
      <c r="CV667" t="s">
        <v>225</v>
      </c>
      <c r="CW667">
        <v>2019</v>
      </c>
      <c r="CX667">
        <v>1</v>
      </c>
      <c r="CY667" t="s">
        <v>74</v>
      </c>
      <c r="CZ667" t="s">
        <v>228</v>
      </c>
      <c r="DA667" t="s">
        <v>70</v>
      </c>
      <c r="DB667" t="s">
        <v>70</v>
      </c>
      <c r="DC667" t="s">
        <v>1297</v>
      </c>
      <c r="DD667" t="s">
        <v>227</v>
      </c>
      <c r="DE667" t="s">
        <v>226</v>
      </c>
      <c r="DF667">
        <v>3</v>
      </c>
      <c r="DG667" t="s">
        <v>991</v>
      </c>
      <c r="DH667" t="s">
        <v>75</v>
      </c>
      <c r="DI667" t="s">
        <v>75</v>
      </c>
      <c r="DJ667" t="s">
        <v>75</v>
      </c>
      <c r="DK667" t="s">
        <v>75</v>
      </c>
    </row>
    <row r="668" spans="1:115" x14ac:dyDescent="0.35">
      <c r="A668" t="s">
        <v>860</v>
      </c>
      <c r="B668" t="s">
        <v>985</v>
      </c>
      <c r="C668" t="s">
        <v>1017</v>
      </c>
      <c r="D668" t="s">
        <v>1030</v>
      </c>
      <c r="E668" t="s">
        <v>988</v>
      </c>
      <c r="F668" t="s">
        <v>1019</v>
      </c>
      <c r="G668" t="s">
        <v>242</v>
      </c>
      <c r="H668" t="s">
        <v>1024</v>
      </c>
      <c r="I668" t="s">
        <v>1164</v>
      </c>
      <c r="J668" t="s">
        <v>1165</v>
      </c>
      <c r="K668" t="s">
        <v>75</v>
      </c>
      <c r="L668" t="s">
        <v>242</v>
      </c>
      <c r="M668" t="s">
        <v>242</v>
      </c>
      <c r="N668" t="s">
        <v>990</v>
      </c>
      <c r="O668">
        <v>0</v>
      </c>
      <c r="P668">
        <v>0</v>
      </c>
      <c r="Q668">
        <v>0</v>
      </c>
      <c r="R668">
        <v>535</v>
      </c>
      <c r="S668">
        <v>0</v>
      </c>
      <c r="T668">
        <v>0</v>
      </c>
      <c r="U668">
        <v>535</v>
      </c>
      <c r="V668">
        <v>0</v>
      </c>
      <c r="W668">
        <v>0</v>
      </c>
      <c r="X668">
        <v>535</v>
      </c>
      <c r="Y668">
        <v>0</v>
      </c>
      <c r="Z668">
        <v>0</v>
      </c>
      <c r="AA668">
        <v>535</v>
      </c>
      <c r="AB668">
        <v>0</v>
      </c>
      <c r="AC668">
        <v>0</v>
      </c>
      <c r="AD668">
        <v>2</v>
      </c>
      <c r="AE668">
        <v>1</v>
      </c>
      <c r="AF668">
        <v>0</v>
      </c>
      <c r="AG668">
        <v>2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1</v>
      </c>
      <c r="AT668">
        <v>132</v>
      </c>
      <c r="AU668">
        <v>0</v>
      </c>
      <c r="AV668">
        <v>303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1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 t="s">
        <v>2</v>
      </c>
      <c r="CP668" t="s">
        <v>44</v>
      </c>
      <c r="CQ668" t="s">
        <v>866</v>
      </c>
      <c r="CR668" t="s">
        <v>867</v>
      </c>
      <c r="CS668" t="s">
        <v>501</v>
      </c>
      <c r="CT668" t="s">
        <v>860</v>
      </c>
      <c r="CU668" t="s">
        <v>851</v>
      </c>
      <c r="CV668" t="s">
        <v>502</v>
      </c>
      <c r="CW668">
        <v>2020</v>
      </c>
      <c r="CX668">
        <v>4</v>
      </c>
      <c r="CY668" t="s">
        <v>74</v>
      </c>
      <c r="CZ668" t="s">
        <v>83</v>
      </c>
      <c r="DA668" t="s">
        <v>70</v>
      </c>
      <c r="DB668" t="s">
        <v>484</v>
      </c>
      <c r="DC668" t="s">
        <v>485</v>
      </c>
      <c r="DD668" t="s">
        <v>504</v>
      </c>
      <c r="DE668" t="s">
        <v>503</v>
      </c>
      <c r="DF668">
        <v>1</v>
      </c>
      <c r="DG668" t="s">
        <v>991</v>
      </c>
      <c r="DH668" t="s">
        <v>75</v>
      </c>
      <c r="DI668" t="s">
        <v>75</v>
      </c>
      <c r="DJ668" t="s">
        <v>75</v>
      </c>
      <c r="DK668" t="s">
        <v>75</v>
      </c>
    </row>
    <row r="669" spans="1:115" x14ac:dyDescent="0.35">
      <c r="A669" t="s">
        <v>860</v>
      </c>
      <c r="B669" t="s">
        <v>1010</v>
      </c>
      <c r="C669" t="s">
        <v>1011</v>
      </c>
      <c r="D669" t="s">
        <v>1249</v>
      </c>
      <c r="E669" t="s">
        <v>988</v>
      </c>
      <c r="F669" t="s">
        <v>1013</v>
      </c>
      <c r="G669" t="s">
        <v>242</v>
      </c>
      <c r="H669" t="s">
        <v>1024</v>
      </c>
      <c r="I669" t="s">
        <v>785</v>
      </c>
      <c r="J669" t="s">
        <v>1250</v>
      </c>
      <c r="K669" t="s">
        <v>75</v>
      </c>
      <c r="L669" t="s">
        <v>242</v>
      </c>
      <c r="M669" t="s">
        <v>242</v>
      </c>
      <c r="N669" t="s">
        <v>990</v>
      </c>
      <c r="O669">
        <v>0</v>
      </c>
      <c r="P669">
        <v>0</v>
      </c>
      <c r="Q669">
        <v>0</v>
      </c>
      <c r="R669">
        <v>44130</v>
      </c>
      <c r="S669">
        <v>725</v>
      </c>
      <c r="T669">
        <v>0</v>
      </c>
      <c r="U669">
        <v>44130</v>
      </c>
      <c r="V669">
        <v>0</v>
      </c>
      <c r="W669">
        <v>0</v>
      </c>
      <c r="X669">
        <v>44130</v>
      </c>
      <c r="Y669">
        <v>725</v>
      </c>
      <c r="Z669">
        <v>0</v>
      </c>
      <c r="AA669">
        <v>44130</v>
      </c>
      <c r="AB669">
        <v>0</v>
      </c>
      <c r="AC669">
        <v>0</v>
      </c>
      <c r="AD669">
        <v>11</v>
      </c>
      <c r="AE669">
        <v>7</v>
      </c>
      <c r="AF669">
        <v>0</v>
      </c>
      <c r="AG669">
        <v>11</v>
      </c>
      <c r="AH669">
        <v>0</v>
      </c>
      <c r="AI669">
        <v>0</v>
      </c>
      <c r="AJ669">
        <v>11</v>
      </c>
      <c r="AK669">
        <v>7</v>
      </c>
      <c r="AL669">
        <v>0</v>
      </c>
      <c r="AM669">
        <v>11</v>
      </c>
      <c r="AN669">
        <v>0</v>
      </c>
      <c r="AO669">
        <v>0</v>
      </c>
      <c r="AP669">
        <v>3</v>
      </c>
      <c r="AQ669">
        <v>1</v>
      </c>
      <c r="AR669">
        <v>0</v>
      </c>
      <c r="AS669">
        <v>3</v>
      </c>
      <c r="AT669">
        <v>11005</v>
      </c>
      <c r="AU669">
        <v>179</v>
      </c>
      <c r="AV669">
        <v>23148</v>
      </c>
      <c r="AW669">
        <v>431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3</v>
      </c>
      <c r="BZ669">
        <v>0</v>
      </c>
      <c r="CA669">
        <v>0</v>
      </c>
      <c r="CB669">
        <v>0</v>
      </c>
      <c r="CC669">
        <v>9</v>
      </c>
      <c r="CD669">
        <v>0</v>
      </c>
      <c r="CE669">
        <v>11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 t="s">
        <v>2</v>
      </c>
      <c r="CP669" t="s">
        <v>44</v>
      </c>
      <c r="CQ669" t="s">
        <v>866</v>
      </c>
      <c r="CR669" t="s">
        <v>867</v>
      </c>
      <c r="CS669" t="s">
        <v>783</v>
      </c>
      <c r="CT669" t="s">
        <v>860</v>
      </c>
      <c r="CU669" t="s">
        <v>854</v>
      </c>
      <c r="CV669" t="s">
        <v>785</v>
      </c>
      <c r="CW669">
        <v>2018</v>
      </c>
      <c r="CX669">
        <v>2</v>
      </c>
      <c r="CY669" t="s">
        <v>74</v>
      </c>
      <c r="CZ669" t="s">
        <v>788</v>
      </c>
      <c r="DA669" t="s">
        <v>70</v>
      </c>
      <c r="DB669" t="s">
        <v>782</v>
      </c>
      <c r="DC669" t="s">
        <v>784</v>
      </c>
      <c r="DD669" t="s">
        <v>787</v>
      </c>
      <c r="DE669" t="s">
        <v>786</v>
      </c>
      <c r="DF669">
        <v>3</v>
      </c>
      <c r="DG669" t="s">
        <v>991</v>
      </c>
      <c r="DH669" t="s">
        <v>75</v>
      </c>
      <c r="DI669" t="s">
        <v>75</v>
      </c>
      <c r="DJ669" t="s">
        <v>75</v>
      </c>
      <c r="DK669" t="s">
        <v>75</v>
      </c>
    </row>
    <row r="670" spans="1:115" x14ac:dyDescent="0.35">
      <c r="A670" t="s">
        <v>860</v>
      </c>
      <c r="B670" t="s">
        <v>1010</v>
      </c>
      <c r="C670" t="s">
        <v>1256</v>
      </c>
      <c r="D670" t="s">
        <v>1257</v>
      </c>
      <c r="E670" t="s">
        <v>988</v>
      </c>
      <c r="F670" t="s">
        <v>1258</v>
      </c>
      <c r="G670" t="s">
        <v>242</v>
      </c>
      <c r="H670" t="s">
        <v>1024</v>
      </c>
      <c r="I670" t="s">
        <v>1260</v>
      </c>
      <c r="J670" t="s">
        <v>1261</v>
      </c>
      <c r="K670" t="s">
        <v>75</v>
      </c>
      <c r="L670" t="s">
        <v>242</v>
      </c>
      <c r="M670" t="s">
        <v>242</v>
      </c>
      <c r="N670" t="s">
        <v>990</v>
      </c>
      <c r="O670">
        <v>0</v>
      </c>
      <c r="P670">
        <v>0</v>
      </c>
      <c r="Q670">
        <v>0</v>
      </c>
      <c r="R670">
        <v>2124</v>
      </c>
      <c r="S670">
        <v>0</v>
      </c>
      <c r="T670">
        <v>0</v>
      </c>
      <c r="U670">
        <v>2124</v>
      </c>
      <c r="V670">
        <v>0</v>
      </c>
      <c r="W670">
        <v>0</v>
      </c>
      <c r="X670">
        <v>2124</v>
      </c>
      <c r="Y670">
        <v>0</v>
      </c>
      <c r="Z670">
        <v>0</v>
      </c>
      <c r="AA670">
        <v>2124</v>
      </c>
      <c r="AB670">
        <v>0</v>
      </c>
      <c r="AC670">
        <v>0</v>
      </c>
      <c r="AD670">
        <v>5</v>
      </c>
      <c r="AE670">
        <v>2</v>
      </c>
      <c r="AF670">
        <v>0</v>
      </c>
      <c r="AG670">
        <v>5</v>
      </c>
      <c r="AH670">
        <v>0</v>
      </c>
      <c r="AI670">
        <v>0</v>
      </c>
      <c r="AJ670">
        <v>4</v>
      </c>
      <c r="AK670">
        <v>1</v>
      </c>
      <c r="AL670">
        <v>0</v>
      </c>
      <c r="AM670">
        <v>4</v>
      </c>
      <c r="AN670">
        <v>0</v>
      </c>
      <c r="AO670">
        <v>0</v>
      </c>
      <c r="AP670">
        <v>2</v>
      </c>
      <c r="AQ670">
        <v>0</v>
      </c>
      <c r="AR670">
        <v>0</v>
      </c>
      <c r="AS670">
        <v>2</v>
      </c>
      <c r="AT670">
        <v>524</v>
      </c>
      <c r="AU670">
        <v>0</v>
      </c>
      <c r="AV670">
        <v>246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2</v>
      </c>
      <c r="BZ670">
        <v>0</v>
      </c>
      <c r="CA670">
        <v>2</v>
      </c>
      <c r="CB670">
        <v>0</v>
      </c>
      <c r="CC670">
        <v>4</v>
      </c>
      <c r="CD670">
        <v>0</v>
      </c>
      <c r="CE670">
        <v>4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 t="s">
        <v>2</v>
      </c>
      <c r="CP670" t="s">
        <v>44</v>
      </c>
      <c r="CQ670" t="s">
        <v>866</v>
      </c>
      <c r="CR670" t="s">
        <v>867</v>
      </c>
      <c r="CS670" t="s">
        <v>813</v>
      </c>
      <c r="CT670" t="s">
        <v>860</v>
      </c>
      <c r="CU670" t="s">
        <v>854</v>
      </c>
      <c r="CV670" t="s">
        <v>814</v>
      </c>
      <c r="CW670">
        <v>2019</v>
      </c>
      <c r="CX670">
        <v>3</v>
      </c>
      <c r="CY670" t="s">
        <v>74</v>
      </c>
      <c r="CZ670" t="s">
        <v>234</v>
      </c>
      <c r="DA670" t="s">
        <v>70</v>
      </c>
      <c r="DB670" t="s">
        <v>807</v>
      </c>
      <c r="DC670" t="s">
        <v>809</v>
      </c>
      <c r="DD670" t="s">
        <v>816</v>
      </c>
      <c r="DE670" t="s">
        <v>815</v>
      </c>
      <c r="DF670">
        <v>2</v>
      </c>
      <c r="DG670" t="s">
        <v>991</v>
      </c>
      <c r="DH670" t="s">
        <v>75</v>
      </c>
      <c r="DI670" t="s">
        <v>75</v>
      </c>
      <c r="DJ670" t="s">
        <v>75</v>
      </c>
      <c r="DK670" t="s">
        <v>75</v>
      </c>
    </row>
    <row r="671" spans="1:115" x14ac:dyDescent="0.35">
      <c r="A671" t="s">
        <v>860</v>
      </c>
      <c r="B671" t="s">
        <v>1045</v>
      </c>
      <c r="C671" t="s">
        <v>1197</v>
      </c>
      <c r="D671" t="s">
        <v>1198</v>
      </c>
      <c r="E671" t="s">
        <v>988</v>
      </c>
      <c r="F671" t="s">
        <v>1199</v>
      </c>
      <c r="G671" t="s">
        <v>242</v>
      </c>
      <c r="H671" t="s">
        <v>1024</v>
      </c>
      <c r="I671" t="s">
        <v>709</v>
      </c>
      <c r="J671" t="s">
        <v>1202</v>
      </c>
      <c r="K671" t="s">
        <v>75</v>
      </c>
      <c r="L671" t="s">
        <v>242</v>
      </c>
      <c r="M671" t="s">
        <v>242</v>
      </c>
      <c r="N671" t="s">
        <v>990</v>
      </c>
      <c r="O671">
        <v>0</v>
      </c>
      <c r="P671">
        <v>0</v>
      </c>
      <c r="Q671">
        <v>0</v>
      </c>
      <c r="R671">
        <v>450</v>
      </c>
      <c r="S671">
        <v>0</v>
      </c>
      <c r="T671">
        <v>0</v>
      </c>
      <c r="U671">
        <v>450</v>
      </c>
      <c r="V671">
        <v>0</v>
      </c>
      <c r="W671">
        <v>0</v>
      </c>
      <c r="X671">
        <v>450</v>
      </c>
      <c r="Y671">
        <v>0</v>
      </c>
      <c r="Z671">
        <v>0</v>
      </c>
      <c r="AA671">
        <v>450</v>
      </c>
      <c r="AB671">
        <v>0</v>
      </c>
      <c r="AC671">
        <v>0</v>
      </c>
      <c r="AD671">
        <v>5</v>
      </c>
      <c r="AE671">
        <v>1</v>
      </c>
      <c r="AF671">
        <v>0</v>
      </c>
      <c r="AG671">
        <v>5</v>
      </c>
      <c r="AH671">
        <v>0</v>
      </c>
      <c r="AI671">
        <v>0</v>
      </c>
      <c r="AJ671">
        <v>5</v>
      </c>
      <c r="AK671">
        <v>1</v>
      </c>
      <c r="AL671">
        <v>0</v>
      </c>
      <c r="AM671">
        <v>5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1</v>
      </c>
      <c r="AT671">
        <v>111</v>
      </c>
      <c r="AU671">
        <v>0</v>
      </c>
      <c r="AV671">
        <v>166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1</v>
      </c>
      <c r="CB671">
        <v>0</v>
      </c>
      <c r="CC671">
        <v>4</v>
      </c>
      <c r="CD671">
        <v>0</v>
      </c>
      <c r="CE671">
        <v>5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 t="s">
        <v>2</v>
      </c>
      <c r="CP671" t="s">
        <v>44</v>
      </c>
      <c r="CQ671" t="s">
        <v>868</v>
      </c>
      <c r="CR671" t="s">
        <v>869</v>
      </c>
      <c r="CS671" t="s">
        <v>708</v>
      </c>
      <c r="CT671" t="s">
        <v>860</v>
      </c>
      <c r="CU671" t="s">
        <v>856</v>
      </c>
      <c r="CV671" t="s">
        <v>709</v>
      </c>
      <c r="CW671">
        <v>2020</v>
      </c>
      <c r="CX671">
        <v>2</v>
      </c>
      <c r="CY671" t="s">
        <v>74</v>
      </c>
      <c r="CZ671" t="s">
        <v>703</v>
      </c>
      <c r="DA671" t="s">
        <v>70</v>
      </c>
      <c r="DB671" t="s">
        <v>704</v>
      </c>
      <c r="DC671" t="s">
        <v>699</v>
      </c>
      <c r="DD671" t="s">
        <v>711</v>
      </c>
      <c r="DE671" t="s">
        <v>710</v>
      </c>
      <c r="DF671">
        <v>1</v>
      </c>
      <c r="DG671" t="s">
        <v>991</v>
      </c>
      <c r="DH671" t="s">
        <v>75</v>
      </c>
      <c r="DI671" t="s">
        <v>75</v>
      </c>
      <c r="DJ671" t="s">
        <v>75</v>
      </c>
      <c r="DK671" t="s">
        <v>75</v>
      </c>
    </row>
    <row r="672" spans="1:115" x14ac:dyDescent="0.35">
      <c r="A672" t="s">
        <v>860</v>
      </c>
      <c r="B672" t="s">
        <v>985</v>
      </c>
      <c r="C672" t="s">
        <v>986</v>
      </c>
      <c r="D672" t="s">
        <v>987</v>
      </c>
      <c r="E672" t="s">
        <v>988</v>
      </c>
      <c r="F672" t="s">
        <v>989</v>
      </c>
      <c r="G672" t="s">
        <v>242</v>
      </c>
      <c r="H672" t="s">
        <v>1024</v>
      </c>
      <c r="I672" t="s">
        <v>1061</v>
      </c>
      <c r="J672" t="s">
        <v>1062</v>
      </c>
      <c r="K672" t="s">
        <v>75</v>
      </c>
      <c r="L672" t="s">
        <v>242</v>
      </c>
      <c r="M672" t="s">
        <v>242</v>
      </c>
      <c r="N672" t="s">
        <v>990</v>
      </c>
      <c r="O672">
        <v>0</v>
      </c>
      <c r="P672">
        <v>0</v>
      </c>
      <c r="Q672">
        <v>0</v>
      </c>
      <c r="R672">
        <v>2206</v>
      </c>
      <c r="S672">
        <v>0</v>
      </c>
      <c r="T672">
        <v>0</v>
      </c>
      <c r="U672">
        <v>2206</v>
      </c>
      <c r="V672">
        <v>0</v>
      </c>
      <c r="W672">
        <v>0</v>
      </c>
      <c r="X672">
        <v>2206</v>
      </c>
      <c r="Y672">
        <v>0</v>
      </c>
      <c r="Z672">
        <v>0</v>
      </c>
      <c r="AA672">
        <v>2206</v>
      </c>
      <c r="AB672">
        <v>0</v>
      </c>
      <c r="AC672">
        <v>0</v>
      </c>
      <c r="AD672">
        <v>2</v>
      </c>
      <c r="AE672">
        <v>0</v>
      </c>
      <c r="AF672">
        <v>0</v>
      </c>
      <c r="AG672">
        <v>2</v>
      </c>
      <c r="AH672">
        <v>0</v>
      </c>
      <c r="AI672">
        <v>0</v>
      </c>
      <c r="AJ672">
        <v>2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544</v>
      </c>
      <c r="AU672">
        <v>0</v>
      </c>
      <c r="AV672">
        <v>1656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2</v>
      </c>
      <c r="CD672">
        <v>0</v>
      </c>
      <c r="CE672">
        <v>2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 t="s">
        <v>2</v>
      </c>
      <c r="CP672" t="s">
        <v>44</v>
      </c>
      <c r="CQ672" t="s">
        <v>868</v>
      </c>
      <c r="CR672" t="s">
        <v>869</v>
      </c>
      <c r="CS672" t="s">
        <v>127</v>
      </c>
      <c r="CT672" t="s">
        <v>860</v>
      </c>
      <c r="CU672" t="s">
        <v>851</v>
      </c>
      <c r="CV672" t="s">
        <v>128</v>
      </c>
      <c r="CW672">
        <v>2019</v>
      </c>
      <c r="CX672">
        <v>11</v>
      </c>
      <c r="CY672" t="s">
        <v>74</v>
      </c>
      <c r="CZ672" t="s">
        <v>76</v>
      </c>
      <c r="DA672" t="s">
        <v>70</v>
      </c>
      <c r="DB672" t="s">
        <v>70</v>
      </c>
      <c r="DC672" t="s">
        <v>72</v>
      </c>
      <c r="DD672" t="s">
        <v>130</v>
      </c>
      <c r="DE672" t="s">
        <v>129</v>
      </c>
      <c r="DF672">
        <v>1</v>
      </c>
      <c r="DG672" t="s">
        <v>991</v>
      </c>
      <c r="DH672" t="s">
        <v>75</v>
      </c>
      <c r="DI672" t="s">
        <v>75</v>
      </c>
      <c r="DJ672" t="s">
        <v>75</v>
      </c>
      <c r="DK672" t="s">
        <v>75</v>
      </c>
    </row>
    <row r="673" spans="1:115" x14ac:dyDescent="0.35">
      <c r="A673" t="s">
        <v>860</v>
      </c>
      <c r="B673" t="s">
        <v>985</v>
      </c>
      <c r="C673" t="s">
        <v>986</v>
      </c>
      <c r="D673" t="s">
        <v>1063</v>
      </c>
      <c r="E673" t="s">
        <v>988</v>
      </c>
      <c r="F673" t="s">
        <v>989</v>
      </c>
      <c r="G673" t="s">
        <v>242</v>
      </c>
      <c r="H673" t="s">
        <v>1024</v>
      </c>
      <c r="I673" t="s">
        <v>136</v>
      </c>
      <c r="J673" t="s">
        <v>1022</v>
      </c>
      <c r="K673" t="s">
        <v>75</v>
      </c>
      <c r="L673" t="s">
        <v>242</v>
      </c>
      <c r="M673" t="s">
        <v>242</v>
      </c>
      <c r="N673" t="s">
        <v>990</v>
      </c>
      <c r="O673">
        <v>0</v>
      </c>
      <c r="P673">
        <v>0</v>
      </c>
      <c r="Q673">
        <v>0</v>
      </c>
      <c r="R673">
        <v>1409</v>
      </c>
      <c r="S673">
        <v>0</v>
      </c>
      <c r="T673">
        <v>0</v>
      </c>
      <c r="U673">
        <v>1409</v>
      </c>
      <c r="V673">
        <v>0</v>
      </c>
      <c r="W673">
        <v>0</v>
      </c>
      <c r="X673">
        <v>1409</v>
      </c>
      <c r="Y673">
        <v>0</v>
      </c>
      <c r="Z673">
        <v>0</v>
      </c>
      <c r="AA673">
        <v>1409</v>
      </c>
      <c r="AB673">
        <v>0</v>
      </c>
      <c r="AC673">
        <v>0</v>
      </c>
      <c r="AD673">
        <v>5</v>
      </c>
      <c r="AE673">
        <v>0</v>
      </c>
      <c r="AF673">
        <v>0</v>
      </c>
      <c r="AG673">
        <v>5</v>
      </c>
      <c r="AH673">
        <v>0</v>
      </c>
      <c r="AI673">
        <v>0</v>
      </c>
      <c r="AJ673">
        <v>5</v>
      </c>
      <c r="AK673">
        <v>0</v>
      </c>
      <c r="AL673">
        <v>0</v>
      </c>
      <c r="AM673">
        <v>5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1</v>
      </c>
      <c r="AT673">
        <v>347</v>
      </c>
      <c r="AU673">
        <v>0</v>
      </c>
      <c r="AV673">
        <v>544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5</v>
      </c>
      <c r="CD673">
        <v>0</v>
      </c>
      <c r="CE673">
        <v>5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 t="s">
        <v>2</v>
      </c>
      <c r="CP673" t="s">
        <v>44</v>
      </c>
      <c r="CQ673" t="s">
        <v>868</v>
      </c>
      <c r="CR673" t="s">
        <v>869</v>
      </c>
      <c r="CS673" t="s">
        <v>134</v>
      </c>
      <c r="CT673" t="s">
        <v>860</v>
      </c>
      <c r="CU673" t="s">
        <v>851</v>
      </c>
      <c r="CV673" t="s">
        <v>136</v>
      </c>
      <c r="CW673">
        <v>2020</v>
      </c>
      <c r="CX673">
        <v>7</v>
      </c>
      <c r="CY673" t="s">
        <v>74</v>
      </c>
      <c r="CZ673" t="s">
        <v>76</v>
      </c>
      <c r="DA673" t="s">
        <v>70</v>
      </c>
      <c r="DB673" t="s">
        <v>70</v>
      </c>
      <c r="DC673" t="s">
        <v>135</v>
      </c>
      <c r="DD673" t="s">
        <v>138</v>
      </c>
      <c r="DE673" t="s">
        <v>137</v>
      </c>
      <c r="DF673">
        <v>1</v>
      </c>
      <c r="DG673" t="s">
        <v>991</v>
      </c>
      <c r="DH673" t="s">
        <v>75</v>
      </c>
      <c r="DI673" t="s">
        <v>75</v>
      </c>
      <c r="DJ673" t="s">
        <v>75</v>
      </c>
      <c r="DK673" t="s">
        <v>75</v>
      </c>
    </row>
    <row r="674" spans="1:115" x14ac:dyDescent="0.35">
      <c r="A674" t="s">
        <v>860</v>
      </c>
      <c r="B674" t="s">
        <v>985</v>
      </c>
      <c r="C674" t="s">
        <v>986</v>
      </c>
      <c r="D674" t="s">
        <v>1063</v>
      </c>
      <c r="E674" t="s">
        <v>988</v>
      </c>
      <c r="F674" t="s">
        <v>989</v>
      </c>
      <c r="G674" t="s">
        <v>242</v>
      </c>
      <c r="H674" t="s">
        <v>1024</v>
      </c>
      <c r="I674" t="s">
        <v>148</v>
      </c>
      <c r="J674" t="s">
        <v>1067</v>
      </c>
      <c r="K674" t="s">
        <v>75</v>
      </c>
      <c r="L674" t="s">
        <v>242</v>
      </c>
      <c r="M674" t="s">
        <v>242</v>
      </c>
      <c r="N674" t="s">
        <v>990</v>
      </c>
      <c r="O674">
        <v>1290</v>
      </c>
      <c r="P674">
        <v>1290</v>
      </c>
      <c r="Q674">
        <v>0</v>
      </c>
      <c r="R674">
        <v>13565</v>
      </c>
      <c r="S674">
        <v>0</v>
      </c>
      <c r="T674">
        <v>0</v>
      </c>
      <c r="U674">
        <v>14855</v>
      </c>
      <c r="V674">
        <v>1290</v>
      </c>
      <c r="W674">
        <v>0</v>
      </c>
      <c r="X674">
        <v>13565</v>
      </c>
      <c r="Y674">
        <v>0</v>
      </c>
      <c r="Z674">
        <v>0</v>
      </c>
      <c r="AA674">
        <v>14855</v>
      </c>
      <c r="AB674">
        <v>1</v>
      </c>
      <c r="AC674">
        <v>1</v>
      </c>
      <c r="AD674">
        <v>2</v>
      </c>
      <c r="AE674">
        <v>1</v>
      </c>
      <c r="AF674">
        <v>0</v>
      </c>
      <c r="AG674">
        <v>2</v>
      </c>
      <c r="AH674">
        <v>1</v>
      </c>
      <c r="AI674">
        <v>1</v>
      </c>
      <c r="AJ674">
        <v>2</v>
      </c>
      <c r="AK674">
        <v>1</v>
      </c>
      <c r="AL674">
        <v>0</v>
      </c>
      <c r="AM674">
        <v>2</v>
      </c>
      <c r="AN674">
        <v>1</v>
      </c>
      <c r="AO674">
        <v>0</v>
      </c>
      <c r="AP674">
        <v>1</v>
      </c>
      <c r="AQ674">
        <v>0</v>
      </c>
      <c r="AR674">
        <v>0</v>
      </c>
      <c r="AS674">
        <v>2</v>
      </c>
      <c r="AT674">
        <v>3497</v>
      </c>
      <c r="AU674">
        <v>0</v>
      </c>
      <c r="AV674">
        <v>6095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1</v>
      </c>
      <c r="BY674">
        <v>2</v>
      </c>
      <c r="BZ674">
        <v>1</v>
      </c>
      <c r="CA674">
        <v>1</v>
      </c>
      <c r="CB674">
        <v>2</v>
      </c>
      <c r="CC674">
        <v>2</v>
      </c>
      <c r="CD674">
        <v>2</v>
      </c>
      <c r="CE674">
        <v>2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 t="s">
        <v>2</v>
      </c>
      <c r="CP674" t="s">
        <v>44</v>
      </c>
      <c r="CQ674" t="s">
        <v>868</v>
      </c>
      <c r="CR674" t="s">
        <v>869</v>
      </c>
      <c r="CS674" t="s">
        <v>147</v>
      </c>
      <c r="CT674" t="s">
        <v>860</v>
      </c>
      <c r="CU674" t="s">
        <v>851</v>
      </c>
      <c r="CV674" t="s">
        <v>148</v>
      </c>
      <c r="CW674">
        <v>2020</v>
      </c>
      <c r="CX674">
        <v>5</v>
      </c>
      <c r="CY674" t="s">
        <v>74</v>
      </c>
      <c r="CZ674" t="s">
        <v>76</v>
      </c>
      <c r="DA674" t="s">
        <v>70</v>
      </c>
      <c r="DB674" t="s">
        <v>70</v>
      </c>
      <c r="DC674" t="s">
        <v>135</v>
      </c>
      <c r="DD674" t="s">
        <v>150</v>
      </c>
      <c r="DE674" t="s">
        <v>149</v>
      </c>
      <c r="DF674">
        <v>2</v>
      </c>
      <c r="DG674" t="s">
        <v>991</v>
      </c>
      <c r="DH674" t="s">
        <v>75</v>
      </c>
      <c r="DI674" t="s">
        <v>75</v>
      </c>
      <c r="DJ674" t="s">
        <v>75</v>
      </c>
      <c r="DK674" t="s">
        <v>75</v>
      </c>
    </row>
    <row r="675" spans="1:115" x14ac:dyDescent="0.35">
      <c r="A675" t="s">
        <v>860</v>
      </c>
      <c r="B675" t="s">
        <v>985</v>
      </c>
      <c r="C675" t="s">
        <v>986</v>
      </c>
      <c r="D675" t="s">
        <v>992</v>
      </c>
      <c r="E675" t="s">
        <v>988</v>
      </c>
      <c r="F675" t="s">
        <v>989</v>
      </c>
      <c r="G675" t="s">
        <v>242</v>
      </c>
      <c r="H675" t="s">
        <v>1024</v>
      </c>
      <c r="I675" t="s">
        <v>1206</v>
      </c>
      <c r="J675" t="s">
        <v>1207</v>
      </c>
      <c r="K675" t="s">
        <v>75</v>
      </c>
      <c r="L675" t="s">
        <v>242</v>
      </c>
      <c r="M675" t="s">
        <v>730</v>
      </c>
      <c r="N675" t="s">
        <v>990</v>
      </c>
      <c r="O675">
        <v>0</v>
      </c>
      <c r="P675">
        <v>0</v>
      </c>
      <c r="Q675">
        <v>0</v>
      </c>
      <c r="R675">
        <v>8972</v>
      </c>
      <c r="S675">
        <v>0</v>
      </c>
      <c r="T675">
        <v>0</v>
      </c>
      <c r="U675">
        <v>8972</v>
      </c>
      <c r="V675">
        <v>0</v>
      </c>
      <c r="W675">
        <v>0</v>
      </c>
      <c r="X675">
        <v>8972</v>
      </c>
      <c r="Y675">
        <v>0</v>
      </c>
      <c r="Z675">
        <v>0</v>
      </c>
      <c r="AA675">
        <v>8972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1</v>
      </c>
      <c r="AT675">
        <v>2212</v>
      </c>
      <c r="AU675">
        <v>0</v>
      </c>
      <c r="AV675">
        <v>5162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1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1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 t="s">
        <v>2</v>
      </c>
      <c r="CP675" t="s">
        <v>44</v>
      </c>
      <c r="CQ675" t="s">
        <v>868</v>
      </c>
      <c r="CR675" t="s">
        <v>869</v>
      </c>
      <c r="CS675" t="s">
        <v>729</v>
      </c>
      <c r="CT675" t="s">
        <v>860</v>
      </c>
      <c r="CU675" t="s">
        <v>851</v>
      </c>
      <c r="CV675" t="s">
        <v>730</v>
      </c>
      <c r="CW675">
        <v>2020</v>
      </c>
      <c r="CX675">
        <v>6</v>
      </c>
      <c r="CY675" t="s">
        <v>74</v>
      </c>
      <c r="CZ675" t="s">
        <v>76</v>
      </c>
      <c r="DA675" t="s">
        <v>70</v>
      </c>
      <c r="DB675" t="s">
        <v>729</v>
      </c>
      <c r="DC675" t="s">
        <v>156</v>
      </c>
      <c r="DD675" t="s">
        <v>75</v>
      </c>
      <c r="DE675" t="s">
        <v>75</v>
      </c>
      <c r="DF675">
        <v>1</v>
      </c>
      <c r="DG675" t="s">
        <v>991</v>
      </c>
      <c r="DH675" t="s">
        <v>75</v>
      </c>
      <c r="DI675" t="s">
        <v>75</v>
      </c>
      <c r="DJ675" t="s">
        <v>75</v>
      </c>
      <c r="DK675" t="s">
        <v>75</v>
      </c>
    </row>
    <row r="676" spans="1:115" x14ac:dyDescent="0.35">
      <c r="A676" t="s">
        <v>860</v>
      </c>
      <c r="B676" t="s">
        <v>985</v>
      </c>
      <c r="C676" t="s">
        <v>986</v>
      </c>
      <c r="D676" t="s">
        <v>1039</v>
      </c>
      <c r="E676" t="s">
        <v>988</v>
      </c>
      <c r="F676" t="s">
        <v>989</v>
      </c>
      <c r="G676" t="s">
        <v>242</v>
      </c>
      <c r="H676" t="s">
        <v>1024</v>
      </c>
      <c r="I676" t="s">
        <v>152</v>
      </c>
      <c r="J676" t="s">
        <v>1068</v>
      </c>
      <c r="K676" t="s">
        <v>75</v>
      </c>
      <c r="L676" t="s">
        <v>242</v>
      </c>
      <c r="M676" t="s">
        <v>242</v>
      </c>
      <c r="N676" t="s">
        <v>990</v>
      </c>
      <c r="O676">
        <v>0</v>
      </c>
      <c r="P676">
        <v>0</v>
      </c>
      <c r="Q676">
        <v>0</v>
      </c>
      <c r="R676">
        <v>3700</v>
      </c>
      <c r="S676">
        <v>0</v>
      </c>
      <c r="T676">
        <v>0</v>
      </c>
      <c r="U676">
        <v>3700</v>
      </c>
      <c r="V676">
        <v>0</v>
      </c>
      <c r="W676">
        <v>0</v>
      </c>
      <c r="X676">
        <v>3700</v>
      </c>
      <c r="Y676">
        <v>0</v>
      </c>
      <c r="Z676">
        <v>0</v>
      </c>
      <c r="AA676">
        <v>3700</v>
      </c>
      <c r="AB676">
        <v>0</v>
      </c>
      <c r="AC676">
        <v>1</v>
      </c>
      <c r="AD676">
        <v>3</v>
      </c>
      <c r="AE676">
        <v>0</v>
      </c>
      <c r="AF676">
        <v>0</v>
      </c>
      <c r="AG676">
        <v>2</v>
      </c>
      <c r="AH676">
        <v>0</v>
      </c>
      <c r="AI676">
        <v>1</v>
      </c>
      <c r="AJ676">
        <v>3</v>
      </c>
      <c r="AK676">
        <v>0</v>
      </c>
      <c r="AL676">
        <v>0</v>
      </c>
      <c r="AM676">
        <v>2</v>
      </c>
      <c r="AN676">
        <v>0</v>
      </c>
      <c r="AO676">
        <v>0</v>
      </c>
      <c r="AP676">
        <v>2</v>
      </c>
      <c r="AQ676">
        <v>0</v>
      </c>
      <c r="AR676">
        <v>0</v>
      </c>
      <c r="AS676">
        <v>2</v>
      </c>
      <c r="AT676">
        <v>912</v>
      </c>
      <c r="AU676">
        <v>0</v>
      </c>
      <c r="AV676">
        <v>1500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0</v>
      </c>
      <c r="CA676">
        <v>1</v>
      </c>
      <c r="CB676">
        <v>1</v>
      </c>
      <c r="CC676">
        <v>2</v>
      </c>
      <c r="CD676">
        <v>1</v>
      </c>
      <c r="CE676">
        <v>2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 t="s">
        <v>2</v>
      </c>
      <c r="CP676" t="s">
        <v>44</v>
      </c>
      <c r="CQ676" t="s">
        <v>868</v>
      </c>
      <c r="CR676" t="s">
        <v>869</v>
      </c>
      <c r="CS676" t="s">
        <v>151</v>
      </c>
      <c r="CT676" t="s">
        <v>860</v>
      </c>
      <c r="CU676" t="s">
        <v>851</v>
      </c>
      <c r="CV676" t="s">
        <v>152</v>
      </c>
      <c r="CW676">
        <v>2020</v>
      </c>
      <c r="CX676">
        <v>6</v>
      </c>
      <c r="CY676" t="s">
        <v>74</v>
      </c>
      <c r="CZ676" t="s">
        <v>76</v>
      </c>
      <c r="DA676" t="s">
        <v>70</v>
      </c>
      <c r="DB676" t="s">
        <v>70</v>
      </c>
      <c r="DC676" t="s">
        <v>92</v>
      </c>
      <c r="DD676" t="s">
        <v>154</v>
      </c>
      <c r="DE676" t="s">
        <v>153</v>
      </c>
      <c r="DF676">
        <v>2</v>
      </c>
      <c r="DG676" t="s">
        <v>991</v>
      </c>
      <c r="DH676" t="s">
        <v>75</v>
      </c>
      <c r="DI676" t="s">
        <v>75</v>
      </c>
      <c r="DJ676" t="s">
        <v>75</v>
      </c>
      <c r="DK676" t="s">
        <v>75</v>
      </c>
    </row>
    <row r="677" spans="1:115" x14ac:dyDescent="0.35">
      <c r="A677" t="s">
        <v>860</v>
      </c>
      <c r="B677" t="s">
        <v>985</v>
      </c>
      <c r="C677" t="s">
        <v>986</v>
      </c>
      <c r="D677" t="s">
        <v>1063</v>
      </c>
      <c r="E677" t="s">
        <v>988</v>
      </c>
      <c r="F677" t="s">
        <v>989</v>
      </c>
      <c r="G677" t="s">
        <v>242</v>
      </c>
      <c r="H677" t="s">
        <v>1024</v>
      </c>
      <c r="I677" t="s">
        <v>743</v>
      </c>
      <c r="J677" t="s">
        <v>1212</v>
      </c>
      <c r="K677" t="s">
        <v>75</v>
      </c>
      <c r="L677" t="s">
        <v>242</v>
      </c>
      <c r="M677" t="s">
        <v>743</v>
      </c>
      <c r="N677" t="s">
        <v>990</v>
      </c>
      <c r="O677">
        <v>0</v>
      </c>
      <c r="P677">
        <v>0</v>
      </c>
      <c r="Q677">
        <v>0</v>
      </c>
      <c r="R677">
        <v>1134</v>
      </c>
      <c r="S677">
        <v>0</v>
      </c>
      <c r="T677">
        <v>0</v>
      </c>
      <c r="U677">
        <v>1134</v>
      </c>
      <c r="V677">
        <v>0</v>
      </c>
      <c r="W677">
        <v>0</v>
      </c>
      <c r="X677">
        <v>1134</v>
      </c>
      <c r="Y677">
        <v>0</v>
      </c>
      <c r="Z677">
        <v>0</v>
      </c>
      <c r="AA677">
        <v>1134</v>
      </c>
      <c r="AB677">
        <v>0</v>
      </c>
      <c r="AC677">
        <v>1</v>
      </c>
      <c r="AD677">
        <v>4</v>
      </c>
      <c r="AE677">
        <v>2</v>
      </c>
      <c r="AF677">
        <v>0</v>
      </c>
      <c r="AG677">
        <v>3</v>
      </c>
      <c r="AH677">
        <v>0</v>
      </c>
      <c r="AI677">
        <v>1</v>
      </c>
      <c r="AJ677">
        <v>2</v>
      </c>
      <c r="AK677">
        <v>2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1</v>
      </c>
      <c r="AT677">
        <v>280</v>
      </c>
      <c r="AU677">
        <v>0</v>
      </c>
      <c r="AV677">
        <v>435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 t="s">
        <v>2</v>
      </c>
      <c r="CP677" t="s">
        <v>44</v>
      </c>
      <c r="CQ677" t="s">
        <v>868</v>
      </c>
      <c r="CR677" t="s">
        <v>869</v>
      </c>
      <c r="CS677" t="s">
        <v>742</v>
      </c>
      <c r="CT677" t="s">
        <v>860</v>
      </c>
      <c r="CU677" t="s">
        <v>851</v>
      </c>
      <c r="CV677" t="s">
        <v>743</v>
      </c>
      <c r="CW677">
        <v>2020</v>
      </c>
      <c r="CX677">
        <v>6</v>
      </c>
      <c r="CY677" t="s">
        <v>74</v>
      </c>
      <c r="CZ677" t="s">
        <v>76</v>
      </c>
      <c r="DA677" t="s">
        <v>70</v>
      </c>
      <c r="DB677" t="s">
        <v>742</v>
      </c>
      <c r="DC677" t="s">
        <v>135</v>
      </c>
      <c r="DD677" t="s">
        <v>745</v>
      </c>
      <c r="DE677" t="s">
        <v>744</v>
      </c>
      <c r="DF677">
        <v>1</v>
      </c>
      <c r="DG677" t="s">
        <v>991</v>
      </c>
      <c r="DH677" t="s">
        <v>75</v>
      </c>
      <c r="DI677" t="s">
        <v>75</v>
      </c>
      <c r="DJ677" t="s">
        <v>75</v>
      </c>
      <c r="DK677" t="s">
        <v>75</v>
      </c>
    </row>
    <row r="678" spans="1:115" x14ac:dyDescent="0.35">
      <c r="A678" t="s">
        <v>860</v>
      </c>
      <c r="B678" t="s">
        <v>985</v>
      </c>
      <c r="C678" t="s">
        <v>986</v>
      </c>
      <c r="D678" t="s">
        <v>1063</v>
      </c>
      <c r="E678" t="s">
        <v>988</v>
      </c>
      <c r="F678" t="s">
        <v>989</v>
      </c>
      <c r="G678" t="s">
        <v>242</v>
      </c>
      <c r="H678" t="s">
        <v>1024</v>
      </c>
      <c r="I678" t="s">
        <v>177</v>
      </c>
      <c r="J678" t="s">
        <v>1077</v>
      </c>
      <c r="K678" t="s">
        <v>75</v>
      </c>
      <c r="L678" t="s">
        <v>242</v>
      </c>
      <c r="M678" t="s">
        <v>242</v>
      </c>
      <c r="N678" t="s">
        <v>990</v>
      </c>
      <c r="O678">
        <v>0</v>
      </c>
      <c r="P678">
        <v>0</v>
      </c>
      <c r="Q678">
        <v>0</v>
      </c>
      <c r="R678">
        <v>3649</v>
      </c>
      <c r="S678">
        <v>0</v>
      </c>
      <c r="T678">
        <v>0</v>
      </c>
      <c r="U678">
        <v>3649</v>
      </c>
      <c r="V678">
        <v>0</v>
      </c>
      <c r="W678">
        <v>0</v>
      </c>
      <c r="X678">
        <v>3649</v>
      </c>
      <c r="Y678">
        <v>0</v>
      </c>
      <c r="Z678">
        <v>0</v>
      </c>
      <c r="AA678">
        <v>3649</v>
      </c>
      <c r="AB678">
        <v>1</v>
      </c>
      <c r="AC678">
        <v>1</v>
      </c>
      <c r="AD678">
        <v>16</v>
      </c>
      <c r="AE678">
        <v>0</v>
      </c>
      <c r="AF678">
        <v>0</v>
      </c>
      <c r="AG678">
        <v>16</v>
      </c>
      <c r="AH678">
        <v>1</v>
      </c>
      <c r="AI678">
        <v>1</v>
      </c>
      <c r="AJ678">
        <v>15</v>
      </c>
      <c r="AK678">
        <v>0</v>
      </c>
      <c r="AL678">
        <v>0</v>
      </c>
      <c r="AM678">
        <v>15</v>
      </c>
      <c r="AN678">
        <v>0</v>
      </c>
      <c r="AO678">
        <v>0</v>
      </c>
      <c r="AP678">
        <v>4</v>
      </c>
      <c r="AQ678">
        <v>0</v>
      </c>
      <c r="AR678">
        <v>0</v>
      </c>
      <c r="AS678">
        <v>4</v>
      </c>
      <c r="AT678">
        <v>900</v>
      </c>
      <c r="AU678">
        <v>0</v>
      </c>
      <c r="AV678">
        <v>2204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</v>
      </c>
      <c r="BZ678">
        <v>0</v>
      </c>
      <c r="CA678">
        <v>1</v>
      </c>
      <c r="CB678">
        <v>2</v>
      </c>
      <c r="CC678">
        <v>14</v>
      </c>
      <c r="CD678">
        <v>2</v>
      </c>
      <c r="CE678">
        <v>15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 t="s">
        <v>2</v>
      </c>
      <c r="CP678" t="s">
        <v>44</v>
      </c>
      <c r="CQ678" t="s">
        <v>868</v>
      </c>
      <c r="CR678" t="s">
        <v>869</v>
      </c>
      <c r="CS678" t="s">
        <v>176</v>
      </c>
      <c r="CT678" t="s">
        <v>860</v>
      </c>
      <c r="CU678" t="s">
        <v>851</v>
      </c>
      <c r="CV678" t="s">
        <v>177</v>
      </c>
      <c r="CW678">
        <v>2020</v>
      </c>
      <c r="CX678">
        <v>7</v>
      </c>
      <c r="CY678" t="s">
        <v>74</v>
      </c>
      <c r="CZ678" t="s">
        <v>76</v>
      </c>
      <c r="DA678" t="s">
        <v>70</v>
      </c>
      <c r="DB678" t="s">
        <v>70</v>
      </c>
      <c r="DC678" t="s">
        <v>135</v>
      </c>
      <c r="DD678" t="s">
        <v>179</v>
      </c>
      <c r="DE678" t="s">
        <v>178</v>
      </c>
      <c r="DF678">
        <v>4</v>
      </c>
      <c r="DG678" t="s">
        <v>991</v>
      </c>
      <c r="DH678" t="s">
        <v>75</v>
      </c>
      <c r="DI678" t="s">
        <v>75</v>
      </c>
      <c r="DJ678" t="s">
        <v>75</v>
      </c>
      <c r="DK678" t="s">
        <v>75</v>
      </c>
    </row>
    <row r="679" spans="1:115" x14ac:dyDescent="0.35">
      <c r="A679" t="s">
        <v>860</v>
      </c>
      <c r="B679" t="s">
        <v>985</v>
      </c>
      <c r="C679" t="s">
        <v>986</v>
      </c>
      <c r="D679" t="s">
        <v>992</v>
      </c>
      <c r="E679" t="s">
        <v>988</v>
      </c>
      <c r="F679" t="s">
        <v>989</v>
      </c>
      <c r="G679" t="s">
        <v>242</v>
      </c>
      <c r="H679" t="s">
        <v>1024</v>
      </c>
      <c r="I679" t="s">
        <v>550</v>
      </c>
      <c r="J679" t="s">
        <v>1082</v>
      </c>
      <c r="K679" t="s">
        <v>75</v>
      </c>
      <c r="L679" t="s">
        <v>242</v>
      </c>
      <c r="M679" t="s">
        <v>550</v>
      </c>
      <c r="N679" t="s">
        <v>990</v>
      </c>
      <c r="O679">
        <v>0</v>
      </c>
      <c r="P679">
        <v>0</v>
      </c>
      <c r="Q679">
        <v>0</v>
      </c>
      <c r="R679">
        <v>636</v>
      </c>
      <c r="S679">
        <v>0</v>
      </c>
      <c r="T679">
        <v>0</v>
      </c>
      <c r="U679">
        <v>636</v>
      </c>
      <c r="V679">
        <v>0</v>
      </c>
      <c r="W679">
        <v>0</v>
      </c>
      <c r="X679">
        <v>636</v>
      </c>
      <c r="Y679">
        <v>0</v>
      </c>
      <c r="Z679">
        <v>0</v>
      </c>
      <c r="AA679">
        <v>636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2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2</v>
      </c>
      <c r="AN679">
        <v>0</v>
      </c>
      <c r="AO679">
        <v>0</v>
      </c>
      <c r="AP679">
        <v>1</v>
      </c>
      <c r="AQ679">
        <v>0</v>
      </c>
      <c r="AR679">
        <v>0</v>
      </c>
      <c r="AS679">
        <v>1</v>
      </c>
      <c r="AT679">
        <v>157</v>
      </c>
      <c r="AU679">
        <v>0</v>
      </c>
      <c r="AV679">
        <v>150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 t="s">
        <v>2</v>
      </c>
      <c r="CP679" t="s">
        <v>44</v>
      </c>
      <c r="CQ679" t="s">
        <v>868</v>
      </c>
      <c r="CR679" t="s">
        <v>869</v>
      </c>
      <c r="CS679" t="s">
        <v>549</v>
      </c>
      <c r="CT679" t="s">
        <v>860</v>
      </c>
      <c r="CU679" t="s">
        <v>851</v>
      </c>
      <c r="CV679" t="s">
        <v>550</v>
      </c>
      <c r="CW679">
        <v>2020</v>
      </c>
      <c r="CX679">
        <v>10</v>
      </c>
      <c r="CY679" t="s">
        <v>74</v>
      </c>
      <c r="CZ679" t="s">
        <v>76</v>
      </c>
      <c r="DA679" t="s">
        <v>70</v>
      </c>
      <c r="DB679" t="s">
        <v>549</v>
      </c>
      <c r="DC679" t="s">
        <v>156</v>
      </c>
      <c r="DD679" t="s">
        <v>552</v>
      </c>
      <c r="DE679" t="s">
        <v>551</v>
      </c>
      <c r="DF679">
        <v>1</v>
      </c>
      <c r="DG679" t="s">
        <v>991</v>
      </c>
      <c r="DH679" t="s">
        <v>75</v>
      </c>
      <c r="DI679" t="s">
        <v>75</v>
      </c>
      <c r="DJ679" t="s">
        <v>75</v>
      </c>
      <c r="DK679" t="s">
        <v>75</v>
      </c>
    </row>
    <row r="680" spans="1:115" x14ac:dyDescent="0.35">
      <c r="A680" t="s">
        <v>860</v>
      </c>
      <c r="B680" t="s">
        <v>994</v>
      </c>
      <c r="C680" t="s">
        <v>1093</v>
      </c>
      <c r="D680" t="s">
        <v>1100</v>
      </c>
      <c r="E680" t="s">
        <v>988</v>
      </c>
      <c r="F680" t="s">
        <v>1095</v>
      </c>
      <c r="G680" t="s">
        <v>242</v>
      </c>
      <c r="H680" t="s">
        <v>1024</v>
      </c>
      <c r="I680" t="s">
        <v>588</v>
      </c>
      <c r="J680" t="s">
        <v>1101</v>
      </c>
      <c r="K680" t="s">
        <v>75</v>
      </c>
      <c r="L680" t="s">
        <v>242</v>
      </c>
      <c r="M680" t="s">
        <v>242</v>
      </c>
      <c r="N680" t="s">
        <v>990</v>
      </c>
      <c r="O680">
        <v>571</v>
      </c>
      <c r="P680">
        <v>571</v>
      </c>
      <c r="Q680">
        <v>0</v>
      </c>
      <c r="R680">
        <v>1685</v>
      </c>
      <c r="S680">
        <v>0</v>
      </c>
      <c r="T680">
        <v>0</v>
      </c>
      <c r="U680">
        <v>2256</v>
      </c>
      <c r="V680">
        <v>571</v>
      </c>
      <c r="W680">
        <v>0</v>
      </c>
      <c r="X680">
        <v>1685</v>
      </c>
      <c r="Y680">
        <v>0</v>
      </c>
      <c r="Z680">
        <v>0</v>
      </c>
      <c r="AA680">
        <v>2256</v>
      </c>
      <c r="AB680">
        <v>0</v>
      </c>
      <c r="AC680">
        <v>2</v>
      </c>
      <c r="AD680">
        <v>6</v>
      </c>
      <c r="AE680">
        <v>1</v>
      </c>
      <c r="AF680">
        <v>0</v>
      </c>
      <c r="AG680">
        <v>4</v>
      </c>
      <c r="AH680">
        <v>0</v>
      </c>
      <c r="AI680">
        <v>2</v>
      </c>
      <c r="AJ680">
        <v>6</v>
      </c>
      <c r="AK680">
        <v>1</v>
      </c>
      <c r="AL680">
        <v>0</v>
      </c>
      <c r="AM680">
        <v>4</v>
      </c>
      <c r="AN680">
        <v>0</v>
      </c>
      <c r="AO680">
        <v>0</v>
      </c>
      <c r="AP680">
        <v>2</v>
      </c>
      <c r="AQ680">
        <v>0</v>
      </c>
      <c r="AR680">
        <v>0</v>
      </c>
      <c r="AS680">
        <v>2</v>
      </c>
      <c r="AT680">
        <v>445</v>
      </c>
      <c r="AU680">
        <v>0</v>
      </c>
      <c r="AV680">
        <v>635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</v>
      </c>
      <c r="BZ680">
        <v>0</v>
      </c>
      <c r="CA680">
        <v>1</v>
      </c>
      <c r="CB680">
        <v>2</v>
      </c>
      <c r="CC680">
        <v>4</v>
      </c>
      <c r="CD680">
        <v>2</v>
      </c>
      <c r="CE680">
        <v>4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 t="s">
        <v>2</v>
      </c>
      <c r="CP680" t="s">
        <v>44</v>
      </c>
      <c r="CQ680" t="s">
        <v>868</v>
      </c>
      <c r="CR680" t="s">
        <v>869</v>
      </c>
      <c r="CS680" t="s">
        <v>586</v>
      </c>
      <c r="CT680" t="s">
        <v>860</v>
      </c>
      <c r="CU680" t="s">
        <v>852</v>
      </c>
      <c r="CV680" t="s">
        <v>588</v>
      </c>
      <c r="CW680">
        <v>2020</v>
      </c>
      <c r="CX680">
        <v>7</v>
      </c>
      <c r="CY680" t="s">
        <v>74</v>
      </c>
      <c r="CZ680" t="s">
        <v>591</v>
      </c>
      <c r="DA680" t="s">
        <v>70</v>
      </c>
      <c r="DB680" t="s">
        <v>585</v>
      </c>
      <c r="DC680" t="s">
        <v>587</v>
      </c>
      <c r="DD680" t="s">
        <v>590</v>
      </c>
      <c r="DE680" t="s">
        <v>589</v>
      </c>
      <c r="DF680">
        <v>2</v>
      </c>
      <c r="DG680" t="s">
        <v>991</v>
      </c>
      <c r="DH680" t="s">
        <v>75</v>
      </c>
      <c r="DI680" t="s">
        <v>75</v>
      </c>
      <c r="DJ680" t="s">
        <v>75</v>
      </c>
      <c r="DK680" t="s">
        <v>75</v>
      </c>
    </row>
    <row r="681" spans="1:115" x14ac:dyDescent="0.35">
      <c r="A681" t="s">
        <v>860</v>
      </c>
      <c r="B681" t="s">
        <v>994</v>
      </c>
      <c r="C681" t="s">
        <v>1093</v>
      </c>
      <c r="D681" t="s">
        <v>1214</v>
      </c>
      <c r="E681" t="s">
        <v>988</v>
      </c>
      <c r="F681" t="s">
        <v>1095</v>
      </c>
      <c r="G681" t="s">
        <v>242</v>
      </c>
      <c r="H681" t="s">
        <v>1024</v>
      </c>
      <c r="I681" t="s">
        <v>752</v>
      </c>
      <c r="J681" t="s">
        <v>1215</v>
      </c>
      <c r="K681" t="s">
        <v>75</v>
      </c>
      <c r="L681" t="s">
        <v>242</v>
      </c>
      <c r="M681" t="s">
        <v>242</v>
      </c>
      <c r="N681" t="s">
        <v>990</v>
      </c>
      <c r="O681">
        <v>13673</v>
      </c>
      <c r="P681">
        <v>13673</v>
      </c>
      <c r="Q681">
        <v>0</v>
      </c>
      <c r="R681">
        <v>40909</v>
      </c>
      <c r="S681">
        <v>0</v>
      </c>
      <c r="T681">
        <v>0</v>
      </c>
      <c r="U681">
        <v>54582</v>
      </c>
      <c r="V681">
        <v>13673</v>
      </c>
      <c r="W681">
        <v>0</v>
      </c>
      <c r="X681">
        <v>40909</v>
      </c>
      <c r="Y681">
        <v>0</v>
      </c>
      <c r="Z681">
        <v>0</v>
      </c>
      <c r="AA681">
        <v>54582</v>
      </c>
      <c r="AB681">
        <v>9</v>
      </c>
      <c r="AC681">
        <v>0</v>
      </c>
      <c r="AD681">
        <v>13</v>
      </c>
      <c r="AE681">
        <v>0</v>
      </c>
      <c r="AF681">
        <v>0</v>
      </c>
      <c r="AG681">
        <v>22</v>
      </c>
      <c r="AH681">
        <v>8</v>
      </c>
      <c r="AI681">
        <v>0</v>
      </c>
      <c r="AJ681">
        <v>13</v>
      </c>
      <c r="AK681">
        <v>0</v>
      </c>
      <c r="AL681">
        <v>0</v>
      </c>
      <c r="AM681">
        <v>21</v>
      </c>
      <c r="AN681">
        <v>5</v>
      </c>
      <c r="AO681">
        <v>0</v>
      </c>
      <c r="AP681">
        <v>9</v>
      </c>
      <c r="AQ681">
        <v>0</v>
      </c>
      <c r="AR681">
        <v>0</v>
      </c>
      <c r="AS681">
        <v>14</v>
      </c>
      <c r="AT681">
        <v>11348</v>
      </c>
      <c r="AU681">
        <v>0</v>
      </c>
      <c r="AV681">
        <v>17323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5</v>
      </c>
      <c r="BY681">
        <v>14</v>
      </c>
      <c r="BZ681">
        <v>3</v>
      </c>
      <c r="CA681">
        <v>8</v>
      </c>
      <c r="CB681">
        <v>8</v>
      </c>
      <c r="CC681">
        <v>19</v>
      </c>
      <c r="CD681">
        <v>8</v>
      </c>
      <c r="CE681">
        <v>21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 t="s">
        <v>2</v>
      </c>
      <c r="CP681" t="s">
        <v>44</v>
      </c>
      <c r="CQ681" t="s">
        <v>868</v>
      </c>
      <c r="CR681" t="s">
        <v>869</v>
      </c>
      <c r="CS681" t="s">
        <v>750</v>
      </c>
      <c r="CT681" t="s">
        <v>860</v>
      </c>
      <c r="CU681" t="s">
        <v>852</v>
      </c>
      <c r="CV681" t="s">
        <v>752</v>
      </c>
      <c r="CW681">
        <v>2021</v>
      </c>
      <c r="CX681">
        <v>6</v>
      </c>
      <c r="CY681" t="s">
        <v>74</v>
      </c>
      <c r="CZ681" t="s">
        <v>755</v>
      </c>
      <c r="DA681" t="s">
        <v>70</v>
      </c>
      <c r="DB681" t="s">
        <v>749</v>
      </c>
      <c r="DC681" t="s">
        <v>751</v>
      </c>
      <c r="DD681" t="s">
        <v>754</v>
      </c>
      <c r="DE681" t="s">
        <v>753</v>
      </c>
      <c r="DF681">
        <v>13</v>
      </c>
      <c r="DG681" t="s">
        <v>991</v>
      </c>
      <c r="DH681" t="s">
        <v>75</v>
      </c>
      <c r="DI681" t="s">
        <v>75</v>
      </c>
      <c r="DJ681" t="s">
        <v>75</v>
      </c>
      <c r="DK681" t="s">
        <v>75</v>
      </c>
    </row>
    <row r="682" spans="1:115" x14ac:dyDescent="0.35">
      <c r="A682" t="s">
        <v>860</v>
      </c>
      <c r="B682" t="s">
        <v>994</v>
      </c>
      <c r="C682" t="s">
        <v>1004</v>
      </c>
      <c r="D682" t="s">
        <v>1005</v>
      </c>
      <c r="E682" t="s">
        <v>988</v>
      </c>
      <c r="F682" t="s">
        <v>1006</v>
      </c>
      <c r="G682" t="s">
        <v>1034</v>
      </c>
      <c r="H682" t="s">
        <v>1035</v>
      </c>
      <c r="I682" t="s">
        <v>1036</v>
      </c>
      <c r="J682" t="s">
        <v>1037</v>
      </c>
      <c r="K682" t="s">
        <v>75</v>
      </c>
      <c r="L682" t="s">
        <v>242</v>
      </c>
      <c r="M682" t="s">
        <v>304</v>
      </c>
      <c r="N682" t="s">
        <v>990</v>
      </c>
      <c r="O682">
        <v>694</v>
      </c>
      <c r="P682">
        <v>694</v>
      </c>
      <c r="Q682">
        <v>0</v>
      </c>
      <c r="R682">
        <v>3689</v>
      </c>
      <c r="S682">
        <v>6667</v>
      </c>
      <c r="T682">
        <v>0</v>
      </c>
      <c r="U682">
        <v>4383</v>
      </c>
      <c r="V682">
        <v>694</v>
      </c>
      <c r="W682">
        <v>0</v>
      </c>
      <c r="X682">
        <v>3689</v>
      </c>
      <c r="Y682">
        <v>6667</v>
      </c>
      <c r="Z682">
        <v>0</v>
      </c>
      <c r="AA682">
        <v>4383</v>
      </c>
      <c r="AB682">
        <v>0</v>
      </c>
      <c r="AC682">
        <v>4</v>
      </c>
      <c r="AD682">
        <v>6</v>
      </c>
      <c r="AE682">
        <v>4</v>
      </c>
      <c r="AF682">
        <v>0</v>
      </c>
      <c r="AG682">
        <v>2</v>
      </c>
      <c r="AH682">
        <v>0</v>
      </c>
      <c r="AI682">
        <v>3</v>
      </c>
      <c r="AJ682">
        <v>5</v>
      </c>
      <c r="AK682">
        <v>3</v>
      </c>
      <c r="AL682">
        <v>0</v>
      </c>
      <c r="AM682">
        <v>2</v>
      </c>
      <c r="AN682">
        <v>0</v>
      </c>
      <c r="AO682">
        <v>0</v>
      </c>
      <c r="AP682">
        <v>1</v>
      </c>
      <c r="AQ682">
        <v>3</v>
      </c>
      <c r="AR682">
        <v>0</v>
      </c>
      <c r="AS682">
        <v>1</v>
      </c>
      <c r="AT682">
        <v>1174</v>
      </c>
      <c r="AU682">
        <v>1847</v>
      </c>
      <c r="AV682">
        <v>7516</v>
      </c>
      <c r="AW682">
        <v>2205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</v>
      </c>
      <c r="BV682">
        <v>0</v>
      </c>
      <c r="BW682">
        <v>0</v>
      </c>
      <c r="BX682">
        <v>0</v>
      </c>
      <c r="BY682">
        <v>1</v>
      </c>
      <c r="BZ682">
        <v>0</v>
      </c>
      <c r="CA682">
        <v>1</v>
      </c>
      <c r="CB682">
        <v>3</v>
      </c>
      <c r="CC682">
        <v>2</v>
      </c>
      <c r="CD682">
        <v>3</v>
      </c>
      <c r="CE682">
        <v>2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 t="s">
        <v>2</v>
      </c>
      <c r="CP682" t="s">
        <v>44</v>
      </c>
      <c r="CQ682" t="s">
        <v>868</v>
      </c>
      <c r="CR682" t="s">
        <v>869</v>
      </c>
      <c r="CS682" t="s">
        <v>297</v>
      </c>
      <c r="CT682" t="s">
        <v>860</v>
      </c>
      <c r="CU682" t="s">
        <v>852</v>
      </c>
      <c r="CV682" t="s">
        <v>298</v>
      </c>
      <c r="CW682">
        <v>2020</v>
      </c>
      <c r="CX682">
        <v>6</v>
      </c>
      <c r="CY682" t="s">
        <v>80</v>
      </c>
      <c r="CZ682" t="s">
        <v>217</v>
      </c>
      <c r="DA682" t="s">
        <v>70</v>
      </c>
      <c r="DB682" t="s">
        <v>283</v>
      </c>
      <c r="DC682" t="s">
        <v>285</v>
      </c>
      <c r="DD682" t="s">
        <v>300</v>
      </c>
      <c r="DE682" t="s">
        <v>299</v>
      </c>
      <c r="DF682">
        <v>1</v>
      </c>
      <c r="DG682" t="s">
        <v>991</v>
      </c>
      <c r="DH682" t="s">
        <v>75</v>
      </c>
      <c r="DI682" t="s">
        <v>75</v>
      </c>
      <c r="DJ682" t="s">
        <v>75</v>
      </c>
      <c r="DK682" t="s">
        <v>75</v>
      </c>
    </row>
    <row r="683" spans="1:115" x14ac:dyDescent="0.35">
      <c r="A683" t="s">
        <v>860</v>
      </c>
      <c r="B683" t="s">
        <v>985</v>
      </c>
      <c r="C683" t="s">
        <v>1017</v>
      </c>
      <c r="D683" t="s">
        <v>1018</v>
      </c>
      <c r="E683" t="s">
        <v>988</v>
      </c>
      <c r="F683" t="s">
        <v>1019</v>
      </c>
      <c r="G683" t="s">
        <v>242</v>
      </c>
      <c r="H683" t="s">
        <v>1024</v>
      </c>
      <c r="I683" t="s">
        <v>419</v>
      </c>
      <c r="J683" t="s">
        <v>1130</v>
      </c>
      <c r="K683" t="s">
        <v>75</v>
      </c>
      <c r="L683" t="s">
        <v>242</v>
      </c>
      <c r="M683" t="s">
        <v>242</v>
      </c>
      <c r="N683" t="s">
        <v>990</v>
      </c>
      <c r="O683">
        <v>-326</v>
      </c>
      <c r="P683">
        <v>-326</v>
      </c>
      <c r="Q683">
        <v>0</v>
      </c>
      <c r="R683">
        <v>2703</v>
      </c>
      <c r="S683">
        <v>0</v>
      </c>
      <c r="T683">
        <v>0</v>
      </c>
      <c r="U683">
        <v>2377</v>
      </c>
      <c r="V683">
        <v>-326</v>
      </c>
      <c r="W683">
        <v>0</v>
      </c>
      <c r="X683">
        <v>2703</v>
      </c>
      <c r="Y683">
        <v>0</v>
      </c>
      <c r="Z683">
        <v>0</v>
      </c>
      <c r="AA683">
        <v>2377</v>
      </c>
      <c r="AB683">
        <v>0</v>
      </c>
      <c r="AC683">
        <v>0</v>
      </c>
      <c r="AD683">
        <v>1</v>
      </c>
      <c r="AE683">
        <v>2</v>
      </c>
      <c r="AF683">
        <v>0</v>
      </c>
      <c r="AG683">
        <v>1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1</v>
      </c>
      <c r="AT683">
        <v>481</v>
      </c>
      <c r="AU683">
        <v>0</v>
      </c>
      <c r="AV683">
        <v>1896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1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 t="s">
        <v>2</v>
      </c>
      <c r="CP683" t="s">
        <v>44</v>
      </c>
      <c r="CQ683" t="s">
        <v>868</v>
      </c>
      <c r="CR683" t="s">
        <v>869</v>
      </c>
      <c r="CS683" t="s">
        <v>418</v>
      </c>
      <c r="CT683" t="s">
        <v>860</v>
      </c>
      <c r="CU683" t="s">
        <v>851</v>
      </c>
      <c r="CV683" t="s">
        <v>419</v>
      </c>
      <c r="CW683">
        <v>2020</v>
      </c>
      <c r="CX683">
        <v>7</v>
      </c>
      <c r="CY683" t="s">
        <v>74</v>
      </c>
      <c r="CZ683" t="s">
        <v>388</v>
      </c>
      <c r="DA683" t="s">
        <v>70</v>
      </c>
      <c r="DB683" t="s">
        <v>393</v>
      </c>
      <c r="DC683" t="s">
        <v>387</v>
      </c>
      <c r="DD683" t="s">
        <v>421</v>
      </c>
      <c r="DE683" t="s">
        <v>420</v>
      </c>
      <c r="DF683">
        <v>0</v>
      </c>
      <c r="DG683" t="s">
        <v>991</v>
      </c>
      <c r="DH683" t="s">
        <v>75</v>
      </c>
      <c r="DI683" t="s">
        <v>75</v>
      </c>
      <c r="DJ683" t="s">
        <v>75</v>
      </c>
      <c r="DK683" t="s">
        <v>75</v>
      </c>
    </row>
    <row r="684" spans="1:115" x14ac:dyDescent="0.35">
      <c r="A684" t="s">
        <v>860</v>
      </c>
      <c r="B684" t="s">
        <v>985</v>
      </c>
      <c r="C684" t="s">
        <v>1017</v>
      </c>
      <c r="D684" t="s">
        <v>1124</v>
      </c>
      <c r="E684" t="s">
        <v>988</v>
      </c>
      <c r="F684" t="s">
        <v>1019</v>
      </c>
      <c r="G684" t="s">
        <v>242</v>
      </c>
      <c r="H684" t="s">
        <v>1024</v>
      </c>
      <c r="I684" t="s">
        <v>442</v>
      </c>
      <c r="J684" t="s">
        <v>1137</v>
      </c>
      <c r="K684" t="s">
        <v>75</v>
      </c>
      <c r="L684" t="s">
        <v>242</v>
      </c>
      <c r="M684" t="s">
        <v>242</v>
      </c>
      <c r="N684" t="s">
        <v>990</v>
      </c>
      <c r="O684">
        <v>0</v>
      </c>
      <c r="P684">
        <v>0</v>
      </c>
      <c r="Q684">
        <v>0</v>
      </c>
      <c r="R684">
        <v>1003</v>
      </c>
      <c r="S684">
        <v>0</v>
      </c>
      <c r="T684">
        <v>0</v>
      </c>
      <c r="U684">
        <v>1003</v>
      </c>
      <c r="V684">
        <v>0</v>
      </c>
      <c r="W684">
        <v>0</v>
      </c>
      <c r="X684">
        <v>1003</v>
      </c>
      <c r="Y684">
        <v>0</v>
      </c>
      <c r="Z684">
        <v>0</v>
      </c>
      <c r="AA684">
        <v>1003</v>
      </c>
      <c r="AB684">
        <v>0</v>
      </c>
      <c r="AC684">
        <v>0</v>
      </c>
      <c r="AD684">
        <v>3</v>
      </c>
      <c r="AE684">
        <v>0</v>
      </c>
      <c r="AF684">
        <v>0</v>
      </c>
      <c r="AG684">
        <v>3</v>
      </c>
      <c r="AH684">
        <v>0</v>
      </c>
      <c r="AI684">
        <v>0</v>
      </c>
      <c r="AJ684">
        <v>2</v>
      </c>
      <c r="AK684">
        <v>0</v>
      </c>
      <c r="AL684">
        <v>0</v>
      </c>
      <c r="AM684">
        <v>2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247</v>
      </c>
      <c r="AU684">
        <v>0</v>
      </c>
      <c r="AV684">
        <v>137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1</v>
      </c>
      <c r="BZ684">
        <v>0</v>
      </c>
      <c r="CA684">
        <v>1</v>
      </c>
      <c r="CB684">
        <v>0</v>
      </c>
      <c r="CC684">
        <v>2</v>
      </c>
      <c r="CD684">
        <v>0</v>
      </c>
      <c r="CE684">
        <v>2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 t="s">
        <v>2</v>
      </c>
      <c r="CP684" t="s">
        <v>44</v>
      </c>
      <c r="CQ684" t="s">
        <v>868</v>
      </c>
      <c r="CR684" t="s">
        <v>869</v>
      </c>
      <c r="CS684" t="s">
        <v>441</v>
      </c>
      <c r="CT684" t="s">
        <v>860</v>
      </c>
      <c r="CU684" t="s">
        <v>851</v>
      </c>
      <c r="CV684" t="s">
        <v>442</v>
      </c>
      <c r="CW684">
        <v>2021</v>
      </c>
      <c r="CX684">
        <v>4</v>
      </c>
      <c r="CY684" t="s">
        <v>74</v>
      </c>
      <c r="CZ684" t="s">
        <v>388</v>
      </c>
      <c r="DA684" t="s">
        <v>70</v>
      </c>
      <c r="DB684" t="s">
        <v>393</v>
      </c>
      <c r="DC684" t="s">
        <v>402</v>
      </c>
      <c r="DD684" t="s">
        <v>429</v>
      </c>
      <c r="DE684" t="s">
        <v>443</v>
      </c>
      <c r="DF684">
        <v>1</v>
      </c>
      <c r="DG684" t="s">
        <v>991</v>
      </c>
      <c r="DH684" t="s">
        <v>75</v>
      </c>
      <c r="DI684" t="s">
        <v>75</v>
      </c>
      <c r="DJ684" t="s">
        <v>75</v>
      </c>
      <c r="DK684" t="s">
        <v>75</v>
      </c>
    </row>
    <row r="685" spans="1:115" x14ac:dyDescent="0.35">
      <c r="A685" t="s">
        <v>860</v>
      </c>
      <c r="B685" t="s">
        <v>1139</v>
      </c>
      <c r="C685" t="s">
        <v>1140</v>
      </c>
      <c r="D685" t="s">
        <v>1141</v>
      </c>
      <c r="E685" t="s">
        <v>988</v>
      </c>
      <c r="F685" t="s">
        <v>1142</v>
      </c>
      <c r="G685" t="s">
        <v>242</v>
      </c>
      <c r="H685" t="s">
        <v>1024</v>
      </c>
      <c r="I685" t="s">
        <v>220</v>
      </c>
      <c r="J685" t="s">
        <v>1143</v>
      </c>
      <c r="K685" t="s">
        <v>75</v>
      </c>
      <c r="L685" t="s">
        <v>242</v>
      </c>
      <c r="M685" t="s">
        <v>242</v>
      </c>
      <c r="N685" t="s">
        <v>990</v>
      </c>
      <c r="O685">
        <v>0</v>
      </c>
      <c r="P685">
        <v>0</v>
      </c>
      <c r="Q685">
        <v>0</v>
      </c>
      <c r="R685">
        <v>453</v>
      </c>
      <c r="S685">
        <v>0</v>
      </c>
      <c r="T685">
        <v>0</v>
      </c>
      <c r="U685">
        <v>453</v>
      </c>
      <c r="V685">
        <v>0</v>
      </c>
      <c r="W685">
        <v>0</v>
      </c>
      <c r="X685">
        <v>453</v>
      </c>
      <c r="Y685">
        <v>0</v>
      </c>
      <c r="Z685">
        <v>0</v>
      </c>
      <c r="AA685">
        <v>453</v>
      </c>
      <c r="AB685">
        <v>2</v>
      </c>
      <c r="AC685">
        <v>0</v>
      </c>
      <c r="AD685">
        <v>7</v>
      </c>
      <c r="AE685">
        <v>0</v>
      </c>
      <c r="AF685">
        <v>0</v>
      </c>
      <c r="AG685">
        <v>9</v>
      </c>
      <c r="AH685">
        <v>2</v>
      </c>
      <c r="AI685">
        <v>0</v>
      </c>
      <c r="AJ685">
        <v>5</v>
      </c>
      <c r="AK685">
        <v>0</v>
      </c>
      <c r="AL685">
        <v>0</v>
      </c>
      <c r="AM685">
        <v>7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112</v>
      </c>
      <c r="AU685">
        <v>0</v>
      </c>
      <c r="AV685">
        <v>114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</v>
      </c>
      <c r="BZ685">
        <v>0</v>
      </c>
      <c r="CA685">
        <v>1</v>
      </c>
      <c r="CB685">
        <v>2</v>
      </c>
      <c r="CC685">
        <v>7</v>
      </c>
      <c r="CD685">
        <v>2</v>
      </c>
      <c r="CE685">
        <v>7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 t="s">
        <v>2</v>
      </c>
      <c r="CP685" t="s">
        <v>44</v>
      </c>
      <c r="CQ685" t="s">
        <v>868</v>
      </c>
      <c r="CR685" t="s">
        <v>869</v>
      </c>
      <c r="CS685" t="s">
        <v>218</v>
      </c>
      <c r="CT685" t="s">
        <v>860</v>
      </c>
      <c r="CU685" t="s">
        <v>857</v>
      </c>
      <c r="CV685" t="s">
        <v>220</v>
      </c>
      <c r="CW685">
        <v>2021</v>
      </c>
      <c r="CX685">
        <v>8</v>
      </c>
      <c r="CY685" t="s">
        <v>74</v>
      </c>
      <c r="CZ685" t="s">
        <v>223</v>
      </c>
      <c r="DA685" t="s">
        <v>70</v>
      </c>
      <c r="DB685" t="s">
        <v>70</v>
      </c>
      <c r="DC685" t="s">
        <v>219</v>
      </c>
      <c r="DD685" t="s">
        <v>222</v>
      </c>
      <c r="DE685" t="s">
        <v>221</v>
      </c>
      <c r="DF685">
        <v>1</v>
      </c>
      <c r="DG685" t="s">
        <v>991</v>
      </c>
      <c r="DH685" t="s">
        <v>75</v>
      </c>
      <c r="DI685" t="s">
        <v>75</v>
      </c>
      <c r="DJ685" t="s">
        <v>75</v>
      </c>
      <c r="DK685" t="s">
        <v>75</v>
      </c>
    </row>
    <row r="686" spans="1:115" x14ac:dyDescent="0.35">
      <c r="A686" t="s">
        <v>860</v>
      </c>
      <c r="B686" t="s">
        <v>1027</v>
      </c>
      <c r="C686" t="s">
        <v>1144</v>
      </c>
      <c r="D686" t="s">
        <v>1145</v>
      </c>
      <c r="E686" t="s">
        <v>988</v>
      </c>
      <c r="F686" t="s">
        <v>1146</v>
      </c>
      <c r="G686" t="s">
        <v>242</v>
      </c>
      <c r="H686" t="s">
        <v>1024</v>
      </c>
      <c r="I686" t="s">
        <v>465</v>
      </c>
      <c r="J686" t="s">
        <v>1233</v>
      </c>
      <c r="K686" t="s">
        <v>75</v>
      </c>
      <c r="L686" t="s">
        <v>242</v>
      </c>
      <c r="M686" t="s">
        <v>242</v>
      </c>
      <c r="N686" t="s">
        <v>990</v>
      </c>
      <c r="O686">
        <v>0</v>
      </c>
      <c r="P686">
        <v>0</v>
      </c>
      <c r="Q686">
        <v>0</v>
      </c>
      <c r="R686">
        <v>935</v>
      </c>
      <c r="S686">
        <v>0</v>
      </c>
      <c r="T686">
        <v>0</v>
      </c>
      <c r="U686">
        <v>935</v>
      </c>
      <c r="V686">
        <v>0</v>
      </c>
      <c r="W686">
        <v>0</v>
      </c>
      <c r="X686">
        <v>935</v>
      </c>
      <c r="Y686">
        <v>0</v>
      </c>
      <c r="Z686">
        <v>0</v>
      </c>
      <c r="AA686">
        <v>935</v>
      </c>
      <c r="AB686">
        <v>0</v>
      </c>
      <c r="AC686">
        <v>1</v>
      </c>
      <c r="AD686">
        <v>3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2</v>
      </c>
      <c r="AK686">
        <v>0</v>
      </c>
      <c r="AL686">
        <v>0</v>
      </c>
      <c r="AM686">
        <v>2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231</v>
      </c>
      <c r="AU686">
        <v>0</v>
      </c>
      <c r="AV686">
        <v>564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1</v>
      </c>
      <c r="BZ686">
        <v>0</v>
      </c>
      <c r="CA686">
        <v>1</v>
      </c>
      <c r="CB686">
        <v>0</v>
      </c>
      <c r="CC686">
        <v>2</v>
      </c>
      <c r="CD686">
        <v>0</v>
      </c>
      <c r="CE686">
        <v>2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 t="s">
        <v>2</v>
      </c>
      <c r="CP686" t="s">
        <v>44</v>
      </c>
      <c r="CQ686" t="s">
        <v>868</v>
      </c>
      <c r="CR686" t="s">
        <v>869</v>
      </c>
      <c r="CS686" t="s">
        <v>480</v>
      </c>
      <c r="CT686" t="s">
        <v>860</v>
      </c>
      <c r="CU686" t="s">
        <v>855</v>
      </c>
      <c r="CV686" t="s">
        <v>481</v>
      </c>
      <c r="CW686">
        <v>2020</v>
      </c>
      <c r="CX686">
        <v>9</v>
      </c>
      <c r="CY686" t="s">
        <v>74</v>
      </c>
      <c r="CZ686" t="s">
        <v>451</v>
      </c>
      <c r="DA686" t="s">
        <v>70</v>
      </c>
      <c r="DB686" t="s">
        <v>450</v>
      </c>
      <c r="DC686" t="s">
        <v>453</v>
      </c>
      <c r="DD686" t="s">
        <v>467</v>
      </c>
      <c r="DE686" t="s">
        <v>466</v>
      </c>
      <c r="DF686">
        <v>1</v>
      </c>
      <c r="DG686" t="s">
        <v>991</v>
      </c>
      <c r="DH686" t="s">
        <v>75</v>
      </c>
      <c r="DI686" t="s">
        <v>75</v>
      </c>
      <c r="DJ686" t="s">
        <v>75</v>
      </c>
      <c r="DK686" t="s">
        <v>75</v>
      </c>
    </row>
    <row r="687" spans="1:115" x14ac:dyDescent="0.35">
      <c r="A687" t="s">
        <v>860</v>
      </c>
      <c r="B687" t="s">
        <v>1000</v>
      </c>
      <c r="C687" t="s">
        <v>1001</v>
      </c>
      <c r="D687" t="s">
        <v>1002</v>
      </c>
      <c r="E687" t="s">
        <v>988</v>
      </c>
      <c r="F687" t="s">
        <v>1003</v>
      </c>
      <c r="G687" t="s">
        <v>242</v>
      </c>
      <c r="H687" t="s">
        <v>1024</v>
      </c>
      <c r="I687" t="s">
        <v>264</v>
      </c>
      <c r="J687" t="s">
        <v>1031</v>
      </c>
      <c r="K687" t="s">
        <v>75</v>
      </c>
      <c r="L687" t="s">
        <v>242</v>
      </c>
      <c r="M687" t="s">
        <v>264</v>
      </c>
      <c r="N687" t="s">
        <v>990</v>
      </c>
      <c r="O687">
        <v>23836</v>
      </c>
      <c r="P687">
        <v>23836</v>
      </c>
      <c r="Q687">
        <v>0</v>
      </c>
      <c r="R687">
        <v>7382</v>
      </c>
      <c r="S687">
        <v>0</v>
      </c>
      <c r="T687">
        <v>0</v>
      </c>
      <c r="U687">
        <v>31218</v>
      </c>
      <c r="V687">
        <v>23836</v>
      </c>
      <c r="W687">
        <v>0</v>
      </c>
      <c r="X687">
        <v>7382</v>
      </c>
      <c r="Y687">
        <v>0</v>
      </c>
      <c r="Z687">
        <v>0</v>
      </c>
      <c r="AA687">
        <v>31218</v>
      </c>
      <c r="AB687">
        <v>18</v>
      </c>
      <c r="AC687">
        <v>0</v>
      </c>
      <c r="AD687">
        <v>8</v>
      </c>
      <c r="AE687">
        <v>0</v>
      </c>
      <c r="AF687">
        <v>0</v>
      </c>
      <c r="AG687">
        <v>26</v>
      </c>
      <c r="AH687">
        <v>14</v>
      </c>
      <c r="AI687">
        <v>0</v>
      </c>
      <c r="AJ687">
        <v>6</v>
      </c>
      <c r="AK687">
        <v>0</v>
      </c>
      <c r="AL687">
        <v>0</v>
      </c>
      <c r="AM687">
        <v>20</v>
      </c>
      <c r="AN687">
        <v>6</v>
      </c>
      <c r="AO687">
        <v>0</v>
      </c>
      <c r="AP687">
        <v>2</v>
      </c>
      <c r="AQ687">
        <v>0</v>
      </c>
      <c r="AR687">
        <v>0</v>
      </c>
      <c r="AS687">
        <v>8</v>
      </c>
      <c r="AT687">
        <v>5121</v>
      </c>
      <c r="AU687">
        <v>0</v>
      </c>
      <c r="AV687">
        <v>986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6</v>
      </c>
      <c r="BY687">
        <v>8</v>
      </c>
      <c r="BZ687">
        <v>4</v>
      </c>
      <c r="CA687">
        <v>5</v>
      </c>
      <c r="CB687">
        <v>14</v>
      </c>
      <c r="CC687">
        <v>20</v>
      </c>
      <c r="CD687">
        <v>14</v>
      </c>
      <c r="CE687">
        <v>20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 t="s">
        <v>2</v>
      </c>
      <c r="CP687" t="s">
        <v>44</v>
      </c>
      <c r="CQ687" t="s">
        <v>868</v>
      </c>
      <c r="CR687" t="s">
        <v>869</v>
      </c>
      <c r="CS687" t="s">
        <v>261</v>
      </c>
      <c r="CT687" t="s">
        <v>860</v>
      </c>
      <c r="CU687" t="s">
        <v>853</v>
      </c>
      <c r="CV687" t="s">
        <v>264</v>
      </c>
      <c r="CW687">
        <v>2020</v>
      </c>
      <c r="CX687">
        <v>12</v>
      </c>
      <c r="CY687" t="s">
        <v>74</v>
      </c>
      <c r="CZ687" t="s">
        <v>275</v>
      </c>
      <c r="DA687" t="s">
        <v>70</v>
      </c>
      <c r="DB687" t="s">
        <v>261</v>
      </c>
      <c r="DC687" t="s">
        <v>263</v>
      </c>
      <c r="DD687" t="s">
        <v>274</v>
      </c>
      <c r="DE687" t="s">
        <v>273</v>
      </c>
      <c r="DF687">
        <v>8</v>
      </c>
      <c r="DG687" t="s">
        <v>991</v>
      </c>
      <c r="DH687" t="s">
        <v>75</v>
      </c>
      <c r="DI687" t="s">
        <v>75</v>
      </c>
      <c r="DJ687" t="s">
        <v>75</v>
      </c>
      <c r="DK687" t="s">
        <v>75</v>
      </c>
    </row>
    <row r="688" spans="1:115" x14ac:dyDescent="0.35">
      <c r="A688" t="s">
        <v>860</v>
      </c>
      <c r="B688" t="s">
        <v>1010</v>
      </c>
      <c r="C688" t="s">
        <v>1011</v>
      </c>
      <c r="D688" t="s">
        <v>1249</v>
      </c>
      <c r="E688" t="s">
        <v>988</v>
      </c>
      <c r="F688" t="s">
        <v>1013</v>
      </c>
      <c r="G688" t="s">
        <v>242</v>
      </c>
      <c r="H688" t="s">
        <v>1024</v>
      </c>
      <c r="I688" t="s">
        <v>1279</v>
      </c>
      <c r="J688" t="s">
        <v>1280</v>
      </c>
      <c r="K688" t="s">
        <v>75</v>
      </c>
      <c r="L688" t="s">
        <v>242</v>
      </c>
      <c r="M688" t="s">
        <v>242</v>
      </c>
      <c r="N688" t="s">
        <v>990</v>
      </c>
      <c r="O688">
        <v>0</v>
      </c>
      <c r="P688">
        <v>0</v>
      </c>
      <c r="Q688">
        <v>0</v>
      </c>
      <c r="R688">
        <v>5885</v>
      </c>
      <c r="S688">
        <v>0</v>
      </c>
      <c r="T688">
        <v>0</v>
      </c>
      <c r="U688">
        <v>5885</v>
      </c>
      <c r="V688">
        <v>0</v>
      </c>
      <c r="W688">
        <v>0</v>
      </c>
      <c r="X688">
        <v>5885</v>
      </c>
      <c r="Y688">
        <v>0</v>
      </c>
      <c r="Z688">
        <v>0</v>
      </c>
      <c r="AA688">
        <v>5885</v>
      </c>
      <c r="AB688">
        <v>1</v>
      </c>
      <c r="AC688">
        <v>0</v>
      </c>
      <c r="AD688">
        <v>5</v>
      </c>
      <c r="AE688">
        <v>1</v>
      </c>
      <c r="AF688">
        <v>0</v>
      </c>
      <c r="AG688">
        <v>6</v>
      </c>
      <c r="AH688">
        <v>1</v>
      </c>
      <c r="AI688">
        <v>0</v>
      </c>
      <c r="AJ688">
        <v>5</v>
      </c>
      <c r="AK688">
        <v>1</v>
      </c>
      <c r="AL688">
        <v>0</v>
      </c>
      <c r="AM688">
        <v>6</v>
      </c>
      <c r="AN688">
        <v>0</v>
      </c>
      <c r="AO688">
        <v>0</v>
      </c>
      <c r="AP688">
        <v>2</v>
      </c>
      <c r="AQ688">
        <v>0</v>
      </c>
      <c r="AR688">
        <v>0</v>
      </c>
      <c r="AS688">
        <v>2</v>
      </c>
      <c r="AT688">
        <v>1451</v>
      </c>
      <c r="AU688">
        <v>0</v>
      </c>
      <c r="AV688">
        <v>3289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</v>
      </c>
      <c r="BZ688">
        <v>0</v>
      </c>
      <c r="CA688">
        <v>1</v>
      </c>
      <c r="CB688">
        <v>0</v>
      </c>
      <c r="CC688">
        <v>5</v>
      </c>
      <c r="CD688">
        <v>1</v>
      </c>
      <c r="CE688">
        <v>6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 t="s">
        <v>2</v>
      </c>
      <c r="CP688" t="s">
        <v>44</v>
      </c>
      <c r="CQ688" t="s">
        <v>868</v>
      </c>
      <c r="CR688" t="s">
        <v>869</v>
      </c>
      <c r="CS688" t="s">
        <v>797</v>
      </c>
      <c r="CT688" t="s">
        <v>860</v>
      </c>
      <c r="CU688" t="s">
        <v>854</v>
      </c>
      <c r="CV688" t="s">
        <v>798</v>
      </c>
      <c r="CW688">
        <v>2019</v>
      </c>
      <c r="CX688">
        <v>10</v>
      </c>
      <c r="CY688" t="s">
        <v>74</v>
      </c>
      <c r="CZ688" t="s">
        <v>788</v>
      </c>
      <c r="DA688" t="s">
        <v>70</v>
      </c>
      <c r="DB688" t="s">
        <v>782</v>
      </c>
      <c r="DC688" t="s">
        <v>784</v>
      </c>
      <c r="DD688" t="s">
        <v>75</v>
      </c>
      <c r="DE688" t="s">
        <v>75</v>
      </c>
      <c r="DF688">
        <v>2</v>
      </c>
      <c r="DG688" t="s">
        <v>991</v>
      </c>
      <c r="DH688" t="s">
        <v>75</v>
      </c>
      <c r="DI688" t="s">
        <v>75</v>
      </c>
      <c r="DJ688" t="s">
        <v>75</v>
      </c>
      <c r="DK688" t="s">
        <v>75</v>
      </c>
    </row>
    <row r="689" spans="1:115" x14ac:dyDescent="0.35">
      <c r="A689" t="s">
        <v>860</v>
      </c>
      <c r="B689" t="s">
        <v>1010</v>
      </c>
      <c r="C689" t="s">
        <v>1011</v>
      </c>
      <c r="D689" t="s">
        <v>1249</v>
      </c>
      <c r="E689" t="s">
        <v>988</v>
      </c>
      <c r="F689" t="s">
        <v>1013</v>
      </c>
      <c r="G689" t="s">
        <v>242</v>
      </c>
      <c r="H689" t="s">
        <v>1024</v>
      </c>
      <c r="I689" t="s">
        <v>794</v>
      </c>
      <c r="J689" t="s">
        <v>1253</v>
      </c>
      <c r="K689" t="s">
        <v>75</v>
      </c>
      <c r="L689" t="s">
        <v>242</v>
      </c>
      <c r="M689" t="s">
        <v>242</v>
      </c>
      <c r="N689" t="s">
        <v>990</v>
      </c>
      <c r="O689">
        <v>0</v>
      </c>
      <c r="P689">
        <v>0</v>
      </c>
      <c r="Q689">
        <v>0</v>
      </c>
      <c r="R689">
        <v>1306</v>
      </c>
      <c r="S689">
        <v>0</v>
      </c>
      <c r="T689">
        <v>0</v>
      </c>
      <c r="U689">
        <v>1306</v>
      </c>
      <c r="V689">
        <v>0</v>
      </c>
      <c r="W689">
        <v>0</v>
      </c>
      <c r="X689">
        <v>1306</v>
      </c>
      <c r="Y689">
        <v>0</v>
      </c>
      <c r="Z689">
        <v>0</v>
      </c>
      <c r="AA689">
        <v>1306</v>
      </c>
      <c r="AB689">
        <v>2</v>
      </c>
      <c r="AC689">
        <v>0</v>
      </c>
      <c r="AD689">
        <v>5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5</v>
      </c>
      <c r="AK689">
        <v>1</v>
      </c>
      <c r="AL689">
        <v>0</v>
      </c>
      <c r="AM689">
        <v>6</v>
      </c>
      <c r="AN689">
        <v>0</v>
      </c>
      <c r="AO689">
        <v>0</v>
      </c>
      <c r="AP689">
        <v>2</v>
      </c>
      <c r="AQ689">
        <v>0</v>
      </c>
      <c r="AR689">
        <v>0</v>
      </c>
      <c r="AS689">
        <v>2</v>
      </c>
      <c r="AT689">
        <v>322</v>
      </c>
      <c r="AU689">
        <v>0</v>
      </c>
      <c r="AV689">
        <v>166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2</v>
      </c>
      <c r="BZ689">
        <v>0</v>
      </c>
      <c r="CA689">
        <v>2</v>
      </c>
      <c r="CB689">
        <v>0</v>
      </c>
      <c r="CC689">
        <v>5</v>
      </c>
      <c r="CD689">
        <v>1</v>
      </c>
      <c r="CE689">
        <v>6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 t="s">
        <v>2</v>
      </c>
      <c r="CP689" t="s">
        <v>44</v>
      </c>
      <c r="CQ689" t="s">
        <v>868</v>
      </c>
      <c r="CR689" t="s">
        <v>869</v>
      </c>
      <c r="CS689" t="s">
        <v>793</v>
      </c>
      <c r="CT689" t="s">
        <v>860</v>
      </c>
      <c r="CU689" t="s">
        <v>854</v>
      </c>
      <c r="CV689" t="s">
        <v>794</v>
      </c>
      <c r="CW689">
        <v>2020</v>
      </c>
      <c r="CX689">
        <v>6</v>
      </c>
      <c r="CY689" t="s">
        <v>74</v>
      </c>
      <c r="CZ689" t="s">
        <v>788</v>
      </c>
      <c r="DA689" t="s">
        <v>70</v>
      </c>
      <c r="DB689" t="s">
        <v>782</v>
      </c>
      <c r="DC689" t="s">
        <v>784</v>
      </c>
      <c r="DD689" t="s">
        <v>75</v>
      </c>
      <c r="DE689" t="s">
        <v>75</v>
      </c>
      <c r="DF689">
        <v>2</v>
      </c>
      <c r="DG689" t="s">
        <v>991</v>
      </c>
      <c r="DH689" t="s">
        <v>75</v>
      </c>
      <c r="DI689" t="s">
        <v>75</v>
      </c>
      <c r="DJ689" t="s">
        <v>75</v>
      </c>
      <c r="DK689" t="s">
        <v>75</v>
      </c>
    </row>
    <row r="690" spans="1:115" x14ac:dyDescent="0.35">
      <c r="A690" t="s">
        <v>860</v>
      </c>
      <c r="B690" t="s">
        <v>1010</v>
      </c>
      <c r="C690" t="s">
        <v>1011</v>
      </c>
      <c r="D690" t="s">
        <v>1012</v>
      </c>
      <c r="E690" t="s">
        <v>988</v>
      </c>
      <c r="F690" t="s">
        <v>1013</v>
      </c>
      <c r="G690" t="s">
        <v>75</v>
      </c>
      <c r="H690" t="s">
        <v>75</v>
      </c>
      <c r="I690" t="s">
        <v>1014</v>
      </c>
      <c r="J690" t="s">
        <v>1015</v>
      </c>
      <c r="K690" t="s">
        <v>75</v>
      </c>
      <c r="L690" t="s">
        <v>242</v>
      </c>
      <c r="M690" t="s">
        <v>242</v>
      </c>
      <c r="N690" t="s">
        <v>990</v>
      </c>
      <c r="O690">
        <v>0</v>
      </c>
      <c r="P690">
        <v>0</v>
      </c>
      <c r="Q690">
        <v>0</v>
      </c>
      <c r="R690">
        <v>1626</v>
      </c>
      <c r="S690">
        <v>0</v>
      </c>
      <c r="T690">
        <v>0</v>
      </c>
      <c r="U690">
        <v>1626</v>
      </c>
      <c r="V690">
        <v>0</v>
      </c>
      <c r="W690">
        <v>0</v>
      </c>
      <c r="X690">
        <v>1626</v>
      </c>
      <c r="Y690">
        <v>0</v>
      </c>
      <c r="Z690">
        <v>0</v>
      </c>
      <c r="AA690">
        <v>1626</v>
      </c>
      <c r="AB690">
        <v>0</v>
      </c>
      <c r="AC690">
        <v>1</v>
      </c>
      <c r="AD690">
        <v>4</v>
      </c>
      <c r="AE690">
        <v>0</v>
      </c>
      <c r="AF690">
        <v>0</v>
      </c>
      <c r="AG690">
        <v>3</v>
      </c>
      <c r="AH690">
        <v>0</v>
      </c>
      <c r="AI690">
        <v>1</v>
      </c>
      <c r="AJ690">
        <v>3</v>
      </c>
      <c r="AK690">
        <v>0</v>
      </c>
      <c r="AL690">
        <v>0</v>
      </c>
      <c r="AM690">
        <v>2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1</v>
      </c>
      <c r="AT690">
        <v>401</v>
      </c>
      <c r="AU690">
        <v>0</v>
      </c>
      <c r="AV690">
        <v>731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1</v>
      </c>
      <c r="CC690">
        <v>2</v>
      </c>
      <c r="CD690">
        <v>1</v>
      </c>
      <c r="CE690">
        <v>2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 t="s">
        <v>2</v>
      </c>
      <c r="CP690" t="s">
        <v>44</v>
      </c>
      <c r="CQ690" t="s">
        <v>868</v>
      </c>
      <c r="CR690" t="s">
        <v>869</v>
      </c>
      <c r="CS690" t="s">
        <v>376</v>
      </c>
      <c r="CT690" t="s">
        <v>860</v>
      </c>
      <c r="CU690" t="s">
        <v>854</v>
      </c>
      <c r="CV690" t="s">
        <v>378</v>
      </c>
      <c r="CW690">
        <v>2020</v>
      </c>
      <c r="CX690">
        <v>8</v>
      </c>
      <c r="CY690" t="s">
        <v>74</v>
      </c>
      <c r="CZ690" t="s">
        <v>381</v>
      </c>
      <c r="DA690" t="s">
        <v>70</v>
      </c>
      <c r="DB690" t="s">
        <v>375</v>
      </c>
      <c r="DC690" t="s">
        <v>377</v>
      </c>
      <c r="DD690" t="s">
        <v>380</v>
      </c>
      <c r="DE690" t="s">
        <v>379</v>
      </c>
      <c r="DF690">
        <v>1</v>
      </c>
      <c r="DG690" t="s">
        <v>991</v>
      </c>
      <c r="DH690" t="s">
        <v>75</v>
      </c>
      <c r="DI690" t="s">
        <v>75</v>
      </c>
      <c r="DJ690" t="s">
        <v>75</v>
      </c>
      <c r="DK690" t="s">
        <v>75</v>
      </c>
    </row>
    <row r="691" spans="1:115" x14ac:dyDescent="0.35">
      <c r="A691" t="s">
        <v>860</v>
      </c>
      <c r="B691" t="s">
        <v>1010</v>
      </c>
      <c r="C691" t="s">
        <v>1256</v>
      </c>
      <c r="D691" t="s">
        <v>1257</v>
      </c>
      <c r="E691" t="s">
        <v>988</v>
      </c>
      <c r="F691" t="s">
        <v>1258</v>
      </c>
      <c r="G691" t="s">
        <v>242</v>
      </c>
      <c r="H691" t="s">
        <v>1024</v>
      </c>
      <c r="I691" t="s">
        <v>810</v>
      </c>
      <c r="J691" t="s">
        <v>1259</v>
      </c>
      <c r="K691" t="s">
        <v>75</v>
      </c>
      <c r="L691" t="s">
        <v>242</v>
      </c>
      <c r="M691" t="s">
        <v>242</v>
      </c>
      <c r="N691" t="s">
        <v>990</v>
      </c>
      <c r="O691">
        <v>-55</v>
      </c>
      <c r="P691">
        <v>-55</v>
      </c>
      <c r="Q691">
        <v>0</v>
      </c>
      <c r="R691">
        <v>555</v>
      </c>
      <c r="S691">
        <v>0</v>
      </c>
      <c r="T691">
        <v>0</v>
      </c>
      <c r="U691">
        <v>500</v>
      </c>
      <c r="V691">
        <v>-55</v>
      </c>
      <c r="W691">
        <v>0</v>
      </c>
      <c r="X691">
        <v>555</v>
      </c>
      <c r="Y691">
        <v>0</v>
      </c>
      <c r="Z691">
        <v>0</v>
      </c>
      <c r="AA691">
        <v>500</v>
      </c>
      <c r="AB691">
        <v>1</v>
      </c>
      <c r="AC691">
        <v>0</v>
      </c>
      <c r="AD691">
        <v>3</v>
      </c>
      <c r="AE691">
        <v>0</v>
      </c>
      <c r="AF691">
        <v>0</v>
      </c>
      <c r="AG691">
        <v>4</v>
      </c>
      <c r="AH691">
        <v>0</v>
      </c>
      <c r="AI691">
        <v>0</v>
      </c>
      <c r="AJ691">
        <v>3</v>
      </c>
      <c r="AK691">
        <v>0</v>
      </c>
      <c r="AL691">
        <v>0</v>
      </c>
      <c r="AM691">
        <v>3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1</v>
      </c>
      <c r="AT691">
        <v>114</v>
      </c>
      <c r="AU691">
        <v>0</v>
      </c>
      <c r="AV691">
        <v>386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1</v>
      </c>
      <c r="CB691">
        <v>0</v>
      </c>
      <c r="CC691">
        <v>3</v>
      </c>
      <c r="CD691">
        <v>0</v>
      </c>
      <c r="CE691">
        <v>3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 t="s">
        <v>2</v>
      </c>
      <c r="CP691" t="s">
        <v>44</v>
      </c>
      <c r="CQ691" t="s">
        <v>868</v>
      </c>
      <c r="CR691" t="s">
        <v>869</v>
      </c>
      <c r="CS691" t="s">
        <v>808</v>
      </c>
      <c r="CT691" t="s">
        <v>860</v>
      </c>
      <c r="CU691" t="s">
        <v>854</v>
      </c>
      <c r="CV691" t="s">
        <v>810</v>
      </c>
      <c r="CW691">
        <v>2018</v>
      </c>
      <c r="CX691">
        <v>9</v>
      </c>
      <c r="CY691" t="s">
        <v>74</v>
      </c>
      <c r="CZ691" t="s">
        <v>234</v>
      </c>
      <c r="DA691" t="s">
        <v>70</v>
      </c>
      <c r="DB691" t="s">
        <v>807</v>
      </c>
      <c r="DC691" t="s">
        <v>809</v>
      </c>
      <c r="DD691" t="s">
        <v>812</v>
      </c>
      <c r="DE691" t="s">
        <v>811</v>
      </c>
      <c r="DF691">
        <v>1</v>
      </c>
      <c r="DG691" t="s">
        <v>991</v>
      </c>
      <c r="DH691" t="s">
        <v>75</v>
      </c>
      <c r="DI691" t="s">
        <v>75</v>
      </c>
      <c r="DJ691" t="s">
        <v>75</v>
      </c>
      <c r="DK691" t="s">
        <v>75</v>
      </c>
    </row>
    <row r="692" spans="1:115" x14ac:dyDescent="0.35">
      <c r="A692" t="s">
        <v>860</v>
      </c>
      <c r="B692" t="s">
        <v>1010</v>
      </c>
      <c r="C692" t="s">
        <v>1256</v>
      </c>
      <c r="D692" t="s">
        <v>1257</v>
      </c>
      <c r="E692" t="s">
        <v>988</v>
      </c>
      <c r="F692" t="s">
        <v>1258</v>
      </c>
      <c r="G692" t="s">
        <v>242</v>
      </c>
      <c r="H692" t="s">
        <v>1024</v>
      </c>
      <c r="I692" t="s">
        <v>1260</v>
      </c>
      <c r="J692" t="s">
        <v>1261</v>
      </c>
      <c r="K692" t="s">
        <v>75</v>
      </c>
      <c r="L692" t="s">
        <v>242</v>
      </c>
      <c r="M692" t="s">
        <v>242</v>
      </c>
      <c r="N692" t="s">
        <v>990</v>
      </c>
      <c r="O692">
        <v>0</v>
      </c>
      <c r="P692">
        <v>0</v>
      </c>
      <c r="Q692">
        <v>0</v>
      </c>
      <c r="R692">
        <v>951</v>
      </c>
      <c r="S692">
        <v>0</v>
      </c>
      <c r="T692">
        <v>0</v>
      </c>
      <c r="U692">
        <v>951</v>
      </c>
      <c r="V692">
        <v>0</v>
      </c>
      <c r="W692">
        <v>0</v>
      </c>
      <c r="X692">
        <v>951</v>
      </c>
      <c r="Y692">
        <v>0</v>
      </c>
      <c r="Z692">
        <v>0</v>
      </c>
      <c r="AA692">
        <v>951</v>
      </c>
      <c r="AB692">
        <v>0</v>
      </c>
      <c r="AC692">
        <v>0</v>
      </c>
      <c r="AD692">
        <v>2</v>
      </c>
      <c r="AE692">
        <v>1</v>
      </c>
      <c r="AF692">
        <v>1</v>
      </c>
      <c r="AG692">
        <v>2</v>
      </c>
      <c r="AH692">
        <v>0</v>
      </c>
      <c r="AI692">
        <v>0</v>
      </c>
      <c r="AJ692">
        <v>2</v>
      </c>
      <c r="AK692">
        <v>1</v>
      </c>
      <c r="AL692">
        <v>1</v>
      </c>
      <c r="AM692">
        <v>2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1</v>
      </c>
      <c r="AT692">
        <v>234</v>
      </c>
      <c r="AU692">
        <v>0</v>
      </c>
      <c r="AV692">
        <v>83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2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 t="s">
        <v>2</v>
      </c>
      <c r="CP692" t="s">
        <v>44</v>
      </c>
      <c r="CQ692" t="s">
        <v>868</v>
      </c>
      <c r="CR692" t="s">
        <v>869</v>
      </c>
      <c r="CS692" t="s">
        <v>813</v>
      </c>
      <c r="CT692" t="s">
        <v>860</v>
      </c>
      <c r="CU692" t="s">
        <v>854</v>
      </c>
      <c r="CV692" t="s">
        <v>814</v>
      </c>
      <c r="CW692">
        <v>2019</v>
      </c>
      <c r="CX692">
        <v>3</v>
      </c>
      <c r="CY692" t="s">
        <v>74</v>
      </c>
      <c r="CZ692" t="s">
        <v>234</v>
      </c>
      <c r="DA692" t="s">
        <v>70</v>
      </c>
      <c r="DB692" t="s">
        <v>807</v>
      </c>
      <c r="DC692" t="s">
        <v>809</v>
      </c>
      <c r="DD692" t="s">
        <v>816</v>
      </c>
      <c r="DE692" t="s">
        <v>815</v>
      </c>
      <c r="DF692">
        <v>1</v>
      </c>
      <c r="DG692" t="s">
        <v>991</v>
      </c>
      <c r="DH692" t="s">
        <v>75</v>
      </c>
      <c r="DI692" t="s">
        <v>75</v>
      </c>
      <c r="DJ692" t="s">
        <v>75</v>
      </c>
      <c r="DK692" t="s">
        <v>75</v>
      </c>
    </row>
    <row r="693" spans="1:115" x14ac:dyDescent="0.35">
      <c r="A693" t="s">
        <v>860</v>
      </c>
      <c r="B693" t="s">
        <v>1010</v>
      </c>
      <c r="C693" t="s">
        <v>1256</v>
      </c>
      <c r="D693" t="s">
        <v>1264</v>
      </c>
      <c r="E693" t="s">
        <v>988</v>
      </c>
      <c r="F693" t="s">
        <v>1258</v>
      </c>
      <c r="G693" t="s">
        <v>242</v>
      </c>
      <c r="H693" t="s">
        <v>1024</v>
      </c>
      <c r="I693" t="s">
        <v>1288</v>
      </c>
      <c r="J693" t="s">
        <v>1289</v>
      </c>
      <c r="K693" t="s">
        <v>75</v>
      </c>
      <c r="L693" t="s">
        <v>242</v>
      </c>
      <c r="M693" t="s">
        <v>1288</v>
      </c>
      <c r="N693" t="s">
        <v>990</v>
      </c>
      <c r="O693">
        <v>0</v>
      </c>
      <c r="P693">
        <v>0</v>
      </c>
      <c r="Q693">
        <v>0</v>
      </c>
      <c r="R693">
        <v>5382</v>
      </c>
      <c r="S693">
        <v>0</v>
      </c>
      <c r="T693">
        <v>0</v>
      </c>
      <c r="U693">
        <v>5382</v>
      </c>
      <c r="V693">
        <v>0</v>
      </c>
      <c r="W693">
        <v>0</v>
      </c>
      <c r="X693">
        <v>5382</v>
      </c>
      <c r="Y693">
        <v>0</v>
      </c>
      <c r="Z693">
        <v>0</v>
      </c>
      <c r="AA693">
        <v>5382</v>
      </c>
      <c r="AB693">
        <v>7</v>
      </c>
      <c r="AC693">
        <v>1</v>
      </c>
      <c r="AD693">
        <v>10</v>
      </c>
      <c r="AE693">
        <v>6</v>
      </c>
      <c r="AF693">
        <v>1</v>
      </c>
      <c r="AG693">
        <v>16</v>
      </c>
      <c r="AH693">
        <v>5</v>
      </c>
      <c r="AI693">
        <v>1</v>
      </c>
      <c r="AJ693">
        <v>9</v>
      </c>
      <c r="AK693">
        <v>3</v>
      </c>
      <c r="AL693">
        <v>1</v>
      </c>
      <c r="AM693">
        <v>13</v>
      </c>
      <c r="AN693">
        <v>0</v>
      </c>
      <c r="AO693">
        <v>0</v>
      </c>
      <c r="AP693">
        <v>3</v>
      </c>
      <c r="AQ693">
        <v>0</v>
      </c>
      <c r="AR693">
        <v>0</v>
      </c>
      <c r="AS693">
        <v>3</v>
      </c>
      <c r="AT693">
        <v>1327</v>
      </c>
      <c r="AU693">
        <v>0</v>
      </c>
      <c r="AV693">
        <v>2706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1</v>
      </c>
      <c r="BY693">
        <v>4</v>
      </c>
      <c r="BZ693">
        <v>0</v>
      </c>
      <c r="CA693">
        <v>1</v>
      </c>
      <c r="CB693">
        <v>6</v>
      </c>
      <c r="CC693">
        <v>13</v>
      </c>
      <c r="CD693">
        <v>6</v>
      </c>
      <c r="CE693">
        <v>13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 t="s">
        <v>2</v>
      </c>
      <c r="CP693" t="s">
        <v>44</v>
      </c>
      <c r="CQ693" t="s">
        <v>868</v>
      </c>
      <c r="CR693" t="s">
        <v>869</v>
      </c>
      <c r="CS693" t="s">
        <v>837</v>
      </c>
      <c r="CT693" t="s">
        <v>860</v>
      </c>
      <c r="CU693" t="s">
        <v>854</v>
      </c>
      <c r="CV693" t="s">
        <v>1288</v>
      </c>
      <c r="CW693">
        <v>2019</v>
      </c>
      <c r="CX693">
        <v>9</v>
      </c>
      <c r="CY693" t="s">
        <v>74</v>
      </c>
      <c r="CZ693" t="s">
        <v>234</v>
      </c>
      <c r="DA693" t="s">
        <v>70</v>
      </c>
      <c r="DB693" t="s">
        <v>837</v>
      </c>
      <c r="DC693" t="s">
        <v>838</v>
      </c>
      <c r="DD693" t="s">
        <v>840</v>
      </c>
      <c r="DE693" t="s">
        <v>839</v>
      </c>
      <c r="DF693">
        <v>3</v>
      </c>
      <c r="DG693" t="s">
        <v>991</v>
      </c>
      <c r="DH693" t="s">
        <v>75</v>
      </c>
      <c r="DI693" t="s">
        <v>75</v>
      </c>
      <c r="DJ693" t="s">
        <v>75</v>
      </c>
      <c r="DK693" t="s">
        <v>75</v>
      </c>
    </row>
    <row r="694" spans="1:115" x14ac:dyDescent="0.35">
      <c r="A694" t="s">
        <v>860</v>
      </c>
      <c r="B694" t="s">
        <v>985</v>
      </c>
      <c r="C694" t="s">
        <v>986</v>
      </c>
      <c r="D694" t="s">
        <v>992</v>
      </c>
      <c r="E694" t="s">
        <v>988</v>
      </c>
      <c r="F694" t="s">
        <v>989</v>
      </c>
      <c r="G694" t="s">
        <v>75</v>
      </c>
      <c r="H694" t="s">
        <v>75</v>
      </c>
      <c r="I694" t="s">
        <v>246</v>
      </c>
      <c r="J694" t="s">
        <v>993</v>
      </c>
      <c r="K694" t="s">
        <v>75</v>
      </c>
      <c r="L694" t="s">
        <v>242</v>
      </c>
      <c r="M694" t="s">
        <v>246</v>
      </c>
      <c r="N694" t="s">
        <v>990</v>
      </c>
      <c r="O694">
        <v>0</v>
      </c>
      <c r="P694">
        <v>0</v>
      </c>
      <c r="Q694">
        <v>0</v>
      </c>
      <c r="R694">
        <v>0</v>
      </c>
      <c r="S694">
        <v>1247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1247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2</v>
      </c>
      <c r="AF694">
        <v>0</v>
      </c>
      <c r="AG694">
        <v>1</v>
      </c>
      <c r="AH694">
        <v>1</v>
      </c>
      <c r="AI694">
        <v>0</v>
      </c>
      <c r="AJ694">
        <v>0</v>
      </c>
      <c r="AK694">
        <v>2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307</v>
      </c>
      <c r="AV694">
        <v>888</v>
      </c>
      <c r="AW694">
        <v>359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1247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1</v>
      </c>
      <c r="CD694">
        <v>1</v>
      </c>
      <c r="CE694">
        <v>1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 t="s">
        <v>2</v>
      </c>
      <c r="CP694" t="s">
        <v>44</v>
      </c>
      <c r="CQ694" t="s">
        <v>868</v>
      </c>
      <c r="CR694" t="s">
        <v>869</v>
      </c>
      <c r="CS694" t="s">
        <v>245</v>
      </c>
      <c r="CT694" t="s">
        <v>860</v>
      </c>
      <c r="CU694" t="s">
        <v>851</v>
      </c>
      <c r="CV694" t="s">
        <v>246</v>
      </c>
      <c r="CW694">
        <v>2020</v>
      </c>
      <c r="CX694">
        <v>6</v>
      </c>
      <c r="CY694" t="s">
        <v>74</v>
      </c>
      <c r="CZ694" t="s">
        <v>76</v>
      </c>
      <c r="DA694" t="s">
        <v>70</v>
      </c>
      <c r="DB694" t="s">
        <v>245</v>
      </c>
      <c r="DC694" t="s">
        <v>156</v>
      </c>
      <c r="DD694" t="s">
        <v>248</v>
      </c>
      <c r="DE694" t="s">
        <v>247</v>
      </c>
      <c r="DF694">
        <v>0</v>
      </c>
      <c r="DG694" t="s">
        <v>991</v>
      </c>
      <c r="DH694" t="s">
        <v>75</v>
      </c>
      <c r="DI694" t="s">
        <v>75</v>
      </c>
      <c r="DJ694" t="s">
        <v>75</v>
      </c>
      <c r="DK694" t="s">
        <v>75</v>
      </c>
    </row>
    <row r="695" spans="1:115" x14ac:dyDescent="0.35">
      <c r="A695" t="s">
        <v>860</v>
      </c>
      <c r="B695" t="s">
        <v>985</v>
      </c>
      <c r="C695" t="s">
        <v>986</v>
      </c>
      <c r="D695" t="s">
        <v>1063</v>
      </c>
      <c r="E695" t="s">
        <v>988</v>
      </c>
      <c r="F695" t="s">
        <v>989</v>
      </c>
      <c r="G695" t="s">
        <v>242</v>
      </c>
      <c r="H695" t="s">
        <v>1024</v>
      </c>
      <c r="I695" t="s">
        <v>165</v>
      </c>
      <c r="J695" t="s">
        <v>1073</v>
      </c>
      <c r="K695" t="s">
        <v>75</v>
      </c>
      <c r="L695" t="s">
        <v>242</v>
      </c>
      <c r="M695" t="s">
        <v>242</v>
      </c>
      <c r="N695" t="s">
        <v>990</v>
      </c>
      <c r="O695">
        <v>942</v>
      </c>
      <c r="P695">
        <v>942</v>
      </c>
      <c r="Q695">
        <v>0</v>
      </c>
      <c r="R695">
        <v>2807</v>
      </c>
      <c r="S695">
        <v>450</v>
      </c>
      <c r="T695">
        <v>0</v>
      </c>
      <c r="U695">
        <v>3749</v>
      </c>
      <c r="V695">
        <v>942</v>
      </c>
      <c r="W695">
        <v>0</v>
      </c>
      <c r="X695">
        <v>2807</v>
      </c>
      <c r="Y695">
        <v>450</v>
      </c>
      <c r="Z695">
        <v>0</v>
      </c>
      <c r="AA695">
        <v>3749</v>
      </c>
      <c r="AB695">
        <v>1</v>
      </c>
      <c r="AC695">
        <v>1</v>
      </c>
      <c r="AD695">
        <v>5</v>
      </c>
      <c r="AE695">
        <v>2</v>
      </c>
      <c r="AF695">
        <v>0</v>
      </c>
      <c r="AG695">
        <v>5</v>
      </c>
      <c r="AH695">
        <v>1</v>
      </c>
      <c r="AI695">
        <v>1</v>
      </c>
      <c r="AJ695">
        <v>5</v>
      </c>
      <c r="AK695">
        <v>2</v>
      </c>
      <c r="AL695">
        <v>0</v>
      </c>
      <c r="AM695">
        <v>5</v>
      </c>
      <c r="AN695">
        <v>1</v>
      </c>
      <c r="AO695">
        <v>0</v>
      </c>
      <c r="AP695">
        <v>3</v>
      </c>
      <c r="AQ695">
        <v>1</v>
      </c>
      <c r="AR695">
        <v>0</v>
      </c>
      <c r="AS695">
        <v>4</v>
      </c>
      <c r="AT695">
        <v>804</v>
      </c>
      <c r="AU695">
        <v>111</v>
      </c>
      <c r="AV695">
        <v>2035</v>
      </c>
      <c r="AW695">
        <v>107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450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1</v>
      </c>
      <c r="BY695">
        <v>4</v>
      </c>
      <c r="BZ695">
        <v>0</v>
      </c>
      <c r="CA695">
        <v>3</v>
      </c>
      <c r="CB695">
        <v>2</v>
      </c>
      <c r="CC695">
        <v>5</v>
      </c>
      <c r="CD695">
        <v>2</v>
      </c>
      <c r="CE695">
        <v>5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 t="s">
        <v>2</v>
      </c>
      <c r="CP695" t="s">
        <v>44</v>
      </c>
      <c r="CQ695" t="s">
        <v>868</v>
      </c>
      <c r="CR695" t="s">
        <v>869</v>
      </c>
      <c r="CS695" t="s">
        <v>164</v>
      </c>
      <c r="CT695" t="s">
        <v>860</v>
      </c>
      <c r="CU695" t="s">
        <v>851</v>
      </c>
      <c r="CV695" t="s">
        <v>165</v>
      </c>
      <c r="CW695">
        <v>2020</v>
      </c>
      <c r="CX695">
        <v>6</v>
      </c>
      <c r="CY695" t="s">
        <v>74</v>
      </c>
      <c r="CZ695" t="s">
        <v>76</v>
      </c>
      <c r="DA695" t="s">
        <v>70</v>
      </c>
      <c r="DB695" t="s">
        <v>70</v>
      </c>
      <c r="DC695" t="s">
        <v>135</v>
      </c>
      <c r="DD695" t="s">
        <v>167</v>
      </c>
      <c r="DE695" t="s">
        <v>166</v>
      </c>
      <c r="DF695">
        <v>3</v>
      </c>
      <c r="DG695" t="s">
        <v>991</v>
      </c>
      <c r="DH695" t="s">
        <v>75</v>
      </c>
      <c r="DI695" t="s">
        <v>75</v>
      </c>
      <c r="DJ695" t="s">
        <v>75</v>
      </c>
      <c r="DK695" t="s">
        <v>75</v>
      </c>
    </row>
    <row r="696" spans="1:115" x14ac:dyDescent="0.35">
      <c r="A696" t="s">
        <v>860</v>
      </c>
      <c r="B696" t="s">
        <v>985</v>
      </c>
      <c r="C696" t="s">
        <v>1017</v>
      </c>
      <c r="D696" t="s">
        <v>1026</v>
      </c>
      <c r="E696" t="s">
        <v>988</v>
      </c>
      <c r="F696" t="s">
        <v>1019</v>
      </c>
      <c r="G696" t="s">
        <v>242</v>
      </c>
      <c r="H696" t="s">
        <v>1024</v>
      </c>
      <c r="I696" t="s">
        <v>1292</v>
      </c>
      <c r="J696" t="s">
        <v>1293</v>
      </c>
      <c r="K696" t="s">
        <v>75</v>
      </c>
      <c r="L696" t="s">
        <v>242</v>
      </c>
      <c r="M696" t="s">
        <v>242</v>
      </c>
      <c r="N696" t="s">
        <v>990</v>
      </c>
      <c r="O696">
        <v>0</v>
      </c>
      <c r="P696">
        <v>0</v>
      </c>
      <c r="Q696">
        <v>0</v>
      </c>
      <c r="R696">
        <v>1742</v>
      </c>
      <c r="S696">
        <v>450</v>
      </c>
      <c r="T696">
        <v>450</v>
      </c>
      <c r="U696">
        <v>1742</v>
      </c>
      <c r="V696">
        <v>0</v>
      </c>
      <c r="W696">
        <v>0</v>
      </c>
      <c r="X696">
        <v>1661</v>
      </c>
      <c r="Y696">
        <v>0</v>
      </c>
      <c r="Z696">
        <v>450</v>
      </c>
      <c r="AA696">
        <v>1661</v>
      </c>
      <c r="AB696">
        <v>0</v>
      </c>
      <c r="AC696">
        <v>3</v>
      </c>
      <c r="AD696">
        <v>5</v>
      </c>
      <c r="AE696">
        <v>5</v>
      </c>
      <c r="AF696">
        <v>4</v>
      </c>
      <c r="AG696">
        <v>2</v>
      </c>
      <c r="AH696">
        <v>0</v>
      </c>
      <c r="AI696">
        <v>3</v>
      </c>
      <c r="AJ696">
        <v>5</v>
      </c>
      <c r="AK696">
        <v>4</v>
      </c>
      <c r="AL696">
        <v>4</v>
      </c>
      <c r="AM696">
        <v>2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410</v>
      </c>
      <c r="AU696">
        <v>111</v>
      </c>
      <c r="AV696">
        <v>999</v>
      </c>
      <c r="AW696">
        <v>450</v>
      </c>
      <c r="AX696">
        <v>87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531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0</v>
      </c>
      <c r="BW696">
        <v>1</v>
      </c>
      <c r="BX696">
        <v>0</v>
      </c>
      <c r="BY696">
        <v>1</v>
      </c>
      <c r="BZ696">
        <v>0</v>
      </c>
      <c r="CA696">
        <v>1</v>
      </c>
      <c r="CB696">
        <v>3</v>
      </c>
      <c r="CC696">
        <v>2</v>
      </c>
      <c r="CD696">
        <v>3</v>
      </c>
      <c r="CE696">
        <v>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 t="s">
        <v>2</v>
      </c>
      <c r="CP696" t="s">
        <v>44</v>
      </c>
      <c r="CQ696" t="s">
        <v>868</v>
      </c>
      <c r="CR696" t="s">
        <v>869</v>
      </c>
      <c r="CS696" t="s">
        <v>1291</v>
      </c>
      <c r="CT696" t="s">
        <v>860</v>
      </c>
      <c r="CU696" t="s">
        <v>851</v>
      </c>
      <c r="CV696" t="s">
        <v>1292</v>
      </c>
      <c r="CW696">
        <v>2019</v>
      </c>
      <c r="CX696">
        <v>6</v>
      </c>
      <c r="CY696" t="s">
        <v>74</v>
      </c>
      <c r="CZ696" t="s">
        <v>388</v>
      </c>
      <c r="DA696" t="s">
        <v>70</v>
      </c>
      <c r="DB696" t="s">
        <v>393</v>
      </c>
      <c r="DC696" t="s">
        <v>395</v>
      </c>
      <c r="DD696" t="s">
        <v>1294</v>
      </c>
      <c r="DE696" t="s">
        <v>1295</v>
      </c>
      <c r="DF696">
        <v>1</v>
      </c>
      <c r="DG696" t="s">
        <v>991</v>
      </c>
      <c r="DH696" t="s">
        <v>75</v>
      </c>
      <c r="DI696" t="s">
        <v>75</v>
      </c>
      <c r="DJ696" t="s">
        <v>75</v>
      </c>
      <c r="DK696" t="s">
        <v>75</v>
      </c>
    </row>
    <row r="697" spans="1:115" x14ac:dyDescent="0.35">
      <c r="A697" t="s">
        <v>860</v>
      </c>
      <c r="B697" t="s">
        <v>985</v>
      </c>
      <c r="C697" t="s">
        <v>986</v>
      </c>
      <c r="D697" t="s">
        <v>1296</v>
      </c>
      <c r="E697" t="s">
        <v>988</v>
      </c>
      <c r="F697" t="s">
        <v>989</v>
      </c>
      <c r="G697" t="s">
        <v>242</v>
      </c>
      <c r="H697" t="s">
        <v>1024</v>
      </c>
      <c r="I697" t="s">
        <v>1158</v>
      </c>
      <c r="J697" t="s">
        <v>1159</v>
      </c>
      <c r="K697" t="s">
        <v>75</v>
      </c>
      <c r="L697" t="s">
        <v>242</v>
      </c>
      <c r="M697" t="s">
        <v>242</v>
      </c>
      <c r="N697" t="s">
        <v>990</v>
      </c>
      <c r="O697">
        <v>0</v>
      </c>
      <c r="P697">
        <v>0</v>
      </c>
      <c r="Q697">
        <v>0</v>
      </c>
      <c r="R697">
        <v>1389</v>
      </c>
      <c r="S697">
        <v>494</v>
      </c>
      <c r="T697">
        <v>2670</v>
      </c>
      <c r="U697">
        <v>1389</v>
      </c>
      <c r="V697">
        <v>0</v>
      </c>
      <c r="W697">
        <v>0</v>
      </c>
      <c r="X697">
        <v>1389</v>
      </c>
      <c r="Y697">
        <v>494</v>
      </c>
      <c r="Z697">
        <v>2670</v>
      </c>
      <c r="AA697">
        <v>1389</v>
      </c>
      <c r="AB697">
        <v>0</v>
      </c>
      <c r="AC697">
        <v>1</v>
      </c>
      <c r="AD697">
        <v>3</v>
      </c>
      <c r="AE697">
        <v>3</v>
      </c>
      <c r="AF697">
        <v>3</v>
      </c>
      <c r="AG697">
        <v>2</v>
      </c>
      <c r="AH697">
        <v>0</v>
      </c>
      <c r="AI697">
        <v>1</v>
      </c>
      <c r="AJ697">
        <v>2</v>
      </c>
      <c r="AK697">
        <v>2</v>
      </c>
      <c r="AL697">
        <v>2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2</v>
      </c>
      <c r="AS697">
        <v>1</v>
      </c>
      <c r="AT697">
        <v>342</v>
      </c>
      <c r="AU697">
        <v>196</v>
      </c>
      <c r="AV697">
        <v>945</v>
      </c>
      <c r="AW697">
        <v>1149</v>
      </c>
      <c r="AX697">
        <v>1394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796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1</v>
      </c>
      <c r="BZ697">
        <v>0</v>
      </c>
      <c r="CA697">
        <v>0</v>
      </c>
      <c r="CB697">
        <v>1</v>
      </c>
      <c r="CC697">
        <v>1</v>
      </c>
      <c r="CD697">
        <v>1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 t="s">
        <v>2</v>
      </c>
      <c r="CP697" t="s">
        <v>44</v>
      </c>
      <c r="CQ697" t="s">
        <v>868</v>
      </c>
      <c r="CR697" t="s">
        <v>869</v>
      </c>
      <c r="CS697" t="s">
        <v>224</v>
      </c>
      <c r="CT697" t="s">
        <v>860</v>
      </c>
      <c r="CU697" t="s">
        <v>851</v>
      </c>
      <c r="CV697" t="s">
        <v>225</v>
      </c>
      <c r="CW697">
        <v>2019</v>
      </c>
      <c r="CX697">
        <v>1</v>
      </c>
      <c r="CY697" t="s">
        <v>74</v>
      </c>
      <c r="CZ697" t="s">
        <v>228</v>
      </c>
      <c r="DA697" t="s">
        <v>70</v>
      </c>
      <c r="DB697" t="s">
        <v>70</v>
      </c>
      <c r="DC697" t="s">
        <v>1297</v>
      </c>
      <c r="DD697" t="s">
        <v>227</v>
      </c>
      <c r="DE697" t="s">
        <v>226</v>
      </c>
      <c r="DF697">
        <v>1</v>
      </c>
      <c r="DG697" t="s">
        <v>991</v>
      </c>
      <c r="DH697" t="s">
        <v>75</v>
      </c>
      <c r="DI697" t="s">
        <v>75</v>
      </c>
      <c r="DJ697" t="s">
        <v>75</v>
      </c>
      <c r="DK697" t="s">
        <v>75</v>
      </c>
    </row>
    <row r="698" spans="1:115" x14ac:dyDescent="0.35">
      <c r="A698" t="s">
        <v>860</v>
      </c>
      <c r="B698" t="s">
        <v>985</v>
      </c>
      <c r="C698" t="s">
        <v>1017</v>
      </c>
      <c r="D698" t="s">
        <v>1042</v>
      </c>
      <c r="E698" t="s">
        <v>988</v>
      </c>
      <c r="F698" t="s">
        <v>1019</v>
      </c>
      <c r="G698" t="s">
        <v>242</v>
      </c>
      <c r="H698" t="s">
        <v>1024</v>
      </c>
      <c r="I698" t="s">
        <v>497</v>
      </c>
      <c r="J698" t="s">
        <v>1160</v>
      </c>
      <c r="K698" t="s">
        <v>75</v>
      </c>
      <c r="L698" t="s">
        <v>242</v>
      </c>
      <c r="M698" t="s">
        <v>242</v>
      </c>
      <c r="N698" t="s">
        <v>990</v>
      </c>
      <c r="O698">
        <v>0</v>
      </c>
      <c r="P698">
        <v>0</v>
      </c>
      <c r="Q698">
        <v>0</v>
      </c>
      <c r="R698">
        <v>0</v>
      </c>
      <c r="S698">
        <v>4230</v>
      </c>
      <c r="T698">
        <v>4916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4916</v>
      </c>
      <c r="AA698">
        <v>0</v>
      </c>
      <c r="AB698">
        <v>0</v>
      </c>
      <c r="AC698">
        <v>0</v>
      </c>
      <c r="AD698">
        <v>1</v>
      </c>
      <c r="AE698">
        <v>2</v>
      </c>
      <c r="AF698">
        <v>5</v>
      </c>
      <c r="AG698">
        <v>1</v>
      </c>
      <c r="AH698">
        <v>0</v>
      </c>
      <c r="AI698">
        <v>0</v>
      </c>
      <c r="AJ698">
        <v>1</v>
      </c>
      <c r="AK698">
        <v>2</v>
      </c>
      <c r="AL698">
        <v>5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2</v>
      </c>
      <c r="AS698">
        <v>0</v>
      </c>
      <c r="AT698">
        <v>0</v>
      </c>
      <c r="AU698">
        <v>1043</v>
      </c>
      <c r="AV698">
        <v>1089</v>
      </c>
      <c r="AW698">
        <v>4417</v>
      </c>
      <c r="AX698">
        <v>3640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4230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0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 t="s">
        <v>2</v>
      </c>
      <c r="CP698" t="s">
        <v>44</v>
      </c>
      <c r="CQ698" t="s">
        <v>868</v>
      </c>
      <c r="CR698" t="s">
        <v>869</v>
      </c>
      <c r="CS698" t="s">
        <v>496</v>
      </c>
      <c r="CT698" t="s">
        <v>860</v>
      </c>
      <c r="CU698" t="s">
        <v>851</v>
      </c>
      <c r="CV698" t="s">
        <v>497</v>
      </c>
      <c r="CW698">
        <v>2019</v>
      </c>
      <c r="CX698">
        <v>2</v>
      </c>
      <c r="CY698" t="s">
        <v>74</v>
      </c>
      <c r="CZ698" t="s">
        <v>83</v>
      </c>
      <c r="DA698" t="s">
        <v>70</v>
      </c>
      <c r="DB698" t="s">
        <v>484</v>
      </c>
      <c r="DC698" t="s">
        <v>491</v>
      </c>
      <c r="DD698" t="s">
        <v>499</v>
      </c>
      <c r="DE698" t="s">
        <v>498</v>
      </c>
      <c r="DF698">
        <v>0</v>
      </c>
      <c r="DG698" t="s">
        <v>991</v>
      </c>
      <c r="DH698" t="s">
        <v>75</v>
      </c>
      <c r="DI698" t="s">
        <v>75</v>
      </c>
      <c r="DJ698" t="s">
        <v>75</v>
      </c>
      <c r="DK698" t="s">
        <v>75</v>
      </c>
    </row>
    <row r="699" spans="1:115" x14ac:dyDescent="0.35">
      <c r="A699" t="s">
        <v>860</v>
      </c>
      <c r="B699" t="s">
        <v>985</v>
      </c>
      <c r="C699" t="s">
        <v>1017</v>
      </c>
      <c r="D699" t="s">
        <v>1030</v>
      </c>
      <c r="E699" t="s">
        <v>988</v>
      </c>
      <c r="F699" t="s">
        <v>1019</v>
      </c>
      <c r="G699" t="s">
        <v>242</v>
      </c>
      <c r="H699" t="s">
        <v>1024</v>
      </c>
      <c r="I699" t="s">
        <v>1164</v>
      </c>
      <c r="J699" t="s">
        <v>1165</v>
      </c>
      <c r="K699" t="s">
        <v>75</v>
      </c>
      <c r="L699" t="s">
        <v>242</v>
      </c>
      <c r="M699" t="s">
        <v>242</v>
      </c>
      <c r="N699" t="s">
        <v>990</v>
      </c>
      <c r="O699">
        <v>0</v>
      </c>
      <c r="P699">
        <v>0</v>
      </c>
      <c r="Q699">
        <v>0</v>
      </c>
      <c r="R699">
        <v>-902</v>
      </c>
      <c r="S699">
        <v>3544</v>
      </c>
      <c r="T699">
        <v>0</v>
      </c>
      <c r="U699">
        <v>-902</v>
      </c>
      <c r="V699">
        <v>0</v>
      </c>
      <c r="W699">
        <v>0</v>
      </c>
      <c r="X699">
        <v>-902</v>
      </c>
      <c r="Y699">
        <v>3544</v>
      </c>
      <c r="Z699">
        <v>0</v>
      </c>
      <c r="AA699">
        <v>-902</v>
      </c>
      <c r="AB699">
        <v>0</v>
      </c>
      <c r="AC699">
        <v>1</v>
      </c>
      <c r="AD699">
        <v>3</v>
      </c>
      <c r="AE699">
        <v>4</v>
      </c>
      <c r="AF699">
        <v>0</v>
      </c>
      <c r="AG699">
        <v>2</v>
      </c>
      <c r="AH699">
        <v>0</v>
      </c>
      <c r="AI699">
        <v>1</v>
      </c>
      <c r="AJ699">
        <v>2</v>
      </c>
      <c r="AK699">
        <v>3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2</v>
      </c>
      <c r="AR699">
        <v>0</v>
      </c>
      <c r="AS699">
        <v>0</v>
      </c>
      <c r="AT699">
        <v>0</v>
      </c>
      <c r="AU699">
        <v>874</v>
      </c>
      <c r="AV699">
        <v>1096</v>
      </c>
      <c r="AW699">
        <v>1546</v>
      </c>
      <c r="AX699">
        <v>0</v>
      </c>
      <c r="AY699">
        <v>0</v>
      </c>
      <c r="AZ699">
        <v>0</v>
      </c>
      <c r="BA699">
        <v>0</v>
      </c>
      <c r="BB699">
        <v>20630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2041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2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1</v>
      </c>
      <c r="CC699">
        <v>1</v>
      </c>
      <c r="CD699">
        <v>1</v>
      </c>
      <c r="CE699">
        <v>1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 t="s">
        <v>2</v>
      </c>
      <c r="CP699" t="s">
        <v>44</v>
      </c>
      <c r="CQ699" t="s">
        <v>868</v>
      </c>
      <c r="CR699" t="s">
        <v>869</v>
      </c>
      <c r="CS699" t="s">
        <v>501</v>
      </c>
      <c r="CT699" t="s">
        <v>860</v>
      </c>
      <c r="CU699" t="s">
        <v>851</v>
      </c>
      <c r="CV699" t="s">
        <v>502</v>
      </c>
      <c r="CW699">
        <v>2020</v>
      </c>
      <c r="CX699">
        <v>4</v>
      </c>
      <c r="CY699" t="s">
        <v>74</v>
      </c>
      <c r="CZ699" t="s">
        <v>83</v>
      </c>
      <c r="DA699" t="s">
        <v>70</v>
      </c>
      <c r="DB699" t="s">
        <v>484</v>
      </c>
      <c r="DC699" t="s">
        <v>485</v>
      </c>
      <c r="DD699" t="s">
        <v>504</v>
      </c>
      <c r="DE699" t="s">
        <v>503</v>
      </c>
      <c r="DF699">
        <v>0</v>
      </c>
      <c r="DG699" t="s">
        <v>991</v>
      </c>
      <c r="DH699" t="s">
        <v>75</v>
      </c>
      <c r="DI699" t="s">
        <v>75</v>
      </c>
      <c r="DJ699" t="s">
        <v>75</v>
      </c>
      <c r="DK699" t="s">
        <v>75</v>
      </c>
    </row>
    <row r="700" spans="1:115" x14ac:dyDescent="0.35">
      <c r="A700" t="s">
        <v>860</v>
      </c>
      <c r="B700" t="s">
        <v>1181</v>
      </c>
      <c r="C700" t="s">
        <v>1182</v>
      </c>
      <c r="D700" t="s">
        <v>1183</v>
      </c>
      <c r="E700" t="s">
        <v>988</v>
      </c>
      <c r="F700" t="s">
        <v>1184</v>
      </c>
      <c r="G700" t="s">
        <v>242</v>
      </c>
      <c r="H700" t="s">
        <v>1024</v>
      </c>
      <c r="I700" t="s">
        <v>1185</v>
      </c>
      <c r="J700" t="s">
        <v>1186</v>
      </c>
      <c r="K700" t="s">
        <v>75</v>
      </c>
      <c r="L700" t="s">
        <v>242</v>
      </c>
      <c r="M700" t="s">
        <v>242</v>
      </c>
      <c r="N700" t="s">
        <v>990</v>
      </c>
      <c r="O700">
        <v>0</v>
      </c>
      <c r="P700">
        <v>0</v>
      </c>
      <c r="Q700">
        <v>0</v>
      </c>
      <c r="R700">
        <v>719</v>
      </c>
      <c r="S700">
        <v>799</v>
      </c>
      <c r="T700">
        <v>0</v>
      </c>
      <c r="U700">
        <v>719</v>
      </c>
      <c r="V700">
        <v>0</v>
      </c>
      <c r="W700">
        <v>0</v>
      </c>
      <c r="X700">
        <v>719</v>
      </c>
      <c r="Y700">
        <v>799</v>
      </c>
      <c r="Z700">
        <v>0</v>
      </c>
      <c r="AA700">
        <v>719</v>
      </c>
      <c r="AB700">
        <v>0</v>
      </c>
      <c r="AC700">
        <v>0</v>
      </c>
      <c r="AD700">
        <v>3</v>
      </c>
      <c r="AE700">
        <v>1</v>
      </c>
      <c r="AF700">
        <v>0</v>
      </c>
      <c r="AG700">
        <v>3</v>
      </c>
      <c r="AH700">
        <v>0</v>
      </c>
      <c r="AI700">
        <v>0</v>
      </c>
      <c r="AJ700">
        <v>3</v>
      </c>
      <c r="AK700">
        <v>1</v>
      </c>
      <c r="AL700">
        <v>0</v>
      </c>
      <c r="AM700">
        <v>3</v>
      </c>
      <c r="AN700">
        <v>0</v>
      </c>
      <c r="AO700">
        <v>0</v>
      </c>
      <c r="AP700">
        <v>1</v>
      </c>
      <c r="AQ700">
        <v>1</v>
      </c>
      <c r="AR700">
        <v>0</v>
      </c>
      <c r="AS700">
        <v>1</v>
      </c>
      <c r="AT700">
        <v>177</v>
      </c>
      <c r="AU700">
        <v>197</v>
      </c>
      <c r="AV700">
        <v>645</v>
      </c>
      <c r="AW700">
        <v>355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799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3</v>
      </c>
      <c r="CD700">
        <v>0</v>
      </c>
      <c r="CE700">
        <v>3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 t="s">
        <v>2</v>
      </c>
      <c r="CP700" t="s">
        <v>44</v>
      </c>
      <c r="CQ700" t="s">
        <v>868</v>
      </c>
      <c r="CR700" t="s">
        <v>869</v>
      </c>
      <c r="CS700" t="s">
        <v>688</v>
      </c>
      <c r="CT700" t="s">
        <v>860</v>
      </c>
      <c r="CU700" t="s">
        <v>858</v>
      </c>
      <c r="CV700" t="s">
        <v>690</v>
      </c>
      <c r="CW700">
        <v>2020</v>
      </c>
      <c r="CX700">
        <v>7</v>
      </c>
      <c r="CY700" t="s">
        <v>74</v>
      </c>
      <c r="CZ700" t="s">
        <v>691</v>
      </c>
      <c r="DA700" t="s">
        <v>70</v>
      </c>
      <c r="DB700" t="s">
        <v>687</v>
      </c>
      <c r="DC700" t="s">
        <v>689</v>
      </c>
      <c r="DD700" t="s">
        <v>75</v>
      </c>
      <c r="DE700" t="s">
        <v>75</v>
      </c>
      <c r="DF700">
        <v>1</v>
      </c>
      <c r="DG700" t="s">
        <v>991</v>
      </c>
      <c r="DH700" t="s">
        <v>75</v>
      </c>
      <c r="DI700" t="s">
        <v>75</v>
      </c>
      <c r="DJ700" t="s">
        <v>75</v>
      </c>
      <c r="DK700" t="s">
        <v>75</v>
      </c>
    </row>
    <row r="701" spans="1:115" x14ac:dyDescent="0.35">
      <c r="A701" t="s">
        <v>860</v>
      </c>
      <c r="B701" t="s">
        <v>985</v>
      </c>
      <c r="C701" t="s">
        <v>1017</v>
      </c>
      <c r="D701" t="s">
        <v>1030</v>
      </c>
      <c r="E701" t="s">
        <v>988</v>
      </c>
      <c r="F701" t="s">
        <v>1019</v>
      </c>
      <c r="G701" t="s">
        <v>242</v>
      </c>
      <c r="H701" t="s">
        <v>1024</v>
      </c>
      <c r="I701" t="s">
        <v>524</v>
      </c>
      <c r="J701" t="s">
        <v>1277</v>
      </c>
      <c r="K701" t="s">
        <v>75</v>
      </c>
      <c r="L701" t="s">
        <v>242</v>
      </c>
      <c r="M701" t="s">
        <v>242</v>
      </c>
      <c r="N701" t="s">
        <v>990</v>
      </c>
      <c r="O701">
        <v>0</v>
      </c>
      <c r="P701">
        <v>0</v>
      </c>
      <c r="Q701">
        <v>0</v>
      </c>
      <c r="R701">
        <v>0</v>
      </c>
      <c r="S701">
        <v>960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960</v>
      </c>
      <c r="Z701">
        <v>0</v>
      </c>
      <c r="AA701">
        <v>0</v>
      </c>
      <c r="AB701">
        <v>0</v>
      </c>
      <c r="AC701">
        <v>3</v>
      </c>
      <c r="AD701">
        <v>4</v>
      </c>
      <c r="AE701">
        <v>6</v>
      </c>
      <c r="AF701">
        <v>0</v>
      </c>
      <c r="AG701">
        <v>1</v>
      </c>
      <c r="AH701">
        <v>0</v>
      </c>
      <c r="AI701">
        <v>3</v>
      </c>
      <c r="AJ701">
        <v>4</v>
      </c>
      <c r="AK701">
        <v>5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237</v>
      </c>
      <c r="AV701">
        <v>392</v>
      </c>
      <c r="AW701">
        <v>568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960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3</v>
      </c>
      <c r="CC701">
        <v>1</v>
      </c>
      <c r="CD701">
        <v>3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 t="s">
        <v>2</v>
      </c>
      <c r="CP701" t="s">
        <v>44</v>
      </c>
      <c r="CQ701" t="s">
        <v>868</v>
      </c>
      <c r="CR701" t="s">
        <v>869</v>
      </c>
      <c r="CS701" t="s">
        <v>523</v>
      </c>
      <c r="CT701" t="s">
        <v>860</v>
      </c>
      <c r="CU701" t="s">
        <v>851</v>
      </c>
      <c r="CV701" t="s">
        <v>524</v>
      </c>
      <c r="CW701">
        <v>2020</v>
      </c>
      <c r="CX701">
        <v>5</v>
      </c>
      <c r="CY701" t="s">
        <v>74</v>
      </c>
      <c r="CZ701" t="s">
        <v>83</v>
      </c>
      <c r="DA701" t="s">
        <v>70</v>
      </c>
      <c r="DB701" t="s">
        <v>484</v>
      </c>
      <c r="DC701" t="s">
        <v>485</v>
      </c>
      <c r="DD701" t="s">
        <v>526</v>
      </c>
      <c r="DE701" t="s">
        <v>525</v>
      </c>
      <c r="DF701">
        <v>0</v>
      </c>
      <c r="DG701" t="s">
        <v>991</v>
      </c>
      <c r="DH701" t="s">
        <v>1278</v>
      </c>
      <c r="DI701" t="s">
        <v>75</v>
      </c>
      <c r="DJ701" t="s">
        <v>75</v>
      </c>
      <c r="DK701" t="s">
        <v>75</v>
      </c>
    </row>
    <row r="702" spans="1:115" x14ac:dyDescent="0.35">
      <c r="A702" t="s">
        <v>860</v>
      </c>
      <c r="B702" t="s">
        <v>1027</v>
      </c>
      <c r="C702" t="s">
        <v>1144</v>
      </c>
      <c r="D702" t="s">
        <v>1145</v>
      </c>
      <c r="E702" t="s">
        <v>988</v>
      </c>
      <c r="F702" t="s">
        <v>1146</v>
      </c>
      <c r="G702" t="s">
        <v>242</v>
      </c>
      <c r="H702" t="s">
        <v>1024</v>
      </c>
      <c r="I702" t="s">
        <v>465</v>
      </c>
      <c r="J702" t="s">
        <v>1233</v>
      </c>
      <c r="K702" t="s">
        <v>75</v>
      </c>
      <c r="L702" t="s">
        <v>242</v>
      </c>
      <c r="M702" t="s">
        <v>242</v>
      </c>
      <c r="N702" t="s">
        <v>990</v>
      </c>
      <c r="O702">
        <v>2949</v>
      </c>
      <c r="P702">
        <v>2949</v>
      </c>
      <c r="Q702">
        <v>0</v>
      </c>
      <c r="R702">
        <v>28133</v>
      </c>
      <c r="S702">
        <v>16752</v>
      </c>
      <c r="T702">
        <v>0</v>
      </c>
      <c r="U702">
        <v>31082</v>
      </c>
      <c r="V702">
        <v>-1109</v>
      </c>
      <c r="W702">
        <v>0</v>
      </c>
      <c r="X702">
        <v>8393</v>
      </c>
      <c r="Y702">
        <v>16752</v>
      </c>
      <c r="Z702">
        <v>0</v>
      </c>
      <c r="AA702">
        <v>7284</v>
      </c>
      <c r="AB702">
        <v>1</v>
      </c>
      <c r="AC702">
        <v>2</v>
      </c>
      <c r="AD702">
        <v>8</v>
      </c>
      <c r="AE702">
        <v>21</v>
      </c>
      <c r="AF702">
        <v>0</v>
      </c>
      <c r="AG702">
        <v>7</v>
      </c>
      <c r="AH702">
        <v>1</v>
      </c>
      <c r="AI702">
        <v>0</v>
      </c>
      <c r="AJ702">
        <v>1</v>
      </c>
      <c r="AK702">
        <v>16</v>
      </c>
      <c r="AL702">
        <v>0</v>
      </c>
      <c r="AM702">
        <v>2</v>
      </c>
      <c r="AN702">
        <v>0</v>
      </c>
      <c r="AO702">
        <v>0</v>
      </c>
      <c r="AP702">
        <v>1</v>
      </c>
      <c r="AQ702">
        <v>6</v>
      </c>
      <c r="AR702">
        <v>0</v>
      </c>
      <c r="AS702">
        <v>1</v>
      </c>
      <c r="AT702">
        <v>6035</v>
      </c>
      <c r="AU702">
        <v>4152</v>
      </c>
      <c r="AV702">
        <v>25742</v>
      </c>
      <c r="AW702">
        <v>5058</v>
      </c>
      <c r="AX702">
        <v>0</v>
      </c>
      <c r="AY702">
        <v>0</v>
      </c>
      <c r="AZ702">
        <v>0</v>
      </c>
      <c r="BA702">
        <v>0</v>
      </c>
      <c r="BB702">
        <v>4140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17317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17059</v>
      </c>
      <c r="BQ702">
        <v>0</v>
      </c>
      <c r="BR702">
        <v>0</v>
      </c>
      <c r="BS702">
        <v>0</v>
      </c>
      <c r="BT702">
        <v>0</v>
      </c>
      <c r="BU702">
        <v>6</v>
      </c>
      <c r="BV702">
        <v>6</v>
      </c>
      <c r="BW702">
        <v>0</v>
      </c>
      <c r="BX702">
        <v>0</v>
      </c>
      <c r="BY702">
        <v>1</v>
      </c>
      <c r="BZ702">
        <v>0</v>
      </c>
      <c r="CA702">
        <v>1</v>
      </c>
      <c r="CB702">
        <v>1</v>
      </c>
      <c r="CC702">
        <v>2</v>
      </c>
      <c r="CD702">
        <v>1</v>
      </c>
      <c r="CE702">
        <v>2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 t="s">
        <v>2</v>
      </c>
      <c r="CP702" t="s">
        <v>44</v>
      </c>
      <c r="CQ702" t="s">
        <v>864</v>
      </c>
      <c r="CR702" t="s">
        <v>865</v>
      </c>
      <c r="CS702" t="s">
        <v>464</v>
      </c>
      <c r="CT702" t="s">
        <v>860</v>
      </c>
      <c r="CU702" t="s">
        <v>855</v>
      </c>
      <c r="CV702" t="s">
        <v>465</v>
      </c>
      <c r="CW702">
        <v>2020</v>
      </c>
      <c r="CX702">
        <v>5</v>
      </c>
      <c r="CY702" t="s">
        <v>74</v>
      </c>
      <c r="CZ702" t="s">
        <v>451</v>
      </c>
      <c r="DA702" t="s">
        <v>70</v>
      </c>
      <c r="DB702" t="s">
        <v>450</v>
      </c>
      <c r="DC702" t="s">
        <v>453</v>
      </c>
      <c r="DD702" t="s">
        <v>467</v>
      </c>
      <c r="DE702" t="s">
        <v>466</v>
      </c>
      <c r="DF702">
        <v>7</v>
      </c>
      <c r="DG702" t="s">
        <v>991</v>
      </c>
      <c r="DH702" t="s">
        <v>75</v>
      </c>
      <c r="DI702" t="s">
        <v>75</v>
      </c>
      <c r="DJ702" t="s">
        <v>75</v>
      </c>
      <c r="DK702" t="s">
        <v>75</v>
      </c>
    </row>
    <row r="703" spans="1:115" x14ac:dyDescent="0.35">
      <c r="A703" t="s">
        <v>860</v>
      </c>
      <c r="B703" t="s">
        <v>994</v>
      </c>
      <c r="C703" t="s">
        <v>1004</v>
      </c>
      <c r="D703" t="s">
        <v>1005</v>
      </c>
      <c r="E703" t="s">
        <v>988</v>
      </c>
      <c r="F703" t="s">
        <v>1006</v>
      </c>
      <c r="G703" t="s">
        <v>75</v>
      </c>
      <c r="H703" t="s">
        <v>75</v>
      </c>
      <c r="I703" t="s">
        <v>1007</v>
      </c>
      <c r="J703" t="s">
        <v>1008</v>
      </c>
      <c r="K703" t="s">
        <v>75</v>
      </c>
      <c r="L703" t="s">
        <v>242</v>
      </c>
      <c r="M703" t="s">
        <v>304</v>
      </c>
      <c r="N703" t="s">
        <v>990</v>
      </c>
      <c r="O703">
        <v>647</v>
      </c>
      <c r="P703">
        <v>647</v>
      </c>
      <c r="Q703">
        <v>0</v>
      </c>
      <c r="R703">
        <v>55177</v>
      </c>
      <c r="S703">
        <v>47641</v>
      </c>
      <c r="T703">
        <v>44082</v>
      </c>
      <c r="U703">
        <v>55824</v>
      </c>
      <c r="V703">
        <v>0</v>
      </c>
      <c r="W703">
        <v>0</v>
      </c>
      <c r="X703">
        <v>0</v>
      </c>
      <c r="Y703">
        <v>-773</v>
      </c>
      <c r="Z703">
        <v>44082</v>
      </c>
      <c r="AA703">
        <v>0</v>
      </c>
      <c r="AB703">
        <v>0</v>
      </c>
      <c r="AC703">
        <v>0</v>
      </c>
      <c r="AD703">
        <v>1</v>
      </c>
      <c r="AE703">
        <v>5</v>
      </c>
      <c r="AF703">
        <v>7</v>
      </c>
      <c r="AG703">
        <v>1</v>
      </c>
      <c r="AH703">
        <v>0</v>
      </c>
      <c r="AI703">
        <v>0</v>
      </c>
      <c r="AJ703">
        <v>0</v>
      </c>
      <c r="AK703">
        <v>4</v>
      </c>
      <c r="AL703">
        <v>6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3</v>
      </c>
      <c r="AS703">
        <v>0</v>
      </c>
      <c r="AT703">
        <v>14063</v>
      </c>
      <c r="AU703">
        <v>12086</v>
      </c>
      <c r="AV703">
        <v>50848</v>
      </c>
      <c r="AW703">
        <v>44855</v>
      </c>
      <c r="AX703">
        <v>18669</v>
      </c>
      <c r="AY703">
        <v>0</v>
      </c>
      <c r="AZ703">
        <v>0</v>
      </c>
      <c r="BA703">
        <v>0</v>
      </c>
      <c r="BB703">
        <v>-1</v>
      </c>
      <c r="BC703">
        <v>10001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48414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48206</v>
      </c>
      <c r="BQ703">
        <v>0</v>
      </c>
      <c r="BR703">
        <v>0</v>
      </c>
      <c r="BS703">
        <v>0</v>
      </c>
      <c r="BT703">
        <v>0</v>
      </c>
      <c r="BU703">
        <v>3</v>
      </c>
      <c r="BV703">
        <v>3</v>
      </c>
      <c r="BW703">
        <v>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 t="s">
        <v>2</v>
      </c>
      <c r="CP703" t="s">
        <v>44</v>
      </c>
      <c r="CQ703" t="s">
        <v>862</v>
      </c>
      <c r="CR703" t="s">
        <v>863</v>
      </c>
      <c r="CS703" t="s">
        <v>284</v>
      </c>
      <c r="CT703" t="s">
        <v>860</v>
      </c>
      <c r="CU703" t="s">
        <v>852</v>
      </c>
      <c r="CV703" t="s">
        <v>286</v>
      </c>
      <c r="CW703">
        <v>2017</v>
      </c>
      <c r="CX703">
        <v>10</v>
      </c>
      <c r="CY703" t="s">
        <v>74</v>
      </c>
      <c r="CZ703" t="s">
        <v>217</v>
      </c>
      <c r="DA703" t="s">
        <v>70</v>
      </c>
      <c r="DB703" t="s">
        <v>283</v>
      </c>
      <c r="DC703" t="s">
        <v>285</v>
      </c>
      <c r="DD703" t="s">
        <v>288</v>
      </c>
      <c r="DE703" t="s">
        <v>287</v>
      </c>
      <c r="DF703">
        <v>3</v>
      </c>
      <c r="DG703" t="s">
        <v>991</v>
      </c>
      <c r="DH703" t="s">
        <v>75</v>
      </c>
      <c r="DI703" t="s">
        <v>75</v>
      </c>
      <c r="DJ703" t="s">
        <v>75</v>
      </c>
      <c r="DK703" t="s">
        <v>75</v>
      </c>
    </row>
    <row r="704" spans="1:115" x14ac:dyDescent="0.35">
      <c r="A704" t="s">
        <v>860</v>
      </c>
      <c r="B704" t="s">
        <v>985</v>
      </c>
      <c r="C704" t="s">
        <v>986</v>
      </c>
      <c r="D704" t="s">
        <v>992</v>
      </c>
      <c r="E704" t="s">
        <v>988</v>
      </c>
      <c r="F704" t="s">
        <v>989</v>
      </c>
      <c r="G704" t="s">
        <v>242</v>
      </c>
      <c r="H704" t="s">
        <v>1024</v>
      </c>
      <c r="I704" t="s">
        <v>1054</v>
      </c>
      <c r="J704" t="s">
        <v>1055</v>
      </c>
      <c r="K704" t="s">
        <v>75</v>
      </c>
      <c r="L704" t="s">
        <v>242</v>
      </c>
      <c r="M704" t="s">
        <v>715</v>
      </c>
      <c r="N704" t="s">
        <v>990</v>
      </c>
      <c r="O704">
        <v>0</v>
      </c>
      <c r="P704">
        <v>0</v>
      </c>
      <c r="Q704">
        <v>0</v>
      </c>
      <c r="R704">
        <v>514</v>
      </c>
      <c r="S704">
        <v>605</v>
      </c>
      <c r="T704">
        <v>0</v>
      </c>
      <c r="U704">
        <v>514</v>
      </c>
      <c r="V704">
        <v>0</v>
      </c>
      <c r="W704">
        <v>0</v>
      </c>
      <c r="X704">
        <v>0</v>
      </c>
      <c r="Y704">
        <v>605</v>
      </c>
      <c r="Z704">
        <v>0</v>
      </c>
      <c r="AA704">
        <v>0</v>
      </c>
      <c r="AB704">
        <v>0</v>
      </c>
      <c r="AC704">
        <v>1</v>
      </c>
      <c r="AD704">
        <v>2</v>
      </c>
      <c r="AE704">
        <v>2</v>
      </c>
      <c r="AF704">
        <v>0</v>
      </c>
      <c r="AG704">
        <v>1</v>
      </c>
      <c r="AH704">
        <v>0</v>
      </c>
      <c r="AI704">
        <v>0</v>
      </c>
      <c r="AJ704">
        <v>1</v>
      </c>
      <c r="AK704">
        <v>2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127</v>
      </c>
      <c r="AV704">
        <v>907</v>
      </c>
      <c r="AW704">
        <v>212</v>
      </c>
      <c r="AX704">
        <v>0</v>
      </c>
      <c r="AY704">
        <v>0</v>
      </c>
      <c r="AZ704">
        <v>0</v>
      </c>
      <c r="BA704">
        <v>0</v>
      </c>
      <c r="BB704">
        <v>150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514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510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 t="s">
        <v>2</v>
      </c>
      <c r="CP704" t="s">
        <v>44</v>
      </c>
      <c r="CQ704" t="s">
        <v>868</v>
      </c>
      <c r="CR704" t="s">
        <v>869</v>
      </c>
      <c r="CS704" t="s">
        <v>714</v>
      </c>
      <c r="CT704" t="s">
        <v>860</v>
      </c>
      <c r="CU704" t="s">
        <v>851</v>
      </c>
      <c r="CV704" t="s">
        <v>715</v>
      </c>
      <c r="CW704">
        <v>2020</v>
      </c>
      <c r="CX704">
        <v>2</v>
      </c>
      <c r="CY704" t="s">
        <v>74</v>
      </c>
      <c r="CZ704" t="s">
        <v>76</v>
      </c>
      <c r="DA704" t="s">
        <v>70</v>
      </c>
      <c r="DB704" t="s">
        <v>714</v>
      </c>
      <c r="DC704" t="s">
        <v>156</v>
      </c>
      <c r="DD704" t="s">
        <v>717</v>
      </c>
      <c r="DE704" t="s">
        <v>716</v>
      </c>
      <c r="DF704">
        <v>1</v>
      </c>
      <c r="DG704" t="s">
        <v>991</v>
      </c>
      <c r="DH704" t="s">
        <v>75</v>
      </c>
      <c r="DI704" t="s">
        <v>75</v>
      </c>
      <c r="DJ704" t="s">
        <v>75</v>
      </c>
      <c r="DK704" t="s">
        <v>75</v>
      </c>
    </row>
    <row r="705" spans="1:115" x14ac:dyDescent="0.35">
      <c r="A705" t="s">
        <v>860</v>
      </c>
      <c r="B705" t="s">
        <v>985</v>
      </c>
      <c r="C705" t="s">
        <v>986</v>
      </c>
      <c r="D705" t="s">
        <v>992</v>
      </c>
      <c r="E705" t="s">
        <v>988</v>
      </c>
      <c r="F705" t="s">
        <v>989</v>
      </c>
      <c r="G705" t="s">
        <v>242</v>
      </c>
      <c r="H705" t="s">
        <v>1024</v>
      </c>
      <c r="I705" t="s">
        <v>736</v>
      </c>
      <c r="J705" t="s">
        <v>1209</v>
      </c>
      <c r="K705" t="s">
        <v>75</v>
      </c>
      <c r="L705" t="s">
        <v>242</v>
      </c>
      <c r="M705" t="s">
        <v>736</v>
      </c>
      <c r="N705" t="s">
        <v>990</v>
      </c>
      <c r="O705">
        <v>-444</v>
      </c>
      <c r="P705">
        <v>-444</v>
      </c>
      <c r="Q705">
        <v>0</v>
      </c>
      <c r="R705">
        <v>8536</v>
      </c>
      <c r="S705">
        <v>6917</v>
      </c>
      <c r="T705">
        <v>0</v>
      </c>
      <c r="U705">
        <v>8092</v>
      </c>
      <c r="V705">
        <v>326</v>
      </c>
      <c r="W705">
        <v>0</v>
      </c>
      <c r="X705">
        <v>1357</v>
      </c>
      <c r="Y705">
        <v>6917</v>
      </c>
      <c r="Z705">
        <v>0</v>
      </c>
      <c r="AA705">
        <v>1683</v>
      </c>
      <c r="AB705">
        <v>5</v>
      </c>
      <c r="AC705">
        <v>9</v>
      </c>
      <c r="AD705">
        <v>17</v>
      </c>
      <c r="AE705">
        <v>46</v>
      </c>
      <c r="AF705">
        <v>0</v>
      </c>
      <c r="AG705">
        <v>13</v>
      </c>
      <c r="AH705">
        <v>4</v>
      </c>
      <c r="AI705">
        <v>2</v>
      </c>
      <c r="AJ705">
        <v>7</v>
      </c>
      <c r="AK705">
        <v>32</v>
      </c>
      <c r="AL705">
        <v>0</v>
      </c>
      <c r="AM705">
        <v>9</v>
      </c>
      <c r="AN705">
        <v>1</v>
      </c>
      <c r="AO705">
        <v>0</v>
      </c>
      <c r="AP705">
        <v>2</v>
      </c>
      <c r="AQ705">
        <v>8</v>
      </c>
      <c r="AR705">
        <v>0</v>
      </c>
      <c r="AS705">
        <v>3</v>
      </c>
      <c r="AT705">
        <v>1826</v>
      </c>
      <c r="AU705">
        <v>1673</v>
      </c>
      <c r="AV705">
        <v>7495</v>
      </c>
      <c r="AW705">
        <v>2355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2333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2293</v>
      </c>
      <c r="BQ705">
        <v>0</v>
      </c>
      <c r="BR705">
        <v>0</v>
      </c>
      <c r="BS705">
        <v>0</v>
      </c>
      <c r="BT705">
        <v>0</v>
      </c>
      <c r="BU705">
        <v>2</v>
      </c>
      <c r="BV705">
        <v>2</v>
      </c>
      <c r="BW705">
        <v>0</v>
      </c>
      <c r="BX705">
        <v>1</v>
      </c>
      <c r="BY705">
        <v>3</v>
      </c>
      <c r="BZ705">
        <v>1</v>
      </c>
      <c r="CA705">
        <v>2</v>
      </c>
      <c r="CB705">
        <v>5</v>
      </c>
      <c r="CC705">
        <v>8</v>
      </c>
      <c r="CD705">
        <v>6</v>
      </c>
      <c r="CE705">
        <v>9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 t="s">
        <v>2</v>
      </c>
      <c r="CP705" t="s">
        <v>44</v>
      </c>
      <c r="CQ705" t="s">
        <v>864</v>
      </c>
      <c r="CR705" t="s">
        <v>865</v>
      </c>
      <c r="CS705" t="s">
        <v>735</v>
      </c>
      <c r="CT705" t="s">
        <v>860</v>
      </c>
      <c r="CU705" t="s">
        <v>851</v>
      </c>
      <c r="CV705" t="s">
        <v>736</v>
      </c>
      <c r="CW705">
        <v>2020</v>
      </c>
      <c r="CX705">
        <v>6</v>
      </c>
      <c r="CY705" t="s">
        <v>74</v>
      </c>
      <c r="CZ705" t="s">
        <v>76</v>
      </c>
      <c r="DA705" t="s">
        <v>70</v>
      </c>
      <c r="DB705" t="s">
        <v>735</v>
      </c>
      <c r="DC705" t="s">
        <v>156</v>
      </c>
      <c r="DD705" t="s">
        <v>738</v>
      </c>
      <c r="DE705" t="s">
        <v>737</v>
      </c>
      <c r="DF705">
        <v>4</v>
      </c>
      <c r="DG705" t="s">
        <v>991</v>
      </c>
      <c r="DH705" t="s">
        <v>75</v>
      </c>
      <c r="DI705" t="s">
        <v>75</v>
      </c>
      <c r="DJ705" t="s">
        <v>75</v>
      </c>
      <c r="DK705" t="s">
        <v>75</v>
      </c>
    </row>
    <row r="706" spans="1:115" x14ac:dyDescent="0.35">
      <c r="A706" t="s">
        <v>860</v>
      </c>
      <c r="B706" t="s">
        <v>985</v>
      </c>
      <c r="C706" t="s">
        <v>986</v>
      </c>
      <c r="D706" t="s">
        <v>1039</v>
      </c>
      <c r="E706" t="s">
        <v>988</v>
      </c>
      <c r="F706" t="s">
        <v>989</v>
      </c>
      <c r="G706" t="s">
        <v>242</v>
      </c>
      <c r="H706" t="s">
        <v>1024</v>
      </c>
      <c r="I706" t="s">
        <v>1210</v>
      </c>
      <c r="J706" t="s">
        <v>1211</v>
      </c>
      <c r="K706" t="s">
        <v>75</v>
      </c>
      <c r="L706" t="s">
        <v>242</v>
      </c>
      <c r="M706" t="s">
        <v>740</v>
      </c>
      <c r="N706" t="s">
        <v>990</v>
      </c>
      <c r="O706">
        <v>1969</v>
      </c>
      <c r="P706">
        <v>1969</v>
      </c>
      <c r="Q706">
        <v>0</v>
      </c>
      <c r="R706">
        <v>13447</v>
      </c>
      <c r="S706">
        <v>858</v>
      </c>
      <c r="T706">
        <v>0</v>
      </c>
      <c r="U706">
        <v>15416</v>
      </c>
      <c r="V706">
        <v>1950</v>
      </c>
      <c r="W706">
        <v>0</v>
      </c>
      <c r="X706">
        <v>12610</v>
      </c>
      <c r="Y706">
        <v>858</v>
      </c>
      <c r="Z706">
        <v>0</v>
      </c>
      <c r="AA706">
        <v>14560</v>
      </c>
      <c r="AB706">
        <v>9</v>
      </c>
      <c r="AC706">
        <v>2</v>
      </c>
      <c r="AD706">
        <v>11</v>
      </c>
      <c r="AE706">
        <v>7</v>
      </c>
      <c r="AF706">
        <v>0</v>
      </c>
      <c r="AG706">
        <v>18</v>
      </c>
      <c r="AH706">
        <v>7</v>
      </c>
      <c r="AI706">
        <v>1</v>
      </c>
      <c r="AJ706">
        <v>9</v>
      </c>
      <c r="AK706">
        <v>4</v>
      </c>
      <c r="AL706">
        <v>0</v>
      </c>
      <c r="AM706">
        <v>15</v>
      </c>
      <c r="AN706">
        <v>2</v>
      </c>
      <c r="AO706">
        <v>0</v>
      </c>
      <c r="AP706">
        <v>5</v>
      </c>
      <c r="AQ706">
        <v>1</v>
      </c>
      <c r="AR706">
        <v>0</v>
      </c>
      <c r="AS706">
        <v>7</v>
      </c>
      <c r="AT706">
        <v>3542</v>
      </c>
      <c r="AU706">
        <v>212</v>
      </c>
      <c r="AV706">
        <v>7263</v>
      </c>
      <c r="AW706">
        <v>33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858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836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1</v>
      </c>
      <c r="BW706">
        <v>0</v>
      </c>
      <c r="BX706">
        <v>2</v>
      </c>
      <c r="BY706">
        <v>7</v>
      </c>
      <c r="BZ706">
        <v>1</v>
      </c>
      <c r="CA706">
        <v>2</v>
      </c>
      <c r="CB706">
        <v>8</v>
      </c>
      <c r="CC706">
        <v>13</v>
      </c>
      <c r="CD706">
        <v>8</v>
      </c>
      <c r="CE706">
        <v>15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 t="s">
        <v>2</v>
      </c>
      <c r="CP706" t="s">
        <v>44</v>
      </c>
      <c r="CQ706" t="s">
        <v>864</v>
      </c>
      <c r="CR706" t="s">
        <v>865</v>
      </c>
      <c r="CS706" t="s">
        <v>739</v>
      </c>
      <c r="CT706" t="s">
        <v>860</v>
      </c>
      <c r="CU706" t="s">
        <v>851</v>
      </c>
      <c r="CV706" t="s">
        <v>740</v>
      </c>
      <c r="CW706">
        <v>2020</v>
      </c>
      <c r="CX706">
        <v>6</v>
      </c>
      <c r="CY706" t="s">
        <v>74</v>
      </c>
      <c r="CZ706" t="s">
        <v>76</v>
      </c>
      <c r="DA706" t="s">
        <v>70</v>
      </c>
      <c r="DB706" t="s">
        <v>739</v>
      </c>
      <c r="DC706" t="s">
        <v>92</v>
      </c>
      <c r="DD706" t="s">
        <v>154</v>
      </c>
      <c r="DE706" t="s">
        <v>741</v>
      </c>
      <c r="DF706">
        <v>8</v>
      </c>
      <c r="DG706" t="s">
        <v>991</v>
      </c>
      <c r="DH706" t="s">
        <v>75</v>
      </c>
      <c r="DI706" t="s">
        <v>75</v>
      </c>
      <c r="DJ706" t="s">
        <v>75</v>
      </c>
      <c r="DK706" t="s">
        <v>75</v>
      </c>
    </row>
    <row r="707" spans="1:115" x14ac:dyDescent="0.35">
      <c r="A707" t="s">
        <v>860</v>
      </c>
      <c r="B707" t="s">
        <v>994</v>
      </c>
      <c r="C707" t="s">
        <v>1004</v>
      </c>
      <c r="D707" t="s">
        <v>1005</v>
      </c>
      <c r="E707" t="s">
        <v>988</v>
      </c>
      <c r="F707" t="s">
        <v>1006</v>
      </c>
      <c r="G707" t="s">
        <v>242</v>
      </c>
      <c r="H707" t="s">
        <v>1024</v>
      </c>
      <c r="I707" t="s">
        <v>304</v>
      </c>
      <c r="J707" t="s">
        <v>1009</v>
      </c>
      <c r="K707" t="s">
        <v>75</v>
      </c>
      <c r="L707" t="s">
        <v>242</v>
      </c>
      <c r="M707" t="s">
        <v>304</v>
      </c>
      <c r="N707" t="s">
        <v>990</v>
      </c>
      <c r="O707">
        <v>874</v>
      </c>
      <c r="P707">
        <v>874</v>
      </c>
      <c r="Q707">
        <v>0</v>
      </c>
      <c r="R707">
        <v>7762</v>
      </c>
      <c r="S707">
        <v>1443</v>
      </c>
      <c r="T707">
        <v>0</v>
      </c>
      <c r="U707">
        <v>8636</v>
      </c>
      <c r="V707">
        <v>874</v>
      </c>
      <c r="W707">
        <v>0</v>
      </c>
      <c r="X707">
        <v>6213</v>
      </c>
      <c r="Y707">
        <v>1443</v>
      </c>
      <c r="Z707">
        <v>0</v>
      </c>
      <c r="AA707">
        <v>7087</v>
      </c>
      <c r="AB707">
        <v>2</v>
      </c>
      <c r="AC707">
        <v>14</v>
      </c>
      <c r="AD707">
        <v>38</v>
      </c>
      <c r="AE707">
        <v>43</v>
      </c>
      <c r="AF707">
        <v>2</v>
      </c>
      <c r="AG707">
        <v>26</v>
      </c>
      <c r="AH707">
        <v>2</v>
      </c>
      <c r="AI707">
        <v>11</v>
      </c>
      <c r="AJ707">
        <v>27</v>
      </c>
      <c r="AK707">
        <v>33</v>
      </c>
      <c r="AL707">
        <v>1</v>
      </c>
      <c r="AM707">
        <v>18</v>
      </c>
      <c r="AN707">
        <v>1</v>
      </c>
      <c r="AO707">
        <v>0</v>
      </c>
      <c r="AP707">
        <v>2</v>
      </c>
      <c r="AQ707">
        <v>2</v>
      </c>
      <c r="AR707">
        <v>0</v>
      </c>
      <c r="AS707">
        <v>3</v>
      </c>
      <c r="AT707">
        <v>1782</v>
      </c>
      <c r="AU707">
        <v>356</v>
      </c>
      <c r="AV707">
        <v>3709</v>
      </c>
      <c r="AW707">
        <v>553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959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945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1</v>
      </c>
      <c r="BW707">
        <v>0</v>
      </c>
      <c r="BX707">
        <v>1</v>
      </c>
      <c r="BY707">
        <v>3</v>
      </c>
      <c r="BZ707">
        <v>0</v>
      </c>
      <c r="CA707">
        <v>2</v>
      </c>
      <c r="CB707">
        <v>13</v>
      </c>
      <c r="CC707">
        <v>18</v>
      </c>
      <c r="CD707">
        <v>13</v>
      </c>
      <c r="CE707">
        <v>18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 t="s">
        <v>2</v>
      </c>
      <c r="CP707" t="s">
        <v>44</v>
      </c>
      <c r="CQ707" t="s">
        <v>864</v>
      </c>
      <c r="CR707" t="s">
        <v>865</v>
      </c>
      <c r="CS707" t="s">
        <v>355</v>
      </c>
      <c r="CT707" t="s">
        <v>860</v>
      </c>
      <c r="CU707" t="s">
        <v>852</v>
      </c>
      <c r="CV707" t="s">
        <v>356</v>
      </c>
      <c r="CW707">
        <v>2019</v>
      </c>
      <c r="CX707">
        <v>10</v>
      </c>
      <c r="CY707" t="s">
        <v>74</v>
      </c>
      <c r="CZ707" t="s">
        <v>217</v>
      </c>
      <c r="DA707" t="s">
        <v>70</v>
      </c>
      <c r="DB707" t="s">
        <v>283</v>
      </c>
      <c r="DC707" t="s">
        <v>285</v>
      </c>
      <c r="DD707" t="s">
        <v>358</v>
      </c>
      <c r="DE707" t="s">
        <v>357</v>
      </c>
      <c r="DF707">
        <v>3</v>
      </c>
      <c r="DG707" t="s">
        <v>991</v>
      </c>
      <c r="DH707" t="s">
        <v>75</v>
      </c>
      <c r="DI707" t="s">
        <v>75</v>
      </c>
      <c r="DJ707" t="s">
        <v>75</v>
      </c>
      <c r="DK707" t="s">
        <v>75</v>
      </c>
    </row>
    <row r="708" spans="1:115" x14ac:dyDescent="0.35">
      <c r="A708" t="s">
        <v>860</v>
      </c>
      <c r="B708" t="s">
        <v>1027</v>
      </c>
      <c r="C708" t="s">
        <v>1028</v>
      </c>
      <c r="D708" t="s">
        <v>1237</v>
      </c>
      <c r="E708" t="s">
        <v>988</v>
      </c>
      <c r="F708" t="s">
        <v>1029</v>
      </c>
      <c r="G708" t="s">
        <v>242</v>
      </c>
      <c r="H708" t="s">
        <v>1024</v>
      </c>
      <c r="I708" t="s">
        <v>1238</v>
      </c>
      <c r="J708" t="s">
        <v>1239</v>
      </c>
      <c r="K708" t="s">
        <v>75</v>
      </c>
      <c r="L708" t="s">
        <v>242</v>
      </c>
      <c r="M708" t="s">
        <v>242</v>
      </c>
      <c r="N708" t="s">
        <v>990</v>
      </c>
      <c r="O708">
        <v>2996</v>
      </c>
      <c r="P708">
        <v>2996</v>
      </c>
      <c r="Q708">
        <v>0</v>
      </c>
      <c r="R708">
        <v>10064</v>
      </c>
      <c r="S708">
        <v>1614</v>
      </c>
      <c r="T708">
        <v>0</v>
      </c>
      <c r="U708">
        <v>13060</v>
      </c>
      <c r="V708">
        <v>2996</v>
      </c>
      <c r="W708">
        <v>0</v>
      </c>
      <c r="X708">
        <v>8244</v>
      </c>
      <c r="Y708">
        <v>1614</v>
      </c>
      <c r="Z708">
        <v>0</v>
      </c>
      <c r="AA708">
        <v>11240</v>
      </c>
      <c r="AB708">
        <v>12</v>
      </c>
      <c r="AC708">
        <v>3</v>
      </c>
      <c r="AD708">
        <v>29</v>
      </c>
      <c r="AE708">
        <v>10</v>
      </c>
      <c r="AF708">
        <v>0</v>
      </c>
      <c r="AG708">
        <v>38</v>
      </c>
      <c r="AH708">
        <v>9</v>
      </c>
      <c r="AI708">
        <v>3</v>
      </c>
      <c r="AJ708">
        <v>23</v>
      </c>
      <c r="AK708">
        <v>4</v>
      </c>
      <c r="AL708">
        <v>0</v>
      </c>
      <c r="AM708">
        <v>29</v>
      </c>
      <c r="AN708">
        <v>3</v>
      </c>
      <c r="AO708">
        <v>0</v>
      </c>
      <c r="AP708">
        <v>10</v>
      </c>
      <c r="AQ708">
        <v>3</v>
      </c>
      <c r="AR708">
        <v>0</v>
      </c>
      <c r="AS708">
        <v>13</v>
      </c>
      <c r="AT708">
        <v>3212</v>
      </c>
      <c r="AU708">
        <v>398</v>
      </c>
      <c r="AV708">
        <v>5679</v>
      </c>
      <c r="AW708">
        <v>265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444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441</v>
      </c>
      <c r="BQ708">
        <v>0</v>
      </c>
      <c r="BR708">
        <v>0</v>
      </c>
      <c r="BS708">
        <v>0</v>
      </c>
      <c r="BT708">
        <v>0</v>
      </c>
      <c r="BU708">
        <v>3</v>
      </c>
      <c r="BV708">
        <v>3</v>
      </c>
      <c r="BW708">
        <v>0</v>
      </c>
      <c r="BX708">
        <v>3</v>
      </c>
      <c r="BY708">
        <v>13</v>
      </c>
      <c r="BZ708">
        <v>3</v>
      </c>
      <c r="CA708">
        <v>8</v>
      </c>
      <c r="CB708">
        <v>12</v>
      </c>
      <c r="CC708">
        <v>28</v>
      </c>
      <c r="CD708">
        <v>13</v>
      </c>
      <c r="CE708">
        <v>30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 t="s">
        <v>2</v>
      </c>
      <c r="CP708" t="s">
        <v>44</v>
      </c>
      <c r="CQ708" t="s">
        <v>864</v>
      </c>
      <c r="CR708" t="s">
        <v>865</v>
      </c>
      <c r="CS708" t="s">
        <v>475</v>
      </c>
      <c r="CT708" t="s">
        <v>860</v>
      </c>
      <c r="CU708" t="s">
        <v>855</v>
      </c>
      <c r="CV708" t="s">
        <v>477</v>
      </c>
      <c r="CW708">
        <v>2020</v>
      </c>
      <c r="CX708">
        <v>7</v>
      </c>
      <c r="CY708" t="s">
        <v>74</v>
      </c>
      <c r="CZ708" t="s">
        <v>451</v>
      </c>
      <c r="DA708" t="s">
        <v>70</v>
      </c>
      <c r="DB708" t="s">
        <v>450</v>
      </c>
      <c r="DC708" t="s">
        <v>476</v>
      </c>
      <c r="DD708" t="s">
        <v>479</v>
      </c>
      <c r="DE708" t="s">
        <v>478</v>
      </c>
      <c r="DF708">
        <v>16</v>
      </c>
      <c r="DG708" t="s">
        <v>991</v>
      </c>
      <c r="DH708" t="s">
        <v>75</v>
      </c>
      <c r="DI708" t="s">
        <v>75</v>
      </c>
      <c r="DJ708" t="s">
        <v>75</v>
      </c>
      <c r="DK708" t="s">
        <v>75</v>
      </c>
    </row>
    <row r="709" spans="1:115" x14ac:dyDescent="0.35">
      <c r="A709" t="s">
        <v>860</v>
      </c>
      <c r="B709" t="s">
        <v>985</v>
      </c>
      <c r="C709" t="s">
        <v>986</v>
      </c>
      <c r="D709" t="s">
        <v>1124</v>
      </c>
      <c r="E709" t="s">
        <v>988</v>
      </c>
      <c r="F709" t="s">
        <v>989</v>
      </c>
      <c r="G709" t="s">
        <v>242</v>
      </c>
      <c r="H709" t="s">
        <v>1024</v>
      </c>
      <c r="I709" t="s">
        <v>669</v>
      </c>
      <c r="J709" t="s">
        <v>1173</v>
      </c>
      <c r="K709" t="s">
        <v>75</v>
      </c>
      <c r="L709" t="s">
        <v>242</v>
      </c>
      <c r="M709" t="s">
        <v>242</v>
      </c>
      <c r="N709" t="s">
        <v>990</v>
      </c>
      <c r="O709">
        <v>432</v>
      </c>
      <c r="P709">
        <v>432</v>
      </c>
      <c r="Q709">
        <v>0</v>
      </c>
      <c r="R709">
        <v>36564</v>
      </c>
      <c r="S709">
        <v>1611</v>
      </c>
      <c r="T709">
        <v>0</v>
      </c>
      <c r="U709">
        <v>36996</v>
      </c>
      <c r="V709">
        <v>432</v>
      </c>
      <c r="W709">
        <v>0</v>
      </c>
      <c r="X709">
        <v>34909</v>
      </c>
      <c r="Y709">
        <v>1611</v>
      </c>
      <c r="Z709">
        <v>0</v>
      </c>
      <c r="AA709">
        <v>35341</v>
      </c>
      <c r="AB709">
        <v>2</v>
      </c>
      <c r="AC709">
        <v>3</v>
      </c>
      <c r="AD709">
        <v>14</v>
      </c>
      <c r="AE709">
        <v>7</v>
      </c>
      <c r="AF709">
        <v>0</v>
      </c>
      <c r="AG709">
        <v>13</v>
      </c>
      <c r="AH709">
        <v>1</v>
      </c>
      <c r="AI709">
        <v>0</v>
      </c>
      <c r="AJ709">
        <v>7</v>
      </c>
      <c r="AK709">
        <v>4</v>
      </c>
      <c r="AL709">
        <v>0</v>
      </c>
      <c r="AM709">
        <v>8</v>
      </c>
      <c r="AN709">
        <v>1</v>
      </c>
      <c r="AO709">
        <v>0</v>
      </c>
      <c r="AP709">
        <v>2</v>
      </c>
      <c r="AQ709">
        <v>1</v>
      </c>
      <c r="AR709">
        <v>0</v>
      </c>
      <c r="AS709">
        <v>3</v>
      </c>
      <c r="AT709">
        <v>8801</v>
      </c>
      <c r="AU709">
        <v>397</v>
      </c>
      <c r="AV709">
        <v>15762</v>
      </c>
      <c r="AW709">
        <v>62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1611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1536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1</v>
      </c>
      <c r="BW709">
        <v>0</v>
      </c>
      <c r="BX709">
        <v>1</v>
      </c>
      <c r="BY709">
        <v>3</v>
      </c>
      <c r="BZ709">
        <v>1</v>
      </c>
      <c r="CA709">
        <v>2</v>
      </c>
      <c r="CB709">
        <v>1</v>
      </c>
      <c r="CC709">
        <v>8</v>
      </c>
      <c r="CD709">
        <v>1</v>
      </c>
      <c r="CE709">
        <v>8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 t="s">
        <v>2</v>
      </c>
      <c r="CP709" t="s">
        <v>44</v>
      </c>
      <c r="CQ709" t="s">
        <v>864</v>
      </c>
      <c r="CR709" t="s">
        <v>865</v>
      </c>
      <c r="CS709" t="s">
        <v>668</v>
      </c>
      <c r="CT709" t="s">
        <v>860</v>
      </c>
      <c r="CU709" t="s">
        <v>851</v>
      </c>
      <c r="CV709" t="s">
        <v>669</v>
      </c>
      <c r="CW709">
        <v>2020</v>
      </c>
      <c r="CX709">
        <v>7</v>
      </c>
      <c r="CY709" t="s">
        <v>74</v>
      </c>
      <c r="CZ709" t="s">
        <v>228</v>
      </c>
      <c r="DA709" t="s">
        <v>70</v>
      </c>
      <c r="DB709" t="s">
        <v>658</v>
      </c>
      <c r="DC709" t="s">
        <v>664</v>
      </c>
      <c r="DD709" t="s">
        <v>227</v>
      </c>
      <c r="DE709" t="s">
        <v>670</v>
      </c>
      <c r="DF709">
        <v>4</v>
      </c>
      <c r="DG709" t="s">
        <v>991</v>
      </c>
      <c r="DH709" t="s">
        <v>75</v>
      </c>
      <c r="DI709" t="s">
        <v>75</v>
      </c>
      <c r="DJ709" t="s">
        <v>75</v>
      </c>
      <c r="DK709" t="s">
        <v>75</v>
      </c>
    </row>
    <row r="710" spans="1:115" x14ac:dyDescent="0.35">
      <c r="A710" t="s">
        <v>860</v>
      </c>
      <c r="B710" t="s">
        <v>1010</v>
      </c>
      <c r="C710" t="s">
        <v>1191</v>
      </c>
      <c r="D710" t="s">
        <v>1192</v>
      </c>
      <c r="E710" t="s">
        <v>988</v>
      </c>
      <c r="F710" t="s">
        <v>1193</v>
      </c>
      <c r="G710" t="s">
        <v>242</v>
      </c>
      <c r="H710" t="s">
        <v>1024</v>
      </c>
      <c r="I710" t="s">
        <v>827</v>
      </c>
      <c r="J710" t="s">
        <v>1267</v>
      </c>
      <c r="K710" t="s">
        <v>75</v>
      </c>
      <c r="L710" t="s">
        <v>242</v>
      </c>
      <c r="M710" t="s">
        <v>242</v>
      </c>
      <c r="N710" t="s">
        <v>990</v>
      </c>
      <c r="O710">
        <v>5044</v>
      </c>
      <c r="P710">
        <v>5044</v>
      </c>
      <c r="Q710">
        <v>0</v>
      </c>
      <c r="R710">
        <v>1484</v>
      </c>
      <c r="S710">
        <v>1546</v>
      </c>
      <c r="T710">
        <v>0</v>
      </c>
      <c r="U710">
        <v>6528</v>
      </c>
      <c r="V710">
        <v>5044</v>
      </c>
      <c r="W710">
        <v>0</v>
      </c>
      <c r="X710">
        <v>0</v>
      </c>
      <c r="Y710">
        <v>1546</v>
      </c>
      <c r="Z710">
        <v>0</v>
      </c>
      <c r="AA710">
        <v>5044</v>
      </c>
      <c r="AB710">
        <v>4</v>
      </c>
      <c r="AC710">
        <v>1</v>
      </c>
      <c r="AD710">
        <v>6</v>
      </c>
      <c r="AE710">
        <v>10</v>
      </c>
      <c r="AF710">
        <v>0</v>
      </c>
      <c r="AG710">
        <v>9</v>
      </c>
      <c r="AH710">
        <v>2</v>
      </c>
      <c r="AI710">
        <v>0</v>
      </c>
      <c r="AJ710">
        <v>0</v>
      </c>
      <c r="AK710">
        <v>7</v>
      </c>
      <c r="AL710">
        <v>0</v>
      </c>
      <c r="AM710">
        <v>2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1</v>
      </c>
      <c r="AT710">
        <v>1444</v>
      </c>
      <c r="AU710">
        <v>381</v>
      </c>
      <c r="AV710">
        <v>1542</v>
      </c>
      <c r="AW710">
        <v>93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1546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1507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1</v>
      </c>
      <c r="BW710">
        <v>0</v>
      </c>
      <c r="BX710">
        <v>1</v>
      </c>
      <c r="BY710">
        <v>1</v>
      </c>
      <c r="BZ710">
        <v>1</v>
      </c>
      <c r="CA710">
        <v>1</v>
      </c>
      <c r="CB710">
        <v>2</v>
      </c>
      <c r="CC710">
        <v>2</v>
      </c>
      <c r="CD710">
        <v>2</v>
      </c>
      <c r="CE710">
        <v>2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 t="s">
        <v>2</v>
      </c>
      <c r="CP710" t="s">
        <v>44</v>
      </c>
      <c r="CQ710" t="s">
        <v>864</v>
      </c>
      <c r="CR710" t="s">
        <v>865</v>
      </c>
      <c r="CS710" t="s">
        <v>826</v>
      </c>
      <c r="CT710" t="s">
        <v>860</v>
      </c>
      <c r="CU710" t="s">
        <v>854</v>
      </c>
      <c r="CV710" t="s">
        <v>827</v>
      </c>
      <c r="CW710">
        <v>2020</v>
      </c>
      <c r="CX710">
        <v>7</v>
      </c>
      <c r="CY710" t="s">
        <v>74</v>
      </c>
      <c r="CZ710" t="s">
        <v>234</v>
      </c>
      <c r="DA710" t="s">
        <v>70</v>
      </c>
      <c r="DB710" t="s">
        <v>807</v>
      </c>
      <c r="DC710" t="s">
        <v>230</v>
      </c>
      <c r="DD710" t="s">
        <v>829</v>
      </c>
      <c r="DE710" t="s">
        <v>828</v>
      </c>
      <c r="DF710">
        <v>2</v>
      </c>
      <c r="DG710" t="s">
        <v>991</v>
      </c>
      <c r="DH710" t="s">
        <v>75</v>
      </c>
      <c r="DI710" t="s">
        <v>75</v>
      </c>
      <c r="DJ710" t="s">
        <v>75</v>
      </c>
      <c r="DK710" t="s">
        <v>75</v>
      </c>
    </row>
    <row r="711" spans="1:115" x14ac:dyDescent="0.35">
      <c r="A711" t="s">
        <v>860</v>
      </c>
      <c r="B711" t="s">
        <v>1010</v>
      </c>
      <c r="C711" t="s">
        <v>1191</v>
      </c>
      <c r="D711" t="s">
        <v>1192</v>
      </c>
      <c r="E711" t="s">
        <v>988</v>
      </c>
      <c r="F711" t="s">
        <v>1193</v>
      </c>
      <c r="G711" t="s">
        <v>242</v>
      </c>
      <c r="H711" t="s">
        <v>1024</v>
      </c>
      <c r="I711" t="s">
        <v>1268</v>
      </c>
      <c r="J711" t="s">
        <v>1269</v>
      </c>
      <c r="K711" t="s">
        <v>75</v>
      </c>
      <c r="L711" t="s">
        <v>242</v>
      </c>
      <c r="M711" t="s">
        <v>242</v>
      </c>
      <c r="N711" t="s">
        <v>990</v>
      </c>
      <c r="O711">
        <v>-4493</v>
      </c>
      <c r="P711">
        <v>-4493</v>
      </c>
      <c r="Q711">
        <v>0</v>
      </c>
      <c r="R711">
        <v>29927</v>
      </c>
      <c r="S711">
        <v>0</v>
      </c>
      <c r="T711">
        <v>0</v>
      </c>
      <c r="U711">
        <v>25434</v>
      </c>
      <c r="V711">
        <v>-4493</v>
      </c>
      <c r="W711">
        <v>0</v>
      </c>
      <c r="X711">
        <v>25652</v>
      </c>
      <c r="Y711">
        <v>0</v>
      </c>
      <c r="Z711">
        <v>0</v>
      </c>
      <c r="AA711">
        <v>21159</v>
      </c>
      <c r="AB711">
        <v>0</v>
      </c>
      <c r="AC711">
        <v>0</v>
      </c>
      <c r="AD711">
        <v>46</v>
      </c>
      <c r="AE711">
        <v>0</v>
      </c>
      <c r="AF711">
        <v>0</v>
      </c>
      <c r="AG711">
        <v>46</v>
      </c>
      <c r="AH711">
        <v>0</v>
      </c>
      <c r="AI711">
        <v>0</v>
      </c>
      <c r="AJ711">
        <v>32</v>
      </c>
      <c r="AK711">
        <v>0</v>
      </c>
      <c r="AL711">
        <v>0</v>
      </c>
      <c r="AM711">
        <v>32</v>
      </c>
      <c r="AN711">
        <v>0</v>
      </c>
      <c r="AO711">
        <v>0</v>
      </c>
      <c r="AP711">
        <v>11</v>
      </c>
      <c r="AQ711">
        <v>0</v>
      </c>
      <c r="AR711">
        <v>0</v>
      </c>
      <c r="AS711">
        <v>11</v>
      </c>
      <c r="AT711">
        <v>7447</v>
      </c>
      <c r="AU711">
        <v>0</v>
      </c>
      <c r="AV711">
        <v>11028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3882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3835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</v>
      </c>
      <c r="BW711">
        <v>0</v>
      </c>
      <c r="BX711">
        <v>0</v>
      </c>
      <c r="BY711">
        <v>11</v>
      </c>
      <c r="BZ711">
        <v>0</v>
      </c>
      <c r="CA711">
        <v>2</v>
      </c>
      <c r="CB711">
        <v>0</v>
      </c>
      <c r="CC711">
        <v>32</v>
      </c>
      <c r="CD711">
        <v>0</v>
      </c>
      <c r="CE711">
        <v>32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 t="s">
        <v>2</v>
      </c>
      <c r="CP711" t="s">
        <v>44</v>
      </c>
      <c r="CQ711" t="s">
        <v>864</v>
      </c>
      <c r="CR711" t="s">
        <v>865</v>
      </c>
      <c r="CS711" t="s">
        <v>830</v>
      </c>
      <c r="CT711" t="s">
        <v>860</v>
      </c>
      <c r="CU711" t="s">
        <v>854</v>
      </c>
      <c r="CV711" t="s">
        <v>831</v>
      </c>
      <c r="CW711">
        <v>2021</v>
      </c>
      <c r="CX711">
        <v>4</v>
      </c>
      <c r="CY711" t="s">
        <v>74</v>
      </c>
      <c r="CZ711" t="s">
        <v>234</v>
      </c>
      <c r="DA711" t="s">
        <v>70</v>
      </c>
      <c r="DB711" t="s">
        <v>807</v>
      </c>
      <c r="DC711" t="s">
        <v>230</v>
      </c>
      <c r="DD711" t="s">
        <v>833</v>
      </c>
      <c r="DE711" t="s">
        <v>832</v>
      </c>
      <c r="DF711">
        <v>8</v>
      </c>
      <c r="DG711" t="s">
        <v>991</v>
      </c>
      <c r="DH711" t="s">
        <v>75</v>
      </c>
      <c r="DI711" t="s">
        <v>75</v>
      </c>
      <c r="DJ711" t="s">
        <v>75</v>
      </c>
      <c r="DK711" t="s">
        <v>75</v>
      </c>
    </row>
    <row r="712" spans="1:115" x14ac:dyDescent="0.35">
      <c r="A712" t="s">
        <v>860</v>
      </c>
      <c r="B712" t="s">
        <v>985</v>
      </c>
      <c r="C712" t="s">
        <v>986</v>
      </c>
      <c r="D712" t="s">
        <v>1039</v>
      </c>
      <c r="E712" t="s">
        <v>988</v>
      </c>
      <c r="F712" t="s">
        <v>989</v>
      </c>
      <c r="G712" t="s">
        <v>242</v>
      </c>
      <c r="H712" t="s">
        <v>1024</v>
      </c>
      <c r="I712" t="s">
        <v>1054</v>
      </c>
      <c r="J712" t="s">
        <v>1055</v>
      </c>
      <c r="K712" t="s">
        <v>75</v>
      </c>
      <c r="L712" t="s">
        <v>242</v>
      </c>
      <c r="M712" t="s">
        <v>242</v>
      </c>
      <c r="N712" t="s">
        <v>990</v>
      </c>
      <c r="O712">
        <v>166</v>
      </c>
      <c r="P712">
        <v>166</v>
      </c>
      <c r="Q712">
        <v>0</v>
      </c>
      <c r="R712">
        <v>7045</v>
      </c>
      <c r="S712">
        <v>500</v>
      </c>
      <c r="T712">
        <v>500</v>
      </c>
      <c r="U712">
        <v>7211</v>
      </c>
      <c r="V712">
        <v>166</v>
      </c>
      <c r="W712">
        <v>0</v>
      </c>
      <c r="X712">
        <v>6545</v>
      </c>
      <c r="Y712">
        <v>0</v>
      </c>
      <c r="Z712">
        <v>0</v>
      </c>
      <c r="AA712">
        <v>6711</v>
      </c>
      <c r="AB712">
        <v>0</v>
      </c>
      <c r="AC712">
        <v>0</v>
      </c>
      <c r="AD712">
        <v>2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2</v>
      </c>
      <c r="AK712">
        <v>0</v>
      </c>
      <c r="AL712">
        <v>0</v>
      </c>
      <c r="AM712">
        <v>2</v>
      </c>
      <c r="AN712">
        <v>0</v>
      </c>
      <c r="AO712">
        <v>0</v>
      </c>
      <c r="AP712">
        <v>2</v>
      </c>
      <c r="AQ712">
        <v>0</v>
      </c>
      <c r="AR712">
        <v>0</v>
      </c>
      <c r="AS712">
        <v>2</v>
      </c>
      <c r="AT712">
        <v>1775</v>
      </c>
      <c r="AU712">
        <v>123</v>
      </c>
      <c r="AV712">
        <v>3970</v>
      </c>
      <c r="AW712">
        <v>500</v>
      </c>
      <c r="AX712">
        <v>500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500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493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1</v>
      </c>
      <c r="BW712">
        <v>1</v>
      </c>
      <c r="BX712">
        <v>0</v>
      </c>
      <c r="BY712">
        <v>2</v>
      </c>
      <c r="BZ712">
        <v>0</v>
      </c>
      <c r="CA712">
        <v>1</v>
      </c>
      <c r="CB712">
        <v>0</v>
      </c>
      <c r="CC712">
        <v>2</v>
      </c>
      <c r="CD712">
        <v>0</v>
      </c>
      <c r="CE712">
        <v>2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 t="s">
        <v>2</v>
      </c>
      <c r="CP712" t="s">
        <v>44</v>
      </c>
      <c r="CQ712" t="s">
        <v>866</v>
      </c>
      <c r="CR712" t="s">
        <v>867</v>
      </c>
      <c r="CS712" t="s">
        <v>110</v>
      </c>
      <c r="CT712" t="s">
        <v>860</v>
      </c>
      <c r="CU712" t="s">
        <v>851</v>
      </c>
      <c r="CV712" t="s">
        <v>111</v>
      </c>
      <c r="CW712">
        <v>2018</v>
      </c>
      <c r="CX712">
        <v>10</v>
      </c>
      <c r="CY712" t="s">
        <v>74</v>
      </c>
      <c r="CZ712" t="s">
        <v>76</v>
      </c>
      <c r="DA712" t="s">
        <v>70</v>
      </c>
      <c r="DB712" t="s">
        <v>70</v>
      </c>
      <c r="DC712" t="s">
        <v>92</v>
      </c>
      <c r="DD712" t="s">
        <v>113</v>
      </c>
      <c r="DE712" t="s">
        <v>112</v>
      </c>
      <c r="DF712">
        <v>3</v>
      </c>
      <c r="DG712" t="s">
        <v>991</v>
      </c>
      <c r="DH712" t="s">
        <v>75</v>
      </c>
      <c r="DI712" t="s">
        <v>75</v>
      </c>
      <c r="DJ712" t="s">
        <v>75</v>
      </c>
      <c r="DK712" t="s">
        <v>75</v>
      </c>
    </row>
    <row r="713" spans="1:115" x14ac:dyDescent="0.35">
      <c r="A713" t="s">
        <v>860</v>
      </c>
      <c r="B713" t="s">
        <v>985</v>
      </c>
      <c r="C713" t="s">
        <v>1017</v>
      </c>
      <c r="D713" t="s">
        <v>1124</v>
      </c>
      <c r="E713" t="s">
        <v>988</v>
      </c>
      <c r="F713" t="s">
        <v>1019</v>
      </c>
      <c r="G713" t="s">
        <v>242</v>
      </c>
      <c r="H713" t="s">
        <v>1024</v>
      </c>
      <c r="I713" t="s">
        <v>660</v>
      </c>
      <c r="J713" t="s">
        <v>1163</v>
      </c>
      <c r="K713" t="s">
        <v>75</v>
      </c>
      <c r="L713" t="s">
        <v>242</v>
      </c>
      <c r="M713" t="s">
        <v>242</v>
      </c>
      <c r="N713" t="s">
        <v>990</v>
      </c>
      <c r="O713">
        <v>-3821</v>
      </c>
      <c r="P713">
        <v>-3821</v>
      </c>
      <c r="Q713">
        <v>0</v>
      </c>
      <c r="R713">
        <v>10674</v>
      </c>
      <c r="S713">
        <v>3473</v>
      </c>
      <c r="T713">
        <v>0</v>
      </c>
      <c r="U713">
        <v>6853</v>
      </c>
      <c r="V713">
        <v>-3821</v>
      </c>
      <c r="W713">
        <v>0</v>
      </c>
      <c r="X713">
        <v>6852</v>
      </c>
      <c r="Y713">
        <v>3473</v>
      </c>
      <c r="Z713">
        <v>0</v>
      </c>
      <c r="AA713">
        <v>3031</v>
      </c>
      <c r="AB713">
        <v>0</v>
      </c>
      <c r="AC713">
        <v>0</v>
      </c>
      <c r="AD713">
        <v>3</v>
      </c>
      <c r="AE713">
        <v>3</v>
      </c>
      <c r="AF713">
        <v>0</v>
      </c>
      <c r="AG713">
        <v>3</v>
      </c>
      <c r="AH713">
        <v>0</v>
      </c>
      <c r="AI713">
        <v>0</v>
      </c>
      <c r="AJ713">
        <v>3</v>
      </c>
      <c r="AK713">
        <v>3</v>
      </c>
      <c r="AL713">
        <v>0</v>
      </c>
      <c r="AM713">
        <v>3</v>
      </c>
      <c r="AN713">
        <v>0</v>
      </c>
      <c r="AO713">
        <v>0</v>
      </c>
      <c r="AP713">
        <v>2</v>
      </c>
      <c r="AQ713">
        <v>1</v>
      </c>
      <c r="AR713">
        <v>0</v>
      </c>
      <c r="AS713">
        <v>2</v>
      </c>
      <c r="AT713">
        <v>1564</v>
      </c>
      <c r="AU713">
        <v>856</v>
      </c>
      <c r="AV713">
        <v>5408</v>
      </c>
      <c r="AW713">
        <v>324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3473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3438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1</v>
      </c>
      <c r="BW713">
        <v>0</v>
      </c>
      <c r="BX713">
        <v>0</v>
      </c>
      <c r="BY713">
        <v>2</v>
      </c>
      <c r="BZ713">
        <v>0</v>
      </c>
      <c r="CA713">
        <v>0</v>
      </c>
      <c r="CB713">
        <v>0</v>
      </c>
      <c r="CC713">
        <v>3</v>
      </c>
      <c r="CD713">
        <v>0</v>
      </c>
      <c r="CE713">
        <v>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 t="s">
        <v>2</v>
      </c>
      <c r="CP713" t="s">
        <v>44</v>
      </c>
      <c r="CQ713" t="s">
        <v>866</v>
      </c>
      <c r="CR713" t="s">
        <v>867</v>
      </c>
      <c r="CS713" t="s">
        <v>659</v>
      </c>
      <c r="CT713" t="s">
        <v>860</v>
      </c>
      <c r="CU713" t="s">
        <v>851</v>
      </c>
      <c r="CV713" t="s">
        <v>660</v>
      </c>
      <c r="CW713">
        <v>2020</v>
      </c>
      <c r="CX713">
        <v>6</v>
      </c>
      <c r="CY713" t="s">
        <v>74</v>
      </c>
      <c r="CZ713" t="s">
        <v>228</v>
      </c>
      <c r="DA713" t="s">
        <v>70</v>
      </c>
      <c r="DB713" t="s">
        <v>658</v>
      </c>
      <c r="DC713" t="s">
        <v>402</v>
      </c>
      <c r="DD713" t="s">
        <v>662</v>
      </c>
      <c r="DE713" t="s">
        <v>661</v>
      </c>
      <c r="DF713">
        <v>2</v>
      </c>
      <c r="DG713" t="s">
        <v>991</v>
      </c>
      <c r="DH713" t="s">
        <v>75</v>
      </c>
      <c r="DI713" t="s">
        <v>75</v>
      </c>
      <c r="DJ713" t="s">
        <v>75</v>
      </c>
      <c r="DK713" t="s">
        <v>75</v>
      </c>
    </row>
    <row r="714" spans="1:115" x14ac:dyDescent="0.35">
      <c r="A714" t="s">
        <v>860</v>
      </c>
      <c r="B714" t="s">
        <v>994</v>
      </c>
      <c r="C714" t="s">
        <v>1093</v>
      </c>
      <c r="D714" t="s">
        <v>1103</v>
      </c>
      <c r="E714" t="s">
        <v>988</v>
      </c>
      <c r="F714" t="s">
        <v>1095</v>
      </c>
      <c r="G714" t="s">
        <v>242</v>
      </c>
      <c r="H714" t="s">
        <v>1024</v>
      </c>
      <c r="I714" t="s">
        <v>1104</v>
      </c>
      <c r="J714" t="s">
        <v>1105</v>
      </c>
      <c r="K714" t="s">
        <v>75</v>
      </c>
      <c r="L714" t="s">
        <v>242</v>
      </c>
      <c r="M714" t="s">
        <v>242</v>
      </c>
      <c r="N714" t="s">
        <v>990</v>
      </c>
      <c r="O714">
        <v>-151</v>
      </c>
      <c r="P714">
        <v>-151</v>
      </c>
      <c r="Q714">
        <v>0</v>
      </c>
      <c r="R714">
        <v>2099</v>
      </c>
      <c r="S714">
        <v>0</v>
      </c>
      <c r="T714">
        <v>0</v>
      </c>
      <c r="U714">
        <v>1948</v>
      </c>
      <c r="V714">
        <v>-151</v>
      </c>
      <c r="W714">
        <v>0</v>
      </c>
      <c r="X714">
        <v>2002</v>
      </c>
      <c r="Y714">
        <v>0</v>
      </c>
      <c r="Z714">
        <v>0</v>
      </c>
      <c r="AA714">
        <v>1851</v>
      </c>
      <c r="AB714">
        <v>0</v>
      </c>
      <c r="AC714">
        <v>1</v>
      </c>
      <c r="AD714">
        <v>11</v>
      </c>
      <c r="AE714">
        <v>0</v>
      </c>
      <c r="AF714">
        <v>0</v>
      </c>
      <c r="AG714">
        <v>10</v>
      </c>
      <c r="AH714">
        <v>0</v>
      </c>
      <c r="AI714">
        <v>0</v>
      </c>
      <c r="AJ714">
        <v>10</v>
      </c>
      <c r="AK714">
        <v>0</v>
      </c>
      <c r="AL714">
        <v>0</v>
      </c>
      <c r="AM714">
        <v>10</v>
      </c>
      <c r="AN714">
        <v>0</v>
      </c>
      <c r="AO714">
        <v>0</v>
      </c>
      <c r="AP714">
        <v>4</v>
      </c>
      <c r="AQ714">
        <v>0</v>
      </c>
      <c r="AR714">
        <v>0</v>
      </c>
      <c r="AS714">
        <v>4</v>
      </c>
      <c r="AT714">
        <v>287</v>
      </c>
      <c r="AU714">
        <v>0</v>
      </c>
      <c r="AV714">
        <v>1244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502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29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4</v>
      </c>
      <c r="BZ714">
        <v>0</v>
      </c>
      <c r="CA714">
        <v>2</v>
      </c>
      <c r="CB714">
        <v>0</v>
      </c>
      <c r="CC714">
        <v>10</v>
      </c>
      <c r="CD714">
        <v>0</v>
      </c>
      <c r="CE714">
        <v>10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 t="s">
        <v>2</v>
      </c>
      <c r="CP714" t="s">
        <v>44</v>
      </c>
      <c r="CQ714" t="s">
        <v>868</v>
      </c>
      <c r="CR714" t="s">
        <v>869</v>
      </c>
      <c r="CS714" t="s">
        <v>596</v>
      </c>
      <c r="CT714" t="s">
        <v>860</v>
      </c>
      <c r="CU714" t="s">
        <v>852</v>
      </c>
      <c r="CV714" t="s">
        <v>598</v>
      </c>
      <c r="CW714">
        <v>2020</v>
      </c>
      <c r="CX714">
        <v>11</v>
      </c>
      <c r="CY714" t="s">
        <v>74</v>
      </c>
      <c r="CZ714" t="s">
        <v>591</v>
      </c>
      <c r="DA714" t="s">
        <v>70</v>
      </c>
      <c r="DB714" t="s">
        <v>585</v>
      </c>
      <c r="DC714" t="s">
        <v>597</v>
      </c>
      <c r="DD714" t="s">
        <v>600</v>
      </c>
      <c r="DE714" t="s">
        <v>599</v>
      </c>
      <c r="DF714">
        <v>2</v>
      </c>
      <c r="DG714" t="s">
        <v>991</v>
      </c>
      <c r="DH714" t="s">
        <v>75</v>
      </c>
      <c r="DI714" t="s">
        <v>75</v>
      </c>
      <c r="DJ714" t="s">
        <v>75</v>
      </c>
      <c r="DK714" t="s">
        <v>75</v>
      </c>
    </row>
    <row r="715" spans="1:115" x14ac:dyDescent="0.35">
      <c r="A715" t="s">
        <v>860</v>
      </c>
      <c r="B715" t="s">
        <v>994</v>
      </c>
      <c r="C715" t="s">
        <v>1004</v>
      </c>
      <c r="D715" t="s">
        <v>1005</v>
      </c>
      <c r="E715" t="s">
        <v>988</v>
      </c>
      <c r="F715" t="s">
        <v>1006</v>
      </c>
      <c r="G715" t="s">
        <v>242</v>
      </c>
      <c r="H715" t="s">
        <v>1024</v>
      </c>
      <c r="I715" t="s">
        <v>345</v>
      </c>
      <c r="J715" t="s">
        <v>1224</v>
      </c>
      <c r="K715" t="s">
        <v>75</v>
      </c>
      <c r="L715" t="s">
        <v>242</v>
      </c>
      <c r="M715" t="s">
        <v>304</v>
      </c>
      <c r="N715" t="s">
        <v>990</v>
      </c>
      <c r="O715">
        <v>-10607</v>
      </c>
      <c r="P715">
        <v>-10607</v>
      </c>
      <c r="Q715">
        <v>0</v>
      </c>
      <c r="R715">
        <v>14400</v>
      </c>
      <c r="S715">
        <v>9746</v>
      </c>
      <c r="T715">
        <v>7080</v>
      </c>
      <c r="U715">
        <v>3793</v>
      </c>
      <c r="V715">
        <v>-2137</v>
      </c>
      <c r="W715">
        <v>0</v>
      </c>
      <c r="X715">
        <v>2696</v>
      </c>
      <c r="Y715">
        <v>11242</v>
      </c>
      <c r="Z715">
        <v>429</v>
      </c>
      <c r="AA715">
        <v>559</v>
      </c>
      <c r="AB715">
        <v>4</v>
      </c>
      <c r="AC715">
        <v>3</v>
      </c>
      <c r="AD715">
        <v>10</v>
      </c>
      <c r="AE715">
        <v>9</v>
      </c>
      <c r="AF715">
        <v>4</v>
      </c>
      <c r="AG715">
        <v>11</v>
      </c>
      <c r="AH715">
        <v>3</v>
      </c>
      <c r="AI715">
        <v>3</v>
      </c>
      <c r="AJ715">
        <v>10</v>
      </c>
      <c r="AK715">
        <v>8</v>
      </c>
      <c r="AL715">
        <v>4</v>
      </c>
      <c r="AM715">
        <v>10</v>
      </c>
      <c r="AN715">
        <v>0</v>
      </c>
      <c r="AO715">
        <v>0</v>
      </c>
      <c r="AP715">
        <v>3</v>
      </c>
      <c r="AQ715">
        <v>3</v>
      </c>
      <c r="AR715">
        <v>1</v>
      </c>
      <c r="AS715">
        <v>3</v>
      </c>
      <c r="AT715">
        <v>-1679</v>
      </c>
      <c r="AU715">
        <v>2886</v>
      </c>
      <c r="AV715">
        <v>12787</v>
      </c>
      <c r="AW715">
        <v>2687</v>
      </c>
      <c r="AX715">
        <v>4588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3234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3205</v>
      </c>
      <c r="BQ715">
        <v>0</v>
      </c>
      <c r="BR715">
        <v>0</v>
      </c>
      <c r="BS715">
        <v>0</v>
      </c>
      <c r="BT715">
        <v>0</v>
      </c>
      <c r="BU715">
        <v>3</v>
      </c>
      <c r="BV715">
        <v>2</v>
      </c>
      <c r="BW715">
        <v>1</v>
      </c>
      <c r="BX715">
        <v>0</v>
      </c>
      <c r="BY715">
        <v>3</v>
      </c>
      <c r="BZ715">
        <v>0</v>
      </c>
      <c r="CA715">
        <v>1</v>
      </c>
      <c r="CB715">
        <v>6</v>
      </c>
      <c r="CC715">
        <v>10</v>
      </c>
      <c r="CD715">
        <v>6</v>
      </c>
      <c r="CE715">
        <v>10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 t="s">
        <v>2</v>
      </c>
      <c r="CP715" t="s">
        <v>44</v>
      </c>
      <c r="CQ715" t="s">
        <v>868</v>
      </c>
      <c r="CR715" t="s">
        <v>869</v>
      </c>
      <c r="CS715" t="s">
        <v>344</v>
      </c>
      <c r="CT715" t="s">
        <v>860</v>
      </c>
      <c r="CU715" t="s">
        <v>852</v>
      </c>
      <c r="CV715" t="s">
        <v>345</v>
      </c>
      <c r="CW715">
        <v>2018</v>
      </c>
      <c r="CX715">
        <v>2</v>
      </c>
      <c r="CY715" t="s">
        <v>74</v>
      </c>
      <c r="CZ715" t="s">
        <v>217</v>
      </c>
      <c r="DA715" t="s">
        <v>70</v>
      </c>
      <c r="DB715" t="s">
        <v>283</v>
      </c>
      <c r="DC715" t="s">
        <v>285</v>
      </c>
      <c r="DD715" t="s">
        <v>347</v>
      </c>
      <c r="DE715" t="s">
        <v>346</v>
      </c>
      <c r="DF715">
        <v>5</v>
      </c>
      <c r="DG715" t="s">
        <v>991</v>
      </c>
      <c r="DH715" t="s">
        <v>75</v>
      </c>
      <c r="DI715" t="s">
        <v>75</v>
      </c>
      <c r="DJ715" t="s">
        <v>75</v>
      </c>
      <c r="DK715" t="s">
        <v>75</v>
      </c>
    </row>
    <row r="716" spans="1:115" x14ac:dyDescent="0.35">
      <c r="A716" t="s">
        <v>860</v>
      </c>
      <c r="B716" t="s">
        <v>985</v>
      </c>
      <c r="C716" t="s">
        <v>986</v>
      </c>
      <c r="D716" t="s">
        <v>992</v>
      </c>
      <c r="E716" t="s">
        <v>988</v>
      </c>
      <c r="F716" t="s">
        <v>989</v>
      </c>
      <c r="G716" t="s">
        <v>242</v>
      </c>
      <c r="H716" t="s">
        <v>1024</v>
      </c>
      <c r="I716" t="s">
        <v>1206</v>
      </c>
      <c r="J716" t="s">
        <v>1207</v>
      </c>
      <c r="K716" t="s">
        <v>75</v>
      </c>
      <c r="L716" t="s">
        <v>242</v>
      </c>
      <c r="M716" t="s">
        <v>730</v>
      </c>
      <c r="N716" t="s">
        <v>990</v>
      </c>
      <c r="O716">
        <v>-853</v>
      </c>
      <c r="P716">
        <v>-853</v>
      </c>
      <c r="Q716">
        <v>0</v>
      </c>
      <c r="R716">
        <v>7682</v>
      </c>
      <c r="S716">
        <v>7139</v>
      </c>
      <c r="T716">
        <v>0</v>
      </c>
      <c r="U716">
        <v>6829</v>
      </c>
      <c r="V716">
        <v>0</v>
      </c>
      <c r="W716">
        <v>0</v>
      </c>
      <c r="X716">
        <v>130</v>
      </c>
      <c r="Y716">
        <v>0</v>
      </c>
      <c r="Z716">
        <v>0</v>
      </c>
      <c r="AA716">
        <v>130</v>
      </c>
      <c r="AB716">
        <v>0</v>
      </c>
      <c r="AC716">
        <v>4</v>
      </c>
      <c r="AD716">
        <v>10</v>
      </c>
      <c r="AE716">
        <v>3</v>
      </c>
      <c r="AF716">
        <v>0</v>
      </c>
      <c r="AG716">
        <v>6</v>
      </c>
      <c r="AH716">
        <v>0</v>
      </c>
      <c r="AI716">
        <v>3</v>
      </c>
      <c r="AJ716">
        <v>7</v>
      </c>
      <c r="AK716">
        <v>2</v>
      </c>
      <c r="AL716">
        <v>0</v>
      </c>
      <c r="AM716">
        <v>4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1</v>
      </c>
      <c r="AT716">
        <v>1009</v>
      </c>
      <c r="AU716">
        <v>1760</v>
      </c>
      <c r="AV716">
        <v>7362</v>
      </c>
      <c r="AW716">
        <v>1623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7139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7015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1</v>
      </c>
      <c r="BW716">
        <v>1</v>
      </c>
      <c r="BX716">
        <v>0</v>
      </c>
      <c r="BY716">
        <v>1</v>
      </c>
      <c r="BZ716">
        <v>0</v>
      </c>
      <c r="CA716">
        <v>1</v>
      </c>
      <c r="CB716">
        <v>3</v>
      </c>
      <c r="CC716">
        <v>4</v>
      </c>
      <c r="CD716">
        <v>3</v>
      </c>
      <c r="CE716">
        <v>4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 t="s">
        <v>2</v>
      </c>
      <c r="CP716" t="s">
        <v>44</v>
      </c>
      <c r="CQ716" t="s">
        <v>864</v>
      </c>
      <c r="CR716" t="s">
        <v>865</v>
      </c>
      <c r="CS716" t="s">
        <v>729</v>
      </c>
      <c r="CT716" t="s">
        <v>860</v>
      </c>
      <c r="CU716" t="s">
        <v>851</v>
      </c>
      <c r="CV716" t="s">
        <v>730</v>
      </c>
      <c r="CW716">
        <v>2020</v>
      </c>
      <c r="CX716">
        <v>6</v>
      </c>
      <c r="CY716" t="s">
        <v>74</v>
      </c>
      <c r="CZ716" t="s">
        <v>76</v>
      </c>
      <c r="DA716" t="s">
        <v>70</v>
      </c>
      <c r="DB716" t="s">
        <v>729</v>
      </c>
      <c r="DC716" t="s">
        <v>156</v>
      </c>
      <c r="DD716" t="s">
        <v>75</v>
      </c>
      <c r="DE716" t="s">
        <v>75</v>
      </c>
      <c r="DF716">
        <v>1</v>
      </c>
      <c r="DG716" t="s">
        <v>991</v>
      </c>
      <c r="DH716" t="s">
        <v>75</v>
      </c>
      <c r="DI716" t="s">
        <v>75</v>
      </c>
      <c r="DJ716" t="s">
        <v>75</v>
      </c>
      <c r="DK716" t="s">
        <v>75</v>
      </c>
    </row>
    <row r="717" spans="1:115" x14ac:dyDescent="0.35">
      <c r="A717" t="s">
        <v>860</v>
      </c>
      <c r="B717" t="s">
        <v>994</v>
      </c>
      <c r="C717" t="s">
        <v>1004</v>
      </c>
      <c r="D717" t="s">
        <v>1005</v>
      </c>
      <c r="E717" t="s">
        <v>988</v>
      </c>
      <c r="F717" t="s">
        <v>1006</v>
      </c>
      <c r="G717" t="s">
        <v>242</v>
      </c>
      <c r="H717" t="s">
        <v>1024</v>
      </c>
      <c r="I717" t="s">
        <v>1222</v>
      </c>
      <c r="J717" t="s">
        <v>1223</v>
      </c>
      <c r="K717" t="s">
        <v>75</v>
      </c>
      <c r="L717" t="s">
        <v>242</v>
      </c>
      <c r="M717" t="s">
        <v>304</v>
      </c>
      <c r="N717" t="s">
        <v>990</v>
      </c>
      <c r="O717">
        <v>395</v>
      </c>
      <c r="P717">
        <v>395</v>
      </c>
      <c r="Q717">
        <v>0</v>
      </c>
      <c r="R717">
        <v>3074</v>
      </c>
      <c r="S717">
        <v>2908</v>
      </c>
      <c r="T717">
        <v>0</v>
      </c>
      <c r="U717">
        <v>3469</v>
      </c>
      <c r="V717">
        <v>0</v>
      </c>
      <c r="W717">
        <v>0</v>
      </c>
      <c r="X717">
        <v>0</v>
      </c>
      <c r="Y717">
        <v>2908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3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</v>
      </c>
      <c r="AR717">
        <v>0</v>
      </c>
      <c r="AS717">
        <v>0</v>
      </c>
      <c r="AT717">
        <v>827</v>
      </c>
      <c r="AU717">
        <v>717</v>
      </c>
      <c r="AV717">
        <v>2973</v>
      </c>
      <c r="AW717">
        <v>1131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2908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2894</v>
      </c>
      <c r="BQ717">
        <v>0</v>
      </c>
      <c r="BR717">
        <v>0</v>
      </c>
      <c r="BS717">
        <v>0</v>
      </c>
      <c r="BT717">
        <v>0</v>
      </c>
      <c r="BU717">
        <v>2</v>
      </c>
      <c r="BV717">
        <v>2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 t="s">
        <v>2</v>
      </c>
      <c r="CP717" t="s">
        <v>44</v>
      </c>
      <c r="CQ717" t="s">
        <v>866</v>
      </c>
      <c r="CR717" t="s">
        <v>867</v>
      </c>
      <c r="CS717" t="s">
        <v>341</v>
      </c>
      <c r="CT717" t="s">
        <v>860</v>
      </c>
      <c r="CU717" t="s">
        <v>852</v>
      </c>
      <c r="CV717" t="s">
        <v>342</v>
      </c>
      <c r="CW717">
        <v>2014</v>
      </c>
      <c r="CX717">
        <v>9</v>
      </c>
      <c r="CY717" t="s">
        <v>74</v>
      </c>
      <c r="CZ717" t="s">
        <v>217</v>
      </c>
      <c r="DA717" t="s">
        <v>70</v>
      </c>
      <c r="DB717" t="s">
        <v>283</v>
      </c>
      <c r="DC717" t="s">
        <v>285</v>
      </c>
      <c r="DD717" t="s">
        <v>306</v>
      </c>
      <c r="DE717" t="s">
        <v>343</v>
      </c>
      <c r="DF717">
        <v>2</v>
      </c>
      <c r="DG717" t="s">
        <v>991</v>
      </c>
      <c r="DH717" t="s">
        <v>75</v>
      </c>
      <c r="DI717" t="s">
        <v>75</v>
      </c>
      <c r="DJ717" t="s">
        <v>75</v>
      </c>
      <c r="DK717" t="s">
        <v>75</v>
      </c>
    </row>
    <row r="718" spans="1:115" x14ac:dyDescent="0.35">
      <c r="A718" t="s">
        <v>860</v>
      </c>
      <c r="B718" t="s">
        <v>994</v>
      </c>
      <c r="C718" t="s">
        <v>1004</v>
      </c>
      <c r="D718" t="s">
        <v>1115</v>
      </c>
      <c r="E718" t="s">
        <v>988</v>
      </c>
      <c r="F718" t="s">
        <v>1006</v>
      </c>
      <c r="G718" t="s">
        <v>242</v>
      </c>
      <c r="H718" t="s">
        <v>1024</v>
      </c>
      <c r="I718" t="s">
        <v>214</v>
      </c>
      <c r="J718" t="s">
        <v>1117</v>
      </c>
      <c r="K718" t="s">
        <v>75</v>
      </c>
      <c r="L718" t="s">
        <v>242</v>
      </c>
      <c r="M718" t="s">
        <v>242</v>
      </c>
      <c r="N718" t="s">
        <v>990</v>
      </c>
      <c r="O718">
        <v>-1258</v>
      </c>
      <c r="P718">
        <v>-1258</v>
      </c>
      <c r="Q718">
        <v>0</v>
      </c>
      <c r="R718">
        <v>3783</v>
      </c>
      <c r="S718">
        <v>3725</v>
      </c>
      <c r="T718">
        <v>0</v>
      </c>
      <c r="U718">
        <v>2525</v>
      </c>
      <c r="V718">
        <v>0</v>
      </c>
      <c r="W718">
        <v>0</v>
      </c>
      <c r="X718">
        <v>0</v>
      </c>
      <c r="Y718">
        <v>3725</v>
      </c>
      <c r="Z718">
        <v>0</v>
      </c>
      <c r="AA718">
        <v>0</v>
      </c>
      <c r="AB718">
        <v>1</v>
      </c>
      <c r="AC718">
        <v>0</v>
      </c>
      <c r="AD718">
        <v>1</v>
      </c>
      <c r="AE718">
        <v>9</v>
      </c>
      <c r="AF718">
        <v>0</v>
      </c>
      <c r="AG718">
        <v>2</v>
      </c>
      <c r="AH718">
        <v>1</v>
      </c>
      <c r="AI718">
        <v>0</v>
      </c>
      <c r="AJ718">
        <v>1</v>
      </c>
      <c r="AK718">
        <v>7</v>
      </c>
      <c r="AL718">
        <v>0</v>
      </c>
      <c r="AM718">
        <v>2</v>
      </c>
      <c r="AN718">
        <v>0</v>
      </c>
      <c r="AO718">
        <v>0</v>
      </c>
      <c r="AP718">
        <v>0</v>
      </c>
      <c r="AQ718">
        <v>2</v>
      </c>
      <c r="AR718">
        <v>0</v>
      </c>
      <c r="AS718">
        <v>0</v>
      </c>
      <c r="AT718">
        <v>-236</v>
      </c>
      <c r="AU718">
        <v>927</v>
      </c>
      <c r="AV718">
        <v>3769</v>
      </c>
      <c r="AW718">
        <v>2054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3725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3715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2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2</v>
      </c>
      <c r="CD718">
        <v>1</v>
      </c>
      <c r="CE718">
        <v>2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 t="s">
        <v>2</v>
      </c>
      <c r="CP718" t="s">
        <v>44</v>
      </c>
      <c r="CQ718" t="s">
        <v>868</v>
      </c>
      <c r="CR718" t="s">
        <v>869</v>
      </c>
      <c r="CS718" t="s">
        <v>212</v>
      </c>
      <c r="CT718" t="s">
        <v>860</v>
      </c>
      <c r="CU718" t="s">
        <v>852</v>
      </c>
      <c r="CV718" t="s">
        <v>214</v>
      </c>
      <c r="CW718">
        <v>2020</v>
      </c>
      <c r="CX718">
        <v>3</v>
      </c>
      <c r="CY718" t="s">
        <v>74</v>
      </c>
      <c r="CZ718" t="s">
        <v>217</v>
      </c>
      <c r="DA718" t="s">
        <v>70</v>
      </c>
      <c r="DB718" t="s">
        <v>70</v>
      </c>
      <c r="DC718" t="s">
        <v>213</v>
      </c>
      <c r="DD718" t="s">
        <v>216</v>
      </c>
      <c r="DE718" t="s">
        <v>215</v>
      </c>
      <c r="DF718">
        <v>2</v>
      </c>
      <c r="DG718" t="s">
        <v>991</v>
      </c>
      <c r="DH718" t="s">
        <v>75</v>
      </c>
      <c r="DI718" t="s">
        <v>75</v>
      </c>
      <c r="DJ718" t="s">
        <v>75</v>
      </c>
      <c r="DK718" t="s">
        <v>75</v>
      </c>
    </row>
    <row r="719" spans="1:115" x14ac:dyDescent="0.35">
      <c r="A719" t="s">
        <v>860</v>
      </c>
      <c r="B719" t="s">
        <v>1139</v>
      </c>
      <c r="C719" t="s">
        <v>1140</v>
      </c>
      <c r="D719" t="s">
        <v>1247</v>
      </c>
      <c r="E719" t="s">
        <v>988</v>
      </c>
      <c r="F719" t="s">
        <v>1142</v>
      </c>
      <c r="G719" t="s">
        <v>242</v>
      </c>
      <c r="H719" t="s">
        <v>1024</v>
      </c>
      <c r="I719" t="s">
        <v>772</v>
      </c>
      <c r="J719" t="s">
        <v>1248</v>
      </c>
      <c r="K719" t="s">
        <v>75</v>
      </c>
      <c r="L719" t="s">
        <v>242</v>
      </c>
      <c r="M719" t="s">
        <v>242</v>
      </c>
      <c r="N719" t="s">
        <v>990</v>
      </c>
      <c r="O719">
        <v>361</v>
      </c>
      <c r="P719">
        <v>361</v>
      </c>
      <c r="Q719">
        <v>0</v>
      </c>
      <c r="R719">
        <v>16408</v>
      </c>
      <c r="S719">
        <v>3094</v>
      </c>
      <c r="T719">
        <v>0</v>
      </c>
      <c r="U719">
        <v>16769</v>
      </c>
      <c r="V719">
        <v>0</v>
      </c>
      <c r="W719">
        <v>0</v>
      </c>
      <c r="X719">
        <v>8620</v>
      </c>
      <c r="Y719">
        <v>3094</v>
      </c>
      <c r="Z719">
        <v>0</v>
      </c>
      <c r="AA719">
        <v>8620</v>
      </c>
      <c r="AB719">
        <v>2</v>
      </c>
      <c r="AC719">
        <v>1</v>
      </c>
      <c r="AD719">
        <v>14</v>
      </c>
      <c r="AE719">
        <v>4</v>
      </c>
      <c r="AF719">
        <v>0</v>
      </c>
      <c r="AG719">
        <v>15</v>
      </c>
      <c r="AH719">
        <v>2</v>
      </c>
      <c r="AI719">
        <v>1</v>
      </c>
      <c r="AJ719">
        <v>14</v>
      </c>
      <c r="AK719">
        <v>4</v>
      </c>
      <c r="AL719">
        <v>0</v>
      </c>
      <c r="AM719">
        <v>15</v>
      </c>
      <c r="AN719">
        <v>0</v>
      </c>
      <c r="AO719">
        <v>0</v>
      </c>
      <c r="AP719">
        <v>3</v>
      </c>
      <c r="AQ719">
        <v>2</v>
      </c>
      <c r="AR719">
        <v>0</v>
      </c>
      <c r="AS719">
        <v>3</v>
      </c>
      <c r="AT719">
        <v>4216</v>
      </c>
      <c r="AU719">
        <v>856</v>
      </c>
      <c r="AV719">
        <v>7666</v>
      </c>
      <c r="AW719">
        <v>755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3517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3499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2</v>
      </c>
      <c r="BW719">
        <v>0</v>
      </c>
      <c r="BX719">
        <v>0</v>
      </c>
      <c r="BY719">
        <v>3</v>
      </c>
      <c r="BZ719">
        <v>0</v>
      </c>
      <c r="CA719">
        <v>0</v>
      </c>
      <c r="CB719">
        <v>3</v>
      </c>
      <c r="CC719">
        <v>15</v>
      </c>
      <c r="CD719">
        <v>3</v>
      </c>
      <c r="CE719">
        <v>15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 t="s">
        <v>2</v>
      </c>
      <c r="CP719" t="s">
        <v>44</v>
      </c>
      <c r="CQ719" t="s">
        <v>868</v>
      </c>
      <c r="CR719" t="s">
        <v>869</v>
      </c>
      <c r="CS719" t="s">
        <v>770</v>
      </c>
      <c r="CT719" t="s">
        <v>860</v>
      </c>
      <c r="CU719" t="s">
        <v>857</v>
      </c>
      <c r="CV719" t="s">
        <v>772</v>
      </c>
      <c r="CW719">
        <v>2018</v>
      </c>
      <c r="CX719">
        <v>12</v>
      </c>
      <c r="CY719" t="s">
        <v>74</v>
      </c>
      <c r="CZ719" t="s">
        <v>775</v>
      </c>
      <c r="DA719" t="s">
        <v>70</v>
      </c>
      <c r="DB719" t="s">
        <v>769</v>
      </c>
      <c r="DC719" t="s">
        <v>771</v>
      </c>
      <c r="DD719" t="s">
        <v>774</v>
      </c>
      <c r="DE719" t="s">
        <v>773</v>
      </c>
      <c r="DF719">
        <v>5</v>
      </c>
      <c r="DG719" t="s">
        <v>991</v>
      </c>
      <c r="DH719" t="s">
        <v>75</v>
      </c>
      <c r="DI719" t="s">
        <v>75</v>
      </c>
      <c r="DJ719" t="s">
        <v>75</v>
      </c>
      <c r="DK719" t="s">
        <v>75</v>
      </c>
    </row>
    <row r="720" spans="1:115" x14ac:dyDescent="0.35">
      <c r="A720" t="s">
        <v>860</v>
      </c>
      <c r="B720" t="s">
        <v>985</v>
      </c>
      <c r="C720" t="s">
        <v>1017</v>
      </c>
      <c r="D720" t="s">
        <v>1030</v>
      </c>
      <c r="E720" t="s">
        <v>988</v>
      </c>
      <c r="F720" t="s">
        <v>1019</v>
      </c>
      <c r="G720" t="s">
        <v>242</v>
      </c>
      <c r="H720" t="s">
        <v>1024</v>
      </c>
      <c r="I720" t="s">
        <v>524</v>
      </c>
      <c r="J720" t="s">
        <v>1277</v>
      </c>
      <c r="K720" t="s">
        <v>75</v>
      </c>
      <c r="L720" t="s">
        <v>242</v>
      </c>
      <c r="M720" t="s">
        <v>242</v>
      </c>
      <c r="N720" t="s">
        <v>990</v>
      </c>
      <c r="O720">
        <v>0</v>
      </c>
      <c r="P720">
        <v>0</v>
      </c>
      <c r="Q720">
        <v>0</v>
      </c>
      <c r="R720">
        <v>1788</v>
      </c>
      <c r="S720">
        <v>1736</v>
      </c>
      <c r="T720">
        <v>0</v>
      </c>
      <c r="U720">
        <v>1788</v>
      </c>
      <c r="V720">
        <v>0</v>
      </c>
      <c r="W720">
        <v>0</v>
      </c>
      <c r="X720">
        <v>0</v>
      </c>
      <c r="Y720">
        <v>1736</v>
      </c>
      <c r="Z720">
        <v>0</v>
      </c>
      <c r="AA720">
        <v>0</v>
      </c>
      <c r="AB720">
        <v>0</v>
      </c>
      <c r="AC720">
        <v>3</v>
      </c>
      <c r="AD720">
        <v>7</v>
      </c>
      <c r="AE720">
        <v>9</v>
      </c>
      <c r="AF720">
        <v>0</v>
      </c>
      <c r="AG720">
        <v>4</v>
      </c>
      <c r="AH720">
        <v>0</v>
      </c>
      <c r="AI720">
        <v>2</v>
      </c>
      <c r="AJ720">
        <v>5</v>
      </c>
      <c r="AK720">
        <v>7</v>
      </c>
      <c r="AL720">
        <v>0</v>
      </c>
      <c r="AM720">
        <v>3</v>
      </c>
      <c r="AN720">
        <v>0</v>
      </c>
      <c r="AO720">
        <v>0</v>
      </c>
      <c r="AP720">
        <v>0</v>
      </c>
      <c r="AQ720">
        <v>3</v>
      </c>
      <c r="AR720">
        <v>0</v>
      </c>
      <c r="AS720">
        <v>0</v>
      </c>
      <c r="AT720">
        <v>442</v>
      </c>
      <c r="AU720">
        <v>428</v>
      </c>
      <c r="AV720">
        <v>1756</v>
      </c>
      <c r="AW720">
        <v>727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1736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1722</v>
      </c>
      <c r="BQ720">
        <v>0</v>
      </c>
      <c r="BR720">
        <v>0</v>
      </c>
      <c r="BS720">
        <v>0</v>
      </c>
      <c r="BT720">
        <v>0</v>
      </c>
      <c r="BU720">
        <v>3</v>
      </c>
      <c r="BV720">
        <v>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2</v>
      </c>
      <c r="CC720">
        <v>2</v>
      </c>
      <c r="CD720">
        <v>2</v>
      </c>
      <c r="CE720">
        <v>3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 t="s">
        <v>2</v>
      </c>
      <c r="CP720" t="s">
        <v>44</v>
      </c>
      <c r="CQ720" t="s">
        <v>864</v>
      </c>
      <c r="CR720" t="s">
        <v>865</v>
      </c>
      <c r="CS720" t="s">
        <v>523</v>
      </c>
      <c r="CT720" t="s">
        <v>860</v>
      </c>
      <c r="CU720" t="s">
        <v>851</v>
      </c>
      <c r="CV720" t="s">
        <v>524</v>
      </c>
      <c r="CW720">
        <v>2020</v>
      </c>
      <c r="CX720">
        <v>5</v>
      </c>
      <c r="CY720" t="s">
        <v>74</v>
      </c>
      <c r="CZ720" t="s">
        <v>83</v>
      </c>
      <c r="DA720" t="s">
        <v>70</v>
      </c>
      <c r="DB720" t="s">
        <v>484</v>
      </c>
      <c r="DC720" t="s">
        <v>485</v>
      </c>
      <c r="DD720" t="s">
        <v>526</v>
      </c>
      <c r="DE720" t="s">
        <v>525</v>
      </c>
      <c r="DF720">
        <v>3</v>
      </c>
      <c r="DG720" t="s">
        <v>991</v>
      </c>
      <c r="DH720" t="s">
        <v>1278</v>
      </c>
      <c r="DI720" t="s">
        <v>75</v>
      </c>
      <c r="DJ720" t="s">
        <v>75</v>
      </c>
      <c r="DK720" t="s">
        <v>75</v>
      </c>
    </row>
    <row r="721" spans="1:115" x14ac:dyDescent="0.35">
      <c r="A721" t="s">
        <v>860</v>
      </c>
      <c r="B721" t="s">
        <v>1045</v>
      </c>
      <c r="C721" t="s">
        <v>1197</v>
      </c>
      <c r="D721" t="s">
        <v>1198</v>
      </c>
      <c r="E721" t="s">
        <v>988</v>
      </c>
      <c r="F721" t="s">
        <v>1199</v>
      </c>
      <c r="G721" t="s">
        <v>242</v>
      </c>
      <c r="H721" t="s">
        <v>1024</v>
      </c>
      <c r="I721" t="s">
        <v>700</v>
      </c>
      <c r="J721" t="s">
        <v>1200</v>
      </c>
      <c r="K721" t="s">
        <v>75</v>
      </c>
      <c r="L721" t="s">
        <v>242</v>
      </c>
      <c r="M721" t="s">
        <v>700</v>
      </c>
      <c r="N721" t="s">
        <v>990</v>
      </c>
      <c r="O721">
        <v>0</v>
      </c>
      <c r="P721">
        <v>0</v>
      </c>
      <c r="Q721">
        <v>0</v>
      </c>
      <c r="R721">
        <v>1350</v>
      </c>
      <c r="S721">
        <v>899</v>
      </c>
      <c r="T721">
        <v>900</v>
      </c>
      <c r="U721">
        <v>1350</v>
      </c>
      <c r="V721">
        <v>0</v>
      </c>
      <c r="W721">
        <v>0</v>
      </c>
      <c r="X721">
        <v>450</v>
      </c>
      <c r="Y721">
        <v>0</v>
      </c>
      <c r="Z721">
        <v>0</v>
      </c>
      <c r="AA721">
        <v>450</v>
      </c>
      <c r="AB721">
        <v>2</v>
      </c>
      <c r="AC721">
        <v>0</v>
      </c>
      <c r="AD721">
        <v>1</v>
      </c>
      <c r="AE721">
        <v>0</v>
      </c>
      <c r="AF721">
        <v>2</v>
      </c>
      <c r="AG721">
        <v>3</v>
      </c>
      <c r="AH721">
        <v>1</v>
      </c>
      <c r="AI721">
        <v>0</v>
      </c>
      <c r="AJ721">
        <v>1</v>
      </c>
      <c r="AK721">
        <v>0</v>
      </c>
      <c r="AL721">
        <v>2</v>
      </c>
      <c r="AM721">
        <v>2</v>
      </c>
      <c r="AN721">
        <v>1</v>
      </c>
      <c r="AO721">
        <v>0</v>
      </c>
      <c r="AP721">
        <v>1</v>
      </c>
      <c r="AQ721">
        <v>0</v>
      </c>
      <c r="AR721">
        <v>0</v>
      </c>
      <c r="AS721">
        <v>2</v>
      </c>
      <c r="AT721">
        <v>333</v>
      </c>
      <c r="AU721">
        <v>222</v>
      </c>
      <c r="AV721">
        <v>1087</v>
      </c>
      <c r="AW721">
        <v>901</v>
      </c>
      <c r="AX721">
        <v>830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899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898</v>
      </c>
      <c r="BQ721">
        <v>0</v>
      </c>
      <c r="BR721">
        <v>0</v>
      </c>
      <c r="BS721">
        <v>0</v>
      </c>
      <c r="BT721">
        <v>0</v>
      </c>
      <c r="BU721">
        <v>2</v>
      </c>
      <c r="BV721">
        <v>2</v>
      </c>
      <c r="BW721">
        <v>2</v>
      </c>
      <c r="BX721">
        <v>1</v>
      </c>
      <c r="BY721">
        <v>2</v>
      </c>
      <c r="BZ721">
        <v>0</v>
      </c>
      <c r="CA721">
        <v>0</v>
      </c>
      <c r="CB721">
        <v>1</v>
      </c>
      <c r="CC721">
        <v>2</v>
      </c>
      <c r="CD721">
        <v>1</v>
      </c>
      <c r="CE721">
        <v>2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 t="s">
        <v>2</v>
      </c>
      <c r="CP721" t="s">
        <v>44</v>
      </c>
      <c r="CQ721" t="s">
        <v>868</v>
      </c>
      <c r="CR721" t="s">
        <v>869</v>
      </c>
      <c r="CS721" t="s">
        <v>698</v>
      </c>
      <c r="CT721" t="s">
        <v>860</v>
      </c>
      <c r="CU721" t="s">
        <v>856</v>
      </c>
      <c r="CV721" t="s">
        <v>700</v>
      </c>
      <c r="CW721">
        <v>2012</v>
      </c>
      <c r="CX721">
        <v>7</v>
      </c>
      <c r="CY721" t="s">
        <v>74</v>
      </c>
      <c r="CZ721" t="s">
        <v>703</v>
      </c>
      <c r="DA721" t="s">
        <v>70</v>
      </c>
      <c r="DB721" t="s">
        <v>698</v>
      </c>
      <c r="DC721" t="s">
        <v>699</v>
      </c>
      <c r="DD721" t="s">
        <v>702</v>
      </c>
      <c r="DE721" t="s">
        <v>701</v>
      </c>
      <c r="DF721">
        <v>3</v>
      </c>
      <c r="DG721" t="s">
        <v>991</v>
      </c>
      <c r="DH721" t="s">
        <v>75</v>
      </c>
      <c r="DI721" t="s">
        <v>75</v>
      </c>
      <c r="DJ721" t="s">
        <v>75</v>
      </c>
      <c r="DK721" t="s">
        <v>75</v>
      </c>
    </row>
    <row r="722" spans="1:115" x14ac:dyDescent="0.35">
      <c r="A722" t="s">
        <v>860</v>
      </c>
      <c r="B722" t="s">
        <v>985</v>
      </c>
      <c r="C722" t="s">
        <v>986</v>
      </c>
      <c r="D722" t="s">
        <v>1063</v>
      </c>
      <c r="E722" t="s">
        <v>988</v>
      </c>
      <c r="F722" t="s">
        <v>989</v>
      </c>
      <c r="G722" t="s">
        <v>242</v>
      </c>
      <c r="H722" t="s">
        <v>1024</v>
      </c>
      <c r="I722" t="s">
        <v>136</v>
      </c>
      <c r="J722" t="s">
        <v>1022</v>
      </c>
      <c r="K722" t="s">
        <v>75</v>
      </c>
      <c r="L722" t="s">
        <v>242</v>
      </c>
      <c r="M722" t="s">
        <v>242</v>
      </c>
      <c r="N722" t="s">
        <v>990</v>
      </c>
      <c r="O722">
        <v>0</v>
      </c>
      <c r="P722">
        <v>0</v>
      </c>
      <c r="Q722">
        <v>0</v>
      </c>
      <c r="R722">
        <v>36751</v>
      </c>
      <c r="S722">
        <v>0</v>
      </c>
      <c r="T722">
        <v>0</v>
      </c>
      <c r="U722">
        <v>36751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9062</v>
      </c>
      <c r="AU722">
        <v>0</v>
      </c>
      <c r="AV722">
        <v>15909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34524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34388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4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 t="s">
        <v>2</v>
      </c>
      <c r="CP722" t="s">
        <v>44</v>
      </c>
      <c r="CQ722" t="s">
        <v>862</v>
      </c>
      <c r="CR722" t="s">
        <v>863</v>
      </c>
      <c r="CS722" t="s">
        <v>134</v>
      </c>
      <c r="CT722" t="s">
        <v>860</v>
      </c>
      <c r="CU722" t="s">
        <v>851</v>
      </c>
      <c r="CV722" t="s">
        <v>136</v>
      </c>
      <c r="CW722">
        <v>2020</v>
      </c>
      <c r="CX722">
        <v>7</v>
      </c>
      <c r="CY722" t="s">
        <v>74</v>
      </c>
      <c r="CZ722" t="s">
        <v>76</v>
      </c>
      <c r="DA722" t="s">
        <v>70</v>
      </c>
      <c r="DB722" t="s">
        <v>70</v>
      </c>
      <c r="DC722" t="s">
        <v>135</v>
      </c>
      <c r="DD722" t="s">
        <v>138</v>
      </c>
      <c r="DE722" t="s">
        <v>137</v>
      </c>
      <c r="DF722">
        <v>4</v>
      </c>
      <c r="DG722" t="s">
        <v>991</v>
      </c>
      <c r="DH722" t="s">
        <v>75</v>
      </c>
      <c r="DI722" t="s">
        <v>75</v>
      </c>
      <c r="DJ722" t="s">
        <v>75</v>
      </c>
      <c r="DK722" t="s">
        <v>75</v>
      </c>
    </row>
    <row r="723" spans="1:115" x14ac:dyDescent="0.35">
      <c r="A723" t="s">
        <v>860</v>
      </c>
      <c r="B723" t="s">
        <v>994</v>
      </c>
      <c r="C723" t="s">
        <v>1093</v>
      </c>
      <c r="D723" t="s">
        <v>1097</v>
      </c>
      <c r="E723" t="s">
        <v>988</v>
      </c>
      <c r="F723" t="s">
        <v>1095</v>
      </c>
      <c r="G723" t="s">
        <v>242</v>
      </c>
      <c r="H723" t="s">
        <v>1024</v>
      </c>
      <c r="I723" t="s">
        <v>574</v>
      </c>
      <c r="J723" t="s">
        <v>1098</v>
      </c>
      <c r="K723" t="s">
        <v>75</v>
      </c>
      <c r="L723" t="s">
        <v>242</v>
      </c>
      <c r="M723" t="s">
        <v>242</v>
      </c>
      <c r="N723" t="s">
        <v>990</v>
      </c>
      <c r="O723">
        <v>0</v>
      </c>
      <c r="P723">
        <v>0</v>
      </c>
      <c r="Q723">
        <v>0</v>
      </c>
      <c r="R723">
        <v>879</v>
      </c>
      <c r="S723">
        <v>817</v>
      </c>
      <c r="T723">
        <v>0</v>
      </c>
      <c r="U723">
        <v>879</v>
      </c>
      <c r="V723">
        <v>0</v>
      </c>
      <c r="W723">
        <v>0</v>
      </c>
      <c r="X723">
        <v>0</v>
      </c>
      <c r="Y723">
        <v>817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4</v>
      </c>
      <c r="AF723">
        <v>0</v>
      </c>
      <c r="AG723">
        <v>1</v>
      </c>
      <c r="AH723">
        <v>0</v>
      </c>
      <c r="AI723">
        <v>0</v>
      </c>
      <c r="AJ723">
        <v>1</v>
      </c>
      <c r="AK723">
        <v>4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217</v>
      </c>
      <c r="AU723">
        <v>201</v>
      </c>
      <c r="AV723">
        <v>833</v>
      </c>
      <c r="AW723">
        <v>206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817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797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 t="s">
        <v>2</v>
      </c>
      <c r="CP723" t="s">
        <v>44</v>
      </c>
      <c r="CQ723" t="s">
        <v>864</v>
      </c>
      <c r="CR723" t="s">
        <v>865</v>
      </c>
      <c r="CS723" t="s">
        <v>572</v>
      </c>
      <c r="CT723" t="s">
        <v>860</v>
      </c>
      <c r="CU723" t="s">
        <v>852</v>
      </c>
      <c r="CV723" t="s">
        <v>574</v>
      </c>
      <c r="CW723">
        <v>2020</v>
      </c>
      <c r="CX723">
        <v>8</v>
      </c>
      <c r="CY723" t="s">
        <v>74</v>
      </c>
      <c r="CZ723" t="s">
        <v>571</v>
      </c>
      <c r="DA723" t="s">
        <v>70</v>
      </c>
      <c r="DB723" t="s">
        <v>567</v>
      </c>
      <c r="DC723" t="s">
        <v>573</v>
      </c>
      <c r="DD723" t="s">
        <v>576</v>
      </c>
      <c r="DE723" t="s">
        <v>575</v>
      </c>
      <c r="DF723">
        <v>1</v>
      </c>
      <c r="DG723" t="s">
        <v>991</v>
      </c>
      <c r="DH723" t="s">
        <v>75</v>
      </c>
      <c r="DI723" t="s">
        <v>75</v>
      </c>
      <c r="DJ723" t="s">
        <v>75</v>
      </c>
      <c r="DK723" t="s">
        <v>75</v>
      </c>
    </row>
    <row r="724" spans="1:115" x14ac:dyDescent="0.35">
      <c r="A724" t="s">
        <v>860</v>
      </c>
      <c r="B724" t="s">
        <v>1000</v>
      </c>
      <c r="C724" t="s">
        <v>1001</v>
      </c>
      <c r="D724" t="s">
        <v>1178</v>
      </c>
      <c r="E724" t="s">
        <v>988</v>
      </c>
      <c r="F724" t="s">
        <v>1003</v>
      </c>
      <c r="G724" t="s">
        <v>242</v>
      </c>
      <c r="H724" t="s">
        <v>1024</v>
      </c>
      <c r="I724" t="s">
        <v>680</v>
      </c>
      <c r="J724" t="s">
        <v>1179</v>
      </c>
      <c r="K724" t="s">
        <v>75</v>
      </c>
      <c r="L724" t="s">
        <v>242</v>
      </c>
      <c r="M724" t="s">
        <v>242</v>
      </c>
      <c r="N724" t="s">
        <v>990</v>
      </c>
      <c r="O724">
        <v>0</v>
      </c>
      <c r="P724">
        <v>0</v>
      </c>
      <c r="Q724">
        <v>0</v>
      </c>
      <c r="R724">
        <v>7317</v>
      </c>
      <c r="S724">
        <v>3617</v>
      </c>
      <c r="T724">
        <v>0</v>
      </c>
      <c r="U724">
        <v>7317</v>
      </c>
      <c r="V724">
        <v>0</v>
      </c>
      <c r="W724">
        <v>0</v>
      </c>
      <c r="X724">
        <v>3530</v>
      </c>
      <c r="Y724">
        <v>3617</v>
      </c>
      <c r="Z724">
        <v>0</v>
      </c>
      <c r="AA724">
        <v>3530</v>
      </c>
      <c r="AB724">
        <v>1</v>
      </c>
      <c r="AC724">
        <v>1</v>
      </c>
      <c r="AD724">
        <v>4</v>
      </c>
      <c r="AE724">
        <v>6</v>
      </c>
      <c r="AF724">
        <v>0</v>
      </c>
      <c r="AG724">
        <v>4</v>
      </c>
      <c r="AH724">
        <v>1</v>
      </c>
      <c r="AI724">
        <v>1</v>
      </c>
      <c r="AJ724">
        <v>3</v>
      </c>
      <c r="AK724">
        <v>5</v>
      </c>
      <c r="AL724">
        <v>0</v>
      </c>
      <c r="AM724">
        <v>3</v>
      </c>
      <c r="AN724">
        <v>0</v>
      </c>
      <c r="AO724">
        <v>0</v>
      </c>
      <c r="AP724">
        <v>1</v>
      </c>
      <c r="AQ724">
        <v>3</v>
      </c>
      <c r="AR724">
        <v>0</v>
      </c>
      <c r="AS724">
        <v>1</v>
      </c>
      <c r="AT724">
        <v>1804</v>
      </c>
      <c r="AU724">
        <v>892</v>
      </c>
      <c r="AV724">
        <v>5419</v>
      </c>
      <c r="AW724">
        <v>1014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2729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2686</v>
      </c>
      <c r="BQ724">
        <v>0</v>
      </c>
      <c r="BR724">
        <v>0</v>
      </c>
      <c r="BS724">
        <v>0</v>
      </c>
      <c r="BT724">
        <v>0</v>
      </c>
      <c r="BU724">
        <v>2</v>
      </c>
      <c r="BV724">
        <v>2</v>
      </c>
      <c r="BW724">
        <v>0</v>
      </c>
      <c r="BX724">
        <v>0</v>
      </c>
      <c r="BY724">
        <v>1</v>
      </c>
      <c r="BZ724">
        <v>0</v>
      </c>
      <c r="CA724">
        <v>0</v>
      </c>
      <c r="CB724">
        <v>2</v>
      </c>
      <c r="CC724">
        <v>3</v>
      </c>
      <c r="CD724">
        <v>2</v>
      </c>
      <c r="CE724">
        <v>3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 t="s">
        <v>2</v>
      </c>
      <c r="CP724" t="s">
        <v>44</v>
      </c>
      <c r="CQ724" t="s">
        <v>864</v>
      </c>
      <c r="CR724" t="s">
        <v>865</v>
      </c>
      <c r="CS724" t="s">
        <v>678</v>
      </c>
      <c r="CT724" t="s">
        <v>860</v>
      </c>
      <c r="CU724" t="s">
        <v>853</v>
      </c>
      <c r="CV724" t="s">
        <v>680</v>
      </c>
      <c r="CW724">
        <v>2020</v>
      </c>
      <c r="CX724">
        <v>6</v>
      </c>
      <c r="CY724" t="s">
        <v>74</v>
      </c>
      <c r="CZ724" t="s">
        <v>275</v>
      </c>
      <c r="DA724" t="s">
        <v>70</v>
      </c>
      <c r="DB724" t="s">
        <v>677</v>
      </c>
      <c r="DC724" t="s">
        <v>679</v>
      </c>
      <c r="DD724" t="s">
        <v>682</v>
      </c>
      <c r="DE724" t="s">
        <v>681</v>
      </c>
      <c r="DF724">
        <v>2</v>
      </c>
      <c r="DG724" t="s">
        <v>991</v>
      </c>
      <c r="DH724" t="s">
        <v>75</v>
      </c>
      <c r="DI724" t="s">
        <v>75</v>
      </c>
      <c r="DJ724" t="s">
        <v>75</v>
      </c>
      <c r="DK724" t="s">
        <v>75</v>
      </c>
    </row>
    <row r="725" spans="1:115" x14ac:dyDescent="0.35">
      <c r="A725" t="s">
        <v>860</v>
      </c>
      <c r="B725" t="s">
        <v>1010</v>
      </c>
      <c r="C725" t="s">
        <v>1256</v>
      </c>
      <c r="D725" t="s">
        <v>1265</v>
      </c>
      <c r="E725" t="s">
        <v>988</v>
      </c>
      <c r="F725" t="s">
        <v>1258</v>
      </c>
      <c r="G725" t="s">
        <v>242</v>
      </c>
      <c r="H725" t="s">
        <v>1024</v>
      </c>
      <c r="I725" t="s">
        <v>823</v>
      </c>
      <c r="J725" t="s">
        <v>1266</v>
      </c>
      <c r="K725" t="s">
        <v>75</v>
      </c>
      <c r="L725" t="s">
        <v>242</v>
      </c>
      <c r="M725" t="s">
        <v>242</v>
      </c>
      <c r="N725" t="s">
        <v>990</v>
      </c>
      <c r="O725">
        <v>0</v>
      </c>
      <c r="P725">
        <v>0</v>
      </c>
      <c r="Q725">
        <v>0</v>
      </c>
      <c r="R725">
        <v>2522</v>
      </c>
      <c r="S725">
        <v>2426</v>
      </c>
      <c r="T725">
        <v>0</v>
      </c>
      <c r="U725">
        <v>2522</v>
      </c>
      <c r="V725">
        <v>0</v>
      </c>
      <c r="W725">
        <v>0</v>
      </c>
      <c r="X725">
        <v>0</v>
      </c>
      <c r="Y725">
        <v>2426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2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622</v>
      </c>
      <c r="AU725">
        <v>598</v>
      </c>
      <c r="AV725">
        <v>2439</v>
      </c>
      <c r="AW725">
        <v>319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2426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2379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 t="s">
        <v>2</v>
      </c>
      <c r="CP725" t="s">
        <v>44</v>
      </c>
      <c r="CQ725" t="s">
        <v>864</v>
      </c>
      <c r="CR725" t="s">
        <v>865</v>
      </c>
      <c r="CS725" t="s">
        <v>821</v>
      </c>
      <c r="CT725" t="s">
        <v>860</v>
      </c>
      <c r="CU725" t="s">
        <v>854</v>
      </c>
      <c r="CV725" t="s">
        <v>823</v>
      </c>
      <c r="CW725">
        <v>2020</v>
      </c>
      <c r="CX725">
        <v>5</v>
      </c>
      <c r="CY725" t="s">
        <v>74</v>
      </c>
      <c r="CZ725" t="s">
        <v>234</v>
      </c>
      <c r="DA725" t="s">
        <v>70</v>
      </c>
      <c r="DB725" t="s">
        <v>807</v>
      </c>
      <c r="DC725" t="s">
        <v>822</v>
      </c>
      <c r="DD725" t="s">
        <v>825</v>
      </c>
      <c r="DE725" t="s">
        <v>824</v>
      </c>
      <c r="DF725">
        <v>1</v>
      </c>
      <c r="DG725" t="s">
        <v>991</v>
      </c>
      <c r="DH725" t="s">
        <v>75</v>
      </c>
      <c r="DI725" t="s">
        <v>75</v>
      </c>
      <c r="DJ725" t="s">
        <v>75</v>
      </c>
      <c r="DK725" t="s">
        <v>75</v>
      </c>
    </row>
    <row r="726" spans="1:115" x14ac:dyDescent="0.35">
      <c r="A726" t="s">
        <v>860</v>
      </c>
      <c r="B726" t="s">
        <v>985</v>
      </c>
      <c r="C726" t="s">
        <v>986</v>
      </c>
      <c r="D726" t="s">
        <v>1039</v>
      </c>
      <c r="E726" t="s">
        <v>988</v>
      </c>
      <c r="F726" t="s">
        <v>989</v>
      </c>
      <c r="G726" t="s">
        <v>242</v>
      </c>
      <c r="H726" t="s">
        <v>1024</v>
      </c>
      <c r="I726" t="s">
        <v>1040</v>
      </c>
      <c r="J726" t="s">
        <v>1041</v>
      </c>
      <c r="K726" t="s">
        <v>75</v>
      </c>
      <c r="L726" t="s">
        <v>242</v>
      </c>
      <c r="M726" t="s">
        <v>242</v>
      </c>
      <c r="N726" t="s">
        <v>990</v>
      </c>
      <c r="O726">
        <v>0</v>
      </c>
      <c r="P726">
        <v>0</v>
      </c>
      <c r="Q726">
        <v>0</v>
      </c>
      <c r="R726">
        <v>2675</v>
      </c>
      <c r="S726">
        <v>2003</v>
      </c>
      <c r="T726">
        <v>0</v>
      </c>
      <c r="U726">
        <v>2675</v>
      </c>
      <c r="V726">
        <v>0</v>
      </c>
      <c r="W726">
        <v>0</v>
      </c>
      <c r="X726">
        <v>0</v>
      </c>
      <c r="Y726">
        <v>2003</v>
      </c>
      <c r="Z726">
        <v>0</v>
      </c>
      <c r="AA726">
        <v>0</v>
      </c>
      <c r="AB726">
        <v>0</v>
      </c>
      <c r="AC726">
        <v>0</v>
      </c>
      <c r="AD726">
        <v>4</v>
      </c>
      <c r="AE726">
        <v>1</v>
      </c>
      <c r="AF726">
        <v>0</v>
      </c>
      <c r="AG726">
        <v>4</v>
      </c>
      <c r="AH726">
        <v>0</v>
      </c>
      <c r="AI726">
        <v>0</v>
      </c>
      <c r="AJ726">
        <v>2</v>
      </c>
      <c r="AK726">
        <v>1</v>
      </c>
      <c r="AL726">
        <v>0</v>
      </c>
      <c r="AM726">
        <v>2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660</v>
      </c>
      <c r="AU726">
        <v>494</v>
      </c>
      <c r="AV726">
        <v>2119</v>
      </c>
      <c r="AW726">
        <v>346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2003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1987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2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 t="s">
        <v>2</v>
      </c>
      <c r="CP726" t="s">
        <v>44</v>
      </c>
      <c r="CQ726" t="s">
        <v>866</v>
      </c>
      <c r="CR726" t="s">
        <v>867</v>
      </c>
      <c r="CS726" t="s">
        <v>131</v>
      </c>
      <c r="CT726" t="s">
        <v>860</v>
      </c>
      <c r="CU726" t="s">
        <v>851</v>
      </c>
      <c r="CV726" t="s">
        <v>93</v>
      </c>
      <c r="CW726">
        <v>2019</v>
      </c>
      <c r="CX726">
        <v>12</v>
      </c>
      <c r="CY726" t="s">
        <v>74</v>
      </c>
      <c r="CZ726" t="s">
        <v>76</v>
      </c>
      <c r="DA726" t="s">
        <v>70</v>
      </c>
      <c r="DB726" t="s">
        <v>70</v>
      </c>
      <c r="DC726" t="s">
        <v>92</v>
      </c>
      <c r="DD726" t="s">
        <v>133</v>
      </c>
      <c r="DE726" t="s">
        <v>132</v>
      </c>
      <c r="DF726">
        <v>1</v>
      </c>
      <c r="DG726" t="s">
        <v>991</v>
      </c>
      <c r="DH726" t="s">
        <v>75</v>
      </c>
      <c r="DI726" t="s">
        <v>75</v>
      </c>
      <c r="DJ726" t="s">
        <v>75</v>
      </c>
      <c r="DK726" t="s">
        <v>75</v>
      </c>
    </row>
    <row r="727" spans="1:115" x14ac:dyDescent="0.35">
      <c r="A727" t="s">
        <v>860</v>
      </c>
      <c r="B727" t="s">
        <v>985</v>
      </c>
      <c r="C727" t="s">
        <v>986</v>
      </c>
      <c r="D727" t="s">
        <v>1063</v>
      </c>
      <c r="E727" t="s">
        <v>988</v>
      </c>
      <c r="F727" t="s">
        <v>989</v>
      </c>
      <c r="G727" t="s">
        <v>242</v>
      </c>
      <c r="H727" t="s">
        <v>1024</v>
      </c>
      <c r="I727" t="s">
        <v>136</v>
      </c>
      <c r="J727" t="s">
        <v>1022</v>
      </c>
      <c r="K727" t="s">
        <v>75</v>
      </c>
      <c r="L727" t="s">
        <v>242</v>
      </c>
      <c r="M727" t="s">
        <v>242</v>
      </c>
      <c r="N727" t="s">
        <v>990</v>
      </c>
      <c r="O727">
        <v>0</v>
      </c>
      <c r="P727">
        <v>0</v>
      </c>
      <c r="Q727">
        <v>0</v>
      </c>
      <c r="R727">
        <v>3079</v>
      </c>
      <c r="S727">
        <v>0</v>
      </c>
      <c r="T727">
        <v>0</v>
      </c>
      <c r="U727">
        <v>3079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759</v>
      </c>
      <c r="AU727">
        <v>0</v>
      </c>
      <c r="AV727">
        <v>886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2995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2977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 t="s">
        <v>2</v>
      </c>
      <c r="CP727" t="s">
        <v>44</v>
      </c>
      <c r="CQ727" t="s">
        <v>866</v>
      </c>
      <c r="CR727" t="s">
        <v>867</v>
      </c>
      <c r="CS727" t="s">
        <v>134</v>
      </c>
      <c r="CT727" t="s">
        <v>860</v>
      </c>
      <c r="CU727" t="s">
        <v>851</v>
      </c>
      <c r="CV727" t="s">
        <v>136</v>
      </c>
      <c r="CW727">
        <v>2020</v>
      </c>
      <c r="CX727">
        <v>7</v>
      </c>
      <c r="CY727" t="s">
        <v>74</v>
      </c>
      <c r="CZ727" t="s">
        <v>76</v>
      </c>
      <c r="DA727" t="s">
        <v>70</v>
      </c>
      <c r="DB727" t="s">
        <v>70</v>
      </c>
      <c r="DC727" t="s">
        <v>135</v>
      </c>
      <c r="DD727" t="s">
        <v>138</v>
      </c>
      <c r="DE727" t="s">
        <v>137</v>
      </c>
      <c r="DF727">
        <v>1</v>
      </c>
      <c r="DG727" t="s">
        <v>991</v>
      </c>
      <c r="DH727" t="s">
        <v>75</v>
      </c>
      <c r="DI727" t="s">
        <v>75</v>
      </c>
      <c r="DJ727" t="s">
        <v>75</v>
      </c>
      <c r="DK727" t="s">
        <v>75</v>
      </c>
    </row>
    <row r="728" spans="1:115" x14ac:dyDescent="0.35">
      <c r="A728" t="s">
        <v>860</v>
      </c>
      <c r="B728" t="s">
        <v>985</v>
      </c>
      <c r="C728" t="s">
        <v>986</v>
      </c>
      <c r="D728" t="s">
        <v>1063</v>
      </c>
      <c r="E728" t="s">
        <v>988</v>
      </c>
      <c r="F728" t="s">
        <v>989</v>
      </c>
      <c r="G728" t="s">
        <v>242</v>
      </c>
      <c r="H728" t="s">
        <v>1024</v>
      </c>
      <c r="I728" t="s">
        <v>719</v>
      </c>
      <c r="J728" t="s">
        <v>1203</v>
      </c>
      <c r="K728" t="s">
        <v>75</v>
      </c>
      <c r="L728" t="s">
        <v>242</v>
      </c>
      <c r="M728" t="s">
        <v>719</v>
      </c>
      <c r="N728" t="s">
        <v>990</v>
      </c>
      <c r="O728">
        <v>0</v>
      </c>
      <c r="P728">
        <v>0</v>
      </c>
      <c r="Q728">
        <v>0</v>
      </c>
      <c r="R728">
        <v>2075</v>
      </c>
      <c r="S728">
        <v>1485</v>
      </c>
      <c r="T728">
        <v>0</v>
      </c>
      <c r="U728">
        <v>2075</v>
      </c>
      <c r="V728">
        <v>0</v>
      </c>
      <c r="W728">
        <v>0</v>
      </c>
      <c r="X728">
        <v>500</v>
      </c>
      <c r="Y728">
        <v>1485</v>
      </c>
      <c r="Z728">
        <v>0</v>
      </c>
      <c r="AA728">
        <v>500</v>
      </c>
      <c r="AB728">
        <v>0</v>
      </c>
      <c r="AC728">
        <v>0</v>
      </c>
      <c r="AD728">
        <v>1</v>
      </c>
      <c r="AE728">
        <v>7</v>
      </c>
      <c r="AF728">
        <v>0</v>
      </c>
      <c r="AG728">
        <v>1</v>
      </c>
      <c r="AH728">
        <v>0</v>
      </c>
      <c r="AI728">
        <v>0</v>
      </c>
      <c r="AJ728">
        <v>1</v>
      </c>
      <c r="AK728">
        <v>7</v>
      </c>
      <c r="AL728">
        <v>0</v>
      </c>
      <c r="AM728">
        <v>1</v>
      </c>
      <c r="AN728">
        <v>0</v>
      </c>
      <c r="AO728">
        <v>0</v>
      </c>
      <c r="AP728">
        <v>1</v>
      </c>
      <c r="AQ728">
        <v>2</v>
      </c>
      <c r="AR728">
        <v>0</v>
      </c>
      <c r="AS728">
        <v>1</v>
      </c>
      <c r="AT728">
        <v>512</v>
      </c>
      <c r="AU728">
        <v>366</v>
      </c>
      <c r="AV728">
        <v>1714</v>
      </c>
      <c r="AW728">
        <v>516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1485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1477</v>
      </c>
      <c r="BQ728">
        <v>0</v>
      </c>
      <c r="BR728">
        <v>0</v>
      </c>
      <c r="BS728">
        <v>0</v>
      </c>
      <c r="BT728">
        <v>0</v>
      </c>
      <c r="BU728">
        <v>2</v>
      </c>
      <c r="BV728">
        <v>2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 t="s">
        <v>2</v>
      </c>
      <c r="CP728" t="s">
        <v>44</v>
      </c>
      <c r="CQ728" t="s">
        <v>866</v>
      </c>
      <c r="CR728" t="s">
        <v>867</v>
      </c>
      <c r="CS728" t="s">
        <v>718</v>
      </c>
      <c r="CT728" t="s">
        <v>860</v>
      </c>
      <c r="CU728" t="s">
        <v>851</v>
      </c>
      <c r="CV728" t="s">
        <v>719</v>
      </c>
      <c r="CW728">
        <v>2020</v>
      </c>
      <c r="CX728">
        <v>4</v>
      </c>
      <c r="CY728" t="s">
        <v>74</v>
      </c>
      <c r="CZ728" t="s">
        <v>76</v>
      </c>
      <c r="DA728" t="s">
        <v>70</v>
      </c>
      <c r="DB728" t="s">
        <v>718</v>
      </c>
      <c r="DC728" t="s">
        <v>135</v>
      </c>
      <c r="DD728" t="s">
        <v>721</v>
      </c>
      <c r="DE728" t="s">
        <v>720</v>
      </c>
      <c r="DF728">
        <v>3</v>
      </c>
      <c r="DG728" t="s">
        <v>991</v>
      </c>
      <c r="DH728" t="s">
        <v>75</v>
      </c>
      <c r="DI728" t="s">
        <v>75</v>
      </c>
      <c r="DJ728" t="s">
        <v>75</v>
      </c>
      <c r="DK728" t="s">
        <v>75</v>
      </c>
    </row>
    <row r="729" spans="1:115" x14ac:dyDescent="0.35">
      <c r="A729" t="s">
        <v>860</v>
      </c>
      <c r="B729" t="s">
        <v>985</v>
      </c>
      <c r="C729" t="s">
        <v>986</v>
      </c>
      <c r="D729" t="s">
        <v>1023</v>
      </c>
      <c r="E729" t="s">
        <v>988</v>
      </c>
      <c r="F729" t="s">
        <v>989</v>
      </c>
      <c r="G729" t="s">
        <v>242</v>
      </c>
      <c r="H729" t="s">
        <v>1024</v>
      </c>
      <c r="I729" t="s">
        <v>88</v>
      </c>
      <c r="J729" t="s">
        <v>1038</v>
      </c>
      <c r="K729" t="s">
        <v>75</v>
      </c>
      <c r="L729" t="s">
        <v>242</v>
      </c>
      <c r="M729" t="s">
        <v>242</v>
      </c>
      <c r="N729" t="s">
        <v>990</v>
      </c>
      <c r="O729">
        <v>0</v>
      </c>
      <c r="P729">
        <v>0</v>
      </c>
      <c r="Q729">
        <v>0</v>
      </c>
      <c r="R729">
        <v>2889</v>
      </c>
      <c r="S729">
        <v>0</v>
      </c>
      <c r="T729">
        <v>0</v>
      </c>
      <c r="U729">
        <v>2889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712</v>
      </c>
      <c r="AU729">
        <v>0</v>
      </c>
      <c r="AV729">
        <v>950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2965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2947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 t="s">
        <v>2</v>
      </c>
      <c r="CP729" t="s">
        <v>44</v>
      </c>
      <c r="CQ729" t="s">
        <v>866</v>
      </c>
      <c r="CR729" t="s">
        <v>867</v>
      </c>
      <c r="CS729" t="s">
        <v>196</v>
      </c>
      <c r="CT729" t="s">
        <v>860</v>
      </c>
      <c r="CU729" t="s">
        <v>851</v>
      </c>
      <c r="CV729" t="s">
        <v>88</v>
      </c>
      <c r="CW729">
        <v>2020</v>
      </c>
      <c r="CX729">
        <v>9</v>
      </c>
      <c r="CY729" t="s">
        <v>74</v>
      </c>
      <c r="CZ729" t="s">
        <v>76</v>
      </c>
      <c r="DA729" t="s">
        <v>70</v>
      </c>
      <c r="DB729" t="s">
        <v>70</v>
      </c>
      <c r="DC729" t="s">
        <v>86</v>
      </c>
      <c r="DD729" t="s">
        <v>90</v>
      </c>
      <c r="DE729" t="s">
        <v>89</v>
      </c>
      <c r="DF729">
        <v>2</v>
      </c>
      <c r="DG729" t="s">
        <v>991</v>
      </c>
      <c r="DH729" t="s">
        <v>75</v>
      </c>
      <c r="DI729" t="s">
        <v>75</v>
      </c>
      <c r="DJ729" t="s">
        <v>75</v>
      </c>
      <c r="DK729" t="s">
        <v>75</v>
      </c>
    </row>
    <row r="730" spans="1:115" x14ac:dyDescent="0.35">
      <c r="A730" t="s">
        <v>860</v>
      </c>
      <c r="B730" t="s">
        <v>994</v>
      </c>
      <c r="C730" t="s">
        <v>1004</v>
      </c>
      <c r="D730" t="s">
        <v>1005</v>
      </c>
      <c r="E730" t="s">
        <v>988</v>
      </c>
      <c r="F730" t="s">
        <v>1006</v>
      </c>
      <c r="G730" t="s">
        <v>75</v>
      </c>
      <c r="H730" t="s">
        <v>75</v>
      </c>
      <c r="I730" t="s">
        <v>304</v>
      </c>
      <c r="J730" t="s">
        <v>1009</v>
      </c>
      <c r="K730" t="s">
        <v>75</v>
      </c>
      <c r="L730" t="s">
        <v>242</v>
      </c>
      <c r="M730" t="s">
        <v>304</v>
      </c>
      <c r="N730" t="s">
        <v>990</v>
      </c>
      <c r="O730">
        <v>0</v>
      </c>
      <c r="P730">
        <v>0</v>
      </c>
      <c r="Q730">
        <v>0</v>
      </c>
      <c r="R730">
        <v>2801</v>
      </c>
      <c r="S730">
        <v>3930</v>
      </c>
      <c r="T730">
        <v>0</v>
      </c>
      <c r="U730">
        <v>2801</v>
      </c>
      <c r="V730">
        <v>0</v>
      </c>
      <c r="W730">
        <v>0</v>
      </c>
      <c r="X730">
        <v>0</v>
      </c>
      <c r="Y730">
        <v>3930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691</v>
      </c>
      <c r="AU730">
        <v>969</v>
      </c>
      <c r="AV730">
        <v>3361</v>
      </c>
      <c r="AW730">
        <v>1981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3930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3917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 t="s">
        <v>2</v>
      </c>
      <c r="CP730" t="s">
        <v>44</v>
      </c>
      <c r="CQ730" t="s">
        <v>866</v>
      </c>
      <c r="CR730" t="s">
        <v>867</v>
      </c>
      <c r="CS730" t="s">
        <v>289</v>
      </c>
      <c r="CT730" t="s">
        <v>860</v>
      </c>
      <c r="CU730" t="s">
        <v>852</v>
      </c>
      <c r="CV730" t="s">
        <v>290</v>
      </c>
      <c r="CW730">
        <v>2014</v>
      </c>
      <c r="CX730">
        <v>1</v>
      </c>
      <c r="CY730" t="s">
        <v>74</v>
      </c>
      <c r="CZ730" t="s">
        <v>217</v>
      </c>
      <c r="DA730" t="s">
        <v>70</v>
      </c>
      <c r="DB730" t="s">
        <v>283</v>
      </c>
      <c r="DC730" t="s">
        <v>285</v>
      </c>
      <c r="DD730" t="s">
        <v>292</v>
      </c>
      <c r="DE730" t="s">
        <v>291</v>
      </c>
      <c r="DF730">
        <v>1</v>
      </c>
      <c r="DG730" t="s">
        <v>991</v>
      </c>
      <c r="DH730" t="s">
        <v>75</v>
      </c>
      <c r="DI730" t="s">
        <v>75</v>
      </c>
      <c r="DJ730" t="s">
        <v>75</v>
      </c>
      <c r="DK730" t="s">
        <v>75</v>
      </c>
    </row>
    <row r="731" spans="1:115" x14ac:dyDescent="0.35">
      <c r="A731" t="s">
        <v>860</v>
      </c>
      <c r="B731" t="s">
        <v>994</v>
      </c>
      <c r="C731" t="s">
        <v>1004</v>
      </c>
      <c r="D731" t="s">
        <v>1005</v>
      </c>
      <c r="E731" t="s">
        <v>988</v>
      </c>
      <c r="F731" t="s">
        <v>1006</v>
      </c>
      <c r="G731" t="s">
        <v>242</v>
      </c>
      <c r="H731" t="s">
        <v>1024</v>
      </c>
      <c r="I731" t="s">
        <v>1225</v>
      </c>
      <c r="J731" t="s">
        <v>1226</v>
      </c>
      <c r="K731" t="s">
        <v>75</v>
      </c>
      <c r="L731" t="s">
        <v>242</v>
      </c>
      <c r="M731" t="s">
        <v>304</v>
      </c>
      <c r="N731" t="s">
        <v>990</v>
      </c>
      <c r="O731">
        <v>0</v>
      </c>
      <c r="P731">
        <v>0</v>
      </c>
      <c r="Q731">
        <v>0</v>
      </c>
      <c r="R731">
        <v>4521</v>
      </c>
      <c r="S731">
        <v>4317</v>
      </c>
      <c r="T731">
        <v>0</v>
      </c>
      <c r="U731">
        <v>4521</v>
      </c>
      <c r="V731">
        <v>0</v>
      </c>
      <c r="W731">
        <v>0</v>
      </c>
      <c r="X731">
        <v>0</v>
      </c>
      <c r="Y731">
        <v>4317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4</v>
      </c>
      <c r="AF731">
        <v>0</v>
      </c>
      <c r="AG731">
        <v>1</v>
      </c>
      <c r="AH731">
        <v>0</v>
      </c>
      <c r="AI731">
        <v>0</v>
      </c>
      <c r="AJ731">
        <v>1</v>
      </c>
      <c r="AK731">
        <v>4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2</v>
      </c>
      <c r="AR731">
        <v>0</v>
      </c>
      <c r="AS731">
        <v>0</v>
      </c>
      <c r="AT731">
        <v>1115</v>
      </c>
      <c r="AU731">
        <v>1064</v>
      </c>
      <c r="AV731">
        <v>4412</v>
      </c>
      <c r="AW731">
        <v>2011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4317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4303</v>
      </c>
      <c r="BQ731">
        <v>0</v>
      </c>
      <c r="BR731">
        <v>0</v>
      </c>
      <c r="BS731">
        <v>0</v>
      </c>
      <c r="BT731">
        <v>0</v>
      </c>
      <c r="BU731">
        <v>2</v>
      </c>
      <c r="BV731">
        <v>2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1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 t="s">
        <v>2</v>
      </c>
      <c r="CP731" t="s">
        <v>44</v>
      </c>
      <c r="CQ731" t="s">
        <v>866</v>
      </c>
      <c r="CR731" t="s">
        <v>867</v>
      </c>
      <c r="CS731" t="s">
        <v>348</v>
      </c>
      <c r="CT731" t="s">
        <v>860</v>
      </c>
      <c r="CU731" t="s">
        <v>852</v>
      </c>
      <c r="CV731" t="s">
        <v>1225</v>
      </c>
      <c r="CW731">
        <v>2018</v>
      </c>
      <c r="CX731">
        <v>3</v>
      </c>
      <c r="CY731" t="s">
        <v>74</v>
      </c>
      <c r="CZ731" t="s">
        <v>217</v>
      </c>
      <c r="DA731" t="s">
        <v>70</v>
      </c>
      <c r="DB731" t="s">
        <v>283</v>
      </c>
      <c r="DC731" t="s">
        <v>285</v>
      </c>
      <c r="DD731" t="s">
        <v>216</v>
      </c>
      <c r="DE731" t="s">
        <v>349</v>
      </c>
      <c r="DF731">
        <v>2</v>
      </c>
      <c r="DG731" t="s">
        <v>991</v>
      </c>
      <c r="DH731" t="s">
        <v>75</v>
      </c>
      <c r="DI731" t="s">
        <v>75</v>
      </c>
      <c r="DJ731" t="s">
        <v>75</v>
      </c>
      <c r="DK731" t="s">
        <v>75</v>
      </c>
    </row>
    <row r="732" spans="1:115" x14ac:dyDescent="0.35">
      <c r="A732" t="s">
        <v>860</v>
      </c>
      <c r="B732" t="s">
        <v>985</v>
      </c>
      <c r="C732" t="s">
        <v>1017</v>
      </c>
      <c r="D732" t="s">
        <v>1018</v>
      </c>
      <c r="E732" t="s">
        <v>988</v>
      </c>
      <c r="F732" t="s">
        <v>1019</v>
      </c>
      <c r="G732" t="s">
        <v>242</v>
      </c>
      <c r="H732" t="s">
        <v>1024</v>
      </c>
      <c r="I732" t="s">
        <v>419</v>
      </c>
      <c r="J732" t="s">
        <v>1130</v>
      </c>
      <c r="K732" t="s">
        <v>75</v>
      </c>
      <c r="L732" t="s">
        <v>242</v>
      </c>
      <c r="M732" t="s">
        <v>242</v>
      </c>
      <c r="N732" t="s">
        <v>990</v>
      </c>
      <c r="O732">
        <v>0</v>
      </c>
      <c r="P732">
        <v>0</v>
      </c>
      <c r="Q732">
        <v>0</v>
      </c>
      <c r="R732">
        <v>2879</v>
      </c>
      <c r="S732">
        <v>1288</v>
      </c>
      <c r="T732">
        <v>0</v>
      </c>
      <c r="U732">
        <v>2879</v>
      </c>
      <c r="V732">
        <v>0</v>
      </c>
      <c r="W732">
        <v>0</v>
      </c>
      <c r="X732">
        <v>1233</v>
      </c>
      <c r="Y732">
        <v>1288</v>
      </c>
      <c r="Z732">
        <v>0</v>
      </c>
      <c r="AA732">
        <v>1233</v>
      </c>
      <c r="AB732">
        <v>0</v>
      </c>
      <c r="AC732">
        <v>3</v>
      </c>
      <c r="AD732">
        <v>5</v>
      </c>
      <c r="AE732">
        <v>8</v>
      </c>
      <c r="AF732">
        <v>0</v>
      </c>
      <c r="AG732">
        <v>2</v>
      </c>
      <c r="AH732">
        <v>0</v>
      </c>
      <c r="AI732">
        <v>3</v>
      </c>
      <c r="AJ732">
        <v>5</v>
      </c>
      <c r="AK732">
        <v>8</v>
      </c>
      <c r="AL732">
        <v>0</v>
      </c>
      <c r="AM732">
        <v>2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710</v>
      </c>
      <c r="AU732">
        <v>318</v>
      </c>
      <c r="AV732">
        <v>1842</v>
      </c>
      <c r="AW732">
        <v>74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1288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1271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1</v>
      </c>
      <c r="BW732">
        <v>0</v>
      </c>
      <c r="BX732">
        <v>0</v>
      </c>
      <c r="BY732">
        <v>1</v>
      </c>
      <c r="BZ732">
        <v>0</v>
      </c>
      <c r="CA732">
        <v>1</v>
      </c>
      <c r="CB732">
        <v>3</v>
      </c>
      <c r="CC732">
        <v>2</v>
      </c>
      <c r="CD732">
        <v>3</v>
      </c>
      <c r="CE732">
        <v>2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 t="s">
        <v>2</v>
      </c>
      <c r="CP732" t="s">
        <v>44</v>
      </c>
      <c r="CQ732" t="s">
        <v>866</v>
      </c>
      <c r="CR732" t="s">
        <v>867</v>
      </c>
      <c r="CS732" t="s">
        <v>418</v>
      </c>
      <c r="CT732" t="s">
        <v>860</v>
      </c>
      <c r="CU732" t="s">
        <v>851</v>
      </c>
      <c r="CV732" t="s">
        <v>419</v>
      </c>
      <c r="CW732">
        <v>2020</v>
      </c>
      <c r="CX732">
        <v>7</v>
      </c>
      <c r="CY732" t="s">
        <v>74</v>
      </c>
      <c r="CZ732" t="s">
        <v>388</v>
      </c>
      <c r="DA732" t="s">
        <v>70</v>
      </c>
      <c r="DB732" t="s">
        <v>393</v>
      </c>
      <c r="DC732" t="s">
        <v>387</v>
      </c>
      <c r="DD732" t="s">
        <v>421</v>
      </c>
      <c r="DE732" t="s">
        <v>420</v>
      </c>
      <c r="DF732">
        <v>2</v>
      </c>
      <c r="DG732" t="s">
        <v>991</v>
      </c>
      <c r="DH732" t="s">
        <v>75</v>
      </c>
      <c r="DI732" t="s">
        <v>75</v>
      </c>
      <c r="DJ732" t="s">
        <v>75</v>
      </c>
      <c r="DK732" t="s">
        <v>75</v>
      </c>
    </row>
    <row r="733" spans="1:115" x14ac:dyDescent="0.35">
      <c r="A733" t="s">
        <v>860</v>
      </c>
      <c r="B733" t="s">
        <v>994</v>
      </c>
      <c r="C733" t="s">
        <v>1004</v>
      </c>
      <c r="D733" t="s">
        <v>1115</v>
      </c>
      <c r="E733" t="s">
        <v>988</v>
      </c>
      <c r="F733" t="s">
        <v>1006</v>
      </c>
      <c r="G733" t="s">
        <v>242</v>
      </c>
      <c r="H733" t="s">
        <v>1024</v>
      </c>
      <c r="I733" t="s">
        <v>1151</v>
      </c>
      <c r="J733" t="s">
        <v>1152</v>
      </c>
      <c r="K733" t="s">
        <v>75</v>
      </c>
      <c r="L733" t="s">
        <v>242</v>
      </c>
      <c r="M733" t="s">
        <v>242</v>
      </c>
      <c r="N733" t="s">
        <v>990</v>
      </c>
      <c r="O733">
        <v>0</v>
      </c>
      <c r="P733">
        <v>0</v>
      </c>
      <c r="Q733">
        <v>0</v>
      </c>
      <c r="R733">
        <v>3966</v>
      </c>
      <c r="S733">
        <v>0</v>
      </c>
      <c r="T733">
        <v>0</v>
      </c>
      <c r="U733">
        <v>3966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</v>
      </c>
      <c r="AE733">
        <v>0</v>
      </c>
      <c r="AF733">
        <v>0</v>
      </c>
      <c r="AG733">
        <v>3</v>
      </c>
      <c r="AH733">
        <v>0</v>
      </c>
      <c r="AI733">
        <v>0</v>
      </c>
      <c r="AJ733">
        <v>3</v>
      </c>
      <c r="AK733">
        <v>0</v>
      </c>
      <c r="AL733">
        <v>0</v>
      </c>
      <c r="AM733">
        <v>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978</v>
      </c>
      <c r="AU733">
        <v>0</v>
      </c>
      <c r="AV733">
        <v>739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3725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3695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3</v>
      </c>
      <c r="CD733">
        <v>0</v>
      </c>
      <c r="CE733">
        <v>3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 t="s">
        <v>2</v>
      </c>
      <c r="CP733" t="s">
        <v>44</v>
      </c>
      <c r="CQ733" t="s">
        <v>866</v>
      </c>
      <c r="CR733" t="s">
        <v>867</v>
      </c>
      <c r="CS733" t="s">
        <v>642</v>
      </c>
      <c r="CT733" t="s">
        <v>860</v>
      </c>
      <c r="CU733" t="s">
        <v>852</v>
      </c>
      <c r="CV733" t="s">
        <v>643</v>
      </c>
      <c r="CW733">
        <v>2020</v>
      </c>
      <c r="CX733">
        <v>11</v>
      </c>
      <c r="CY733" t="s">
        <v>74</v>
      </c>
      <c r="CZ733" t="s">
        <v>373</v>
      </c>
      <c r="DA733" t="s">
        <v>70</v>
      </c>
      <c r="DB733" t="s">
        <v>641</v>
      </c>
      <c r="DC733" t="s">
        <v>213</v>
      </c>
      <c r="DD733" t="s">
        <v>645</v>
      </c>
      <c r="DE733" t="s">
        <v>644</v>
      </c>
      <c r="DF733">
        <v>1</v>
      </c>
      <c r="DG733" t="s">
        <v>991</v>
      </c>
      <c r="DH733" t="s">
        <v>75</v>
      </c>
      <c r="DI733" t="s">
        <v>75</v>
      </c>
      <c r="DJ733" t="s">
        <v>75</v>
      </c>
      <c r="DK733" t="s">
        <v>75</v>
      </c>
    </row>
    <row r="734" spans="1:115" x14ac:dyDescent="0.35">
      <c r="A734" t="s">
        <v>860</v>
      </c>
      <c r="B734" t="s">
        <v>1010</v>
      </c>
      <c r="C734" t="s">
        <v>1011</v>
      </c>
      <c r="D734" t="s">
        <v>1012</v>
      </c>
      <c r="E734" t="s">
        <v>988</v>
      </c>
      <c r="F734" t="s">
        <v>1013</v>
      </c>
      <c r="G734" t="s">
        <v>75</v>
      </c>
      <c r="H734" t="s">
        <v>75</v>
      </c>
      <c r="I734" t="s">
        <v>1014</v>
      </c>
      <c r="J734" t="s">
        <v>1015</v>
      </c>
      <c r="K734" t="s">
        <v>75</v>
      </c>
      <c r="L734" t="s">
        <v>242</v>
      </c>
      <c r="M734" t="s">
        <v>242</v>
      </c>
      <c r="N734" t="s">
        <v>990</v>
      </c>
      <c r="O734">
        <v>0</v>
      </c>
      <c r="P734">
        <v>0</v>
      </c>
      <c r="Q734">
        <v>0</v>
      </c>
      <c r="R734">
        <v>10471</v>
      </c>
      <c r="S734">
        <v>8299</v>
      </c>
      <c r="T734">
        <v>0</v>
      </c>
      <c r="U734">
        <v>10471</v>
      </c>
      <c r="V734">
        <v>0</v>
      </c>
      <c r="W734">
        <v>0</v>
      </c>
      <c r="X734">
        <v>0</v>
      </c>
      <c r="Y734">
        <v>8299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2</v>
      </c>
      <c r="AF734">
        <v>0</v>
      </c>
      <c r="AG734">
        <v>2</v>
      </c>
      <c r="AH734">
        <v>1</v>
      </c>
      <c r="AI734">
        <v>0</v>
      </c>
      <c r="AJ734">
        <v>1</v>
      </c>
      <c r="AK734">
        <v>2</v>
      </c>
      <c r="AL734">
        <v>0</v>
      </c>
      <c r="AM734">
        <v>2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2582</v>
      </c>
      <c r="AU734">
        <v>2046</v>
      </c>
      <c r="AV734">
        <v>8662</v>
      </c>
      <c r="AW734">
        <v>1387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8299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8214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2</v>
      </c>
      <c r="CD734">
        <v>1</v>
      </c>
      <c r="CE734">
        <v>2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 t="s">
        <v>2</v>
      </c>
      <c r="CP734" t="s">
        <v>44</v>
      </c>
      <c r="CQ734" t="s">
        <v>866</v>
      </c>
      <c r="CR734" t="s">
        <v>867</v>
      </c>
      <c r="CS734" t="s">
        <v>376</v>
      </c>
      <c r="CT734" t="s">
        <v>860</v>
      </c>
      <c r="CU734" t="s">
        <v>854</v>
      </c>
      <c r="CV734" t="s">
        <v>378</v>
      </c>
      <c r="CW734">
        <v>2020</v>
      </c>
      <c r="CX734">
        <v>8</v>
      </c>
      <c r="CY734" t="s">
        <v>74</v>
      </c>
      <c r="CZ734" t="s">
        <v>381</v>
      </c>
      <c r="DA734" t="s">
        <v>70</v>
      </c>
      <c r="DB734" t="s">
        <v>375</v>
      </c>
      <c r="DC734" t="s">
        <v>377</v>
      </c>
      <c r="DD734" t="s">
        <v>380</v>
      </c>
      <c r="DE734" t="s">
        <v>379</v>
      </c>
      <c r="DF734">
        <v>1</v>
      </c>
      <c r="DG734" t="s">
        <v>991</v>
      </c>
      <c r="DH734" t="s">
        <v>75</v>
      </c>
      <c r="DI734" t="s">
        <v>75</v>
      </c>
      <c r="DJ734" t="s">
        <v>75</v>
      </c>
      <c r="DK734" t="s">
        <v>75</v>
      </c>
    </row>
    <row r="735" spans="1:115" x14ac:dyDescent="0.35">
      <c r="A735" t="s">
        <v>860</v>
      </c>
      <c r="B735" t="s">
        <v>1010</v>
      </c>
      <c r="C735" t="s">
        <v>1256</v>
      </c>
      <c r="D735" t="s">
        <v>1262</v>
      </c>
      <c r="E735" t="s">
        <v>988</v>
      </c>
      <c r="F735" t="s">
        <v>1258</v>
      </c>
      <c r="G735" t="s">
        <v>242</v>
      </c>
      <c r="H735" t="s">
        <v>1024</v>
      </c>
      <c r="I735" t="s">
        <v>819</v>
      </c>
      <c r="J735" t="s">
        <v>1263</v>
      </c>
      <c r="K735" t="s">
        <v>75</v>
      </c>
      <c r="L735" t="s">
        <v>242</v>
      </c>
      <c r="M735" t="s">
        <v>242</v>
      </c>
      <c r="N735" t="s">
        <v>990</v>
      </c>
      <c r="O735">
        <v>0</v>
      </c>
      <c r="P735">
        <v>0</v>
      </c>
      <c r="Q735">
        <v>0</v>
      </c>
      <c r="R735">
        <v>3010</v>
      </c>
      <c r="S735">
        <v>2742</v>
      </c>
      <c r="T735">
        <v>0</v>
      </c>
      <c r="U735">
        <v>3010</v>
      </c>
      <c r="V735">
        <v>0</v>
      </c>
      <c r="W735">
        <v>0</v>
      </c>
      <c r="X735">
        <v>0</v>
      </c>
      <c r="Y735">
        <v>2742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742</v>
      </c>
      <c r="AU735">
        <v>676</v>
      </c>
      <c r="AV735">
        <v>2801</v>
      </c>
      <c r="AW735">
        <v>601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2742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2720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 t="s">
        <v>2</v>
      </c>
      <c r="CP735" t="s">
        <v>44</v>
      </c>
      <c r="CQ735" t="s">
        <v>866</v>
      </c>
      <c r="CR735" t="s">
        <v>867</v>
      </c>
      <c r="CS735" t="s">
        <v>817</v>
      </c>
      <c r="CT735" t="s">
        <v>860</v>
      </c>
      <c r="CU735" t="s">
        <v>854</v>
      </c>
      <c r="CV735" t="s">
        <v>819</v>
      </c>
      <c r="CW735">
        <v>2019</v>
      </c>
      <c r="CX735">
        <v>6</v>
      </c>
      <c r="CY735" t="s">
        <v>74</v>
      </c>
      <c r="CZ735" t="s">
        <v>234</v>
      </c>
      <c r="DA735" t="s">
        <v>70</v>
      </c>
      <c r="DB735" t="s">
        <v>807</v>
      </c>
      <c r="DC735" t="s">
        <v>818</v>
      </c>
      <c r="DD735" t="s">
        <v>820</v>
      </c>
      <c r="DE735" t="s">
        <v>1298</v>
      </c>
      <c r="DF735">
        <v>1</v>
      </c>
      <c r="DG735" t="s">
        <v>991</v>
      </c>
      <c r="DH735" t="s">
        <v>75</v>
      </c>
      <c r="DI735" t="s">
        <v>75</v>
      </c>
      <c r="DJ735" t="s">
        <v>75</v>
      </c>
      <c r="DK735" t="s">
        <v>75</v>
      </c>
    </row>
    <row r="736" spans="1:115" x14ac:dyDescent="0.35">
      <c r="A736" t="s">
        <v>860</v>
      </c>
      <c r="B736" t="s">
        <v>994</v>
      </c>
      <c r="C736" t="s">
        <v>1004</v>
      </c>
      <c r="D736" t="s">
        <v>1005</v>
      </c>
      <c r="E736" t="s">
        <v>988</v>
      </c>
      <c r="F736" t="s">
        <v>1006</v>
      </c>
      <c r="G736" t="s">
        <v>242</v>
      </c>
      <c r="H736" t="s">
        <v>1024</v>
      </c>
      <c r="I736" t="s">
        <v>1225</v>
      </c>
      <c r="J736" t="s">
        <v>1226</v>
      </c>
      <c r="K736" t="s">
        <v>75</v>
      </c>
      <c r="L736" t="s">
        <v>242</v>
      </c>
      <c r="M736" t="s">
        <v>304</v>
      </c>
      <c r="N736" t="s">
        <v>990</v>
      </c>
      <c r="O736">
        <v>0</v>
      </c>
      <c r="P736">
        <v>0</v>
      </c>
      <c r="Q736">
        <v>0</v>
      </c>
      <c r="R736">
        <v>1578</v>
      </c>
      <c r="S736">
        <v>1195</v>
      </c>
      <c r="T736">
        <v>1435</v>
      </c>
      <c r="U736">
        <v>1578</v>
      </c>
      <c r="V736">
        <v>0</v>
      </c>
      <c r="W736">
        <v>0</v>
      </c>
      <c r="X736">
        <v>500</v>
      </c>
      <c r="Y736">
        <v>0</v>
      </c>
      <c r="Z736">
        <v>390</v>
      </c>
      <c r="AA736">
        <v>500</v>
      </c>
      <c r="AB736">
        <v>0</v>
      </c>
      <c r="AC736">
        <v>1</v>
      </c>
      <c r="AD736">
        <v>2</v>
      </c>
      <c r="AE736">
        <v>0</v>
      </c>
      <c r="AF736">
        <v>1</v>
      </c>
      <c r="AG736">
        <v>1</v>
      </c>
      <c r="AH736">
        <v>0</v>
      </c>
      <c r="AI736">
        <v>1</v>
      </c>
      <c r="AJ736">
        <v>2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1</v>
      </c>
      <c r="AQ736">
        <v>0</v>
      </c>
      <c r="AR736">
        <v>1</v>
      </c>
      <c r="AS736">
        <v>1</v>
      </c>
      <c r="AT736">
        <v>389</v>
      </c>
      <c r="AU736">
        <v>295</v>
      </c>
      <c r="AV736">
        <v>1549</v>
      </c>
      <c r="AW736">
        <v>1160</v>
      </c>
      <c r="AX736">
        <v>1404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1197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1190</v>
      </c>
      <c r="BQ736">
        <v>0</v>
      </c>
      <c r="BR736">
        <v>0</v>
      </c>
      <c r="BS736">
        <v>0</v>
      </c>
      <c r="BT736">
        <v>0</v>
      </c>
      <c r="BU736">
        <v>2</v>
      </c>
      <c r="BV736">
        <v>2</v>
      </c>
      <c r="BW736">
        <v>2</v>
      </c>
      <c r="BX736">
        <v>0</v>
      </c>
      <c r="BY736">
        <v>1</v>
      </c>
      <c r="BZ736">
        <v>0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 t="s">
        <v>2</v>
      </c>
      <c r="CP736" t="s">
        <v>44</v>
      </c>
      <c r="CQ736" t="s">
        <v>868</v>
      </c>
      <c r="CR736" t="s">
        <v>869</v>
      </c>
      <c r="CS736" t="s">
        <v>374</v>
      </c>
      <c r="CT736" t="s">
        <v>860</v>
      </c>
      <c r="CU736" t="s">
        <v>852</v>
      </c>
      <c r="CV736" t="s">
        <v>1225</v>
      </c>
      <c r="CW736">
        <v>2016</v>
      </c>
      <c r="CX736">
        <v>12</v>
      </c>
      <c r="CY736" t="s">
        <v>74</v>
      </c>
      <c r="CZ736" t="s">
        <v>217</v>
      </c>
      <c r="DA736" t="s">
        <v>70</v>
      </c>
      <c r="DB736" t="s">
        <v>283</v>
      </c>
      <c r="DC736" t="s">
        <v>285</v>
      </c>
      <c r="DD736" t="s">
        <v>75</v>
      </c>
      <c r="DE736" t="s">
        <v>75</v>
      </c>
      <c r="DF736">
        <v>3</v>
      </c>
      <c r="DG736" t="s">
        <v>991</v>
      </c>
      <c r="DH736" t="s">
        <v>75</v>
      </c>
      <c r="DI736" t="s">
        <v>75</v>
      </c>
      <c r="DJ736" t="s">
        <v>75</v>
      </c>
      <c r="DK736" t="s">
        <v>75</v>
      </c>
    </row>
    <row r="737" spans="1:115" x14ac:dyDescent="0.35">
      <c r="A737" t="s">
        <v>860</v>
      </c>
      <c r="B737" t="s">
        <v>994</v>
      </c>
      <c r="C737" t="s">
        <v>1004</v>
      </c>
      <c r="D737" t="s">
        <v>1005</v>
      </c>
      <c r="E737" t="s">
        <v>988</v>
      </c>
      <c r="F737" t="s">
        <v>1006</v>
      </c>
      <c r="G737" t="s">
        <v>242</v>
      </c>
      <c r="H737" t="s">
        <v>1024</v>
      </c>
      <c r="I737" t="s">
        <v>304</v>
      </c>
      <c r="J737" t="s">
        <v>1009</v>
      </c>
      <c r="K737" t="s">
        <v>75</v>
      </c>
      <c r="L737" t="s">
        <v>242</v>
      </c>
      <c r="M737" t="s">
        <v>304</v>
      </c>
      <c r="N737" t="s">
        <v>990</v>
      </c>
      <c r="O737">
        <v>0</v>
      </c>
      <c r="P737">
        <v>0</v>
      </c>
      <c r="Q737">
        <v>0</v>
      </c>
      <c r="R737">
        <v>8119</v>
      </c>
      <c r="S737">
        <v>7275</v>
      </c>
      <c r="T737">
        <v>13642</v>
      </c>
      <c r="U737">
        <v>8119</v>
      </c>
      <c r="V737">
        <v>0</v>
      </c>
      <c r="W737">
        <v>0</v>
      </c>
      <c r="X737">
        <v>0</v>
      </c>
      <c r="Y737">
        <v>-844</v>
      </c>
      <c r="Z737">
        <v>5523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3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2</v>
      </c>
      <c r="AS737">
        <v>0</v>
      </c>
      <c r="AT737">
        <v>2002</v>
      </c>
      <c r="AU737">
        <v>2002</v>
      </c>
      <c r="AV737">
        <v>8119</v>
      </c>
      <c r="AW737">
        <v>9700</v>
      </c>
      <c r="AX737">
        <v>13892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8119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8113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 t="s">
        <v>2</v>
      </c>
      <c r="CP737" t="s">
        <v>44</v>
      </c>
      <c r="CQ737" t="s">
        <v>868</v>
      </c>
      <c r="CR737" t="s">
        <v>869</v>
      </c>
      <c r="CS737" t="s">
        <v>283</v>
      </c>
      <c r="CT737" t="s">
        <v>860</v>
      </c>
      <c r="CU737" t="s">
        <v>852</v>
      </c>
      <c r="CV737" t="s">
        <v>304</v>
      </c>
      <c r="CW737">
        <v>2017</v>
      </c>
      <c r="CX737">
        <v>9</v>
      </c>
      <c r="CY737" t="s">
        <v>74</v>
      </c>
      <c r="CZ737" t="s">
        <v>217</v>
      </c>
      <c r="DA737" t="s">
        <v>70</v>
      </c>
      <c r="DB737" t="s">
        <v>283</v>
      </c>
      <c r="DC737" t="s">
        <v>285</v>
      </c>
      <c r="DD737" t="s">
        <v>306</v>
      </c>
      <c r="DE737" t="s">
        <v>305</v>
      </c>
      <c r="DF737">
        <v>1</v>
      </c>
      <c r="DG737" t="s">
        <v>991</v>
      </c>
      <c r="DH737" t="s">
        <v>75</v>
      </c>
      <c r="DI737" t="s">
        <v>75</v>
      </c>
      <c r="DJ737" t="s">
        <v>75</v>
      </c>
      <c r="DK737" t="s">
        <v>75</v>
      </c>
    </row>
    <row r="738" spans="1:115" x14ac:dyDescent="0.35">
      <c r="A738" t="s">
        <v>860</v>
      </c>
      <c r="B738" t="s">
        <v>994</v>
      </c>
      <c r="C738" t="s">
        <v>1004</v>
      </c>
      <c r="D738" t="s">
        <v>1005</v>
      </c>
      <c r="E738" t="s">
        <v>988</v>
      </c>
      <c r="F738" t="s">
        <v>1006</v>
      </c>
      <c r="G738" t="s">
        <v>242</v>
      </c>
      <c r="H738" t="s">
        <v>1024</v>
      </c>
      <c r="I738" t="s">
        <v>330</v>
      </c>
      <c r="J738" t="s">
        <v>1220</v>
      </c>
      <c r="K738" t="s">
        <v>75</v>
      </c>
      <c r="L738" t="s">
        <v>242</v>
      </c>
      <c r="M738" t="s">
        <v>304</v>
      </c>
      <c r="N738" t="s">
        <v>990</v>
      </c>
      <c r="O738">
        <v>0</v>
      </c>
      <c r="P738">
        <v>0</v>
      </c>
      <c r="Q738">
        <v>0</v>
      </c>
      <c r="R738">
        <v>7382</v>
      </c>
      <c r="S738">
        <v>5100</v>
      </c>
      <c r="T738">
        <v>2529</v>
      </c>
      <c r="U738">
        <v>7382</v>
      </c>
      <c r="V738">
        <v>0</v>
      </c>
      <c r="W738">
        <v>0</v>
      </c>
      <c r="X738">
        <v>0</v>
      </c>
      <c r="Y738">
        <v>0</v>
      </c>
      <c r="Z738">
        <v>2529</v>
      </c>
      <c r="AA738">
        <v>0</v>
      </c>
      <c r="AB738">
        <v>0</v>
      </c>
      <c r="AC738">
        <v>0</v>
      </c>
      <c r="AD738">
        <v>2</v>
      </c>
      <c r="AE738">
        <v>1</v>
      </c>
      <c r="AF738">
        <v>4</v>
      </c>
      <c r="AG738">
        <v>2</v>
      </c>
      <c r="AH738">
        <v>0</v>
      </c>
      <c r="AI738">
        <v>0</v>
      </c>
      <c r="AJ738">
        <v>1</v>
      </c>
      <c r="AK738">
        <v>1</v>
      </c>
      <c r="AL738">
        <v>3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1820</v>
      </c>
      <c r="AU738">
        <v>1820</v>
      </c>
      <c r="AV738">
        <v>7381</v>
      </c>
      <c r="AW738">
        <v>3987</v>
      </c>
      <c r="AX738">
        <v>1660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5100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5096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 t="s">
        <v>2</v>
      </c>
      <c r="CP738" t="s">
        <v>44</v>
      </c>
      <c r="CQ738" t="s">
        <v>868</v>
      </c>
      <c r="CR738" t="s">
        <v>869</v>
      </c>
      <c r="CS738" t="s">
        <v>329</v>
      </c>
      <c r="CT738" t="s">
        <v>860</v>
      </c>
      <c r="CU738" t="s">
        <v>852</v>
      </c>
      <c r="CV738" t="s">
        <v>330</v>
      </c>
      <c r="CW738">
        <v>2017</v>
      </c>
      <c r="CX738">
        <v>12</v>
      </c>
      <c r="CY738" t="s">
        <v>74</v>
      </c>
      <c r="CZ738" t="s">
        <v>217</v>
      </c>
      <c r="DA738" t="s">
        <v>70</v>
      </c>
      <c r="DB738" t="s">
        <v>283</v>
      </c>
      <c r="DC738" t="s">
        <v>285</v>
      </c>
      <c r="DD738" t="s">
        <v>292</v>
      </c>
      <c r="DE738" t="s">
        <v>331</v>
      </c>
      <c r="DF738">
        <v>1</v>
      </c>
      <c r="DG738" t="s">
        <v>991</v>
      </c>
      <c r="DH738" t="s">
        <v>75</v>
      </c>
      <c r="DI738" t="s">
        <v>75</v>
      </c>
      <c r="DJ738" t="s">
        <v>75</v>
      </c>
      <c r="DK738" t="s">
        <v>75</v>
      </c>
    </row>
    <row r="739" spans="1:115" x14ac:dyDescent="0.35">
      <c r="A739" t="s">
        <v>860</v>
      </c>
      <c r="B739" t="s">
        <v>994</v>
      </c>
      <c r="C739" t="s">
        <v>1004</v>
      </c>
      <c r="D739" t="s">
        <v>1005</v>
      </c>
      <c r="E739" t="s">
        <v>988</v>
      </c>
      <c r="F739" t="s">
        <v>1006</v>
      </c>
      <c r="G739" t="s">
        <v>242</v>
      </c>
      <c r="H739" t="s">
        <v>1024</v>
      </c>
      <c r="I739" t="s">
        <v>333</v>
      </c>
      <c r="J739" t="s">
        <v>1221</v>
      </c>
      <c r="K739" t="s">
        <v>75</v>
      </c>
      <c r="L739" t="s">
        <v>242</v>
      </c>
      <c r="M739" t="s">
        <v>304</v>
      </c>
      <c r="N739" t="s">
        <v>990</v>
      </c>
      <c r="O739">
        <v>0</v>
      </c>
      <c r="P739">
        <v>0</v>
      </c>
      <c r="Q739">
        <v>0</v>
      </c>
      <c r="R739">
        <v>6652</v>
      </c>
      <c r="S739">
        <v>7655</v>
      </c>
      <c r="T739">
        <v>3803</v>
      </c>
      <c r="U739">
        <v>6652</v>
      </c>
      <c r="V739">
        <v>0</v>
      </c>
      <c r="W739">
        <v>0</v>
      </c>
      <c r="X739">
        <v>622</v>
      </c>
      <c r="Y739">
        <v>3036</v>
      </c>
      <c r="Z739">
        <v>3803</v>
      </c>
      <c r="AA739">
        <v>622</v>
      </c>
      <c r="AB739">
        <v>2</v>
      </c>
      <c r="AC739">
        <v>2</v>
      </c>
      <c r="AD739">
        <v>5</v>
      </c>
      <c r="AE739">
        <v>9</v>
      </c>
      <c r="AF739">
        <v>10</v>
      </c>
      <c r="AG739">
        <v>5</v>
      </c>
      <c r="AH739">
        <v>1</v>
      </c>
      <c r="AI739">
        <v>2</v>
      </c>
      <c r="AJ739">
        <v>5</v>
      </c>
      <c r="AK739">
        <v>8</v>
      </c>
      <c r="AL739">
        <v>10</v>
      </c>
      <c r="AM739">
        <v>4</v>
      </c>
      <c r="AN739">
        <v>0</v>
      </c>
      <c r="AO739">
        <v>0</v>
      </c>
      <c r="AP739">
        <v>1</v>
      </c>
      <c r="AQ739">
        <v>1</v>
      </c>
      <c r="AR739">
        <v>3</v>
      </c>
      <c r="AS739">
        <v>1</v>
      </c>
      <c r="AT739">
        <v>1487</v>
      </c>
      <c r="AU739">
        <v>1791</v>
      </c>
      <c r="AV739">
        <v>7584</v>
      </c>
      <c r="AW739">
        <v>5965</v>
      </c>
      <c r="AX739">
        <v>856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7263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5998</v>
      </c>
      <c r="BQ739">
        <v>0</v>
      </c>
      <c r="BR739">
        <v>0</v>
      </c>
      <c r="BS739">
        <v>0</v>
      </c>
      <c r="BT739">
        <v>0</v>
      </c>
      <c r="BU739">
        <v>4</v>
      </c>
      <c r="BV739">
        <v>2</v>
      </c>
      <c r="BW739">
        <v>3</v>
      </c>
      <c r="BX739">
        <v>0</v>
      </c>
      <c r="BY739">
        <v>1</v>
      </c>
      <c r="BZ739">
        <v>0</v>
      </c>
      <c r="CA739">
        <v>0</v>
      </c>
      <c r="CB739">
        <v>3</v>
      </c>
      <c r="CC739">
        <v>4</v>
      </c>
      <c r="CD739">
        <v>3</v>
      </c>
      <c r="CE739">
        <v>4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 t="s">
        <v>2</v>
      </c>
      <c r="CP739" t="s">
        <v>44</v>
      </c>
      <c r="CQ739" t="s">
        <v>868</v>
      </c>
      <c r="CR739" t="s">
        <v>869</v>
      </c>
      <c r="CS739" t="s">
        <v>332</v>
      </c>
      <c r="CT739" t="s">
        <v>860</v>
      </c>
      <c r="CU739" t="s">
        <v>852</v>
      </c>
      <c r="CV739" t="s">
        <v>333</v>
      </c>
      <c r="CW739">
        <v>2017</v>
      </c>
      <c r="CX739">
        <v>12</v>
      </c>
      <c r="CY739" t="s">
        <v>74</v>
      </c>
      <c r="CZ739" t="s">
        <v>217</v>
      </c>
      <c r="DA739" t="s">
        <v>70</v>
      </c>
      <c r="DB739" t="s">
        <v>283</v>
      </c>
      <c r="DC739" t="s">
        <v>285</v>
      </c>
      <c r="DD739" t="s">
        <v>335</v>
      </c>
      <c r="DE739" t="s">
        <v>334</v>
      </c>
      <c r="DF739">
        <v>2</v>
      </c>
      <c r="DG739" t="s">
        <v>991</v>
      </c>
      <c r="DH739" t="s">
        <v>75</v>
      </c>
      <c r="DI739" t="s">
        <v>75</v>
      </c>
      <c r="DJ739" t="s">
        <v>75</v>
      </c>
      <c r="DK739" t="s">
        <v>75</v>
      </c>
    </row>
    <row r="740" spans="1:115" x14ac:dyDescent="0.35">
      <c r="A740" t="s">
        <v>860</v>
      </c>
      <c r="B740" t="s">
        <v>985</v>
      </c>
      <c r="C740" t="s">
        <v>1017</v>
      </c>
      <c r="D740" t="s">
        <v>1121</v>
      </c>
      <c r="E740" t="s">
        <v>988</v>
      </c>
      <c r="F740" t="s">
        <v>1019</v>
      </c>
      <c r="G740" t="s">
        <v>242</v>
      </c>
      <c r="H740" t="s">
        <v>1024</v>
      </c>
      <c r="I740" t="s">
        <v>1122</v>
      </c>
      <c r="J740" t="s">
        <v>1123</v>
      </c>
      <c r="K740" t="s">
        <v>75</v>
      </c>
      <c r="L740" t="s">
        <v>242</v>
      </c>
      <c r="M740" t="s">
        <v>242</v>
      </c>
      <c r="N740" t="s">
        <v>990</v>
      </c>
      <c r="O740">
        <v>0</v>
      </c>
      <c r="P740">
        <v>0</v>
      </c>
      <c r="Q740">
        <v>0</v>
      </c>
      <c r="R740">
        <v>2285</v>
      </c>
      <c r="S740">
        <v>1684</v>
      </c>
      <c r="T740">
        <v>1684</v>
      </c>
      <c r="U740">
        <v>2285</v>
      </c>
      <c r="V740">
        <v>0</v>
      </c>
      <c r="W740">
        <v>0</v>
      </c>
      <c r="X740">
        <v>455</v>
      </c>
      <c r="Y740">
        <v>0</v>
      </c>
      <c r="Z740">
        <v>1684</v>
      </c>
      <c r="AA740">
        <v>455</v>
      </c>
      <c r="AB740">
        <v>0</v>
      </c>
      <c r="AC740">
        <v>0</v>
      </c>
      <c r="AD740">
        <v>2</v>
      </c>
      <c r="AE740">
        <v>1</v>
      </c>
      <c r="AF740">
        <v>2</v>
      </c>
      <c r="AG740">
        <v>2</v>
      </c>
      <c r="AH740">
        <v>0</v>
      </c>
      <c r="AI740">
        <v>0</v>
      </c>
      <c r="AJ740">
        <v>2</v>
      </c>
      <c r="AK740">
        <v>1</v>
      </c>
      <c r="AL740">
        <v>2</v>
      </c>
      <c r="AM740">
        <v>2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1</v>
      </c>
      <c r="AT740">
        <v>562</v>
      </c>
      <c r="AU740">
        <v>415</v>
      </c>
      <c r="AV740">
        <v>1908</v>
      </c>
      <c r="AW740">
        <v>1684</v>
      </c>
      <c r="AX740">
        <v>106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1684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1661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1</v>
      </c>
      <c r="BW740">
        <v>1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2</v>
      </c>
      <c r="CD740">
        <v>0</v>
      </c>
      <c r="CE740">
        <v>2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 t="s">
        <v>2</v>
      </c>
      <c r="CP740" t="s">
        <v>44</v>
      </c>
      <c r="CQ740" t="s">
        <v>868</v>
      </c>
      <c r="CR740" t="s">
        <v>869</v>
      </c>
      <c r="CS740" t="s">
        <v>396</v>
      </c>
      <c r="CT740" t="s">
        <v>860</v>
      </c>
      <c r="CU740" t="s">
        <v>851</v>
      </c>
      <c r="CV740" t="s">
        <v>398</v>
      </c>
      <c r="CW740">
        <v>2019</v>
      </c>
      <c r="CX740">
        <v>10</v>
      </c>
      <c r="CY740" t="s">
        <v>74</v>
      </c>
      <c r="CZ740" t="s">
        <v>388</v>
      </c>
      <c r="DA740" t="s">
        <v>70</v>
      </c>
      <c r="DB740" t="s">
        <v>393</v>
      </c>
      <c r="DC740" t="s">
        <v>397</v>
      </c>
      <c r="DD740" t="s">
        <v>400</v>
      </c>
      <c r="DE740" t="s">
        <v>399</v>
      </c>
      <c r="DF740">
        <v>2</v>
      </c>
      <c r="DG740" t="s">
        <v>991</v>
      </c>
      <c r="DH740" t="s">
        <v>75</v>
      </c>
      <c r="DI740" t="s">
        <v>75</v>
      </c>
      <c r="DJ740" t="s">
        <v>75</v>
      </c>
      <c r="DK740" t="s">
        <v>75</v>
      </c>
    </row>
    <row r="741" spans="1:115" x14ac:dyDescent="0.35">
      <c r="A741" t="s">
        <v>860</v>
      </c>
      <c r="B741" t="s">
        <v>985</v>
      </c>
      <c r="C741" t="s">
        <v>1017</v>
      </c>
      <c r="D741" t="s">
        <v>1124</v>
      </c>
      <c r="E741" t="s">
        <v>988</v>
      </c>
      <c r="F741" t="s">
        <v>1019</v>
      </c>
      <c r="G741" t="s">
        <v>242</v>
      </c>
      <c r="H741" t="s">
        <v>1024</v>
      </c>
      <c r="I741" t="s">
        <v>660</v>
      </c>
      <c r="J741" t="s">
        <v>1163</v>
      </c>
      <c r="K741" t="s">
        <v>75</v>
      </c>
      <c r="L741" t="s">
        <v>242</v>
      </c>
      <c r="M741" t="s">
        <v>242</v>
      </c>
      <c r="N741" t="s">
        <v>990</v>
      </c>
      <c r="O741">
        <v>0</v>
      </c>
      <c r="P741">
        <v>0</v>
      </c>
      <c r="Q741">
        <v>0</v>
      </c>
      <c r="R741">
        <v>902</v>
      </c>
      <c r="S741">
        <v>450</v>
      </c>
      <c r="T741">
        <v>0</v>
      </c>
      <c r="U741">
        <v>902</v>
      </c>
      <c r="V741">
        <v>0</v>
      </c>
      <c r="W741">
        <v>0</v>
      </c>
      <c r="X741">
        <v>452</v>
      </c>
      <c r="Y741">
        <v>450</v>
      </c>
      <c r="Z741">
        <v>0</v>
      </c>
      <c r="AA741">
        <v>452</v>
      </c>
      <c r="AB741">
        <v>0</v>
      </c>
      <c r="AC741">
        <v>0</v>
      </c>
      <c r="AD741">
        <v>1</v>
      </c>
      <c r="AE741">
        <v>3</v>
      </c>
      <c r="AF741">
        <v>0</v>
      </c>
      <c r="AG741">
        <v>1</v>
      </c>
      <c r="AH741">
        <v>0</v>
      </c>
      <c r="AI741">
        <v>0</v>
      </c>
      <c r="AJ741">
        <v>1</v>
      </c>
      <c r="AK741">
        <v>3</v>
      </c>
      <c r="AL741">
        <v>0</v>
      </c>
      <c r="AM741">
        <v>1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1</v>
      </c>
      <c r="AT741">
        <v>222</v>
      </c>
      <c r="AU741">
        <v>111</v>
      </c>
      <c r="AV741">
        <v>748</v>
      </c>
      <c r="AW741">
        <v>70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450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445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1</v>
      </c>
      <c r="BW741">
        <v>0</v>
      </c>
      <c r="BX741">
        <v>0</v>
      </c>
      <c r="BY741">
        <v>1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 t="s">
        <v>2</v>
      </c>
      <c r="CP741" t="s">
        <v>44</v>
      </c>
      <c r="CQ741" t="s">
        <v>868</v>
      </c>
      <c r="CR741" t="s">
        <v>869</v>
      </c>
      <c r="CS741" t="s">
        <v>659</v>
      </c>
      <c r="CT741" t="s">
        <v>860</v>
      </c>
      <c r="CU741" t="s">
        <v>851</v>
      </c>
      <c r="CV741" t="s">
        <v>660</v>
      </c>
      <c r="CW741">
        <v>2020</v>
      </c>
      <c r="CX741">
        <v>6</v>
      </c>
      <c r="CY741" t="s">
        <v>74</v>
      </c>
      <c r="CZ741" t="s">
        <v>228</v>
      </c>
      <c r="DA741" t="s">
        <v>70</v>
      </c>
      <c r="DB741" t="s">
        <v>658</v>
      </c>
      <c r="DC741" t="s">
        <v>402</v>
      </c>
      <c r="DD741" t="s">
        <v>662</v>
      </c>
      <c r="DE741" t="s">
        <v>661</v>
      </c>
      <c r="DF741">
        <v>2</v>
      </c>
      <c r="DG741" t="s">
        <v>991</v>
      </c>
      <c r="DH741" t="s">
        <v>75</v>
      </c>
      <c r="DI741" t="s">
        <v>75</v>
      </c>
      <c r="DJ741" t="s">
        <v>75</v>
      </c>
      <c r="DK741" t="s">
        <v>75</v>
      </c>
    </row>
    <row r="742" spans="1:115" x14ac:dyDescent="0.35">
      <c r="A742" t="s">
        <v>860</v>
      </c>
      <c r="B742" t="s">
        <v>985</v>
      </c>
      <c r="C742" t="s">
        <v>1017</v>
      </c>
      <c r="D742" t="s">
        <v>1042</v>
      </c>
      <c r="E742" t="s">
        <v>988</v>
      </c>
      <c r="F742" t="s">
        <v>1019</v>
      </c>
      <c r="G742" t="s">
        <v>242</v>
      </c>
      <c r="H742" t="s">
        <v>1024</v>
      </c>
      <c r="I742" t="s">
        <v>512</v>
      </c>
      <c r="J742" t="s">
        <v>1175</v>
      </c>
      <c r="K742" t="s">
        <v>75</v>
      </c>
      <c r="L742" t="s">
        <v>242</v>
      </c>
      <c r="M742" t="s">
        <v>242</v>
      </c>
      <c r="N742" t="s">
        <v>990</v>
      </c>
      <c r="O742">
        <v>0</v>
      </c>
      <c r="P742">
        <v>0</v>
      </c>
      <c r="Q742">
        <v>0</v>
      </c>
      <c r="R742">
        <v>450</v>
      </c>
      <c r="S742">
        <v>450</v>
      </c>
      <c r="T742">
        <v>0</v>
      </c>
      <c r="U742">
        <v>450</v>
      </c>
      <c r="V742">
        <v>0</v>
      </c>
      <c r="W742">
        <v>0</v>
      </c>
      <c r="X742">
        <v>0</v>
      </c>
      <c r="Y742">
        <v>450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111</v>
      </c>
      <c r="AU742">
        <v>111</v>
      </c>
      <c r="AV742">
        <v>450</v>
      </c>
      <c r="AW742">
        <v>95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450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446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 t="s">
        <v>2</v>
      </c>
      <c r="CP742" t="s">
        <v>44</v>
      </c>
      <c r="CQ742" t="s">
        <v>868</v>
      </c>
      <c r="CR742" t="s">
        <v>869</v>
      </c>
      <c r="CS742" t="s">
        <v>511</v>
      </c>
      <c r="CT742" t="s">
        <v>860</v>
      </c>
      <c r="CU742" t="s">
        <v>851</v>
      </c>
      <c r="CV742" t="s">
        <v>512</v>
      </c>
      <c r="CW742">
        <v>2020</v>
      </c>
      <c r="CX742">
        <v>9</v>
      </c>
      <c r="CY742" t="s">
        <v>74</v>
      </c>
      <c r="CZ742" t="s">
        <v>495</v>
      </c>
      <c r="DA742" t="s">
        <v>70</v>
      </c>
      <c r="DB742" t="s">
        <v>484</v>
      </c>
      <c r="DC742" t="s">
        <v>491</v>
      </c>
      <c r="DD742" t="s">
        <v>292</v>
      </c>
      <c r="DE742" t="s">
        <v>513</v>
      </c>
      <c r="DF742">
        <v>1</v>
      </c>
      <c r="DG742" t="s">
        <v>991</v>
      </c>
      <c r="DH742" t="s">
        <v>75</v>
      </c>
      <c r="DI742" t="s">
        <v>75</v>
      </c>
      <c r="DJ742" t="s">
        <v>75</v>
      </c>
      <c r="DK742" t="s">
        <v>75</v>
      </c>
    </row>
    <row r="743" spans="1:115" x14ac:dyDescent="0.35">
      <c r="A743" t="s">
        <v>860</v>
      </c>
      <c r="B743" t="s">
        <v>1010</v>
      </c>
      <c r="C743" t="s">
        <v>1256</v>
      </c>
      <c r="D743" t="s">
        <v>1262</v>
      </c>
      <c r="E743" t="s">
        <v>988</v>
      </c>
      <c r="F743" t="s">
        <v>1258</v>
      </c>
      <c r="G743" t="s">
        <v>242</v>
      </c>
      <c r="H743" t="s">
        <v>1024</v>
      </c>
      <c r="I743" t="s">
        <v>819</v>
      </c>
      <c r="J743" t="s">
        <v>1263</v>
      </c>
      <c r="K743" t="s">
        <v>75</v>
      </c>
      <c r="L743" t="s">
        <v>242</v>
      </c>
      <c r="M743" t="s">
        <v>242</v>
      </c>
      <c r="N743" t="s">
        <v>990</v>
      </c>
      <c r="O743">
        <v>0</v>
      </c>
      <c r="P743">
        <v>0</v>
      </c>
      <c r="Q743">
        <v>0</v>
      </c>
      <c r="R743">
        <v>849</v>
      </c>
      <c r="S743">
        <v>786</v>
      </c>
      <c r="T743">
        <v>786</v>
      </c>
      <c r="U743">
        <v>849</v>
      </c>
      <c r="V743">
        <v>0</v>
      </c>
      <c r="W743">
        <v>0</v>
      </c>
      <c r="X743">
        <v>0</v>
      </c>
      <c r="Y743">
        <v>0</v>
      </c>
      <c r="Z743">
        <v>786</v>
      </c>
      <c r="AA743">
        <v>0</v>
      </c>
      <c r="AB743">
        <v>0</v>
      </c>
      <c r="AC743">
        <v>0</v>
      </c>
      <c r="AD743">
        <v>0</v>
      </c>
      <c r="AE743">
        <v>2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2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209</v>
      </c>
      <c r="AU743">
        <v>194</v>
      </c>
      <c r="AV743">
        <v>792</v>
      </c>
      <c r="AW743">
        <v>786</v>
      </c>
      <c r="AX743">
        <v>79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786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778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 t="s">
        <v>2</v>
      </c>
      <c r="CP743" t="s">
        <v>44</v>
      </c>
      <c r="CQ743" t="s">
        <v>868</v>
      </c>
      <c r="CR743" t="s">
        <v>869</v>
      </c>
      <c r="CS743" t="s">
        <v>817</v>
      </c>
      <c r="CT743" t="s">
        <v>860</v>
      </c>
      <c r="CU743" t="s">
        <v>854</v>
      </c>
      <c r="CV743" t="s">
        <v>819</v>
      </c>
      <c r="CW743">
        <v>2019</v>
      </c>
      <c r="CX743">
        <v>6</v>
      </c>
      <c r="CY743" t="s">
        <v>74</v>
      </c>
      <c r="CZ743" t="s">
        <v>234</v>
      </c>
      <c r="DA743" t="s">
        <v>70</v>
      </c>
      <c r="DB743" t="s">
        <v>807</v>
      </c>
      <c r="DC743" t="s">
        <v>818</v>
      </c>
      <c r="DD743" t="s">
        <v>820</v>
      </c>
      <c r="DE743" t="s">
        <v>1298</v>
      </c>
      <c r="DF743">
        <v>1</v>
      </c>
      <c r="DG743" t="s">
        <v>991</v>
      </c>
      <c r="DH743" t="s">
        <v>75</v>
      </c>
      <c r="DI743" t="s">
        <v>75</v>
      </c>
      <c r="DJ743" t="s">
        <v>75</v>
      </c>
      <c r="DK743" t="s">
        <v>75</v>
      </c>
    </row>
    <row r="744" spans="1:115" x14ac:dyDescent="0.35">
      <c r="A744" t="s">
        <v>860</v>
      </c>
      <c r="B744" t="s">
        <v>985</v>
      </c>
      <c r="C744" t="s">
        <v>986</v>
      </c>
      <c r="D744" t="s">
        <v>1056</v>
      </c>
      <c r="E744" t="s">
        <v>988</v>
      </c>
      <c r="F744" t="s">
        <v>989</v>
      </c>
      <c r="G744" t="s">
        <v>242</v>
      </c>
      <c r="H744" t="s">
        <v>1024</v>
      </c>
      <c r="I744" t="s">
        <v>116</v>
      </c>
      <c r="J744" t="s">
        <v>1057</v>
      </c>
      <c r="K744" t="s">
        <v>75</v>
      </c>
      <c r="L744" t="s">
        <v>242</v>
      </c>
      <c r="M744" t="s">
        <v>242</v>
      </c>
      <c r="N744" t="s">
        <v>990</v>
      </c>
      <c r="O744">
        <v>-22191</v>
      </c>
      <c r="P744">
        <v>-22191</v>
      </c>
      <c r="Q744">
        <v>1276</v>
      </c>
      <c r="R744">
        <v>92476</v>
      </c>
      <c r="S744">
        <v>33394</v>
      </c>
      <c r="T744">
        <v>0</v>
      </c>
      <c r="U744">
        <v>69009</v>
      </c>
      <c r="V744">
        <v>0</v>
      </c>
      <c r="W744">
        <v>1276</v>
      </c>
      <c r="X744">
        <v>13148</v>
      </c>
      <c r="Y744">
        <v>33394</v>
      </c>
      <c r="Z744">
        <v>0</v>
      </c>
      <c r="AA744">
        <v>11872</v>
      </c>
      <c r="AB744">
        <v>0</v>
      </c>
      <c r="AC744">
        <v>2</v>
      </c>
      <c r="AD744">
        <v>4</v>
      </c>
      <c r="AE744">
        <v>4</v>
      </c>
      <c r="AF744">
        <v>3</v>
      </c>
      <c r="AG744">
        <v>2</v>
      </c>
      <c r="AH744">
        <v>0</v>
      </c>
      <c r="AI744">
        <v>2</v>
      </c>
      <c r="AJ744">
        <v>4</v>
      </c>
      <c r="AK744">
        <v>4</v>
      </c>
      <c r="AL744">
        <v>3</v>
      </c>
      <c r="AM744">
        <v>2</v>
      </c>
      <c r="AN744">
        <v>0</v>
      </c>
      <c r="AO744">
        <v>0</v>
      </c>
      <c r="AP744">
        <v>0</v>
      </c>
      <c r="AQ744">
        <v>4</v>
      </c>
      <c r="AR744">
        <v>0</v>
      </c>
      <c r="AS744">
        <v>0</v>
      </c>
      <c r="AT744">
        <v>12838</v>
      </c>
      <c r="AU744">
        <v>8342</v>
      </c>
      <c r="AV744">
        <v>72089</v>
      </c>
      <c r="AW744">
        <v>18751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34834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21894</v>
      </c>
      <c r="BQ744">
        <v>0</v>
      </c>
      <c r="BR744">
        <v>0</v>
      </c>
      <c r="BS744">
        <v>0</v>
      </c>
      <c r="BT744">
        <v>0</v>
      </c>
      <c r="BU744">
        <v>4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2</v>
      </c>
      <c r="CC744">
        <v>2</v>
      </c>
      <c r="CD744">
        <v>2</v>
      </c>
      <c r="CE744">
        <v>2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 t="s">
        <v>2</v>
      </c>
      <c r="CP744" t="s">
        <v>44</v>
      </c>
      <c r="CQ744" t="s">
        <v>862</v>
      </c>
      <c r="CR744" t="s">
        <v>863</v>
      </c>
      <c r="CS744" t="s">
        <v>114</v>
      </c>
      <c r="CT744" t="s">
        <v>860</v>
      </c>
      <c r="CU744" t="s">
        <v>851</v>
      </c>
      <c r="CV744" t="s">
        <v>116</v>
      </c>
      <c r="CW744">
        <v>2019</v>
      </c>
      <c r="CX744">
        <v>1</v>
      </c>
      <c r="CY744" t="s">
        <v>74</v>
      </c>
      <c r="CZ744" t="s">
        <v>76</v>
      </c>
      <c r="DA744" t="s">
        <v>70</v>
      </c>
      <c r="DB744" t="s">
        <v>70</v>
      </c>
      <c r="DC744" t="s">
        <v>115</v>
      </c>
      <c r="DD744" t="s">
        <v>118</v>
      </c>
      <c r="DE744" t="s">
        <v>117</v>
      </c>
      <c r="DF744">
        <v>0</v>
      </c>
      <c r="DG744" t="s">
        <v>991</v>
      </c>
      <c r="DH744" t="s">
        <v>75</v>
      </c>
      <c r="DI744" t="s">
        <v>75</v>
      </c>
      <c r="DJ744" t="s">
        <v>75</v>
      </c>
      <c r="DK744" t="s">
        <v>75</v>
      </c>
    </row>
    <row r="745" spans="1:115" x14ac:dyDescent="0.35">
      <c r="A745" t="s">
        <v>860</v>
      </c>
      <c r="B745" t="s">
        <v>994</v>
      </c>
      <c r="C745" t="s">
        <v>1004</v>
      </c>
      <c r="D745" t="s">
        <v>1005</v>
      </c>
      <c r="E745" t="s">
        <v>988</v>
      </c>
      <c r="F745" t="s">
        <v>1006</v>
      </c>
      <c r="G745" t="s">
        <v>242</v>
      </c>
      <c r="H745" t="s">
        <v>1024</v>
      </c>
      <c r="I745" t="s">
        <v>1290</v>
      </c>
      <c r="J745" t="s">
        <v>1116</v>
      </c>
      <c r="K745" t="s">
        <v>75</v>
      </c>
      <c r="L745" t="s">
        <v>242</v>
      </c>
      <c r="M745" t="s">
        <v>304</v>
      </c>
      <c r="N745" t="s">
        <v>990</v>
      </c>
      <c r="O745">
        <v>-904</v>
      </c>
      <c r="P745">
        <v>-904</v>
      </c>
      <c r="Q745">
        <v>-4287</v>
      </c>
      <c r="R745">
        <v>21182</v>
      </c>
      <c r="S745">
        <v>38615</v>
      </c>
      <c r="T745">
        <v>36371</v>
      </c>
      <c r="U745">
        <v>24565</v>
      </c>
      <c r="V745">
        <v>-904</v>
      </c>
      <c r="W745">
        <v>0</v>
      </c>
      <c r="X745">
        <v>36172</v>
      </c>
      <c r="Y745">
        <v>0</v>
      </c>
      <c r="Z745">
        <v>-86</v>
      </c>
      <c r="AA745">
        <v>35268</v>
      </c>
      <c r="AB745">
        <v>0</v>
      </c>
      <c r="AC745">
        <v>0</v>
      </c>
      <c r="AD745">
        <v>5</v>
      </c>
      <c r="AE745">
        <v>4</v>
      </c>
      <c r="AF745">
        <v>0</v>
      </c>
      <c r="AG745">
        <v>5</v>
      </c>
      <c r="AH745">
        <v>0</v>
      </c>
      <c r="AI745">
        <v>0</v>
      </c>
      <c r="AJ745">
        <v>5</v>
      </c>
      <c r="AK745">
        <v>4</v>
      </c>
      <c r="AL745">
        <v>0</v>
      </c>
      <c r="AM745">
        <v>5</v>
      </c>
      <c r="AN745">
        <v>0</v>
      </c>
      <c r="AO745">
        <v>0</v>
      </c>
      <c r="AP745">
        <v>4</v>
      </c>
      <c r="AQ745">
        <v>0</v>
      </c>
      <c r="AR745">
        <v>0</v>
      </c>
      <c r="AS745">
        <v>4</v>
      </c>
      <c r="AT745">
        <v>12411</v>
      </c>
      <c r="AU745">
        <v>10667</v>
      </c>
      <c r="AV745">
        <v>14851</v>
      </c>
      <c r="AW745">
        <v>39047</v>
      </c>
      <c r="AX745">
        <v>60761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7828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4</v>
      </c>
      <c r="BZ745">
        <v>0</v>
      </c>
      <c r="CA745">
        <v>0</v>
      </c>
      <c r="CB745">
        <v>0</v>
      </c>
      <c r="CC745">
        <v>5</v>
      </c>
      <c r="CD745">
        <v>0</v>
      </c>
      <c r="CE745">
        <v>5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 t="s">
        <v>2</v>
      </c>
      <c r="CP745" t="s">
        <v>44</v>
      </c>
      <c r="CQ745" t="s">
        <v>862</v>
      </c>
      <c r="CR745" t="s">
        <v>863</v>
      </c>
      <c r="CS745" t="s">
        <v>303</v>
      </c>
      <c r="CT745" t="s">
        <v>860</v>
      </c>
      <c r="CU745" t="s">
        <v>852</v>
      </c>
      <c r="CV745" t="s">
        <v>302</v>
      </c>
      <c r="CW745">
        <v>2014</v>
      </c>
      <c r="CX745">
        <v>8</v>
      </c>
      <c r="CY745" t="s">
        <v>74</v>
      </c>
      <c r="CZ745" t="s">
        <v>217</v>
      </c>
      <c r="DA745" t="s">
        <v>70</v>
      </c>
      <c r="DB745" t="s">
        <v>283</v>
      </c>
      <c r="DC745" t="s">
        <v>285</v>
      </c>
      <c r="DD745" t="s">
        <v>300</v>
      </c>
      <c r="DE745" t="s">
        <v>299</v>
      </c>
      <c r="DF745">
        <v>2</v>
      </c>
      <c r="DG745" t="s">
        <v>991</v>
      </c>
      <c r="DH745" t="s">
        <v>75</v>
      </c>
      <c r="DI745" t="s">
        <v>75</v>
      </c>
      <c r="DJ745" t="s">
        <v>75</v>
      </c>
      <c r="DK745" t="s">
        <v>75</v>
      </c>
    </row>
    <row r="746" spans="1:115" x14ac:dyDescent="0.35">
      <c r="A746" t="s">
        <v>860</v>
      </c>
      <c r="B746" t="s">
        <v>994</v>
      </c>
      <c r="C746" t="s">
        <v>1004</v>
      </c>
      <c r="D746" t="s">
        <v>1005</v>
      </c>
      <c r="E746" t="s">
        <v>988</v>
      </c>
      <c r="F746" t="s">
        <v>1006</v>
      </c>
      <c r="G746" t="s">
        <v>242</v>
      </c>
      <c r="H746" t="s">
        <v>1024</v>
      </c>
      <c r="I746" t="s">
        <v>1216</v>
      </c>
      <c r="J746" t="s">
        <v>1217</v>
      </c>
      <c r="K746" t="s">
        <v>75</v>
      </c>
      <c r="L746" t="s">
        <v>242</v>
      </c>
      <c r="M746" t="s">
        <v>304</v>
      </c>
      <c r="N746" t="s">
        <v>990</v>
      </c>
      <c r="O746">
        <v>0</v>
      </c>
      <c r="P746">
        <v>0</v>
      </c>
      <c r="Q746">
        <v>-7106</v>
      </c>
      <c r="R746">
        <v>48685</v>
      </c>
      <c r="S746">
        <v>55959</v>
      </c>
      <c r="T746">
        <v>50370</v>
      </c>
      <c r="U746">
        <v>55791</v>
      </c>
      <c r="V746">
        <v>0</v>
      </c>
      <c r="W746">
        <v>0</v>
      </c>
      <c r="X746">
        <v>0</v>
      </c>
      <c r="Y746">
        <v>339</v>
      </c>
      <c r="Z746">
        <v>2928</v>
      </c>
      <c r="AA746">
        <v>0</v>
      </c>
      <c r="AB746">
        <v>5</v>
      </c>
      <c r="AC746">
        <v>0</v>
      </c>
      <c r="AD746">
        <v>0</v>
      </c>
      <c r="AE746">
        <v>0</v>
      </c>
      <c r="AF746">
        <v>4</v>
      </c>
      <c r="AG746">
        <v>5</v>
      </c>
      <c r="AH746">
        <v>4</v>
      </c>
      <c r="AI746">
        <v>0</v>
      </c>
      <c r="AJ746">
        <v>0</v>
      </c>
      <c r="AK746">
        <v>0</v>
      </c>
      <c r="AL746">
        <v>4</v>
      </c>
      <c r="AM746">
        <v>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13757</v>
      </c>
      <c r="AU746">
        <v>6316</v>
      </c>
      <c r="AV746">
        <v>47444</v>
      </c>
      <c r="AW746">
        <v>38309</v>
      </c>
      <c r="AX746">
        <v>46649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54435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53403</v>
      </c>
      <c r="BQ746">
        <v>0</v>
      </c>
      <c r="BR746">
        <v>0</v>
      </c>
      <c r="BS746">
        <v>0</v>
      </c>
      <c r="BT746">
        <v>0</v>
      </c>
      <c r="BU746">
        <v>4</v>
      </c>
      <c r="BV746">
        <v>4</v>
      </c>
      <c r="BW746">
        <v>4</v>
      </c>
      <c r="BX746">
        <v>0</v>
      </c>
      <c r="BY746">
        <v>0</v>
      </c>
      <c r="BZ746">
        <v>0</v>
      </c>
      <c r="CA746">
        <v>0</v>
      </c>
      <c r="CB746">
        <v>4</v>
      </c>
      <c r="CC746">
        <v>4</v>
      </c>
      <c r="CD746">
        <v>4</v>
      </c>
      <c r="CE746">
        <v>4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 t="s">
        <v>2</v>
      </c>
      <c r="CP746" t="s">
        <v>44</v>
      </c>
      <c r="CQ746" t="s">
        <v>862</v>
      </c>
      <c r="CR746" t="s">
        <v>863</v>
      </c>
      <c r="CS746" t="s">
        <v>311</v>
      </c>
      <c r="CT746" t="s">
        <v>860</v>
      </c>
      <c r="CU746" t="s">
        <v>852</v>
      </c>
      <c r="CV746" t="s">
        <v>312</v>
      </c>
      <c r="CW746">
        <v>2017</v>
      </c>
      <c r="CX746">
        <v>10</v>
      </c>
      <c r="CY746" t="s">
        <v>74</v>
      </c>
      <c r="CZ746" t="s">
        <v>217</v>
      </c>
      <c r="DA746" t="s">
        <v>70</v>
      </c>
      <c r="DB746" t="s">
        <v>283</v>
      </c>
      <c r="DC746" t="s">
        <v>285</v>
      </c>
      <c r="DD746" t="s">
        <v>314</v>
      </c>
      <c r="DE746" t="s">
        <v>313</v>
      </c>
      <c r="DF746">
        <v>4</v>
      </c>
      <c r="DG746" t="s">
        <v>991</v>
      </c>
      <c r="DH746" t="s">
        <v>75</v>
      </c>
      <c r="DI746" t="s">
        <v>75</v>
      </c>
      <c r="DJ746" t="s">
        <v>75</v>
      </c>
      <c r="DK746" t="s">
        <v>75</v>
      </c>
    </row>
    <row r="747" spans="1:115" x14ac:dyDescent="0.35">
      <c r="A747" t="s">
        <v>860</v>
      </c>
      <c r="B747" t="s">
        <v>985</v>
      </c>
      <c r="C747" t="s">
        <v>1017</v>
      </c>
      <c r="D747" t="s">
        <v>1021</v>
      </c>
      <c r="E747" t="s">
        <v>988</v>
      </c>
      <c r="F747" t="s">
        <v>1019</v>
      </c>
      <c r="G747" t="s">
        <v>75</v>
      </c>
      <c r="H747" t="s">
        <v>75</v>
      </c>
      <c r="I747" t="s">
        <v>136</v>
      </c>
      <c r="J747" t="s">
        <v>1022</v>
      </c>
      <c r="K747" t="s">
        <v>75</v>
      </c>
      <c r="L747" t="s">
        <v>242</v>
      </c>
      <c r="M747" t="s">
        <v>242</v>
      </c>
      <c r="N747" t="s">
        <v>990</v>
      </c>
      <c r="O747">
        <v>0</v>
      </c>
      <c r="P747">
        <v>0</v>
      </c>
      <c r="Q747">
        <v>1702</v>
      </c>
      <c r="R747">
        <v>-9043</v>
      </c>
      <c r="S747">
        <v>74368</v>
      </c>
      <c r="T747">
        <v>0</v>
      </c>
      <c r="U747">
        <v>-10745</v>
      </c>
      <c r="V747">
        <v>0</v>
      </c>
      <c r="W747">
        <v>1702</v>
      </c>
      <c r="X747">
        <v>-9043</v>
      </c>
      <c r="Y747">
        <v>74368</v>
      </c>
      <c r="Z747">
        <v>0</v>
      </c>
      <c r="AA747">
        <v>-10745</v>
      </c>
      <c r="AB747">
        <v>0</v>
      </c>
      <c r="AC747">
        <v>0</v>
      </c>
      <c r="AD747">
        <v>0</v>
      </c>
      <c r="AE747">
        <v>16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16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8</v>
      </c>
      <c r="AR747">
        <v>0</v>
      </c>
      <c r="AS747">
        <v>0</v>
      </c>
      <c r="AT747">
        <v>0</v>
      </c>
      <c r="AU747">
        <v>18751</v>
      </c>
      <c r="AV747">
        <v>44814</v>
      </c>
      <c r="AW747">
        <v>20512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 t="s">
        <v>2</v>
      </c>
      <c r="CP747" t="s">
        <v>44</v>
      </c>
      <c r="CQ747" t="s">
        <v>862</v>
      </c>
      <c r="CR747" t="s">
        <v>863</v>
      </c>
      <c r="CS747" t="s">
        <v>84</v>
      </c>
      <c r="CT747" t="s">
        <v>860</v>
      </c>
      <c r="CU747" t="s">
        <v>851</v>
      </c>
      <c r="CV747" t="s">
        <v>85</v>
      </c>
      <c r="CW747">
        <v>2020</v>
      </c>
      <c r="CX747">
        <v>4</v>
      </c>
      <c r="CY747" t="s">
        <v>80</v>
      </c>
      <c r="CZ747" t="s">
        <v>83</v>
      </c>
      <c r="DA747" t="s">
        <v>70</v>
      </c>
      <c r="DB747" t="s">
        <v>70</v>
      </c>
      <c r="DC747" t="s">
        <v>78</v>
      </c>
      <c r="DD747" t="s">
        <v>82</v>
      </c>
      <c r="DE747" t="s">
        <v>81</v>
      </c>
      <c r="DF747">
        <v>0</v>
      </c>
      <c r="DG747" t="s">
        <v>991</v>
      </c>
      <c r="DH747" t="s">
        <v>75</v>
      </c>
      <c r="DI747" t="s">
        <v>75</v>
      </c>
      <c r="DJ747" t="s">
        <v>75</v>
      </c>
      <c r="DK747" t="s">
        <v>75</v>
      </c>
    </row>
    <row r="748" spans="1:115" x14ac:dyDescent="0.35">
      <c r="A748" t="s">
        <v>860</v>
      </c>
      <c r="B748" t="s">
        <v>985</v>
      </c>
      <c r="C748" t="s">
        <v>986</v>
      </c>
      <c r="D748" t="s">
        <v>987</v>
      </c>
      <c r="E748" t="s">
        <v>988</v>
      </c>
      <c r="F748" t="s">
        <v>989</v>
      </c>
      <c r="G748" t="s">
        <v>75</v>
      </c>
      <c r="H748" t="s">
        <v>75</v>
      </c>
      <c r="I748" t="s">
        <v>75</v>
      </c>
      <c r="J748" t="s">
        <v>75</v>
      </c>
      <c r="K748" t="s">
        <v>75</v>
      </c>
      <c r="L748" t="s">
        <v>242</v>
      </c>
      <c r="M748" t="s">
        <v>242</v>
      </c>
      <c r="N748" t="s">
        <v>990</v>
      </c>
      <c r="O748">
        <v>0</v>
      </c>
      <c r="P748">
        <v>0</v>
      </c>
      <c r="Q748">
        <v>1776</v>
      </c>
      <c r="R748">
        <v>16576</v>
      </c>
      <c r="S748">
        <v>10917</v>
      </c>
      <c r="T748">
        <v>10486</v>
      </c>
      <c r="U748">
        <v>14800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3649</v>
      </c>
      <c r="AU748">
        <v>3593</v>
      </c>
      <c r="AV748">
        <v>14442</v>
      </c>
      <c r="AW748">
        <v>10645</v>
      </c>
      <c r="AX748">
        <v>10014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12693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12562</v>
      </c>
      <c r="BQ748">
        <v>0</v>
      </c>
      <c r="BR748">
        <v>0</v>
      </c>
      <c r="BS748">
        <v>0</v>
      </c>
      <c r="BT748">
        <v>0</v>
      </c>
      <c r="BU748">
        <v>7</v>
      </c>
      <c r="BV748">
        <v>7</v>
      </c>
      <c r="BW748">
        <v>7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 t="s">
        <v>2</v>
      </c>
      <c r="CP748" t="s">
        <v>44</v>
      </c>
      <c r="CQ748" t="s">
        <v>864</v>
      </c>
      <c r="CR748" t="s">
        <v>865</v>
      </c>
      <c r="CS748" t="s">
        <v>71</v>
      </c>
      <c r="CT748" t="s">
        <v>860</v>
      </c>
      <c r="CU748" t="s">
        <v>851</v>
      </c>
      <c r="CV748" t="s">
        <v>73</v>
      </c>
      <c r="CW748">
        <v>2005</v>
      </c>
      <c r="CX748">
        <v>7</v>
      </c>
      <c r="CY748" t="s">
        <v>74</v>
      </c>
      <c r="CZ748" t="s">
        <v>76</v>
      </c>
      <c r="DA748" t="s">
        <v>70</v>
      </c>
      <c r="DB748" t="s">
        <v>70</v>
      </c>
      <c r="DC748" t="s">
        <v>72</v>
      </c>
      <c r="DD748" t="s">
        <v>75</v>
      </c>
      <c r="DE748" t="s">
        <v>75</v>
      </c>
      <c r="DF748">
        <v>7</v>
      </c>
      <c r="DG748" t="s">
        <v>991</v>
      </c>
      <c r="DH748" t="s">
        <v>75</v>
      </c>
      <c r="DI748" t="s">
        <v>75</v>
      </c>
      <c r="DJ748" t="s">
        <v>75</v>
      </c>
      <c r="DK748" t="s">
        <v>75</v>
      </c>
    </row>
    <row r="749" spans="1:115" x14ac:dyDescent="0.35">
      <c r="A749" t="s">
        <v>860</v>
      </c>
      <c r="B749" t="s">
        <v>985</v>
      </c>
      <c r="C749" t="s">
        <v>986</v>
      </c>
      <c r="D749" t="s">
        <v>987</v>
      </c>
      <c r="E749" t="s">
        <v>988</v>
      </c>
      <c r="F749" t="s">
        <v>989</v>
      </c>
      <c r="G749" t="s">
        <v>242</v>
      </c>
      <c r="H749" t="s">
        <v>1024</v>
      </c>
      <c r="I749" t="s">
        <v>73</v>
      </c>
      <c r="J749" t="s">
        <v>1050</v>
      </c>
      <c r="K749" t="s">
        <v>75</v>
      </c>
      <c r="L749" t="s">
        <v>242</v>
      </c>
      <c r="M749" t="s">
        <v>242</v>
      </c>
      <c r="N749" t="s">
        <v>990</v>
      </c>
      <c r="O749">
        <v>0</v>
      </c>
      <c r="P749">
        <v>0</v>
      </c>
      <c r="Q749">
        <v>257</v>
      </c>
      <c r="R749">
        <v>20</v>
      </c>
      <c r="S749">
        <v>0</v>
      </c>
      <c r="T749">
        <v>0</v>
      </c>
      <c r="U749">
        <v>-237</v>
      </c>
      <c r="V749">
        <v>0</v>
      </c>
      <c r="W749">
        <v>257</v>
      </c>
      <c r="X749">
        <v>20</v>
      </c>
      <c r="Y749">
        <v>0</v>
      </c>
      <c r="Z749">
        <v>0</v>
      </c>
      <c r="AA749">
        <v>-237</v>
      </c>
      <c r="AB749">
        <v>0</v>
      </c>
      <c r="AC749">
        <v>6</v>
      </c>
      <c r="AD749">
        <v>6</v>
      </c>
      <c r="AE749">
        <v>6</v>
      </c>
      <c r="AF749">
        <v>0</v>
      </c>
      <c r="AG749">
        <v>0</v>
      </c>
      <c r="AH749">
        <v>0</v>
      </c>
      <c r="AI749">
        <v>4</v>
      </c>
      <c r="AJ749">
        <v>4</v>
      </c>
      <c r="AK749">
        <v>4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15</v>
      </c>
      <c r="AV749">
        <v>20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4</v>
      </c>
      <c r="CC749">
        <v>0</v>
      </c>
      <c r="CD749">
        <v>4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 t="s">
        <v>2</v>
      </c>
      <c r="CP749" t="s">
        <v>44</v>
      </c>
      <c r="CQ749" t="s">
        <v>864</v>
      </c>
      <c r="CR749" t="s">
        <v>865</v>
      </c>
      <c r="CS749" t="s">
        <v>103</v>
      </c>
      <c r="CT749" t="s">
        <v>860</v>
      </c>
      <c r="CU749" t="s">
        <v>851</v>
      </c>
      <c r="CV749" t="s">
        <v>73</v>
      </c>
      <c r="CW749">
        <v>2020</v>
      </c>
      <c r="CX749">
        <v>4</v>
      </c>
      <c r="CY749" t="s">
        <v>74</v>
      </c>
      <c r="CZ749" t="s">
        <v>76</v>
      </c>
      <c r="DA749" t="s">
        <v>70</v>
      </c>
      <c r="DB749" t="s">
        <v>70</v>
      </c>
      <c r="DC749" t="s">
        <v>72</v>
      </c>
      <c r="DD749" t="s">
        <v>105</v>
      </c>
      <c r="DE749" t="s">
        <v>104</v>
      </c>
      <c r="DF749">
        <v>0</v>
      </c>
      <c r="DG749" t="s">
        <v>991</v>
      </c>
      <c r="DH749" t="s">
        <v>75</v>
      </c>
      <c r="DI749" t="s">
        <v>75</v>
      </c>
      <c r="DJ749" t="s">
        <v>75</v>
      </c>
      <c r="DK749" t="s">
        <v>75</v>
      </c>
    </row>
    <row r="750" spans="1:115" x14ac:dyDescent="0.35">
      <c r="A750" t="s">
        <v>860</v>
      </c>
      <c r="B750" t="s">
        <v>985</v>
      </c>
      <c r="C750" t="s">
        <v>986</v>
      </c>
      <c r="D750" t="s">
        <v>1063</v>
      </c>
      <c r="E750" t="s">
        <v>988</v>
      </c>
      <c r="F750" t="s">
        <v>989</v>
      </c>
      <c r="G750" t="s">
        <v>242</v>
      </c>
      <c r="H750" t="s">
        <v>1024</v>
      </c>
      <c r="I750" t="s">
        <v>723</v>
      </c>
      <c r="J750" t="s">
        <v>1204</v>
      </c>
      <c r="K750" t="s">
        <v>75</v>
      </c>
      <c r="L750" t="s">
        <v>242</v>
      </c>
      <c r="M750" t="s">
        <v>723</v>
      </c>
      <c r="N750" t="s">
        <v>990</v>
      </c>
      <c r="O750">
        <v>0</v>
      </c>
      <c r="P750">
        <v>0</v>
      </c>
      <c r="Q750">
        <v>550</v>
      </c>
      <c r="R750">
        <v>6420</v>
      </c>
      <c r="S750">
        <v>0</v>
      </c>
      <c r="T750">
        <v>0</v>
      </c>
      <c r="U750">
        <v>5870</v>
      </c>
      <c r="V750">
        <v>0</v>
      </c>
      <c r="W750">
        <v>550</v>
      </c>
      <c r="X750">
        <v>6420</v>
      </c>
      <c r="Y750">
        <v>0</v>
      </c>
      <c r="Z750">
        <v>0</v>
      </c>
      <c r="AA750">
        <v>5870</v>
      </c>
      <c r="AB750">
        <v>3</v>
      </c>
      <c r="AC750">
        <v>5</v>
      </c>
      <c r="AD750">
        <v>33</v>
      </c>
      <c r="AE750">
        <v>11</v>
      </c>
      <c r="AF750">
        <v>0</v>
      </c>
      <c r="AG750">
        <v>31</v>
      </c>
      <c r="AH750">
        <v>2</v>
      </c>
      <c r="AI750">
        <v>3</v>
      </c>
      <c r="AJ750">
        <v>28</v>
      </c>
      <c r="AK750">
        <v>5</v>
      </c>
      <c r="AL750">
        <v>0</v>
      </c>
      <c r="AM750">
        <v>27</v>
      </c>
      <c r="AN750">
        <v>0</v>
      </c>
      <c r="AO750">
        <v>1</v>
      </c>
      <c r="AP750">
        <v>9</v>
      </c>
      <c r="AQ750">
        <v>0</v>
      </c>
      <c r="AR750">
        <v>0</v>
      </c>
      <c r="AS750">
        <v>8</v>
      </c>
      <c r="AT750">
        <v>1552</v>
      </c>
      <c r="AU750">
        <v>77</v>
      </c>
      <c r="AV750">
        <v>3300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1</v>
      </c>
      <c r="BY750">
        <v>8</v>
      </c>
      <c r="BZ750">
        <v>1</v>
      </c>
      <c r="CA750">
        <v>5</v>
      </c>
      <c r="CB750">
        <v>5</v>
      </c>
      <c r="CC750">
        <v>26</v>
      </c>
      <c r="CD750">
        <v>5</v>
      </c>
      <c r="CE750">
        <v>27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 t="s">
        <v>2</v>
      </c>
      <c r="CP750" t="s">
        <v>44</v>
      </c>
      <c r="CQ750" t="s">
        <v>864</v>
      </c>
      <c r="CR750" t="s">
        <v>865</v>
      </c>
      <c r="CS750" t="s">
        <v>722</v>
      </c>
      <c r="CT750" t="s">
        <v>860</v>
      </c>
      <c r="CU750" t="s">
        <v>851</v>
      </c>
      <c r="CV750" t="s">
        <v>723</v>
      </c>
      <c r="CW750">
        <v>2020</v>
      </c>
      <c r="CX750">
        <v>5</v>
      </c>
      <c r="CY750" t="s">
        <v>74</v>
      </c>
      <c r="CZ750" t="s">
        <v>76</v>
      </c>
      <c r="DA750" t="s">
        <v>70</v>
      </c>
      <c r="DB750" t="s">
        <v>722</v>
      </c>
      <c r="DC750" t="s">
        <v>135</v>
      </c>
      <c r="DD750" t="s">
        <v>244</v>
      </c>
      <c r="DE750" t="s">
        <v>724</v>
      </c>
      <c r="DF750">
        <v>5</v>
      </c>
      <c r="DG750" t="s">
        <v>991</v>
      </c>
      <c r="DH750" t="s">
        <v>75</v>
      </c>
      <c r="DI750" t="s">
        <v>75</v>
      </c>
      <c r="DJ750" t="s">
        <v>75</v>
      </c>
      <c r="DK750" t="s">
        <v>75</v>
      </c>
    </row>
    <row r="751" spans="1:115" x14ac:dyDescent="0.35">
      <c r="A751" t="s">
        <v>860</v>
      </c>
      <c r="B751" t="s">
        <v>985</v>
      </c>
      <c r="C751" t="s">
        <v>986</v>
      </c>
      <c r="D751" t="s">
        <v>1063</v>
      </c>
      <c r="E751" t="s">
        <v>988</v>
      </c>
      <c r="F751" t="s">
        <v>989</v>
      </c>
      <c r="G751" t="s">
        <v>242</v>
      </c>
      <c r="H751" t="s">
        <v>1024</v>
      </c>
      <c r="I751" t="s">
        <v>148</v>
      </c>
      <c r="J751" t="s">
        <v>1067</v>
      </c>
      <c r="K751" t="s">
        <v>75</v>
      </c>
      <c r="L751" t="s">
        <v>242</v>
      </c>
      <c r="M751" t="s">
        <v>242</v>
      </c>
      <c r="N751" t="s">
        <v>990</v>
      </c>
      <c r="O751">
        <v>-1377</v>
      </c>
      <c r="P751">
        <v>-1377</v>
      </c>
      <c r="Q751">
        <v>-1742</v>
      </c>
      <c r="R751">
        <v>63162</v>
      </c>
      <c r="S751">
        <v>27056</v>
      </c>
      <c r="T751">
        <v>0</v>
      </c>
      <c r="U751">
        <v>63527</v>
      </c>
      <c r="V751">
        <v>-3406</v>
      </c>
      <c r="W751">
        <v>-1742</v>
      </c>
      <c r="X751">
        <v>33727</v>
      </c>
      <c r="Y751">
        <v>27056</v>
      </c>
      <c r="Z751">
        <v>0</v>
      </c>
      <c r="AA751">
        <v>32063</v>
      </c>
      <c r="AB751">
        <v>10</v>
      </c>
      <c r="AC751">
        <v>13</v>
      </c>
      <c r="AD751">
        <v>41</v>
      </c>
      <c r="AE751">
        <v>16</v>
      </c>
      <c r="AF751">
        <v>0</v>
      </c>
      <c r="AG751">
        <v>38</v>
      </c>
      <c r="AH751">
        <v>5</v>
      </c>
      <c r="AI751">
        <v>5</v>
      </c>
      <c r="AJ751">
        <v>24</v>
      </c>
      <c r="AK751">
        <v>11</v>
      </c>
      <c r="AL751">
        <v>0</v>
      </c>
      <c r="AM751">
        <v>24</v>
      </c>
      <c r="AN751">
        <v>1</v>
      </c>
      <c r="AO751">
        <v>0</v>
      </c>
      <c r="AP751">
        <v>6</v>
      </c>
      <c r="AQ751">
        <v>5</v>
      </c>
      <c r="AR751">
        <v>0</v>
      </c>
      <c r="AS751">
        <v>7</v>
      </c>
      <c r="AT751">
        <v>10475</v>
      </c>
      <c r="AU751">
        <v>6601</v>
      </c>
      <c r="AV751">
        <v>49441</v>
      </c>
      <c r="AW751">
        <v>10530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27056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26773</v>
      </c>
      <c r="BQ751">
        <v>0</v>
      </c>
      <c r="BR751">
        <v>0</v>
      </c>
      <c r="BS751">
        <v>0</v>
      </c>
      <c r="BT751">
        <v>0</v>
      </c>
      <c r="BU751">
        <v>5</v>
      </c>
      <c r="BV751">
        <v>5</v>
      </c>
      <c r="BW751">
        <v>0</v>
      </c>
      <c r="BX751">
        <v>1</v>
      </c>
      <c r="BY751">
        <v>7</v>
      </c>
      <c r="BZ751">
        <v>1</v>
      </c>
      <c r="CA751">
        <v>3</v>
      </c>
      <c r="CB751">
        <v>10</v>
      </c>
      <c r="CC751">
        <v>23</v>
      </c>
      <c r="CD751">
        <v>10</v>
      </c>
      <c r="CE751">
        <v>24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 t="s">
        <v>2</v>
      </c>
      <c r="CP751" t="s">
        <v>44</v>
      </c>
      <c r="CQ751" t="s">
        <v>864</v>
      </c>
      <c r="CR751" t="s">
        <v>865</v>
      </c>
      <c r="CS751" t="s">
        <v>147</v>
      </c>
      <c r="CT751" t="s">
        <v>860</v>
      </c>
      <c r="CU751" t="s">
        <v>851</v>
      </c>
      <c r="CV751" t="s">
        <v>148</v>
      </c>
      <c r="CW751">
        <v>2020</v>
      </c>
      <c r="CX751">
        <v>5</v>
      </c>
      <c r="CY751" t="s">
        <v>74</v>
      </c>
      <c r="CZ751" t="s">
        <v>76</v>
      </c>
      <c r="DA751" t="s">
        <v>70</v>
      </c>
      <c r="DB751" t="s">
        <v>70</v>
      </c>
      <c r="DC751" t="s">
        <v>135</v>
      </c>
      <c r="DD751" t="s">
        <v>150</v>
      </c>
      <c r="DE751" t="s">
        <v>149</v>
      </c>
      <c r="DF751">
        <v>13</v>
      </c>
      <c r="DG751" t="s">
        <v>991</v>
      </c>
      <c r="DH751" t="s">
        <v>75</v>
      </c>
      <c r="DI751" t="s">
        <v>75</v>
      </c>
      <c r="DJ751" t="s">
        <v>75</v>
      </c>
      <c r="DK751" t="s">
        <v>75</v>
      </c>
    </row>
    <row r="752" spans="1:115" x14ac:dyDescent="0.35">
      <c r="A752" t="s">
        <v>860</v>
      </c>
      <c r="B752" t="s">
        <v>985</v>
      </c>
      <c r="C752" t="s">
        <v>986</v>
      </c>
      <c r="D752" t="s">
        <v>992</v>
      </c>
      <c r="E752" t="s">
        <v>988</v>
      </c>
      <c r="F752" t="s">
        <v>989</v>
      </c>
      <c r="G752" t="s">
        <v>242</v>
      </c>
      <c r="H752" t="s">
        <v>1024</v>
      </c>
      <c r="I752" t="s">
        <v>732</v>
      </c>
      <c r="J752" t="s">
        <v>1208</v>
      </c>
      <c r="K752" t="s">
        <v>75</v>
      </c>
      <c r="L752" t="s">
        <v>242</v>
      </c>
      <c r="M752" t="s">
        <v>732</v>
      </c>
      <c r="N752" t="s">
        <v>990</v>
      </c>
      <c r="O752">
        <v>944</v>
      </c>
      <c r="P752">
        <v>944</v>
      </c>
      <c r="Q752">
        <v>807</v>
      </c>
      <c r="R752">
        <v>5100</v>
      </c>
      <c r="S752">
        <v>3564</v>
      </c>
      <c r="T752">
        <v>0</v>
      </c>
      <c r="U752">
        <v>5237</v>
      </c>
      <c r="V752">
        <v>0</v>
      </c>
      <c r="W752">
        <v>807</v>
      </c>
      <c r="X752">
        <v>1951</v>
      </c>
      <c r="Y752">
        <v>3564</v>
      </c>
      <c r="Z752">
        <v>0</v>
      </c>
      <c r="AA752">
        <v>1144</v>
      </c>
      <c r="AB752">
        <v>1</v>
      </c>
      <c r="AC752">
        <v>6</v>
      </c>
      <c r="AD752">
        <v>17</v>
      </c>
      <c r="AE752">
        <v>16</v>
      </c>
      <c r="AF752">
        <v>0</v>
      </c>
      <c r="AG752">
        <v>12</v>
      </c>
      <c r="AH752">
        <v>0</v>
      </c>
      <c r="AI752">
        <v>5</v>
      </c>
      <c r="AJ752">
        <v>12</v>
      </c>
      <c r="AK752">
        <v>9</v>
      </c>
      <c r="AL752">
        <v>0</v>
      </c>
      <c r="AM752">
        <v>7</v>
      </c>
      <c r="AN752">
        <v>0</v>
      </c>
      <c r="AO752">
        <v>1</v>
      </c>
      <c r="AP752">
        <v>3</v>
      </c>
      <c r="AQ752">
        <v>3</v>
      </c>
      <c r="AR752">
        <v>0</v>
      </c>
      <c r="AS752">
        <v>2</v>
      </c>
      <c r="AT752">
        <v>1322</v>
      </c>
      <c r="AU752">
        <v>1062</v>
      </c>
      <c r="AV752">
        <v>4793</v>
      </c>
      <c r="AW752">
        <v>370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2399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2338</v>
      </c>
      <c r="BQ752">
        <v>0</v>
      </c>
      <c r="BR752">
        <v>0</v>
      </c>
      <c r="BS752">
        <v>0</v>
      </c>
      <c r="BT752">
        <v>0</v>
      </c>
      <c r="BU752">
        <v>3</v>
      </c>
      <c r="BV752">
        <v>1</v>
      </c>
      <c r="BW752">
        <v>0</v>
      </c>
      <c r="BX752">
        <v>1</v>
      </c>
      <c r="BY752">
        <v>2</v>
      </c>
      <c r="BZ752">
        <v>0</v>
      </c>
      <c r="CA752">
        <v>1</v>
      </c>
      <c r="CB752">
        <v>5</v>
      </c>
      <c r="CC752">
        <v>7</v>
      </c>
      <c r="CD752">
        <v>5</v>
      </c>
      <c r="CE752">
        <v>7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 t="s">
        <v>2</v>
      </c>
      <c r="CP752" t="s">
        <v>44</v>
      </c>
      <c r="CQ752" t="s">
        <v>864</v>
      </c>
      <c r="CR752" t="s">
        <v>865</v>
      </c>
      <c r="CS752" t="s">
        <v>731</v>
      </c>
      <c r="CT752" t="s">
        <v>860</v>
      </c>
      <c r="CU752" t="s">
        <v>851</v>
      </c>
      <c r="CV752" t="s">
        <v>732</v>
      </c>
      <c r="CW752">
        <v>2020</v>
      </c>
      <c r="CX752">
        <v>5</v>
      </c>
      <c r="CY752" t="s">
        <v>74</v>
      </c>
      <c r="CZ752" t="s">
        <v>76</v>
      </c>
      <c r="DA752" t="s">
        <v>70</v>
      </c>
      <c r="DB752" t="s">
        <v>731</v>
      </c>
      <c r="DC752" t="s">
        <v>156</v>
      </c>
      <c r="DD752" t="s">
        <v>734</v>
      </c>
      <c r="DE752" t="s">
        <v>733</v>
      </c>
      <c r="DF752">
        <v>2</v>
      </c>
      <c r="DG752" t="s">
        <v>991</v>
      </c>
      <c r="DH752" t="s">
        <v>75</v>
      </c>
      <c r="DI752" t="s">
        <v>75</v>
      </c>
      <c r="DJ752" t="s">
        <v>75</v>
      </c>
      <c r="DK752" t="s">
        <v>75</v>
      </c>
    </row>
    <row r="753" spans="1:115" x14ac:dyDescent="0.35">
      <c r="A753" t="s">
        <v>860</v>
      </c>
      <c r="B753" t="s">
        <v>985</v>
      </c>
      <c r="C753" t="s">
        <v>986</v>
      </c>
      <c r="D753" t="s">
        <v>1063</v>
      </c>
      <c r="E753" t="s">
        <v>988</v>
      </c>
      <c r="F753" t="s">
        <v>989</v>
      </c>
      <c r="G753" t="s">
        <v>242</v>
      </c>
      <c r="H753" t="s">
        <v>1024</v>
      </c>
      <c r="I753" t="s">
        <v>743</v>
      </c>
      <c r="J753" t="s">
        <v>1212</v>
      </c>
      <c r="K753" t="s">
        <v>75</v>
      </c>
      <c r="L753" t="s">
        <v>242</v>
      </c>
      <c r="M753" t="s">
        <v>743</v>
      </c>
      <c r="N753" t="s">
        <v>990</v>
      </c>
      <c r="O753">
        <v>2894</v>
      </c>
      <c r="P753">
        <v>2894</v>
      </c>
      <c r="Q753">
        <v>2658</v>
      </c>
      <c r="R753">
        <v>14424</v>
      </c>
      <c r="S753">
        <v>1293</v>
      </c>
      <c r="T753">
        <v>0</v>
      </c>
      <c r="U753">
        <v>14660</v>
      </c>
      <c r="V753">
        <v>0</v>
      </c>
      <c r="W753">
        <v>2658</v>
      </c>
      <c r="X753">
        <v>13007</v>
      </c>
      <c r="Y753">
        <v>1293</v>
      </c>
      <c r="Z753">
        <v>0</v>
      </c>
      <c r="AA753">
        <v>10349</v>
      </c>
      <c r="AB753">
        <v>11</v>
      </c>
      <c r="AC753">
        <v>10</v>
      </c>
      <c r="AD753">
        <v>30</v>
      </c>
      <c r="AE753">
        <v>8</v>
      </c>
      <c r="AF753">
        <v>0</v>
      </c>
      <c r="AG753">
        <v>31</v>
      </c>
      <c r="AH753">
        <v>9</v>
      </c>
      <c r="AI753">
        <v>5</v>
      </c>
      <c r="AJ753">
        <v>22</v>
      </c>
      <c r="AK753">
        <v>5</v>
      </c>
      <c r="AL753">
        <v>0</v>
      </c>
      <c r="AM753">
        <v>26</v>
      </c>
      <c r="AN753">
        <v>0</v>
      </c>
      <c r="AO753">
        <v>2</v>
      </c>
      <c r="AP753">
        <v>8</v>
      </c>
      <c r="AQ753">
        <v>2</v>
      </c>
      <c r="AR753">
        <v>0</v>
      </c>
      <c r="AS753">
        <v>6</v>
      </c>
      <c r="AT753">
        <v>3447</v>
      </c>
      <c r="AU753">
        <v>729</v>
      </c>
      <c r="AV753">
        <v>9191</v>
      </c>
      <c r="AW753">
        <v>526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1293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1282</v>
      </c>
      <c r="BQ753">
        <v>0</v>
      </c>
      <c r="BR753">
        <v>0</v>
      </c>
      <c r="BS753">
        <v>0</v>
      </c>
      <c r="BT753">
        <v>0</v>
      </c>
      <c r="BU753">
        <v>2</v>
      </c>
      <c r="BV753">
        <v>2</v>
      </c>
      <c r="BW753">
        <v>0</v>
      </c>
      <c r="BX753">
        <v>2</v>
      </c>
      <c r="BY753">
        <v>6</v>
      </c>
      <c r="BZ753">
        <v>0</v>
      </c>
      <c r="CA753">
        <v>0</v>
      </c>
      <c r="CB753">
        <v>14</v>
      </c>
      <c r="CC753">
        <v>26</v>
      </c>
      <c r="CD753">
        <v>14</v>
      </c>
      <c r="CE753">
        <v>26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 t="s">
        <v>2</v>
      </c>
      <c r="CP753" t="s">
        <v>44</v>
      </c>
      <c r="CQ753" t="s">
        <v>864</v>
      </c>
      <c r="CR753" t="s">
        <v>865</v>
      </c>
      <c r="CS753" t="s">
        <v>742</v>
      </c>
      <c r="CT753" t="s">
        <v>860</v>
      </c>
      <c r="CU753" t="s">
        <v>851</v>
      </c>
      <c r="CV753" t="s">
        <v>743</v>
      </c>
      <c r="CW753">
        <v>2020</v>
      </c>
      <c r="CX753">
        <v>6</v>
      </c>
      <c r="CY753" t="s">
        <v>74</v>
      </c>
      <c r="CZ753" t="s">
        <v>76</v>
      </c>
      <c r="DA753" t="s">
        <v>70</v>
      </c>
      <c r="DB753" t="s">
        <v>742</v>
      </c>
      <c r="DC753" t="s">
        <v>135</v>
      </c>
      <c r="DD753" t="s">
        <v>745</v>
      </c>
      <c r="DE753" t="s">
        <v>744</v>
      </c>
      <c r="DF753">
        <v>3</v>
      </c>
      <c r="DG753" t="s">
        <v>991</v>
      </c>
      <c r="DH753" t="s">
        <v>75</v>
      </c>
      <c r="DI753" t="s">
        <v>75</v>
      </c>
      <c r="DJ753" t="s">
        <v>75</v>
      </c>
      <c r="DK753" t="s">
        <v>75</v>
      </c>
    </row>
    <row r="754" spans="1:115" x14ac:dyDescent="0.35">
      <c r="A754" t="s">
        <v>860</v>
      </c>
      <c r="B754" t="s">
        <v>985</v>
      </c>
      <c r="C754" t="s">
        <v>986</v>
      </c>
      <c r="D754" t="s">
        <v>1063</v>
      </c>
      <c r="E754" t="s">
        <v>988</v>
      </c>
      <c r="F754" t="s">
        <v>989</v>
      </c>
      <c r="G754" t="s">
        <v>242</v>
      </c>
      <c r="H754" t="s">
        <v>1024</v>
      </c>
      <c r="I754" t="s">
        <v>165</v>
      </c>
      <c r="J754" t="s">
        <v>1073</v>
      </c>
      <c r="K754" t="s">
        <v>75</v>
      </c>
      <c r="L754" t="s">
        <v>242</v>
      </c>
      <c r="M754" t="s">
        <v>242</v>
      </c>
      <c r="N754" t="s">
        <v>990</v>
      </c>
      <c r="O754">
        <v>5991</v>
      </c>
      <c r="P754">
        <v>5991</v>
      </c>
      <c r="Q754">
        <v>362</v>
      </c>
      <c r="R754">
        <v>24351</v>
      </c>
      <c r="S754">
        <v>10605</v>
      </c>
      <c r="T754">
        <v>0</v>
      </c>
      <c r="U754">
        <v>29980</v>
      </c>
      <c r="V754">
        <v>5434</v>
      </c>
      <c r="W754">
        <v>362</v>
      </c>
      <c r="X754">
        <v>15621</v>
      </c>
      <c r="Y754">
        <v>10605</v>
      </c>
      <c r="Z754">
        <v>0</v>
      </c>
      <c r="AA754">
        <v>20693</v>
      </c>
      <c r="AB754">
        <v>10</v>
      </c>
      <c r="AC754">
        <v>20</v>
      </c>
      <c r="AD754">
        <v>63</v>
      </c>
      <c r="AE754">
        <v>54</v>
      </c>
      <c r="AF754">
        <v>0</v>
      </c>
      <c r="AG754">
        <v>53</v>
      </c>
      <c r="AH754">
        <v>7</v>
      </c>
      <c r="AI754">
        <v>18</v>
      </c>
      <c r="AJ754">
        <v>52</v>
      </c>
      <c r="AK754">
        <v>42</v>
      </c>
      <c r="AL754">
        <v>0</v>
      </c>
      <c r="AM754">
        <v>41</v>
      </c>
      <c r="AN754">
        <v>2</v>
      </c>
      <c r="AO754">
        <v>1</v>
      </c>
      <c r="AP754">
        <v>20</v>
      </c>
      <c r="AQ754">
        <v>14</v>
      </c>
      <c r="AR754">
        <v>0</v>
      </c>
      <c r="AS754">
        <v>21</v>
      </c>
      <c r="AT754">
        <v>5838</v>
      </c>
      <c r="AU754">
        <v>2695</v>
      </c>
      <c r="AV754">
        <v>17404</v>
      </c>
      <c r="AW754">
        <v>2448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1604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527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1</v>
      </c>
      <c r="BW754">
        <v>0</v>
      </c>
      <c r="BX754">
        <v>3</v>
      </c>
      <c r="BY754">
        <v>21</v>
      </c>
      <c r="BZ754">
        <v>0</v>
      </c>
      <c r="CA754">
        <v>3</v>
      </c>
      <c r="CB754">
        <v>25</v>
      </c>
      <c r="CC754">
        <v>41</v>
      </c>
      <c r="CD754">
        <v>25</v>
      </c>
      <c r="CE754">
        <v>41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 t="s">
        <v>2</v>
      </c>
      <c r="CP754" t="s">
        <v>44</v>
      </c>
      <c r="CQ754" t="s">
        <v>864</v>
      </c>
      <c r="CR754" t="s">
        <v>865</v>
      </c>
      <c r="CS754" t="s">
        <v>164</v>
      </c>
      <c r="CT754" t="s">
        <v>860</v>
      </c>
      <c r="CU754" t="s">
        <v>851</v>
      </c>
      <c r="CV754" t="s">
        <v>165</v>
      </c>
      <c r="CW754">
        <v>2020</v>
      </c>
      <c r="CX754">
        <v>6</v>
      </c>
      <c r="CY754" t="s">
        <v>74</v>
      </c>
      <c r="CZ754" t="s">
        <v>76</v>
      </c>
      <c r="DA754" t="s">
        <v>70</v>
      </c>
      <c r="DB754" t="s">
        <v>70</v>
      </c>
      <c r="DC754" t="s">
        <v>135</v>
      </c>
      <c r="DD754" t="s">
        <v>167</v>
      </c>
      <c r="DE754" t="s">
        <v>166</v>
      </c>
      <c r="DF754">
        <v>8</v>
      </c>
      <c r="DG754" t="s">
        <v>991</v>
      </c>
      <c r="DH754" t="s">
        <v>75</v>
      </c>
      <c r="DI754" t="s">
        <v>75</v>
      </c>
      <c r="DJ754" t="s">
        <v>75</v>
      </c>
      <c r="DK754" t="s">
        <v>75</v>
      </c>
    </row>
    <row r="755" spans="1:115" x14ac:dyDescent="0.35">
      <c r="A755" t="s">
        <v>860</v>
      </c>
      <c r="B755" t="s">
        <v>985</v>
      </c>
      <c r="C755" t="s">
        <v>986</v>
      </c>
      <c r="D755" t="s">
        <v>1063</v>
      </c>
      <c r="E755" t="s">
        <v>988</v>
      </c>
      <c r="F755" t="s">
        <v>989</v>
      </c>
      <c r="G755" t="s">
        <v>242</v>
      </c>
      <c r="H755" t="s">
        <v>1024</v>
      </c>
      <c r="I755" t="s">
        <v>169</v>
      </c>
      <c r="J755" t="s">
        <v>1074</v>
      </c>
      <c r="K755" t="s">
        <v>75</v>
      </c>
      <c r="L755" t="s">
        <v>242</v>
      </c>
      <c r="M755" t="s">
        <v>242</v>
      </c>
      <c r="N755" t="s">
        <v>990</v>
      </c>
      <c r="O755">
        <v>2985</v>
      </c>
      <c r="P755">
        <v>2985</v>
      </c>
      <c r="Q755">
        <v>257</v>
      </c>
      <c r="R755">
        <v>7508</v>
      </c>
      <c r="S755">
        <v>1802</v>
      </c>
      <c r="T755">
        <v>0</v>
      </c>
      <c r="U755">
        <v>10236</v>
      </c>
      <c r="V755">
        <v>2728</v>
      </c>
      <c r="W755">
        <v>257</v>
      </c>
      <c r="X755">
        <v>5869</v>
      </c>
      <c r="Y755">
        <v>1802</v>
      </c>
      <c r="Z755">
        <v>0</v>
      </c>
      <c r="AA755">
        <v>8340</v>
      </c>
      <c r="AB755">
        <v>12</v>
      </c>
      <c r="AC755">
        <v>27</v>
      </c>
      <c r="AD755">
        <v>76</v>
      </c>
      <c r="AE755">
        <v>37</v>
      </c>
      <c r="AF755">
        <v>0</v>
      </c>
      <c r="AG755">
        <v>61</v>
      </c>
      <c r="AH755">
        <v>10</v>
      </c>
      <c r="AI755">
        <v>17</v>
      </c>
      <c r="AJ755">
        <v>57</v>
      </c>
      <c r="AK755">
        <v>26</v>
      </c>
      <c r="AL755">
        <v>0</v>
      </c>
      <c r="AM755">
        <v>50</v>
      </c>
      <c r="AN755">
        <v>2</v>
      </c>
      <c r="AO755">
        <v>1</v>
      </c>
      <c r="AP755">
        <v>7</v>
      </c>
      <c r="AQ755">
        <v>4</v>
      </c>
      <c r="AR755">
        <v>0</v>
      </c>
      <c r="AS755">
        <v>8</v>
      </c>
      <c r="AT755">
        <v>2321</v>
      </c>
      <c r="AU755">
        <v>415</v>
      </c>
      <c r="AV755">
        <v>3476</v>
      </c>
      <c r="AW755">
        <v>350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1574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1526</v>
      </c>
      <c r="BQ755">
        <v>0</v>
      </c>
      <c r="BR755">
        <v>0</v>
      </c>
      <c r="BS755">
        <v>0</v>
      </c>
      <c r="BT755">
        <v>0</v>
      </c>
      <c r="BU755">
        <v>2</v>
      </c>
      <c r="BV755">
        <v>2</v>
      </c>
      <c r="BW755">
        <v>0</v>
      </c>
      <c r="BX755">
        <v>3</v>
      </c>
      <c r="BY755">
        <v>8</v>
      </c>
      <c r="BZ755">
        <v>0</v>
      </c>
      <c r="CA755">
        <v>2</v>
      </c>
      <c r="CB755">
        <v>27</v>
      </c>
      <c r="CC755">
        <v>48</v>
      </c>
      <c r="CD755">
        <v>27</v>
      </c>
      <c r="CE755">
        <v>50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 t="s">
        <v>2</v>
      </c>
      <c r="CP755" t="s">
        <v>44</v>
      </c>
      <c r="CQ755" t="s">
        <v>864</v>
      </c>
      <c r="CR755" t="s">
        <v>865</v>
      </c>
      <c r="CS755" t="s">
        <v>168</v>
      </c>
      <c r="CT755" t="s">
        <v>860</v>
      </c>
      <c r="CU755" t="s">
        <v>851</v>
      </c>
      <c r="CV755" t="s">
        <v>169</v>
      </c>
      <c r="CW755">
        <v>2020</v>
      </c>
      <c r="CX755">
        <v>7</v>
      </c>
      <c r="CY755" t="s">
        <v>74</v>
      </c>
      <c r="CZ755" t="s">
        <v>76</v>
      </c>
      <c r="DA755" t="s">
        <v>70</v>
      </c>
      <c r="DB755" t="s">
        <v>70</v>
      </c>
      <c r="DC755" t="s">
        <v>135</v>
      </c>
      <c r="DD755" t="s">
        <v>171</v>
      </c>
      <c r="DE755" t="s">
        <v>170</v>
      </c>
      <c r="DF755">
        <v>5</v>
      </c>
      <c r="DG755" t="s">
        <v>991</v>
      </c>
      <c r="DH755" t="s">
        <v>75</v>
      </c>
      <c r="DI755" t="s">
        <v>75</v>
      </c>
      <c r="DJ755" t="s">
        <v>75</v>
      </c>
      <c r="DK755" t="s">
        <v>75</v>
      </c>
    </row>
    <row r="756" spans="1:115" x14ac:dyDescent="0.35">
      <c r="A756" t="s">
        <v>860</v>
      </c>
      <c r="B756" t="s">
        <v>985</v>
      </c>
      <c r="C756" t="s">
        <v>986</v>
      </c>
      <c r="D756" t="s">
        <v>1063</v>
      </c>
      <c r="E756" t="s">
        <v>988</v>
      </c>
      <c r="F756" t="s">
        <v>989</v>
      </c>
      <c r="G756" t="s">
        <v>242</v>
      </c>
      <c r="H756" t="s">
        <v>1024</v>
      </c>
      <c r="I756" t="s">
        <v>177</v>
      </c>
      <c r="J756" t="s">
        <v>1077</v>
      </c>
      <c r="K756" t="s">
        <v>75</v>
      </c>
      <c r="L756" t="s">
        <v>242</v>
      </c>
      <c r="M756" t="s">
        <v>242</v>
      </c>
      <c r="N756" t="s">
        <v>990</v>
      </c>
      <c r="O756">
        <v>4583</v>
      </c>
      <c r="P756">
        <v>4583</v>
      </c>
      <c r="Q756">
        <v>1825</v>
      </c>
      <c r="R756">
        <v>22905</v>
      </c>
      <c r="S756">
        <v>3192</v>
      </c>
      <c r="T756">
        <v>0</v>
      </c>
      <c r="U756">
        <v>25663</v>
      </c>
      <c r="V756">
        <v>2276</v>
      </c>
      <c r="W756">
        <v>1825</v>
      </c>
      <c r="X756">
        <v>20508</v>
      </c>
      <c r="Y756">
        <v>3192</v>
      </c>
      <c r="Z756">
        <v>0</v>
      </c>
      <c r="AA756">
        <v>20959</v>
      </c>
      <c r="AB756">
        <v>22</v>
      </c>
      <c r="AC756">
        <v>24</v>
      </c>
      <c r="AD756">
        <v>109</v>
      </c>
      <c r="AE756">
        <v>44</v>
      </c>
      <c r="AF756">
        <v>0</v>
      </c>
      <c r="AG756">
        <v>107</v>
      </c>
      <c r="AH756">
        <v>20</v>
      </c>
      <c r="AI756">
        <v>17</v>
      </c>
      <c r="AJ756">
        <v>82</v>
      </c>
      <c r="AK756">
        <v>33</v>
      </c>
      <c r="AL756">
        <v>0</v>
      </c>
      <c r="AM756">
        <v>85</v>
      </c>
      <c r="AN756">
        <v>3</v>
      </c>
      <c r="AO756">
        <v>2</v>
      </c>
      <c r="AP756">
        <v>16</v>
      </c>
      <c r="AQ756">
        <v>5</v>
      </c>
      <c r="AR756">
        <v>0</v>
      </c>
      <c r="AS756">
        <v>17</v>
      </c>
      <c r="AT756">
        <v>6034</v>
      </c>
      <c r="AU756">
        <v>711</v>
      </c>
      <c r="AV756">
        <v>10819</v>
      </c>
      <c r="AW756">
        <v>610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1456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1420</v>
      </c>
      <c r="BQ756">
        <v>0</v>
      </c>
      <c r="BR756">
        <v>0</v>
      </c>
      <c r="BS756">
        <v>0</v>
      </c>
      <c r="BT756">
        <v>0</v>
      </c>
      <c r="BU756">
        <v>2</v>
      </c>
      <c r="BV756">
        <v>2</v>
      </c>
      <c r="BW756">
        <v>0</v>
      </c>
      <c r="BX756">
        <v>5</v>
      </c>
      <c r="BY756">
        <v>17</v>
      </c>
      <c r="BZ756">
        <v>0</v>
      </c>
      <c r="CA756">
        <v>2</v>
      </c>
      <c r="CB756">
        <v>37</v>
      </c>
      <c r="CC756">
        <v>81</v>
      </c>
      <c r="CD756">
        <v>37</v>
      </c>
      <c r="CE756">
        <v>85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 t="s">
        <v>2</v>
      </c>
      <c r="CP756" t="s">
        <v>44</v>
      </c>
      <c r="CQ756" t="s">
        <v>864</v>
      </c>
      <c r="CR756" t="s">
        <v>865</v>
      </c>
      <c r="CS756" t="s">
        <v>176</v>
      </c>
      <c r="CT756" t="s">
        <v>860</v>
      </c>
      <c r="CU756" t="s">
        <v>851</v>
      </c>
      <c r="CV756" t="s">
        <v>177</v>
      </c>
      <c r="CW756">
        <v>2020</v>
      </c>
      <c r="CX756">
        <v>7</v>
      </c>
      <c r="CY756" t="s">
        <v>74</v>
      </c>
      <c r="CZ756" t="s">
        <v>76</v>
      </c>
      <c r="DA756" t="s">
        <v>70</v>
      </c>
      <c r="DB756" t="s">
        <v>70</v>
      </c>
      <c r="DC756" t="s">
        <v>135</v>
      </c>
      <c r="DD756" t="s">
        <v>179</v>
      </c>
      <c r="DE756" t="s">
        <v>178</v>
      </c>
      <c r="DF756">
        <v>12</v>
      </c>
      <c r="DG756" t="s">
        <v>991</v>
      </c>
      <c r="DH756" t="s">
        <v>75</v>
      </c>
      <c r="DI756" t="s">
        <v>75</v>
      </c>
      <c r="DJ756" t="s">
        <v>75</v>
      </c>
      <c r="DK756" t="s">
        <v>75</v>
      </c>
    </row>
    <row r="757" spans="1:115" x14ac:dyDescent="0.35">
      <c r="A757" t="s">
        <v>860</v>
      </c>
      <c r="B757" t="s">
        <v>994</v>
      </c>
      <c r="C757" t="s">
        <v>1004</v>
      </c>
      <c r="D757" t="s">
        <v>1005</v>
      </c>
      <c r="E757" t="s">
        <v>988</v>
      </c>
      <c r="F757" t="s">
        <v>1006</v>
      </c>
      <c r="G757" t="s">
        <v>242</v>
      </c>
      <c r="H757" t="s">
        <v>1024</v>
      </c>
      <c r="I757" t="s">
        <v>1225</v>
      </c>
      <c r="J757" t="s">
        <v>1226</v>
      </c>
      <c r="K757" t="s">
        <v>75</v>
      </c>
      <c r="L757" t="s">
        <v>242</v>
      </c>
      <c r="M757" t="s">
        <v>304</v>
      </c>
      <c r="N757" t="s">
        <v>990</v>
      </c>
      <c r="O757">
        <v>0</v>
      </c>
      <c r="P757">
        <v>0</v>
      </c>
      <c r="Q757">
        <v>-44</v>
      </c>
      <c r="R757">
        <v>1426</v>
      </c>
      <c r="S757">
        <v>1470</v>
      </c>
      <c r="T757">
        <v>3425</v>
      </c>
      <c r="U757">
        <v>1470</v>
      </c>
      <c r="V757">
        <v>0</v>
      </c>
      <c r="W757">
        <v>-44</v>
      </c>
      <c r="X757">
        <v>-44</v>
      </c>
      <c r="Y757">
        <v>0</v>
      </c>
      <c r="Z757">
        <v>3425</v>
      </c>
      <c r="AA757">
        <v>0</v>
      </c>
      <c r="AB757">
        <v>0</v>
      </c>
      <c r="AC757">
        <v>0</v>
      </c>
      <c r="AD757">
        <v>0</v>
      </c>
      <c r="AE757">
        <v>5</v>
      </c>
      <c r="AF757">
        <v>13</v>
      </c>
      <c r="AG757">
        <v>0</v>
      </c>
      <c r="AH757">
        <v>0</v>
      </c>
      <c r="AI757">
        <v>0</v>
      </c>
      <c r="AJ757">
        <v>0</v>
      </c>
      <c r="AK757">
        <v>5</v>
      </c>
      <c r="AL757">
        <v>11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5</v>
      </c>
      <c r="AS757">
        <v>0</v>
      </c>
      <c r="AT757">
        <v>362</v>
      </c>
      <c r="AU757">
        <v>318</v>
      </c>
      <c r="AV757">
        <v>1426</v>
      </c>
      <c r="AW757">
        <v>2874</v>
      </c>
      <c r="AX757">
        <v>716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 t="s">
        <v>2</v>
      </c>
      <c r="CP757" t="s">
        <v>44</v>
      </c>
      <c r="CQ757" t="s">
        <v>864</v>
      </c>
      <c r="CR757" t="s">
        <v>865</v>
      </c>
      <c r="CS757" t="s">
        <v>368</v>
      </c>
      <c r="CT757" t="s">
        <v>860</v>
      </c>
      <c r="CU757" t="s">
        <v>852</v>
      </c>
      <c r="CV757" t="s">
        <v>1225</v>
      </c>
      <c r="CW757">
        <v>2016</v>
      </c>
      <c r="CX757">
        <v>11</v>
      </c>
      <c r="CY757" t="s">
        <v>74</v>
      </c>
      <c r="CZ757" t="s">
        <v>217</v>
      </c>
      <c r="DA757" t="s">
        <v>70</v>
      </c>
      <c r="DB757" t="s">
        <v>283</v>
      </c>
      <c r="DC757" t="s">
        <v>285</v>
      </c>
      <c r="DD757" t="s">
        <v>216</v>
      </c>
      <c r="DE757" t="s">
        <v>349</v>
      </c>
      <c r="DF757">
        <v>0</v>
      </c>
      <c r="DG757" t="s">
        <v>991</v>
      </c>
      <c r="DH757" t="s">
        <v>75</v>
      </c>
      <c r="DI757" t="s">
        <v>75</v>
      </c>
      <c r="DJ757" t="s">
        <v>75</v>
      </c>
      <c r="DK757" t="s">
        <v>75</v>
      </c>
    </row>
    <row r="758" spans="1:115" x14ac:dyDescent="0.35">
      <c r="A758" t="s">
        <v>860</v>
      </c>
      <c r="B758" t="s">
        <v>994</v>
      </c>
      <c r="C758" t="s">
        <v>1004</v>
      </c>
      <c r="D758" t="s">
        <v>1112</v>
      </c>
      <c r="E758" t="s">
        <v>988</v>
      </c>
      <c r="F758" t="s">
        <v>1006</v>
      </c>
      <c r="G758" t="s">
        <v>242</v>
      </c>
      <c r="H758" t="s">
        <v>1024</v>
      </c>
      <c r="I758" t="s">
        <v>1113</v>
      </c>
      <c r="J758" t="s">
        <v>1114</v>
      </c>
      <c r="K758" t="s">
        <v>75</v>
      </c>
      <c r="L758" t="s">
        <v>242</v>
      </c>
      <c r="M758" t="s">
        <v>242</v>
      </c>
      <c r="N758" t="s">
        <v>990</v>
      </c>
      <c r="O758">
        <v>932</v>
      </c>
      <c r="P758">
        <v>932</v>
      </c>
      <c r="Q758">
        <v>-2064</v>
      </c>
      <c r="R758">
        <v>11050</v>
      </c>
      <c r="S758">
        <v>13469</v>
      </c>
      <c r="T758">
        <v>8055</v>
      </c>
      <c r="U758">
        <v>14046</v>
      </c>
      <c r="V758">
        <v>0</v>
      </c>
      <c r="W758">
        <v>-3949</v>
      </c>
      <c r="X758">
        <v>-2291</v>
      </c>
      <c r="Y758">
        <v>6380</v>
      </c>
      <c r="Z758">
        <v>8055</v>
      </c>
      <c r="AA758">
        <v>1658</v>
      </c>
      <c r="AB758">
        <v>1</v>
      </c>
      <c r="AC758">
        <v>1</v>
      </c>
      <c r="AD758">
        <v>14</v>
      </c>
      <c r="AE758">
        <v>16</v>
      </c>
      <c r="AF758">
        <v>30</v>
      </c>
      <c r="AG758">
        <v>14</v>
      </c>
      <c r="AH758">
        <v>0</v>
      </c>
      <c r="AI758">
        <v>1</v>
      </c>
      <c r="AJ758">
        <v>9</v>
      </c>
      <c r="AK758">
        <v>10</v>
      </c>
      <c r="AL758">
        <v>25</v>
      </c>
      <c r="AM758">
        <v>8</v>
      </c>
      <c r="AN758">
        <v>0</v>
      </c>
      <c r="AO758">
        <v>1</v>
      </c>
      <c r="AP758">
        <v>2</v>
      </c>
      <c r="AQ758">
        <v>7</v>
      </c>
      <c r="AR758">
        <v>11</v>
      </c>
      <c r="AS758">
        <v>1</v>
      </c>
      <c r="AT758">
        <v>1090</v>
      </c>
      <c r="AU758">
        <v>-1883</v>
      </c>
      <c r="AV758">
        <v>14733</v>
      </c>
      <c r="AW758">
        <v>12941</v>
      </c>
      <c r="AX758">
        <v>2597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7023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6404</v>
      </c>
      <c r="BQ758">
        <v>0</v>
      </c>
      <c r="BR758">
        <v>0</v>
      </c>
      <c r="BS758">
        <v>0</v>
      </c>
      <c r="BT758">
        <v>0</v>
      </c>
      <c r="BU758">
        <v>6</v>
      </c>
      <c r="BV758">
        <v>5</v>
      </c>
      <c r="BW758">
        <v>5</v>
      </c>
      <c r="BX758">
        <v>1</v>
      </c>
      <c r="BY758">
        <v>1</v>
      </c>
      <c r="BZ758">
        <v>0</v>
      </c>
      <c r="CA758">
        <v>1</v>
      </c>
      <c r="CB758">
        <v>1</v>
      </c>
      <c r="CC758">
        <v>8</v>
      </c>
      <c r="CD758">
        <v>1</v>
      </c>
      <c r="CE758">
        <v>8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 t="s">
        <v>2</v>
      </c>
      <c r="CP758" t="s">
        <v>44</v>
      </c>
      <c r="CQ758" t="s">
        <v>864</v>
      </c>
      <c r="CR758" t="s">
        <v>865</v>
      </c>
      <c r="CS758" t="s">
        <v>612</v>
      </c>
      <c r="CT758" t="s">
        <v>860</v>
      </c>
      <c r="CU758" t="s">
        <v>852</v>
      </c>
      <c r="CV758" t="s">
        <v>614</v>
      </c>
      <c r="CW758">
        <v>2018</v>
      </c>
      <c r="CX758">
        <v>7</v>
      </c>
      <c r="CY758" t="s">
        <v>74</v>
      </c>
      <c r="CZ758" t="s">
        <v>217</v>
      </c>
      <c r="DA758" t="s">
        <v>70</v>
      </c>
      <c r="DB758" t="s">
        <v>611</v>
      </c>
      <c r="DC758" t="s">
        <v>613</v>
      </c>
      <c r="DD758" t="s">
        <v>616</v>
      </c>
      <c r="DE758" t="s">
        <v>615</v>
      </c>
      <c r="DF758">
        <v>6</v>
      </c>
      <c r="DG758" t="s">
        <v>991</v>
      </c>
      <c r="DH758" t="s">
        <v>75</v>
      </c>
      <c r="DI758" t="s">
        <v>75</v>
      </c>
      <c r="DJ758" t="s">
        <v>75</v>
      </c>
      <c r="DK758" t="s">
        <v>75</v>
      </c>
    </row>
    <row r="759" spans="1:115" x14ac:dyDescent="0.35">
      <c r="A759" t="s">
        <v>860</v>
      </c>
      <c r="B759" t="s">
        <v>994</v>
      </c>
      <c r="C759" t="s">
        <v>1004</v>
      </c>
      <c r="D759" t="s">
        <v>1115</v>
      </c>
      <c r="E759" t="s">
        <v>988</v>
      </c>
      <c r="F759" t="s">
        <v>1006</v>
      </c>
      <c r="G759" t="s">
        <v>242</v>
      </c>
      <c r="H759" t="s">
        <v>1024</v>
      </c>
      <c r="I759" t="s">
        <v>1290</v>
      </c>
      <c r="J759" t="s">
        <v>1116</v>
      </c>
      <c r="K759" t="s">
        <v>75</v>
      </c>
      <c r="L759" t="s">
        <v>242</v>
      </c>
      <c r="M759" t="s">
        <v>304</v>
      </c>
      <c r="N759" t="s">
        <v>990</v>
      </c>
      <c r="O759">
        <v>250</v>
      </c>
      <c r="P759">
        <v>250</v>
      </c>
      <c r="Q759">
        <v>250</v>
      </c>
      <c r="R759">
        <v>672</v>
      </c>
      <c r="S759">
        <v>1916</v>
      </c>
      <c r="T759">
        <v>500</v>
      </c>
      <c r="U759">
        <v>672</v>
      </c>
      <c r="V759">
        <v>0</v>
      </c>
      <c r="W759">
        <v>250</v>
      </c>
      <c r="X759">
        <v>422</v>
      </c>
      <c r="Y759">
        <v>1916</v>
      </c>
      <c r="Z759">
        <v>500</v>
      </c>
      <c r="AA759">
        <v>172</v>
      </c>
      <c r="AB759">
        <v>0</v>
      </c>
      <c r="AC759">
        <v>4</v>
      </c>
      <c r="AD759">
        <v>5</v>
      </c>
      <c r="AE759">
        <v>17</v>
      </c>
      <c r="AF759">
        <v>16</v>
      </c>
      <c r="AG759">
        <v>1</v>
      </c>
      <c r="AH759">
        <v>0</v>
      </c>
      <c r="AI759">
        <v>3</v>
      </c>
      <c r="AJ759">
        <v>4</v>
      </c>
      <c r="AK759">
        <v>11</v>
      </c>
      <c r="AL759">
        <v>11</v>
      </c>
      <c r="AM759">
        <v>1</v>
      </c>
      <c r="AN759">
        <v>0</v>
      </c>
      <c r="AO759">
        <v>2</v>
      </c>
      <c r="AP759">
        <v>2</v>
      </c>
      <c r="AQ759">
        <v>3</v>
      </c>
      <c r="AR759">
        <v>1</v>
      </c>
      <c r="AS759">
        <v>0</v>
      </c>
      <c r="AT759">
        <v>123</v>
      </c>
      <c r="AU759">
        <v>527</v>
      </c>
      <c r="AV759">
        <v>1782</v>
      </c>
      <c r="AW759">
        <v>895</v>
      </c>
      <c r="AX759">
        <v>240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1367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2</v>
      </c>
      <c r="BY759">
        <v>0</v>
      </c>
      <c r="BZ759">
        <v>0</v>
      </c>
      <c r="CA759">
        <v>0</v>
      </c>
      <c r="CB759">
        <v>3</v>
      </c>
      <c r="CC759">
        <v>1</v>
      </c>
      <c r="CD759">
        <v>3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 t="s">
        <v>2</v>
      </c>
      <c r="CP759" t="s">
        <v>44</v>
      </c>
      <c r="CQ759" t="s">
        <v>864</v>
      </c>
      <c r="CR759" t="s">
        <v>865</v>
      </c>
      <c r="CS759" t="s">
        <v>301</v>
      </c>
      <c r="CT759" t="s">
        <v>860</v>
      </c>
      <c r="CU759" t="s">
        <v>852</v>
      </c>
      <c r="CV759" t="s">
        <v>302</v>
      </c>
      <c r="CW759">
        <v>2019</v>
      </c>
      <c r="CX759">
        <v>4</v>
      </c>
      <c r="CY759" t="s">
        <v>80</v>
      </c>
      <c r="CZ759" t="s">
        <v>217</v>
      </c>
      <c r="DA759" t="s">
        <v>70</v>
      </c>
      <c r="DB759" t="s">
        <v>283</v>
      </c>
      <c r="DC759" t="s">
        <v>213</v>
      </c>
      <c r="DD759" t="s">
        <v>300</v>
      </c>
      <c r="DE759" t="s">
        <v>299</v>
      </c>
      <c r="DF759">
        <v>0</v>
      </c>
      <c r="DG759" t="s">
        <v>991</v>
      </c>
      <c r="DH759" t="s">
        <v>75</v>
      </c>
      <c r="DI759" t="s">
        <v>75</v>
      </c>
      <c r="DJ759" t="s">
        <v>75</v>
      </c>
      <c r="DK759" t="s">
        <v>75</v>
      </c>
    </row>
    <row r="760" spans="1:115" x14ac:dyDescent="0.35">
      <c r="A760" t="s">
        <v>860</v>
      </c>
      <c r="B760" t="s">
        <v>994</v>
      </c>
      <c r="C760" t="s">
        <v>1004</v>
      </c>
      <c r="D760" t="s">
        <v>1005</v>
      </c>
      <c r="E760" t="s">
        <v>988</v>
      </c>
      <c r="F760" t="s">
        <v>1006</v>
      </c>
      <c r="G760" t="s">
        <v>242</v>
      </c>
      <c r="H760" t="s">
        <v>1024</v>
      </c>
      <c r="I760" t="s">
        <v>304</v>
      </c>
      <c r="J760" t="s">
        <v>1009</v>
      </c>
      <c r="K760" t="s">
        <v>75</v>
      </c>
      <c r="L760" t="s">
        <v>242</v>
      </c>
      <c r="M760" t="s">
        <v>304</v>
      </c>
      <c r="N760" t="s">
        <v>990</v>
      </c>
      <c r="O760">
        <v>4694</v>
      </c>
      <c r="P760">
        <v>4694</v>
      </c>
      <c r="Q760">
        <v>583</v>
      </c>
      <c r="R760">
        <v>7875</v>
      </c>
      <c r="S760">
        <v>9304</v>
      </c>
      <c r="T760">
        <v>0</v>
      </c>
      <c r="U760">
        <v>11986</v>
      </c>
      <c r="V760">
        <v>4694</v>
      </c>
      <c r="W760">
        <v>583</v>
      </c>
      <c r="X760">
        <v>1801</v>
      </c>
      <c r="Y760">
        <v>3991</v>
      </c>
      <c r="Z760">
        <v>0</v>
      </c>
      <c r="AA760">
        <v>5912</v>
      </c>
      <c r="AB760">
        <v>5</v>
      </c>
      <c r="AC760">
        <v>8</v>
      </c>
      <c r="AD760">
        <v>18</v>
      </c>
      <c r="AE760">
        <v>18</v>
      </c>
      <c r="AF760">
        <v>0</v>
      </c>
      <c r="AG760">
        <v>15</v>
      </c>
      <c r="AH760">
        <v>4</v>
      </c>
      <c r="AI760">
        <v>7</v>
      </c>
      <c r="AJ760">
        <v>17</v>
      </c>
      <c r="AK760">
        <v>16</v>
      </c>
      <c r="AL760">
        <v>0</v>
      </c>
      <c r="AM760">
        <v>14</v>
      </c>
      <c r="AN760">
        <v>2</v>
      </c>
      <c r="AO760">
        <v>1</v>
      </c>
      <c r="AP760">
        <v>3</v>
      </c>
      <c r="AQ760">
        <v>3</v>
      </c>
      <c r="AR760">
        <v>0</v>
      </c>
      <c r="AS760">
        <v>4</v>
      </c>
      <c r="AT760">
        <v>4204</v>
      </c>
      <c r="AU760">
        <v>2344</v>
      </c>
      <c r="AV760">
        <v>9893</v>
      </c>
      <c r="AW760">
        <v>4361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9304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5797</v>
      </c>
      <c r="BQ760">
        <v>0</v>
      </c>
      <c r="BR760">
        <v>0</v>
      </c>
      <c r="BS760">
        <v>0</v>
      </c>
      <c r="BT760">
        <v>0</v>
      </c>
      <c r="BU760">
        <v>4</v>
      </c>
      <c r="BV760">
        <v>2</v>
      </c>
      <c r="BW760">
        <v>1</v>
      </c>
      <c r="BX760">
        <v>3</v>
      </c>
      <c r="BY760">
        <v>4</v>
      </c>
      <c r="BZ760">
        <v>2</v>
      </c>
      <c r="CA760">
        <v>3</v>
      </c>
      <c r="CB760">
        <v>9</v>
      </c>
      <c r="CC760">
        <v>14</v>
      </c>
      <c r="CD760">
        <v>11</v>
      </c>
      <c r="CE760">
        <v>14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 t="s">
        <v>2</v>
      </c>
      <c r="CP760" t="s">
        <v>44</v>
      </c>
      <c r="CQ760" t="s">
        <v>864</v>
      </c>
      <c r="CR760" t="s">
        <v>865</v>
      </c>
      <c r="CS760" t="s">
        <v>359</v>
      </c>
      <c r="CT760" t="s">
        <v>860</v>
      </c>
      <c r="CU760" t="s">
        <v>852</v>
      </c>
      <c r="CV760" t="s">
        <v>360</v>
      </c>
      <c r="CW760">
        <v>2020</v>
      </c>
      <c r="CX760">
        <v>2</v>
      </c>
      <c r="CY760" t="s">
        <v>74</v>
      </c>
      <c r="CZ760" t="s">
        <v>217</v>
      </c>
      <c r="DA760" t="s">
        <v>70</v>
      </c>
      <c r="DB760" t="s">
        <v>283</v>
      </c>
      <c r="DC760" t="s">
        <v>285</v>
      </c>
      <c r="DD760" t="s">
        <v>75</v>
      </c>
      <c r="DE760" t="s">
        <v>75</v>
      </c>
      <c r="DF760">
        <v>5</v>
      </c>
      <c r="DG760" t="s">
        <v>991</v>
      </c>
      <c r="DH760" t="s">
        <v>75</v>
      </c>
      <c r="DI760" t="s">
        <v>75</v>
      </c>
      <c r="DJ760" t="s">
        <v>75</v>
      </c>
      <c r="DK760" t="s">
        <v>75</v>
      </c>
    </row>
    <row r="761" spans="1:115" x14ac:dyDescent="0.35">
      <c r="A761" t="s">
        <v>860</v>
      </c>
      <c r="B761" t="s">
        <v>994</v>
      </c>
      <c r="C761" t="s">
        <v>1004</v>
      </c>
      <c r="D761" t="s">
        <v>1005</v>
      </c>
      <c r="E761" t="s">
        <v>988</v>
      </c>
      <c r="F761" t="s">
        <v>1006</v>
      </c>
      <c r="G761" t="s">
        <v>1034</v>
      </c>
      <c r="H761" t="s">
        <v>1035</v>
      </c>
      <c r="I761" t="s">
        <v>1036</v>
      </c>
      <c r="J761" t="s">
        <v>1037</v>
      </c>
      <c r="K761" t="s">
        <v>75</v>
      </c>
      <c r="L761" t="s">
        <v>242</v>
      </c>
      <c r="M761" t="s">
        <v>304</v>
      </c>
      <c r="N761" t="s">
        <v>990</v>
      </c>
      <c r="O761">
        <v>0</v>
      </c>
      <c r="P761">
        <v>0</v>
      </c>
      <c r="Q761">
        <v>9328</v>
      </c>
      <c r="R761">
        <v>21037</v>
      </c>
      <c r="S761">
        <v>28574</v>
      </c>
      <c r="T761">
        <v>0</v>
      </c>
      <c r="U761">
        <v>11709</v>
      </c>
      <c r="V761">
        <v>0</v>
      </c>
      <c r="W761">
        <v>9328</v>
      </c>
      <c r="X761">
        <v>21037</v>
      </c>
      <c r="Y761">
        <v>28574</v>
      </c>
      <c r="Z761">
        <v>0</v>
      </c>
      <c r="AA761">
        <v>11709</v>
      </c>
      <c r="AB761">
        <v>0</v>
      </c>
      <c r="AC761">
        <v>15</v>
      </c>
      <c r="AD761">
        <v>19</v>
      </c>
      <c r="AE761">
        <v>24</v>
      </c>
      <c r="AF761">
        <v>0</v>
      </c>
      <c r="AG761">
        <v>4</v>
      </c>
      <c r="AH761">
        <v>0</v>
      </c>
      <c r="AI761">
        <v>12</v>
      </c>
      <c r="AJ761">
        <v>12</v>
      </c>
      <c r="AK761">
        <v>18</v>
      </c>
      <c r="AL761">
        <v>0</v>
      </c>
      <c r="AM761">
        <v>0</v>
      </c>
      <c r="AN761">
        <v>0</v>
      </c>
      <c r="AO761">
        <v>7</v>
      </c>
      <c r="AP761">
        <v>7</v>
      </c>
      <c r="AQ761">
        <v>8</v>
      </c>
      <c r="AR761">
        <v>0</v>
      </c>
      <c r="AS761">
        <v>0</v>
      </c>
      <c r="AT761">
        <v>807</v>
      </c>
      <c r="AU761">
        <v>9476</v>
      </c>
      <c r="AV761">
        <v>37772</v>
      </c>
      <c r="AW761">
        <v>11032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12</v>
      </c>
      <c r="BV761">
        <v>0</v>
      </c>
      <c r="BW761">
        <v>0</v>
      </c>
      <c r="BX761">
        <v>7</v>
      </c>
      <c r="BY761">
        <v>0</v>
      </c>
      <c r="BZ761">
        <v>0</v>
      </c>
      <c r="CA761">
        <v>0</v>
      </c>
      <c r="CB761">
        <v>12</v>
      </c>
      <c r="CC761">
        <v>0</v>
      </c>
      <c r="CD761">
        <v>12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 t="s">
        <v>2</v>
      </c>
      <c r="CP761" t="s">
        <v>44</v>
      </c>
      <c r="CQ761" t="s">
        <v>864</v>
      </c>
      <c r="CR761" t="s">
        <v>865</v>
      </c>
      <c r="CS761" t="s">
        <v>297</v>
      </c>
      <c r="CT761" t="s">
        <v>860</v>
      </c>
      <c r="CU761" t="s">
        <v>852</v>
      </c>
      <c r="CV761" t="s">
        <v>298</v>
      </c>
      <c r="CW761">
        <v>2020</v>
      </c>
      <c r="CX761">
        <v>6</v>
      </c>
      <c r="CY761" t="s">
        <v>80</v>
      </c>
      <c r="CZ761" t="s">
        <v>217</v>
      </c>
      <c r="DA761" t="s">
        <v>70</v>
      </c>
      <c r="DB761" t="s">
        <v>283</v>
      </c>
      <c r="DC761" t="s">
        <v>285</v>
      </c>
      <c r="DD761" t="s">
        <v>300</v>
      </c>
      <c r="DE761" t="s">
        <v>299</v>
      </c>
      <c r="DF761">
        <v>0</v>
      </c>
      <c r="DG761" t="s">
        <v>991</v>
      </c>
      <c r="DH761" t="s">
        <v>75</v>
      </c>
      <c r="DI761" t="s">
        <v>75</v>
      </c>
      <c r="DJ761" t="s">
        <v>75</v>
      </c>
      <c r="DK761" t="s">
        <v>75</v>
      </c>
    </row>
    <row r="762" spans="1:115" x14ac:dyDescent="0.35">
      <c r="A762" t="s">
        <v>860</v>
      </c>
      <c r="B762" t="s">
        <v>985</v>
      </c>
      <c r="C762" t="s">
        <v>1017</v>
      </c>
      <c r="D762" t="s">
        <v>1121</v>
      </c>
      <c r="E762" t="s">
        <v>988</v>
      </c>
      <c r="F762" t="s">
        <v>1019</v>
      </c>
      <c r="G762" t="s">
        <v>242</v>
      </c>
      <c r="H762" t="s">
        <v>1024</v>
      </c>
      <c r="I762" t="s">
        <v>1122</v>
      </c>
      <c r="J762" t="s">
        <v>1123</v>
      </c>
      <c r="K762" t="s">
        <v>75</v>
      </c>
      <c r="L762" t="s">
        <v>242</v>
      </c>
      <c r="M762" t="s">
        <v>242</v>
      </c>
      <c r="N762" t="s">
        <v>990</v>
      </c>
      <c r="O762">
        <v>5651</v>
      </c>
      <c r="P762">
        <v>5651</v>
      </c>
      <c r="Q762">
        <v>17961</v>
      </c>
      <c r="R762">
        <v>25316</v>
      </c>
      <c r="S762">
        <v>12997</v>
      </c>
      <c r="T762">
        <v>1130</v>
      </c>
      <c r="U762">
        <v>13006</v>
      </c>
      <c r="V762">
        <v>6977</v>
      </c>
      <c r="W762">
        <v>17961</v>
      </c>
      <c r="X762">
        <v>19494</v>
      </c>
      <c r="Y762">
        <v>9127</v>
      </c>
      <c r="Z762">
        <v>1130</v>
      </c>
      <c r="AA762">
        <v>8510</v>
      </c>
      <c r="AB762">
        <v>3</v>
      </c>
      <c r="AC762">
        <v>6</v>
      </c>
      <c r="AD762">
        <v>13</v>
      </c>
      <c r="AE762">
        <v>25</v>
      </c>
      <c r="AF762">
        <v>6</v>
      </c>
      <c r="AG762">
        <v>10</v>
      </c>
      <c r="AH762">
        <v>2</v>
      </c>
      <c r="AI762">
        <v>6</v>
      </c>
      <c r="AJ762">
        <v>11</v>
      </c>
      <c r="AK762">
        <v>24</v>
      </c>
      <c r="AL762">
        <v>6</v>
      </c>
      <c r="AM762">
        <v>7</v>
      </c>
      <c r="AN762">
        <v>2</v>
      </c>
      <c r="AO762">
        <v>0</v>
      </c>
      <c r="AP762">
        <v>2</v>
      </c>
      <c r="AQ762">
        <v>3</v>
      </c>
      <c r="AR762">
        <v>1</v>
      </c>
      <c r="AS762">
        <v>4</v>
      </c>
      <c r="AT762">
        <v>1569</v>
      </c>
      <c r="AU762">
        <v>8225</v>
      </c>
      <c r="AV762">
        <v>29693</v>
      </c>
      <c r="AW762">
        <v>4312</v>
      </c>
      <c r="AX762">
        <v>71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3870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2506</v>
      </c>
      <c r="BQ762">
        <v>0</v>
      </c>
      <c r="BR762">
        <v>0</v>
      </c>
      <c r="BS762">
        <v>0</v>
      </c>
      <c r="BT762">
        <v>0</v>
      </c>
      <c r="BU762">
        <v>6</v>
      </c>
      <c r="BV762">
        <v>1</v>
      </c>
      <c r="BW762">
        <v>3</v>
      </c>
      <c r="BX762">
        <v>2</v>
      </c>
      <c r="BY762">
        <v>4</v>
      </c>
      <c r="BZ762">
        <v>0</v>
      </c>
      <c r="CA762">
        <v>2</v>
      </c>
      <c r="CB762">
        <v>7</v>
      </c>
      <c r="CC762">
        <v>6</v>
      </c>
      <c r="CD762">
        <v>8</v>
      </c>
      <c r="CE762">
        <v>7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 t="s">
        <v>2</v>
      </c>
      <c r="CP762" t="s">
        <v>44</v>
      </c>
      <c r="CQ762" t="s">
        <v>864</v>
      </c>
      <c r="CR762" t="s">
        <v>865</v>
      </c>
      <c r="CS762" t="s">
        <v>396</v>
      </c>
      <c r="CT762" t="s">
        <v>860</v>
      </c>
      <c r="CU762" t="s">
        <v>851</v>
      </c>
      <c r="CV762" t="s">
        <v>398</v>
      </c>
      <c r="CW762">
        <v>2019</v>
      </c>
      <c r="CX762">
        <v>10</v>
      </c>
      <c r="CY762" t="s">
        <v>74</v>
      </c>
      <c r="CZ762" t="s">
        <v>388</v>
      </c>
      <c r="DA762" t="s">
        <v>70</v>
      </c>
      <c r="DB762" t="s">
        <v>393</v>
      </c>
      <c r="DC762" t="s">
        <v>397</v>
      </c>
      <c r="DD762" t="s">
        <v>400</v>
      </c>
      <c r="DE762" t="s">
        <v>399</v>
      </c>
      <c r="DF762">
        <v>5</v>
      </c>
      <c r="DG762" t="s">
        <v>991</v>
      </c>
      <c r="DH762" t="s">
        <v>75</v>
      </c>
      <c r="DI762" t="s">
        <v>75</v>
      </c>
      <c r="DJ762" t="s">
        <v>75</v>
      </c>
      <c r="DK762" t="s">
        <v>75</v>
      </c>
    </row>
    <row r="763" spans="1:115" x14ac:dyDescent="0.35">
      <c r="A763" t="s">
        <v>860</v>
      </c>
      <c r="B763" t="s">
        <v>985</v>
      </c>
      <c r="C763" t="s">
        <v>1017</v>
      </c>
      <c r="D763" t="s">
        <v>1124</v>
      </c>
      <c r="E763" t="s">
        <v>988</v>
      </c>
      <c r="F763" t="s">
        <v>1019</v>
      </c>
      <c r="G763" t="s">
        <v>242</v>
      </c>
      <c r="H763" t="s">
        <v>1024</v>
      </c>
      <c r="I763" t="s">
        <v>403</v>
      </c>
      <c r="J763" t="s">
        <v>1125</v>
      </c>
      <c r="K763" t="s">
        <v>75</v>
      </c>
      <c r="L763" t="s">
        <v>242</v>
      </c>
      <c r="M763" t="s">
        <v>242</v>
      </c>
      <c r="N763" t="s">
        <v>990</v>
      </c>
      <c r="O763">
        <v>0</v>
      </c>
      <c r="P763">
        <v>0</v>
      </c>
      <c r="Q763">
        <v>675</v>
      </c>
      <c r="R763">
        <v>8246</v>
      </c>
      <c r="S763">
        <v>8889</v>
      </c>
      <c r="T763">
        <v>0</v>
      </c>
      <c r="U763">
        <v>7571</v>
      </c>
      <c r="V763">
        <v>0</v>
      </c>
      <c r="W763">
        <v>675</v>
      </c>
      <c r="X763">
        <v>6217</v>
      </c>
      <c r="Y763">
        <v>8889</v>
      </c>
      <c r="Z763">
        <v>0</v>
      </c>
      <c r="AA763">
        <v>5542</v>
      </c>
      <c r="AB763">
        <v>3</v>
      </c>
      <c r="AC763">
        <v>3</v>
      </c>
      <c r="AD763">
        <v>5</v>
      </c>
      <c r="AE763">
        <v>19</v>
      </c>
      <c r="AF763">
        <v>0</v>
      </c>
      <c r="AG763">
        <v>5</v>
      </c>
      <c r="AH763">
        <v>3</v>
      </c>
      <c r="AI763">
        <v>3</v>
      </c>
      <c r="AJ763">
        <v>5</v>
      </c>
      <c r="AK763">
        <v>15</v>
      </c>
      <c r="AL763">
        <v>0</v>
      </c>
      <c r="AM763">
        <v>5</v>
      </c>
      <c r="AN763">
        <v>0</v>
      </c>
      <c r="AO763">
        <v>1</v>
      </c>
      <c r="AP763">
        <v>1</v>
      </c>
      <c r="AQ763">
        <v>5</v>
      </c>
      <c r="AR763">
        <v>0</v>
      </c>
      <c r="AS763">
        <v>0</v>
      </c>
      <c r="AT763">
        <v>11</v>
      </c>
      <c r="AU763">
        <v>2221</v>
      </c>
      <c r="AV763">
        <v>14778</v>
      </c>
      <c r="AW763">
        <v>2327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8885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1956</v>
      </c>
      <c r="BQ763">
        <v>0</v>
      </c>
      <c r="BR763">
        <v>0</v>
      </c>
      <c r="BS763">
        <v>0</v>
      </c>
      <c r="BT763">
        <v>0</v>
      </c>
      <c r="BU763">
        <v>5</v>
      </c>
      <c r="BV763">
        <v>2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6</v>
      </c>
      <c r="CC763">
        <v>3</v>
      </c>
      <c r="CD763">
        <v>6</v>
      </c>
      <c r="CE763">
        <v>5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 t="s">
        <v>2</v>
      </c>
      <c r="CP763" t="s">
        <v>44</v>
      </c>
      <c r="CQ763" t="s">
        <v>864</v>
      </c>
      <c r="CR763" t="s">
        <v>865</v>
      </c>
      <c r="CS763" t="s">
        <v>401</v>
      </c>
      <c r="CT763" t="s">
        <v>860</v>
      </c>
      <c r="CU763" t="s">
        <v>851</v>
      </c>
      <c r="CV763" t="s">
        <v>403</v>
      </c>
      <c r="CW763">
        <v>2020</v>
      </c>
      <c r="CX763">
        <v>2</v>
      </c>
      <c r="CY763" t="s">
        <v>74</v>
      </c>
      <c r="CZ763" t="s">
        <v>388</v>
      </c>
      <c r="DA763" t="s">
        <v>70</v>
      </c>
      <c r="DB763" t="s">
        <v>393</v>
      </c>
      <c r="DC763" t="s">
        <v>402</v>
      </c>
      <c r="DD763" t="s">
        <v>405</v>
      </c>
      <c r="DE763" t="s">
        <v>404</v>
      </c>
      <c r="DF763">
        <v>2</v>
      </c>
      <c r="DG763" t="s">
        <v>991</v>
      </c>
      <c r="DH763" t="s">
        <v>75</v>
      </c>
      <c r="DI763" t="s">
        <v>75</v>
      </c>
      <c r="DJ763" t="s">
        <v>75</v>
      </c>
      <c r="DK763" t="s">
        <v>75</v>
      </c>
    </row>
    <row r="764" spans="1:115" x14ac:dyDescent="0.35">
      <c r="A764" t="s">
        <v>860</v>
      </c>
      <c r="B764" t="s">
        <v>985</v>
      </c>
      <c r="C764" t="s">
        <v>1017</v>
      </c>
      <c r="D764" t="s">
        <v>1025</v>
      </c>
      <c r="E764" t="s">
        <v>988</v>
      </c>
      <c r="F764" t="s">
        <v>1019</v>
      </c>
      <c r="G764" t="s">
        <v>242</v>
      </c>
      <c r="H764" t="s">
        <v>1024</v>
      </c>
      <c r="I764" t="s">
        <v>411</v>
      </c>
      <c r="J764" t="s">
        <v>1127</v>
      </c>
      <c r="K764" t="s">
        <v>75</v>
      </c>
      <c r="L764" t="s">
        <v>242</v>
      </c>
      <c r="M764" t="s">
        <v>242</v>
      </c>
      <c r="N764" t="s">
        <v>990</v>
      </c>
      <c r="O764">
        <v>118</v>
      </c>
      <c r="P764">
        <v>118</v>
      </c>
      <c r="Q764">
        <v>809</v>
      </c>
      <c r="R764">
        <v>2134</v>
      </c>
      <c r="S764">
        <v>1928</v>
      </c>
      <c r="T764">
        <v>0</v>
      </c>
      <c r="U764">
        <v>1443</v>
      </c>
      <c r="V764">
        <v>118</v>
      </c>
      <c r="W764">
        <v>809</v>
      </c>
      <c r="X764">
        <v>255</v>
      </c>
      <c r="Y764">
        <v>1928</v>
      </c>
      <c r="Z764">
        <v>0</v>
      </c>
      <c r="AA764">
        <v>-436</v>
      </c>
      <c r="AB764">
        <v>0</v>
      </c>
      <c r="AC764">
        <v>3</v>
      </c>
      <c r="AD764">
        <v>5</v>
      </c>
      <c r="AE764">
        <v>8</v>
      </c>
      <c r="AF764">
        <v>0</v>
      </c>
      <c r="AG764">
        <v>2</v>
      </c>
      <c r="AH764">
        <v>0</v>
      </c>
      <c r="AI764">
        <v>2</v>
      </c>
      <c r="AJ764">
        <v>3</v>
      </c>
      <c r="AK764">
        <v>6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581</v>
      </c>
      <c r="AU764">
        <v>520</v>
      </c>
      <c r="AV764">
        <v>2167</v>
      </c>
      <c r="AW764">
        <v>623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1928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1889</v>
      </c>
      <c r="BQ764">
        <v>0</v>
      </c>
      <c r="BR764">
        <v>0</v>
      </c>
      <c r="BS764">
        <v>0</v>
      </c>
      <c r="BT764">
        <v>0</v>
      </c>
      <c r="BU764">
        <v>2</v>
      </c>
      <c r="BV764">
        <v>1</v>
      </c>
      <c r="BW764">
        <v>0</v>
      </c>
      <c r="BX764">
        <v>1</v>
      </c>
      <c r="BY764">
        <v>0</v>
      </c>
      <c r="BZ764">
        <v>0</v>
      </c>
      <c r="CA764">
        <v>0</v>
      </c>
      <c r="CB764">
        <v>2</v>
      </c>
      <c r="CC764">
        <v>1</v>
      </c>
      <c r="CD764">
        <v>2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 t="s">
        <v>2</v>
      </c>
      <c r="CP764" t="s">
        <v>44</v>
      </c>
      <c r="CQ764" t="s">
        <v>864</v>
      </c>
      <c r="CR764" t="s">
        <v>865</v>
      </c>
      <c r="CS764" t="s">
        <v>410</v>
      </c>
      <c r="CT764" t="s">
        <v>860</v>
      </c>
      <c r="CU764" t="s">
        <v>851</v>
      </c>
      <c r="CV764" t="s">
        <v>411</v>
      </c>
      <c r="CW764">
        <v>2020</v>
      </c>
      <c r="CX764">
        <v>5</v>
      </c>
      <c r="CY764" t="s">
        <v>74</v>
      </c>
      <c r="CZ764" t="s">
        <v>388</v>
      </c>
      <c r="DA764" t="s">
        <v>70</v>
      </c>
      <c r="DB764" t="s">
        <v>393</v>
      </c>
      <c r="DC764" t="s">
        <v>394</v>
      </c>
      <c r="DD764" t="s">
        <v>413</v>
      </c>
      <c r="DE764" t="s">
        <v>412</v>
      </c>
      <c r="DF764">
        <v>1</v>
      </c>
      <c r="DG764" t="s">
        <v>991</v>
      </c>
      <c r="DH764" t="s">
        <v>75</v>
      </c>
      <c r="DI764" t="s">
        <v>75</v>
      </c>
      <c r="DJ764" t="s">
        <v>75</v>
      </c>
      <c r="DK764" t="s">
        <v>75</v>
      </c>
    </row>
    <row r="765" spans="1:115" x14ac:dyDescent="0.35">
      <c r="A765" t="s">
        <v>860</v>
      </c>
      <c r="B765" t="s">
        <v>985</v>
      </c>
      <c r="C765" t="s">
        <v>1017</v>
      </c>
      <c r="D765" t="s">
        <v>1026</v>
      </c>
      <c r="E765" t="s">
        <v>988</v>
      </c>
      <c r="F765" t="s">
        <v>1019</v>
      </c>
      <c r="G765" t="s">
        <v>242</v>
      </c>
      <c r="H765" t="s">
        <v>1024</v>
      </c>
      <c r="I765" t="s">
        <v>431</v>
      </c>
      <c r="J765" t="s">
        <v>1134</v>
      </c>
      <c r="K765" t="s">
        <v>75</v>
      </c>
      <c r="L765" t="s">
        <v>242</v>
      </c>
      <c r="M765" t="s">
        <v>242</v>
      </c>
      <c r="N765" t="s">
        <v>990</v>
      </c>
      <c r="O765">
        <v>550</v>
      </c>
      <c r="P765">
        <v>550</v>
      </c>
      <c r="Q765">
        <v>487</v>
      </c>
      <c r="R765">
        <v>4158</v>
      </c>
      <c r="S765">
        <v>1913</v>
      </c>
      <c r="T765">
        <v>0</v>
      </c>
      <c r="U765">
        <v>4221</v>
      </c>
      <c r="V765">
        <v>-3</v>
      </c>
      <c r="W765">
        <v>487</v>
      </c>
      <c r="X765">
        <v>2798</v>
      </c>
      <c r="Y765">
        <v>1913</v>
      </c>
      <c r="Z765">
        <v>0</v>
      </c>
      <c r="AA765">
        <v>2308</v>
      </c>
      <c r="AB765">
        <v>1</v>
      </c>
      <c r="AC765">
        <v>7</v>
      </c>
      <c r="AD765">
        <v>21</v>
      </c>
      <c r="AE765">
        <v>7</v>
      </c>
      <c r="AF765">
        <v>0</v>
      </c>
      <c r="AG765">
        <v>15</v>
      </c>
      <c r="AH765">
        <v>1</v>
      </c>
      <c r="AI765">
        <v>3</v>
      </c>
      <c r="AJ765">
        <v>15</v>
      </c>
      <c r="AK765">
        <v>4</v>
      </c>
      <c r="AL765">
        <v>0</v>
      </c>
      <c r="AM765">
        <v>13</v>
      </c>
      <c r="AN765">
        <v>0</v>
      </c>
      <c r="AO765">
        <v>1</v>
      </c>
      <c r="AP765">
        <v>5</v>
      </c>
      <c r="AQ765">
        <v>2</v>
      </c>
      <c r="AR765">
        <v>0</v>
      </c>
      <c r="AS765">
        <v>4</v>
      </c>
      <c r="AT765">
        <v>789</v>
      </c>
      <c r="AU765">
        <v>526</v>
      </c>
      <c r="AV765">
        <v>3652</v>
      </c>
      <c r="AW765">
        <v>243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1913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1292</v>
      </c>
      <c r="BQ765">
        <v>0</v>
      </c>
      <c r="BR765">
        <v>0</v>
      </c>
      <c r="BS765">
        <v>0</v>
      </c>
      <c r="BT765">
        <v>0</v>
      </c>
      <c r="BU765">
        <v>2</v>
      </c>
      <c r="BV765">
        <v>1</v>
      </c>
      <c r="BW765">
        <v>0</v>
      </c>
      <c r="BX765">
        <v>1</v>
      </c>
      <c r="BY765">
        <v>4</v>
      </c>
      <c r="BZ765">
        <v>0</v>
      </c>
      <c r="CA765">
        <v>2</v>
      </c>
      <c r="CB765">
        <v>4</v>
      </c>
      <c r="CC765">
        <v>11</v>
      </c>
      <c r="CD765">
        <v>4</v>
      </c>
      <c r="CE765">
        <v>13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 t="s">
        <v>2</v>
      </c>
      <c r="CP765" t="s">
        <v>44</v>
      </c>
      <c r="CQ765" t="s">
        <v>864</v>
      </c>
      <c r="CR765" t="s">
        <v>865</v>
      </c>
      <c r="CS765" t="s">
        <v>430</v>
      </c>
      <c r="CT765" t="s">
        <v>860</v>
      </c>
      <c r="CU765" t="s">
        <v>851</v>
      </c>
      <c r="CV765" t="s">
        <v>431</v>
      </c>
      <c r="CW765">
        <v>2020</v>
      </c>
      <c r="CX765">
        <v>9</v>
      </c>
      <c r="CY765" t="s">
        <v>74</v>
      </c>
      <c r="CZ765" t="s">
        <v>388</v>
      </c>
      <c r="DA765" t="s">
        <v>70</v>
      </c>
      <c r="DB765" t="s">
        <v>393</v>
      </c>
      <c r="DC765" t="s">
        <v>395</v>
      </c>
      <c r="DD765" t="s">
        <v>433</v>
      </c>
      <c r="DE765" t="s">
        <v>432</v>
      </c>
      <c r="DF765">
        <v>3</v>
      </c>
      <c r="DG765" t="s">
        <v>991</v>
      </c>
      <c r="DH765" t="s">
        <v>75</v>
      </c>
      <c r="DI765" t="s">
        <v>75</v>
      </c>
      <c r="DJ765" t="s">
        <v>75</v>
      </c>
      <c r="DK765" t="s">
        <v>75</v>
      </c>
    </row>
    <row r="766" spans="1:115" x14ac:dyDescent="0.35">
      <c r="A766" t="s">
        <v>860</v>
      </c>
      <c r="B766" t="s">
        <v>985</v>
      </c>
      <c r="C766" t="s">
        <v>1017</v>
      </c>
      <c r="D766" t="s">
        <v>1021</v>
      </c>
      <c r="E766" t="s">
        <v>988</v>
      </c>
      <c r="F766" t="s">
        <v>1019</v>
      </c>
      <c r="G766" t="s">
        <v>75</v>
      </c>
      <c r="H766" t="s">
        <v>75</v>
      </c>
      <c r="I766" t="s">
        <v>136</v>
      </c>
      <c r="J766" t="s">
        <v>1022</v>
      </c>
      <c r="K766" t="s">
        <v>75</v>
      </c>
      <c r="L766" t="s">
        <v>242</v>
      </c>
      <c r="M766" t="s">
        <v>242</v>
      </c>
      <c r="N766" t="s">
        <v>990</v>
      </c>
      <c r="O766">
        <v>0</v>
      </c>
      <c r="P766">
        <v>0</v>
      </c>
      <c r="Q766">
        <v>8511</v>
      </c>
      <c r="R766">
        <v>8681</v>
      </c>
      <c r="S766">
        <v>17561</v>
      </c>
      <c r="T766">
        <v>6633</v>
      </c>
      <c r="U766">
        <v>170</v>
      </c>
      <c r="V766">
        <v>0</v>
      </c>
      <c r="W766">
        <v>-3258</v>
      </c>
      <c r="X766">
        <v>-3128</v>
      </c>
      <c r="Y766">
        <v>10528</v>
      </c>
      <c r="Z766">
        <v>6633</v>
      </c>
      <c r="AA766">
        <v>130</v>
      </c>
      <c r="AB766">
        <v>0</v>
      </c>
      <c r="AC766">
        <v>0</v>
      </c>
      <c r="AD766">
        <v>0</v>
      </c>
      <c r="AE766">
        <v>5</v>
      </c>
      <c r="AF766">
        <v>12</v>
      </c>
      <c r="AG766">
        <v>0</v>
      </c>
      <c r="AH766">
        <v>0</v>
      </c>
      <c r="AI766">
        <v>0</v>
      </c>
      <c r="AJ766">
        <v>0</v>
      </c>
      <c r="AK766">
        <v>4</v>
      </c>
      <c r="AL766">
        <v>11</v>
      </c>
      <c r="AM766">
        <v>0</v>
      </c>
      <c r="AN766">
        <v>0</v>
      </c>
      <c r="AO766">
        <v>0</v>
      </c>
      <c r="AP766">
        <v>0</v>
      </c>
      <c r="AQ766">
        <v>4</v>
      </c>
      <c r="AR766">
        <v>3</v>
      </c>
      <c r="AS766">
        <v>0</v>
      </c>
      <c r="AT766">
        <v>780</v>
      </c>
      <c r="AU766">
        <v>1295</v>
      </c>
      <c r="AV766">
        <v>15394</v>
      </c>
      <c r="AW766">
        <v>16484</v>
      </c>
      <c r="AX766">
        <v>217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10528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10528</v>
      </c>
      <c r="BP766">
        <v>0</v>
      </c>
      <c r="BQ766">
        <v>0</v>
      </c>
      <c r="BR766">
        <v>10528</v>
      </c>
      <c r="BS766">
        <v>0</v>
      </c>
      <c r="BT766">
        <v>11601</v>
      </c>
      <c r="BU766">
        <v>6</v>
      </c>
      <c r="BV766">
        <v>0</v>
      </c>
      <c r="BW766">
        <v>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 t="s">
        <v>2</v>
      </c>
      <c r="CP766" t="s">
        <v>44</v>
      </c>
      <c r="CQ766" t="s">
        <v>864</v>
      </c>
      <c r="CR766" t="s">
        <v>865</v>
      </c>
      <c r="CS766" t="s">
        <v>77</v>
      </c>
      <c r="CT766" t="s">
        <v>860</v>
      </c>
      <c r="CU766" t="s">
        <v>851</v>
      </c>
      <c r="CV766" t="s">
        <v>79</v>
      </c>
      <c r="CW766">
        <v>2019</v>
      </c>
      <c r="CX766">
        <v>7</v>
      </c>
      <c r="CY766" t="s">
        <v>80</v>
      </c>
      <c r="CZ766" t="s">
        <v>83</v>
      </c>
      <c r="DA766" t="s">
        <v>70</v>
      </c>
      <c r="DB766" t="s">
        <v>70</v>
      </c>
      <c r="DC766" t="s">
        <v>78</v>
      </c>
      <c r="DD766" t="s">
        <v>82</v>
      </c>
      <c r="DE766" t="s">
        <v>81</v>
      </c>
      <c r="DF766">
        <v>0</v>
      </c>
      <c r="DG766" t="s">
        <v>991</v>
      </c>
      <c r="DH766" t="s">
        <v>75</v>
      </c>
      <c r="DI766" t="s">
        <v>75</v>
      </c>
      <c r="DJ766" t="s">
        <v>75</v>
      </c>
      <c r="DK766" t="s">
        <v>75</v>
      </c>
    </row>
    <row r="767" spans="1:115" x14ac:dyDescent="0.35">
      <c r="A767" t="s">
        <v>860</v>
      </c>
      <c r="B767" t="s">
        <v>985</v>
      </c>
      <c r="C767" t="s">
        <v>1017</v>
      </c>
      <c r="D767" t="s">
        <v>1042</v>
      </c>
      <c r="E767" t="s">
        <v>988</v>
      </c>
      <c r="F767" t="s">
        <v>1019</v>
      </c>
      <c r="G767" t="s">
        <v>242</v>
      </c>
      <c r="H767" t="s">
        <v>1024</v>
      </c>
      <c r="I767" t="s">
        <v>536</v>
      </c>
      <c r="J767" t="s">
        <v>1170</v>
      </c>
      <c r="K767" t="s">
        <v>75</v>
      </c>
      <c r="L767" t="s">
        <v>242</v>
      </c>
      <c r="M767" t="s">
        <v>242</v>
      </c>
      <c r="N767" t="s">
        <v>990</v>
      </c>
      <c r="O767">
        <v>1060</v>
      </c>
      <c r="P767">
        <v>1060</v>
      </c>
      <c r="Q767">
        <v>-1068</v>
      </c>
      <c r="R767">
        <v>-1068</v>
      </c>
      <c r="S767">
        <v>2207</v>
      </c>
      <c r="T767">
        <v>0</v>
      </c>
      <c r="U767">
        <v>1060</v>
      </c>
      <c r="V767">
        <v>1060</v>
      </c>
      <c r="W767">
        <v>-1068</v>
      </c>
      <c r="X767">
        <v>-1068</v>
      </c>
      <c r="Y767">
        <v>2207</v>
      </c>
      <c r="Z767">
        <v>0</v>
      </c>
      <c r="AA767">
        <v>1060</v>
      </c>
      <c r="AB767">
        <v>2</v>
      </c>
      <c r="AC767">
        <v>1</v>
      </c>
      <c r="AD767">
        <v>10</v>
      </c>
      <c r="AE767">
        <v>7</v>
      </c>
      <c r="AF767">
        <v>0</v>
      </c>
      <c r="AG767">
        <v>11</v>
      </c>
      <c r="AH767">
        <v>2</v>
      </c>
      <c r="AI767">
        <v>1</v>
      </c>
      <c r="AJ767">
        <v>6</v>
      </c>
      <c r="AK767">
        <v>5</v>
      </c>
      <c r="AL767">
        <v>0</v>
      </c>
      <c r="AM767">
        <v>7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1</v>
      </c>
      <c r="AT767">
        <v>145</v>
      </c>
      <c r="AU767">
        <v>141</v>
      </c>
      <c r="AV767">
        <v>141</v>
      </c>
      <c r="AW767">
        <v>998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1</v>
      </c>
      <c r="BY767">
        <v>1</v>
      </c>
      <c r="BZ767">
        <v>1</v>
      </c>
      <c r="CA767">
        <v>1</v>
      </c>
      <c r="CB767">
        <v>3</v>
      </c>
      <c r="CC767">
        <v>7</v>
      </c>
      <c r="CD767">
        <v>3</v>
      </c>
      <c r="CE767">
        <v>7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 t="s">
        <v>2</v>
      </c>
      <c r="CP767" t="s">
        <v>44</v>
      </c>
      <c r="CQ767" t="s">
        <v>864</v>
      </c>
      <c r="CR767" t="s">
        <v>865</v>
      </c>
      <c r="CS767" t="s">
        <v>535</v>
      </c>
      <c r="CT767" t="s">
        <v>860</v>
      </c>
      <c r="CU767" t="s">
        <v>851</v>
      </c>
      <c r="CV767" t="s">
        <v>536</v>
      </c>
      <c r="CW767">
        <v>2020</v>
      </c>
      <c r="CX767">
        <v>6</v>
      </c>
      <c r="CY767" t="s">
        <v>74</v>
      </c>
      <c r="CZ767" t="s">
        <v>495</v>
      </c>
      <c r="DA767" t="s">
        <v>70</v>
      </c>
      <c r="DB767" t="s">
        <v>527</v>
      </c>
      <c r="DC767" t="s">
        <v>491</v>
      </c>
      <c r="DD767" t="s">
        <v>522</v>
      </c>
      <c r="DE767" t="s">
        <v>537</v>
      </c>
      <c r="DF767">
        <v>1</v>
      </c>
      <c r="DG767" t="s">
        <v>991</v>
      </c>
      <c r="DH767" t="s">
        <v>75</v>
      </c>
      <c r="DI767" t="s">
        <v>75</v>
      </c>
      <c r="DJ767" t="s">
        <v>75</v>
      </c>
      <c r="DK767" t="s">
        <v>75</v>
      </c>
    </row>
    <row r="768" spans="1:115" x14ac:dyDescent="0.35">
      <c r="A768" t="s">
        <v>860</v>
      </c>
      <c r="B768" t="s">
        <v>985</v>
      </c>
      <c r="C768" t="s">
        <v>986</v>
      </c>
      <c r="D768" t="s">
        <v>1124</v>
      </c>
      <c r="E768" t="s">
        <v>988</v>
      </c>
      <c r="F768" t="s">
        <v>989</v>
      </c>
      <c r="G768" t="s">
        <v>242</v>
      </c>
      <c r="H768" t="s">
        <v>1024</v>
      </c>
      <c r="I768" t="s">
        <v>672</v>
      </c>
      <c r="J768" t="s">
        <v>1174</v>
      </c>
      <c r="K768" t="s">
        <v>75</v>
      </c>
      <c r="L768" t="s">
        <v>242</v>
      </c>
      <c r="M768" t="s">
        <v>242</v>
      </c>
      <c r="N768" t="s">
        <v>990</v>
      </c>
      <c r="O768">
        <v>0</v>
      </c>
      <c r="P768">
        <v>0</v>
      </c>
      <c r="Q768">
        <v>4056</v>
      </c>
      <c r="R768">
        <v>4059</v>
      </c>
      <c r="S768">
        <v>0</v>
      </c>
      <c r="T768">
        <v>0</v>
      </c>
      <c r="U768">
        <v>3</v>
      </c>
      <c r="V768">
        <v>0</v>
      </c>
      <c r="W768">
        <v>4056</v>
      </c>
      <c r="X768">
        <v>4059</v>
      </c>
      <c r="Y768">
        <v>0</v>
      </c>
      <c r="Z768">
        <v>0</v>
      </c>
      <c r="AA768">
        <v>3</v>
      </c>
      <c r="AB768">
        <v>2</v>
      </c>
      <c r="AC768">
        <v>5</v>
      </c>
      <c r="AD768">
        <v>19</v>
      </c>
      <c r="AE768">
        <v>1</v>
      </c>
      <c r="AF768">
        <v>0</v>
      </c>
      <c r="AG768">
        <v>16</v>
      </c>
      <c r="AH768">
        <v>1</v>
      </c>
      <c r="AI768">
        <v>4</v>
      </c>
      <c r="AJ768">
        <v>13</v>
      </c>
      <c r="AK768">
        <v>1</v>
      </c>
      <c r="AL768">
        <v>0</v>
      </c>
      <c r="AM768">
        <v>10</v>
      </c>
      <c r="AN768">
        <v>0</v>
      </c>
      <c r="AO768">
        <v>1</v>
      </c>
      <c r="AP768">
        <v>4</v>
      </c>
      <c r="AQ768">
        <v>0</v>
      </c>
      <c r="AR768">
        <v>0</v>
      </c>
      <c r="AS768">
        <v>3</v>
      </c>
      <c r="AT768">
        <v>360</v>
      </c>
      <c r="AU768">
        <v>456</v>
      </c>
      <c r="AV768">
        <v>3526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3</v>
      </c>
      <c r="BZ768">
        <v>0</v>
      </c>
      <c r="CA768">
        <v>1</v>
      </c>
      <c r="CB768">
        <v>5</v>
      </c>
      <c r="CC768">
        <v>10</v>
      </c>
      <c r="CD768">
        <v>5</v>
      </c>
      <c r="CE768">
        <v>10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 t="s">
        <v>2</v>
      </c>
      <c r="CP768" t="s">
        <v>44</v>
      </c>
      <c r="CQ768" t="s">
        <v>864</v>
      </c>
      <c r="CR768" t="s">
        <v>865</v>
      </c>
      <c r="CS768" t="s">
        <v>671</v>
      </c>
      <c r="CT768" t="s">
        <v>860</v>
      </c>
      <c r="CU768" t="s">
        <v>851</v>
      </c>
      <c r="CV768" t="s">
        <v>672</v>
      </c>
      <c r="CW768">
        <v>2020</v>
      </c>
      <c r="CX768">
        <v>9</v>
      </c>
      <c r="CY768" t="s">
        <v>74</v>
      </c>
      <c r="CZ768" t="s">
        <v>228</v>
      </c>
      <c r="DA768" t="s">
        <v>70</v>
      </c>
      <c r="DB768" t="s">
        <v>658</v>
      </c>
      <c r="DC768" t="s">
        <v>664</v>
      </c>
      <c r="DD768" t="s">
        <v>674</v>
      </c>
      <c r="DE768" t="s">
        <v>673</v>
      </c>
      <c r="DF768">
        <v>1</v>
      </c>
      <c r="DG768" t="s">
        <v>991</v>
      </c>
      <c r="DH768" t="s">
        <v>75</v>
      </c>
      <c r="DI768" t="s">
        <v>75</v>
      </c>
      <c r="DJ768" t="s">
        <v>75</v>
      </c>
      <c r="DK768" t="s">
        <v>75</v>
      </c>
    </row>
    <row r="769" spans="1:115" x14ac:dyDescent="0.35">
      <c r="A769" t="s">
        <v>860</v>
      </c>
      <c r="B769" t="s">
        <v>1181</v>
      </c>
      <c r="C769" t="s">
        <v>1182</v>
      </c>
      <c r="D769" t="s">
        <v>1183</v>
      </c>
      <c r="E769" t="s">
        <v>988</v>
      </c>
      <c r="F769" t="s">
        <v>1184</v>
      </c>
      <c r="G769" t="s">
        <v>242</v>
      </c>
      <c r="H769" t="s">
        <v>1024</v>
      </c>
      <c r="I769" t="s">
        <v>1185</v>
      </c>
      <c r="J769" t="s">
        <v>1186</v>
      </c>
      <c r="K769" t="s">
        <v>75</v>
      </c>
      <c r="L769" t="s">
        <v>242</v>
      </c>
      <c r="M769" t="s">
        <v>242</v>
      </c>
      <c r="N769" t="s">
        <v>990</v>
      </c>
      <c r="O769">
        <v>1861</v>
      </c>
      <c r="P769">
        <v>1861</v>
      </c>
      <c r="Q769">
        <v>6016</v>
      </c>
      <c r="R769">
        <v>8380</v>
      </c>
      <c r="S769">
        <v>1513</v>
      </c>
      <c r="T769">
        <v>0</v>
      </c>
      <c r="U769">
        <v>4225</v>
      </c>
      <c r="V769">
        <v>0</v>
      </c>
      <c r="W769">
        <v>6016</v>
      </c>
      <c r="X769">
        <v>6551</v>
      </c>
      <c r="Y769">
        <v>1513</v>
      </c>
      <c r="Z769">
        <v>0</v>
      </c>
      <c r="AA769">
        <v>535</v>
      </c>
      <c r="AB769">
        <v>3</v>
      </c>
      <c r="AC769">
        <v>10</v>
      </c>
      <c r="AD769">
        <v>22</v>
      </c>
      <c r="AE769">
        <v>13</v>
      </c>
      <c r="AF769">
        <v>0</v>
      </c>
      <c r="AG769">
        <v>15</v>
      </c>
      <c r="AH769">
        <v>2</v>
      </c>
      <c r="AI769">
        <v>10</v>
      </c>
      <c r="AJ769">
        <v>21</v>
      </c>
      <c r="AK769">
        <v>10</v>
      </c>
      <c r="AL769">
        <v>0</v>
      </c>
      <c r="AM769">
        <v>13</v>
      </c>
      <c r="AN769">
        <v>0</v>
      </c>
      <c r="AO769">
        <v>8</v>
      </c>
      <c r="AP769">
        <v>11</v>
      </c>
      <c r="AQ769">
        <v>1</v>
      </c>
      <c r="AR769">
        <v>0</v>
      </c>
      <c r="AS769">
        <v>3</v>
      </c>
      <c r="AT769">
        <v>1250</v>
      </c>
      <c r="AU769">
        <v>2558</v>
      </c>
      <c r="AV769">
        <v>7129</v>
      </c>
      <c r="AW769">
        <v>99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8</v>
      </c>
      <c r="BY769">
        <v>3</v>
      </c>
      <c r="BZ769">
        <v>4</v>
      </c>
      <c r="CA769">
        <v>0</v>
      </c>
      <c r="CB769">
        <v>12</v>
      </c>
      <c r="CC769">
        <v>13</v>
      </c>
      <c r="CD769">
        <v>12</v>
      </c>
      <c r="CE769">
        <v>13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 t="s">
        <v>2</v>
      </c>
      <c r="CP769" t="s">
        <v>44</v>
      </c>
      <c r="CQ769" t="s">
        <v>864</v>
      </c>
      <c r="CR769" t="s">
        <v>865</v>
      </c>
      <c r="CS769" t="s">
        <v>688</v>
      </c>
      <c r="CT769" t="s">
        <v>860</v>
      </c>
      <c r="CU769" t="s">
        <v>858</v>
      </c>
      <c r="CV769" t="s">
        <v>690</v>
      </c>
      <c r="CW769">
        <v>2020</v>
      </c>
      <c r="CX769">
        <v>7</v>
      </c>
      <c r="CY769" t="s">
        <v>74</v>
      </c>
      <c r="CZ769" t="s">
        <v>691</v>
      </c>
      <c r="DA769" t="s">
        <v>70</v>
      </c>
      <c r="DB769" t="s">
        <v>687</v>
      </c>
      <c r="DC769" t="s">
        <v>689</v>
      </c>
      <c r="DD769" t="s">
        <v>75</v>
      </c>
      <c r="DE769" t="s">
        <v>75</v>
      </c>
      <c r="DF769">
        <v>0</v>
      </c>
      <c r="DG769" t="s">
        <v>991</v>
      </c>
      <c r="DH769" t="s">
        <v>75</v>
      </c>
      <c r="DI769" t="s">
        <v>75</v>
      </c>
      <c r="DJ769" t="s">
        <v>75</v>
      </c>
      <c r="DK769" t="s">
        <v>75</v>
      </c>
    </row>
    <row r="770" spans="1:115" x14ac:dyDescent="0.35">
      <c r="A770" t="s">
        <v>860</v>
      </c>
      <c r="B770" t="s">
        <v>985</v>
      </c>
      <c r="C770" t="s">
        <v>986</v>
      </c>
      <c r="D770" t="s">
        <v>987</v>
      </c>
      <c r="E770" t="s">
        <v>988</v>
      </c>
      <c r="F770" t="s">
        <v>989</v>
      </c>
      <c r="G770" t="s">
        <v>242</v>
      </c>
      <c r="H770" t="s">
        <v>1024</v>
      </c>
      <c r="I770" t="s">
        <v>73</v>
      </c>
      <c r="J770" t="s">
        <v>1050</v>
      </c>
      <c r="K770" t="s">
        <v>75</v>
      </c>
      <c r="L770" t="s">
        <v>242</v>
      </c>
      <c r="M770" t="s">
        <v>242</v>
      </c>
      <c r="N770" t="s">
        <v>990</v>
      </c>
      <c r="O770">
        <v>0</v>
      </c>
      <c r="P770">
        <v>0</v>
      </c>
      <c r="Q770">
        <v>3776</v>
      </c>
      <c r="R770">
        <v>2235</v>
      </c>
      <c r="S770">
        <v>2818</v>
      </c>
      <c r="T770">
        <v>6168</v>
      </c>
      <c r="U770">
        <v>-1541</v>
      </c>
      <c r="V770">
        <v>0</v>
      </c>
      <c r="W770">
        <v>0</v>
      </c>
      <c r="X770">
        <v>0</v>
      </c>
      <c r="Y770">
        <v>0</v>
      </c>
      <c r="Z770">
        <v>3978</v>
      </c>
      <c r="AA770">
        <v>0</v>
      </c>
      <c r="AB770">
        <v>0</v>
      </c>
      <c r="AC770">
        <v>2</v>
      </c>
      <c r="AD770">
        <v>3</v>
      </c>
      <c r="AE770">
        <v>1</v>
      </c>
      <c r="AF770">
        <v>11</v>
      </c>
      <c r="AG770">
        <v>1</v>
      </c>
      <c r="AH770">
        <v>0</v>
      </c>
      <c r="AI770">
        <v>0</v>
      </c>
      <c r="AJ770">
        <v>1</v>
      </c>
      <c r="AK770">
        <v>1</v>
      </c>
      <c r="AL770">
        <v>11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2</v>
      </c>
      <c r="AS770">
        <v>0</v>
      </c>
      <c r="AT770">
        <v>23</v>
      </c>
      <c r="AU770">
        <v>944</v>
      </c>
      <c r="AV770">
        <v>3115</v>
      </c>
      <c r="AW770">
        <v>4704</v>
      </c>
      <c r="AX770">
        <v>4624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3826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1929</v>
      </c>
      <c r="BP770">
        <v>0</v>
      </c>
      <c r="BQ770">
        <v>0</v>
      </c>
      <c r="BR770">
        <v>3826</v>
      </c>
      <c r="BS770">
        <v>0</v>
      </c>
      <c r="BT770">
        <v>3701</v>
      </c>
      <c r="BU770">
        <v>2</v>
      </c>
      <c r="BV770">
        <v>0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>
        <v>1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 t="s">
        <v>2</v>
      </c>
      <c r="CP770" t="s">
        <v>44</v>
      </c>
      <c r="CQ770" t="s">
        <v>866</v>
      </c>
      <c r="CR770" t="s">
        <v>867</v>
      </c>
      <c r="CS770" t="s">
        <v>96</v>
      </c>
      <c r="CT770" t="s">
        <v>860</v>
      </c>
      <c r="CU770" t="s">
        <v>851</v>
      </c>
      <c r="CV770" t="s">
        <v>73</v>
      </c>
      <c r="CW770">
        <v>2020</v>
      </c>
      <c r="CX770">
        <v>4</v>
      </c>
      <c r="CY770" t="s">
        <v>74</v>
      </c>
      <c r="CZ770" t="s">
        <v>76</v>
      </c>
      <c r="DA770" t="s">
        <v>70</v>
      </c>
      <c r="DB770" t="s">
        <v>70</v>
      </c>
      <c r="DC770" t="s">
        <v>72</v>
      </c>
      <c r="DD770" t="s">
        <v>98</v>
      </c>
      <c r="DE770" t="s">
        <v>97</v>
      </c>
      <c r="DF770">
        <v>0</v>
      </c>
      <c r="DG770" t="s">
        <v>991</v>
      </c>
      <c r="DH770" t="s">
        <v>75</v>
      </c>
      <c r="DI770" t="s">
        <v>75</v>
      </c>
      <c r="DJ770" t="s">
        <v>75</v>
      </c>
      <c r="DK770" t="s">
        <v>75</v>
      </c>
    </row>
    <row r="771" spans="1:115" x14ac:dyDescent="0.35">
      <c r="A771" t="s">
        <v>860</v>
      </c>
      <c r="B771" t="s">
        <v>985</v>
      </c>
      <c r="C771" t="s">
        <v>986</v>
      </c>
      <c r="D771" t="s">
        <v>1091</v>
      </c>
      <c r="E771" t="s">
        <v>988</v>
      </c>
      <c r="F771" t="s">
        <v>989</v>
      </c>
      <c r="G771" t="s">
        <v>242</v>
      </c>
      <c r="H771" t="s">
        <v>1024</v>
      </c>
      <c r="I771" t="s">
        <v>563</v>
      </c>
      <c r="J771" t="s">
        <v>1092</v>
      </c>
      <c r="K771" t="s">
        <v>75</v>
      </c>
      <c r="L771" t="s">
        <v>242</v>
      </c>
      <c r="M771" t="s">
        <v>242</v>
      </c>
      <c r="N771" t="s">
        <v>990</v>
      </c>
      <c r="O771">
        <v>0</v>
      </c>
      <c r="P771">
        <v>0</v>
      </c>
      <c r="Q771">
        <v>945</v>
      </c>
      <c r="R771">
        <v>8861</v>
      </c>
      <c r="S771">
        <v>6139</v>
      </c>
      <c r="T771">
        <v>964</v>
      </c>
      <c r="U771">
        <v>7916</v>
      </c>
      <c r="V771">
        <v>0</v>
      </c>
      <c r="W771">
        <v>945</v>
      </c>
      <c r="X771">
        <v>945</v>
      </c>
      <c r="Y771">
        <v>5175</v>
      </c>
      <c r="Z771">
        <v>964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2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2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1</v>
      </c>
      <c r="AS771">
        <v>0</v>
      </c>
      <c r="AT771">
        <v>1953</v>
      </c>
      <c r="AU771">
        <v>1993</v>
      </c>
      <c r="AV771">
        <v>7604</v>
      </c>
      <c r="AW771">
        <v>2468</v>
      </c>
      <c r="AX771">
        <v>532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7084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7045</v>
      </c>
      <c r="BQ771">
        <v>0</v>
      </c>
      <c r="BR771">
        <v>0</v>
      </c>
      <c r="BS771">
        <v>0</v>
      </c>
      <c r="BT771">
        <v>0</v>
      </c>
      <c r="BU771">
        <v>2</v>
      </c>
      <c r="BV771">
        <v>2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 t="s">
        <v>2</v>
      </c>
      <c r="CP771" t="s">
        <v>44</v>
      </c>
      <c r="CQ771" t="s">
        <v>866</v>
      </c>
      <c r="CR771" t="s">
        <v>867</v>
      </c>
      <c r="CS771" t="s">
        <v>561</v>
      </c>
      <c r="CT771" t="s">
        <v>860</v>
      </c>
      <c r="CU771" t="s">
        <v>851</v>
      </c>
      <c r="CV771" t="s">
        <v>563</v>
      </c>
      <c r="CW771">
        <v>2019</v>
      </c>
      <c r="CX771">
        <v>1</v>
      </c>
      <c r="CY771" t="s">
        <v>74</v>
      </c>
      <c r="CZ771" t="s">
        <v>566</v>
      </c>
      <c r="DA771" t="s">
        <v>70</v>
      </c>
      <c r="DB771" t="s">
        <v>560</v>
      </c>
      <c r="DC771" t="s">
        <v>562</v>
      </c>
      <c r="DD771" t="s">
        <v>565</v>
      </c>
      <c r="DE771" t="s">
        <v>564</v>
      </c>
      <c r="DF771">
        <v>2</v>
      </c>
      <c r="DG771" t="s">
        <v>991</v>
      </c>
      <c r="DH771" t="s">
        <v>75</v>
      </c>
      <c r="DI771" t="s">
        <v>75</v>
      </c>
      <c r="DJ771" t="s">
        <v>75</v>
      </c>
      <c r="DK771" t="s">
        <v>75</v>
      </c>
    </row>
    <row r="772" spans="1:115" x14ac:dyDescent="0.35">
      <c r="A772" t="s">
        <v>860</v>
      </c>
      <c r="B772" t="s">
        <v>994</v>
      </c>
      <c r="C772" t="s">
        <v>1004</v>
      </c>
      <c r="D772" t="s">
        <v>1118</v>
      </c>
      <c r="E772" t="s">
        <v>988</v>
      </c>
      <c r="F772" t="s">
        <v>1006</v>
      </c>
      <c r="G772" t="s">
        <v>242</v>
      </c>
      <c r="H772" t="s">
        <v>1024</v>
      </c>
      <c r="I772" t="s">
        <v>1275</v>
      </c>
      <c r="J772" t="s">
        <v>1276</v>
      </c>
      <c r="K772" t="s">
        <v>75</v>
      </c>
      <c r="L772" t="s">
        <v>242</v>
      </c>
      <c r="M772" t="s">
        <v>242</v>
      </c>
      <c r="N772" t="s">
        <v>990</v>
      </c>
      <c r="O772">
        <v>0</v>
      </c>
      <c r="P772">
        <v>0</v>
      </c>
      <c r="Q772">
        <v>94</v>
      </c>
      <c r="R772">
        <v>6543</v>
      </c>
      <c r="S772">
        <v>1384</v>
      </c>
      <c r="T772">
        <v>0</v>
      </c>
      <c r="U772">
        <v>6449</v>
      </c>
      <c r="V772">
        <v>0</v>
      </c>
      <c r="W772">
        <v>94</v>
      </c>
      <c r="X772">
        <v>4742</v>
      </c>
      <c r="Y772">
        <v>1384</v>
      </c>
      <c r="Z772">
        <v>0</v>
      </c>
      <c r="AA772">
        <v>4648</v>
      </c>
      <c r="AB772">
        <v>0</v>
      </c>
      <c r="AC772">
        <v>0</v>
      </c>
      <c r="AD772">
        <v>2</v>
      </c>
      <c r="AE772">
        <v>3</v>
      </c>
      <c r="AF772">
        <v>0</v>
      </c>
      <c r="AG772">
        <v>2</v>
      </c>
      <c r="AH772">
        <v>0</v>
      </c>
      <c r="AI772">
        <v>0</v>
      </c>
      <c r="AJ772">
        <v>2</v>
      </c>
      <c r="AK772">
        <v>3</v>
      </c>
      <c r="AL772">
        <v>0</v>
      </c>
      <c r="AM772">
        <v>2</v>
      </c>
      <c r="AN772">
        <v>0</v>
      </c>
      <c r="AO772">
        <v>0</v>
      </c>
      <c r="AP772">
        <v>1</v>
      </c>
      <c r="AQ772">
        <v>1</v>
      </c>
      <c r="AR772">
        <v>0</v>
      </c>
      <c r="AS772">
        <v>1</v>
      </c>
      <c r="AT772">
        <v>1612</v>
      </c>
      <c r="AU772">
        <v>395</v>
      </c>
      <c r="AV772">
        <v>2390</v>
      </c>
      <c r="AW772">
        <v>857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1478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1476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1</v>
      </c>
      <c r="BW772">
        <v>0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2</v>
      </c>
      <c r="CD772">
        <v>0</v>
      </c>
      <c r="CE772">
        <v>2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 t="s">
        <v>2</v>
      </c>
      <c r="CP772" t="s">
        <v>44</v>
      </c>
      <c r="CQ772" t="s">
        <v>866</v>
      </c>
      <c r="CR772" t="s">
        <v>867</v>
      </c>
      <c r="CS772" t="s">
        <v>622</v>
      </c>
      <c r="CT772" t="s">
        <v>860</v>
      </c>
      <c r="CU772" t="s">
        <v>852</v>
      </c>
      <c r="CV772" t="s">
        <v>623</v>
      </c>
      <c r="CW772">
        <v>2019</v>
      </c>
      <c r="CX772">
        <v>10</v>
      </c>
      <c r="CY772" t="s">
        <v>74</v>
      </c>
      <c r="CZ772" t="s">
        <v>217</v>
      </c>
      <c r="DA772" t="s">
        <v>70</v>
      </c>
      <c r="DB772" t="s">
        <v>611</v>
      </c>
      <c r="DC772" t="s">
        <v>618</v>
      </c>
      <c r="DD772" t="s">
        <v>75</v>
      </c>
      <c r="DE772" t="s">
        <v>75</v>
      </c>
      <c r="DF772">
        <v>2</v>
      </c>
      <c r="DG772" t="s">
        <v>991</v>
      </c>
      <c r="DH772" t="s">
        <v>75</v>
      </c>
      <c r="DI772" t="s">
        <v>75</v>
      </c>
      <c r="DJ772" t="s">
        <v>75</v>
      </c>
      <c r="DK772" t="s">
        <v>75</v>
      </c>
    </row>
    <row r="773" spans="1:115" x14ac:dyDescent="0.35">
      <c r="A773" t="s">
        <v>860</v>
      </c>
      <c r="B773" t="s">
        <v>985</v>
      </c>
      <c r="C773" t="s">
        <v>1017</v>
      </c>
      <c r="D773" t="s">
        <v>1021</v>
      </c>
      <c r="E773" t="s">
        <v>988</v>
      </c>
      <c r="F773" t="s">
        <v>1019</v>
      </c>
      <c r="G773" t="s">
        <v>75</v>
      </c>
      <c r="H773" t="s">
        <v>75</v>
      </c>
      <c r="I773" t="s">
        <v>136</v>
      </c>
      <c r="J773" t="s">
        <v>1022</v>
      </c>
      <c r="K773" t="s">
        <v>75</v>
      </c>
      <c r="L773" t="s">
        <v>242</v>
      </c>
      <c r="M773" t="s">
        <v>242</v>
      </c>
      <c r="N773" t="s">
        <v>990</v>
      </c>
      <c r="O773">
        <v>0</v>
      </c>
      <c r="P773">
        <v>0</v>
      </c>
      <c r="Q773">
        <v>68</v>
      </c>
      <c r="R773">
        <v>68</v>
      </c>
      <c r="S773">
        <v>2927</v>
      </c>
      <c r="T773">
        <v>0</v>
      </c>
      <c r="U773">
        <v>0</v>
      </c>
      <c r="V773">
        <v>0</v>
      </c>
      <c r="W773">
        <v>68</v>
      </c>
      <c r="X773">
        <v>68</v>
      </c>
      <c r="Y773">
        <v>2927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2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741</v>
      </c>
      <c r="AV773">
        <v>2153</v>
      </c>
      <c r="AW773">
        <v>842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 t="s">
        <v>2</v>
      </c>
      <c r="CP773" t="s">
        <v>44</v>
      </c>
      <c r="CQ773" t="s">
        <v>866</v>
      </c>
      <c r="CR773" t="s">
        <v>867</v>
      </c>
      <c r="CS773" t="s">
        <v>84</v>
      </c>
      <c r="CT773" t="s">
        <v>860</v>
      </c>
      <c r="CU773" t="s">
        <v>851</v>
      </c>
      <c r="CV773" t="s">
        <v>85</v>
      </c>
      <c r="CW773">
        <v>2020</v>
      </c>
      <c r="CX773">
        <v>4</v>
      </c>
      <c r="CY773" t="s">
        <v>80</v>
      </c>
      <c r="CZ773" t="s">
        <v>83</v>
      </c>
      <c r="DA773" t="s">
        <v>70</v>
      </c>
      <c r="DB773" t="s">
        <v>70</v>
      </c>
      <c r="DC773" t="s">
        <v>78</v>
      </c>
      <c r="DD773" t="s">
        <v>82</v>
      </c>
      <c r="DE773" t="s">
        <v>81</v>
      </c>
      <c r="DF773">
        <v>0</v>
      </c>
      <c r="DG773" t="s">
        <v>991</v>
      </c>
      <c r="DH773" t="s">
        <v>75</v>
      </c>
      <c r="DI773" t="s">
        <v>75</v>
      </c>
      <c r="DJ773" t="s">
        <v>75</v>
      </c>
      <c r="DK773" t="s">
        <v>75</v>
      </c>
    </row>
    <row r="774" spans="1:115" x14ac:dyDescent="0.35">
      <c r="A774" t="s">
        <v>860</v>
      </c>
      <c r="B774" t="s">
        <v>985</v>
      </c>
      <c r="C774" t="s">
        <v>986</v>
      </c>
      <c r="D774" t="s">
        <v>1124</v>
      </c>
      <c r="E774" t="s">
        <v>988</v>
      </c>
      <c r="F774" t="s">
        <v>989</v>
      </c>
      <c r="G774" t="s">
        <v>242</v>
      </c>
      <c r="H774" t="s">
        <v>1024</v>
      </c>
      <c r="I774" t="s">
        <v>665</v>
      </c>
      <c r="J774" t="s">
        <v>1171</v>
      </c>
      <c r="K774" t="s">
        <v>75</v>
      </c>
      <c r="L774" t="s">
        <v>242</v>
      </c>
      <c r="M774" t="s">
        <v>242</v>
      </c>
      <c r="N774" t="s">
        <v>990</v>
      </c>
      <c r="O774">
        <v>1409</v>
      </c>
      <c r="P774">
        <v>1409</v>
      </c>
      <c r="Q774">
        <v>-290</v>
      </c>
      <c r="R774">
        <v>8010</v>
      </c>
      <c r="S774">
        <v>9490</v>
      </c>
      <c r="T774">
        <v>0</v>
      </c>
      <c r="U774">
        <v>9709</v>
      </c>
      <c r="V774">
        <v>1409</v>
      </c>
      <c r="W774">
        <v>-290</v>
      </c>
      <c r="X774">
        <v>198</v>
      </c>
      <c r="Y774">
        <v>9490</v>
      </c>
      <c r="Z774">
        <v>0</v>
      </c>
      <c r="AA774">
        <v>1897</v>
      </c>
      <c r="AB774">
        <v>9</v>
      </c>
      <c r="AC774">
        <v>5</v>
      </c>
      <c r="AD774">
        <v>16</v>
      </c>
      <c r="AE774">
        <v>3</v>
      </c>
      <c r="AF774">
        <v>0</v>
      </c>
      <c r="AG774">
        <v>20</v>
      </c>
      <c r="AH774">
        <v>9</v>
      </c>
      <c r="AI774">
        <v>5</v>
      </c>
      <c r="AJ774">
        <v>16</v>
      </c>
      <c r="AK774">
        <v>3</v>
      </c>
      <c r="AL774">
        <v>0</v>
      </c>
      <c r="AM774">
        <v>20</v>
      </c>
      <c r="AN774">
        <v>2</v>
      </c>
      <c r="AO774">
        <v>0</v>
      </c>
      <c r="AP774">
        <v>3</v>
      </c>
      <c r="AQ774">
        <v>3</v>
      </c>
      <c r="AR774">
        <v>0</v>
      </c>
      <c r="AS774">
        <v>5</v>
      </c>
      <c r="AT774">
        <v>2502</v>
      </c>
      <c r="AU774">
        <v>2252</v>
      </c>
      <c r="AV774">
        <v>8694</v>
      </c>
      <c r="AW774">
        <v>832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8126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8043</v>
      </c>
      <c r="BQ774">
        <v>0</v>
      </c>
      <c r="BR774">
        <v>0</v>
      </c>
      <c r="BS774">
        <v>0</v>
      </c>
      <c r="BT774">
        <v>0</v>
      </c>
      <c r="BU774">
        <v>3</v>
      </c>
      <c r="BV774">
        <v>3</v>
      </c>
      <c r="BW774">
        <v>0</v>
      </c>
      <c r="BX774">
        <v>2</v>
      </c>
      <c r="BY774">
        <v>5</v>
      </c>
      <c r="BZ774">
        <v>1</v>
      </c>
      <c r="CA774">
        <v>4</v>
      </c>
      <c r="CB774">
        <v>14</v>
      </c>
      <c r="CC774">
        <v>20</v>
      </c>
      <c r="CD774">
        <v>14</v>
      </c>
      <c r="CE774">
        <v>20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 t="s">
        <v>2</v>
      </c>
      <c r="CP774" t="s">
        <v>44</v>
      </c>
      <c r="CQ774" t="s">
        <v>866</v>
      </c>
      <c r="CR774" t="s">
        <v>867</v>
      </c>
      <c r="CS774" t="s">
        <v>663</v>
      </c>
      <c r="CT774" t="s">
        <v>860</v>
      </c>
      <c r="CU774" t="s">
        <v>851</v>
      </c>
      <c r="CV774" t="s">
        <v>665</v>
      </c>
      <c r="CW774">
        <v>2020</v>
      </c>
      <c r="CX774">
        <v>7</v>
      </c>
      <c r="CY774" t="s">
        <v>74</v>
      </c>
      <c r="CZ774" t="s">
        <v>228</v>
      </c>
      <c r="DA774" t="s">
        <v>70</v>
      </c>
      <c r="DB774" t="s">
        <v>658</v>
      </c>
      <c r="DC774" t="s">
        <v>664</v>
      </c>
      <c r="DD774" t="s">
        <v>667</v>
      </c>
      <c r="DE774" t="s">
        <v>666</v>
      </c>
      <c r="DF774">
        <v>8</v>
      </c>
      <c r="DG774" t="s">
        <v>991</v>
      </c>
      <c r="DH774" t="s">
        <v>75</v>
      </c>
      <c r="DI774" t="s">
        <v>75</v>
      </c>
      <c r="DJ774" t="s">
        <v>75</v>
      </c>
      <c r="DK774" t="s">
        <v>75</v>
      </c>
    </row>
    <row r="775" spans="1:115" x14ac:dyDescent="0.35">
      <c r="A775" t="s">
        <v>860</v>
      </c>
      <c r="B775" t="s">
        <v>985</v>
      </c>
      <c r="C775" t="s">
        <v>986</v>
      </c>
      <c r="D775" t="s">
        <v>987</v>
      </c>
      <c r="E775" t="s">
        <v>988</v>
      </c>
      <c r="F775" t="s">
        <v>989</v>
      </c>
      <c r="G775" t="s">
        <v>242</v>
      </c>
      <c r="H775" t="s">
        <v>1024</v>
      </c>
      <c r="I775" t="s">
        <v>73</v>
      </c>
      <c r="J775" t="s">
        <v>1050</v>
      </c>
      <c r="K775" t="s">
        <v>75</v>
      </c>
      <c r="L775" t="s">
        <v>242</v>
      </c>
      <c r="M775" t="s">
        <v>242</v>
      </c>
      <c r="N775" t="s">
        <v>990</v>
      </c>
      <c r="O775">
        <v>0</v>
      </c>
      <c r="P775">
        <v>0</v>
      </c>
      <c r="Q775">
        <v>-121</v>
      </c>
      <c r="R775">
        <v>1862</v>
      </c>
      <c r="S775">
        <v>4133</v>
      </c>
      <c r="T775">
        <v>-1345</v>
      </c>
      <c r="U775">
        <v>1983</v>
      </c>
      <c r="V775">
        <v>0</v>
      </c>
      <c r="W775">
        <v>-121</v>
      </c>
      <c r="X775">
        <v>1862</v>
      </c>
      <c r="Y775">
        <v>4133</v>
      </c>
      <c r="Z775">
        <v>-1345</v>
      </c>
      <c r="AA775">
        <v>1983</v>
      </c>
      <c r="AB775">
        <v>1</v>
      </c>
      <c r="AC775">
        <v>0</v>
      </c>
      <c r="AD775">
        <v>5</v>
      </c>
      <c r="AE775">
        <v>7</v>
      </c>
      <c r="AF775">
        <v>6</v>
      </c>
      <c r="AG775">
        <v>6</v>
      </c>
      <c r="AH775">
        <v>1</v>
      </c>
      <c r="AI775">
        <v>0</v>
      </c>
      <c r="AJ775">
        <v>5</v>
      </c>
      <c r="AK775">
        <v>5</v>
      </c>
      <c r="AL775">
        <v>5</v>
      </c>
      <c r="AM775">
        <v>6</v>
      </c>
      <c r="AN775">
        <v>0</v>
      </c>
      <c r="AO775">
        <v>0</v>
      </c>
      <c r="AP775">
        <v>3</v>
      </c>
      <c r="AQ775">
        <v>4</v>
      </c>
      <c r="AR775">
        <v>0</v>
      </c>
      <c r="AS775">
        <v>3</v>
      </c>
      <c r="AT775">
        <v>483</v>
      </c>
      <c r="AU775">
        <v>846</v>
      </c>
      <c r="AV775">
        <v>2200</v>
      </c>
      <c r="AW775">
        <v>2641</v>
      </c>
      <c r="AX775">
        <v>1139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1326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2</v>
      </c>
      <c r="BV775">
        <v>0</v>
      </c>
      <c r="BW775">
        <v>0</v>
      </c>
      <c r="BX775">
        <v>0</v>
      </c>
      <c r="BY775">
        <v>3</v>
      </c>
      <c r="BZ775">
        <v>0</v>
      </c>
      <c r="CA775">
        <v>3</v>
      </c>
      <c r="CB775">
        <v>1</v>
      </c>
      <c r="CC775">
        <v>6</v>
      </c>
      <c r="CD775">
        <v>1</v>
      </c>
      <c r="CE775">
        <v>6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 t="s">
        <v>2</v>
      </c>
      <c r="CP775" t="s">
        <v>44</v>
      </c>
      <c r="CQ775" t="s">
        <v>868</v>
      </c>
      <c r="CR775" t="s">
        <v>869</v>
      </c>
      <c r="CS775" t="s">
        <v>96</v>
      </c>
      <c r="CT775" t="s">
        <v>860</v>
      </c>
      <c r="CU775" t="s">
        <v>851</v>
      </c>
      <c r="CV775" t="s">
        <v>73</v>
      </c>
      <c r="CW775">
        <v>2020</v>
      </c>
      <c r="CX775">
        <v>4</v>
      </c>
      <c r="CY775" t="s">
        <v>74</v>
      </c>
      <c r="CZ775" t="s">
        <v>76</v>
      </c>
      <c r="DA775" t="s">
        <v>70</v>
      </c>
      <c r="DB775" t="s">
        <v>70</v>
      </c>
      <c r="DC775" t="s">
        <v>72</v>
      </c>
      <c r="DD775" t="s">
        <v>98</v>
      </c>
      <c r="DE775" t="s">
        <v>97</v>
      </c>
      <c r="DF775">
        <v>3</v>
      </c>
      <c r="DG775" t="s">
        <v>991</v>
      </c>
      <c r="DH775" t="s">
        <v>75</v>
      </c>
      <c r="DI775" t="s">
        <v>75</v>
      </c>
      <c r="DJ775" t="s">
        <v>75</v>
      </c>
      <c r="DK775" t="s">
        <v>75</v>
      </c>
    </row>
    <row r="776" spans="1:115" x14ac:dyDescent="0.35">
      <c r="A776" t="s">
        <v>860</v>
      </c>
      <c r="B776" t="s">
        <v>985</v>
      </c>
      <c r="C776" t="s">
        <v>986</v>
      </c>
      <c r="D776" t="s">
        <v>1023</v>
      </c>
      <c r="E776" t="s">
        <v>988</v>
      </c>
      <c r="F776" t="s">
        <v>989</v>
      </c>
      <c r="G776" t="s">
        <v>242</v>
      </c>
      <c r="H776" t="s">
        <v>1024</v>
      </c>
      <c r="I776" t="s">
        <v>1051</v>
      </c>
      <c r="J776" t="s">
        <v>1052</v>
      </c>
      <c r="K776" t="s">
        <v>75</v>
      </c>
      <c r="L776" t="s">
        <v>242</v>
      </c>
      <c r="M776" t="s">
        <v>242</v>
      </c>
      <c r="N776" t="s">
        <v>990</v>
      </c>
      <c r="O776">
        <v>-480</v>
      </c>
      <c r="P776">
        <v>-480</v>
      </c>
      <c r="Q776">
        <v>47</v>
      </c>
      <c r="R776">
        <v>6718</v>
      </c>
      <c r="S776">
        <v>450</v>
      </c>
      <c r="T776">
        <v>450</v>
      </c>
      <c r="U776">
        <v>6191</v>
      </c>
      <c r="V776">
        <v>0</v>
      </c>
      <c r="W776">
        <v>0</v>
      </c>
      <c r="X776">
        <v>5836</v>
      </c>
      <c r="Y776">
        <v>0</v>
      </c>
      <c r="Z776">
        <v>450</v>
      </c>
      <c r="AA776">
        <v>5836</v>
      </c>
      <c r="AB776">
        <v>0</v>
      </c>
      <c r="AC776">
        <v>0</v>
      </c>
      <c r="AD776">
        <v>2</v>
      </c>
      <c r="AE776">
        <v>1</v>
      </c>
      <c r="AF776">
        <v>1</v>
      </c>
      <c r="AG776">
        <v>2</v>
      </c>
      <c r="AH776">
        <v>0</v>
      </c>
      <c r="AI776">
        <v>0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1</v>
      </c>
      <c r="AT776">
        <v>1612</v>
      </c>
      <c r="AU776">
        <v>119</v>
      </c>
      <c r="AV776">
        <v>2259</v>
      </c>
      <c r="AW776">
        <v>450</v>
      </c>
      <c r="AX776">
        <v>50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596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207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1</v>
      </c>
      <c r="BW776">
        <v>1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 t="s">
        <v>2</v>
      </c>
      <c r="CP776" t="s">
        <v>44</v>
      </c>
      <c r="CQ776" t="s">
        <v>868</v>
      </c>
      <c r="CR776" t="s">
        <v>869</v>
      </c>
      <c r="CS776" t="s">
        <v>99</v>
      </c>
      <c r="CT776" t="s">
        <v>860</v>
      </c>
      <c r="CU776" t="s">
        <v>851</v>
      </c>
      <c r="CV776" t="s">
        <v>100</v>
      </c>
      <c r="CW776">
        <v>2019</v>
      </c>
      <c r="CX776">
        <v>8</v>
      </c>
      <c r="CY776" t="s">
        <v>74</v>
      </c>
      <c r="CZ776" t="s">
        <v>76</v>
      </c>
      <c r="DA776" t="s">
        <v>70</v>
      </c>
      <c r="DB776" t="s">
        <v>70</v>
      </c>
      <c r="DC776" t="s">
        <v>86</v>
      </c>
      <c r="DD776" t="s">
        <v>102</v>
      </c>
      <c r="DE776" t="s">
        <v>101</v>
      </c>
      <c r="DF776">
        <v>2</v>
      </c>
      <c r="DG776" t="s">
        <v>991</v>
      </c>
      <c r="DH776" t="s">
        <v>75</v>
      </c>
      <c r="DI776" t="s">
        <v>75</v>
      </c>
      <c r="DJ776" t="s">
        <v>75</v>
      </c>
      <c r="DK776" t="s">
        <v>75</v>
      </c>
    </row>
    <row r="777" spans="1:115" x14ac:dyDescent="0.35">
      <c r="A777" t="s">
        <v>860</v>
      </c>
      <c r="B777" t="s">
        <v>985</v>
      </c>
      <c r="C777" t="s">
        <v>986</v>
      </c>
      <c r="D777" t="s">
        <v>1039</v>
      </c>
      <c r="E777" t="s">
        <v>988</v>
      </c>
      <c r="F777" t="s">
        <v>989</v>
      </c>
      <c r="G777" t="s">
        <v>242</v>
      </c>
      <c r="H777" t="s">
        <v>1024</v>
      </c>
      <c r="I777" t="s">
        <v>107</v>
      </c>
      <c r="J777" t="s">
        <v>1053</v>
      </c>
      <c r="K777" t="s">
        <v>75</v>
      </c>
      <c r="L777" t="s">
        <v>242</v>
      </c>
      <c r="M777" t="s">
        <v>242</v>
      </c>
      <c r="N777" t="s">
        <v>990</v>
      </c>
      <c r="O777">
        <v>-548</v>
      </c>
      <c r="P777">
        <v>-548</v>
      </c>
      <c r="Q777">
        <v>-135</v>
      </c>
      <c r="R777">
        <v>4906</v>
      </c>
      <c r="S777">
        <v>2867</v>
      </c>
      <c r="T777">
        <v>2472</v>
      </c>
      <c r="U777">
        <v>4493</v>
      </c>
      <c r="V777">
        <v>-548</v>
      </c>
      <c r="W777">
        <v>-135</v>
      </c>
      <c r="X777">
        <v>3897</v>
      </c>
      <c r="Y777">
        <v>1858</v>
      </c>
      <c r="Z777">
        <v>2472</v>
      </c>
      <c r="AA777">
        <v>3484</v>
      </c>
      <c r="AB777">
        <v>0</v>
      </c>
      <c r="AC777">
        <v>0</v>
      </c>
      <c r="AD777">
        <v>3</v>
      </c>
      <c r="AE777">
        <v>6</v>
      </c>
      <c r="AF777">
        <v>3</v>
      </c>
      <c r="AG777">
        <v>3</v>
      </c>
      <c r="AH777">
        <v>0</v>
      </c>
      <c r="AI777">
        <v>0</v>
      </c>
      <c r="AJ777">
        <v>2</v>
      </c>
      <c r="AK777">
        <v>6</v>
      </c>
      <c r="AL777">
        <v>3</v>
      </c>
      <c r="AM777">
        <v>2</v>
      </c>
      <c r="AN777">
        <v>0</v>
      </c>
      <c r="AO777">
        <v>0</v>
      </c>
      <c r="AP777">
        <v>2</v>
      </c>
      <c r="AQ777">
        <v>3</v>
      </c>
      <c r="AR777">
        <v>2</v>
      </c>
      <c r="AS777">
        <v>2</v>
      </c>
      <c r="AT777">
        <v>966</v>
      </c>
      <c r="AU777">
        <v>884</v>
      </c>
      <c r="AV777">
        <v>4271</v>
      </c>
      <c r="AW777">
        <v>2413</v>
      </c>
      <c r="AX777">
        <v>1316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1898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1006</v>
      </c>
      <c r="BQ777">
        <v>0</v>
      </c>
      <c r="BR777">
        <v>0</v>
      </c>
      <c r="BS777">
        <v>0</v>
      </c>
      <c r="BT777">
        <v>0</v>
      </c>
      <c r="BU777">
        <v>3</v>
      </c>
      <c r="BV777">
        <v>1</v>
      </c>
      <c r="BW777">
        <v>1</v>
      </c>
      <c r="BX777">
        <v>0</v>
      </c>
      <c r="BY777">
        <v>2</v>
      </c>
      <c r="BZ777">
        <v>0</v>
      </c>
      <c r="CA777">
        <v>1</v>
      </c>
      <c r="CB777">
        <v>0</v>
      </c>
      <c r="CC777">
        <v>2</v>
      </c>
      <c r="CD777">
        <v>0</v>
      </c>
      <c r="CE777">
        <v>2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 t="s">
        <v>2</v>
      </c>
      <c r="CP777" t="s">
        <v>44</v>
      </c>
      <c r="CQ777" t="s">
        <v>868</v>
      </c>
      <c r="CR777" t="s">
        <v>869</v>
      </c>
      <c r="CS777" t="s">
        <v>106</v>
      </c>
      <c r="CT777" t="s">
        <v>860</v>
      </c>
      <c r="CU777" t="s">
        <v>851</v>
      </c>
      <c r="CV777" t="s">
        <v>107</v>
      </c>
      <c r="CW777">
        <v>2018</v>
      </c>
      <c r="CX777">
        <v>10</v>
      </c>
      <c r="CY777" t="s">
        <v>74</v>
      </c>
      <c r="CZ777" t="s">
        <v>76</v>
      </c>
      <c r="DA777" t="s">
        <v>70</v>
      </c>
      <c r="DB777" t="s">
        <v>70</v>
      </c>
      <c r="DC777" t="s">
        <v>92</v>
      </c>
      <c r="DD777" t="s">
        <v>109</v>
      </c>
      <c r="DE777" t="s">
        <v>108</v>
      </c>
      <c r="DF777">
        <v>2</v>
      </c>
      <c r="DG777" t="s">
        <v>991</v>
      </c>
      <c r="DH777" t="s">
        <v>75</v>
      </c>
      <c r="DI777" t="s">
        <v>75</v>
      </c>
      <c r="DJ777" t="s">
        <v>75</v>
      </c>
      <c r="DK777" t="s">
        <v>75</v>
      </c>
    </row>
    <row r="778" spans="1:115" x14ac:dyDescent="0.35">
      <c r="A778" t="s">
        <v>860</v>
      </c>
      <c r="B778" t="s">
        <v>985</v>
      </c>
      <c r="C778" t="s">
        <v>986</v>
      </c>
      <c r="D778" t="s">
        <v>1056</v>
      </c>
      <c r="E778" t="s">
        <v>988</v>
      </c>
      <c r="F778" t="s">
        <v>989</v>
      </c>
      <c r="G778" t="s">
        <v>242</v>
      </c>
      <c r="H778" t="s">
        <v>1024</v>
      </c>
      <c r="I778" t="s">
        <v>1059</v>
      </c>
      <c r="J778" t="s">
        <v>1060</v>
      </c>
      <c r="K778" t="s">
        <v>75</v>
      </c>
      <c r="L778" t="s">
        <v>242</v>
      </c>
      <c r="M778" t="s">
        <v>242</v>
      </c>
      <c r="N778" t="s">
        <v>990</v>
      </c>
      <c r="O778">
        <v>0</v>
      </c>
      <c r="P778">
        <v>0</v>
      </c>
      <c r="Q778">
        <v>-220</v>
      </c>
      <c r="R778">
        <v>1873</v>
      </c>
      <c r="S778">
        <v>1582</v>
      </c>
      <c r="T778">
        <v>0</v>
      </c>
      <c r="U778">
        <v>2093</v>
      </c>
      <c r="V778">
        <v>0</v>
      </c>
      <c r="W778">
        <v>-220</v>
      </c>
      <c r="X778">
        <v>951</v>
      </c>
      <c r="Y778">
        <v>1582</v>
      </c>
      <c r="Z778">
        <v>0</v>
      </c>
      <c r="AA778">
        <v>1171</v>
      </c>
      <c r="AB778">
        <v>2</v>
      </c>
      <c r="AC778">
        <v>0</v>
      </c>
      <c r="AD778">
        <v>5</v>
      </c>
      <c r="AE778">
        <v>3</v>
      </c>
      <c r="AF778">
        <v>1</v>
      </c>
      <c r="AG778">
        <v>7</v>
      </c>
      <c r="AH778">
        <v>1</v>
      </c>
      <c r="AI778">
        <v>0</v>
      </c>
      <c r="AJ778">
        <v>4</v>
      </c>
      <c r="AK778">
        <v>3</v>
      </c>
      <c r="AL778">
        <v>1</v>
      </c>
      <c r="AM778">
        <v>5</v>
      </c>
      <c r="AN778">
        <v>0</v>
      </c>
      <c r="AO778">
        <v>0</v>
      </c>
      <c r="AP778">
        <v>2</v>
      </c>
      <c r="AQ778">
        <v>3</v>
      </c>
      <c r="AR778">
        <v>0</v>
      </c>
      <c r="AS778">
        <v>2</v>
      </c>
      <c r="AT778">
        <v>473</v>
      </c>
      <c r="AU778">
        <v>187</v>
      </c>
      <c r="AV778">
        <v>1677</v>
      </c>
      <c r="AW778">
        <v>1028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912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910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2</v>
      </c>
      <c r="BW778">
        <v>0</v>
      </c>
      <c r="BX778">
        <v>0</v>
      </c>
      <c r="BY778">
        <v>2</v>
      </c>
      <c r="BZ778">
        <v>0</v>
      </c>
      <c r="CA778">
        <v>2</v>
      </c>
      <c r="CB778">
        <v>1</v>
      </c>
      <c r="CC778">
        <v>5</v>
      </c>
      <c r="CD778">
        <v>1</v>
      </c>
      <c r="CE778">
        <v>5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 t="s">
        <v>2</v>
      </c>
      <c r="CP778" t="s">
        <v>44</v>
      </c>
      <c r="CQ778" t="s">
        <v>868</v>
      </c>
      <c r="CR778" t="s">
        <v>869</v>
      </c>
      <c r="CS778" t="s">
        <v>123</v>
      </c>
      <c r="CT778" t="s">
        <v>860</v>
      </c>
      <c r="CU778" t="s">
        <v>851</v>
      </c>
      <c r="CV778" t="s">
        <v>124</v>
      </c>
      <c r="CW778">
        <v>2019</v>
      </c>
      <c r="CX778">
        <v>6</v>
      </c>
      <c r="CY778" t="s">
        <v>74</v>
      </c>
      <c r="CZ778" t="s">
        <v>76</v>
      </c>
      <c r="DA778" t="s">
        <v>70</v>
      </c>
      <c r="DB778" t="s">
        <v>70</v>
      </c>
      <c r="DC778" t="s">
        <v>115</v>
      </c>
      <c r="DD778" t="s">
        <v>126</v>
      </c>
      <c r="DE778" t="s">
        <v>125</v>
      </c>
      <c r="DF778">
        <v>3</v>
      </c>
      <c r="DG778" t="s">
        <v>991</v>
      </c>
      <c r="DH778" t="s">
        <v>75</v>
      </c>
      <c r="DI778" t="s">
        <v>75</v>
      </c>
      <c r="DJ778" t="s">
        <v>75</v>
      </c>
      <c r="DK778" t="s">
        <v>75</v>
      </c>
    </row>
    <row r="779" spans="1:115" x14ac:dyDescent="0.35">
      <c r="A779" t="s">
        <v>860</v>
      </c>
      <c r="B779" t="s">
        <v>985</v>
      </c>
      <c r="C779" t="s">
        <v>986</v>
      </c>
      <c r="D779" t="s">
        <v>1063</v>
      </c>
      <c r="E779" t="s">
        <v>988</v>
      </c>
      <c r="F779" t="s">
        <v>989</v>
      </c>
      <c r="G779" t="s">
        <v>242</v>
      </c>
      <c r="H779" t="s">
        <v>1024</v>
      </c>
      <c r="I779" t="s">
        <v>144</v>
      </c>
      <c r="J779" t="s">
        <v>1066</v>
      </c>
      <c r="K779" t="s">
        <v>75</v>
      </c>
      <c r="L779" t="s">
        <v>242</v>
      </c>
      <c r="M779" t="s">
        <v>242</v>
      </c>
      <c r="N779" t="s">
        <v>990</v>
      </c>
      <c r="O779">
        <v>-148</v>
      </c>
      <c r="P779">
        <v>-148</v>
      </c>
      <c r="Q779">
        <v>800</v>
      </c>
      <c r="R779">
        <v>589</v>
      </c>
      <c r="S779">
        <v>2248</v>
      </c>
      <c r="T779">
        <v>0</v>
      </c>
      <c r="U779">
        <v>-359</v>
      </c>
      <c r="V779">
        <v>-148</v>
      </c>
      <c r="W779">
        <v>800</v>
      </c>
      <c r="X779">
        <v>589</v>
      </c>
      <c r="Y779">
        <v>2248</v>
      </c>
      <c r="Z779">
        <v>0</v>
      </c>
      <c r="AA779">
        <v>-359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1</v>
      </c>
      <c r="AQ779">
        <v>1</v>
      </c>
      <c r="AR779">
        <v>0</v>
      </c>
      <c r="AS779">
        <v>0</v>
      </c>
      <c r="AT779">
        <v>21</v>
      </c>
      <c r="AU779">
        <v>583</v>
      </c>
      <c r="AV779">
        <v>1868</v>
      </c>
      <c r="AW779">
        <v>801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2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 t="s">
        <v>2</v>
      </c>
      <c r="CP779" t="s">
        <v>44</v>
      </c>
      <c r="CQ779" t="s">
        <v>868</v>
      </c>
      <c r="CR779" t="s">
        <v>869</v>
      </c>
      <c r="CS779" t="s">
        <v>143</v>
      </c>
      <c r="CT779" t="s">
        <v>860</v>
      </c>
      <c r="CU779" t="s">
        <v>851</v>
      </c>
      <c r="CV779" t="s">
        <v>144</v>
      </c>
      <c r="CW779">
        <v>2020</v>
      </c>
      <c r="CX779">
        <v>5</v>
      </c>
      <c r="CY779" t="s">
        <v>74</v>
      </c>
      <c r="CZ779" t="s">
        <v>76</v>
      </c>
      <c r="DA779" t="s">
        <v>70</v>
      </c>
      <c r="DB779" t="s">
        <v>70</v>
      </c>
      <c r="DC779" t="s">
        <v>135</v>
      </c>
      <c r="DD779" t="s">
        <v>146</v>
      </c>
      <c r="DE779" t="s">
        <v>145</v>
      </c>
      <c r="DF779">
        <v>0</v>
      </c>
      <c r="DG779" t="s">
        <v>991</v>
      </c>
      <c r="DH779" t="s">
        <v>75</v>
      </c>
      <c r="DI779" t="s">
        <v>75</v>
      </c>
      <c r="DJ779" t="s">
        <v>75</v>
      </c>
      <c r="DK779" t="s">
        <v>75</v>
      </c>
    </row>
    <row r="780" spans="1:115" x14ac:dyDescent="0.35">
      <c r="A780" t="s">
        <v>860</v>
      </c>
      <c r="B780" t="s">
        <v>985</v>
      </c>
      <c r="C780" t="s">
        <v>986</v>
      </c>
      <c r="D780" t="s">
        <v>1023</v>
      </c>
      <c r="E780" t="s">
        <v>988</v>
      </c>
      <c r="F780" t="s">
        <v>989</v>
      </c>
      <c r="G780" t="s">
        <v>242</v>
      </c>
      <c r="H780" t="s">
        <v>1024</v>
      </c>
      <c r="I780" t="s">
        <v>88</v>
      </c>
      <c r="J780" t="s">
        <v>1038</v>
      </c>
      <c r="K780" t="s">
        <v>75</v>
      </c>
      <c r="L780" t="s">
        <v>242</v>
      </c>
      <c r="M780" t="s">
        <v>242</v>
      </c>
      <c r="N780" t="s">
        <v>990</v>
      </c>
      <c r="O780">
        <v>1863</v>
      </c>
      <c r="P780">
        <v>1863</v>
      </c>
      <c r="Q780">
        <v>-450</v>
      </c>
      <c r="R780">
        <v>-450</v>
      </c>
      <c r="S780">
        <v>1098</v>
      </c>
      <c r="T780">
        <v>0</v>
      </c>
      <c r="U780">
        <v>1863</v>
      </c>
      <c r="V780">
        <v>1863</v>
      </c>
      <c r="W780">
        <v>0</v>
      </c>
      <c r="X780">
        <v>0</v>
      </c>
      <c r="Y780">
        <v>1098</v>
      </c>
      <c r="Z780">
        <v>0</v>
      </c>
      <c r="AA780">
        <v>1863</v>
      </c>
      <c r="AB780">
        <v>1</v>
      </c>
      <c r="AC780">
        <v>1</v>
      </c>
      <c r="AD780">
        <v>1</v>
      </c>
      <c r="AE780">
        <v>1</v>
      </c>
      <c r="AF780">
        <v>0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1</v>
      </c>
      <c r="AT780">
        <v>194</v>
      </c>
      <c r="AU780">
        <v>-179</v>
      </c>
      <c r="AV780">
        <v>221</v>
      </c>
      <c r="AW780">
        <v>220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1098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2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2</v>
      </c>
      <c r="CC780">
        <v>1</v>
      </c>
      <c r="CD780">
        <v>2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 t="s">
        <v>2</v>
      </c>
      <c r="CP780" t="s">
        <v>44</v>
      </c>
      <c r="CQ780" t="s">
        <v>868</v>
      </c>
      <c r="CR780" t="s">
        <v>869</v>
      </c>
      <c r="CS780" t="s">
        <v>196</v>
      </c>
      <c r="CT780" t="s">
        <v>860</v>
      </c>
      <c r="CU780" t="s">
        <v>851</v>
      </c>
      <c r="CV780" t="s">
        <v>88</v>
      </c>
      <c r="CW780">
        <v>2020</v>
      </c>
      <c r="CX780">
        <v>9</v>
      </c>
      <c r="CY780" t="s">
        <v>74</v>
      </c>
      <c r="CZ780" t="s">
        <v>76</v>
      </c>
      <c r="DA780" t="s">
        <v>70</v>
      </c>
      <c r="DB780" t="s">
        <v>70</v>
      </c>
      <c r="DC780" t="s">
        <v>86</v>
      </c>
      <c r="DD780" t="s">
        <v>90</v>
      </c>
      <c r="DE780" t="s">
        <v>89</v>
      </c>
      <c r="DF780">
        <v>1</v>
      </c>
      <c r="DG780" t="s">
        <v>991</v>
      </c>
      <c r="DH780" t="s">
        <v>75</v>
      </c>
      <c r="DI780" t="s">
        <v>75</v>
      </c>
      <c r="DJ780" t="s">
        <v>75</v>
      </c>
      <c r="DK780" t="s">
        <v>75</v>
      </c>
    </row>
    <row r="781" spans="1:115" x14ac:dyDescent="0.35">
      <c r="A781" t="s">
        <v>860</v>
      </c>
      <c r="B781" t="s">
        <v>994</v>
      </c>
      <c r="C781" t="s">
        <v>1004</v>
      </c>
      <c r="D781" t="s">
        <v>1005</v>
      </c>
      <c r="E781" t="s">
        <v>988</v>
      </c>
      <c r="F781" t="s">
        <v>1006</v>
      </c>
      <c r="G781" t="s">
        <v>242</v>
      </c>
      <c r="H781" t="s">
        <v>1024</v>
      </c>
      <c r="I781" t="s">
        <v>1290</v>
      </c>
      <c r="J781" t="s">
        <v>1116</v>
      </c>
      <c r="K781" t="s">
        <v>75</v>
      </c>
      <c r="L781" t="s">
        <v>242</v>
      </c>
      <c r="M781" t="s">
        <v>304</v>
      </c>
      <c r="N781" t="s">
        <v>990</v>
      </c>
      <c r="O781">
        <v>3509</v>
      </c>
      <c r="P781">
        <v>3509</v>
      </c>
      <c r="Q781">
        <v>-946</v>
      </c>
      <c r="R781">
        <v>49444</v>
      </c>
      <c r="S781">
        <v>11023</v>
      </c>
      <c r="T781">
        <v>8965</v>
      </c>
      <c r="U781">
        <v>53899</v>
      </c>
      <c r="V781">
        <v>3505</v>
      </c>
      <c r="W781">
        <v>0</v>
      </c>
      <c r="X781">
        <v>32344</v>
      </c>
      <c r="Y781">
        <v>4141</v>
      </c>
      <c r="Z781">
        <v>0</v>
      </c>
      <c r="AA781">
        <v>35849</v>
      </c>
      <c r="AB781">
        <v>11</v>
      </c>
      <c r="AC781">
        <v>3</v>
      </c>
      <c r="AD781">
        <v>24</v>
      </c>
      <c r="AE781">
        <v>12</v>
      </c>
      <c r="AF781">
        <v>2</v>
      </c>
      <c r="AG781">
        <v>32</v>
      </c>
      <c r="AH781">
        <v>10</v>
      </c>
      <c r="AI781">
        <v>3</v>
      </c>
      <c r="AJ781">
        <v>23</v>
      </c>
      <c r="AK781">
        <v>11</v>
      </c>
      <c r="AL781">
        <v>2</v>
      </c>
      <c r="AM781">
        <v>30</v>
      </c>
      <c r="AN781">
        <v>3</v>
      </c>
      <c r="AO781">
        <v>0</v>
      </c>
      <c r="AP781">
        <v>12</v>
      </c>
      <c r="AQ781">
        <v>5</v>
      </c>
      <c r="AR781">
        <v>0</v>
      </c>
      <c r="AS781">
        <v>15</v>
      </c>
      <c r="AT781">
        <v>14188</v>
      </c>
      <c r="AU781">
        <v>2512</v>
      </c>
      <c r="AV781">
        <v>27977</v>
      </c>
      <c r="AW781">
        <v>8629</v>
      </c>
      <c r="AX781">
        <v>7251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449</v>
      </c>
      <c r="BJ781">
        <v>15802</v>
      </c>
      <c r="BK781">
        <v>0</v>
      </c>
      <c r="BL781">
        <v>0</v>
      </c>
      <c r="BM781">
        <v>0</v>
      </c>
      <c r="BN781">
        <v>0</v>
      </c>
      <c r="BO781">
        <v>325</v>
      </c>
      <c r="BP781">
        <v>12619</v>
      </c>
      <c r="BQ781">
        <v>0</v>
      </c>
      <c r="BR781">
        <v>449</v>
      </c>
      <c r="BS781">
        <v>0</v>
      </c>
      <c r="BT781">
        <v>500</v>
      </c>
      <c r="BU781">
        <v>7</v>
      </c>
      <c r="BV781">
        <v>6</v>
      </c>
      <c r="BW781">
        <v>4</v>
      </c>
      <c r="BX781">
        <v>4</v>
      </c>
      <c r="BY781">
        <v>16</v>
      </c>
      <c r="BZ781">
        <v>4</v>
      </c>
      <c r="CA781">
        <v>14</v>
      </c>
      <c r="CB781">
        <v>13</v>
      </c>
      <c r="CC781">
        <v>27</v>
      </c>
      <c r="CD781">
        <v>13</v>
      </c>
      <c r="CE781">
        <v>30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 t="s">
        <v>2</v>
      </c>
      <c r="CP781" t="s">
        <v>44</v>
      </c>
      <c r="CQ781" t="s">
        <v>868</v>
      </c>
      <c r="CR781" t="s">
        <v>869</v>
      </c>
      <c r="CS781" t="s">
        <v>303</v>
      </c>
      <c r="CT781" t="s">
        <v>860</v>
      </c>
      <c r="CU781" t="s">
        <v>852</v>
      </c>
      <c r="CV781" t="s">
        <v>302</v>
      </c>
      <c r="CW781">
        <v>2014</v>
      </c>
      <c r="CX781">
        <v>8</v>
      </c>
      <c r="CY781" t="s">
        <v>74</v>
      </c>
      <c r="CZ781" t="s">
        <v>217</v>
      </c>
      <c r="DA781" t="s">
        <v>70</v>
      </c>
      <c r="DB781" t="s">
        <v>283</v>
      </c>
      <c r="DC781" t="s">
        <v>285</v>
      </c>
      <c r="DD781" t="s">
        <v>300</v>
      </c>
      <c r="DE781" t="s">
        <v>299</v>
      </c>
      <c r="DF781">
        <v>20</v>
      </c>
      <c r="DG781" t="s">
        <v>991</v>
      </c>
      <c r="DH781" t="s">
        <v>75</v>
      </c>
      <c r="DI781" t="s">
        <v>75</v>
      </c>
      <c r="DJ781" t="s">
        <v>75</v>
      </c>
      <c r="DK781" t="s">
        <v>75</v>
      </c>
    </row>
    <row r="782" spans="1:115" x14ac:dyDescent="0.35">
      <c r="A782" t="s">
        <v>860</v>
      </c>
      <c r="B782" t="s">
        <v>994</v>
      </c>
      <c r="C782" t="s">
        <v>1004</v>
      </c>
      <c r="D782" t="s">
        <v>1005</v>
      </c>
      <c r="E782" t="s">
        <v>988</v>
      </c>
      <c r="F782" t="s">
        <v>1006</v>
      </c>
      <c r="G782" t="s">
        <v>75</v>
      </c>
      <c r="H782" t="s">
        <v>75</v>
      </c>
      <c r="I782" t="s">
        <v>1007</v>
      </c>
      <c r="J782" t="s">
        <v>1008</v>
      </c>
      <c r="K782" t="s">
        <v>75</v>
      </c>
      <c r="L782" t="s">
        <v>242</v>
      </c>
      <c r="M782" t="s">
        <v>304</v>
      </c>
      <c r="N782" t="s">
        <v>990</v>
      </c>
      <c r="O782">
        <v>-6165</v>
      </c>
      <c r="P782">
        <v>-6165</v>
      </c>
      <c r="Q782">
        <v>11616</v>
      </c>
      <c r="R782">
        <v>14085</v>
      </c>
      <c r="S782">
        <v>15932</v>
      </c>
      <c r="T782">
        <v>15278</v>
      </c>
      <c r="U782">
        <v>-3696</v>
      </c>
      <c r="V782">
        <v>0</v>
      </c>
      <c r="W782">
        <v>0</v>
      </c>
      <c r="X782">
        <v>0</v>
      </c>
      <c r="Y782">
        <v>0</v>
      </c>
      <c r="Z782">
        <v>2212</v>
      </c>
      <c r="AA782">
        <v>0</v>
      </c>
      <c r="AB782">
        <v>3</v>
      </c>
      <c r="AC782">
        <v>1</v>
      </c>
      <c r="AD782">
        <v>3</v>
      </c>
      <c r="AE782">
        <v>2</v>
      </c>
      <c r="AF782">
        <v>10</v>
      </c>
      <c r="AG782">
        <v>5</v>
      </c>
      <c r="AH782">
        <v>3</v>
      </c>
      <c r="AI782">
        <v>1</v>
      </c>
      <c r="AJ782">
        <v>2</v>
      </c>
      <c r="AK782">
        <v>2</v>
      </c>
      <c r="AL782">
        <v>7</v>
      </c>
      <c r="AM782">
        <v>4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-574</v>
      </c>
      <c r="AU782">
        <v>4406</v>
      </c>
      <c r="AV782">
        <v>14934</v>
      </c>
      <c r="AW782">
        <v>16228</v>
      </c>
      <c r="AX782">
        <v>12135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9475</v>
      </c>
      <c r="BJ782">
        <v>6262</v>
      </c>
      <c r="BK782">
        <v>0</v>
      </c>
      <c r="BL782">
        <v>0</v>
      </c>
      <c r="BM782">
        <v>0</v>
      </c>
      <c r="BN782">
        <v>0</v>
      </c>
      <c r="BO782">
        <v>6464</v>
      </c>
      <c r="BP782">
        <v>0</v>
      </c>
      <c r="BQ782">
        <v>0</v>
      </c>
      <c r="BR782">
        <v>9475</v>
      </c>
      <c r="BS782">
        <v>0</v>
      </c>
      <c r="BT782">
        <v>9480</v>
      </c>
      <c r="BU782">
        <v>2</v>
      </c>
      <c r="BV782">
        <v>0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4</v>
      </c>
      <c r="CC782">
        <v>4</v>
      </c>
      <c r="CD782">
        <v>4</v>
      </c>
      <c r="CE782">
        <v>4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 t="s">
        <v>2</v>
      </c>
      <c r="CP782" t="s">
        <v>44</v>
      </c>
      <c r="CQ782" t="s">
        <v>868</v>
      </c>
      <c r="CR782" t="s">
        <v>869</v>
      </c>
      <c r="CS782" t="s">
        <v>284</v>
      </c>
      <c r="CT782" t="s">
        <v>860</v>
      </c>
      <c r="CU782" t="s">
        <v>852</v>
      </c>
      <c r="CV782" t="s">
        <v>286</v>
      </c>
      <c r="CW782">
        <v>2017</v>
      </c>
      <c r="CX782">
        <v>10</v>
      </c>
      <c r="CY782" t="s">
        <v>74</v>
      </c>
      <c r="CZ782" t="s">
        <v>217</v>
      </c>
      <c r="DA782" t="s">
        <v>70</v>
      </c>
      <c r="DB782" t="s">
        <v>283</v>
      </c>
      <c r="DC782" t="s">
        <v>285</v>
      </c>
      <c r="DD782" t="s">
        <v>288</v>
      </c>
      <c r="DE782" t="s">
        <v>287</v>
      </c>
      <c r="DF782">
        <v>0</v>
      </c>
      <c r="DG782" t="s">
        <v>991</v>
      </c>
      <c r="DH782" t="s">
        <v>75</v>
      </c>
      <c r="DI782" t="s">
        <v>75</v>
      </c>
      <c r="DJ782" t="s">
        <v>75</v>
      </c>
      <c r="DK782" t="s">
        <v>75</v>
      </c>
    </row>
    <row r="783" spans="1:115" x14ac:dyDescent="0.35">
      <c r="A783" t="s">
        <v>860</v>
      </c>
      <c r="B783" t="s">
        <v>994</v>
      </c>
      <c r="C783" t="s">
        <v>1004</v>
      </c>
      <c r="D783" t="s">
        <v>1005</v>
      </c>
      <c r="E783" t="s">
        <v>988</v>
      </c>
      <c r="F783" t="s">
        <v>1006</v>
      </c>
      <c r="G783" t="s">
        <v>242</v>
      </c>
      <c r="H783" t="s">
        <v>1024</v>
      </c>
      <c r="I783" t="s">
        <v>304</v>
      </c>
      <c r="J783" t="s">
        <v>1009</v>
      </c>
      <c r="K783" t="s">
        <v>75</v>
      </c>
      <c r="L783" t="s">
        <v>242</v>
      </c>
      <c r="M783" t="s">
        <v>304</v>
      </c>
      <c r="N783" t="s">
        <v>990</v>
      </c>
      <c r="O783">
        <v>0</v>
      </c>
      <c r="P783">
        <v>0</v>
      </c>
      <c r="Q783">
        <v>-69</v>
      </c>
      <c r="R783">
        <v>-69</v>
      </c>
      <c r="S783">
        <v>568</v>
      </c>
      <c r="T783">
        <v>1069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-67</v>
      </c>
      <c r="AA783">
        <v>0</v>
      </c>
      <c r="AB783">
        <v>0</v>
      </c>
      <c r="AC783">
        <v>0</v>
      </c>
      <c r="AD783">
        <v>1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1</v>
      </c>
      <c r="AK783">
        <v>2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149</v>
      </c>
      <c r="AV783">
        <v>149</v>
      </c>
      <c r="AW783">
        <v>764</v>
      </c>
      <c r="AX783">
        <v>1096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>
        <v>1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 t="s">
        <v>2</v>
      </c>
      <c r="CP783" t="s">
        <v>44</v>
      </c>
      <c r="CQ783" t="s">
        <v>868</v>
      </c>
      <c r="CR783" t="s">
        <v>869</v>
      </c>
      <c r="CS783" t="s">
        <v>322</v>
      </c>
      <c r="CT783" t="s">
        <v>860</v>
      </c>
      <c r="CU783" t="s">
        <v>852</v>
      </c>
      <c r="CV783" t="s">
        <v>323</v>
      </c>
      <c r="CW783">
        <v>2014</v>
      </c>
      <c r="CX783">
        <v>5</v>
      </c>
      <c r="CY783" t="s">
        <v>74</v>
      </c>
      <c r="CZ783" t="s">
        <v>217</v>
      </c>
      <c r="DA783" t="s">
        <v>70</v>
      </c>
      <c r="DB783" t="s">
        <v>283</v>
      </c>
      <c r="DC783" t="s">
        <v>285</v>
      </c>
      <c r="DD783" t="s">
        <v>325</v>
      </c>
      <c r="DE783" t="s">
        <v>324</v>
      </c>
      <c r="DF783">
        <v>0</v>
      </c>
      <c r="DG783" t="s">
        <v>991</v>
      </c>
      <c r="DH783" t="s">
        <v>75</v>
      </c>
      <c r="DI783" t="s">
        <v>75</v>
      </c>
      <c r="DJ783" t="s">
        <v>75</v>
      </c>
      <c r="DK783" t="s">
        <v>75</v>
      </c>
    </row>
    <row r="784" spans="1:115" x14ac:dyDescent="0.35">
      <c r="A784" t="s">
        <v>860</v>
      </c>
      <c r="B784" t="s">
        <v>994</v>
      </c>
      <c r="C784" t="s">
        <v>1004</v>
      </c>
      <c r="D784" t="s">
        <v>1005</v>
      </c>
      <c r="E784" t="s">
        <v>988</v>
      </c>
      <c r="F784" t="s">
        <v>1006</v>
      </c>
      <c r="G784" t="s">
        <v>242</v>
      </c>
      <c r="H784" t="s">
        <v>1024</v>
      </c>
      <c r="I784" t="s">
        <v>1218</v>
      </c>
      <c r="J784" t="s">
        <v>1219</v>
      </c>
      <c r="K784" t="s">
        <v>75</v>
      </c>
      <c r="L784" t="s">
        <v>242</v>
      </c>
      <c r="M784" t="s">
        <v>304</v>
      </c>
      <c r="N784" t="s">
        <v>990</v>
      </c>
      <c r="O784">
        <v>4359</v>
      </c>
      <c r="P784">
        <v>4359</v>
      </c>
      <c r="Q784">
        <v>-500</v>
      </c>
      <c r="R784">
        <v>8108</v>
      </c>
      <c r="S784">
        <v>7730</v>
      </c>
      <c r="T784">
        <v>4117</v>
      </c>
      <c r="U784">
        <v>12967</v>
      </c>
      <c r="V784">
        <v>4359</v>
      </c>
      <c r="W784">
        <v>0</v>
      </c>
      <c r="X784">
        <v>3032</v>
      </c>
      <c r="Y784">
        <v>4544</v>
      </c>
      <c r="Z784">
        <v>4117</v>
      </c>
      <c r="AA784">
        <v>7391</v>
      </c>
      <c r="AB784">
        <v>3</v>
      </c>
      <c r="AC784">
        <v>1</v>
      </c>
      <c r="AD784">
        <v>3</v>
      </c>
      <c r="AE784">
        <v>6</v>
      </c>
      <c r="AF784">
        <v>6</v>
      </c>
      <c r="AG784">
        <v>5</v>
      </c>
      <c r="AH784">
        <v>3</v>
      </c>
      <c r="AI784">
        <v>1</v>
      </c>
      <c r="AJ784">
        <v>3</v>
      </c>
      <c r="AK784">
        <v>6</v>
      </c>
      <c r="AL784">
        <v>5</v>
      </c>
      <c r="AM784">
        <v>5</v>
      </c>
      <c r="AN784">
        <v>2</v>
      </c>
      <c r="AO784">
        <v>0</v>
      </c>
      <c r="AP784">
        <v>2</v>
      </c>
      <c r="AQ784">
        <v>2</v>
      </c>
      <c r="AR784">
        <v>4</v>
      </c>
      <c r="AS784">
        <v>4</v>
      </c>
      <c r="AT784">
        <v>2932</v>
      </c>
      <c r="AU784">
        <v>1222</v>
      </c>
      <c r="AV784">
        <v>6845</v>
      </c>
      <c r="AW784">
        <v>6128</v>
      </c>
      <c r="AX784">
        <v>2308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5576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5563</v>
      </c>
      <c r="BQ784">
        <v>0</v>
      </c>
      <c r="BR784">
        <v>0</v>
      </c>
      <c r="BS784">
        <v>0</v>
      </c>
      <c r="BT784">
        <v>0</v>
      </c>
      <c r="BU784">
        <v>4</v>
      </c>
      <c r="BV784">
        <v>2</v>
      </c>
      <c r="BW784">
        <v>2</v>
      </c>
      <c r="BX784">
        <v>2</v>
      </c>
      <c r="BY784">
        <v>4</v>
      </c>
      <c r="BZ784">
        <v>0</v>
      </c>
      <c r="CA784">
        <v>1</v>
      </c>
      <c r="CB784">
        <v>4</v>
      </c>
      <c r="CC784">
        <v>5</v>
      </c>
      <c r="CD784">
        <v>4</v>
      </c>
      <c r="CE784">
        <v>5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 t="s">
        <v>2</v>
      </c>
      <c r="CP784" t="s">
        <v>44</v>
      </c>
      <c r="CQ784" t="s">
        <v>868</v>
      </c>
      <c r="CR784" t="s">
        <v>869</v>
      </c>
      <c r="CS784" t="s">
        <v>326</v>
      </c>
      <c r="CT784" t="s">
        <v>860</v>
      </c>
      <c r="CU784" t="s">
        <v>852</v>
      </c>
      <c r="CV784" t="s">
        <v>327</v>
      </c>
      <c r="CW784">
        <v>2017</v>
      </c>
      <c r="CX784">
        <v>12</v>
      </c>
      <c r="CY784" t="s">
        <v>74</v>
      </c>
      <c r="CZ784" t="s">
        <v>217</v>
      </c>
      <c r="DA784" t="s">
        <v>70</v>
      </c>
      <c r="DB784" t="s">
        <v>283</v>
      </c>
      <c r="DC784" t="s">
        <v>285</v>
      </c>
      <c r="DD784" t="s">
        <v>306</v>
      </c>
      <c r="DE784" t="s">
        <v>328</v>
      </c>
      <c r="DF784">
        <v>6</v>
      </c>
      <c r="DG784" t="s">
        <v>991</v>
      </c>
      <c r="DH784" t="s">
        <v>75</v>
      </c>
      <c r="DI784" t="s">
        <v>75</v>
      </c>
      <c r="DJ784" t="s">
        <v>75</v>
      </c>
      <c r="DK784" t="s">
        <v>75</v>
      </c>
    </row>
    <row r="785" spans="1:115" x14ac:dyDescent="0.35">
      <c r="A785" t="s">
        <v>860</v>
      </c>
      <c r="B785" t="s">
        <v>994</v>
      </c>
      <c r="C785" t="s">
        <v>1004</v>
      </c>
      <c r="D785" t="s">
        <v>1118</v>
      </c>
      <c r="E785" t="s">
        <v>988</v>
      </c>
      <c r="F785" t="s">
        <v>1006</v>
      </c>
      <c r="G785" t="s">
        <v>242</v>
      </c>
      <c r="H785" t="s">
        <v>1024</v>
      </c>
      <c r="I785" t="s">
        <v>1275</v>
      </c>
      <c r="J785" t="s">
        <v>1276</v>
      </c>
      <c r="K785" t="s">
        <v>75</v>
      </c>
      <c r="L785" t="s">
        <v>242</v>
      </c>
      <c r="M785" t="s">
        <v>242</v>
      </c>
      <c r="N785" t="s">
        <v>990</v>
      </c>
      <c r="O785">
        <v>0</v>
      </c>
      <c r="P785">
        <v>0</v>
      </c>
      <c r="Q785">
        <v>-335</v>
      </c>
      <c r="R785">
        <v>-335</v>
      </c>
      <c r="S785">
        <v>500</v>
      </c>
      <c r="T785">
        <v>354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354</v>
      </c>
      <c r="AA785">
        <v>0</v>
      </c>
      <c r="AB785">
        <v>0</v>
      </c>
      <c r="AC785">
        <v>0</v>
      </c>
      <c r="AD785">
        <v>1</v>
      </c>
      <c r="AE785">
        <v>3</v>
      </c>
      <c r="AF785">
        <v>1</v>
      </c>
      <c r="AG785">
        <v>1</v>
      </c>
      <c r="AH785">
        <v>0</v>
      </c>
      <c r="AI785">
        <v>0</v>
      </c>
      <c r="AJ785">
        <v>1</v>
      </c>
      <c r="AK785">
        <v>3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79</v>
      </c>
      <c r="AV785">
        <v>79</v>
      </c>
      <c r="AW785">
        <v>379</v>
      </c>
      <c r="AX785">
        <v>61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 t="s">
        <v>2</v>
      </c>
      <c r="CP785" t="s">
        <v>44</v>
      </c>
      <c r="CQ785" t="s">
        <v>868</v>
      </c>
      <c r="CR785" t="s">
        <v>869</v>
      </c>
      <c r="CS785" t="s">
        <v>622</v>
      </c>
      <c r="CT785" t="s">
        <v>860</v>
      </c>
      <c r="CU785" t="s">
        <v>852</v>
      </c>
      <c r="CV785" t="s">
        <v>623</v>
      </c>
      <c r="CW785">
        <v>2019</v>
      </c>
      <c r="CX785">
        <v>10</v>
      </c>
      <c r="CY785" t="s">
        <v>74</v>
      </c>
      <c r="CZ785" t="s">
        <v>217</v>
      </c>
      <c r="DA785" t="s">
        <v>70</v>
      </c>
      <c r="DB785" t="s">
        <v>611</v>
      </c>
      <c r="DC785" t="s">
        <v>618</v>
      </c>
      <c r="DD785" t="s">
        <v>75</v>
      </c>
      <c r="DE785" t="s">
        <v>75</v>
      </c>
      <c r="DF785">
        <v>0</v>
      </c>
      <c r="DG785" t="s">
        <v>991</v>
      </c>
      <c r="DH785" t="s">
        <v>75</v>
      </c>
      <c r="DI785" t="s">
        <v>75</v>
      </c>
      <c r="DJ785" t="s">
        <v>75</v>
      </c>
      <c r="DK785" t="s">
        <v>75</v>
      </c>
    </row>
    <row r="786" spans="1:115" x14ac:dyDescent="0.35">
      <c r="A786" t="s">
        <v>860</v>
      </c>
      <c r="B786" t="s">
        <v>985</v>
      </c>
      <c r="C786" t="s">
        <v>1017</v>
      </c>
      <c r="D786" t="s">
        <v>1042</v>
      </c>
      <c r="E786" t="s">
        <v>988</v>
      </c>
      <c r="F786" t="s">
        <v>1019</v>
      </c>
      <c r="G786" t="s">
        <v>242</v>
      </c>
      <c r="H786" t="s">
        <v>1024</v>
      </c>
      <c r="I786" t="s">
        <v>492</v>
      </c>
      <c r="J786" t="s">
        <v>1157</v>
      </c>
      <c r="K786" t="s">
        <v>75</v>
      </c>
      <c r="L786" t="s">
        <v>242</v>
      </c>
      <c r="M786" t="s">
        <v>242</v>
      </c>
      <c r="N786" t="s">
        <v>990</v>
      </c>
      <c r="O786">
        <v>3011</v>
      </c>
      <c r="P786">
        <v>3011</v>
      </c>
      <c r="Q786">
        <v>270</v>
      </c>
      <c r="R786">
        <v>15602</v>
      </c>
      <c r="S786">
        <v>5080</v>
      </c>
      <c r="T786">
        <v>4357</v>
      </c>
      <c r="U786">
        <v>18343</v>
      </c>
      <c r="V786">
        <v>1777</v>
      </c>
      <c r="W786">
        <v>270</v>
      </c>
      <c r="X786">
        <v>13609</v>
      </c>
      <c r="Y786">
        <v>1930</v>
      </c>
      <c r="Z786">
        <v>4357</v>
      </c>
      <c r="AA786">
        <v>15116</v>
      </c>
      <c r="AB786">
        <v>5</v>
      </c>
      <c r="AC786">
        <v>1</v>
      </c>
      <c r="AD786">
        <v>20</v>
      </c>
      <c r="AE786">
        <v>9</v>
      </c>
      <c r="AF786">
        <v>8</v>
      </c>
      <c r="AG786">
        <v>24</v>
      </c>
      <c r="AH786">
        <v>5</v>
      </c>
      <c r="AI786">
        <v>1</v>
      </c>
      <c r="AJ786">
        <v>19</v>
      </c>
      <c r="AK786">
        <v>8</v>
      </c>
      <c r="AL786">
        <v>8</v>
      </c>
      <c r="AM786">
        <v>23</v>
      </c>
      <c r="AN786">
        <v>5</v>
      </c>
      <c r="AO786">
        <v>0</v>
      </c>
      <c r="AP786">
        <v>14</v>
      </c>
      <c r="AQ786">
        <v>4</v>
      </c>
      <c r="AR786">
        <v>7</v>
      </c>
      <c r="AS786">
        <v>19</v>
      </c>
      <c r="AT786">
        <v>4078</v>
      </c>
      <c r="AU786">
        <v>1137</v>
      </c>
      <c r="AV786">
        <v>9533</v>
      </c>
      <c r="AW786">
        <v>5353</v>
      </c>
      <c r="AX786">
        <v>1594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751</v>
      </c>
      <c r="BJ786">
        <v>3774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2000</v>
      </c>
      <c r="BQ786">
        <v>0</v>
      </c>
      <c r="BR786">
        <v>0</v>
      </c>
      <c r="BS786">
        <v>0</v>
      </c>
      <c r="BT786">
        <v>0</v>
      </c>
      <c r="BU786">
        <v>8</v>
      </c>
      <c r="BV786">
        <v>3</v>
      </c>
      <c r="BW786">
        <v>5</v>
      </c>
      <c r="BX786">
        <v>5</v>
      </c>
      <c r="BY786">
        <v>19</v>
      </c>
      <c r="BZ786">
        <v>5</v>
      </c>
      <c r="CA786">
        <v>12</v>
      </c>
      <c r="CB786">
        <v>6</v>
      </c>
      <c r="CC786">
        <v>23</v>
      </c>
      <c r="CD786">
        <v>6</v>
      </c>
      <c r="CE786">
        <v>23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 t="s">
        <v>2</v>
      </c>
      <c r="CP786" t="s">
        <v>44</v>
      </c>
      <c r="CQ786" t="s">
        <v>868</v>
      </c>
      <c r="CR786" t="s">
        <v>869</v>
      </c>
      <c r="CS786" t="s">
        <v>490</v>
      </c>
      <c r="CT786" t="s">
        <v>860</v>
      </c>
      <c r="CU786" t="s">
        <v>851</v>
      </c>
      <c r="CV786" t="s">
        <v>492</v>
      </c>
      <c r="CW786">
        <v>2018</v>
      </c>
      <c r="CX786">
        <v>7</v>
      </c>
      <c r="CY786" t="s">
        <v>74</v>
      </c>
      <c r="CZ786" t="s">
        <v>495</v>
      </c>
      <c r="DA786" t="s">
        <v>70</v>
      </c>
      <c r="DB786" t="s">
        <v>484</v>
      </c>
      <c r="DC786" t="s">
        <v>491</v>
      </c>
      <c r="DD786" t="s">
        <v>494</v>
      </c>
      <c r="DE786" t="s">
        <v>493</v>
      </c>
      <c r="DF786">
        <v>19</v>
      </c>
      <c r="DG786" t="s">
        <v>991</v>
      </c>
      <c r="DH786" t="s">
        <v>75</v>
      </c>
      <c r="DI786" t="s">
        <v>75</v>
      </c>
      <c r="DJ786" t="s">
        <v>75</v>
      </c>
      <c r="DK786" t="s">
        <v>75</v>
      </c>
    </row>
    <row r="787" spans="1:115" x14ac:dyDescent="0.35">
      <c r="A787" t="s">
        <v>860</v>
      </c>
      <c r="B787" t="s">
        <v>985</v>
      </c>
      <c r="C787" t="s">
        <v>1017</v>
      </c>
      <c r="D787" t="s">
        <v>1042</v>
      </c>
      <c r="E787" t="s">
        <v>988</v>
      </c>
      <c r="F787" t="s">
        <v>1019</v>
      </c>
      <c r="G787" t="s">
        <v>242</v>
      </c>
      <c r="H787" t="s">
        <v>1024</v>
      </c>
      <c r="I787" t="s">
        <v>536</v>
      </c>
      <c r="J787" t="s">
        <v>1170</v>
      </c>
      <c r="K787" t="s">
        <v>75</v>
      </c>
      <c r="L787" t="s">
        <v>242</v>
      </c>
      <c r="M787" t="s">
        <v>242</v>
      </c>
      <c r="N787" t="s">
        <v>990</v>
      </c>
      <c r="O787">
        <v>-379</v>
      </c>
      <c r="P787">
        <v>-379</v>
      </c>
      <c r="Q787">
        <v>1101</v>
      </c>
      <c r="R787">
        <v>2117</v>
      </c>
      <c r="S787">
        <v>2584</v>
      </c>
      <c r="T787">
        <v>0</v>
      </c>
      <c r="U787">
        <v>637</v>
      </c>
      <c r="V787">
        <v>-445</v>
      </c>
      <c r="W787">
        <v>1101</v>
      </c>
      <c r="X787">
        <v>1080</v>
      </c>
      <c r="Y787">
        <v>2584</v>
      </c>
      <c r="Z787">
        <v>0</v>
      </c>
      <c r="AA787">
        <v>-466</v>
      </c>
      <c r="AB787">
        <v>1</v>
      </c>
      <c r="AC787">
        <v>2</v>
      </c>
      <c r="AD787">
        <v>4</v>
      </c>
      <c r="AE787">
        <v>2</v>
      </c>
      <c r="AF787">
        <v>0</v>
      </c>
      <c r="AG787">
        <v>3</v>
      </c>
      <c r="AH787">
        <v>1</v>
      </c>
      <c r="AI787">
        <v>2</v>
      </c>
      <c r="AJ787">
        <v>4</v>
      </c>
      <c r="AK787">
        <v>2</v>
      </c>
      <c r="AL787">
        <v>0</v>
      </c>
      <c r="AM787">
        <v>3</v>
      </c>
      <c r="AN787">
        <v>0</v>
      </c>
      <c r="AO787">
        <v>1</v>
      </c>
      <c r="AP787">
        <v>2</v>
      </c>
      <c r="AQ787">
        <v>2</v>
      </c>
      <c r="AR787">
        <v>0</v>
      </c>
      <c r="AS787">
        <v>1</v>
      </c>
      <c r="AT787">
        <v>130</v>
      </c>
      <c r="AU787">
        <v>888</v>
      </c>
      <c r="AV787">
        <v>3090</v>
      </c>
      <c r="AW787">
        <v>75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1037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3</v>
      </c>
      <c r="BV787">
        <v>1</v>
      </c>
      <c r="BW787">
        <v>0</v>
      </c>
      <c r="BX787">
        <v>1</v>
      </c>
      <c r="BY787">
        <v>1</v>
      </c>
      <c r="BZ787">
        <v>2</v>
      </c>
      <c r="CA787">
        <v>1</v>
      </c>
      <c r="CB787">
        <v>3</v>
      </c>
      <c r="CC787">
        <v>3</v>
      </c>
      <c r="CD787">
        <v>3</v>
      </c>
      <c r="CE787">
        <v>3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 t="s">
        <v>2</v>
      </c>
      <c r="CP787" t="s">
        <v>44</v>
      </c>
      <c r="CQ787" t="s">
        <v>868</v>
      </c>
      <c r="CR787" t="s">
        <v>869</v>
      </c>
      <c r="CS787" t="s">
        <v>535</v>
      </c>
      <c r="CT787" t="s">
        <v>860</v>
      </c>
      <c r="CU787" t="s">
        <v>851</v>
      </c>
      <c r="CV787" t="s">
        <v>536</v>
      </c>
      <c r="CW787">
        <v>2020</v>
      </c>
      <c r="CX787">
        <v>6</v>
      </c>
      <c r="CY787" t="s">
        <v>74</v>
      </c>
      <c r="CZ787" t="s">
        <v>495</v>
      </c>
      <c r="DA787" t="s">
        <v>70</v>
      </c>
      <c r="DB787" t="s">
        <v>527</v>
      </c>
      <c r="DC787" t="s">
        <v>491</v>
      </c>
      <c r="DD787" t="s">
        <v>522</v>
      </c>
      <c r="DE787" t="s">
        <v>537</v>
      </c>
      <c r="DF787">
        <v>1</v>
      </c>
      <c r="DG787" t="s">
        <v>991</v>
      </c>
      <c r="DH787" t="s">
        <v>75</v>
      </c>
      <c r="DI787" t="s">
        <v>75</v>
      </c>
      <c r="DJ787" t="s">
        <v>75</v>
      </c>
      <c r="DK787" t="s">
        <v>75</v>
      </c>
    </row>
    <row r="788" spans="1:115" x14ac:dyDescent="0.35">
      <c r="A788" t="s">
        <v>860</v>
      </c>
      <c r="B788" t="s">
        <v>985</v>
      </c>
      <c r="C788" t="s">
        <v>1017</v>
      </c>
      <c r="D788" t="s">
        <v>1042</v>
      </c>
      <c r="E788" t="s">
        <v>988</v>
      </c>
      <c r="F788" t="s">
        <v>1019</v>
      </c>
      <c r="G788" t="s">
        <v>242</v>
      </c>
      <c r="H788" t="s">
        <v>1024</v>
      </c>
      <c r="I788" t="s">
        <v>508</v>
      </c>
      <c r="J788" t="s">
        <v>1172</v>
      </c>
      <c r="K788" t="s">
        <v>75</v>
      </c>
      <c r="L788" t="s">
        <v>242</v>
      </c>
      <c r="M788" t="s">
        <v>242</v>
      </c>
      <c r="N788" t="s">
        <v>990</v>
      </c>
      <c r="O788">
        <v>0</v>
      </c>
      <c r="P788">
        <v>0</v>
      </c>
      <c r="Q788">
        <v>4680</v>
      </c>
      <c r="R788">
        <v>3731</v>
      </c>
      <c r="S788">
        <v>0</v>
      </c>
      <c r="T788">
        <v>0</v>
      </c>
      <c r="U788">
        <v>-949</v>
      </c>
      <c r="V788">
        <v>0</v>
      </c>
      <c r="W788">
        <v>4680</v>
      </c>
      <c r="X788">
        <v>3731</v>
      </c>
      <c r="Y788">
        <v>0</v>
      </c>
      <c r="Z788">
        <v>0</v>
      </c>
      <c r="AA788">
        <v>-949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769</v>
      </c>
      <c r="AV788">
        <v>3731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1</v>
      </c>
      <c r="BY788">
        <v>0</v>
      </c>
      <c r="BZ788">
        <v>1</v>
      </c>
      <c r="CA788">
        <v>0</v>
      </c>
      <c r="CB788">
        <v>1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 t="s">
        <v>2</v>
      </c>
      <c r="CP788" t="s">
        <v>44</v>
      </c>
      <c r="CQ788" t="s">
        <v>868</v>
      </c>
      <c r="CR788" t="s">
        <v>869</v>
      </c>
      <c r="CS788" t="s">
        <v>507</v>
      </c>
      <c r="CT788" t="s">
        <v>860</v>
      </c>
      <c r="CU788" t="s">
        <v>851</v>
      </c>
      <c r="CV788" t="s">
        <v>508</v>
      </c>
      <c r="CW788">
        <v>2020</v>
      </c>
      <c r="CX788">
        <v>7</v>
      </c>
      <c r="CY788" t="s">
        <v>74</v>
      </c>
      <c r="CZ788" t="s">
        <v>83</v>
      </c>
      <c r="DA788" t="s">
        <v>70</v>
      </c>
      <c r="DB788" t="s">
        <v>484</v>
      </c>
      <c r="DC788" t="s">
        <v>491</v>
      </c>
      <c r="DD788" t="s">
        <v>510</v>
      </c>
      <c r="DE788" t="s">
        <v>509</v>
      </c>
      <c r="DF788">
        <v>0</v>
      </c>
      <c r="DG788" t="s">
        <v>991</v>
      </c>
      <c r="DH788" t="s">
        <v>75</v>
      </c>
      <c r="DI788" t="s">
        <v>75</v>
      </c>
      <c r="DJ788" t="s">
        <v>75</v>
      </c>
      <c r="DK788" t="s">
        <v>75</v>
      </c>
    </row>
    <row r="789" spans="1:115" x14ac:dyDescent="0.35">
      <c r="A789" t="s">
        <v>860</v>
      </c>
      <c r="B789" t="s">
        <v>1139</v>
      </c>
      <c r="C789" t="s">
        <v>1140</v>
      </c>
      <c r="D789" t="s">
        <v>1247</v>
      </c>
      <c r="E789" t="s">
        <v>988</v>
      </c>
      <c r="F789" t="s">
        <v>1142</v>
      </c>
      <c r="G789" t="s">
        <v>242</v>
      </c>
      <c r="H789" t="s">
        <v>1024</v>
      </c>
      <c r="I789" t="s">
        <v>772</v>
      </c>
      <c r="J789" t="s">
        <v>1248</v>
      </c>
      <c r="K789" t="s">
        <v>75</v>
      </c>
      <c r="L789" t="s">
        <v>242</v>
      </c>
      <c r="M789" t="s">
        <v>242</v>
      </c>
      <c r="N789" t="s">
        <v>990</v>
      </c>
      <c r="O789">
        <v>3460</v>
      </c>
      <c r="P789">
        <v>3460</v>
      </c>
      <c r="Q789">
        <v>450</v>
      </c>
      <c r="R789">
        <v>14728</v>
      </c>
      <c r="S789">
        <v>0</v>
      </c>
      <c r="T789">
        <v>0</v>
      </c>
      <c r="U789">
        <v>17738</v>
      </c>
      <c r="V789">
        <v>3460</v>
      </c>
      <c r="W789">
        <v>450</v>
      </c>
      <c r="X789">
        <v>14728</v>
      </c>
      <c r="Y789">
        <v>0</v>
      </c>
      <c r="Z789">
        <v>0</v>
      </c>
      <c r="AA789">
        <v>17738</v>
      </c>
      <c r="AB789">
        <v>3</v>
      </c>
      <c r="AC789">
        <v>1</v>
      </c>
      <c r="AD789">
        <v>12</v>
      </c>
      <c r="AE789">
        <v>0</v>
      </c>
      <c r="AF789">
        <v>0</v>
      </c>
      <c r="AG789">
        <v>14</v>
      </c>
      <c r="AH789">
        <v>3</v>
      </c>
      <c r="AI789">
        <v>1</v>
      </c>
      <c r="AJ789">
        <v>12</v>
      </c>
      <c r="AK789">
        <v>0</v>
      </c>
      <c r="AL789">
        <v>0</v>
      </c>
      <c r="AM789">
        <v>14</v>
      </c>
      <c r="AN789">
        <v>2</v>
      </c>
      <c r="AO789">
        <v>1</v>
      </c>
      <c r="AP789">
        <v>6</v>
      </c>
      <c r="AQ789">
        <v>0</v>
      </c>
      <c r="AR789">
        <v>0</v>
      </c>
      <c r="AS789">
        <v>7</v>
      </c>
      <c r="AT789">
        <v>4095</v>
      </c>
      <c r="AU789">
        <v>16</v>
      </c>
      <c r="AV789">
        <v>7841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3</v>
      </c>
      <c r="BY789">
        <v>7</v>
      </c>
      <c r="BZ789">
        <v>0</v>
      </c>
      <c r="CA789">
        <v>1</v>
      </c>
      <c r="CB789">
        <v>4</v>
      </c>
      <c r="CC789">
        <v>14</v>
      </c>
      <c r="CD789">
        <v>4</v>
      </c>
      <c r="CE789">
        <v>14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 t="s">
        <v>2</v>
      </c>
      <c r="CP789" t="s">
        <v>44</v>
      </c>
      <c r="CQ789" t="s">
        <v>868</v>
      </c>
      <c r="CR789" t="s">
        <v>869</v>
      </c>
      <c r="CS789" t="s">
        <v>776</v>
      </c>
      <c r="CT789" t="s">
        <v>860</v>
      </c>
      <c r="CU789" t="s">
        <v>857</v>
      </c>
      <c r="CV789" t="s">
        <v>777</v>
      </c>
      <c r="CW789">
        <v>2021</v>
      </c>
      <c r="CX789">
        <v>1</v>
      </c>
      <c r="CY789" t="s">
        <v>74</v>
      </c>
      <c r="CZ789" t="s">
        <v>775</v>
      </c>
      <c r="DA789" t="s">
        <v>70</v>
      </c>
      <c r="DB789" t="s">
        <v>769</v>
      </c>
      <c r="DC789" t="s">
        <v>771</v>
      </c>
      <c r="DD789" t="s">
        <v>774</v>
      </c>
      <c r="DE789" t="s">
        <v>773</v>
      </c>
      <c r="DF789">
        <v>7</v>
      </c>
      <c r="DG789" t="s">
        <v>991</v>
      </c>
      <c r="DH789" t="s">
        <v>75</v>
      </c>
      <c r="DI789" t="s">
        <v>75</v>
      </c>
      <c r="DJ789" t="s">
        <v>75</v>
      </c>
      <c r="DK789" t="s">
        <v>75</v>
      </c>
    </row>
    <row r="790" spans="1:115" x14ac:dyDescent="0.35">
      <c r="A790" t="s">
        <v>860</v>
      </c>
      <c r="B790" t="s">
        <v>994</v>
      </c>
      <c r="C790" t="s">
        <v>1004</v>
      </c>
      <c r="D790" t="s">
        <v>1005</v>
      </c>
      <c r="E790" t="s">
        <v>988</v>
      </c>
      <c r="F790" t="s">
        <v>1006</v>
      </c>
      <c r="G790" t="s">
        <v>242</v>
      </c>
      <c r="H790" t="s">
        <v>1024</v>
      </c>
      <c r="I790" t="s">
        <v>1032</v>
      </c>
      <c r="J790" t="s">
        <v>1033</v>
      </c>
      <c r="K790" t="s">
        <v>75</v>
      </c>
      <c r="L790" t="s">
        <v>242</v>
      </c>
      <c r="M790" t="s">
        <v>304</v>
      </c>
      <c r="N790" t="s">
        <v>990</v>
      </c>
      <c r="O790">
        <v>0</v>
      </c>
      <c r="P790">
        <v>0</v>
      </c>
      <c r="Q790">
        <v>-949</v>
      </c>
      <c r="R790">
        <v>1588</v>
      </c>
      <c r="S790">
        <v>17151</v>
      </c>
      <c r="T790">
        <v>12135</v>
      </c>
      <c r="U790">
        <v>2537</v>
      </c>
      <c r="V790">
        <v>0</v>
      </c>
      <c r="W790">
        <v>0</v>
      </c>
      <c r="X790">
        <v>0</v>
      </c>
      <c r="Y790">
        <v>2652</v>
      </c>
      <c r="Z790">
        <v>9032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11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7</v>
      </c>
      <c r="AM790">
        <v>0</v>
      </c>
      <c r="AN790">
        <v>0</v>
      </c>
      <c r="AO790">
        <v>0</v>
      </c>
      <c r="AP790">
        <v>0</v>
      </c>
      <c r="AQ790">
        <v>1</v>
      </c>
      <c r="AR790">
        <v>3</v>
      </c>
      <c r="AS790">
        <v>0</v>
      </c>
      <c r="AT790">
        <v>-229</v>
      </c>
      <c r="AU790">
        <v>2768</v>
      </c>
      <c r="AV790">
        <v>12204</v>
      </c>
      <c r="AW790">
        <v>15691</v>
      </c>
      <c r="AX790">
        <v>6274</v>
      </c>
      <c r="AY790">
        <v>0</v>
      </c>
      <c r="AZ790">
        <v>0</v>
      </c>
      <c r="BA790">
        <v>0</v>
      </c>
      <c r="BB790">
        <v>0</v>
      </c>
      <c r="BC790">
        <v>-160914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3774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1251</v>
      </c>
      <c r="BQ790">
        <v>0</v>
      </c>
      <c r="BR790">
        <v>0</v>
      </c>
      <c r="BS790">
        <v>0</v>
      </c>
      <c r="BT790">
        <v>0</v>
      </c>
      <c r="BU790">
        <v>6</v>
      </c>
      <c r="BV790">
        <v>2</v>
      </c>
      <c r="BW790">
        <v>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 t="s">
        <v>2</v>
      </c>
      <c r="CP790" t="s">
        <v>44</v>
      </c>
      <c r="CQ790" t="s">
        <v>864</v>
      </c>
      <c r="CR790" t="s">
        <v>865</v>
      </c>
      <c r="CS790" t="s">
        <v>293</v>
      </c>
      <c r="CT790" t="s">
        <v>860</v>
      </c>
      <c r="CU790" t="s">
        <v>852</v>
      </c>
      <c r="CV790" t="s">
        <v>294</v>
      </c>
      <c r="CW790">
        <v>2009</v>
      </c>
      <c r="CX790">
        <v>2</v>
      </c>
      <c r="CY790" t="s">
        <v>80</v>
      </c>
      <c r="CZ790" t="s">
        <v>217</v>
      </c>
      <c r="DA790" t="s">
        <v>70</v>
      </c>
      <c r="DB790" t="s">
        <v>283</v>
      </c>
      <c r="DC790" t="s">
        <v>285</v>
      </c>
      <c r="DD790" t="s">
        <v>296</v>
      </c>
      <c r="DE790" t="s">
        <v>295</v>
      </c>
      <c r="DF790">
        <v>2</v>
      </c>
      <c r="DG790" t="s">
        <v>991</v>
      </c>
      <c r="DH790" t="s">
        <v>75</v>
      </c>
      <c r="DI790" t="s">
        <v>75</v>
      </c>
      <c r="DJ790" t="s">
        <v>75</v>
      </c>
      <c r="DK790" t="s">
        <v>75</v>
      </c>
    </row>
    <row r="791" spans="1:115" x14ac:dyDescent="0.35">
      <c r="A791" t="s">
        <v>860</v>
      </c>
      <c r="B791" t="s">
        <v>1010</v>
      </c>
      <c r="C791" t="s">
        <v>1256</v>
      </c>
      <c r="D791" t="s">
        <v>1257</v>
      </c>
      <c r="E791" t="s">
        <v>988</v>
      </c>
      <c r="F791" t="s">
        <v>1258</v>
      </c>
      <c r="G791" t="s">
        <v>242</v>
      </c>
      <c r="H791" t="s">
        <v>1024</v>
      </c>
      <c r="I791" t="s">
        <v>810</v>
      </c>
      <c r="J791" t="s">
        <v>1259</v>
      </c>
      <c r="K791" t="s">
        <v>75</v>
      </c>
      <c r="L791" t="s">
        <v>242</v>
      </c>
      <c r="M791" t="s">
        <v>242</v>
      </c>
      <c r="N791" t="s">
        <v>990</v>
      </c>
      <c r="O791">
        <v>50847</v>
      </c>
      <c r="P791">
        <v>50847</v>
      </c>
      <c r="Q791">
        <v>-349</v>
      </c>
      <c r="R791">
        <v>21445</v>
      </c>
      <c r="S791">
        <v>9392</v>
      </c>
      <c r="T791">
        <v>3431</v>
      </c>
      <c r="U791">
        <v>72641</v>
      </c>
      <c r="V791">
        <v>50847</v>
      </c>
      <c r="W791">
        <v>0</v>
      </c>
      <c r="X791">
        <v>11208</v>
      </c>
      <c r="Y791">
        <v>4003</v>
      </c>
      <c r="Z791">
        <v>3431</v>
      </c>
      <c r="AA791">
        <v>62055</v>
      </c>
      <c r="AB791">
        <v>11</v>
      </c>
      <c r="AC791">
        <v>6</v>
      </c>
      <c r="AD791">
        <v>24</v>
      </c>
      <c r="AE791">
        <v>23</v>
      </c>
      <c r="AF791">
        <v>56</v>
      </c>
      <c r="AG791">
        <v>29</v>
      </c>
      <c r="AH791">
        <v>9</v>
      </c>
      <c r="AI791">
        <v>5</v>
      </c>
      <c r="AJ791">
        <v>20</v>
      </c>
      <c r="AK791">
        <v>18</v>
      </c>
      <c r="AL791">
        <v>41</v>
      </c>
      <c r="AM791">
        <v>24</v>
      </c>
      <c r="AN791">
        <v>3</v>
      </c>
      <c r="AO791">
        <v>0</v>
      </c>
      <c r="AP791">
        <v>4</v>
      </c>
      <c r="AQ791">
        <v>3</v>
      </c>
      <c r="AR791">
        <v>6</v>
      </c>
      <c r="AS791">
        <v>7</v>
      </c>
      <c r="AT791">
        <v>16500</v>
      </c>
      <c r="AU791">
        <v>1999</v>
      </c>
      <c r="AV791">
        <v>12498</v>
      </c>
      <c r="AW791">
        <v>8319</v>
      </c>
      <c r="AX791">
        <v>8963</v>
      </c>
      <c r="AY791">
        <v>0</v>
      </c>
      <c r="AZ791">
        <v>0</v>
      </c>
      <c r="BA791">
        <v>0</v>
      </c>
      <c r="BB791">
        <v>0</v>
      </c>
      <c r="BC791">
        <v>13007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6677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6665</v>
      </c>
      <c r="BQ791">
        <v>0</v>
      </c>
      <c r="BR791">
        <v>0</v>
      </c>
      <c r="BS791">
        <v>0</v>
      </c>
      <c r="BT791">
        <v>0</v>
      </c>
      <c r="BU791">
        <v>4</v>
      </c>
      <c r="BV791">
        <v>4</v>
      </c>
      <c r="BW791">
        <v>1</v>
      </c>
      <c r="BX791">
        <v>3</v>
      </c>
      <c r="BY791">
        <v>7</v>
      </c>
      <c r="BZ791">
        <v>0</v>
      </c>
      <c r="CA791">
        <v>2</v>
      </c>
      <c r="CB791">
        <v>13</v>
      </c>
      <c r="CC791">
        <v>20</v>
      </c>
      <c r="CD791">
        <v>14</v>
      </c>
      <c r="CE791">
        <v>24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 t="s">
        <v>2</v>
      </c>
      <c r="CP791" t="s">
        <v>44</v>
      </c>
      <c r="CQ791" t="s">
        <v>864</v>
      </c>
      <c r="CR791" t="s">
        <v>865</v>
      </c>
      <c r="CS791" t="s">
        <v>808</v>
      </c>
      <c r="CT791" t="s">
        <v>860</v>
      </c>
      <c r="CU791" t="s">
        <v>854</v>
      </c>
      <c r="CV791" t="s">
        <v>810</v>
      </c>
      <c r="CW791">
        <v>2018</v>
      </c>
      <c r="CX791">
        <v>9</v>
      </c>
      <c r="CY791" t="s">
        <v>74</v>
      </c>
      <c r="CZ791" t="s">
        <v>234</v>
      </c>
      <c r="DA791" t="s">
        <v>70</v>
      </c>
      <c r="DB791" t="s">
        <v>807</v>
      </c>
      <c r="DC791" t="s">
        <v>809</v>
      </c>
      <c r="DD791" t="s">
        <v>812</v>
      </c>
      <c r="DE791" t="s">
        <v>811</v>
      </c>
      <c r="DF791">
        <v>8</v>
      </c>
      <c r="DG791" t="s">
        <v>991</v>
      </c>
      <c r="DH791" t="s">
        <v>75</v>
      </c>
      <c r="DI791" t="s">
        <v>75</v>
      </c>
      <c r="DJ791" t="s">
        <v>75</v>
      </c>
      <c r="DK791" t="s">
        <v>75</v>
      </c>
    </row>
    <row r="792" spans="1:115" x14ac:dyDescent="0.35">
      <c r="A792" t="s">
        <v>860</v>
      </c>
      <c r="B792" t="s">
        <v>985</v>
      </c>
      <c r="C792" t="s">
        <v>986</v>
      </c>
      <c r="D792" t="s">
        <v>1023</v>
      </c>
      <c r="E792" t="s">
        <v>988</v>
      </c>
      <c r="F792" t="s">
        <v>989</v>
      </c>
      <c r="G792" t="s">
        <v>242</v>
      </c>
      <c r="H792" t="s">
        <v>1024</v>
      </c>
      <c r="I792" t="s">
        <v>88</v>
      </c>
      <c r="J792" t="s">
        <v>1038</v>
      </c>
      <c r="K792" t="s">
        <v>75</v>
      </c>
      <c r="L792" t="s">
        <v>242</v>
      </c>
      <c r="M792" t="s">
        <v>242</v>
      </c>
      <c r="N792" t="s">
        <v>990</v>
      </c>
      <c r="O792">
        <v>0</v>
      </c>
      <c r="P792">
        <v>0</v>
      </c>
      <c r="Q792">
        <v>-194</v>
      </c>
      <c r="R792">
        <v>-194</v>
      </c>
      <c r="S792">
        <v>3159</v>
      </c>
      <c r="T792">
        <v>4085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48</v>
      </c>
      <c r="AA792">
        <v>0</v>
      </c>
      <c r="AB792">
        <v>0</v>
      </c>
      <c r="AC792">
        <v>0</v>
      </c>
      <c r="AD792">
        <v>0</v>
      </c>
      <c r="AE792">
        <v>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755</v>
      </c>
      <c r="AV792">
        <v>1926</v>
      </c>
      <c r="AW792">
        <v>3752</v>
      </c>
      <c r="AX792">
        <v>4129</v>
      </c>
      <c r="AY792">
        <v>0</v>
      </c>
      <c r="AZ792">
        <v>0</v>
      </c>
      <c r="BA792">
        <v>0</v>
      </c>
      <c r="BB792">
        <v>7954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2</v>
      </c>
      <c r="BV792">
        <v>0</v>
      </c>
      <c r="BW792">
        <v>2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 t="s">
        <v>2</v>
      </c>
      <c r="CP792" t="s">
        <v>44</v>
      </c>
      <c r="CQ792" t="s">
        <v>866</v>
      </c>
      <c r="CR792" t="s">
        <v>867</v>
      </c>
      <c r="CS792" t="s">
        <v>87</v>
      </c>
      <c r="CT792" t="s">
        <v>860</v>
      </c>
      <c r="CU792" t="s">
        <v>851</v>
      </c>
      <c r="CV792" t="s">
        <v>88</v>
      </c>
      <c r="CW792">
        <v>2016</v>
      </c>
      <c r="CX792">
        <v>4</v>
      </c>
      <c r="CY792" t="s">
        <v>80</v>
      </c>
      <c r="CZ792" t="s">
        <v>76</v>
      </c>
      <c r="DA792" t="s">
        <v>70</v>
      </c>
      <c r="DB792" t="s">
        <v>70</v>
      </c>
      <c r="DC792" t="s">
        <v>86</v>
      </c>
      <c r="DD792" t="s">
        <v>90</v>
      </c>
      <c r="DE792" t="s">
        <v>89</v>
      </c>
      <c r="DF792">
        <v>0</v>
      </c>
      <c r="DG792" t="s">
        <v>991</v>
      </c>
      <c r="DH792" t="s">
        <v>75</v>
      </c>
      <c r="DI792" t="s">
        <v>75</v>
      </c>
      <c r="DJ792" t="s">
        <v>75</v>
      </c>
      <c r="DK792" t="s">
        <v>75</v>
      </c>
    </row>
    <row r="793" spans="1:115" x14ac:dyDescent="0.35">
      <c r="A793" t="s">
        <v>860</v>
      </c>
      <c r="B793" t="s">
        <v>1010</v>
      </c>
      <c r="C793" t="s">
        <v>1011</v>
      </c>
      <c r="D793" t="s">
        <v>1249</v>
      </c>
      <c r="E793" t="s">
        <v>988</v>
      </c>
      <c r="F793" t="s">
        <v>1013</v>
      </c>
      <c r="G793" t="s">
        <v>242</v>
      </c>
      <c r="H793" t="s">
        <v>1024</v>
      </c>
      <c r="I793" t="s">
        <v>1279</v>
      </c>
      <c r="J793" t="s">
        <v>1280</v>
      </c>
      <c r="K793" t="s">
        <v>75</v>
      </c>
      <c r="L793" t="s">
        <v>242</v>
      </c>
      <c r="M793" t="s">
        <v>242</v>
      </c>
      <c r="N793" t="s">
        <v>990</v>
      </c>
      <c r="O793">
        <v>-1077</v>
      </c>
      <c r="P793">
        <v>-1077</v>
      </c>
      <c r="Q793">
        <v>11754</v>
      </c>
      <c r="R793">
        <v>21616</v>
      </c>
      <c r="S793">
        <v>15993</v>
      </c>
      <c r="T793">
        <v>2070</v>
      </c>
      <c r="U793">
        <v>8785</v>
      </c>
      <c r="V793">
        <v>0</v>
      </c>
      <c r="W793">
        <v>0</v>
      </c>
      <c r="X793">
        <v>-330</v>
      </c>
      <c r="Y793">
        <v>8376</v>
      </c>
      <c r="Z793">
        <v>2070</v>
      </c>
      <c r="AA793">
        <v>-330</v>
      </c>
      <c r="AB793">
        <v>0</v>
      </c>
      <c r="AC793">
        <v>3</v>
      </c>
      <c r="AD793">
        <v>4</v>
      </c>
      <c r="AE793">
        <v>15</v>
      </c>
      <c r="AF793">
        <v>13</v>
      </c>
      <c r="AG793">
        <v>1</v>
      </c>
      <c r="AH793">
        <v>0</v>
      </c>
      <c r="AI793">
        <v>0</v>
      </c>
      <c r="AJ793">
        <v>1</v>
      </c>
      <c r="AK793">
        <v>12</v>
      </c>
      <c r="AL793">
        <v>11</v>
      </c>
      <c r="AM793">
        <v>1</v>
      </c>
      <c r="AN793">
        <v>0</v>
      </c>
      <c r="AO793">
        <v>0</v>
      </c>
      <c r="AP793">
        <v>1</v>
      </c>
      <c r="AQ793">
        <v>4</v>
      </c>
      <c r="AR793">
        <v>2</v>
      </c>
      <c r="AS793">
        <v>1</v>
      </c>
      <c r="AT793">
        <v>3511</v>
      </c>
      <c r="AU793">
        <v>3983</v>
      </c>
      <c r="AV793">
        <v>19959</v>
      </c>
      <c r="AW793">
        <v>12439</v>
      </c>
      <c r="AX793">
        <v>396</v>
      </c>
      <c r="AY793">
        <v>0</v>
      </c>
      <c r="AZ793">
        <v>0</v>
      </c>
      <c r="BA793">
        <v>0</v>
      </c>
      <c r="BB793">
        <v>624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5794</v>
      </c>
      <c r="BI793">
        <v>8662</v>
      </c>
      <c r="BJ793">
        <v>13272</v>
      </c>
      <c r="BK793">
        <v>0</v>
      </c>
      <c r="BL793">
        <v>0</v>
      </c>
      <c r="BM793">
        <v>0</v>
      </c>
      <c r="BN793">
        <v>0</v>
      </c>
      <c r="BO793">
        <v>8662</v>
      </c>
      <c r="BP793">
        <v>4546</v>
      </c>
      <c r="BQ793">
        <v>0</v>
      </c>
      <c r="BR793">
        <v>8662</v>
      </c>
      <c r="BS793">
        <v>0</v>
      </c>
      <c r="BT793">
        <v>9200</v>
      </c>
      <c r="BU793">
        <v>6</v>
      </c>
      <c r="BV793">
        <v>1</v>
      </c>
      <c r="BW793">
        <v>5</v>
      </c>
      <c r="BX793">
        <v>0</v>
      </c>
      <c r="BY793">
        <v>1</v>
      </c>
      <c r="BZ793">
        <v>0</v>
      </c>
      <c r="CA793">
        <v>0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 t="s">
        <v>2</v>
      </c>
      <c r="CP793" t="s">
        <v>44</v>
      </c>
      <c r="CQ793" t="s">
        <v>864</v>
      </c>
      <c r="CR793" t="s">
        <v>865</v>
      </c>
      <c r="CS793" t="s">
        <v>799</v>
      </c>
      <c r="CT793" t="s">
        <v>860</v>
      </c>
      <c r="CU793" t="s">
        <v>854</v>
      </c>
      <c r="CV793" t="s">
        <v>798</v>
      </c>
      <c r="CW793">
        <v>2019</v>
      </c>
      <c r="CX793">
        <v>6</v>
      </c>
      <c r="CY793" t="s">
        <v>80</v>
      </c>
      <c r="CZ793" t="s">
        <v>788</v>
      </c>
      <c r="DA793" t="s">
        <v>70</v>
      </c>
      <c r="DB793" t="s">
        <v>782</v>
      </c>
      <c r="DC793" t="s">
        <v>784</v>
      </c>
      <c r="DD793" t="s">
        <v>75</v>
      </c>
      <c r="DE793" t="s">
        <v>75</v>
      </c>
      <c r="DF793">
        <v>1</v>
      </c>
      <c r="DG793" t="s">
        <v>991</v>
      </c>
      <c r="DH793" t="s">
        <v>75</v>
      </c>
      <c r="DI793" t="s">
        <v>75</v>
      </c>
      <c r="DJ793" t="s">
        <v>75</v>
      </c>
      <c r="DK793" t="s">
        <v>75</v>
      </c>
    </row>
    <row r="794" spans="1:115" x14ac:dyDescent="0.35">
      <c r="A794" t="s">
        <v>860</v>
      </c>
      <c r="B794" t="s">
        <v>1045</v>
      </c>
      <c r="C794" t="s">
        <v>1197</v>
      </c>
      <c r="D794" t="s">
        <v>1198</v>
      </c>
      <c r="E794" t="s">
        <v>988</v>
      </c>
      <c r="F794" t="s">
        <v>1199</v>
      </c>
      <c r="G794" t="s">
        <v>242</v>
      </c>
      <c r="H794" t="s">
        <v>1024</v>
      </c>
      <c r="I794" t="s">
        <v>700</v>
      </c>
      <c r="J794" t="s">
        <v>1200</v>
      </c>
      <c r="K794" t="s">
        <v>75</v>
      </c>
      <c r="L794" t="s">
        <v>242</v>
      </c>
      <c r="M794" t="s">
        <v>700</v>
      </c>
      <c r="N794" t="s">
        <v>990</v>
      </c>
      <c r="O794">
        <v>0</v>
      </c>
      <c r="P794">
        <v>0</v>
      </c>
      <c r="Q794">
        <v>0</v>
      </c>
      <c r="R794">
        <v>0</v>
      </c>
      <c r="S794">
        <v>-675</v>
      </c>
      <c r="T794">
        <v>32770</v>
      </c>
      <c r="U794">
        <v>0</v>
      </c>
      <c r="V794">
        <v>0</v>
      </c>
      <c r="W794">
        <v>0</v>
      </c>
      <c r="X794">
        <v>0</v>
      </c>
      <c r="Y794">
        <v>-675</v>
      </c>
      <c r="Z794">
        <v>32770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-675</v>
      </c>
      <c r="AX794">
        <v>32770</v>
      </c>
      <c r="AY794">
        <v>0</v>
      </c>
      <c r="AZ794">
        <v>0</v>
      </c>
      <c r="BA794">
        <v>0</v>
      </c>
      <c r="BB794">
        <v>0</v>
      </c>
      <c r="BC794">
        <v>-1</v>
      </c>
      <c r="BD794">
        <v>0</v>
      </c>
      <c r="BE794">
        <v>0</v>
      </c>
      <c r="BF794">
        <v>0</v>
      </c>
      <c r="BG794">
        <v>0</v>
      </c>
      <c r="BH794">
        <v>1103</v>
      </c>
      <c r="BI794">
        <v>0</v>
      </c>
      <c r="BJ794">
        <v>1103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 t="s">
        <v>2</v>
      </c>
      <c r="CP794" t="s">
        <v>44</v>
      </c>
      <c r="CQ794" t="s">
        <v>862</v>
      </c>
      <c r="CR794" t="s">
        <v>863</v>
      </c>
      <c r="CS794" t="s">
        <v>698</v>
      </c>
      <c r="CT794" t="s">
        <v>860</v>
      </c>
      <c r="CU794" t="s">
        <v>856</v>
      </c>
      <c r="CV794" t="s">
        <v>700</v>
      </c>
      <c r="CW794">
        <v>2012</v>
      </c>
      <c r="CX794">
        <v>7</v>
      </c>
      <c r="CY794" t="s">
        <v>74</v>
      </c>
      <c r="CZ794" t="s">
        <v>703</v>
      </c>
      <c r="DA794" t="s">
        <v>70</v>
      </c>
      <c r="DB794" t="s">
        <v>698</v>
      </c>
      <c r="DC794" t="s">
        <v>699</v>
      </c>
      <c r="DD794" t="s">
        <v>702</v>
      </c>
      <c r="DE794" t="s">
        <v>701</v>
      </c>
      <c r="DF794">
        <v>0</v>
      </c>
      <c r="DG794" t="s">
        <v>991</v>
      </c>
      <c r="DH794" t="s">
        <v>75</v>
      </c>
      <c r="DI794" t="s">
        <v>75</v>
      </c>
      <c r="DJ794" t="s">
        <v>75</v>
      </c>
      <c r="DK794" t="s">
        <v>75</v>
      </c>
    </row>
    <row r="795" spans="1:115" x14ac:dyDescent="0.35">
      <c r="A795" t="s">
        <v>860</v>
      </c>
      <c r="B795" t="s">
        <v>985</v>
      </c>
      <c r="C795" t="s">
        <v>986</v>
      </c>
      <c r="D795" t="s">
        <v>1063</v>
      </c>
      <c r="E795" t="s">
        <v>988</v>
      </c>
      <c r="F795" t="s">
        <v>989</v>
      </c>
      <c r="G795" t="s">
        <v>242</v>
      </c>
      <c r="H795" t="s">
        <v>1024</v>
      </c>
      <c r="I795" t="s">
        <v>185</v>
      </c>
      <c r="J795" t="s">
        <v>1079</v>
      </c>
      <c r="K795" t="s">
        <v>75</v>
      </c>
      <c r="L795" t="s">
        <v>242</v>
      </c>
      <c r="M795" t="s">
        <v>242</v>
      </c>
      <c r="N795" t="s">
        <v>990</v>
      </c>
      <c r="O795">
        <v>-777</v>
      </c>
      <c r="P795">
        <v>-777</v>
      </c>
      <c r="Q795">
        <v>2011</v>
      </c>
      <c r="R795">
        <v>8032</v>
      </c>
      <c r="S795">
        <v>2787</v>
      </c>
      <c r="T795">
        <v>0</v>
      </c>
      <c r="U795">
        <v>5244</v>
      </c>
      <c r="V795">
        <v>452</v>
      </c>
      <c r="W795">
        <v>2011</v>
      </c>
      <c r="X795">
        <v>5245</v>
      </c>
      <c r="Y795">
        <v>2787</v>
      </c>
      <c r="Z795">
        <v>0</v>
      </c>
      <c r="AA795">
        <v>3686</v>
      </c>
      <c r="AB795">
        <v>4</v>
      </c>
      <c r="AC795">
        <v>6</v>
      </c>
      <c r="AD795">
        <v>14</v>
      </c>
      <c r="AE795">
        <v>3</v>
      </c>
      <c r="AF795">
        <v>0</v>
      </c>
      <c r="AG795">
        <v>12</v>
      </c>
      <c r="AH795">
        <v>4</v>
      </c>
      <c r="AI795">
        <v>5</v>
      </c>
      <c r="AJ795">
        <v>12</v>
      </c>
      <c r="AK795">
        <v>2</v>
      </c>
      <c r="AL795">
        <v>0</v>
      </c>
      <c r="AM795">
        <v>11</v>
      </c>
      <c r="AN795">
        <v>2</v>
      </c>
      <c r="AO795">
        <v>2</v>
      </c>
      <c r="AP795">
        <v>7</v>
      </c>
      <c r="AQ795">
        <v>2</v>
      </c>
      <c r="AR795">
        <v>0</v>
      </c>
      <c r="AS795">
        <v>7</v>
      </c>
      <c r="AT795">
        <v>1929</v>
      </c>
      <c r="AU795">
        <v>852</v>
      </c>
      <c r="AV795">
        <v>6024</v>
      </c>
      <c r="AW795">
        <v>596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1391</v>
      </c>
      <c r="BI795">
        <v>0</v>
      </c>
      <c r="BJ795">
        <v>2949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1551</v>
      </c>
      <c r="BQ795">
        <v>0</v>
      </c>
      <c r="BR795">
        <v>0</v>
      </c>
      <c r="BS795">
        <v>0</v>
      </c>
      <c r="BT795">
        <v>0</v>
      </c>
      <c r="BU795">
        <v>4</v>
      </c>
      <c r="BV795">
        <v>1</v>
      </c>
      <c r="BW795">
        <v>0</v>
      </c>
      <c r="BX795">
        <v>4</v>
      </c>
      <c r="BY795">
        <v>7</v>
      </c>
      <c r="BZ795">
        <v>3</v>
      </c>
      <c r="CA795">
        <v>3</v>
      </c>
      <c r="CB795">
        <v>9</v>
      </c>
      <c r="CC795">
        <v>10</v>
      </c>
      <c r="CD795">
        <v>9</v>
      </c>
      <c r="CE795">
        <v>11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 t="s">
        <v>2</v>
      </c>
      <c r="CP795" t="s">
        <v>44</v>
      </c>
      <c r="CQ795" t="s">
        <v>868</v>
      </c>
      <c r="CR795" t="s">
        <v>869</v>
      </c>
      <c r="CS795" t="s">
        <v>184</v>
      </c>
      <c r="CT795" t="s">
        <v>860</v>
      </c>
      <c r="CU795" t="s">
        <v>851</v>
      </c>
      <c r="CV795" t="s">
        <v>185</v>
      </c>
      <c r="CW795">
        <v>2020</v>
      </c>
      <c r="CX795">
        <v>7</v>
      </c>
      <c r="CY795" t="s">
        <v>74</v>
      </c>
      <c r="CZ795" t="s">
        <v>76</v>
      </c>
      <c r="DA795" t="s">
        <v>70</v>
      </c>
      <c r="DB795" t="s">
        <v>70</v>
      </c>
      <c r="DC795" t="s">
        <v>135</v>
      </c>
      <c r="DD795" t="s">
        <v>187</v>
      </c>
      <c r="DE795" t="s">
        <v>186</v>
      </c>
      <c r="DF795">
        <v>6</v>
      </c>
      <c r="DG795" t="s">
        <v>991</v>
      </c>
      <c r="DH795" t="s">
        <v>75</v>
      </c>
      <c r="DI795" t="s">
        <v>75</v>
      </c>
      <c r="DJ795" t="s">
        <v>75</v>
      </c>
      <c r="DK795" t="s">
        <v>75</v>
      </c>
    </row>
    <row r="796" spans="1:115" x14ac:dyDescent="0.35">
      <c r="A796" t="s">
        <v>860</v>
      </c>
      <c r="B796" t="s">
        <v>994</v>
      </c>
      <c r="C796" t="s">
        <v>1004</v>
      </c>
      <c r="D796" t="s">
        <v>1005</v>
      </c>
      <c r="E796" t="s">
        <v>988</v>
      </c>
      <c r="F796" t="s">
        <v>1006</v>
      </c>
      <c r="G796" t="s">
        <v>75</v>
      </c>
      <c r="H796" t="s">
        <v>75</v>
      </c>
      <c r="I796" t="s">
        <v>304</v>
      </c>
      <c r="J796" t="s">
        <v>1009</v>
      </c>
      <c r="K796" t="s">
        <v>75</v>
      </c>
      <c r="L796" t="s">
        <v>242</v>
      </c>
      <c r="M796" t="s">
        <v>304</v>
      </c>
      <c r="N796" t="s">
        <v>990</v>
      </c>
      <c r="O796">
        <v>-695</v>
      </c>
      <c r="P796">
        <v>-695</v>
      </c>
      <c r="Q796">
        <v>876</v>
      </c>
      <c r="R796">
        <v>8218</v>
      </c>
      <c r="S796">
        <v>8597</v>
      </c>
      <c r="T796">
        <v>4937</v>
      </c>
      <c r="U796">
        <v>6647</v>
      </c>
      <c r="V796">
        <v>-454</v>
      </c>
      <c r="W796">
        <v>-27</v>
      </c>
      <c r="X796">
        <v>2866</v>
      </c>
      <c r="Y796">
        <v>2946</v>
      </c>
      <c r="Z796">
        <v>4937</v>
      </c>
      <c r="AA796">
        <v>2439</v>
      </c>
      <c r="AB796">
        <v>0</v>
      </c>
      <c r="AC796">
        <v>2</v>
      </c>
      <c r="AD796">
        <v>8</v>
      </c>
      <c r="AE796">
        <v>6</v>
      </c>
      <c r="AF796">
        <v>11</v>
      </c>
      <c r="AG796">
        <v>6</v>
      </c>
      <c r="AH796">
        <v>0</v>
      </c>
      <c r="AI796">
        <v>2</v>
      </c>
      <c r="AJ796">
        <v>8</v>
      </c>
      <c r="AK796">
        <v>6</v>
      </c>
      <c r="AL796">
        <v>10</v>
      </c>
      <c r="AM796">
        <v>6</v>
      </c>
      <c r="AN796">
        <v>0</v>
      </c>
      <c r="AO796">
        <v>1</v>
      </c>
      <c r="AP796">
        <v>4</v>
      </c>
      <c r="AQ796">
        <v>3</v>
      </c>
      <c r="AR796">
        <v>8</v>
      </c>
      <c r="AS796">
        <v>3</v>
      </c>
      <c r="AT796">
        <v>1761</v>
      </c>
      <c r="AU796">
        <v>1718</v>
      </c>
      <c r="AV796">
        <v>7524</v>
      </c>
      <c r="AW796">
        <v>6863</v>
      </c>
      <c r="AX796">
        <v>2734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1403</v>
      </c>
      <c r="BI796">
        <v>1403</v>
      </c>
      <c r="BJ796">
        <v>6472</v>
      </c>
      <c r="BK796">
        <v>0</v>
      </c>
      <c r="BL796">
        <v>0</v>
      </c>
      <c r="BM796">
        <v>0</v>
      </c>
      <c r="BN796">
        <v>0</v>
      </c>
      <c r="BO796">
        <v>1403</v>
      </c>
      <c r="BP796">
        <v>4010</v>
      </c>
      <c r="BQ796">
        <v>0</v>
      </c>
      <c r="BR796">
        <v>1403</v>
      </c>
      <c r="BS796">
        <v>0</v>
      </c>
      <c r="BT796">
        <v>1403</v>
      </c>
      <c r="BU796">
        <v>9</v>
      </c>
      <c r="BV796">
        <v>5</v>
      </c>
      <c r="BW796">
        <v>6</v>
      </c>
      <c r="BX796">
        <v>1</v>
      </c>
      <c r="BY796">
        <v>3</v>
      </c>
      <c r="BZ796">
        <v>0</v>
      </c>
      <c r="CA796">
        <v>1</v>
      </c>
      <c r="CB796">
        <v>2</v>
      </c>
      <c r="CC796">
        <v>6</v>
      </c>
      <c r="CD796">
        <v>2</v>
      </c>
      <c r="CE796">
        <v>6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 t="s">
        <v>2</v>
      </c>
      <c r="CP796" t="s">
        <v>44</v>
      </c>
      <c r="CQ796" t="s">
        <v>868</v>
      </c>
      <c r="CR796" t="s">
        <v>869</v>
      </c>
      <c r="CS796" t="s">
        <v>289</v>
      </c>
      <c r="CT796" t="s">
        <v>860</v>
      </c>
      <c r="CU796" t="s">
        <v>852</v>
      </c>
      <c r="CV796" t="s">
        <v>290</v>
      </c>
      <c r="CW796">
        <v>2014</v>
      </c>
      <c r="CX796">
        <v>1</v>
      </c>
      <c r="CY796" t="s">
        <v>74</v>
      </c>
      <c r="CZ796" t="s">
        <v>217</v>
      </c>
      <c r="DA796" t="s">
        <v>70</v>
      </c>
      <c r="DB796" t="s">
        <v>283</v>
      </c>
      <c r="DC796" t="s">
        <v>285</v>
      </c>
      <c r="DD796" t="s">
        <v>292</v>
      </c>
      <c r="DE796" t="s">
        <v>291</v>
      </c>
      <c r="DF796">
        <v>7</v>
      </c>
      <c r="DG796" t="s">
        <v>991</v>
      </c>
      <c r="DH796" t="s">
        <v>75</v>
      </c>
      <c r="DI796" t="s">
        <v>75</v>
      </c>
      <c r="DJ796" t="s">
        <v>75</v>
      </c>
      <c r="DK796" t="s">
        <v>75</v>
      </c>
    </row>
    <row r="797" spans="1:115" x14ac:dyDescent="0.35">
      <c r="A797" t="s">
        <v>860</v>
      </c>
      <c r="B797" t="s">
        <v>994</v>
      </c>
      <c r="C797" t="s">
        <v>1004</v>
      </c>
      <c r="D797" t="s">
        <v>1005</v>
      </c>
      <c r="E797" t="s">
        <v>988</v>
      </c>
      <c r="F797" t="s">
        <v>1006</v>
      </c>
      <c r="G797" t="s">
        <v>242</v>
      </c>
      <c r="H797" t="s">
        <v>1024</v>
      </c>
      <c r="I797" t="s">
        <v>304</v>
      </c>
      <c r="J797" t="s">
        <v>1009</v>
      </c>
      <c r="K797" t="s">
        <v>75</v>
      </c>
      <c r="L797" t="s">
        <v>242</v>
      </c>
      <c r="M797" t="s">
        <v>304</v>
      </c>
      <c r="N797" t="s">
        <v>990</v>
      </c>
      <c r="O797">
        <v>0</v>
      </c>
      <c r="P797">
        <v>0</v>
      </c>
      <c r="Q797">
        <v>890</v>
      </c>
      <c r="R797">
        <v>3631</v>
      </c>
      <c r="S797">
        <v>6391</v>
      </c>
      <c r="T797">
        <v>4195</v>
      </c>
      <c r="U797">
        <v>2741</v>
      </c>
      <c r="V797">
        <v>0</v>
      </c>
      <c r="W797">
        <v>0</v>
      </c>
      <c r="X797">
        <v>2741</v>
      </c>
      <c r="Y797">
        <v>5891</v>
      </c>
      <c r="Z797">
        <v>2373</v>
      </c>
      <c r="AA797">
        <v>2741</v>
      </c>
      <c r="AB797">
        <v>0</v>
      </c>
      <c r="AC797">
        <v>0</v>
      </c>
      <c r="AD797">
        <v>2</v>
      </c>
      <c r="AE797">
        <v>3</v>
      </c>
      <c r="AF797">
        <v>2</v>
      </c>
      <c r="AG797">
        <v>2</v>
      </c>
      <c r="AH797">
        <v>0</v>
      </c>
      <c r="AI797">
        <v>0</v>
      </c>
      <c r="AJ797">
        <v>2</v>
      </c>
      <c r="AK797">
        <v>3</v>
      </c>
      <c r="AL797">
        <v>2</v>
      </c>
      <c r="AM797">
        <v>2</v>
      </c>
      <c r="AN797">
        <v>0</v>
      </c>
      <c r="AO797">
        <v>0</v>
      </c>
      <c r="AP797">
        <v>1</v>
      </c>
      <c r="AQ797">
        <v>3</v>
      </c>
      <c r="AR797">
        <v>1</v>
      </c>
      <c r="AS797">
        <v>1</v>
      </c>
      <c r="AT797">
        <v>1320</v>
      </c>
      <c r="AU797">
        <v>1635</v>
      </c>
      <c r="AV797">
        <v>3540</v>
      </c>
      <c r="AW797">
        <v>6594</v>
      </c>
      <c r="AX797">
        <v>435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890</v>
      </c>
      <c r="BI797">
        <v>1390</v>
      </c>
      <c r="BJ797">
        <v>890</v>
      </c>
      <c r="BK797">
        <v>0</v>
      </c>
      <c r="BL797">
        <v>0</v>
      </c>
      <c r="BM797">
        <v>0</v>
      </c>
      <c r="BN797">
        <v>0</v>
      </c>
      <c r="BO797">
        <v>890</v>
      </c>
      <c r="BP797">
        <v>0</v>
      </c>
      <c r="BQ797">
        <v>0</v>
      </c>
      <c r="BR797">
        <v>890</v>
      </c>
      <c r="BS797">
        <v>0</v>
      </c>
      <c r="BT797">
        <v>890</v>
      </c>
      <c r="BU797">
        <v>3</v>
      </c>
      <c r="BV797">
        <v>0</v>
      </c>
      <c r="BW797">
        <v>1</v>
      </c>
      <c r="BX797">
        <v>0</v>
      </c>
      <c r="BY797">
        <v>1</v>
      </c>
      <c r="BZ797">
        <v>0</v>
      </c>
      <c r="CA797">
        <v>0</v>
      </c>
      <c r="CB797">
        <v>0</v>
      </c>
      <c r="CC797">
        <v>2</v>
      </c>
      <c r="CD797">
        <v>0</v>
      </c>
      <c r="CE797">
        <v>2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 t="s">
        <v>2</v>
      </c>
      <c r="CP797" t="s">
        <v>44</v>
      </c>
      <c r="CQ797" t="s">
        <v>868</v>
      </c>
      <c r="CR797" t="s">
        <v>869</v>
      </c>
      <c r="CS797" t="s">
        <v>352</v>
      </c>
      <c r="CT797" t="s">
        <v>860</v>
      </c>
      <c r="CU797" t="s">
        <v>852</v>
      </c>
      <c r="CV797" t="s">
        <v>353</v>
      </c>
      <c r="CW797">
        <v>2019</v>
      </c>
      <c r="CX797">
        <v>10</v>
      </c>
      <c r="CY797" t="s">
        <v>74</v>
      </c>
      <c r="CZ797" t="s">
        <v>217</v>
      </c>
      <c r="DA797" t="s">
        <v>70</v>
      </c>
      <c r="DB797" t="s">
        <v>283</v>
      </c>
      <c r="DC797" t="s">
        <v>285</v>
      </c>
      <c r="DD797" t="s">
        <v>216</v>
      </c>
      <c r="DE797" t="s">
        <v>354</v>
      </c>
      <c r="DF797">
        <v>1</v>
      </c>
      <c r="DG797" t="s">
        <v>991</v>
      </c>
      <c r="DH797" t="s">
        <v>75</v>
      </c>
      <c r="DI797" t="s">
        <v>75</v>
      </c>
      <c r="DJ797" t="s">
        <v>75</v>
      </c>
      <c r="DK797" t="s">
        <v>75</v>
      </c>
    </row>
    <row r="798" spans="1:115" x14ac:dyDescent="0.35">
      <c r="A798" t="s">
        <v>860</v>
      </c>
      <c r="B798" t="s">
        <v>985</v>
      </c>
      <c r="C798" t="s">
        <v>1017</v>
      </c>
      <c r="D798" t="s">
        <v>1030</v>
      </c>
      <c r="E798" t="s">
        <v>988</v>
      </c>
      <c r="F798" t="s">
        <v>1019</v>
      </c>
      <c r="G798" t="s">
        <v>242</v>
      </c>
      <c r="H798" t="s">
        <v>1024</v>
      </c>
      <c r="I798" t="s">
        <v>1155</v>
      </c>
      <c r="J798" t="s">
        <v>1156</v>
      </c>
      <c r="K798" t="s">
        <v>75</v>
      </c>
      <c r="L798" t="s">
        <v>242</v>
      </c>
      <c r="M798" t="s">
        <v>242</v>
      </c>
      <c r="N798" t="s">
        <v>990</v>
      </c>
      <c r="O798">
        <v>0</v>
      </c>
      <c r="P798">
        <v>0</v>
      </c>
      <c r="Q798">
        <v>1022</v>
      </c>
      <c r="R798">
        <v>4980</v>
      </c>
      <c r="S798">
        <v>2439</v>
      </c>
      <c r="T798">
        <v>2355</v>
      </c>
      <c r="U798">
        <v>3958</v>
      </c>
      <c r="V798">
        <v>0</v>
      </c>
      <c r="W798">
        <v>0</v>
      </c>
      <c r="X798">
        <v>3958</v>
      </c>
      <c r="Y798">
        <v>0</v>
      </c>
      <c r="Z798">
        <v>2355</v>
      </c>
      <c r="AA798">
        <v>3958</v>
      </c>
      <c r="AB798">
        <v>1</v>
      </c>
      <c r="AC798">
        <v>0</v>
      </c>
      <c r="AD798">
        <v>1</v>
      </c>
      <c r="AE798">
        <v>3</v>
      </c>
      <c r="AF798">
        <v>6</v>
      </c>
      <c r="AG798">
        <v>2</v>
      </c>
      <c r="AH798">
        <v>1</v>
      </c>
      <c r="AI798">
        <v>0</v>
      </c>
      <c r="AJ798">
        <v>1</v>
      </c>
      <c r="AK798">
        <v>2</v>
      </c>
      <c r="AL798">
        <v>6</v>
      </c>
      <c r="AM798">
        <v>2</v>
      </c>
      <c r="AN798">
        <v>0</v>
      </c>
      <c r="AO798">
        <v>0</v>
      </c>
      <c r="AP798">
        <v>1</v>
      </c>
      <c r="AQ798">
        <v>0</v>
      </c>
      <c r="AR798">
        <v>2</v>
      </c>
      <c r="AS798">
        <v>1</v>
      </c>
      <c r="AT798">
        <v>1141</v>
      </c>
      <c r="AU798">
        <v>610</v>
      </c>
      <c r="AV798">
        <v>2347</v>
      </c>
      <c r="AW798">
        <v>2430</v>
      </c>
      <c r="AX798">
        <v>1719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1022</v>
      </c>
      <c r="BI798">
        <v>917</v>
      </c>
      <c r="BJ798">
        <v>2544</v>
      </c>
      <c r="BK798">
        <v>0</v>
      </c>
      <c r="BL798">
        <v>0</v>
      </c>
      <c r="BM798">
        <v>0</v>
      </c>
      <c r="BN798">
        <v>0</v>
      </c>
      <c r="BO798">
        <v>917</v>
      </c>
      <c r="BP798">
        <v>0</v>
      </c>
      <c r="BQ798">
        <v>0</v>
      </c>
      <c r="BR798">
        <v>917</v>
      </c>
      <c r="BS798">
        <v>0</v>
      </c>
      <c r="BT798">
        <v>1012</v>
      </c>
      <c r="BU798">
        <v>2</v>
      </c>
      <c r="BV798">
        <v>0</v>
      </c>
      <c r="BW798">
        <v>2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2</v>
      </c>
      <c r="CD798">
        <v>1</v>
      </c>
      <c r="CE798">
        <v>2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 t="s">
        <v>2</v>
      </c>
      <c r="CP798" t="s">
        <v>44</v>
      </c>
      <c r="CQ798" t="s">
        <v>868</v>
      </c>
      <c r="CR798" t="s">
        <v>869</v>
      </c>
      <c r="CS798" t="s">
        <v>486</v>
      </c>
      <c r="CT798" t="s">
        <v>860</v>
      </c>
      <c r="CU798" t="s">
        <v>851</v>
      </c>
      <c r="CV798" t="s">
        <v>487</v>
      </c>
      <c r="CW798">
        <v>2018</v>
      </c>
      <c r="CX798">
        <v>7</v>
      </c>
      <c r="CY798" t="s">
        <v>74</v>
      </c>
      <c r="CZ798" t="s">
        <v>83</v>
      </c>
      <c r="DA798" t="s">
        <v>70</v>
      </c>
      <c r="DB798" t="s">
        <v>484</v>
      </c>
      <c r="DC798" t="s">
        <v>485</v>
      </c>
      <c r="DD798" t="s">
        <v>489</v>
      </c>
      <c r="DE798" t="s">
        <v>488</v>
      </c>
      <c r="DF798">
        <v>1</v>
      </c>
      <c r="DG798" t="s">
        <v>991</v>
      </c>
      <c r="DH798" t="s">
        <v>75</v>
      </c>
      <c r="DI798" t="s">
        <v>75</v>
      </c>
      <c r="DJ798" t="s">
        <v>75</v>
      </c>
      <c r="DK798" t="s">
        <v>75</v>
      </c>
    </row>
    <row r="799" spans="1:115" x14ac:dyDescent="0.35">
      <c r="A799" t="s">
        <v>860</v>
      </c>
      <c r="B799" t="s">
        <v>994</v>
      </c>
      <c r="C799" t="s">
        <v>1004</v>
      </c>
      <c r="D799" t="s">
        <v>1005</v>
      </c>
      <c r="E799" t="s">
        <v>988</v>
      </c>
      <c r="F799" t="s">
        <v>1006</v>
      </c>
      <c r="G799" t="s">
        <v>242</v>
      </c>
      <c r="H799" t="s">
        <v>1024</v>
      </c>
      <c r="I799" t="s">
        <v>333</v>
      </c>
      <c r="J799" t="s">
        <v>1221</v>
      </c>
      <c r="K799" t="s">
        <v>75</v>
      </c>
      <c r="L799" t="s">
        <v>242</v>
      </c>
      <c r="M799" t="s">
        <v>304</v>
      </c>
      <c r="N799" t="s">
        <v>990</v>
      </c>
      <c r="O799">
        <v>5235</v>
      </c>
      <c r="P799">
        <v>5235</v>
      </c>
      <c r="Q799">
        <v>2523</v>
      </c>
      <c r="R799">
        <v>27818</v>
      </c>
      <c r="S799">
        <v>23971</v>
      </c>
      <c r="T799">
        <v>15591</v>
      </c>
      <c r="U799">
        <v>30530</v>
      </c>
      <c r="V799">
        <v>3278</v>
      </c>
      <c r="W799">
        <v>1478</v>
      </c>
      <c r="X799">
        <v>6433</v>
      </c>
      <c r="Y799">
        <v>16115</v>
      </c>
      <c r="Z799">
        <v>4283</v>
      </c>
      <c r="AA799">
        <v>8233</v>
      </c>
      <c r="AB799">
        <v>9</v>
      </c>
      <c r="AC799">
        <v>10</v>
      </c>
      <c r="AD799">
        <v>35</v>
      </c>
      <c r="AE799">
        <v>34</v>
      </c>
      <c r="AF799">
        <v>65</v>
      </c>
      <c r="AG799">
        <v>34</v>
      </c>
      <c r="AH799">
        <v>6</v>
      </c>
      <c r="AI799">
        <v>7</v>
      </c>
      <c r="AJ799">
        <v>22</v>
      </c>
      <c r="AK799">
        <v>27</v>
      </c>
      <c r="AL799">
        <v>51</v>
      </c>
      <c r="AM799">
        <v>21</v>
      </c>
      <c r="AN799">
        <v>3</v>
      </c>
      <c r="AO799">
        <v>2</v>
      </c>
      <c r="AP799">
        <v>5</v>
      </c>
      <c r="AQ799">
        <v>10</v>
      </c>
      <c r="AR799">
        <v>9</v>
      </c>
      <c r="AS799">
        <v>6</v>
      </c>
      <c r="AT799">
        <v>6670</v>
      </c>
      <c r="AU799">
        <v>5051</v>
      </c>
      <c r="AV799">
        <v>24899</v>
      </c>
      <c r="AW799">
        <v>20642</v>
      </c>
      <c r="AX799">
        <v>12097</v>
      </c>
      <c r="AY799">
        <v>0</v>
      </c>
      <c r="AZ799">
        <v>0</v>
      </c>
      <c r="BA799">
        <v>0</v>
      </c>
      <c r="BB799">
        <v>1545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1688</v>
      </c>
      <c r="BI799">
        <v>500</v>
      </c>
      <c r="BJ799">
        <v>17900</v>
      </c>
      <c r="BK799">
        <v>0</v>
      </c>
      <c r="BL799">
        <v>0</v>
      </c>
      <c r="BM799">
        <v>0</v>
      </c>
      <c r="BN799">
        <v>1558</v>
      </c>
      <c r="BO799">
        <v>500</v>
      </c>
      <c r="BP799">
        <v>17574</v>
      </c>
      <c r="BQ799">
        <v>1688</v>
      </c>
      <c r="BR799">
        <v>500</v>
      </c>
      <c r="BS799">
        <v>2286</v>
      </c>
      <c r="BT799">
        <v>499</v>
      </c>
      <c r="BU799">
        <v>8</v>
      </c>
      <c r="BV799">
        <v>8</v>
      </c>
      <c r="BW799">
        <v>5</v>
      </c>
      <c r="BX799">
        <v>5</v>
      </c>
      <c r="BY799">
        <v>6</v>
      </c>
      <c r="BZ799">
        <v>1</v>
      </c>
      <c r="CA799">
        <v>1</v>
      </c>
      <c r="CB799">
        <v>13</v>
      </c>
      <c r="CC799">
        <v>20</v>
      </c>
      <c r="CD799">
        <v>13</v>
      </c>
      <c r="CE799">
        <v>21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 t="s">
        <v>2</v>
      </c>
      <c r="CP799" t="s">
        <v>44</v>
      </c>
      <c r="CQ799" t="s">
        <v>864</v>
      </c>
      <c r="CR799" t="s">
        <v>865</v>
      </c>
      <c r="CS799" t="s">
        <v>332</v>
      </c>
      <c r="CT799" t="s">
        <v>860</v>
      </c>
      <c r="CU799" t="s">
        <v>852</v>
      </c>
      <c r="CV799" t="s">
        <v>333</v>
      </c>
      <c r="CW799">
        <v>2017</v>
      </c>
      <c r="CX799">
        <v>12</v>
      </c>
      <c r="CY799" t="s">
        <v>74</v>
      </c>
      <c r="CZ799" t="s">
        <v>217</v>
      </c>
      <c r="DA799" t="s">
        <v>70</v>
      </c>
      <c r="DB799" t="s">
        <v>283</v>
      </c>
      <c r="DC799" t="s">
        <v>285</v>
      </c>
      <c r="DD799" t="s">
        <v>335</v>
      </c>
      <c r="DE799" t="s">
        <v>334</v>
      </c>
      <c r="DF799">
        <v>13</v>
      </c>
      <c r="DG799" t="s">
        <v>991</v>
      </c>
      <c r="DH799" t="s">
        <v>75</v>
      </c>
      <c r="DI799" t="s">
        <v>75</v>
      </c>
      <c r="DJ799" t="s">
        <v>75</v>
      </c>
      <c r="DK799" t="s">
        <v>75</v>
      </c>
    </row>
    <row r="800" spans="1:115" x14ac:dyDescent="0.35">
      <c r="A800" t="s">
        <v>860</v>
      </c>
      <c r="B800" t="s">
        <v>994</v>
      </c>
      <c r="C800" t="s">
        <v>1004</v>
      </c>
      <c r="D800" t="s">
        <v>1005</v>
      </c>
      <c r="E800" t="s">
        <v>988</v>
      </c>
      <c r="F800" t="s">
        <v>1006</v>
      </c>
      <c r="G800" t="s">
        <v>242</v>
      </c>
      <c r="H800" t="s">
        <v>1024</v>
      </c>
      <c r="I800" t="s">
        <v>345</v>
      </c>
      <c r="J800" t="s">
        <v>1224</v>
      </c>
      <c r="K800" t="s">
        <v>75</v>
      </c>
      <c r="L800" t="s">
        <v>242</v>
      </c>
      <c r="M800" t="s">
        <v>304</v>
      </c>
      <c r="N800" t="s">
        <v>990</v>
      </c>
      <c r="O800">
        <v>20438</v>
      </c>
      <c r="P800">
        <v>20438</v>
      </c>
      <c r="Q800">
        <v>9470</v>
      </c>
      <c r="R800">
        <v>63429</v>
      </c>
      <c r="S800">
        <v>51120</v>
      </c>
      <c r="T800">
        <v>40718</v>
      </c>
      <c r="U800">
        <v>74397</v>
      </c>
      <c r="V800">
        <v>3397</v>
      </c>
      <c r="W800">
        <v>4784</v>
      </c>
      <c r="X800">
        <v>19568</v>
      </c>
      <c r="Y800">
        <v>19493</v>
      </c>
      <c r="Z800">
        <v>14496</v>
      </c>
      <c r="AA800">
        <v>18181</v>
      </c>
      <c r="AB800">
        <v>29</v>
      </c>
      <c r="AC800">
        <v>37</v>
      </c>
      <c r="AD800">
        <v>82</v>
      </c>
      <c r="AE800">
        <v>73</v>
      </c>
      <c r="AF800">
        <v>82</v>
      </c>
      <c r="AG800">
        <v>74</v>
      </c>
      <c r="AH800">
        <v>13</v>
      </c>
      <c r="AI800">
        <v>29</v>
      </c>
      <c r="AJ800">
        <v>60</v>
      </c>
      <c r="AK800">
        <v>56</v>
      </c>
      <c r="AL800">
        <v>69</v>
      </c>
      <c r="AM800">
        <v>44</v>
      </c>
      <c r="AN800">
        <v>5</v>
      </c>
      <c r="AO800">
        <v>6</v>
      </c>
      <c r="AP800">
        <v>19</v>
      </c>
      <c r="AQ800">
        <v>12</v>
      </c>
      <c r="AR800">
        <v>17</v>
      </c>
      <c r="AS800">
        <v>18</v>
      </c>
      <c r="AT800">
        <v>15727</v>
      </c>
      <c r="AU800">
        <v>9573</v>
      </c>
      <c r="AV800">
        <v>50764</v>
      </c>
      <c r="AW800">
        <v>55268</v>
      </c>
      <c r="AX800">
        <v>32254</v>
      </c>
      <c r="AY800">
        <v>0</v>
      </c>
      <c r="AZ800">
        <v>0</v>
      </c>
      <c r="BA800">
        <v>0</v>
      </c>
      <c r="BB800">
        <v>-1940</v>
      </c>
      <c r="BC800">
        <v>1940</v>
      </c>
      <c r="BD800">
        <v>0</v>
      </c>
      <c r="BE800">
        <v>0</v>
      </c>
      <c r="BF800">
        <v>0</v>
      </c>
      <c r="BG800">
        <v>0</v>
      </c>
      <c r="BH800">
        <v>12563</v>
      </c>
      <c r="BI800">
        <v>3560</v>
      </c>
      <c r="BJ800">
        <v>43864</v>
      </c>
      <c r="BK800">
        <v>0</v>
      </c>
      <c r="BL800">
        <v>0</v>
      </c>
      <c r="BM800">
        <v>0</v>
      </c>
      <c r="BN800">
        <v>11494</v>
      </c>
      <c r="BO800">
        <v>3560</v>
      </c>
      <c r="BP800">
        <v>40316</v>
      </c>
      <c r="BQ800">
        <v>12563</v>
      </c>
      <c r="BR800">
        <v>3560</v>
      </c>
      <c r="BS800">
        <v>13444</v>
      </c>
      <c r="BT800">
        <v>3706</v>
      </c>
      <c r="BU800">
        <v>20</v>
      </c>
      <c r="BV800">
        <v>21</v>
      </c>
      <c r="BW800">
        <v>13</v>
      </c>
      <c r="BX800">
        <v>11</v>
      </c>
      <c r="BY800">
        <v>18</v>
      </c>
      <c r="BZ800">
        <v>4</v>
      </c>
      <c r="CA800">
        <v>2</v>
      </c>
      <c r="CB800">
        <v>42</v>
      </c>
      <c r="CC800">
        <v>44</v>
      </c>
      <c r="CD800">
        <v>42</v>
      </c>
      <c r="CE800">
        <v>44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 t="s">
        <v>2</v>
      </c>
      <c r="CP800" t="s">
        <v>44</v>
      </c>
      <c r="CQ800" t="s">
        <v>864</v>
      </c>
      <c r="CR800" t="s">
        <v>865</v>
      </c>
      <c r="CS800" t="s">
        <v>344</v>
      </c>
      <c r="CT800" t="s">
        <v>860</v>
      </c>
      <c r="CU800" t="s">
        <v>852</v>
      </c>
      <c r="CV800" t="s">
        <v>345</v>
      </c>
      <c r="CW800">
        <v>2018</v>
      </c>
      <c r="CX800">
        <v>2</v>
      </c>
      <c r="CY800" t="s">
        <v>74</v>
      </c>
      <c r="CZ800" t="s">
        <v>217</v>
      </c>
      <c r="DA800" t="s">
        <v>70</v>
      </c>
      <c r="DB800" t="s">
        <v>283</v>
      </c>
      <c r="DC800" t="s">
        <v>285</v>
      </c>
      <c r="DD800" t="s">
        <v>347</v>
      </c>
      <c r="DE800" t="s">
        <v>346</v>
      </c>
      <c r="DF800">
        <v>25</v>
      </c>
      <c r="DG800" t="s">
        <v>991</v>
      </c>
      <c r="DH800" t="s">
        <v>75</v>
      </c>
      <c r="DI800" t="s">
        <v>75</v>
      </c>
      <c r="DJ800" t="s">
        <v>75</v>
      </c>
      <c r="DK800" t="s">
        <v>75</v>
      </c>
    </row>
    <row r="801" spans="1:115" x14ac:dyDescent="0.35">
      <c r="A801" t="s">
        <v>860</v>
      </c>
      <c r="B801" t="s">
        <v>1010</v>
      </c>
      <c r="C801" t="s">
        <v>1011</v>
      </c>
      <c r="D801" t="s">
        <v>1249</v>
      </c>
      <c r="E801" t="s">
        <v>988</v>
      </c>
      <c r="F801" t="s">
        <v>1013</v>
      </c>
      <c r="G801" t="s">
        <v>242</v>
      </c>
      <c r="H801" t="s">
        <v>1024</v>
      </c>
      <c r="I801" t="s">
        <v>785</v>
      </c>
      <c r="J801" t="s">
        <v>1250</v>
      </c>
      <c r="K801" t="s">
        <v>75</v>
      </c>
      <c r="L801" t="s">
        <v>242</v>
      </c>
      <c r="M801" t="s">
        <v>242</v>
      </c>
      <c r="N801" t="s">
        <v>990</v>
      </c>
      <c r="O801">
        <v>52284</v>
      </c>
      <c r="P801">
        <v>52284</v>
      </c>
      <c r="Q801">
        <v>11784</v>
      </c>
      <c r="R801">
        <v>34551</v>
      </c>
      <c r="S801">
        <v>19439</v>
      </c>
      <c r="T801">
        <v>16044</v>
      </c>
      <c r="U801">
        <v>75051</v>
      </c>
      <c r="V801">
        <v>-102</v>
      </c>
      <c r="W801">
        <v>3671</v>
      </c>
      <c r="X801">
        <v>10899</v>
      </c>
      <c r="Y801">
        <v>11999</v>
      </c>
      <c r="Z801">
        <v>11681</v>
      </c>
      <c r="AA801">
        <v>7126</v>
      </c>
      <c r="AB801">
        <v>6</v>
      </c>
      <c r="AC801">
        <v>21</v>
      </c>
      <c r="AD801">
        <v>71</v>
      </c>
      <c r="AE801">
        <v>124</v>
      </c>
      <c r="AF801">
        <v>103</v>
      </c>
      <c r="AG801">
        <v>56</v>
      </c>
      <c r="AH801">
        <v>4</v>
      </c>
      <c r="AI801">
        <v>13</v>
      </c>
      <c r="AJ801">
        <v>51</v>
      </c>
      <c r="AK801">
        <v>65</v>
      </c>
      <c r="AL801">
        <v>65</v>
      </c>
      <c r="AM801">
        <v>42</v>
      </c>
      <c r="AN801">
        <v>0</v>
      </c>
      <c r="AO801">
        <v>4</v>
      </c>
      <c r="AP801">
        <v>15</v>
      </c>
      <c r="AQ801">
        <v>10</v>
      </c>
      <c r="AR801">
        <v>12</v>
      </c>
      <c r="AS801">
        <v>11</v>
      </c>
      <c r="AT801">
        <v>31410</v>
      </c>
      <c r="AU801">
        <v>10144</v>
      </c>
      <c r="AV801">
        <v>29136</v>
      </c>
      <c r="AW801">
        <v>18392</v>
      </c>
      <c r="AX801">
        <v>11116</v>
      </c>
      <c r="AY801">
        <v>0</v>
      </c>
      <c r="AZ801">
        <v>0</v>
      </c>
      <c r="BA801">
        <v>0</v>
      </c>
      <c r="BB801">
        <v>660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4804</v>
      </c>
      <c r="BI801">
        <v>5506</v>
      </c>
      <c r="BJ801">
        <v>12502</v>
      </c>
      <c r="BK801">
        <v>0</v>
      </c>
      <c r="BL801">
        <v>0</v>
      </c>
      <c r="BM801">
        <v>0</v>
      </c>
      <c r="BN801">
        <v>4510</v>
      </c>
      <c r="BO801">
        <v>3153</v>
      </c>
      <c r="BP801">
        <v>11964</v>
      </c>
      <c r="BQ801">
        <v>4804</v>
      </c>
      <c r="BR801">
        <v>3153</v>
      </c>
      <c r="BS801">
        <v>5013</v>
      </c>
      <c r="BT801">
        <v>3257</v>
      </c>
      <c r="BU801">
        <v>11</v>
      </c>
      <c r="BV801">
        <v>11</v>
      </c>
      <c r="BW801">
        <v>8</v>
      </c>
      <c r="BX801">
        <v>4</v>
      </c>
      <c r="BY801">
        <v>11</v>
      </c>
      <c r="BZ801">
        <v>1</v>
      </c>
      <c r="CA801">
        <v>3</v>
      </c>
      <c r="CB801">
        <v>17</v>
      </c>
      <c r="CC801">
        <v>42</v>
      </c>
      <c r="CD801">
        <v>17</v>
      </c>
      <c r="CE801">
        <v>42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 t="s">
        <v>2</v>
      </c>
      <c r="CP801" t="s">
        <v>44</v>
      </c>
      <c r="CQ801" t="s">
        <v>864</v>
      </c>
      <c r="CR801" t="s">
        <v>865</v>
      </c>
      <c r="CS801" t="s">
        <v>783</v>
      </c>
      <c r="CT801" t="s">
        <v>860</v>
      </c>
      <c r="CU801" t="s">
        <v>854</v>
      </c>
      <c r="CV801" t="s">
        <v>785</v>
      </c>
      <c r="CW801">
        <v>2018</v>
      </c>
      <c r="CX801">
        <v>2</v>
      </c>
      <c r="CY801" t="s">
        <v>74</v>
      </c>
      <c r="CZ801" t="s">
        <v>788</v>
      </c>
      <c r="DA801" t="s">
        <v>70</v>
      </c>
      <c r="DB801" t="s">
        <v>782</v>
      </c>
      <c r="DC801" t="s">
        <v>784</v>
      </c>
      <c r="DD801" t="s">
        <v>787</v>
      </c>
      <c r="DE801" t="s">
        <v>786</v>
      </c>
      <c r="DF801">
        <v>12</v>
      </c>
      <c r="DG801" t="s">
        <v>991</v>
      </c>
      <c r="DH801" t="s">
        <v>75</v>
      </c>
      <c r="DI801" t="s">
        <v>75</v>
      </c>
      <c r="DJ801" t="s">
        <v>75</v>
      </c>
      <c r="DK801" t="s">
        <v>75</v>
      </c>
    </row>
    <row r="802" spans="1:115" x14ac:dyDescent="0.35">
      <c r="A802" t="s">
        <v>860</v>
      </c>
      <c r="B802" t="s">
        <v>994</v>
      </c>
      <c r="C802" t="s">
        <v>1004</v>
      </c>
      <c r="D802" t="s">
        <v>1005</v>
      </c>
      <c r="E802" t="s">
        <v>988</v>
      </c>
      <c r="F802" t="s">
        <v>1006</v>
      </c>
      <c r="G802" t="s">
        <v>242</v>
      </c>
      <c r="H802" t="s">
        <v>1024</v>
      </c>
      <c r="I802" t="s">
        <v>304</v>
      </c>
      <c r="J802" t="s">
        <v>1009</v>
      </c>
      <c r="K802" t="s">
        <v>75</v>
      </c>
      <c r="L802" t="s">
        <v>242</v>
      </c>
      <c r="M802" t="s">
        <v>304</v>
      </c>
      <c r="N802" t="s">
        <v>990</v>
      </c>
      <c r="O802">
        <v>17815</v>
      </c>
      <c r="P802">
        <v>17815</v>
      </c>
      <c r="Q802">
        <v>23211</v>
      </c>
      <c r="R802">
        <v>40999</v>
      </c>
      <c r="S802">
        <v>34321</v>
      </c>
      <c r="T802">
        <v>8521</v>
      </c>
      <c r="U802">
        <v>35603</v>
      </c>
      <c r="V802">
        <v>-1857</v>
      </c>
      <c r="W802">
        <v>4781</v>
      </c>
      <c r="X802">
        <v>12289</v>
      </c>
      <c r="Y802">
        <v>30858</v>
      </c>
      <c r="Z802">
        <v>8521</v>
      </c>
      <c r="AA802">
        <v>5651</v>
      </c>
      <c r="AB802">
        <v>5</v>
      </c>
      <c r="AC802">
        <v>11</v>
      </c>
      <c r="AD802">
        <v>34</v>
      </c>
      <c r="AE802">
        <v>36</v>
      </c>
      <c r="AF802">
        <v>16</v>
      </c>
      <c r="AG802">
        <v>28</v>
      </c>
      <c r="AH802">
        <v>5</v>
      </c>
      <c r="AI802">
        <v>11</v>
      </c>
      <c r="AJ802">
        <v>31</v>
      </c>
      <c r="AK802">
        <v>34</v>
      </c>
      <c r="AL802">
        <v>15</v>
      </c>
      <c r="AM802">
        <v>25</v>
      </c>
      <c r="AN802">
        <v>0</v>
      </c>
      <c r="AO802">
        <v>5</v>
      </c>
      <c r="AP802">
        <v>14</v>
      </c>
      <c r="AQ802">
        <v>21</v>
      </c>
      <c r="AR802">
        <v>4</v>
      </c>
      <c r="AS802">
        <v>9</v>
      </c>
      <c r="AT802">
        <v>9972</v>
      </c>
      <c r="AU802">
        <v>8308</v>
      </c>
      <c r="AV802">
        <v>36307</v>
      </c>
      <c r="AW802">
        <v>28946</v>
      </c>
      <c r="AX802">
        <v>4839</v>
      </c>
      <c r="AY802">
        <v>0</v>
      </c>
      <c r="AZ802">
        <v>0</v>
      </c>
      <c r="BA802">
        <v>0</v>
      </c>
      <c r="BB802">
        <v>47191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23321</v>
      </c>
      <c r="BI802">
        <v>18280</v>
      </c>
      <c r="BJ802">
        <v>35604</v>
      </c>
      <c r="BK802">
        <v>0</v>
      </c>
      <c r="BL802">
        <v>0</v>
      </c>
      <c r="BM802">
        <v>0</v>
      </c>
      <c r="BN802">
        <v>19208</v>
      </c>
      <c r="BO802">
        <v>18280</v>
      </c>
      <c r="BP802">
        <v>28956</v>
      </c>
      <c r="BQ802">
        <v>19672</v>
      </c>
      <c r="BR802">
        <v>18280</v>
      </c>
      <c r="BS802">
        <v>19672</v>
      </c>
      <c r="BT802">
        <v>18430</v>
      </c>
      <c r="BU802">
        <v>24</v>
      </c>
      <c r="BV802">
        <v>13</v>
      </c>
      <c r="BW802">
        <v>6</v>
      </c>
      <c r="BX802">
        <v>5</v>
      </c>
      <c r="BY802">
        <v>9</v>
      </c>
      <c r="BZ802">
        <v>5</v>
      </c>
      <c r="CA802">
        <v>5</v>
      </c>
      <c r="CB802">
        <v>16</v>
      </c>
      <c r="CC802">
        <v>25</v>
      </c>
      <c r="CD802">
        <v>16</v>
      </c>
      <c r="CE802">
        <v>25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 t="s">
        <v>2</v>
      </c>
      <c r="CP802" t="s">
        <v>44</v>
      </c>
      <c r="CQ802" t="s">
        <v>868</v>
      </c>
      <c r="CR802" t="s">
        <v>869</v>
      </c>
      <c r="CS802" t="s">
        <v>336</v>
      </c>
      <c r="CT802" t="s">
        <v>860</v>
      </c>
      <c r="CU802" t="s">
        <v>852</v>
      </c>
      <c r="CV802" t="s">
        <v>337</v>
      </c>
      <c r="CW802">
        <v>2015</v>
      </c>
      <c r="CX802">
        <v>1</v>
      </c>
      <c r="CY802" t="s">
        <v>74</v>
      </c>
      <c r="CZ802" t="s">
        <v>217</v>
      </c>
      <c r="DA802" t="s">
        <v>70</v>
      </c>
      <c r="DB802" t="s">
        <v>283</v>
      </c>
      <c r="DC802" t="s">
        <v>285</v>
      </c>
      <c r="DD802" t="s">
        <v>339</v>
      </c>
      <c r="DE802" t="s">
        <v>338</v>
      </c>
      <c r="DF802">
        <v>18</v>
      </c>
      <c r="DG802" t="s">
        <v>991</v>
      </c>
      <c r="DH802" t="s">
        <v>75</v>
      </c>
      <c r="DI802" t="s">
        <v>75</v>
      </c>
      <c r="DJ802" t="s">
        <v>75</v>
      </c>
      <c r="DK802" t="s">
        <v>75</v>
      </c>
    </row>
    <row r="803" spans="1:115" x14ac:dyDescent="0.35">
      <c r="A803" t="s">
        <v>860</v>
      </c>
      <c r="B803" t="s">
        <v>994</v>
      </c>
      <c r="C803" t="s">
        <v>1004</v>
      </c>
      <c r="D803" t="s">
        <v>1005</v>
      </c>
      <c r="E803" t="s">
        <v>988</v>
      </c>
      <c r="F803" t="s">
        <v>1006</v>
      </c>
      <c r="G803" t="s">
        <v>242</v>
      </c>
      <c r="H803" t="s">
        <v>1024</v>
      </c>
      <c r="I803" t="s">
        <v>304</v>
      </c>
      <c r="J803" t="s">
        <v>1009</v>
      </c>
      <c r="K803" t="s">
        <v>75</v>
      </c>
      <c r="L803" t="s">
        <v>242</v>
      </c>
      <c r="M803" t="s">
        <v>304</v>
      </c>
      <c r="N803" t="s">
        <v>990</v>
      </c>
      <c r="O803">
        <v>-3951</v>
      </c>
      <c r="P803">
        <v>-3951</v>
      </c>
      <c r="Q803">
        <v>0</v>
      </c>
      <c r="R803">
        <v>0</v>
      </c>
      <c r="S803">
        <v>0</v>
      </c>
      <c r="T803">
        <v>-38328</v>
      </c>
      <c r="U803">
        <v>-3951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5</v>
      </c>
      <c r="AC803">
        <v>0</v>
      </c>
      <c r="AD803">
        <v>0</v>
      </c>
      <c r="AE803">
        <v>15</v>
      </c>
      <c r="AF803">
        <v>25</v>
      </c>
      <c r="AG803">
        <v>5</v>
      </c>
      <c r="AH803">
        <v>0</v>
      </c>
      <c r="AI803">
        <v>0</v>
      </c>
      <c r="AJ803">
        <v>0</v>
      </c>
      <c r="AK803">
        <v>4</v>
      </c>
      <c r="AL803">
        <v>22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-119</v>
      </c>
      <c r="AU803">
        <v>0</v>
      </c>
      <c r="AV803">
        <v>0</v>
      </c>
      <c r="AW803">
        <v>0</v>
      </c>
      <c r="AX803">
        <v>-105</v>
      </c>
      <c r="AY803">
        <v>0</v>
      </c>
      <c r="AZ803">
        <v>0</v>
      </c>
      <c r="BA803">
        <v>0</v>
      </c>
      <c r="BB803">
        <v>0</v>
      </c>
      <c r="BC803">
        <v>-16500</v>
      </c>
      <c r="BD803">
        <v>0</v>
      </c>
      <c r="BE803">
        <v>0</v>
      </c>
      <c r="BF803">
        <v>0</v>
      </c>
      <c r="BG803">
        <v>0</v>
      </c>
      <c r="BH803">
        <v>19486</v>
      </c>
      <c r="BI803">
        <v>0</v>
      </c>
      <c r="BJ803">
        <v>19486</v>
      </c>
      <c r="BK803">
        <v>0</v>
      </c>
      <c r="BL803">
        <v>0</v>
      </c>
      <c r="BM803">
        <v>0</v>
      </c>
      <c r="BN803">
        <v>18813</v>
      </c>
      <c r="BO803">
        <v>0</v>
      </c>
      <c r="BP803">
        <v>18813</v>
      </c>
      <c r="BQ803">
        <v>19486</v>
      </c>
      <c r="BR803">
        <v>0</v>
      </c>
      <c r="BS803">
        <v>26493</v>
      </c>
      <c r="BT803">
        <v>0</v>
      </c>
      <c r="BU803">
        <v>0</v>
      </c>
      <c r="BV803">
        <v>3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 t="s">
        <v>2</v>
      </c>
      <c r="CP803" t="s">
        <v>44</v>
      </c>
      <c r="CQ803" t="s">
        <v>862</v>
      </c>
      <c r="CR803" t="s">
        <v>863</v>
      </c>
      <c r="CS803" t="s">
        <v>307</v>
      </c>
      <c r="CT803" t="s">
        <v>860</v>
      </c>
      <c r="CU803" t="s">
        <v>852</v>
      </c>
      <c r="CV803" t="s">
        <v>308</v>
      </c>
      <c r="CW803">
        <v>2017</v>
      </c>
      <c r="CX803">
        <v>10</v>
      </c>
      <c r="CY803" t="s">
        <v>80</v>
      </c>
      <c r="CZ803" t="s">
        <v>217</v>
      </c>
      <c r="DA803" t="s">
        <v>70</v>
      </c>
      <c r="DB803" t="s">
        <v>283</v>
      </c>
      <c r="DC803" t="s">
        <v>285</v>
      </c>
      <c r="DD803" t="s">
        <v>310</v>
      </c>
      <c r="DE803" t="s">
        <v>309</v>
      </c>
      <c r="DF803">
        <v>3</v>
      </c>
      <c r="DG803" t="s">
        <v>991</v>
      </c>
      <c r="DH803" t="s">
        <v>75</v>
      </c>
      <c r="DI803" t="s">
        <v>75</v>
      </c>
      <c r="DJ803" t="s">
        <v>75</v>
      </c>
      <c r="DK803" t="s">
        <v>75</v>
      </c>
    </row>
    <row r="804" spans="1:115" x14ac:dyDescent="0.35">
      <c r="A804" t="s">
        <v>860</v>
      </c>
      <c r="B804" t="s">
        <v>994</v>
      </c>
      <c r="C804" t="s">
        <v>1004</v>
      </c>
      <c r="D804" t="s">
        <v>1005</v>
      </c>
      <c r="E804" t="s">
        <v>988</v>
      </c>
      <c r="F804" t="s">
        <v>1006</v>
      </c>
      <c r="G804" t="s">
        <v>242</v>
      </c>
      <c r="H804" t="s">
        <v>1024</v>
      </c>
      <c r="I804" t="s">
        <v>304</v>
      </c>
      <c r="J804" t="s">
        <v>1009</v>
      </c>
      <c r="K804" t="s">
        <v>75</v>
      </c>
      <c r="L804" t="s">
        <v>242</v>
      </c>
      <c r="M804" t="s">
        <v>304</v>
      </c>
      <c r="N804" t="s">
        <v>990</v>
      </c>
      <c r="O804">
        <v>2744</v>
      </c>
      <c r="P804">
        <v>2744</v>
      </c>
      <c r="Q804">
        <v>548</v>
      </c>
      <c r="R804">
        <v>7101</v>
      </c>
      <c r="S804">
        <v>8754</v>
      </c>
      <c r="T804">
        <v>7892</v>
      </c>
      <c r="U804">
        <v>9297</v>
      </c>
      <c r="V804">
        <v>865</v>
      </c>
      <c r="W804">
        <v>0</v>
      </c>
      <c r="X804">
        <v>2387</v>
      </c>
      <c r="Y804">
        <v>1761</v>
      </c>
      <c r="Z804">
        <v>2338</v>
      </c>
      <c r="AA804">
        <v>3252</v>
      </c>
      <c r="AB804">
        <v>8</v>
      </c>
      <c r="AC804">
        <v>4</v>
      </c>
      <c r="AD804">
        <v>33</v>
      </c>
      <c r="AE804">
        <v>39</v>
      </c>
      <c r="AF804">
        <v>40</v>
      </c>
      <c r="AG804">
        <v>37</v>
      </c>
      <c r="AH804">
        <v>5</v>
      </c>
      <c r="AI804">
        <v>3</v>
      </c>
      <c r="AJ804">
        <v>24</v>
      </c>
      <c r="AK804">
        <v>30</v>
      </c>
      <c r="AL804">
        <v>33</v>
      </c>
      <c r="AM804">
        <v>26</v>
      </c>
      <c r="AN804">
        <v>1</v>
      </c>
      <c r="AO804">
        <v>0</v>
      </c>
      <c r="AP804">
        <v>4</v>
      </c>
      <c r="AQ804">
        <v>3</v>
      </c>
      <c r="AR804">
        <v>4</v>
      </c>
      <c r="AS804">
        <v>5</v>
      </c>
      <c r="AT804">
        <v>2103</v>
      </c>
      <c r="AU804">
        <v>1596</v>
      </c>
      <c r="AV804">
        <v>7900</v>
      </c>
      <c r="AW804">
        <v>9081</v>
      </c>
      <c r="AX804">
        <v>7100</v>
      </c>
      <c r="AY804">
        <v>0</v>
      </c>
      <c r="AZ804">
        <v>0</v>
      </c>
      <c r="BA804">
        <v>0</v>
      </c>
      <c r="BB804">
        <v>0</v>
      </c>
      <c r="BC804">
        <v>590</v>
      </c>
      <c r="BD804">
        <v>0</v>
      </c>
      <c r="BE804">
        <v>0</v>
      </c>
      <c r="BF804">
        <v>0</v>
      </c>
      <c r="BG804">
        <v>0</v>
      </c>
      <c r="BH804">
        <v>521</v>
      </c>
      <c r="BI804">
        <v>1393</v>
      </c>
      <c r="BJ804">
        <v>4018</v>
      </c>
      <c r="BK804">
        <v>0</v>
      </c>
      <c r="BL804">
        <v>0</v>
      </c>
      <c r="BM804">
        <v>0</v>
      </c>
      <c r="BN804">
        <v>491</v>
      </c>
      <c r="BO804">
        <v>1101</v>
      </c>
      <c r="BP804">
        <v>3930</v>
      </c>
      <c r="BQ804">
        <v>521</v>
      </c>
      <c r="BR804">
        <v>1393</v>
      </c>
      <c r="BS804">
        <v>520</v>
      </c>
      <c r="BT804">
        <v>1490</v>
      </c>
      <c r="BU804">
        <v>4</v>
      </c>
      <c r="BV804">
        <v>3</v>
      </c>
      <c r="BW804">
        <v>4</v>
      </c>
      <c r="BX804">
        <v>1</v>
      </c>
      <c r="BY804">
        <v>5</v>
      </c>
      <c r="BZ804">
        <v>0</v>
      </c>
      <c r="CA804">
        <v>1</v>
      </c>
      <c r="CB804">
        <v>8</v>
      </c>
      <c r="CC804">
        <v>26</v>
      </c>
      <c r="CD804">
        <v>8</v>
      </c>
      <c r="CE804">
        <v>26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 t="s">
        <v>2</v>
      </c>
      <c r="CP804" t="s">
        <v>44</v>
      </c>
      <c r="CQ804" t="s">
        <v>864</v>
      </c>
      <c r="CR804" t="s">
        <v>865</v>
      </c>
      <c r="CS804" t="s">
        <v>322</v>
      </c>
      <c r="CT804" t="s">
        <v>860</v>
      </c>
      <c r="CU804" t="s">
        <v>852</v>
      </c>
      <c r="CV804" t="s">
        <v>323</v>
      </c>
      <c r="CW804">
        <v>2014</v>
      </c>
      <c r="CX804">
        <v>5</v>
      </c>
      <c r="CY804" t="s">
        <v>74</v>
      </c>
      <c r="CZ804" t="s">
        <v>217</v>
      </c>
      <c r="DA804" t="s">
        <v>70</v>
      </c>
      <c r="DB804" t="s">
        <v>283</v>
      </c>
      <c r="DC804" t="s">
        <v>285</v>
      </c>
      <c r="DD804" t="s">
        <v>325</v>
      </c>
      <c r="DE804" t="s">
        <v>324</v>
      </c>
      <c r="DF804">
        <v>4</v>
      </c>
      <c r="DG804" t="s">
        <v>991</v>
      </c>
      <c r="DH804" t="s">
        <v>75</v>
      </c>
      <c r="DI804" t="s">
        <v>75</v>
      </c>
      <c r="DJ804" t="s">
        <v>75</v>
      </c>
      <c r="DK804" t="s">
        <v>75</v>
      </c>
    </row>
    <row r="805" spans="1:115" x14ac:dyDescent="0.35">
      <c r="A805" t="s">
        <v>860</v>
      </c>
      <c r="B805" t="s">
        <v>994</v>
      </c>
      <c r="C805" t="s">
        <v>1004</v>
      </c>
      <c r="D805" t="s">
        <v>1005</v>
      </c>
      <c r="E805" t="s">
        <v>988</v>
      </c>
      <c r="F805" t="s">
        <v>1006</v>
      </c>
      <c r="G805" t="s">
        <v>242</v>
      </c>
      <c r="H805" t="s">
        <v>1024</v>
      </c>
      <c r="I805" t="s">
        <v>330</v>
      </c>
      <c r="J805" t="s">
        <v>1220</v>
      </c>
      <c r="K805" t="s">
        <v>75</v>
      </c>
      <c r="L805" t="s">
        <v>242</v>
      </c>
      <c r="M805" t="s">
        <v>304</v>
      </c>
      <c r="N805" t="s">
        <v>990</v>
      </c>
      <c r="O805">
        <v>12489</v>
      </c>
      <c r="P805">
        <v>12489</v>
      </c>
      <c r="Q805">
        <v>24149</v>
      </c>
      <c r="R805">
        <v>74785</v>
      </c>
      <c r="S805">
        <v>71414</v>
      </c>
      <c r="T805">
        <v>46794</v>
      </c>
      <c r="U805">
        <v>63125</v>
      </c>
      <c r="V805">
        <v>-1297</v>
      </c>
      <c r="W805">
        <v>10033</v>
      </c>
      <c r="X805">
        <v>26740</v>
      </c>
      <c r="Y805">
        <v>49096</v>
      </c>
      <c r="Z805">
        <v>34317</v>
      </c>
      <c r="AA805">
        <v>15410</v>
      </c>
      <c r="AB805">
        <v>16</v>
      </c>
      <c r="AC805">
        <v>31</v>
      </c>
      <c r="AD805">
        <v>149</v>
      </c>
      <c r="AE805">
        <v>159</v>
      </c>
      <c r="AF805">
        <v>100</v>
      </c>
      <c r="AG805">
        <v>134</v>
      </c>
      <c r="AH805">
        <v>13</v>
      </c>
      <c r="AI805">
        <v>26</v>
      </c>
      <c r="AJ805">
        <v>121</v>
      </c>
      <c r="AK805">
        <v>114</v>
      </c>
      <c r="AL805">
        <v>83</v>
      </c>
      <c r="AM805">
        <v>108</v>
      </c>
      <c r="AN805">
        <v>5</v>
      </c>
      <c r="AO805">
        <v>10</v>
      </c>
      <c r="AP805">
        <v>36</v>
      </c>
      <c r="AQ805">
        <v>47</v>
      </c>
      <c r="AR805">
        <v>24</v>
      </c>
      <c r="AS805">
        <v>31</v>
      </c>
      <c r="AT805">
        <v>12445</v>
      </c>
      <c r="AU805">
        <v>17341</v>
      </c>
      <c r="AV805">
        <v>70366</v>
      </c>
      <c r="AW805">
        <v>63796</v>
      </c>
      <c r="AX805">
        <v>28687</v>
      </c>
      <c r="AY805">
        <v>0</v>
      </c>
      <c r="AZ805">
        <v>0</v>
      </c>
      <c r="BA805">
        <v>0</v>
      </c>
      <c r="BB805">
        <v>0</v>
      </c>
      <c r="BC805">
        <v>7548</v>
      </c>
      <c r="BD805">
        <v>0</v>
      </c>
      <c r="BE805">
        <v>0</v>
      </c>
      <c r="BF805">
        <v>0</v>
      </c>
      <c r="BG805">
        <v>0</v>
      </c>
      <c r="BH805">
        <v>1874</v>
      </c>
      <c r="BI805">
        <v>5522</v>
      </c>
      <c r="BJ805">
        <v>25754</v>
      </c>
      <c r="BK805">
        <v>0</v>
      </c>
      <c r="BL805">
        <v>0</v>
      </c>
      <c r="BM805">
        <v>0</v>
      </c>
      <c r="BN805">
        <v>984</v>
      </c>
      <c r="BO805">
        <v>2634</v>
      </c>
      <c r="BP805">
        <v>13663</v>
      </c>
      <c r="BQ805">
        <v>1038</v>
      </c>
      <c r="BR805">
        <v>5522</v>
      </c>
      <c r="BS805">
        <v>1099</v>
      </c>
      <c r="BT805">
        <v>6242</v>
      </c>
      <c r="BU805">
        <v>19</v>
      </c>
      <c r="BV805">
        <v>12</v>
      </c>
      <c r="BW805">
        <v>8</v>
      </c>
      <c r="BX805">
        <v>15</v>
      </c>
      <c r="BY805">
        <v>31</v>
      </c>
      <c r="BZ805">
        <v>3</v>
      </c>
      <c r="CA805">
        <v>6</v>
      </c>
      <c r="CB805">
        <v>38</v>
      </c>
      <c r="CC805">
        <v>106</v>
      </c>
      <c r="CD805">
        <v>39</v>
      </c>
      <c r="CE805">
        <v>108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 t="s">
        <v>2</v>
      </c>
      <c r="CP805" t="s">
        <v>44</v>
      </c>
      <c r="CQ805" t="s">
        <v>864</v>
      </c>
      <c r="CR805" t="s">
        <v>865</v>
      </c>
      <c r="CS805" t="s">
        <v>329</v>
      </c>
      <c r="CT805" t="s">
        <v>860</v>
      </c>
      <c r="CU805" t="s">
        <v>852</v>
      </c>
      <c r="CV805" t="s">
        <v>330</v>
      </c>
      <c r="CW805">
        <v>2017</v>
      </c>
      <c r="CX805">
        <v>12</v>
      </c>
      <c r="CY805" t="s">
        <v>74</v>
      </c>
      <c r="CZ805" t="s">
        <v>217</v>
      </c>
      <c r="DA805" t="s">
        <v>70</v>
      </c>
      <c r="DB805" t="s">
        <v>283</v>
      </c>
      <c r="DC805" t="s">
        <v>285</v>
      </c>
      <c r="DD805" t="s">
        <v>292</v>
      </c>
      <c r="DE805" t="s">
        <v>331</v>
      </c>
      <c r="DF805">
        <v>17</v>
      </c>
      <c r="DG805" t="s">
        <v>991</v>
      </c>
      <c r="DH805" t="s">
        <v>75</v>
      </c>
      <c r="DI805" t="s">
        <v>75</v>
      </c>
      <c r="DJ805" t="s">
        <v>75</v>
      </c>
      <c r="DK805" t="s">
        <v>75</v>
      </c>
    </row>
    <row r="806" spans="1:115" x14ac:dyDescent="0.35">
      <c r="A806" t="s">
        <v>860</v>
      </c>
      <c r="B806" t="s">
        <v>1045</v>
      </c>
      <c r="C806" t="s">
        <v>1197</v>
      </c>
      <c r="D806" t="s">
        <v>1201</v>
      </c>
      <c r="E806" t="s">
        <v>988</v>
      </c>
      <c r="F806" t="s">
        <v>1199</v>
      </c>
      <c r="G806" t="s">
        <v>242</v>
      </c>
      <c r="H806" t="s">
        <v>1024</v>
      </c>
      <c r="I806" t="s">
        <v>1054</v>
      </c>
      <c r="J806" t="s">
        <v>1055</v>
      </c>
      <c r="K806" t="s">
        <v>75</v>
      </c>
      <c r="L806" t="s">
        <v>242</v>
      </c>
      <c r="M806" t="s">
        <v>242</v>
      </c>
      <c r="N806" t="s">
        <v>990</v>
      </c>
      <c r="O806">
        <v>7969</v>
      </c>
      <c r="P806">
        <v>7969</v>
      </c>
      <c r="Q806">
        <v>7692</v>
      </c>
      <c r="R806">
        <v>16636</v>
      </c>
      <c r="S806">
        <v>8093</v>
      </c>
      <c r="T806">
        <v>183</v>
      </c>
      <c r="U806">
        <v>16913</v>
      </c>
      <c r="V806">
        <v>1451</v>
      </c>
      <c r="W806">
        <v>-12</v>
      </c>
      <c r="X806">
        <v>10109</v>
      </c>
      <c r="Y806">
        <v>8093</v>
      </c>
      <c r="Z806">
        <v>183</v>
      </c>
      <c r="AA806">
        <v>11572</v>
      </c>
      <c r="AB806">
        <v>17</v>
      </c>
      <c r="AC806">
        <v>15</v>
      </c>
      <c r="AD806">
        <v>35</v>
      </c>
      <c r="AE806">
        <v>73</v>
      </c>
      <c r="AF806">
        <v>40</v>
      </c>
      <c r="AG806">
        <v>37</v>
      </c>
      <c r="AH806">
        <v>14</v>
      </c>
      <c r="AI806">
        <v>13</v>
      </c>
      <c r="AJ806">
        <v>24</v>
      </c>
      <c r="AK806">
        <v>59</v>
      </c>
      <c r="AL806">
        <v>30</v>
      </c>
      <c r="AM806">
        <v>25</v>
      </c>
      <c r="AN806">
        <v>3</v>
      </c>
      <c r="AO806">
        <v>1</v>
      </c>
      <c r="AP806">
        <v>4</v>
      </c>
      <c r="AQ806">
        <v>7</v>
      </c>
      <c r="AR806">
        <v>1</v>
      </c>
      <c r="AS806">
        <v>6</v>
      </c>
      <c r="AT806">
        <v>686</v>
      </c>
      <c r="AU806">
        <v>1015</v>
      </c>
      <c r="AV806">
        <v>14240</v>
      </c>
      <c r="AW806">
        <v>7694</v>
      </c>
      <c r="AX806">
        <v>183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6727</v>
      </c>
      <c r="BI806">
        <v>5058</v>
      </c>
      <c r="BJ806">
        <v>6727</v>
      </c>
      <c r="BK806">
        <v>0</v>
      </c>
      <c r="BL806">
        <v>0</v>
      </c>
      <c r="BM806">
        <v>0</v>
      </c>
      <c r="BN806">
        <v>5191</v>
      </c>
      <c r="BO806">
        <v>5058</v>
      </c>
      <c r="BP806">
        <v>5191</v>
      </c>
      <c r="BQ806">
        <v>5438</v>
      </c>
      <c r="BR806">
        <v>5058</v>
      </c>
      <c r="BS806">
        <v>5884</v>
      </c>
      <c r="BT806">
        <v>5265</v>
      </c>
      <c r="BU806">
        <v>5</v>
      </c>
      <c r="BV806">
        <v>4</v>
      </c>
      <c r="BW806">
        <v>4</v>
      </c>
      <c r="BX806">
        <v>4</v>
      </c>
      <c r="BY806">
        <v>6</v>
      </c>
      <c r="BZ806">
        <v>0</v>
      </c>
      <c r="CA806">
        <v>0</v>
      </c>
      <c r="CB806">
        <v>26</v>
      </c>
      <c r="CC806">
        <v>23</v>
      </c>
      <c r="CD806">
        <v>27</v>
      </c>
      <c r="CE806">
        <v>25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 t="s">
        <v>2</v>
      </c>
      <c r="CP806" t="s">
        <v>44</v>
      </c>
      <c r="CQ806" t="s">
        <v>864</v>
      </c>
      <c r="CR806" t="s">
        <v>865</v>
      </c>
      <c r="CS806" t="s">
        <v>705</v>
      </c>
      <c r="CT806" t="s">
        <v>860</v>
      </c>
      <c r="CU806" t="s">
        <v>856</v>
      </c>
      <c r="CV806" t="s">
        <v>707</v>
      </c>
      <c r="CW806">
        <v>2019</v>
      </c>
      <c r="CX806">
        <v>1</v>
      </c>
      <c r="CY806" t="s">
        <v>74</v>
      </c>
      <c r="CZ806" t="s">
        <v>703</v>
      </c>
      <c r="DA806" t="s">
        <v>70</v>
      </c>
      <c r="DB806" t="s">
        <v>704</v>
      </c>
      <c r="DC806" t="s">
        <v>706</v>
      </c>
      <c r="DD806" t="s">
        <v>75</v>
      </c>
      <c r="DE806" t="s">
        <v>75</v>
      </c>
      <c r="DF806">
        <v>7</v>
      </c>
      <c r="DG806" t="s">
        <v>991</v>
      </c>
      <c r="DH806" t="s">
        <v>75</v>
      </c>
      <c r="DI806" t="s">
        <v>75</v>
      </c>
      <c r="DJ806" t="s">
        <v>75</v>
      </c>
      <c r="DK806" t="s">
        <v>75</v>
      </c>
    </row>
    <row r="807" spans="1:115" x14ac:dyDescent="0.35">
      <c r="A807" t="s">
        <v>860</v>
      </c>
      <c r="B807" t="s">
        <v>985</v>
      </c>
      <c r="C807" t="s">
        <v>986</v>
      </c>
      <c r="D807" t="s">
        <v>1056</v>
      </c>
      <c r="E807" t="s">
        <v>988</v>
      </c>
      <c r="F807" t="s">
        <v>989</v>
      </c>
      <c r="G807" t="s">
        <v>242</v>
      </c>
      <c r="H807" t="s">
        <v>1024</v>
      </c>
      <c r="I807" t="s">
        <v>1059</v>
      </c>
      <c r="J807" t="s">
        <v>1060</v>
      </c>
      <c r="K807" t="s">
        <v>75</v>
      </c>
      <c r="L807" t="s">
        <v>242</v>
      </c>
      <c r="M807" t="s">
        <v>242</v>
      </c>
      <c r="N807" t="s">
        <v>990</v>
      </c>
      <c r="O807">
        <v>-15818</v>
      </c>
      <c r="P807">
        <v>-15818</v>
      </c>
      <c r="Q807">
        <v>655</v>
      </c>
      <c r="R807">
        <v>37292</v>
      </c>
      <c r="S807">
        <v>30102</v>
      </c>
      <c r="T807">
        <v>15902</v>
      </c>
      <c r="U807">
        <v>20819</v>
      </c>
      <c r="V807">
        <v>1970</v>
      </c>
      <c r="W807">
        <v>655</v>
      </c>
      <c r="X807">
        <v>4032</v>
      </c>
      <c r="Y807">
        <v>12456</v>
      </c>
      <c r="Z807">
        <v>15902</v>
      </c>
      <c r="AA807">
        <v>5347</v>
      </c>
      <c r="AB807">
        <v>14</v>
      </c>
      <c r="AC807">
        <v>12</v>
      </c>
      <c r="AD807">
        <v>47</v>
      </c>
      <c r="AE807">
        <v>40</v>
      </c>
      <c r="AF807">
        <v>17</v>
      </c>
      <c r="AG807">
        <v>49</v>
      </c>
      <c r="AH807">
        <v>11</v>
      </c>
      <c r="AI807">
        <v>6</v>
      </c>
      <c r="AJ807">
        <v>27</v>
      </c>
      <c r="AK807">
        <v>29</v>
      </c>
      <c r="AL807">
        <v>11</v>
      </c>
      <c r="AM807">
        <v>32</v>
      </c>
      <c r="AN807">
        <v>2</v>
      </c>
      <c r="AO807">
        <v>2</v>
      </c>
      <c r="AP807">
        <v>6</v>
      </c>
      <c r="AQ807">
        <v>11</v>
      </c>
      <c r="AR807">
        <v>2</v>
      </c>
      <c r="AS807">
        <v>6</v>
      </c>
      <c r="AT807">
        <v>5617</v>
      </c>
      <c r="AU807">
        <v>7282</v>
      </c>
      <c r="AV807">
        <v>32302</v>
      </c>
      <c r="AW807">
        <v>24435</v>
      </c>
      <c r="AX807">
        <v>521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500</v>
      </c>
      <c r="BI807">
        <v>0</v>
      </c>
      <c r="BJ807">
        <v>27280</v>
      </c>
      <c r="BK807">
        <v>0</v>
      </c>
      <c r="BL807">
        <v>0</v>
      </c>
      <c r="BM807">
        <v>0</v>
      </c>
      <c r="BN807">
        <v>451</v>
      </c>
      <c r="BO807">
        <v>0</v>
      </c>
      <c r="BP807">
        <v>11252</v>
      </c>
      <c r="BQ807">
        <v>500</v>
      </c>
      <c r="BR807">
        <v>0</v>
      </c>
      <c r="BS807">
        <v>500</v>
      </c>
      <c r="BT807">
        <v>0</v>
      </c>
      <c r="BU807">
        <v>9</v>
      </c>
      <c r="BV807">
        <v>7</v>
      </c>
      <c r="BW807">
        <v>2</v>
      </c>
      <c r="BX807">
        <v>4</v>
      </c>
      <c r="BY807">
        <v>6</v>
      </c>
      <c r="BZ807">
        <v>1</v>
      </c>
      <c r="CA807">
        <v>2</v>
      </c>
      <c r="CB807">
        <v>17</v>
      </c>
      <c r="CC807">
        <v>32</v>
      </c>
      <c r="CD807">
        <v>17</v>
      </c>
      <c r="CE807">
        <v>32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 t="s">
        <v>2</v>
      </c>
      <c r="CP807" t="s">
        <v>44</v>
      </c>
      <c r="CQ807" t="s">
        <v>864</v>
      </c>
      <c r="CR807" t="s">
        <v>865</v>
      </c>
      <c r="CS807" t="s">
        <v>123</v>
      </c>
      <c r="CT807" t="s">
        <v>860</v>
      </c>
      <c r="CU807" t="s">
        <v>851</v>
      </c>
      <c r="CV807" t="s">
        <v>124</v>
      </c>
      <c r="CW807">
        <v>2019</v>
      </c>
      <c r="CX807">
        <v>6</v>
      </c>
      <c r="CY807" t="s">
        <v>74</v>
      </c>
      <c r="CZ807" t="s">
        <v>76</v>
      </c>
      <c r="DA807" t="s">
        <v>70</v>
      </c>
      <c r="DB807" t="s">
        <v>70</v>
      </c>
      <c r="DC807" t="s">
        <v>115</v>
      </c>
      <c r="DD807" t="s">
        <v>126</v>
      </c>
      <c r="DE807" t="s">
        <v>125</v>
      </c>
      <c r="DF807">
        <v>10</v>
      </c>
      <c r="DG807" t="s">
        <v>991</v>
      </c>
      <c r="DH807" t="s">
        <v>75</v>
      </c>
      <c r="DI807" t="s">
        <v>75</v>
      </c>
      <c r="DJ807" t="s">
        <v>75</v>
      </c>
      <c r="DK807" t="s">
        <v>75</v>
      </c>
    </row>
    <row r="808" spans="1:115" x14ac:dyDescent="0.35">
      <c r="A808" t="s">
        <v>860</v>
      </c>
      <c r="B808" t="s">
        <v>994</v>
      </c>
      <c r="C808" t="s">
        <v>1004</v>
      </c>
      <c r="D808" t="s">
        <v>1005</v>
      </c>
      <c r="E808" t="s">
        <v>988</v>
      </c>
      <c r="F808" t="s">
        <v>1006</v>
      </c>
      <c r="G808" t="s">
        <v>242</v>
      </c>
      <c r="H808" t="s">
        <v>1024</v>
      </c>
      <c r="I808" t="s">
        <v>1218</v>
      </c>
      <c r="J808" t="s">
        <v>1219</v>
      </c>
      <c r="K808" t="s">
        <v>75</v>
      </c>
      <c r="L808" t="s">
        <v>242</v>
      </c>
      <c r="M808" t="s">
        <v>304</v>
      </c>
      <c r="N808" t="s">
        <v>990</v>
      </c>
      <c r="O808">
        <v>5976</v>
      </c>
      <c r="P808">
        <v>5976</v>
      </c>
      <c r="Q808">
        <v>-445</v>
      </c>
      <c r="R808">
        <v>12432</v>
      </c>
      <c r="S808">
        <v>16351</v>
      </c>
      <c r="T808">
        <v>14857</v>
      </c>
      <c r="U808">
        <v>18853</v>
      </c>
      <c r="V808">
        <v>2082</v>
      </c>
      <c r="W808">
        <v>755</v>
      </c>
      <c r="X808">
        <v>6540</v>
      </c>
      <c r="Y808">
        <v>6713</v>
      </c>
      <c r="Z808">
        <v>6156</v>
      </c>
      <c r="AA808">
        <v>7867</v>
      </c>
      <c r="AB808">
        <v>8</v>
      </c>
      <c r="AC808">
        <v>11</v>
      </c>
      <c r="AD808">
        <v>24</v>
      </c>
      <c r="AE808">
        <v>48</v>
      </c>
      <c r="AF808">
        <v>34</v>
      </c>
      <c r="AG808">
        <v>21</v>
      </c>
      <c r="AH808">
        <v>7</v>
      </c>
      <c r="AI808">
        <v>8</v>
      </c>
      <c r="AJ808">
        <v>19</v>
      </c>
      <c r="AK808">
        <v>39</v>
      </c>
      <c r="AL808">
        <v>30</v>
      </c>
      <c r="AM808">
        <v>18</v>
      </c>
      <c r="AN808">
        <v>1</v>
      </c>
      <c r="AO808">
        <v>1</v>
      </c>
      <c r="AP808">
        <v>6</v>
      </c>
      <c r="AQ808">
        <v>7</v>
      </c>
      <c r="AR808">
        <v>4</v>
      </c>
      <c r="AS808">
        <v>6</v>
      </c>
      <c r="AT808">
        <v>6733</v>
      </c>
      <c r="AU808">
        <v>-835</v>
      </c>
      <c r="AV808">
        <v>9046</v>
      </c>
      <c r="AW808">
        <v>14674</v>
      </c>
      <c r="AX808">
        <v>12989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1779</v>
      </c>
      <c r="BI808">
        <v>1700</v>
      </c>
      <c r="BJ808">
        <v>5272</v>
      </c>
      <c r="BK808">
        <v>0</v>
      </c>
      <c r="BL808">
        <v>0</v>
      </c>
      <c r="BM808">
        <v>0</v>
      </c>
      <c r="BN808">
        <v>1700</v>
      </c>
      <c r="BO808">
        <v>1700</v>
      </c>
      <c r="BP808">
        <v>5153</v>
      </c>
      <c r="BQ808">
        <v>1779</v>
      </c>
      <c r="BR808">
        <v>1700</v>
      </c>
      <c r="BS808">
        <v>1869</v>
      </c>
      <c r="BT808">
        <v>1778</v>
      </c>
      <c r="BU808">
        <v>5</v>
      </c>
      <c r="BV808">
        <v>5</v>
      </c>
      <c r="BW808">
        <v>3</v>
      </c>
      <c r="BX808">
        <v>2</v>
      </c>
      <c r="BY808">
        <v>6</v>
      </c>
      <c r="BZ808">
        <v>0</v>
      </c>
      <c r="CA808">
        <v>2</v>
      </c>
      <c r="CB808">
        <v>15</v>
      </c>
      <c r="CC808">
        <v>18</v>
      </c>
      <c r="CD808">
        <v>15</v>
      </c>
      <c r="CE808">
        <v>18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 t="s">
        <v>2</v>
      </c>
      <c r="CP808" t="s">
        <v>44</v>
      </c>
      <c r="CQ808" t="s">
        <v>864</v>
      </c>
      <c r="CR808" t="s">
        <v>865</v>
      </c>
      <c r="CS808" t="s">
        <v>326</v>
      </c>
      <c r="CT808" t="s">
        <v>860</v>
      </c>
      <c r="CU808" t="s">
        <v>852</v>
      </c>
      <c r="CV808" t="s">
        <v>327</v>
      </c>
      <c r="CW808">
        <v>2017</v>
      </c>
      <c r="CX808">
        <v>12</v>
      </c>
      <c r="CY808" t="s">
        <v>74</v>
      </c>
      <c r="CZ808" t="s">
        <v>217</v>
      </c>
      <c r="DA808" t="s">
        <v>70</v>
      </c>
      <c r="DB808" t="s">
        <v>283</v>
      </c>
      <c r="DC808" t="s">
        <v>285</v>
      </c>
      <c r="DD808" t="s">
        <v>306</v>
      </c>
      <c r="DE808" t="s">
        <v>328</v>
      </c>
      <c r="DF808">
        <v>9</v>
      </c>
      <c r="DG808" t="s">
        <v>991</v>
      </c>
      <c r="DH808" t="s">
        <v>75</v>
      </c>
      <c r="DI808" t="s">
        <v>75</v>
      </c>
      <c r="DJ808" t="s">
        <v>75</v>
      </c>
      <c r="DK808" t="s">
        <v>75</v>
      </c>
    </row>
    <row r="809" spans="1:115" x14ac:dyDescent="0.35">
      <c r="A809" t="s">
        <v>860</v>
      </c>
      <c r="B809" t="s">
        <v>1045</v>
      </c>
      <c r="C809" t="s">
        <v>1197</v>
      </c>
      <c r="D809" t="s">
        <v>1201</v>
      </c>
      <c r="E809" t="s">
        <v>988</v>
      </c>
      <c r="F809" t="s">
        <v>1199</v>
      </c>
      <c r="G809" t="s">
        <v>242</v>
      </c>
      <c r="H809" t="s">
        <v>1024</v>
      </c>
      <c r="I809" t="s">
        <v>1054</v>
      </c>
      <c r="J809" t="s">
        <v>1055</v>
      </c>
      <c r="K809" t="s">
        <v>75</v>
      </c>
      <c r="L809" t="s">
        <v>242</v>
      </c>
      <c r="M809" t="s">
        <v>242</v>
      </c>
      <c r="N809" t="s">
        <v>990</v>
      </c>
      <c r="O809">
        <v>-1186</v>
      </c>
      <c r="P809">
        <v>-1186</v>
      </c>
      <c r="Q809">
        <v>2529</v>
      </c>
      <c r="R809">
        <v>4138</v>
      </c>
      <c r="S809">
        <v>8769</v>
      </c>
      <c r="T809">
        <v>6321</v>
      </c>
      <c r="U809">
        <v>423</v>
      </c>
      <c r="V809">
        <v>-1636</v>
      </c>
      <c r="W809">
        <v>450</v>
      </c>
      <c r="X809">
        <v>2528</v>
      </c>
      <c r="Y809">
        <v>2448</v>
      </c>
      <c r="Z809">
        <v>6321</v>
      </c>
      <c r="AA809">
        <v>442</v>
      </c>
      <c r="AB809">
        <v>0</v>
      </c>
      <c r="AC809">
        <v>2</v>
      </c>
      <c r="AD809">
        <v>4</v>
      </c>
      <c r="AE809">
        <v>6</v>
      </c>
      <c r="AF809">
        <v>3</v>
      </c>
      <c r="AG809">
        <v>2</v>
      </c>
      <c r="AH809">
        <v>0</v>
      </c>
      <c r="AI809">
        <v>2</v>
      </c>
      <c r="AJ809">
        <v>4</v>
      </c>
      <c r="AK809">
        <v>5</v>
      </c>
      <c r="AL809">
        <v>2</v>
      </c>
      <c r="AM809">
        <v>2</v>
      </c>
      <c r="AN809">
        <v>0</v>
      </c>
      <c r="AO809">
        <v>1</v>
      </c>
      <c r="AP809">
        <v>2</v>
      </c>
      <c r="AQ809">
        <v>2</v>
      </c>
      <c r="AR809">
        <v>1</v>
      </c>
      <c r="AS809">
        <v>1</v>
      </c>
      <c r="AT809">
        <v>308</v>
      </c>
      <c r="AU809">
        <v>2185</v>
      </c>
      <c r="AV809">
        <v>3989</v>
      </c>
      <c r="AW809">
        <v>7811</v>
      </c>
      <c r="AX809">
        <v>5420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450</v>
      </c>
      <c r="BI809">
        <v>6321</v>
      </c>
      <c r="BJ809">
        <v>900</v>
      </c>
      <c r="BK809">
        <v>0</v>
      </c>
      <c r="BL809">
        <v>0</v>
      </c>
      <c r="BM809">
        <v>0</v>
      </c>
      <c r="BN809">
        <v>431</v>
      </c>
      <c r="BO809">
        <v>3529</v>
      </c>
      <c r="BP809">
        <v>880</v>
      </c>
      <c r="BQ809">
        <v>450</v>
      </c>
      <c r="BR809">
        <v>6321</v>
      </c>
      <c r="BS809">
        <v>450</v>
      </c>
      <c r="BT809">
        <v>6321</v>
      </c>
      <c r="BU809">
        <v>4</v>
      </c>
      <c r="BV809">
        <v>2</v>
      </c>
      <c r="BW809">
        <v>1</v>
      </c>
      <c r="BX809">
        <v>1</v>
      </c>
      <c r="BY809">
        <v>1</v>
      </c>
      <c r="BZ809">
        <v>1</v>
      </c>
      <c r="CA809">
        <v>0</v>
      </c>
      <c r="CB809">
        <v>2</v>
      </c>
      <c r="CC809">
        <v>2</v>
      </c>
      <c r="CD809">
        <v>2</v>
      </c>
      <c r="CE809">
        <v>2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 t="s">
        <v>2</v>
      </c>
      <c r="CP809" t="s">
        <v>44</v>
      </c>
      <c r="CQ809" t="s">
        <v>868</v>
      </c>
      <c r="CR809" t="s">
        <v>869</v>
      </c>
      <c r="CS809" t="s">
        <v>705</v>
      </c>
      <c r="CT809" t="s">
        <v>860</v>
      </c>
      <c r="CU809" t="s">
        <v>856</v>
      </c>
      <c r="CV809" t="s">
        <v>707</v>
      </c>
      <c r="CW809">
        <v>2019</v>
      </c>
      <c r="CX809">
        <v>1</v>
      </c>
      <c r="CY809" t="s">
        <v>74</v>
      </c>
      <c r="CZ809" t="s">
        <v>703</v>
      </c>
      <c r="DA809" t="s">
        <v>70</v>
      </c>
      <c r="DB809" t="s">
        <v>704</v>
      </c>
      <c r="DC809" t="s">
        <v>706</v>
      </c>
      <c r="DD809" t="s">
        <v>75</v>
      </c>
      <c r="DE809" t="s">
        <v>75</v>
      </c>
      <c r="DF809">
        <v>2</v>
      </c>
      <c r="DG809" t="s">
        <v>991</v>
      </c>
      <c r="DH809" t="s">
        <v>75</v>
      </c>
      <c r="DI809" t="s">
        <v>75</v>
      </c>
      <c r="DJ809" t="s">
        <v>75</v>
      </c>
      <c r="DK809" t="s">
        <v>75</v>
      </c>
    </row>
    <row r="810" spans="1:115" x14ac:dyDescent="0.35">
      <c r="A810" t="s">
        <v>860</v>
      </c>
      <c r="B810" t="s">
        <v>994</v>
      </c>
      <c r="C810" t="s">
        <v>1004</v>
      </c>
      <c r="D810" t="s">
        <v>1005</v>
      </c>
      <c r="E810" t="s">
        <v>988</v>
      </c>
      <c r="F810" t="s">
        <v>1006</v>
      </c>
      <c r="G810" t="s">
        <v>242</v>
      </c>
      <c r="H810" t="s">
        <v>1024</v>
      </c>
      <c r="I810" t="s">
        <v>1216</v>
      </c>
      <c r="J810" t="s">
        <v>1217</v>
      </c>
      <c r="K810" t="s">
        <v>75</v>
      </c>
      <c r="L810" t="s">
        <v>242</v>
      </c>
      <c r="M810" t="s">
        <v>304</v>
      </c>
      <c r="N810" t="s">
        <v>990</v>
      </c>
      <c r="O810">
        <v>3047</v>
      </c>
      <c r="P810">
        <v>3047</v>
      </c>
      <c r="Q810">
        <v>1236</v>
      </c>
      <c r="R810">
        <v>11998</v>
      </c>
      <c r="S810">
        <v>7950</v>
      </c>
      <c r="T810">
        <v>7105</v>
      </c>
      <c r="U810">
        <v>13809</v>
      </c>
      <c r="V810">
        <v>1645</v>
      </c>
      <c r="W810">
        <v>1236</v>
      </c>
      <c r="X810">
        <v>5456</v>
      </c>
      <c r="Y810">
        <v>0</v>
      </c>
      <c r="Z810">
        <v>1121</v>
      </c>
      <c r="AA810">
        <v>5865</v>
      </c>
      <c r="AB810">
        <v>1</v>
      </c>
      <c r="AC810">
        <v>2</v>
      </c>
      <c r="AD810">
        <v>8</v>
      </c>
      <c r="AE810">
        <v>1</v>
      </c>
      <c r="AF810">
        <v>3</v>
      </c>
      <c r="AG810">
        <v>7</v>
      </c>
      <c r="AH810">
        <v>1</v>
      </c>
      <c r="AI810">
        <v>2</v>
      </c>
      <c r="AJ810">
        <v>5</v>
      </c>
      <c r="AK810">
        <v>1</v>
      </c>
      <c r="AL810">
        <v>3</v>
      </c>
      <c r="AM810">
        <v>4</v>
      </c>
      <c r="AN810">
        <v>1</v>
      </c>
      <c r="AO810">
        <v>2</v>
      </c>
      <c r="AP810">
        <v>4</v>
      </c>
      <c r="AQ810">
        <v>0</v>
      </c>
      <c r="AR810">
        <v>2</v>
      </c>
      <c r="AS810">
        <v>3</v>
      </c>
      <c r="AT810">
        <v>3036</v>
      </c>
      <c r="AU810">
        <v>1568</v>
      </c>
      <c r="AV810">
        <v>8587</v>
      </c>
      <c r="AW810">
        <v>6999</v>
      </c>
      <c r="AX810">
        <v>6083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1364</v>
      </c>
      <c r="BI810">
        <v>0</v>
      </c>
      <c r="BJ810">
        <v>7348</v>
      </c>
      <c r="BK810">
        <v>0</v>
      </c>
      <c r="BL810">
        <v>0</v>
      </c>
      <c r="BM810">
        <v>0</v>
      </c>
      <c r="BN810">
        <v>1327</v>
      </c>
      <c r="BO810">
        <v>0</v>
      </c>
      <c r="BP810">
        <v>7230</v>
      </c>
      <c r="BQ810">
        <v>1364</v>
      </c>
      <c r="BR810">
        <v>0</v>
      </c>
      <c r="BS810">
        <v>1128</v>
      </c>
      <c r="BT810">
        <v>0</v>
      </c>
      <c r="BU810">
        <v>3</v>
      </c>
      <c r="BV810">
        <v>3</v>
      </c>
      <c r="BW810">
        <v>1</v>
      </c>
      <c r="BX810">
        <v>3</v>
      </c>
      <c r="BY810">
        <v>3</v>
      </c>
      <c r="BZ810">
        <v>2</v>
      </c>
      <c r="CA810">
        <v>3</v>
      </c>
      <c r="CB810">
        <v>3</v>
      </c>
      <c r="CC810">
        <v>3</v>
      </c>
      <c r="CD810">
        <v>3</v>
      </c>
      <c r="CE810">
        <v>4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 t="s">
        <v>2</v>
      </c>
      <c r="CP810" t="s">
        <v>44</v>
      </c>
      <c r="CQ810" t="s">
        <v>868</v>
      </c>
      <c r="CR810" t="s">
        <v>869</v>
      </c>
      <c r="CS810" t="s">
        <v>311</v>
      </c>
      <c r="CT810" t="s">
        <v>860</v>
      </c>
      <c r="CU810" t="s">
        <v>852</v>
      </c>
      <c r="CV810" t="s">
        <v>312</v>
      </c>
      <c r="CW810">
        <v>2017</v>
      </c>
      <c r="CX810">
        <v>10</v>
      </c>
      <c r="CY810" t="s">
        <v>74</v>
      </c>
      <c r="CZ810" t="s">
        <v>217</v>
      </c>
      <c r="DA810" t="s">
        <v>70</v>
      </c>
      <c r="DB810" t="s">
        <v>283</v>
      </c>
      <c r="DC810" t="s">
        <v>285</v>
      </c>
      <c r="DD810" t="s">
        <v>314</v>
      </c>
      <c r="DE810" t="s">
        <v>313</v>
      </c>
      <c r="DF810">
        <v>6</v>
      </c>
      <c r="DG810" t="s">
        <v>991</v>
      </c>
      <c r="DH810" t="s">
        <v>75</v>
      </c>
      <c r="DI810" t="s">
        <v>75</v>
      </c>
      <c r="DJ810" t="s">
        <v>75</v>
      </c>
      <c r="DK810" t="s">
        <v>75</v>
      </c>
    </row>
    <row r="811" spans="1:115" x14ac:dyDescent="0.35">
      <c r="A811" t="s">
        <v>860</v>
      </c>
      <c r="B811" t="s">
        <v>994</v>
      </c>
      <c r="C811" t="s">
        <v>1004</v>
      </c>
      <c r="D811" t="s">
        <v>1005</v>
      </c>
      <c r="E811" t="s">
        <v>988</v>
      </c>
      <c r="F811" t="s">
        <v>1006</v>
      </c>
      <c r="G811" t="s">
        <v>242</v>
      </c>
      <c r="H811" t="s">
        <v>1024</v>
      </c>
      <c r="I811" t="s">
        <v>304</v>
      </c>
      <c r="J811" t="s">
        <v>1009</v>
      </c>
      <c r="K811" t="s">
        <v>75</v>
      </c>
      <c r="L811" t="s">
        <v>242</v>
      </c>
      <c r="M811" t="s">
        <v>304</v>
      </c>
      <c r="N811" t="s">
        <v>990</v>
      </c>
      <c r="O811">
        <v>5362</v>
      </c>
      <c r="P811">
        <v>5362</v>
      </c>
      <c r="Q811">
        <v>6473</v>
      </c>
      <c r="R811">
        <v>13595</v>
      </c>
      <c r="S811">
        <v>-1417</v>
      </c>
      <c r="T811">
        <v>24793</v>
      </c>
      <c r="U811">
        <v>12484</v>
      </c>
      <c r="V811">
        <v>-429</v>
      </c>
      <c r="W811">
        <v>491</v>
      </c>
      <c r="X811">
        <v>1450</v>
      </c>
      <c r="Y811">
        <v>-2520</v>
      </c>
      <c r="Z811">
        <v>25875</v>
      </c>
      <c r="AA811">
        <v>530</v>
      </c>
      <c r="AB811">
        <v>1</v>
      </c>
      <c r="AC811">
        <v>2</v>
      </c>
      <c r="AD811">
        <v>7</v>
      </c>
      <c r="AE811">
        <v>10</v>
      </c>
      <c r="AF811">
        <v>9</v>
      </c>
      <c r="AG811">
        <v>6</v>
      </c>
      <c r="AH811">
        <v>1</v>
      </c>
      <c r="AI811">
        <v>2</v>
      </c>
      <c r="AJ811">
        <v>6</v>
      </c>
      <c r="AK811">
        <v>10</v>
      </c>
      <c r="AL811">
        <v>8</v>
      </c>
      <c r="AM811">
        <v>5</v>
      </c>
      <c r="AN811">
        <v>0</v>
      </c>
      <c r="AO811">
        <v>1</v>
      </c>
      <c r="AP811">
        <v>3</v>
      </c>
      <c r="AQ811">
        <v>9</v>
      </c>
      <c r="AR811">
        <v>3</v>
      </c>
      <c r="AS811">
        <v>2</v>
      </c>
      <c r="AT811">
        <v>3367</v>
      </c>
      <c r="AU811">
        <v>3887</v>
      </c>
      <c r="AV811">
        <v>14758</v>
      </c>
      <c r="AW811">
        <v>15776</v>
      </c>
      <c r="AX811">
        <v>760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5525</v>
      </c>
      <c r="BI811">
        <v>6384</v>
      </c>
      <c r="BJ811">
        <v>13748</v>
      </c>
      <c r="BK811">
        <v>0</v>
      </c>
      <c r="BL811">
        <v>0</v>
      </c>
      <c r="BM811">
        <v>0</v>
      </c>
      <c r="BN811">
        <v>5373</v>
      </c>
      <c r="BO811">
        <v>4969</v>
      </c>
      <c r="BP811">
        <v>13532</v>
      </c>
      <c r="BQ811">
        <v>5525</v>
      </c>
      <c r="BR811">
        <v>5640</v>
      </c>
      <c r="BS811">
        <v>5850</v>
      </c>
      <c r="BT811">
        <v>5673</v>
      </c>
      <c r="BU811">
        <v>8</v>
      </c>
      <c r="BV811">
        <v>6</v>
      </c>
      <c r="BW811">
        <v>4</v>
      </c>
      <c r="BX811">
        <v>1</v>
      </c>
      <c r="BY811">
        <v>2</v>
      </c>
      <c r="BZ811">
        <v>1</v>
      </c>
      <c r="CA811">
        <v>2</v>
      </c>
      <c r="CB811">
        <v>3</v>
      </c>
      <c r="CC811">
        <v>5</v>
      </c>
      <c r="CD811">
        <v>3</v>
      </c>
      <c r="CE811">
        <v>5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 t="s">
        <v>2</v>
      </c>
      <c r="CP811" t="s">
        <v>44</v>
      </c>
      <c r="CQ811" t="s">
        <v>868</v>
      </c>
      <c r="CR811" t="s">
        <v>869</v>
      </c>
      <c r="CS811" t="s">
        <v>315</v>
      </c>
      <c r="CT811" t="s">
        <v>860</v>
      </c>
      <c r="CU811" t="s">
        <v>852</v>
      </c>
      <c r="CV811" t="s">
        <v>316</v>
      </c>
      <c r="CW811">
        <v>2017</v>
      </c>
      <c r="CX811">
        <v>10</v>
      </c>
      <c r="CY811" t="s">
        <v>74</v>
      </c>
      <c r="CZ811" t="s">
        <v>217</v>
      </c>
      <c r="DA811" t="s">
        <v>70</v>
      </c>
      <c r="DB811" t="s">
        <v>283</v>
      </c>
      <c r="DC811" t="s">
        <v>285</v>
      </c>
      <c r="DD811" t="s">
        <v>306</v>
      </c>
      <c r="DE811" t="s">
        <v>317</v>
      </c>
      <c r="DF811">
        <v>7</v>
      </c>
      <c r="DG811" t="s">
        <v>991</v>
      </c>
      <c r="DH811" t="s">
        <v>75</v>
      </c>
      <c r="DI811" t="s">
        <v>75</v>
      </c>
      <c r="DJ811" t="s">
        <v>75</v>
      </c>
      <c r="DK811" t="s">
        <v>75</v>
      </c>
    </row>
    <row r="812" spans="1:115" x14ac:dyDescent="0.35">
      <c r="A812" t="s">
        <v>860</v>
      </c>
      <c r="B812" t="s">
        <v>994</v>
      </c>
      <c r="C812" t="s">
        <v>1004</v>
      </c>
      <c r="D812" t="s">
        <v>1005</v>
      </c>
      <c r="E812" t="s">
        <v>988</v>
      </c>
      <c r="F812" t="s">
        <v>1006</v>
      </c>
      <c r="G812" t="s">
        <v>242</v>
      </c>
      <c r="H812" t="s">
        <v>1024</v>
      </c>
      <c r="I812" t="s">
        <v>1222</v>
      </c>
      <c r="J812" t="s">
        <v>1223</v>
      </c>
      <c r="K812" t="s">
        <v>75</v>
      </c>
      <c r="L812" t="s">
        <v>242</v>
      </c>
      <c r="M812" t="s">
        <v>304</v>
      </c>
      <c r="N812" t="s">
        <v>990</v>
      </c>
      <c r="O812">
        <v>7896</v>
      </c>
      <c r="P812">
        <v>7896</v>
      </c>
      <c r="Q812">
        <v>6268</v>
      </c>
      <c r="R812">
        <v>13521</v>
      </c>
      <c r="S812">
        <v>24470</v>
      </c>
      <c r="T812">
        <v>21585</v>
      </c>
      <c r="U812">
        <v>15149</v>
      </c>
      <c r="V812">
        <v>5633</v>
      </c>
      <c r="W812">
        <v>3232</v>
      </c>
      <c r="X812">
        <v>9412</v>
      </c>
      <c r="Y812">
        <v>12942</v>
      </c>
      <c r="Z812">
        <v>19525</v>
      </c>
      <c r="AA812">
        <v>11813</v>
      </c>
      <c r="AB812">
        <v>8</v>
      </c>
      <c r="AC812">
        <v>6</v>
      </c>
      <c r="AD812">
        <v>19</v>
      </c>
      <c r="AE812">
        <v>24</v>
      </c>
      <c r="AF812">
        <v>26</v>
      </c>
      <c r="AG812">
        <v>21</v>
      </c>
      <c r="AH812">
        <v>4</v>
      </c>
      <c r="AI812">
        <v>6</v>
      </c>
      <c r="AJ812">
        <v>19</v>
      </c>
      <c r="AK812">
        <v>21</v>
      </c>
      <c r="AL812">
        <v>25</v>
      </c>
      <c r="AM812">
        <v>17</v>
      </c>
      <c r="AN812">
        <v>4</v>
      </c>
      <c r="AO812">
        <v>3</v>
      </c>
      <c r="AP812">
        <v>9</v>
      </c>
      <c r="AQ812">
        <v>13</v>
      </c>
      <c r="AR812">
        <v>13</v>
      </c>
      <c r="AS812">
        <v>10</v>
      </c>
      <c r="AT812">
        <v>4352</v>
      </c>
      <c r="AU812">
        <v>6509</v>
      </c>
      <c r="AV812">
        <v>22688</v>
      </c>
      <c r="AW812">
        <v>22227</v>
      </c>
      <c r="AX812">
        <v>10764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3008</v>
      </c>
      <c r="BI812">
        <v>4690</v>
      </c>
      <c r="BJ812">
        <v>18625</v>
      </c>
      <c r="BK812">
        <v>0</v>
      </c>
      <c r="BL812">
        <v>0</v>
      </c>
      <c r="BM812">
        <v>0</v>
      </c>
      <c r="BN812">
        <v>1333</v>
      </c>
      <c r="BO812">
        <v>1253</v>
      </c>
      <c r="BP812">
        <v>4560</v>
      </c>
      <c r="BQ812">
        <v>1365</v>
      </c>
      <c r="BR812">
        <v>2171</v>
      </c>
      <c r="BS812">
        <v>1269</v>
      </c>
      <c r="BT812">
        <v>2171</v>
      </c>
      <c r="BU812">
        <v>18</v>
      </c>
      <c r="BV812">
        <v>5</v>
      </c>
      <c r="BW812">
        <v>7</v>
      </c>
      <c r="BX812">
        <v>7</v>
      </c>
      <c r="BY812">
        <v>10</v>
      </c>
      <c r="BZ812">
        <v>6</v>
      </c>
      <c r="CA812">
        <v>5</v>
      </c>
      <c r="CB812">
        <v>10</v>
      </c>
      <c r="CC812">
        <v>17</v>
      </c>
      <c r="CD812">
        <v>10</v>
      </c>
      <c r="CE812">
        <v>17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 t="s">
        <v>2</v>
      </c>
      <c r="CP812" t="s">
        <v>44</v>
      </c>
      <c r="CQ812" t="s">
        <v>868</v>
      </c>
      <c r="CR812" t="s">
        <v>869</v>
      </c>
      <c r="CS812" t="s">
        <v>341</v>
      </c>
      <c r="CT812" t="s">
        <v>860</v>
      </c>
      <c r="CU812" t="s">
        <v>852</v>
      </c>
      <c r="CV812" t="s">
        <v>342</v>
      </c>
      <c r="CW812">
        <v>2014</v>
      </c>
      <c r="CX812">
        <v>9</v>
      </c>
      <c r="CY812" t="s">
        <v>74</v>
      </c>
      <c r="CZ812" t="s">
        <v>217</v>
      </c>
      <c r="DA812" t="s">
        <v>70</v>
      </c>
      <c r="DB812" t="s">
        <v>283</v>
      </c>
      <c r="DC812" t="s">
        <v>285</v>
      </c>
      <c r="DD812" t="s">
        <v>306</v>
      </c>
      <c r="DE812" t="s">
        <v>343</v>
      </c>
      <c r="DF812">
        <v>15</v>
      </c>
      <c r="DG812" t="s">
        <v>991</v>
      </c>
      <c r="DH812" t="s">
        <v>75</v>
      </c>
      <c r="DI812" t="s">
        <v>75</v>
      </c>
      <c r="DJ812" t="s">
        <v>75</v>
      </c>
      <c r="DK812" t="s">
        <v>75</v>
      </c>
    </row>
    <row r="813" spans="1:115" x14ac:dyDescent="0.35">
      <c r="A813" t="s">
        <v>860</v>
      </c>
      <c r="B813" t="s">
        <v>994</v>
      </c>
      <c r="C813" t="s">
        <v>1004</v>
      </c>
      <c r="D813" t="s">
        <v>1005</v>
      </c>
      <c r="E813" t="s">
        <v>988</v>
      </c>
      <c r="F813" t="s">
        <v>1006</v>
      </c>
      <c r="G813" t="s">
        <v>242</v>
      </c>
      <c r="H813" t="s">
        <v>1024</v>
      </c>
      <c r="I813" t="s">
        <v>1225</v>
      </c>
      <c r="J813" t="s">
        <v>1226</v>
      </c>
      <c r="K813" t="s">
        <v>75</v>
      </c>
      <c r="L813" t="s">
        <v>242</v>
      </c>
      <c r="M813" t="s">
        <v>304</v>
      </c>
      <c r="N813" t="s">
        <v>990</v>
      </c>
      <c r="O813">
        <v>1214</v>
      </c>
      <c r="P813">
        <v>1214</v>
      </c>
      <c r="Q813">
        <v>862</v>
      </c>
      <c r="R813">
        <v>862</v>
      </c>
      <c r="S813">
        <v>-165</v>
      </c>
      <c r="T813">
        <v>4353</v>
      </c>
      <c r="U813">
        <v>1214</v>
      </c>
      <c r="V813">
        <v>500</v>
      </c>
      <c r="W813">
        <v>0</v>
      </c>
      <c r="X813">
        <v>0</v>
      </c>
      <c r="Y813">
        <v>-1027</v>
      </c>
      <c r="Z813">
        <v>4353</v>
      </c>
      <c r="AA813">
        <v>500</v>
      </c>
      <c r="AB813">
        <v>1</v>
      </c>
      <c r="AC813">
        <v>0</v>
      </c>
      <c r="AD813">
        <v>3</v>
      </c>
      <c r="AE813">
        <v>3</v>
      </c>
      <c r="AF813">
        <v>4</v>
      </c>
      <c r="AG813">
        <v>4</v>
      </c>
      <c r="AH813">
        <v>1</v>
      </c>
      <c r="AI813">
        <v>0</v>
      </c>
      <c r="AJ813">
        <v>3</v>
      </c>
      <c r="AK813">
        <v>3</v>
      </c>
      <c r="AL813">
        <v>2</v>
      </c>
      <c r="AM813">
        <v>4</v>
      </c>
      <c r="AN813">
        <v>1</v>
      </c>
      <c r="AO813">
        <v>0</v>
      </c>
      <c r="AP813">
        <v>0</v>
      </c>
      <c r="AQ813">
        <v>2</v>
      </c>
      <c r="AR813">
        <v>2</v>
      </c>
      <c r="AS813">
        <v>1</v>
      </c>
      <c r="AT813">
        <v>191</v>
      </c>
      <c r="AU813">
        <v>666</v>
      </c>
      <c r="AV813">
        <v>1909</v>
      </c>
      <c r="AW813">
        <v>860</v>
      </c>
      <c r="AX813">
        <v>4531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862</v>
      </c>
      <c r="BI813">
        <v>2053</v>
      </c>
      <c r="BJ813">
        <v>2135</v>
      </c>
      <c r="BK813">
        <v>0</v>
      </c>
      <c r="BL813">
        <v>0</v>
      </c>
      <c r="BM813">
        <v>0</v>
      </c>
      <c r="BN813">
        <v>845</v>
      </c>
      <c r="BO813">
        <v>862</v>
      </c>
      <c r="BP813">
        <v>845</v>
      </c>
      <c r="BQ813">
        <v>862</v>
      </c>
      <c r="BR813">
        <v>862</v>
      </c>
      <c r="BS813">
        <v>716</v>
      </c>
      <c r="BT813">
        <v>862</v>
      </c>
      <c r="BU813">
        <v>2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4</v>
      </c>
      <c r="CD813">
        <v>1</v>
      </c>
      <c r="CE813">
        <v>4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 t="s">
        <v>2</v>
      </c>
      <c r="CP813" t="s">
        <v>44</v>
      </c>
      <c r="CQ813" t="s">
        <v>868</v>
      </c>
      <c r="CR813" t="s">
        <v>869</v>
      </c>
      <c r="CS813" t="s">
        <v>348</v>
      </c>
      <c r="CT813" t="s">
        <v>860</v>
      </c>
      <c r="CU813" t="s">
        <v>852</v>
      </c>
      <c r="CV813" t="s">
        <v>1225</v>
      </c>
      <c r="CW813">
        <v>2018</v>
      </c>
      <c r="CX813">
        <v>3</v>
      </c>
      <c r="CY813" t="s">
        <v>74</v>
      </c>
      <c r="CZ813" t="s">
        <v>217</v>
      </c>
      <c r="DA813" t="s">
        <v>70</v>
      </c>
      <c r="DB813" t="s">
        <v>283</v>
      </c>
      <c r="DC813" t="s">
        <v>285</v>
      </c>
      <c r="DD813" t="s">
        <v>216</v>
      </c>
      <c r="DE813" t="s">
        <v>349</v>
      </c>
      <c r="DF813">
        <v>2</v>
      </c>
      <c r="DG813" t="s">
        <v>991</v>
      </c>
      <c r="DH813" t="s">
        <v>75</v>
      </c>
      <c r="DI813" t="s">
        <v>75</v>
      </c>
      <c r="DJ813" t="s">
        <v>75</v>
      </c>
      <c r="DK813" t="s">
        <v>75</v>
      </c>
    </row>
    <row r="814" spans="1:115" x14ac:dyDescent="0.35">
      <c r="A814" t="s">
        <v>860</v>
      </c>
      <c r="B814" t="s">
        <v>1010</v>
      </c>
      <c r="C814" t="s">
        <v>1011</v>
      </c>
      <c r="D814" t="s">
        <v>1249</v>
      </c>
      <c r="E814" t="s">
        <v>988</v>
      </c>
      <c r="F814" t="s">
        <v>1013</v>
      </c>
      <c r="G814" t="s">
        <v>242</v>
      </c>
      <c r="H814" t="s">
        <v>1024</v>
      </c>
      <c r="I814" t="s">
        <v>1251</v>
      </c>
      <c r="J814" t="s">
        <v>1252</v>
      </c>
      <c r="K814" t="s">
        <v>75</v>
      </c>
      <c r="L814" t="s">
        <v>242</v>
      </c>
      <c r="M814" t="s">
        <v>242</v>
      </c>
      <c r="N814" t="s">
        <v>990</v>
      </c>
      <c r="O814">
        <v>2598</v>
      </c>
      <c r="P814">
        <v>2598</v>
      </c>
      <c r="Q814">
        <v>0</v>
      </c>
      <c r="R814">
        <v>16582</v>
      </c>
      <c r="S814">
        <v>984</v>
      </c>
      <c r="T814">
        <v>5117</v>
      </c>
      <c r="U814">
        <v>19180</v>
      </c>
      <c r="V814">
        <v>2223</v>
      </c>
      <c r="W814">
        <v>0</v>
      </c>
      <c r="X814">
        <v>16582</v>
      </c>
      <c r="Y814">
        <v>0</v>
      </c>
      <c r="Z814">
        <v>1225</v>
      </c>
      <c r="AA814">
        <v>18805</v>
      </c>
      <c r="AB814">
        <v>8</v>
      </c>
      <c r="AC814">
        <v>0</v>
      </c>
      <c r="AD814">
        <v>20</v>
      </c>
      <c r="AE814">
        <v>0</v>
      </c>
      <c r="AF814">
        <v>2</v>
      </c>
      <c r="AG814">
        <v>28</v>
      </c>
      <c r="AH814">
        <v>8</v>
      </c>
      <c r="AI814">
        <v>0</v>
      </c>
      <c r="AJ814">
        <v>20</v>
      </c>
      <c r="AK814">
        <v>0</v>
      </c>
      <c r="AL814">
        <v>1</v>
      </c>
      <c r="AM814">
        <v>28</v>
      </c>
      <c r="AN814">
        <v>4</v>
      </c>
      <c r="AO814">
        <v>0</v>
      </c>
      <c r="AP814">
        <v>12</v>
      </c>
      <c r="AQ814">
        <v>0</v>
      </c>
      <c r="AR814">
        <v>1</v>
      </c>
      <c r="AS814">
        <v>16</v>
      </c>
      <c r="AT814">
        <v>4429</v>
      </c>
      <c r="AU814">
        <v>0</v>
      </c>
      <c r="AV814">
        <v>5302</v>
      </c>
      <c r="AW814">
        <v>4176</v>
      </c>
      <c r="AX814">
        <v>5561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375</v>
      </c>
      <c r="BI814">
        <v>0</v>
      </c>
      <c r="BJ814">
        <v>375</v>
      </c>
      <c r="BK814">
        <v>0</v>
      </c>
      <c r="BL814">
        <v>0</v>
      </c>
      <c r="BM814">
        <v>0</v>
      </c>
      <c r="BN814">
        <v>365</v>
      </c>
      <c r="BO814">
        <v>0</v>
      </c>
      <c r="BP814">
        <v>365</v>
      </c>
      <c r="BQ814">
        <v>375</v>
      </c>
      <c r="BR814">
        <v>0</v>
      </c>
      <c r="BS814">
        <v>375</v>
      </c>
      <c r="BT814">
        <v>0</v>
      </c>
      <c r="BU814">
        <v>0</v>
      </c>
      <c r="BV814">
        <v>1</v>
      </c>
      <c r="BW814">
        <v>0</v>
      </c>
      <c r="BX814">
        <v>4</v>
      </c>
      <c r="BY814">
        <v>16</v>
      </c>
      <c r="BZ814">
        <v>2</v>
      </c>
      <c r="CA814">
        <v>11</v>
      </c>
      <c r="CB814">
        <v>7</v>
      </c>
      <c r="CC814">
        <v>26</v>
      </c>
      <c r="CD814">
        <v>7</v>
      </c>
      <c r="CE814">
        <v>27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 t="s">
        <v>2</v>
      </c>
      <c r="CP814" t="s">
        <v>44</v>
      </c>
      <c r="CQ814" t="s">
        <v>868</v>
      </c>
      <c r="CR814" t="s">
        <v>869</v>
      </c>
      <c r="CS814" t="s">
        <v>789</v>
      </c>
      <c r="CT814" t="s">
        <v>860</v>
      </c>
      <c r="CU814" t="s">
        <v>854</v>
      </c>
      <c r="CV814" t="s">
        <v>790</v>
      </c>
      <c r="CW814">
        <v>2021</v>
      </c>
      <c r="CX814">
        <v>4</v>
      </c>
      <c r="CY814" t="s">
        <v>74</v>
      </c>
      <c r="CZ814" t="s">
        <v>788</v>
      </c>
      <c r="DA814" t="s">
        <v>70</v>
      </c>
      <c r="DB814" t="s">
        <v>782</v>
      </c>
      <c r="DC814" t="s">
        <v>784</v>
      </c>
      <c r="DD814" t="s">
        <v>792</v>
      </c>
      <c r="DE814" t="s">
        <v>791</v>
      </c>
      <c r="DF814">
        <v>15</v>
      </c>
      <c r="DG814" t="s">
        <v>991</v>
      </c>
      <c r="DH814" t="s">
        <v>75</v>
      </c>
      <c r="DI814" t="s">
        <v>75</v>
      </c>
      <c r="DJ814" t="s">
        <v>75</v>
      </c>
      <c r="DK814" t="s">
        <v>75</v>
      </c>
    </row>
    <row r="815" spans="1:115" x14ac:dyDescent="0.35">
      <c r="A815" t="s">
        <v>860</v>
      </c>
      <c r="B815" t="s">
        <v>1010</v>
      </c>
      <c r="C815" t="s">
        <v>1011</v>
      </c>
      <c r="D815" t="s">
        <v>1013</v>
      </c>
      <c r="E815" t="s">
        <v>988</v>
      </c>
      <c r="F815" t="s">
        <v>1013</v>
      </c>
      <c r="G815" t="s">
        <v>242</v>
      </c>
      <c r="H815" t="s">
        <v>1024</v>
      </c>
      <c r="I815" t="s">
        <v>1254</v>
      </c>
      <c r="J815" t="s">
        <v>1255</v>
      </c>
      <c r="K815" t="s">
        <v>75</v>
      </c>
      <c r="L815" t="s">
        <v>242</v>
      </c>
      <c r="M815" t="s">
        <v>242</v>
      </c>
      <c r="N815" t="s">
        <v>990</v>
      </c>
      <c r="O815">
        <v>9147</v>
      </c>
      <c r="P815">
        <v>9147</v>
      </c>
      <c r="Q815">
        <v>10165</v>
      </c>
      <c r="R815">
        <v>32041</v>
      </c>
      <c r="S815">
        <v>13215</v>
      </c>
      <c r="T815">
        <v>375</v>
      </c>
      <c r="U815">
        <v>31023</v>
      </c>
      <c r="V815">
        <v>7596</v>
      </c>
      <c r="W815">
        <v>9150</v>
      </c>
      <c r="X815">
        <v>26940</v>
      </c>
      <c r="Y815">
        <v>12840</v>
      </c>
      <c r="Z815">
        <v>375</v>
      </c>
      <c r="AA815">
        <v>25386</v>
      </c>
      <c r="AB815">
        <v>10</v>
      </c>
      <c r="AC815">
        <v>12</v>
      </c>
      <c r="AD815">
        <v>31</v>
      </c>
      <c r="AE815">
        <v>20</v>
      </c>
      <c r="AF815">
        <v>6</v>
      </c>
      <c r="AG815">
        <v>29</v>
      </c>
      <c r="AH815">
        <v>9</v>
      </c>
      <c r="AI815">
        <v>12</v>
      </c>
      <c r="AJ815">
        <v>29</v>
      </c>
      <c r="AK815">
        <v>20</v>
      </c>
      <c r="AL815">
        <v>6</v>
      </c>
      <c r="AM815">
        <v>26</v>
      </c>
      <c r="AN815">
        <v>5</v>
      </c>
      <c r="AO815">
        <v>5</v>
      </c>
      <c r="AP815">
        <v>17</v>
      </c>
      <c r="AQ815">
        <v>13</v>
      </c>
      <c r="AR815">
        <v>1</v>
      </c>
      <c r="AS815">
        <v>17</v>
      </c>
      <c r="AT815">
        <v>7899</v>
      </c>
      <c r="AU815">
        <v>3741</v>
      </c>
      <c r="AV815">
        <v>20724</v>
      </c>
      <c r="AW815">
        <v>6012</v>
      </c>
      <c r="AX815">
        <v>52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9396</v>
      </c>
      <c r="BI815">
        <v>1015</v>
      </c>
      <c r="BJ815">
        <v>14415</v>
      </c>
      <c r="BK815">
        <v>0</v>
      </c>
      <c r="BL815">
        <v>0</v>
      </c>
      <c r="BM815">
        <v>0</v>
      </c>
      <c r="BN815">
        <v>1537</v>
      </c>
      <c r="BO815">
        <v>1015</v>
      </c>
      <c r="BP815">
        <v>5133</v>
      </c>
      <c r="BQ815">
        <v>1567</v>
      </c>
      <c r="BR815">
        <v>1015</v>
      </c>
      <c r="BS815">
        <v>1567</v>
      </c>
      <c r="BT815">
        <v>1015</v>
      </c>
      <c r="BU815">
        <v>16</v>
      </c>
      <c r="BV815">
        <v>6</v>
      </c>
      <c r="BW815">
        <v>2</v>
      </c>
      <c r="BX815">
        <v>11</v>
      </c>
      <c r="BY815">
        <v>18</v>
      </c>
      <c r="BZ815">
        <v>5</v>
      </c>
      <c r="CA815">
        <v>10</v>
      </c>
      <c r="CB815">
        <v>21</v>
      </c>
      <c r="CC815">
        <v>26</v>
      </c>
      <c r="CD815">
        <v>22</v>
      </c>
      <c r="CE815">
        <v>27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 t="s">
        <v>2</v>
      </c>
      <c r="CP815" t="s">
        <v>44</v>
      </c>
      <c r="CQ815" t="s">
        <v>868</v>
      </c>
      <c r="CR815" t="s">
        <v>869</v>
      </c>
      <c r="CS815" t="s">
        <v>801</v>
      </c>
      <c r="CT815" t="s">
        <v>860</v>
      </c>
      <c r="CU815" t="s">
        <v>854</v>
      </c>
      <c r="CV815" t="s">
        <v>803</v>
      </c>
      <c r="CW815">
        <v>2019</v>
      </c>
      <c r="CX815">
        <v>1</v>
      </c>
      <c r="CY815" t="s">
        <v>74</v>
      </c>
      <c r="CZ815" t="s">
        <v>806</v>
      </c>
      <c r="DA815" t="s">
        <v>70</v>
      </c>
      <c r="DB815" t="s">
        <v>800</v>
      </c>
      <c r="DC815" t="s">
        <v>802</v>
      </c>
      <c r="DD815" t="s">
        <v>805</v>
      </c>
      <c r="DE815" t="s">
        <v>804</v>
      </c>
      <c r="DF815">
        <v>23</v>
      </c>
      <c r="DG815" t="s">
        <v>991</v>
      </c>
      <c r="DH815" t="s">
        <v>75</v>
      </c>
      <c r="DI815" t="s">
        <v>75</v>
      </c>
      <c r="DJ815" t="s">
        <v>75</v>
      </c>
      <c r="DK815" t="s">
        <v>75</v>
      </c>
    </row>
    <row r="816" spans="1:115" x14ac:dyDescent="0.35">
      <c r="A816" t="s">
        <v>860</v>
      </c>
      <c r="B816" t="s">
        <v>985</v>
      </c>
      <c r="C816" t="s">
        <v>986</v>
      </c>
      <c r="D816" t="s">
        <v>992</v>
      </c>
      <c r="E816" t="s">
        <v>988</v>
      </c>
      <c r="F816" t="s">
        <v>989</v>
      </c>
      <c r="G816" t="s">
        <v>242</v>
      </c>
      <c r="H816" t="s">
        <v>1024</v>
      </c>
      <c r="I816" t="s">
        <v>726</v>
      </c>
      <c r="J816" t="s">
        <v>1205</v>
      </c>
      <c r="K816" t="s">
        <v>75</v>
      </c>
      <c r="L816" t="s">
        <v>242</v>
      </c>
      <c r="M816" t="s">
        <v>726</v>
      </c>
      <c r="N816" t="s">
        <v>990</v>
      </c>
      <c r="O816">
        <v>50632</v>
      </c>
      <c r="P816">
        <v>50632</v>
      </c>
      <c r="Q816">
        <v>41031</v>
      </c>
      <c r="R816">
        <v>76660</v>
      </c>
      <c r="S816">
        <v>0</v>
      </c>
      <c r="T816">
        <v>0</v>
      </c>
      <c r="U816">
        <v>86261</v>
      </c>
      <c r="V816">
        <v>3708</v>
      </c>
      <c r="W816">
        <v>41031</v>
      </c>
      <c r="X816">
        <v>40967</v>
      </c>
      <c r="Y816">
        <v>0</v>
      </c>
      <c r="Z816">
        <v>0</v>
      </c>
      <c r="AA816">
        <v>3644</v>
      </c>
      <c r="AB816">
        <v>0</v>
      </c>
      <c r="AC816">
        <v>5</v>
      </c>
      <c r="AD816">
        <v>5</v>
      </c>
      <c r="AE816">
        <v>2</v>
      </c>
      <c r="AF816">
        <v>0</v>
      </c>
      <c r="AG816">
        <v>0</v>
      </c>
      <c r="AH816">
        <v>0</v>
      </c>
      <c r="AI816">
        <v>3</v>
      </c>
      <c r="AJ816">
        <v>3</v>
      </c>
      <c r="AK816">
        <v>2</v>
      </c>
      <c r="AL816">
        <v>0</v>
      </c>
      <c r="AM816">
        <v>0</v>
      </c>
      <c r="AN816">
        <v>0</v>
      </c>
      <c r="AO816">
        <v>3</v>
      </c>
      <c r="AP816">
        <v>3</v>
      </c>
      <c r="AQ816">
        <v>0</v>
      </c>
      <c r="AR816">
        <v>0</v>
      </c>
      <c r="AS816">
        <v>0</v>
      </c>
      <c r="AT816">
        <v>23604</v>
      </c>
      <c r="AU816">
        <v>6817</v>
      </c>
      <c r="AV816">
        <v>47674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40967</v>
      </c>
      <c r="BI816">
        <v>0</v>
      </c>
      <c r="BJ816">
        <v>70592</v>
      </c>
      <c r="BK816">
        <v>0</v>
      </c>
      <c r="BL816">
        <v>0</v>
      </c>
      <c r="BM816">
        <v>0</v>
      </c>
      <c r="BN816">
        <v>39774</v>
      </c>
      <c r="BO816">
        <v>0</v>
      </c>
      <c r="BP816">
        <v>69100</v>
      </c>
      <c r="BQ816">
        <v>40967</v>
      </c>
      <c r="BR816">
        <v>0</v>
      </c>
      <c r="BS816">
        <v>44051</v>
      </c>
      <c r="BT816">
        <v>0</v>
      </c>
      <c r="BU816">
        <v>3</v>
      </c>
      <c r="BV816">
        <v>6</v>
      </c>
      <c r="BW816">
        <v>0</v>
      </c>
      <c r="BX816">
        <v>3</v>
      </c>
      <c r="BY816">
        <v>0</v>
      </c>
      <c r="BZ816">
        <v>0</v>
      </c>
      <c r="CA816">
        <v>0</v>
      </c>
      <c r="CB816">
        <v>2</v>
      </c>
      <c r="CC816">
        <v>0</v>
      </c>
      <c r="CD816">
        <v>3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 t="s">
        <v>2</v>
      </c>
      <c r="CP816" t="s">
        <v>44</v>
      </c>
      <c r="CQ816" t="s">
        <v>862</v>
      </c>
      <c r="CR816" t="s">
        <v>863</v>
      </c>
      <c r="CS816" t="s">
        <v>725</v>
      </c>
      <c r="CT816" t="s">
        <v>860</v>
      </c>
      <c r="CU816" t="s">
        <v>851</v>
      </c>
      <c r="CV816" t="s">
        <v>726</v>
      </c>
      <c r="CW816">
        <v>2020</v>
      </c>
      <c r="CX816">
        <v>5</v>
      </c>
      <c r="CY816" t="s">
        <v>74</v>
      </c>
      <c r="CZ816" t="s">
        <v>76</v>
      </c>
      <c r="DA816" t="s">
        <v>70</v>
      </c>
      <c r="DB816" t="s">
        <v>725</v>
      </c>
      <c r="DC816" t="s">
        <v>156</v>
      </c>
      <c r="DD816" t="s">
        <v>728</v>
      </c>
      <c r="DE816" t="s">
        <v>727</v>
      </c>
      <c r="DF816">
        <v>6</v>
      </c>
      <c r="DG816" t="s">
        <v>991</v>
      </c>
      <c r="DH816" t="s">
        <v>75</v>
      </c>
      <c r="DI816" t="s">
        <v>75</v>
      </c>
      <c r="DJ816" t="s">
        <v>75</v>
      </c>
      <c r="DK816" t="s">
        <v>75</v>
      </c>
    </row>
    <row r="817" spans="1:115" x14ac:dyDescent="0.35">
      <c r="A817" t="s">
        <v>860</v>
      </c>
      <c r="B817" t="s">
        <v>1045</v>
      </c>
      <c r="C817" t="s">
        <v>1197</v>
      </c>
      <c r="D817" t="s">
        <v>1201</v>
      </c>
      <c r="E817" t="s">
        <v>988</v>
      </c>
      <c r="F817" t="s">
        <v>1199</v>
      </c>
      <c r="G817" t="s">
        <v>242</v>
      </c>
      <c r="H817" t="s">
        <v>1024</v>
      </c>
      <c r="I817" t="s">
        <v>1054</v>
      </c>
      <c r="J817" t="s">
        <v>1055</v>
      </c>
      <c r="K817" t="s">
        <v>75</v>
      </c>
      <c r="L817" t="s">
        <v>242</v>
      </c>
      <c r="M817" t="s">
        <v>242</v>
      </c>
      <c r="N817" t="s">
        <v>990</v>
      </c>
      <c r="O817">
        <v>1771</v>
      </c>
      <c r="P817">
        <v>1771</v>
      </c>
      <c r="Q817">
        <v>1044</v>
      </c>
      <c r="R817">
        <v>2962</v>
      </c>
      <c r="S817">
        <v>6083</v>
      </c>
      <c r="T817">
        <v>0</v>
      </c>
      <c r="U817">
        <v>3689</v>
      </c>
      <c r="V817">
        <v>1407</v>
      </c>
      <c r="W817">
        <v>1044</v>
      </c>
      <c r="X817">
        <v>-540</v>
      </c>
      <c r="Y817">
        <v>6083</v>
      </c>
      <c r="Z817">
        <v>0</v>
      </c>
      <c r="AA817">
        <v>-177</v>
      </c>
      <c r="AB817">
        <v>14</v>
      </c>
      <c r="AC817">
        <v>11</v>
      </c>
      <c r="AD817">
        <v>45</v>
      </c>
      <c r="AE817">
        <v>23</v>
      </c>
      <c r="AF817">
        <v>0</v>
      </c>
      <c r="AG817">
        <v>48</v>
      </c>
      <c r="AH817">
        <v>9</v>
      </c>
      <c r="AI817">
        <v>7</v>
      </c>
      <c r="AJ817">
        <v>30</v>
      </c>
      <c r="AK817">
        <v>14</v>
      </c>
      <c r="AL817">
        <v>0</v>
      </c>
      <c r="AM817">
        <v>32</v>
      </c>
      <c r="AN817">
        <v>1</v>
      </c>
      <c r="AO817">
        <v>1</v>
      </c>
      <c r="AP817">
        <v>4</v>
      </c>
      <c r="AQ817">
        <v>5</v>
      </c>
      <c r="AR817">
        <v>0</v>
      </c>
      <c r="AS817">
        <v>4</v>
      </c>
      <c r="AT817">
        <v>1270</v>
      </c>
      <c r="AU817">
        <v>1557</v>
      </c>
      <c r="AV817">
        <v>4172</v>
      </c>
      <c r="AW817">
        <v>1413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1044</v>
      </c>
      <c r="BI817">
        <v>0</v>
      </c>
      <c r="BJ817">
        <v>1044</v>
      </c>
      <c r="BK817">
        <v>0</v>
      </c>
      <c r="BL817">
        <v>0</v>
      </c>
      <c r="BM817">
        <v>0</v>
      </c>
      <c r="BN817">
        <v>997</v>
      </c>
      <c r="BO817">
        <v>0</v>
      </c>
      <c r="BP817">
        <v>997</v>
      </c>
      <c r="BQ817">
        <v>1044</v>
      </c>
      <c r="BR817">
        <v>0</v>
      </c>
      <c r="BS817">
        <v>1035</v>
      </c>
      <c r="BT817">
        <v>0</v>
      </c>
      <c r="BU817">
        <v>1</v>
      </c>
      <c r="BV817">
        <v>1</v>
      </c>
      <c r="BW817">
        <v>0</v>
      </c>
      <c r="BX817">
        <v>2</v>
      </c>
      <c r="BY817">
        <v>4</v>
      </c>
      <c r="BZ817">
        <v>0</v>
      </c>
      <c r="CA817">
        <v>3</v>
      </c>
      <c r="CB817">
        <v>14</v>
      </c>
      <c r="CC817">
        <v>29</v>
      </c>
      <c r="CD817">
        <v>16</v>
      </c>
      <c r="CE817">
        <v>32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 t="s">
        <v>2</v>
      </c>
      <c r="CP817" t="s">
        <v>44</v>
      </c>
      <c r="CQ817" t="s">
        <v>864</v>
      </c>
      <c r="CR817" t="s">
        <v>865</v>
      </c>
      <c r="CS817" t="s">
        <v>712</v>
      </c>
      <c r="CT817" t="s">
        <v>860</v>
      </c>
      <c r="CU817" t="s">
        <v>856</v>
      </c>
      <c r="CV817" t="s">
        <v>713</v>
      </c>
      <c r="CW817">
        <v>2020</v>
      </c>
      <c r="CX817">
        <v>6</v>
      </c>
      <c r="CY817" t="s">
        <v>74</v>
      </c>
      <c r="CZ817" t="s">
        <v>703</v>
      </c>
      <c r="DA817" t="s">
        <v>70</v>
      </c>
      <c r="DB817" t="s">
        <v>704</v>
      </c>
      <c r="DC817" t="s">
        <v>706</v>
      </c>
      <c r="DD817" t="s">
        <v>75</v>
      </c>
      <c r="DE817" t="s">
        <v>75</v>
      </c>
      <c r="DF817">
        <v>3</v>
      </c>
      <c r="DG817" t="s">
        <v>991</v>
      </c>
      <c r="DH817" t="s">
        <v>75</v>
      </c>
      <c r="DI817" t="s">
        <v>75</v>
      </c>
      <c r="DJ817" t="s">
        <v>75</v>
      </c>
      <c r="DK817" t="s">
        <v>75</v>
      </c>
    </row>
    <row r="818" spans="1:115" x14ac:dyDescent="0.35">
      <c r="A818" t="s">
        <v>860</v>
      </c>
      <c r="B818" t="s">
        <v>985</v>
      </c>
      <c r="C818" t="s">
        <v>986</v>
      </c>
      <c r="D818" t="s">
        <v>1039</v>
      </c>
      <c r="E818" t="s">
        <v>988</v>
      </c>
      <c r="F818" t="s">
        <v>989</v>
      </c>
      <c r="G818" t="s">
        <v>242</v>
      </c>
      <c r="H818" t="s">
        <v>1024</v>
      </c>
      <c r="I818" t="s">
        <v>1040</v>
      </c>
      <c r="J818" t="s">
        <v>1041</v>
      </c>
      <c r="K818" t="s">
        <v>75</v>
      </c>
      <c r="L818" t="s">
        <v>242</v>
      </c>
      <c r="M818" t="s">
        <v>242</v>
      </c>
      <c r="N818" t="s">
        <v>990</v>
      </c>
      <c r="O818">
        <v>9201</v>
      </c>
      <c r="P818">
        <v>9201</v>
      </c>
      <c r="Q818">
        <v>8377</v>
      </c>
      <c r="R818">
        <v>84533</v>
      </c>
      <c r="S818">
        <v>2226</v>
      </c>
      <c r="T818">
        <v>0</v>
      </c>
      <c r="U818">
        <v>85357</v>
      </c>
      <c r="V818">
        <v>2278</v>
      </c>
      <c r="W818">
        <v>3171</v>
      </c>
      <c r="X818">
        <v>17820</v>
      </c>
      <c r="Y818">
        <v>1726</v>
      </c>
      <c r="Z818">
        <v>0</v>
      </c>
      <c r="AA818">
        <v>16927</v>
      </c>
      <c r="AB818">
        <v>18</v>
      </c>
      <c r="AC818">
        <v>24</v>
      </c>
      <c r="AD818">
        <v>59</v>
      </c>
      <c r="AE818">
        <v>12</v>
      </c>
      <c r="AF818">
        <v>0</v>
      </c>
      <c r="AG818">
        <v>53</v>
      </c>
      <c r="AH818">
        <v>12</v>
      </c>
      <c r="AI818">
        <v>18</v>
      </c>
      <c r="AJ818">
        <v>42</v>
      </c>
      <c r="AK818">
        <v>5</v>
      </c>
      <c r="AL818">
        <v>0</v>
      </c>
      <c r="AM818">
        <v>36</v>
      </c>
      <c r="AN818">
        <v>1</v>
      </c>
      <c r="AO818">
        <v>3</v>
      </c>
      <c r="AP818">
        <v>11</v>
      </c>
      <c r="AQ818">
        <v>2</v>
      </c>
      <c r="AR818">
        <v>0</v>
      </c>
      <c r="AS818">
        <v>9</v>
      </c>
      <c r="AT818">
        <v>18101</v>
      </c>
      <c r="AU818">
        <v>1807</v>
      </c>
      <c r="AV818">
        <v>45548</v>
      </c>
      <c r="AW818">
        <v>318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6122</v>
      </c>
      <c r="BI818">
        <v>4929</v>
      </c>
      <c r="BJ818">
        <v>62561</v>
      </c>
      <c r="BK818">
        <v>0</v>
      </c>
      <c r="BL818">
        <v>0</v>
      </c>
      <c r="BM818">
        <v>0</v>
      </c>
      <c r="BN818">
        <v>5752</v>
      </c>
      <c r="BO818">
        <v>4929</v>
      </c>
      <c r="BP818">
        <v>55608</v>
      </c>
      <c r="BQ818">
        <v>6122</v>
      </c>
      <c r="BR818">
        <v>4929</v>
      </c>
      <c r="BS818">
        <v>6742</v>
      </c>
      <c r="BT818">
        <v>5266</v>
      </c>
      <c r="BU818">
        <v>7</v>
      </c>
      <c r="BV818">
        <v>27</v>
      </c>
      <c r="BW818">
        <v>4</v>
      </c>
      <c r="BX818">
        <v>5</v>
      </c>
      <c r="BY818">
        <v>10</v>
      </c>
      <c r="BZ818">
        <v>3</v>
      </c>
      <c r="CA818">
        <v>4</v>
      </c>
      <c r="CB818">
        <v>29</v>
      </c>
      <c r="CC818">
        <v>34</v>
      </c>
      <c r="CD818">
        <v>33</v>
      </c>
      <c r="CE818">
        <v>39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 t="s">
        <v>2</v>
      </c>
      <c r="CP818" t="s">
        <v>44</v>
      </c>
      <c r="CQ818" t="s">
        <v>864</v>
      </c>
      <c r="CR818" t="s">
        <v>865</v>
      </c>
      <c r="CS818" t="s">
        <v>131</v>
      </c>
      <c r="CT818" t="s">
        <v>860</v>
      </c>
      <c r="CU818" t="s">
        <v>851</v>
      </c>
      <c r="CV818" t="s">
        <v>93</v>
      </c>
      <c r="CW818">
        <v>2019</v>
      </c>
      <c r="CX818">
        <v>12</v>
      </c>
      <c r="CY818" t="s">
        <v>74</v>
      </c>
      <c r="CZ818" t="s">
        <v>76</v>
      </c>
      <c r="DA818" t="s">
        <v>70</v>
      </c>
      <c r="DB818" t="s">
        <v>70</v>
      </c>
      <c r="DC818" t="s">
        <v>92</v>
      </c>
      <c r="DD818" t="s">
        <v>133</v>
      </c>
      <c r="DE818" t="s">
        <v>132</v>
      </c>
      <c r="DF818">
        <v>34</v>
      </c>
      <c r="DG818" t="s">
        <v>991</v>
      </c>
      <c r="DH818" t="s">
        <v>75</v>
      </c>
      <c r="DI818" t="s">
        <v>75</v>
      </c>
      <c r="DJ818" t="s">
        <v>75</v>
      </c>
      <c r="DK818" t="s">
        <v>75</v>
      </c>
    </row>
    <row r="819" spans="1:115" x14ac:dyDescent="0.35">
      <c r="A819" t="s">
        <v>860</v>
      </c>
      <c r="B819" t="s">
        <v>985</v>
      </c>
      <c r="C819" t="s">
        <v>986</v>
      </c>
      <c r="D819" t="s">
        <v>1063</v>
      </c>
      <c r="E819" t="s">
        <v>988</v>
      </c>
      <c r="F819" t="s">
        <v>989</v>
      </c>
      <c r="G819" t="s">
        <v>242</v>
      </c>
      <c r="H819" t="s">
        <v>1024</v>
      </c>
      <c r="I819" t="s">
        <v>136</v>
      </c>
      <c r="J819" t="s">
        <v>1022</v>
      </c>
      <c r="K819" t="s">
        <v>75</v>
      </c>
      <c r="L819" t="s">
        <v>242</v>
      </c>
      <c r="M819" t="s">
        <v>242</v>
      </c>
      <c r="N819" t="s">
        <v>990</v>
      </c>
      <c r="O819">
        <v>20208</v>
      </c>
      <c r="P819">
        <v>20208</v>
      </c>
      <c r="Q819">
        <v>301</v>
      </c>
      <c r="R819">
        <v>38705</v>
      </c>
      <c r="S819">
        <v>18947</v>
      </c>
      <c r="T819">
        <v>0</v>
      </c>
      <c r="U819">
        <v>58612</v>
      </c>
      <c r="V819">
        <v>7398</v>
      </c>
      <c r="W819">
        <v>301</v>
      </c>
      <c r="X819">
        <v>801</v>
      </c>
      <c r="Y819">
        <v>18947</v>
      </c>
      <c r="Z819">
        <v>0</v>
      </c>
      <c r="AA819">
        <v>7898</v>
      </c>
      <c r="AB819">
        <v>6</v>
      </c>
      <c r="AC819">
        <v>7</v>
      </c>
      <c r="AD819">
        <v>21</v>
      </c>
      <c r="AE819">
        <v>17</v>
      </c>
      <c r="AF819">
        <v>0</v>
      </c>
      <c r="AG819">
        <v>20</v>
      </c>
      <c r="AH819">
        <v>3</v>
      </c>
      <c r="AI819">
        <v>4</v>
      </c>
      <c r="AJ819">
        <v>15</v>
      </c>
      <c r="AK819">
        <v>13</v>
      </c>
      <c r="AL819">
        <v>0</v>
      </c>
      <c r="AM819">
        <v>14</v>
      </c>
      <c r="AN819">
        <v>0</v>
      </c>
      <c r="AO819">
        <v>0</v>
      </c>
      <c r="AP819">
        <v>1</v>
      </c>
      <c r="AQ819">
        <v>3</v>
      </c>
      <c r="AR819">
        <v>0</v>
      </c>
      <c r="AS819">
        <v>1</v>
      </c>
      <c r="AT819">
        <v>20617</v>
      </c>
      <c r="AU819">
        <v>4709</v>
      </c>
      <c r="AV819">
        <v>30100</v>
      </c>
      <c r="AW819">
        <v>4479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11809</v>
      </c>
      <c r="BI819">
        <v>0</v>
      </c>
      <c r="BJ819">
        <v>51879</v>
      </c>
      <c r="BK819">
        <v>0</v>
      </c>
      <c r="BL819">
        <v>0</v>
      </c>
      <c r="BM819">
        <v>0</v>
      </c>
      <c r="BN819">
        <v>11280</v>
      </c>
      <c r="BO819">
        <v>0</v>
      </c>
      <c r="BP819">
        <v>42949</v>
      </c>
      <c r="BQ819">
        <v>11809</v>
      </c>
      <c r="BR819">
        <v>0</v>
      </c>
      <c r="BS819">
        <v>12532</v>
      </c>
      <c r="BT819">
        <v>0</v>
      </c>
      <c r="BU819">
        <v>2</v>
      </c>
      <c r="BV819">
        <v>7</v>
      </c>
      <c r="BW819">
        <v>0</v>
      </c>
      <c r="BX819">
        <v>0</v>
      </c>
      <c r="BY819">
        <v>1</v>
      </c>
      <c r="BZ819">
        <v>0</v>
      </c>
      <c r="CA819">
        <v>0</v>
      </c>
      <c r="CB819">
        <v>5</v>
      </c>
      <c r="CC819">
        <v>10</v>
      </c>
      <c r="CD819">
        <v>7</v>
      </c>
      <c r="CE819">
        <v>14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 t="s">
        <v>2</v>
      </c>
      <c r="CP819" t="s">
        <v>44</v>
      </c>
      <c r="CQ819" t="s">
        <v>864</v>
      </c>
      <c r="CR819" t="s">
        <v>865</v>
      </c>
      <c r="CS819" t="s">
        <v>134</v>
      </c>
      <c r="CT819" t="s">
        <v>860</v>
      </c>
      <c r="CU819" t="s">
        <v>851</v>
      </c>
      <c r="CV819" t="s">
        <v>136</v>
      </c>
      <c r="CW819">
        <v>2020</v>
      </c>
      <c r="CX819">
        <v>7</v>
      </c>
      <c r="CY819" t="s">
        <v>74</v>
      </c>
      <c r="CZ819" t="s">
        <v>76</v>
      </c>
      <c r="DA819" t="s">
        <v>70</v>
      </c>
      <c r="DB819" t="s">
        <v>70</v>
      </c>
      <c r="DC819" t="s">
        <v>135</v>
      </c>
      <c r="DD819" t="s">
        <v>138</v>
      </c>
      <c r="DE819" t="s">
        <v>137</v>
      </c>
      <c r="DF819">
        <v>8</v>
      </c>
      <c r="DG819" t="s">
        <v>991</v>
      </c>
      <c r="DH819" t="s">
        <v>75</v>
      </c>
      <c r="DI819" t="s">
        <v>75</v>
      </c>
      <c r="DJ819" t="s">
        <v>75</v>
      </c>
      <c r="DK819" t="s">
        <v>75</v>
      </c>
    </row>
    <row r="820" spans="1:115" x14ac:dyDescent="0.35">
      <c r="A820" t="s">
        <v>860</v>
      </c>
      <c r="B820" t="s">
        <v>985</v>
      </c>
      <c r="C820" t="s">
        <v>986</v>
      </c>
      <c r="D820" t="s">
        <v>992</v>
      </c>
      <c r="E820" t="s">
        <v>988</v>
      </c>
      <c r="F820" t="s">
        <v>989</v>
      </c>
      <c r="G820" t="s">
        <v>242</v>
      </c>
      <c r="H820" t="s">
        <v>1024</v>
      </c>
      <c r="I820" t="s">
        <v>726</v>
      </c>
      <c r="J820" t="s">
        <v>1205</v>
      </c>
      <c r="K820" t="s">
        <v>75</v>
      </c>
      <c r="L820" t="s">
        <v>242</v>
      </c>
      <c r="M820" t="s">
        <v>726</v>
      </c>
      <c r="N820" t="s">
        <v>990</v>
      </c>
      <c r="O820">
        <v>5333</v>
      </c>
      <c r="P820">
        <v>5333</v>
      </c>
      <c r="Q820">
        <v>4440</v>
      </c>
      <c r="R820">
        <v>29787</v>
      </c>
      <c r="S820">
        <v>44135</v>
      </c>
      <c r="T820">
        <v>0</v>
      </c>
      <c r="U820">
        <v>30680</v>
      </c>
      <c r="V820">
        <v>2737</v>
      </c>
      <c r="W820">
        <v>4440</v>
      </c>
      <c r="X820">
        <v>16042</v>
      </c>
      <c r="Y820">
        <v>44135</v>
      </c>
      <c r="Z820">
        <v>0</v>
      </c>
      <c r="AA820">
        <v>14339</v>
      </c>
      <c r="AB820">
        <v>16</v>
      </c>
      <c r="AC820">
        <v>29</v>
      </c>
      <c r="AD820">
        <v>82</v>
      </c>
      <c r="AE820">
        <v>76</v>
      </c>
      <c r="AF820">
        <v>0</v>
      </c>
      <c r="AG820">
        <v>69</v>
      </c>
      <c r="AH820">
        <v>13</v>
      </c>
      <c r="AI820">
        <v>23</v>
      </c>
      <c r="AJ820">
        <v>61</v>
      </c>
      <c r="AK820">
        <v>67</v>
      </c>
      <c r="AL820">
        <v>0</v>
      </c>
      <c r="AM820">
        <v>51</v>
      </c>
      <c r="AN820">
        <v>3</v>
      </c>
      <c r="AO820">
        <v>7</v>
      </c>
      <c r="AP820">
        <v>16</v>
      </c>
      <c r="AQ820">
        <v>16</v>
      </c>
      <c r="AR820">
        <v>0</v>
      </c>
      <c r="AS820">
        <v>12</v>
      </c>
      <c r="AT820">
        <v>8210</v>
      </c>
      <c r="AU820">
        <v>11605</v>
      </c>
      <c r="AV820">
        <v>45588</v>
      </c>
      <c r="AW820">
        <v>12626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1092</v>
      </c>
      <c r="BI820">
        <v>0</v>
      </c>
      <c r="BJ820">
        <v>13763</v>
      </c>
      <c r="BK820">
        <v>0</v>
      </c>
      <c r="BL820">
        <v>0</v>
      </c>
      <c r="BM820">
        <v>0</v>
      </c>
      <c r="BN820">
        <v>1000</v>
      </c>
      <c r="BO820">
        <v>0</v>
      </c>
      <c r="BP820">
        <v>13500</v>
      </c>
      <c r="BQ820">
        <v>1092</v>
      </c>
      <c r="BR820">
        <v>0</v>
      </c>
      <c r="BS820">
        <v>1092</v>
      </c>
      <c r="BT820">
        <v>0</v>
      </c>
      <c r="BU820">
        <v>15</v>
      </c>
      <c r="BV820">
        <v>12</v>
      </c>
      <c r="BW820">
        <v>0</v>
      </c>
      <c r="BX820">
        <v>10</v>
      </c>
      <c r="BY820">
        <v>12</v>
      </c>
      <c r="BZ820">
        <v>1</v>
      </c>
      <c r="CA820">
        <v>3</v>
      </c>
      <c r="CB820">
        <v>35</v>
      </c>
      <c r="CC820">
        <v>50</v>
      </c>
      <c r="CD820">
        <v>36</v>
      </c>
      <c r="CE820">
        <v>51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 t="s">
        <v>2</v>
      </c>
      <c r="CP820" t="s">
        <v>44</v>
      </c>
      <c r="CQ820" t="s">
        <v>864</v>
      </c>
      <c r="CR820" t="s">
        <v>865</v>
      </c>
      <c r="CS820" t="s">
        <v>725</v>
      </c>
      <c r="CT820" t="s">
        <v>860</v>
      </c>
      <c r="CU820" t="s">
        <v>851</v>
      </c>
      <c r="CV820" t="s">
        <v>726</v>
      </c>
      <c r="CW820">
        <v>2020</v>
      </c>
      <c r="CX820">
        <v>5</v>
      </c>
      <c r="CY820" t="s">
        <v>74</v>
      </c>
      <c r="CZ820" t="s">
        <v>76</v>
      </c>
      <c r="DA820" t="s">
        <v>70</v>
      </c>
      <c r="DB820" t="s">
        <v>725</v>
      </c>
      <c r="DC820" t="s">
        <v>156</v>
      </c>
      <c r="DD820" t="s">
        <v>728</v>
      </c>
      <c r="DE820" t="s">
        <v>727</v>
      </c>
      <c r="DF820">
        <v>18</v>
      </c>
      <c r="DG820" t="s">
        <v>991</v>
      </c>
      <c r="DH820" t="s">
        <v>75</v>
      </c>
      <c r="DI820" t="s">
        <v>75</v>
      </c>
      <c r="DJ820" t="s">
        <v>75</v>
      </c>
      <c r="DK820" t="s">
        <v>75</v>
      </c>
    </row>
    <row r="821" spans="1:115" x14ac:dyDescent="0.35">
      <c r="A821" t="s">
        <v>860</v>
      </c>
      <c r="B821" t="s">
        <v>985</v>
      </c>
      <c r="C821" t="s">
        <v>986</v>
      </c>
      <c r="D821" t="s">
        <v>1039</v>
      </c>
      <c r="E821" t="s">
        <v>988</v>
      </c>
      <c r="F821" t="s">
        <v>989</v>
      </c>
      <c r="G821" t="s">
        <v>242</v>
      </c>
      <c r="H821" t="s">
        <v>1024</v>
      </c>
      <c r="I821" t="s">
        <v>152</v>
      </c>
      <c r="J821" t="s">
        <v>1068</v>
      </c>
      <c r="K821" t="s">
        <v>75</v>
      </c>
      <c r="L821" t="s">
        <v>242</v>
      </c>
      <c r="M821" t="s">
        <v>242</v>
      </c>
      <c r="N821" t="s">
        <v>990</v>
      </c>
      <c r="O821">
        <v>6191</v>
      </c>
      <c r="P821">
        <v>6191</v>
      </c>
      <c r="Q821">
        <v>4529</v>
      </c>
      <c r="R821">
        <v>9764</v>
      </c>
      <c r="S821">
        <v>3307</v>
      </c>
      <c r="T821">
        <v>0</v>
      </c>
      <c r="U821">
        <v>11426</v>
      </c>
      <c r="V821">
        <v>1610</v>
      </c>
      <c r="W821">
        <v>4529</v>
      </c>
      <c r="X821">
        <v>5711</v>
      </c>
      <c r="Y821">
        <v>3307</v>
      </c>
      <c r="Z821">
        <v>0</v>
      </c>
      <c r="AA821">
        <v>2792</v>
      </c>
      <c r="AB821">
        <v>3</v>
      </c>
      <c r="AC821">
        <v>8</v>
      </c>
      <c r="AD821">
        <v>17</v>
      </c>
      <c r="AE821">
        <v>16</v>
      </c>
      <c r="AF821">
        <v>0</v>
      </c>
      <c r="AG821">
        <v>12</v>
      </c>
      <c r="AH821">
        <v>2</v>
      </c>
      <c r="AI821">
        <v>7</v>
      </c>
      <c r="AJ821">
        <v>15</v>
      </c>
      <c r="AK821">
        <v>13</v>
      </c>
      <c r="AL821">
        <v>0</v>
      </c>
      <c r="AM821">
        <v>10</v>
      </c>
      <c r="AN821">
        <v>1</v>
      </c>
      <c r="AO821">
        <v>7</v>
      </c>
      <c r="AP821">
        <v>9</v>
      </c>
      <c r="AQ821">
        <v>6</v>
      </c>
      <c r="AR821">
        <v>0</v>
      </c>
      <c r="AS821">
        <v>3</v>
      </c>
      <c r="AT821">
        <v>1917</v>
      </c>
      <c r="AU821">
        <v>1465</v>
      </c>
      <c r="AV821">
        <v>8699</v>
      </c>
      <c r="AW821">
        <v>871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2497</v>
      </c>
      <c r="BI821">
        <v>0</v>
      </c>
      <c r="BJ821">
        <v>5687</v>
      </c>
      <c r="BK821">
        <v>0</v>
      </c>
      <c r="BL821">
        <v>0</v>
      </c>
      <c r="BM821">
        <v>0</v>
      </c>
      <c r="BN821">
        <v>2131</v>
      </c>
      <c r="BO821">
        <v>0</v>
      </c>
      <c r="BP821">
        <v>3922</v>
      </c>
      <c r="BQ821">
        <v>2290</v>
      </c>
      <c r="BR821">
        <v>0</v>
      </c>
      <c r="BS821">
        <v>2711</v>
      </c>
      <c r="BT821">
        <v>0</v>
      </c>
      <c r="BU821">
        <v>5</v>
      </c>
      <c r="BV821">
        <v>5</v>
      </c>
      <c r="BW821">
        <v>0</v>
      </c>
      <c r="BX821">
        <v>8</v>
      </c>
      <c r="BY821">
        <v>3</v>
      </c>
      <c r="BZ821">
        <v>1</v>
      </c>
      <c r="CA821">
        <v>0</v>
      </c>
      <c r="CB821">
        <v>8</v>
      </c>
      <c r="CC821">
        <v>9</v>
      </c>
      <c r="CD821">
        <v>9</v>
      </c>
      <c r="CE821">
        <v>10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 t="s">
        <v>2</v>
      </c>
      <c r="CP821" t="s">
        <v>44</v>
      </c>
      <c r="CQ821" t="s">
        <v>864</v>
      </c>
      <c r="CR821" t="s">
        <v>865</v>
      </c>
      <c r="CS821" t="s">
        <v>151</v>
      </c>
      <c r="CT821" t="s">
        <v>860</v>
      </c>
      <c r="CU821" t="s">
        <v>851</v>
      </c>
      <c r="CV821" t="s">
        <v>152</v>
      </c>
      <c r="CW821">
        <v>2020</v>
      </c>
      <c r="CX821">
        <v>6</v>
      </c>
      <c r="CY821" t="s">
        <v>74</v>
      </c>
      <c r="CZ821" t="s">
        <v>76</v>
      </c>
      <c r="DA821" t="s">
        <v>70</v>
      </c>
      <c r="DB821" t="s">
        <v>70</v>
      </c>
      <c r="DC821" t="s">
        <v>92</v>
      </c>
      <c r="DD821" t="s">
        <v>154</v>
      </c>
      <c r="DE821" t="s">
        <v>153</v>
      </c>
      <c r="DF821">
        <v>5</v>
      </c>
      <c r="DG821" t="s">
        <v>991</v>
      </c>
      <c r="DH821" t="s">
        <v>75</v>
      </c>
      <c r="DI821" t="s">
        <v>75</v>
      </c>
      <c r="DJ821" t="s">
        <v>75</v>
      </c>
      <c r="DK821" t="s">
        <v>75</v>
      </c>
    </row>
    <row r="822" spans="1:115" x14ac:dyDescent="0.35">
      <c r="A822" t="s">
        <v>860</v>
      </c>
      <c r="B822" t="s">
        <v>985</v>
      </c>
      <c r="C822" t="s">
        <v>986</v>
      </c>
      <c r="D822" t="s">
        <v>1063</v>
      </c>
      <c r="E822" t="s">
        <v>988</v>
      </c>
      <c r="F822" t="s">
        <v>989</v>
      </c>
      <c r="G822" t="s">
        <v>242</v>
      </c>
      <c r="H822" t="s">
        <v>1024</v>
      </c>
      <c r="I822" t="s">
        <v>185</v>
      </c>
      <c r="J822" t="s">
        <v>1079</v>
      </c>
      <c r="K822" t="s">
        <v>75</v>
      </c>
      <c r="L822" t="s">
        <v>242</v>
      </c>
      <c r="M822" t="s">
        <v>242</v>
      </c>
      <c r="N822" t="s">
        <v>990</v>
      </c>
      <c r="O822">
        <v>38830</v>
      </c>
      <c r="P822">
        <v>38830</v>
      </c>
      <c r="Q822">
        <v>1339</v>
      </c>
      <c r="R822">
        <v>9198</v>
      </c>
      <c r="S822">
        <v>4108</v>
      </c>
      <c r="T822">
        <v>0</v>
      </c>
      <c r="U822">
        <v>46689</v>
      </c>
      <c r="V822">
        <v>37438</v>
      </c>
      <c r="W822">
        <v>1339</v>
      </c>
      <c r="X822">
        <v>4716</v>
      </c>
      <c r="Y822">
        <v>4108</v>
      </c>
      <c r="Z822">
        <v>0</v>
      </c>
      <c r="AA822">
        <v>40815</v>
      </c>
      <c r="AB822">
        <v>36</v>
      </c>
      <c r="AC822">
        <v>10</v>
      </c>
      <c r="AD822">
        <v>23</v>
      </c>
      <c r="AE822">
        <v>11</v>
      </c>
      <c r="AF822">
        <v>0</v>
      </c>
      <c r="AG822">
        <v>49</v>
      </c>
      <c r="AH822">
        <v>26</v>
      </c>
      <c r="AI822">
        <v>9</v>
      </c>
      <c r="AJ822">
        <v>17</v>
      </c>
      <c r="AK822">
        <v>7</v>
      </c>
      <c r="AL822">
        <v>0</v>
      </c>
      <c r="AM822">
        <v>34</v>
      </c>
      <c r="AN822">
        <v>12</v>
      </c>
      <c r="AO822">
        <v>2</v>
      </c>
      <c r="AP822">
        <v>5</v>
      </c>
      <c r="AQ822">
        <v>3</v>
      </c>
      <c r="AR822">
        <v>0</v>
      </c>
      <c r="AS822">
        <v>15</v>
      </c>
      <c r="AT822">
        <v>9289</v>
      </c>
      <c r="AU822">
        <v>1046</v>
      </c>
      <c r="AV822">
        <v>6001</v>
      </c>
      <c r="AW822">
        <v>1243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1339</v>
      </c>
      <c r="BI822">
        <v>0</v>
      </c>
      <c r="BJ822">
        <v>4256</v>
      </c>
      <c r="BK822">
        <v>0</v>
      </c>
      <c r="BL822">
        <v>0</v>
      </c>
      <c r="BM822">
        <v>0</v>
      </c>
      <c r="BN822">
        <v>1206</v>
      </c>
      <c r="BO822">
        <v>0</v>
      </c>
      <c r="BP822">
        <v>4098</v>
      </c>
      <c r="BQ822">
        <v>1339</v>
      </c>
      <c r="BR822">
        <v>0</v>
      </c>
      <c r="BS822">
        <v>1392</v>
      </c>
      <c r="BT822">
        <v>0</v>
      </c>
      <c r="BU822">
        <v>4</v>
      </c>
      <c r="BV822">
        <v>4</v>
      </c>
      <c r="BW822">
        <v>0</v>
      </c>
      <c r="BX822">
        <v>14</v>
      </c>
      <c r="BY822">
        <v>15</v>
      </c>
      <c r="BZ822">
        <v>5</v>
      </c>
      <c r="CA822">
        <v>3</v>
      </c>
      <c r="CB822">
        <v>33</v>
      </c>
      <c r="CC822">
        <v>31</v>
      </c>
      <c r="CD822">
        <v>35</v>
      </c>
      <c r="CE822">
        <v>34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 t="s">
        <v>2</v>
      </c>
      <c r="CP822" t="s">
        <v>44</v>
      </c>
      <c r="CQ822" t="s">
        <v>864</v>
      </c>
      <c r="CR822" t="s">
        <v>865</v>
      </c>
      <c r="CS822" t="s">
        <v>184</v>
      </c>
      <c r="CT822" t="s">
        <v>860</v>
      </c>
      <c r="CU822" t="s">
        <v>851</v>
      </c>
      <c r="CV822" t="s">
        <v>185</v>
      </c>
      <c r="CW822">
        <v>2020</v>
      </c>
      <c r="CX822">
        <v>7</v>
      </c>
      <c r="CY822" t="s">
        <v>74</v>
      </c>
      <c r="CZ822" t="s">
        <v>76</v>
      </c>
      <c r="DA822" t="s">
        <v>70</v>
      </c>
      <c r="DB822" t="s">
        <v>70</v>
      </c>
      <c r="DC822" t="s">
        <v>135</v>
      </c>
      <c r="DD822" t="s">
        <v>187</v>
      </c>
      <c r="DE822" t="s">
        <v>186</v>
      </c>
      <c r="DF822">
        <v>18</v>
      </c>
      <c r="DG822" t="s">
        <v>991</v>
      </c>
      <c r="DH822" t="s">
        <v>75</v>
      </c>
      <c r="DI822" t="s">
        <v>75</v>
      </c>
      <c r="DJ822" t="s">
        <v>75</v>
      </c>
      <c r="DK822" t="s">
        <v>75</v>
      </c>
    </row>
    <row r="823" spans="1:115" x14ac:dyDescent="0.35">
      <c r="A823" t="s">
        <v>860</v>
      </c>
      <c r="B823" t="s">
        <v>985</v>
      </c>
      <c r="C823" t="s">
        <v>986</v>
      </c>
      <c r="D823" t="s">
        <v>1063</v>
      </c>
      <c r="E823" t="s">
        <v>988</v>
      </c>
      <c r="F823" t="s">
        <v>989</v>
      </c>
      <c r="G823" t="s">
        <v>242</v>
      </c>
      <c r="H823" t="s">
        <v>1024</v>
      </c>
      <c r="I823" t="s">
        <v>189</v>
      </c>
      <c r="J823" t="s">
        <v>1080</v>
      </c>
      <c r="K823" t="s">
        <v>75</v>
      </c>
      <c r="L823" t="s">
        <v>242</v>
      </c>
      <c r="M823" t="s">
        <v>242</v>
      </c>
      <c r="N823" t="s">
        <v>990</v>
      </c>
      <c r="O823">
        <v>2892</v>
      </c>
      <c r="P823">
        <v>2892</v>
      </c>
      <c r="Q823">
        <v>550</v>
      </c>
      <c r="R823">
        <v>9596</v>
      </c>
      <c r="S823">
        <v>934</v>
      </c>
      <c r="T823">
        <v>0</v>
      </c>
      <c r="U823">
        <v>11938</v>
      </c>
      <c r="V823">
        <v>2342</v>
      </c>
      <c r="W823">
        <v>550</v>
      </c>
      <c r="X823">
        <v>8586</v>
      </c>
      <c r="Y823">
        <v>934</v>
      </c>
      <c r="Z823">
        <v>0</v>
      </c>
      <c r="AA823">
        <v>10378</v>
      </c>
      <c r="AB823">
        <v>2</v>
      </c>
      <c r="AC823">
        <v>11</v>
      </c>
      <c r="AD823">
        <v>46</v>
      </c>
      <c r="AE823">
        <v>16</v>
      </c>
      <c r="AF823">
        <v>0</v>
      </c>
      <c r="AG823">
        <v>37</v>
      </c>
      <c r="AH823">
        <v>2</v>
      </c>
      <c r="AI823">
        <v>7</v>
      </c>
      <c r="AJ823">
        <v>34</v>
      </c>
      <c r="AK823">
        <v>9</v>
      </c>
      <c r="AL823">
        <v>0</v>
      </c>
      <c r="AM823">
        <v>29</v>
      </c>
      <c r="AN823">
        <v>1</v>
      </c>
      <c r="AO823">
        <v>1</v>
      </c>
      <c r="AP823">
        <v>7</v>
      </c>
      <c r="AQ823">
        <v>1</v>
      </c>
      <c r="AR823">
        <v>0</v>
      </c>
      <c r="AS823">
        <v>7</v>
      </c>
      <c r="AT823">
        <v>2854</v>
      </c>
      <c r="AU823">
        <v>304</v>
      </c>
      <c r="AV823">
        <v>5091</v>
      </c>
      <c r="AW823">
        <v>161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550</v>
      </c>
      <c r="BI823">
        <v>0</v>
      </c>
      <c r="BJ823">
        <v>1490</v>
      </c>
      <c r="BK823">
        <v>0</v>
      </c>
      <c r="BL823">
        <v>0</v>
      </c>
      <c r="BM823">
        <v>0</v>
      </c>
      <c r="BN823">
        <v>527</v>
      </c>
      <c r="BO823">
        <v>0</v>
      </c>
      <c r="BP823">
        <v>1451</v>
      </c>
      <c r="BQ823">
        <v>550</v>
      </c>
      <c r="BR823">
        <v>0</v>
      </c>
      <c r="BS823">
        <v>466</v>
      </c>
      <c r="BT823">
        <v>0</v>
      </c>
      <c r="BU823">
        <v>2</v>
      </c>
      <c r="BV823">
        <v>2</v>
      </c>
      <c r="BW823">
        <v>0</v>
      </c>
      <c r="BX823">
        <v>2</v>
      </c>
      <c r="BY823">
        <v>7</v>
      </c>
      <c r="BZ823">
        <v>1</v>
      </c>
      <c r="CA823">
        <v>2</v>
      </c>
      <c r="CB823">
        <v>9</v>
      </c>
      <c r="CC823">
        <v>29</v>
      </c>
      <c r="CD823">
        <v>9</v>
      </c>
      <c r="CE823">
        <v>29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 t="s">
        <v>2</v>
      </c>
      <c r="CP823" t="s">
        <v>44</v>
      </c>
      <c r="CQ823" t="s">
        <v>864</v>
      </c>
      <c r="CR823" t="s">
        <v>865</v>
      </c>
      <c r="CS823" t="s">
        <v>188</v>
      </c>
      <c r="CT823" t="s">
        <v>860</v>
      </c>
      <c r="CU823" t="s">
        <v>851</v>
      </c>
      <c r="CV823" t="s">
        <v>189</v>
      </c>
      <c r="CW823">
        <v>2020</v>
      </c>
      <c r="CX823">
        <v>8</v>
      </c>
      <c r="CY823" t="s">
        <v>74</v>
      </c>
      <c r="CZ823" t="s">
        <v>76</v>
      </c>
      <c r="DA823" t="s">
        <v>70</v>
      </c>
      <c r="DB823" t="s">
        <v>70</v>
      </c>
      <c r="DC823" t="s">
        <v>135</v>
      </c>
      <c r="DD823" t="s">
        <v>191</v>
      </c>
      <c r="DE823" t="s">
        <v>190</v>
      </c>
      <c r="DF823">
        <v>6</v>
      </c>
      <c r="DG823" t="s">
        <v>991</v>
      </c>
      <c r="DH823" t="s">
        <v>75</v>
      </c>
      <c r="DI823" t="s">
        <v>75</v>
      </c>
      <c r="DJ823" t="s">
        <v>75</v>
      </c>
      <c r="DK823" t="s">
        <v>75</v>
      </c>
    </row>
    <row r="824" spans="1:115" x14ac:dyDescent="0.35">
      <c r="A824" t="s">
        <v>860</v>
      </c>
      <c r="B824" t="s">
        <v>994</v>
      </c>
      <c r="C824" t="s">
        <v>1093</v>
      </c>
      <c r="D824" t="s">
        <v>1100</v>
      </c>
      <c r="E824" t="s">
        <v>988</v>
      </c>
      <c r="F824" t="s">
        <v>1095</v>
      </c>
      <c r="G824" t="s">
        <v>242</v>
      </c>
      <c r="H824" t="s">
        <v>1024</v>
      </c>
      <c r="I824" t="s">
        <v>588</v>
      </c>
      <c r="J824" t="s">
        <v>1101</v>
      </c>
      <c r="K824" t="s">
        <v>75</v>
      </c>
      <c r="L824" t="s">
        <v>242</v>
      </c>
      <c r="M824" t="s">
        <v>242</v>
      </c>
      <c r="N824" t="s">
        <v>990</v>
      </c>
      <c r="O824">
        <v>7269</v>
      </c>
      <c r="P824">
        <v>7269</v>
      </c>
      <c r="Q824">
        <v>6763</v>
      </c>
      <c r="R824">
        <v>14582</v>
      </c>
      <c r="S824">
        <v>6425</v>
      </c>
      <c r="T824">
        <v>0</v>
      </c>
      <c r="U824">
        <v>15088</v>
      </c>
      <c r="V824">
        <v>4156</v>
      </c>
      <c r="W824">
        <v>6763</v>
      </c>
      <c r="X824">
        <v>9442</v>
      </c>
      <c r="Y824">
        <v>6425</v>
      </c>
      <c r="Z824">
        <v>0</v>
      </c>
      <c r="AA824">
        <v>6835</v>
      </c>
      <c r="AB824">
        <v>12</v>
      </c>
      <c r="AC824">
        <v>21</v>
      </c>
      <c r="AD824">
        <v>45</v>
      </c>
      <c r="AE824">
        <v>25</v>
      </c>
      <c r="AF824">
        <v>0</v>
      </c>
      <c r="AG824">
        <v>36</v>
      </c>
      <c r="AH824">
        <v>9</v>
      </c>
      <c r="AI824">
        <v>15</v>
      </c>
      <c r="AJ824">
        <v>32</v>
      </c>
      <c r="AK824">
        <v>19</v>
      </c>
      <c r="AL824">
        <v>0</v>
      </c>
      <c r="AM824">
        <v>26</v>
      </c>
      <c r="AN824">
        <v>1</v>
      </c>
      <c r="AO824">
        <v>5</v>
      </c>
      <c r="AP824">
        <v>8</v>
      </c>
      <c r="AQ824">
        <v>4</v>
      </c>
      <c r="AR824">
        <v>0</v>
      </c>
      <c r="AS824">
        <v>4</v>
      </c>
      <c r="AT824">
        <v>3926</v>
      </c>
      <c r="AU824">
        <v>2628</v>
      </c>
      <c r="AV824">
        <v>13202</v>
      </c>
      <c r="AW824">
        <v>1357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3063</v>
      </c>
      <c r="BI824">
        <v>0</v>
      </c>
      <c r="BJ824">
        <v>4261</v>
      </c>
      <c r="BK824">
        <v>0</v>
      </c>
      <c r="BL824">
        <v>0</v>
      </c>
      <c r="BM824">
        <v>0</v>
      </c>
      <c r="BN824">
        <v>1633</v>
      </c>
      <c r="BO824">
        <v>0</v>
      </c>
      <c r="BP824">
        <v>2803</v>
      </c>
      <c r="BQ824">
        <v>1701</v>
      </c>
      <c r="BR824">
        <v>0</v>
      </c>
      <c r="BS824">
        <v>1678</v>
      </c>
      <c r="BT824">
        <v>0</v>
      </c>
      <c r="BU824">
        <v>5</v>
      </c>
      <c r="BV824">
        <v>4</v>
      </c>
      <c r="BW824">
        <v>0</v>
      </c>
      <c r="BX824">
        <v>6</v>
      </c>
      <c r="BY824">
        <v>4</v>
      </c>
      <c r="BZ824">
        <v>3</v>
      </c>
      <c r="CA824">
        <v>1</v>
      </c>
      <c r="CB824">
        <v>23</v>
      </c>
      <c r="CC824">
        <v>26</v>
      </c>
      <c r="CD824">
        <v>24</v>
      </c>
      <c r="CE824">
        <v>26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 t="s">
        <v>2</v>
      </c>
      <c r="CP824" t="s">
        <v>44</v>
      </c>
      <c r="CQ824" t="s">
        <v>864</v>
      </c>
      <c r="CR824" t="s">
        <v>865</v>
      </c>
      <c r="CS824" t="s">
        <v>586</v>
      </c>
      <c r="CT824" t="s">
        <v>860</v>
      </c>
      <c r="CU824" t="s">
        <v>852</v>
      </c>
      <c r="CV824" t="s">
        <v>588</v>
      </c>
      <c r="CW824">
        <v>2020</v>
      </c>
      <c r="CX824">
        <v>7</v>
      </c>
      <c r="CY824" t="s">
        <v>74</v>
      </c>
      <c r="CZ824" t="s">
        <v>591</v>
      </c>
      <c r="DA824" t="s">
        <v>70</v>
      </c>
      <c r="DB824" t="s">
        <v>585</v>
      </c>
      <c r="DC824" t="s">
        <v>587</v>
      </c>
      <c r="DD824" t="s">
        <v>590</v>
      </c>
      <c r="DE824" t="s">
        <v>589</v>
      </c>
      <c r="DF824">
        <v>5</v>
      </c>
      <c r="DG824" t="s">
        <v>991</v>
      </c>
      <c r="DH824" t="s">
        <v>75</v>
      </c>
      <c r="DI824" t="s">
        <v>75</v>
      </c>
      <c r="DJ824" t="s">
        <v>75</v>
      </c>
      <c r="DK824" t="s">
        <v>75</v>
      </c>
    </row>
    <row r="825" spans="1:115" x14ac:dyDescent="0.35">
      <c r="A825" t="s">
        <v>860</v>
      </c>
      <c r="B825" t="s">
        <v>994</v>
      </c>
      <c r="C825" t="s">
        <v>1093</v>
      </c>
      <c r="D825" t="s">
        <v>1103</v>
      </c>
      <c r="E825" t="s">
        <v>988</v>
      </c>
      <c r="F825" t="s">
        <v>1095</v>
      </c>
      <c r="G825" t="s">
        <v>242</v>
      </c>
      <c r="H825" t="s">
        <v>1024</v>
      </c>
      <c r="I825" t="s">
        <v>1104</v>
      </c>
      <c r="J825" t="s">
        <v>1105</v>
      </c>
      <c r="K825" t="s">
        <v>75</v>
      </c>
      <c r="L825" t="s">
        <v>242</v>
      </c>
      <c r="M825" t="s">
        <v>242</v>
      </c>
      <c r="N825" t="s">
        <v>990</v>
      </c>
      <c r="O825">
        <v>8403</v>
      </c>
      <c r="P825">
        <v>8403</v>
      </c>
      <c r="Q825">
        <v>4463</v>
      </c>
      <c r="R825">
        <v>31323</v>
      </c>
      <c r="S825">
        <v>0</v>
      </c>
      <c r="T825">
        <v>0</v>
      </c>
      <c r="U825">
        <v>35263</v>
      </c>
      <c r="V825">
        <v>3523</v>
      </c>
      <c r="W825">
        <v>4463</v>
      </c>
      <c r="X825">
        <v>31323</v>
      </c>
      <c r="Y825">
        <v>0</v>
      </c>
      <c r="Z825">
        <v>0</v>
      </c>
      <c r="AA825">
        <v>30383</v>
      </c>
      <c r="AB825">
        <v>20</v>
      </c>
      <c r="AC825">
        <v>21</v>
      </c>
      <c r="AD825">
        <v>103</v>
      </c>
      <c r="AE825">
        <v>3</v>
      </c>
      <c r="AF825">
        <v>0</v>
      </c>
      <c r="AG825">
        <v>102</v>
      </c>
      <c r="AH825">
        <v>6</v>
      </c>
      <c r="AI825">
        <v>14</v>
      </c>
      <c r="AJ825">
        <v>69</v>
      </c>
      <c r="AK825">
        <v>1</v>
      </c>
      <c r="AL825">
        <v>0</v>
      </c>
      <c r="AM825">
        <v>61</v>
      </c>
      <c r="AN825">
        <v>3</v>
      </c>
      <c r="AO825">
        <v>2</v>
      </c>
      <c r="AP825">
        <v>19</v>
      </c>
      <c r="AQ825">
        <v>0</v>
      </c>
      <c r="AR825">
        <v>0</v>
      </c>
      <c r="AS825">
        <v>20</v>
      </c>
      <c r="AT825">
        <v>6699</v>
      </c>
      <c r="AU825">
        <v>146</v>
      </c>
      <c r="AV825">
        <v>13126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4463</v>
      </c>
      <c r="BI825">
        <v>0</v>
      </c>
      <c r="BJ825">
        <v>4463</v>
      </c>
      <c r="BK825">
        <v>0</v>
      </c>
      <c r="BL825">
        <v>0</v>
      </c>
      <c r="BM825">
        <v>0</v>
      </c>
      <c r="BN825">
        <v>4049</v>
      </c>
      <c r="BO825">
        <v>0</v>
      </c>
      <c r="BP825">
        <v>4049</v>
      </c>
      <c r="BQ825">
        <v>4463</v>
      </c>
      <c r="BR825">
        <v>0</v>
      </c>
      <c r="BS825">
        <v>4737</v>
      </c>
      <c r="BT825">
        <v>0</v>
      </c>
      <c r="BU825">
        <v>2</v>
      </c>
      <c r="BV825">
        <v>2</v>
      </c>
      <c r="BW825">
        <v>0</v>
      </c>
      <c r="BX825">
        <v>5</v>
      </c>
      <c r="BY825">
        <v>20</v>
      </c>
      <c r="BZ825">
        <v>3</v>
      </c>
      <c r="CA825">
        <v>12</v>
      </c>
      <c r="CB825">
        <v>20</v>
      </c>
      <c r="CC825">
        <v>59</v>
      </c>
      <c r="CD825">
        <v>20</v>
      </c>
      <c r="CE825">
        <v>61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 t="s">
        <v>2</v>
      </c>
      <c r="CP825" t="s">
        <v>44</v>
      </c>
      <c r="CQ825" t="s">
        <v>864</v>
      </c>
      <c r="CR825" t="s">
        <v>865</v>
      </c>
      <c r="CS825" t="s">
        <v>596</v>
      </c>
      <c r="CT825" t="s">
        <v>860</v>
      </c>
      <c r="CU825" t="s">
        <v>852</v>
      </c>
      <c r="CV825" t="s">
        <v>598</v>
      </c>
      <c r="CW825">
        <v>2020</v>
      </c>
      <c r="CX825">
        <v>11</v>
      </c>
      <c r="CY825" t="s">
        <v>74</v>
      </c>
      <c r="CZ825" t="s">
        <v>591</v>
      </c>
      <c r="DA825" t="s">
        <v>70</v>
      </c>
      <c r="DB825" t="s">
        <v>585</v>
      </c>
      <c r="DC825" t="s">
        <v>597</v>
      </c>
      <c r="DD825" t="s">
        <v>600</v>
      </c>
      <c r="DE825" t="s">
        <v>599</v>
      </c>
      <c r="DF825">
        <v>17</v>
      </c>
      <c r="DG825" t="s">
        <v>991</v>
      </c>
      <c r="DH825" t="s">
        <v>75</v>
      </c>
      <c r="DI825" t="s">
        <v>75</v>
      </c>
      <c r="DJ825" t="s">
        <v>75</v>
      </c>
      <c r="DK825" t="s">
        <v>75</v>
      </c>
    </row>
    <row r="826" spans="1:115" x14ac:dyDescent="0.35">
      <c r="A826" t="s">
        <v>860</v>
      </c>
      <c r="B826" t="s">
        <v>994</v>
      </c>
      <c r="C826" t="s">
        <v>995</v>
      </c>
      <c r="D826" t="s">
        <v>1109</v>
      </c>
      <c r="E826" t="s">
        <v>988</v>
      </c>
      <c r="F826" t="s">
        <v>997</v>
      </c>
      <c r="G826" t="s">
        <v>242</v>
      </c>
      <c r="H826" t="s">
        <v>1024</v>
      </c>
      <c r="I826" t="s">
        <v>608</v>
      </c>
      <c r="J826" t="s">
        <v>1111</v>
      </c>
      <c r="K826" t="s">
        <v>75</v>
      </c>
      <c r="L826" t="s">
        <v>242</v>
      </c>
      <c r="M826" t="s">
        <v>242</v>
      </c>
      <c r="N826" t="s">
        <v>990</v>
      </c>
      <c r="O826">
        <v>5438</v>
      </c>
      <c r="P826">
        <v>5438</v>
      </c>
      <c r="Q826">
        <v>4719</v>
      </c>
      <c r="R826">
        <v>17372</v>
      </c>
      <c r="S826">
        <v>904</v>
      </c>
      <c r="T826">
        <v>0</v>
      </c>
      <c r="U826">
        <v>18091</v>
      </c>
      <c r="V826">
        <v>3209</v>
      </c>
      <c r="W826">
        <v>4719</v>
      </c>
      <c r="X826">
        <v>17372</v>
      </c>
      <c r="Y826">
        <v>904</v>
      </c>
      <c r="Z826">
        <v>0</v>
      </c>
      <c r="AA826">
        <v>15862</v>
      </c>
      <c r="AB826">
        <v>8</v>
      </c>
      <c r="AC826">
        <v>19</v>
      </c>
      <c r="AD826">
        <v>53</v>
      </c>
      <c r="AE826">
        <v>18</v>
      </c>
      <c r="AF826">
        <v>0</v>
      </c>
      <c r="AG826">
        <v>42</v>
      </c>
      <c r="AH826">
        <v>5</v>
      </c>
      <c r="AI826">
        <v>11</v>
      </c>
      <c r="AJ826">
        <v>33</v>
      </c>
      <c r="AK826">
        <v>12</v>
      </c>
      <c r="AL826">
        <v>0</v>
      </c>
      <c r="AM826">
        <v>27</v>
      </c>
      <c r="AN826">
        <v>2</v>
      </c>
      <c r="AO826">
        <v>6</v>
      </c>
      <c r="AP826">
        <v>12</v>
      </c>
      <c r="AQ826">
        <v>1</v>
      </c>
      <c r="AR826">
        <v>0</v>
      </c>
      <c r="AS826">
        <v>8</v>
      </c>
      <c r="AT826">
        <v>5220</v>
      </c>
      <c r="AU826">
        <v>826</v>
      </c>
      <c r="AV826">
        <v>10237</v>
      </c>
      <c r="AW826">
        <v>208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2700</v>
      </c>
      <c r="BI826">
        <v>0</v>
      </c>
      <c r="BJ826">
        <v>2700</v>
      </c>
      <c r="BK826">
        <v>0</v>
      </c>
      <c r="BL826">
        <v>0</v>
      </c>
      <c r="BM826">
        <v>0</v>
      </c>
      <c r="BN826">
        <v>803</v>
      </c>
      <c r="BO826">
        <v>0</v>
      </c>
      <c r="BP826">
        <v>803</v>
      </c>
      <c r="BQ826">
        <v>2700</v>
      </c>
      <c r="BR826">
        <v>0</v>
      </c>
      <c r="BS826">
        <v>3184</v>
      </c>
      <c r="BT826">
        <v>0</v>
      </c>
      <c r="BU826">
        <v>5</v>
      </c>
      <c r="BV826">
        <v>1</v>
      </c>
      <c r="BW826">
        <v>0</v>
      </c>
      <c r="BX826">
        <v>8</v>
      </c>
      <c r="BY826">
        <v>8</v>
      </c>
      <c r="BZ826">
        <v>7</v>
      </c>
      <c r="CA826">
        <v>6</v>
      </c>
      <c r="CB826">
        <v>12</v>
      </c>
      <c r="CC826">
        <v>24</v>
      </c>
      <c r="CD826">
        <v>13</v>
      </c>
      <c r="CE826">
        <v>24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 t="s">
        <v>2</v>
      </c>
      <c r="CP826" t="s">
        <v>44</v>
      </c>
      <c r="CQ826" t="s">
        <v>864</v>
      </c>
      <c r="CR826" t="s">
        <v>865</v>
      </c>
      <c r="CS826" t="s">
        <v>607</v>
      </c>
      <c r="CT826" t="s">
        <v>860</v>
      </c>
      <c r="CU826" t="s">
        <v>852</v>
      </c>
      <c r="CV826" t="s">
        <v>608</v>
      </c>
      <c r="CW826">
        <v>2020</v>
      </c>
      <c r="CX826">
        <v>7</v>
      </c>
      <c r="CY826" t="s">
        <v>74</v>
      </c>
      <c r="CZ826" t="s">
        <v>265</v>
      </c>
      <c r="DA826" t="s">
        <v>70</v>
      </c>
      <c r="DB826" t="s">
        <v>601</v>
      </c>
      <c r="DC826" t="s">
        <v>603</v>
      </c>
      <c r="DD826" t="s">
        <v>610</v>
      </c>
      <c r="DE826" t="s">
        <v>609</v>
      </c>
      <c r="DF826">
        <v>6</v>
      </c>
      <c r="DG826" t="s">
        <v>991</v>
      </c>
      <c r="DH826" t="s">
        <v>75</v>
      </c>
      <c r="DI826" t="s">
        <v>75</v>
      </c>
      <c r="DJ826" t="s">
        <v>75</v>
      </c>
      <c r="DK826" t="s">
        <v>75</v>
      </c>
    </row>
    <row r="827" spans="1:115" x14ac:dyDescent="0.35">
      <c r="A827" t="s">
        <v>860</v>
      </c>
      <c r="B827" t="s">
        <v>1139</v>
      </c>
      <c r="C827" t="s">
        <v>1140</v>
      </c>
      <c r="D827" t="s">
        <v>1141</v>
      </c>
      <c r="E827" t="s">
        <v>988</v>
      </c>
      <c r="F827" t="s">
        <v>1142</v>
      </c>
      <c r="G827" t="s">
        <v>242</v>
      </c>
      <c r="H827" t="s">
        <v>1024</v>
      </c>
      <c r="I827" t="s">
        <v>758</v>
      </c>
      <c r="J827" t="s">
        <v>1229</v>
      </c>
      <c r="K827" t="s">
        <v>75</v>
      </c>
      <c r="L827" t="s">
        <v>242</v>
      </c>
      <c r="M827" t="s">
        <v>242</v>
      </c>
      <c r="N827" t="s">
        <v>990</v>
      </c>
      <c r="O827">
        <v>29256</v>
      </c>
      <c r="P827">
        <v>29256</v>
      </c>
      <c r="Q827">
        <v>16593</v>
      </c>
      <c r="R827">
        <v>24573</v>
      </c>
      <c r="S827">
        <v>0</v>
      </c>
      <c r="T827">
        <v>0</v>
      </c>
      <c r="U827">
        <v>37236</v>
      </c>
      <c r="V827">
        <v>11763</v>
      </c>
      <c r="W827">
        <v>16593</v>
      </c>
      <c r="X827">
        <v>24573</v>
      </c>
      <c r="Y827">
        <v>0</v>
      </c>
      <c r="Z827">
        <v>0</v>
      </c>
      <c r="AA827">
        <v>19743</v>
      </c>
      <c r="AB827">
        <v>9</v>
      </c>
      <c r="AC827">
        <v>22</v>
      </c>
      <c r="AD827">
        <v>66</v>
      </c>
      <c r="AE827">
        <v>31</v>
      </c>
      <c r="AF827">
        <v>0</v>
      </c>
      <c r="AG827">
        <v>53</v>
      </c>
      <c r="AH827">
        <v>5</v>
      </c>
      <c r="AI827">
        <v>15</v>
      </c>
      <c r="AJ827">
        <v>46</v>
      </c>
      <c r="AK827">
        <v>23</v>
      </c>
      <c r="AL827">
        <v>0</v>
      </c>
      <c r="AM827">
        <v>36</v>
      </c>
      <c r="AN827">
        <v>1</v>
      </c>
      <c r="AO827">
        <v>3</v>
      </c>
      <c r="AP827">
        <v>5</v>
      </c>
      <c r="AQ827">
        <v>0</v>
      </c>
      <c r="AR827">
        <v>0</v>
      </c>
      <c r="AS827">
        <v>3</v>
      </c>
      <c r="AT827">
        <v>8345</v>
      </c>
      <c r="AU827">
        <v>2440</v>
      </c>
      <c r="AV827">
        <v>17858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16593</v>
      </c>
      <c r="BI827">
        <v>0</v>
      </c>
      <c r="BJ827">
        <v>16593</v>
      </c>
      <c r="BK827">
        <v>0</v>
      </c>
      <c r="BL827">
        <v>0</v>
      </c>
      <c r="BM827">
        <v>0</v>
      </c>
      <c r="BN827">
        <v>15371</v>
      </c>
      <c r="BO827">
        <v>0</v>
      </c>
      <c r="BP827">
        <v>15371</v>
      </c>
      <c r="BQ827">
        <v>16093</v>
      </c>
      <c r="BR827">
        <v>0</v>
      </c>
      <c r="BS827">
        <v>17064</v>
      </c>
      <c r="BT827">
        <v>0</v>
      </c>
      <c r="BU827">
        <v>3</v>
      </c>
      <c r="BV827">
        <v>2</v>
      </c>
      <c r="BW827">
        <v>0</v>
      </c>
      <c r="BX827">
        <v>4</v>
      </c>
      <c r="BY827">
        <v>3</v>
      </c>
      <c r="BZ827">
        <v>2</v>
      </c>
      <c r="CA827">
        <v>1</v>
      </c>
      <c r="CB827">
        <v>19</v>
      </c>
      <c r="CC827">
        <v>35</v>
      </c>
      <c r="CD827">
        <v>20</v>
      </c>
      <c r="CE827">
        <v>36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 t="s">
        <v>2</v>
      </c>
      <c r="CP827" t="s">
        <v>44</v>
      </c>
      <c r="CQ827" t="s">
        <v>864</v>
      </c>
      <c r="CR827" t="s">
        <v>865</v>
      </c>
      <c r="CS827" t="s">
        <v>757</v>
      </c>
      <c r="CT827" t="s">
        <v>860</v>
      </c>
      <c r="CU827" t="s">
        <v>857</v>
      </c>
      <c r="CV827" t="s">
        <v>758</v>
      </c>
      <c r="CW827">
        <v>2020</v>
      </c>
      <c r="CX827">
        <v>6</v>
      </c>
      <c r="CY827" t="s">
        <v>74</v>
      </c>
      <c r="CZ827" t="s">
        <v>223</v>
      </c>
      <c r="DA827" t="s">
        <v>70</v>
      </c>
      <c r="DB827" t="s">
        <v>756</v>
      </c>
      <c r="DC827" t="s">
        <v>219</v>
      </c>
      <c r="DD827" t="s">
        <v>760</v>
      </c>
      <c r="DE827" t="s">
        <v>759</v>
      </c>
      <c r="DF827">
        <v>5</v>
      </c>
      <c r="DG827" t="s">
        <v>991</v>
      </c>
      <c r="DH827" t="s">
        <v>75</v>
      </c>
      <c r="DI827" t="s">
        <v>75</v>
      </c>
      <c r="DJ827" t="s">
        <v>75</v>
      </c>
      <c r="DK827" t="s">
        <v>75</v>
      </c>
    </row>
    <row r="828" spans="1:115" x14ac:dyDescent="0.35">
      <c r="A828" t="s">
        <v>860</v>
      </c>
      <c r="B828" t="s">
        <v>985</v>
      </c>
      <c r="C828" t="s">
        <v>1017</v>
      </c>
      <c r="D828" t="s">
        <v>1018</v>
      </c>
      <c r="E828" t="s">
        <v>988</v>
      </c>
      <c r="F828" t="s">
        <v>1019</v>
      </c>
      <c r="G828" t="s">
        <v>242</v>
      </c>
      <c r="H828" t="s">
        <v>1024</v>
      </c>
      <c r="I828" t="s">
        <v>419</v>
      </c>
      <c r="J828" t="s">
        <v>1130</v>
      </c>
      <c r="K828" t="s">
        <v>75</v>
      </c>
      <c r="L828" t="s">
        <v>242</v>
      </c>
      <c r="M828" t="s">
        <v>242</v>
      </c>
      <c r="N828" t="s">
        <v>990</v>
      </c>
      <c r="O828">
        <v>5573</v>
      </c>
      <c r="P828">
        <v>5573</v>
      </c>
      <c r="Q828">
        <v>4757</v>
      </c>
      <c r="R828">
        <v>33667</v>
      </c>
      <c r="S828">
        <v>7086</v>
      </c>
      <c r="T828">
        <v>0</v>
      </c>
      <c r="U828">
        <v>34483</v>
      </c>
      <c r="V828">
        <v>1518</v>
      </c>
      <c r="W828">
        <v>4757</v>
      </c>
      <c r="X828">
        <v>25205</v>
      </c>
      <c r="Y828">
        <v>7086</v>
      </c>
      <c r="Z828">
        <v>0</v>
      </c>
      <c r="AA828">
        <v>21966</v>
      </c>
      <c r="AB828">
        <v>15</v>
      </c>
      <c r="AC828">
        <v>11</v>
      </c>
      <c r="AD828">
        <v>33</v>
      </c>
      <c r="AE828">
        <v>29</v>
      </c>
      <c r="AF828">
        <v>0</v>
      </c>
      <c r="AG828">
        <v>37</v>
      </c>
      <c r="AH828">
        <v>14</v>
      </c>
      <c r="AI828">
        <v>8</v>
      </c>
      <c r="AJ828">
        <v>26</v>
      </c>
      <c r="AK828">
        <v>18</v>
      </c>
      <c r="AL828">
        <v>0</v>
      </c>
      <c r="AM828">
        <v>32</v>
      </c>
      <c r="AN828">
        <v>3</v>
      </c>
      <c r="AO828">
        <v>5</v>
      </c>
      <c r="AP828">
        <v>12</v>
      </c>
      <c r="AQ828">
        <v>4</v>
      </c>
      <c r="AR828">
        <v>0</v>
      </c>
      <c r="AS828">
        <v>10</v>
      </c>
      <c r="AT828">
        <v>8006</v>
      </c>
      <c r="AU828">
        <v>2800</v>
      </c>
      <c r="AV828">
        <v>26507</v>
      </c>
      <c r="AW828">
        <v>2126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404</v>
      </c>
      <c r="BI828">
        <v>0</v>
      </c>
      <c r="BJ828">
        <v>7109</v>
      </c>
      <c r="BK828">
        <v>0</v>
      </c>
      <c r="BL828">
        <v>0</v>
      </c>
      <c r="BM828">
        <v>0</v>
      </c>
      <c r="BN828">
        <v>386</v>
      </c>
      <c r="BO828">
        <v>0</v>
      </c>
      <c r="BP828">
        <v>7022</v>
      </c>
      <c r="BQ828">
        <v>404</v>
      </c>
      <c r="BR828">
        <v>0</v>
      </c>
      <c r="BS828">
        <v>404</v>
      </c>
      <c r="BT828">
        <v>0</v>
      </c>
      <c r="BU828">
        <v>5</v>
      </c>
      <c r="BV828">
        <v>4</v>
      </c>
      <c r="BW828">
        <v>0</v>
      </c>
      <c r="BX828">
        <v>8</v>
      </c>
      <c r="BY828">
        <v>10</v>
      </c>
      <c r="BZ828">
        <v>3</v>
      </c>
      <c r="CA828">
        <v>5</v>
      </c>
      <c r="CB828">
        <v>22</v>
      </c>
      <c r="CC828">
        <v>32</v>
      </c>
      <c r="CD828">
        <v>22</v>
      </c>
      <c r="CE828">
        <v>32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 t="s">
        <v>2</v>
      </c>
      <c r="CP828" t="s">
        <v>44</v>
      </c>
      <c r="CQ828" t="s">
        <v>864</v>
      </c>
      <c r="CR828" t="s">
        <v>865</v>
      </c>
      <c r="CS828" t="s">
        <v>418</v>
      </c>
      <c r="CT828" t="s">
        <v>860</v>
      </c>
      <c r="CU828" t="s">
        <v>851</v>
      </c>
      <c r="CV828" t="s">
        <v>419</v>
      </c>
      <c r="CW828">
        <v>2020</v>
      </c>
      <c r="CX828">
        <v>7</v>
      </c>
      <c r="CY828" t="s">
        <v>74</v>
      </c>
      <c r="CZ828" t="s">
        <v>388</v>
      </c>
      <c r="DA828" t="s">
        <v>70</v>
      </c>
      <c r="DB828" t="s">
        <v>393</v>
      </c>
      <c r="DC828" t="s">
        <v>387</v>
      </c>
      <c r="DD828" t="s">
        <v>421</v>
      </c>
      <c r="DE828" t="s">
        <v>420</v>
      </c>
      <c r="DF828">
        <v>13</v>
      </c>
      <c r="DG828" t="s">
        <v>991</v>
      </c>
      <c r="DH828" t="s">
        <v>75</v>
      </c>
      <c r="DI828" t="s">
        <v>75</v>
      </c>
      <c r="DJ828" t="s">
        <v>75</v>
      </c>
      <c r="DK828" t="s">
        <v>75</v>
      </c>
    </row>
    <row r="829" spans="1:115" x14ac:dyDescent="0.35">
      <c r="A829" t="s">
        <v>860</v>
      </c>
      <c r="B829" t="s">
        <v>985</v>
      </c>
      <c r="C829" t="s">
        <v>1017</v>
      </c>
      <c r="D829" t="s">
        <v>1018</v>
      </c>
      <c r="E829" t="s">
        <v>988</v>
      </c>
      <c r="F829" t="s">
        <v>1019</v>
      </c>
      <c r="G829" t="s">
        <v>242</v>
      </c>
      <c r="H829" t="s">
        <v>1024</v>
      </c>
      <c r="I829" t="s">
        <v>427</v>
      </c>
      <c r="J829" t="s">
        <v>1133</v>
      </c>
      <c r="K829" t="s">
        <v>75</v>
      </c>
      <c r="L829" t="s">
        <v>242</v>
      </c>
      <c r="M829" t="s">
        <v>242</v>
      </c>
      <c r="N829" t="s">
        <v>990</v>
      </c>
      <c r="O829">
        <v>1063</v>
      </c>
      <c r="P829">
        <v>1063</v>
      </c>
      <c r="Q829">
        <v>1146</v>
      </c>
      <c r="R829">
        <v>6161</v>
      </c>
      <c r="S829">
        <v>3295</v>
      </c>
      <c r="T829">
        <v>0</v>
      </c>
      <c r="U829">
        <v>6078</v>
      </c>
      <c r="V829">
        <v>-7</v>
      </c>
      <c r="W829">
        <v>1146</v>
      </c>
      <c r="X829">
        <v>2628</v>
      </c>
      <c r="Y829">
        <v>3295</v>
      </c>
      <c r="Z829">
        <v>0</v>
      </c>
      <c r="AA829">
        <v>1475</v>
      </c>
      <c r="AB829">
        <v>1</v>
      </c>
      <c r="AC829">
        <v>7</v>
      </c>
      <c r="AD829">
        <v>30</v>
      </c>
      <c r="AE829">
        <v>14</v>
      </c>
      <c r="AF829">
        <v>0</v>
      </c>
      <c r="AG829">
        <v>24</v>
      </c>
      <c r="AH829">
        <v>1</v>
      </c>
      <c r="AI829">
        <v>6</v>
      </c>
      <c r="AJ829">
        <v>24</v>
      </c>
      <c r="AK829">
        <v>12</v>
      </c>
      <c r="AL829">
        <v>0</v>
      </c>
      <c r="AM829">
        <v>19</v>
      </c>
      <c r="AN829">
        <v>0</v>
      </c>
      <c r="AO829">
        <v>3</v>
      </c>
      <c r="AP829">
        <v>6</v>
      </c>
      <c r="AQ829">
        <v>3</v>
      </c>
      <c r="AR829">
        <v>0</v>
      </c>
      <c r="AS829">
        <v>3</v>
      </c>
      <c r="AT829">
        <v>1367</v>
      </c>
      <c r="AU829">
        <v>927</v>
      </c>
      <c r="AV829">
        <v>4956</v>
      </c>
      <c r="AW829">
        <v>274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698</v>
      </c>
      <c r="BI829">
        <v>0</v>
      </c>
      <c r="BJ829">
        <v>1205</v>
      </c>
      <c r="BK829">
        <v>0</v>
      </c>
      <c r="BL829">
        <v>0</v>
      </c>
      <c r="BM829">
        <v>0</v>
      </c>
      <c r="BN829">
        <v>618</v>
      </c>
      <c r="BO829">
        <v>0</v>
      </c>
      <c r="BP829">
        <v>1111</v>
      </c>
      <c r="BQ829">
        <v>698</v>
      </c>
      <c r="BR829">
        <v>0</v>
      </c>
      <c r="BS829">
        <v>698</v>
      </c>
      <c r="BT829">
        <v>0</v>
      </c>
      <c r="BU829">
        <v>2</v>
      </c>
      <c r="BV829">
        <v>2</v>
      </c>
      <c r="BW829">
        <v>0</v>
      </c>
      <c r="BX829">
        <v>3</v>
      </c>
      <c r="BY829">
        <v>3</v>
      </c>
      <c r="BZ829">
        <v>1</v>
      </c>
      <c r="CA829">
        <v>2</v>
      </c>
      <c r="CB829">
        <v>7</v>
      </c>
      <c r="CC829">
        <v>19</v>
      </c>
      <c r="CD829">
        <v>7</v>
      </c>
      <c r="CE829">
        <v>19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 t="s">
        <v>2</v>
      </c>
      <c r="CP829" t="s">
        <v>44</v>
      </c>
      <c r="CQ829" t="s">
        <v>864</v>
      </c>
      <c r="CR829" t="s">
        <v>865</v>
      </c>
      <c r="CS829" t="s">
        <v>426</v>
      </c>
      <c r="CT829" t="s">
        <v>860</v>
      </c>
      <c r="CU829" t="s">
        <v>851</v>
      </c>
      <c r="CV829" t="s">
        <v>427</v>
      </c>
      <c r="CW829">
        <v>2020</v>
      </c>
      <c r="CX829">
        <v>9</v>
      </c>
      <c r="CY829" t="s">
        <v>74</v>
      </c>
      <c r="CZ829" t="s">
        <v>388</v>
      </c>
      <c r="DA829" t="s">
        <v>70</v>
      </c>
      <c r="DB829" t="s">
        <v>393</v>
      </c>
      <c r="DC829" t="s">
        <v>387</v>
      </c>
      <c r="DD829" t="s">
        <v>429</v>
      </c>
      <c r="DE829" t="s">
        <v>428</v>
      </c>
      <c r="DF829">
        <v>3</v>
      </c>
      <c r="DG829" t="s">
        <v>991</v>
      </c>
      <c r="DH829" t="s">
        <v>75</v>
      </c>
      <c r="DI829" t="s">
        <v>75</v>
      </c>
      <c r="DJ829" t="s">
        <v>75</v>
      </c>
      <c r="DK829" t="s">
        <v>75</v>
      </c>
    </row>
    <row r="830" spans="1:115" x14ac:dyDescent="0.35">
      <c r="A830" t="s">
        <v>860</v>
      </c>
      <c r="B830" t="s">
        <v>985</v>
      </c>
      <c r="C830" t="s">
        <v>1017</v>
      </c>
      <c r="D830" t="s">
        <v>1124</v>
      </c>
      <c r="E830" t="s">
        <v>988</v>
      </c>
      <c r="F830" t="s">
        <v>1019</v>
      </c>
      <c r="G830" t="s">
        <v>242</v>
      </c>
      <c r="H830" t="s">
        <v>1024</v>
      </c>
      <c r="I830" t="s">
        <v>660</v>
      </c>
      <c r="J830" t="s">
        <v>1163</v>
      </c>
      <c r="K830" t="s">
        <v>75</v>
      </c>
      <c r="L830" t="s">
        <v>242</v>
      </c>
      <c r="M830" t="s">
        <v>242</v>
      </c>
      <c r="N830" t="s">
        <v>990</v>
      </c>
      <c r="O830">
        <v>1706</v>
      </c>
      <c r="P830">
        <v>1706</v>
      </c>
      <c r="Q830">
        <v>1418</v>
      </c>
      <c r="R830">
        <v>26632</v>
      </c>
      <c r="S830">
        <v>15440</v>
      </c>
      <c r="T830">
        <v>0</v>
      </c>
      <c r="U830">
        <v>26920</v>
      </c>
      <c r="V830">
        <v>477</v>
      </c>
      <c r="W830">
        <v>1418</v>
      </c>
      <c r="X830">
        <v>12366</v>
      </c>
      <c r="Y830">
        <v>15440</v>
      </c>
      <c r="Z830">
        <v>0</v>
      </c>
      <c r="AA830">
        <v>11425</v>
      </c>
      <c r="AB830">
        <v>4</v>
      </c>
      <c r="AC830">
        <v>7</v>
      </c>
      <c r="AD830">
        <v>28</v>
      </c>
      <c r="AE830">
        <v>23</v>
      </c>
      <c r="AF830">
        <v>0</v>
      </c>
      <c r="AG830">
        <v>25</v>
      </c>
      <c r="AH830">
        <v>3</v>
      </c>
      <c r="AI830">
        <v>5</v>
      </c>
      <c r="AJ830">
        <v>20</v>
      </c>
      <c r="AK830">
        <v>17</v>
      </c>
      <c r="AL830">
        <v>0</v>
      </c>
      <c r="AM830">
        <v>18</v>
      </c>
      <c r="AN830">
        <v>1</v>
      </c>
      <c r="AO830">
        <v>2</v>
      </c>
      <c r="AP830">
        <v>6</v>
      </c>
      <c r="AQ830">
        <v>7</v>
      </c>
      <c r="AR830">
        <v>0</v>
      </c>
      <c r="AS830">
        <v>5</v>
      </c>
      <c r="AT830">
        <v>6136</v>
      </c>
      <c r="AU830">
        <v>3880</v>
      </c>
      <c r="AV830">
        <v>19580</v>
      </c>
      <c r="AW830">
        <v>5171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1139</v>
      </c>
      <c r="BI830">
        <v>0</v>
      </c>
      <c r="BJ830">
        <v>17259</v>
      </c>
      <c r="BK830">
        <v>0</v>
      </c>
      <c r="BL830">
        <v>0</v>
      </c>
      <c r="BM830">
        <v>0</v>
      </c>
      <c r="BN830">
        <v>1063</v>
      </c>
      <c r="BO830">
        <v>0</v>
      </c>
      <c r="BP830">
        <v>14321</v>
      </c>
      <c r="BQ830">
        <v>1139</v>
      </c>
      <c r="BR830">
        <v>0</v>
      </c>
      <c r="BS830">
        <v>1069</v>
      </c>
      <c r="BT830">
        <v>0</v>
      </c>
      <c r="BU830">
        <v>11</v>
      </c>
      <c r="BV830">
        <v>10</v>
      </c>
      <c r="BW830">
        <v>0</v>
      </c>
      <c r="BX830">
        <v>3</v>
      </c>
      <c r="BY830">
        <v>5</v>
      </c>
      <c r="BZ830">
        <v>1</v>
      </c>
      <c r="CA830">
        <v>2</v>
      </c>
      <c r="CB830">
        <v>8</v>
      </c>
      <c r="CC830">
        <v>18</v>
      </c>
      <c r="CD830">
        <v>8</v>
      </c>
      <c r="CE830">
        <v>18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 t="s">
        <v>2</v>
      </c>
      <c r="CP830" t="s">
        <v>44</v>
      </c>
      <c r="CQ830" t="s">
        <v>864</v>
      </c>
      <c r="CR830" t="s">
        <v>865</v>
      </c>
      <c r="CS830" t="s">
        <v>659</v>
      </c>
      <c r="CT830" t="s">
        <v>860</v>
      </c>
      <c r="CU830" t="s">
        <v>851</v>
      </c>
      <c r="CV830" t="s">
        <v>660</v>
      </c>
      <c r="CW830">
        <v>2020</v>
      </c>
      <c r="CX830">
        <v>6</v>
      </c>
      <c r="CY830" t="s">
        <v>74</v>
      </c>
      <c r="CZ830" t="s">
        <v>228</v>
      </c>
      <c r="DA830" t="s">
        <v>70</v>
      </c>
      <c r="DB830" t="s">
        <v>658</v>
      </c>
      <c r="DC830" t="s">
        <v>402</v>
      </c>
      <c r="DD830" t="s">
        <v>662</v>
      </c>
      <c r="DE830" t="s">
        <v>661</v>
      </c>
      <c r="DF830">
        <v>15</v>
      </c>
      <c r="DG830" t="s">
        <v>991</v>
      </c>
      <c r="DH830" t="s">
        <v>75</v>
      </c>
      <c r="DI830" t="s">
        <v>75</v>
      </c>
      <c r="DJ830" t="s">
        <v>75</v>
      </c>
      <c r="DK830" t="s">
        <v>75</v>
      </c>
    </row>
    <row r="831" spans="1:115" x14ac:dyDescent="0.35">
      <c r="A831" t="s">
        <v>860</v>
      </c>
      <c r="B831" t="s">
        <v>985</v>
      </c>
      <c r="C831" t="s">
        <v>1017</v>
      </c>
      <c r="D831" t="s">
        <v>1030</v>
      </c>
      <c r="E831" t="s">
        <v>988</v>
      </c>
      <c r="F831" t="s">
        <v>1019</v>
      </c>
      <c r="G831" t="s">
        <v>242</v>
      </c>
      <c r="H831" t="s">
        <v>1024</v>
      </c>
      <c r="I831" t="s">
        <v>1164</v>
      </c>
      <c r="J831" t="s">
        <v>1165</v>
      </c>
      <c r="K831" t="s">
        <v>75</v>
      </c>
      <c r="L831" t="s">
        <v>242</v>
      </c>
      <c r="M831" t="s">
        <v>242</v>
      </c>
      <c r="N831" t="s">
        <v>990</v>
      </c>
      <c r="O831">
        <v>7095</v>
      </c>
      <c r="P831">
        <v>7095</v>
      </c>
      <c r="Q831">
        <v>2347</v>
      </c>
      <c r="R831">
        <v>20073</v>
      </c>
      <c r="S831">
        <v>7824</v>
      </c>
      <c r="T831">
        <v>0</v>
      </c>
      <c r="U831">
        <v>24821</v>
      </c>
      <c r="V831">
        <v>4468</v>
      </c>
      <c r="W831">
        <v>2347</v>
      </c>
      <c r="X831">
        <v>11641</v>
      </c>
      <c r="Y831">
        <v>7824</v>
      </c>
      <c r="Z831">
        <v>0</v>
      </c>
      <c r="AA831">
        <v>13762</v>
      </c>
      <c r="AB831">
        <v>9</v>
      </c>
      <c r="AC831">
        <v>18</v>
      </c>
      <c r="AD831">
        <v>39</v>
      </c>
      <c r="AE831">
        <v>27</v>
      </c>
      <c r="AF831">
        <v>0</v>
      </c>
      <c r="AG831">
        <v>30</v>
      </c>
      <c r="AH831">
        <v>5</v>
      </c>
      <c r="AI831">
        <v>11</v>
      </c>
      <c r="AJ831">
        <v>24</v>
      </c>
      <c r="AK831">
        <v>22</v>
      </c>
      <c r="AL831">
        <v>0</v>
      </c>
      <c r="AM831">
        <v>18</v>
      </c>
      <c r="AN831">
        <v>4</v>
      </c>
      <c r="AO831">
        <v>2</v>
      </c>
      <c r="AP831">
        <v>9</v>
      </c>
      <c r="AQ831">
        <v>5</v>
      </c>
      <c r="AR831">
        <v>0</v>
      </c>
      <c r="AS831">
        <v>11</v>
      </c>
      <c r="AT831">
        <v>5306</v>
      </c>
      <c r="AU831">
        <v>2081</v>
      </c>
      <c r="AV831">
        <v>13882</v>
      </c>
      <c r="AW831">
        <v>2215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2347</v>
      </c>
      <c r="BI831">
        <v>0</v>
      </c>
      <c r="BJ831">
        <v>10171</v>
      </c>
      <c r="BK831">
        <v>0</v>
      </c>
      <c r="BL831">
        <v>0</v>
      </c>
      <c r="BM831">
        <v>0</v>
      </c>
      <c r="BN831">
        <v>2098</v>
      </c>
      <c r="BO831">
        <v>0</v>
      </c>
      <c r="BP831">
        <v>9792</v>
      </c>
      <c r="BQ831">
        <v>2347</v>
      </c>
      <c r="BR831">
        <v>0</v>
      </c>
      <c r="BS831">
        <v>2623</v>
      </c>
      <c r="BT831">
        <v>0</v>
      </c>
      <c r="BU831">
        <v>7</v>
      </c>
      <c r="BV831">
        <v>7</v>
      </c>
      <c r="BW831">
        <v>0</v>
      </c>
      <c r="BX831">
        <v>6</v>
      </c>
      <c r="BY831">
        <v>11</v>
      </c>
      <c r="BZ831">
        <v>4</v>
      </c>
      <c r="CA831">
        <v>8</v>
      </c>
      <c r="CB831">
        <v>16</v>
      </c>
      <c r="CC831">
        <v>18</v>
      </c>
      <c r="CD831">
        <v>16</v>
      </c>
      <c r="CE831">
        <v>18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 t="s">
        <v>2</v>
      </c>
      <c r="CP831" t="s">
        <v>44</v>
      </c>
      <c r="CQ831" t="s">
        <v>864</v>
      </c>
      <c r="CR831" t="s">
        <v>865</v>
      </c>
      <c r="CS831" t="s">
        <v>501</v>
      </c>
      <c r="CT831" t="s">
        <v>860</v>
      </c>
      <c r="CU831" t="s">
        <v>851</v>
      </c>
      <c r="CV831" t="s">
        <v>502</v>
      </c>
      <c r="CW831">
        <v>2020</v>
      </c>
      <c r="CX831">
        <v>4</v>
      </c>
      <c r="CY831" t="s">
        <v>74</v>
      </c>
      <c r="CZ831" t="s">
        <v>83</v>
      </c>
      <c r="DA831" t="s">
        <v>70</v>
      </c>
      <c r="DB831" t="s">
        <v>484</v>
      </c>
      <c r="DC831" t="s">
        <v>485</v>
      </c>
      <c r="DD831" t="s">
        <v>504</v>
      </c>
      <c r="DE831" t="s">
        <v>503</v>
      </c>
      <c r="DF831">
        <v>17</v>
      </c>
      <c r="DG831" t="s">
        <v>991</v>
      </c>
      <c r="DH831" t="s">
        <v>75</v>
      </c>
      <c r="DI831" t="s">
        <v>75</v>
      </c>
      <c r="DJ831" t="s">
        <v>75</v>
      </c>
      <c r="DK831" t="s">
        <v>75</v>
      </c>
    </row>
    <row r="832" spans="1:115" x14ac:dyDescent="0.35">
      <c r="A832" t="s">
        <v>860</v>
      </c>
      <c r="B832" t="s">
        <v>1000</v>
      </c>
      <c r="C832" t="s">
        <v>1001</v>
      </c>
      <c r="D832" t="s">
        <v>1178</v>
      </c>
      <c r="E832" t="s">
        <v>988</v>
      </c>
      <c r="F832" t="s">
        <v>1003</v>
      </c>
      <c r="G832" t="s">
        <v>242</v>
      </c>
      <c r="H832" t="s">
        <v>1024</v>
      </c>
      <c r="I832" t="s">
        <v>684</v>
      </c>
      <c r="J832" t="s">
        <v>1180</v>
      </c>
      <c r="K832" t="s">
        <v>75</v>
      </c>
      <c r="L832" t="s">
        <v>242</v>
      </c>
      <c r="M832" t="s">
        <v>242</v>
      </c>
      <c r="N832" t="s">
        <v>990</v>
      </c>
      <c r="O832">
        <v>13259</v>
      </c>
      <c r="P832">
        <v>13259</v>
      </c>
      <c r="Q832">
        <v>2025</v>
      </c>
      <c r="R832">
        <v>21048</v>
      </c>
      <c r="S832">
        <v>0</v>
      </c>
      <c r="T832">
        <v>0</v>
      </c>
      <c r="U832">
        <v>32282</v>
      </c>
      <c r="V832">
        <v>11057</v>
      </c>
      <c r="W832">
        <v>2025</v>
      </c>
      <c r="X832">
        <v>21048</v>
      </c>
      <c r="Y832">
        <v>0</v>
      </c>
      <c r="Z832">
        <v>0</v>
      </c>
      <c r="AA832">
        <v>30080</v>
      </c>
      <c r="AB832">
        <v>14</v>
      </c>
      <c r="AC832">
        <v>8</v>
      </c>
      <c r="AD832">
        <v>34</v>
      </c>
      <c r="AE832">
        <v>0</v>
      </c>
      <c r="AF832">
        <v>0</v>
      </c>
      <c r="AG832">
        <v>40</v>
      </c>
      <c r="AH832">
        <v>10</v>
      </c>
      <c r="AI832">
        <v>8</v>
      </c>
      <c r="AJ832">
        <v>25</v>
      </c>
      <c r="AK832">
        <v>0</v>
      </c>
      <c r="AL832">
        <v>0</v>
      </c>
      <c r="AM832">
        <v>27</v>
      </c>
      <c r="AN832">
        <v>2</v>
      </c>
      <c r="AO832">
        <v>1</v>
      </c>
      <c r="AP832">
        <v>8</v>
      </c>
      <c r="AQ832">
        <v>0</v>
      </c>
      <c r="AR832">
        <v>0</v>
      </c>
      <c r="AS832">
        <v>9</v>
      </c>
      <c r="AT832">
        <v>6501</v>
      </c>
      <c r="AU832">
        <v>150</v>
      </c>
      <c r="AV832">
        <v>10014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2025</v>
      </c>
      <c r="BI832">
        <v>0</v>
      </c>
      <c r="BJ832">
        <v>2025</v>
      </c>
      <c r="BK832">
        <v>0</v>
      </c>
      <c r="BL832">
        <v>0</v>
      </c>
      <c r="BM832">
        <v>0</v>
      </c>
      <c r="BN832">
        <v>1877</v>
      </c>
      <c r="BO832">
        <v>0</v>
      </c>
      <c r="BP832">
        <v>1877</v>
      </c>
      <c r="BQ832">
        <v>2025</v>
      </c>
      <c r="BR832">
        <v>0</v>
      </c>
      <c r="BS832">
        <v>2116</v>
      </c>
      <c r="BT832">
        <v>0</v>
      </c>
      <c r="BU832">
        <v>1</v>
      </c>
      <c r="BV832">
        <v>1</v>
      </c>
      <c r="BW832">
        <v>0</v>
      </c>
      <c r="BX832">
        <v>3</v>
      </c>
      <c r="BY832">
        <v>9</v>
      </c>
      <c r="BZ832">
        <v>2</v>
      </c>
      <c r="CA832">
        <v>4</v>
      </c>
      <c r="CB832">
        <v>17</v>
      </c>
      <c r="CC832">
        <v>26</v>
      </c>
      <c r="CD832">
        <v>18</v>
      </c>
      <c r="CE832">
        <v>27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 t="s">
        <v>2</v>
      </c>
      <c r="CP832" t="s">
        <v>44</v>
      </c>
      <c r="CQ832" t="s">
        <v>864</v>
      </c>
      <c r="CR832" t="s">
        <v>865</v>
      </c>
      <c r="CS832" t="s">
        <v>683</v>
      </c>
      <c r="CT832" t="s">
        <v>860</v>
      </c>
      <c r="CU832" t="s">
        <v>853</v>
      </c>
      <c r="CV832" t="s">
        <v>684</v>
      </c>
      <c r="CW832">
        <v>2021</v>
      </c>
      <c r="CX832">
        <v>2</v>
      </c>
      <c r="CY832" t="s">
        <v>74</v>
      </c>
      <c r="CZ832" t="s">
        <v>275</v>
      </c>
      <c r="DA832" t="s">
        <v>70</v>
      </c>
      <c r="DB832" t="s">
        <v>677</v>
      </c>
      <c r="DC832" t="s">
        <v>679</v>
      </c>
      <c r="DD832" t="s">
        <v>686</v>
      </c>
      <c r="DE832" t="s">
        <v>685</v>
      </c>
      <c r="DF832">
        <v>7</v>
      </c>
      <c r="DG832" t="s">
        <v>991</v>
      </c>
      <c r="DH832" t="s">
        <v>75</v>
      </c>
      <c r="DI832" t="s">
        <v>75</v>
      </c>
      <c r="DJ832" t="s">
        <v>75</v>
      </c>
      <c r="DK832" t="s">
        <v>75</v>
      </c>
    </row>
    <row r="833" spans="1:115" x14ac:dyDescent="0.35">
      <c r="A833" t="s">
        <v>860</v>
      </c>
      <c r="B833" t="s">
        <v>1139</v>
      </c>
      <c r="C833" t="s">
        <v>1242</v>
      </c>
      <c r="D833" t="s">
        <v>1243</v>
      </c>
      <c r="E833" t="s">
        <v>988</v>
      </c>
      <c r="F833" t="s">
        <v>1244</v>
      </c>
      <c r="G833" t="s">
        <v>242</v>
      </c>
      <c r="H833" t="s">
        <v>1024</v>
      </c>
      <c r="I833" t="s">
        <v>1245</v>
      </c>
      <c r="J833" t="s">
        <v>1246</v>
      </c>
      <c r="K833" t="s">
        <v>75</v>
      </c>
      <c r="L833" t="s">
        <v>242</v>
      </c>
      <c r="M833" t="s">
        <v>765</v>
      </c>
      <c r="N833" t="s">
        <v>990</v>
      </c>
      <c r="O833">
        <v>679</v>
      </c>
      <c r="P833">
        <v>679</v>
      </c>
      <c r="Q833">
        <v>1306</v>
      </c>
      <c r="R833">
        <v>12581</v>
      </c>
      <c r="S833">
        <v>1014</v>
      </c>
      <c r="T833">
        <v>0</v>
      </c>
      <c r="U833">
        <v>11954</v>
      </c>
      <c r="V833">
        <v>-625</v>
      </c>
      <c r="W833">
        <v>1306</v>
      </c>
      <c r="X833">
        <v>11527</v>
      </c>
      <c r="Y833">
        <v>1014</v>
      </c>
      <c r="Z833">
        <v>0</v>
      </c>
      <c r="AA833">
        <v>9596</v>
      </c>
      <c r="AB833">
        <v>5</v>
      </c>
      <c r="AC833">
        <v>9</v>
      </c>
      <c r="AD833">
        <v>37</v>
      </c>
      <c r="AE833">
        <v>29</v>
      </c>
      <c r="AF833">
        <v>0</v>
      </c>
      <c r="AG833">
        <v>33</v>
      </c>
      <c r="AH833">
        <v>3</v>
      </c>
      <c r="AI833">
        <v>6</v>
      </c>
      <c r="AJ833">
        <v>32</v>
      </c>
      <c r="AK833">
        <v>21</v>
      </c>
      <c r="AL833">
        <v>0</v>
      </c>
      <c r="AM833">
        <v>29</v>
      </c>
      <c r="AN833">
        <v>0</v>
      </c>
      <c r="AO833">
        <v>2</v>
      </c>
      <c r="AP833">
        <v>9</v>
      </c>
      <c r="AQ833">
        <v>2</v>
      </c>
      <c r="AR833">
        <v>0</v>
      </c>
      <c r="AS833">
        <v>7</v>
      </c>
      <c r="AT833">
        <v>2760</v>
      </c>
      <c r="AU833">
        <v>373</v>
      </c>
      <c r="AV833">
        <v>5676</v>
      </c>
      <c r="AW833">
        <v>368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1306</v>
      </c>
      <c r="BI833">
        <v>0</v>
      </c>
      <c r="BJ833">
        <v>2320</v>
      </c>
      <c r="BK833">
        <v>0</v>
      </c>
      <c r="BL833">
        <v>0</v>
      </c>
      <c r="BM833">
        <v>0</v>
      </c>
      <c r="BN833">
        <v>1218</v>
      </c>
      <c r="BO833">
        <v>0</v>
      </c>
      <c r="BP833">
        <v>2221</v>
      </c>
      <c r="BQ833">
        <v>1306</v>
      </c>
      <c r="BR833">
        <v>0</v>
      </c>
      <c r="BS833">
        <v>1291</v>
      </c>
      <c r="BT833">
        <v>0</v>
      </c>
      <c r="BU833">
        <v>4</v>
      </c>
      <c r="BV833">
        <v>4</v>
      </c>
      <c r="BW833">
        <v>0</v>
      </c>
      <c r="BX833">
        <v>2</v>
      </c>
      <c r="BY833">
        <v>7</v>
      </c>
      <c r="BZ833">
        <v>1</v>
      </c>
      <c r="CA833">
        <v>1</v>
      </c>
      <c r="CB833">
        <v>8</v>
      </c>
      <c r="CC833">
        <v>28</v>
      </c>
      <c r="CD833">
        <v>8</v>
      </c>
      <c r="CE833">
        <v>28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 t="s">
        <v>2</v>
      </c>
      <c r="CP833" t="s">
        <v>44</v>
      </c>
      <c r="CQ833" t="s">
        <v>864</v>
      </c>
      <c r="CR833" t="s">
        <v>865</v>
      </c>
      <c r="CS833" t="s">
        <v>763</v>
      </c>
      <c r="CT833" t="s">
        <v>860</v>
      </c>
      <c r="CU833" t="s">
        <v>857</v>
      </c>
      <c r="CV833" t="s">
        <v>765</v>
      </c>
      <c r="CW833">
        <v>2020</v>
      </c>
      <c r="CX833">
        <v>7</v>
      </c>
      <c r="CY833" t="s">
        <v>74</v>
      </c>
      <c r="CZ833" t="s">
        <v>768</v>
      </c>
      <c r="DA833" t="s">
        <v>70</v>
      </c>
      <c r="DB833" t="s">
        <v>763</v>
      </c>
      <c r="DC833" t="s">
        <v>764</v>
      </c>
      <c r="DD833" t="s">
        <v>767</v>
      </c>
      <c r="DE833" t="s">
        <v>766</v>
      </c>
      <c r="DF833">
        <v>10</v>
      </c>
      <c r="DG833" t="s">
        <v>991</v>
      </c>
      <c r="DH833" t="s">
        <v>75</v>
      </c>
      <c r="DI833" t="s">
        <v>75</v>
      </c>
      <c r="DJ833" t="s">
        <v>75</v>
      </c>
      <c r="DK833" t="s">
        <v>75</v>
      </c>
    </row>
    <row r="834" spans="1:115" x14ac:dyDescent="0.35">
      <c r="A834" t="s">
        <v>860</v>
      </c>
      <c r="B834" t="s">
        <v>1139</v>
      </c>
      <c r="C834" t="s">
        <v>1140</v>
      </c>
      <c r="D834" t="s">
        <v>1247</v>
      </c>
      <c r="E834" t="s">
        <v>988</v>
      </c>
      <c r="F834" t="s">
        <v>1142</v>
      </c>
      <c r="G834" t="s">
        <v>242</v>
      </c>
      <c r="H834" t="s">
        <v>1024</v>
      </c>
      <c r="I834" t="s">
        <v>779</v>
      </c>
      <c r="J834" t="s">
        <v>1274</v>
      </c>
      <c r="K834" t="s">
        <v>75</v>
      </c>
      <c r="L834" t="s">
        <v>242</v>
      </c>
      <c r="M834" t="s">
        <v>242</v>
      </c>
      <c r="N834" t="s">
        <v>990</v>
      </c>
      <c r="O834">
        <v>17159</v>
      </c>
      <c r="P834">
        <v>17159</v>
      </c>
      <c r="Q834">
        <v>12824</v>
      </c>
      <c r="R834">
        <v>21750</v>
      </c>
      <c r="S834">
        <v>7664</v>
      </c>
      <c r="T834">
        <v>0</v>
      </c>
      <c r="U834">
        <v>26085</v>
      </c>
      <c r="V834">
        <v>1656</v>
      </c>
      <c r="W834">
        <v>899</v>
      </c>
      <c r="X834">
        <v>4714</v>
      </c>
      <c r="Y834">
        <v>7664</v>
      </c>
      <c r="Z834">
        <v>0</v>
      </c>
      <c r="AA834">
        <v>5471</v>
      </c>
      <c r="AB834">
        <v>3</v>
      </c>
      <c r="AC834">
        <v>4</v>
      </c>
      <c r="AD834">
        <v>27</v>
      </c>
      <c r="AE834">
        <v>27</v>
      </c>
      <c r="AF834">
        <v>0</v>
      </c>
      <c r="AG834">
        <v>26</v>
      </c>
      <c r="AH834">
        <v>3</v>
      </c>
      <c r="AI834">
        <v>2</v>
      </c>
      <c r="AJ834">
        <v>19</v>
      </c>
      <c r="AK834">
        <v>22</v>
      </c>
      <c r="AL834">
        <v>0</v>
      </c>
      <c r="AM834">
        <v>20</v>
      </c>
      <c r="AN834">
        <v>1</v>
      </c>
      <c r="AO834">
        <v>1</v>
      </c>
      <c r="AP834">
        <v>4</v>
      </c>
      <c r="AQ834">
        <v>3</v>
      </c>
      <c r="AR834">
        <v>0</v>
      </c>
      <c r="AS834">
        <v>4</v>
      </c>
      <c r="AT834">
        <v>6954</v>
      </c>
      <c r="AU834">
        <v>5311</v>
      </c>
      <c r="AV834">
        <v>21514</v>
      </c>
      <c r="AW834">
        <v>3600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10770</v>
      </c>
      <c r="BI834">
        <v>0</v>
      </c>
      <c r="BJ834">
        <v>16081</v>
      </c>
      <c r="BK834">
        <v>0</v>
      </c>
      <c r="BL834">
        <v>0</v>
      </c>
      <c r="BM834">
        <v>0</v>
      </c>
      <c r="BN834">
        <v>10278</v>
      </c>
      <c r="BO834">
        <v>0</v>
      </c>
      <c r="BP834">
        <v>14813</v>
      </c>
      <c r="BQ834">
        <v>10770</v>
      </c>
      <c r="BR834">
        <v>0</v>
      </c>
      <c r="BS834">
        <v>12178</v>
      </c>
      <c r="BT834">
        <v>0</v>
      </c>
      <c r="BU834">
        <v>4</v>
      </c>
      <c r="BV834">
        <v>3</v>
      </c>
      <c r="BW834">
        <v>2</v>
      </c>
      <c r="BX834">
        <v>2</v>
      </c>
      <c r="BY834">
        <v>4</v>
      </c>
      <c r="BZ834">
        <v>1</v>
      </c>
      <c r="CA834">
        <v>2</v>
      </c>
      <c r="CB834">
        <v>5</v>
      </c>
      <c r="CC834">
        <v>19</v>
      </c>
      <c r="CD834">
        <v>5</v>
      </c>
      <c r="CE834">
        <v>20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 t="s">
        <v>2</v>
      </c>
      <c r="CP834" t="s">
        <v>44</v>
      </c>
      <c r="CQ834" t="s">
        <v>864</v>
      </c>
      <c r="CR834" t="s">
        <v>865</v>
      </c>
      <c r="CS834" t="s">
        <v>778</v>
      </c>
      <c r="CT834" t="s">
        <v>860</v>
      </c>
      <c r="CU834" t="s">
        <v>857</v>
      </c>
      <c r="CV834" t="s">
        <v>779</v>
      </c>
      <c r="CW834">
        <v>2020</v>
      </c>
      <c r="CX834">
        <v>5</v>
      </c>
      <c r="CY834" t="s">
        <v>74</v>
      </c>
      <c r="CZ834" t="s">
        <v>775</v>
      </c>
      <c r="DA834" t="s">
        <v>70</v>
      </c>
      <c r="DB834" t="s">
        <v>769</v>
      </c>
      <c r="DC834" t="s">
        <v>771</v>
      </c>
      <c r="DD834" t="s">
        <v>781</v>
      </c>
      <c r="DE834" t="s">
        <v>780</v>
      </c>
      <c r="DF834">
        <v>5</v>
      </c>
      <c r="DG834" t="s">
        <v>991</v>
      </c>
      <c r="DH834" t="s">
        <v>75</v>
      </c>
      <c r="DI834" t="s">
        <v>75</v>
      </c>
      <c r="DJ834" t="s">
        <v>75</v>
      </c>
      <c r="DK834" t="s">
        <v>75</v>
      </c>
    </row>
    <row r="835" spans="1:115" x14ac:dyDescent="0.35">
      <c r="A835" t="s">
        <v>860</v>
      </c>
      <c r="B835" t="s">
        <v>1010</v>
      </c>
      <c r="C835" t="s">
        <v>1011</v>
      </c>
      <c r="D835" t="s">
        <v>1249</v>
      </c>
      <c r="E835" t="s">
        <v>988</v>
      </c>
      <c r="F835" t="s">
        <v>1013</v>
      </c>
      <c r="G835" t="s">
        <v>242</v>
      </c>
      <c r="H835" t="s">
        <v>1024</v>
      </c>
      <c r="I835" t="s">
        <v>794</v>
      </c>
      <c r="J835" t="s">
        <v>1253</v>
      </c>
      <c r="K835" t="s">
        <v>75</v>
      </c>
      <c r="L835" t="s">
        <v>242</v>
      </c>
      <c r="M835" t="s">
        <v>242</v>
      </c>
      <c r="N835" t="s">
        <v>990</v>
      </c>
      <c r="O835">
        <v>5660</v>
      </c>
      <c r="P835">
        <v>5660</v>
      </c>
      <c r="Q835">
        <v>2099</v>
      </c>
      <c r="R835">
        <v>7543</v>
      </c>
      <c r="S835">
        <v>0</v>
      </c>
      <c r="T835">
        <v>0</v>
      </c>
      <c r="U835">
        <v>11104</v>
      </c>
      <c r="V835">
        <v>4122</v>
      </c>
      <c r="W835">
        <v>2099</v>
      </c>
      <c r="X835">
        <v>7543</v>
      </c>
      <c r="Y835">
        <v>0</v>
      </c>
      <c r="Z835">
        <v>0</v>
      </c>
      <c r="AA835">
        <v>9566</v>
      </c>
      <c r="AB835">
        <v>16</v>
      </c>
      <c r="AC835">
        <v>26</v>
      </c>
      <c r="AD835">
        <v>67</v>
      </c>
      <c r="AE835">
        <v>6</v>
      </c>
      <c r="AF835">
        <v>0</v>
      </c>
      <c r="AG835">
        <v>57</v>
      </c>
      <c r="AH835">
        <v>14</v>
      </c>
      <c r="AI835">
        <v>18</v>
      </c>
      <c r="AJ835">
        <v>49</v>
      </c>
      <c r="AK835">
        <v>6</v>
      </c>
      <c r="AL835">
        <v>0</v>
      </c>
      <c r="AM835">
        <v>45</v>
      </c>
      <c r="AN835">
        <v>9</v>
      </c>
      <c r="AO835">
        <v>5</v>
      </c>
      <c r="AP835">
        <v>11</v>
      </c>
      <c r="AQ835">
        <v>0</v>
      </c>
      <c r="AR835">
        <v>0</v>
      </c>
      <c r="AS835">
        <v>15</v>
      </c>
      <c r="AT835">
        <v>2402</v>
      </c>
      <c r="AU835">
        <v>205</v>
      </c>
      <c r="AV835">
        <v>4233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1795</v>
      </c>
      <c r="BI835">
        <v>0</v>
      </c>
      <c r="BJ835">
        <v>1795</v>
      </c>
      <c r="BK835">
        <v>0</v>
      </c>
      <c r="BL835">
        <v>0</v>
      </c>
      <c r="BM835">
        <v>0</v>
      </c>
      <c r="BN835">
        <v>1067</v>
      </c>
      <c r="BO835">
        <v>0</v>
      </c>
      <c r="BP835">
        <v>1067</v>
      </c>
      <c r="BQ835">
        <v>1195</v>
      </c>
      <c r="BR835">
        <v>0</v>
      </c>
      <c r="BS835">
        <v>1195</v>
      </c>
      <c r="BT835">
        <v>0</v>
      </c>
      <c r="BU835">
        <v>3</v>
      </c>
      <c r="BV835">
        <v>2</v>
      </c>
      <c r="BW835">
        <v>0</v>
      </c>
      <c r="BX835">
        <v>14</v>
      </c>
      <c r="BY835">
        <v>15</v>
      </c>
      <c r="BZ835">
        <v>6</v>
      </c>
      <c r="CA835">
        <v>6</v>
      </c>
      <c r="CB835">
        <v>31</v>
      </c>
      <c r="CC835">
        <v>45</v>
      </c>
      <c r="CD835">
        <v>32</v>
      </c>
      <c r="CE835">
        <v>45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 t="s">
        <v>2</v>
      </c>
      <c r="CP835" t="s">
        <v>44</v>
      </c>
      <c r="CQ835" t="s">
        <v>864</v>
      </c>
      <c r="CR835" t="s">
        <v>865</v>
      </c>
      <c r="CS835" t="s">
        <v>793</v>
      </c>
      <c r="CT835" t="s">
        <v>860</v>
      </c>
      <c r="CU835" t="s">
        <v>854</v>
      </c>
      <c r="CV835" t="s">
        <v>794</v>
      </c>
      <c r="CW835">
        <v>2020</v>
      </c>
      <c r="CX835">
        <v>6</v>
      </c>
      <c r="CY835" t="s">
        <v>74</v>
      </c>
      <c r="CZ835" t="s">
        <v>788</v>
      </c>
      <c r="DA835" t="s">
        <v>70</v>
      </c>
      <c r="DB835" t="s">
        <v>782</v>
      </c>
      <c r="DC835" t="s">
        <v>784</v>
      </c>
      <c r="DD835" t="s">
        <v>75</v>
      </c>
      <c r="DE835" t="s">
        <v>75</v>
      </c>
      <c r="DF835">
        <v>9</v>
      </c>
      <c r="DG835" t="s">
        <v>991</v>
      </c>
      <c r="DH835" t="s">
        <v>75</v>
      </c>
      <c r="DI835" t="s">
        <v>75</v>
      </c>
      <c r="DJ835" t="s">
        <v>75</v>
      </c>
      <c r="DK835" t="s">
        <v>75</v>
      </c>
    </row>
    <row r="836" spans="1:115" x14ac:dyDescent="0.35">
      <c r="A836" t="s">
        <v>860</v>
      </c>
      <c r="B836" t="s">
        <v>1010</v>
      </c>
      <c r="C836" t="s">
        <v>1256</v>
      </c>
      <c r="D836" t="s">
        <v>1257</v>
      </c>
      <c r="E836" t="s">
        <v>988</v>
      </c>
      <c r="F836" t="s">
        <v>1258</v>
      </c>
      <c r="G836" t="s">
        <v>242</v>
      </c>
      <c r="H836" t="s">
        <v>1024</v>
      </c>
      <c r="I836" t="s">
        <v>1260</v>
      </c>
      <c r="J836" t="s">
        <v>1261</v>
      </c>
      <c r="K836" t="s">
        <v>75</v>
      </c>
      <c r="L836" t="s">
        <v>242</v>
      </c>
      <c r="M836" t="s">
        <v>242</v>
      </c>
      <c r="N836" t="s">
        <v>990</v>
      </c>
      <c r="O836">
        <v>10831</v>
      </c>
      <c r="P836">
        <v>10831</v>
      </c>
      <c r="Q836">
        <v>6415</v>
      </c>
      <c r="R836">
        <v>17244</v>
      </c>
      <c r="S836">
        <v>9615</v>
      </c>
      <c r="T836">
        <v>0</v>
      </c>
      <c r="U836">
        <v>21660</v>
      </c>
      <c r="V836">
        <v>3531</v>
      </c>
      <c r="W836">
        <v>1172</v>
      </c>
      <c r="X836">
        <v>7518</v>
      </c>
      <c r="Y836">
        <v>9615</v>
      </c>
      <c r="Z836">
        <v>0</v>
      </c>
      <c r="AA836">
        <v>9877</v>
      </c>
      <c r="AB836">
        <v>12</v>
      </c>
      <c r="AC836">
        <v>8</v>
      </c>
      <c r="AD836">
        <v>24</v>
      </c>
      <c r="AE836">
        <v>31</v>
      </c>
      <c r="AF836">
        <v>18</v>
      </c>
      <c r="AG836">
        <v>28</v>
      </c>
      <c r="AH836">
        <v>10</v>
      </c>
      <c r="AI836">
        <v>6</v>
      </c>
      <c r="AJ836">
        <v>17</v>
      </c>
      <c r="AK836">
        <v>21</v>
      </c>
      <c r="AL836">
        <v>10</v>
      </c>
      <c r="AM836">
        <v>21</v>
      </c>
      <c r="AN836">
        <v>2</v>
      </c>
      <c r="AO836">
        <v>3</v>
      </c>
      <c r="AP836">
        <v>5</v>
      </c>
      <c r="AQ836">
        <v>8</v>
      </c>
      <c r="AR836">
        <v>0</v>
      </c>
      <c r="AS836">
        <v>4</v>
      </c>
      <c r="AT836">
        <v>3961</v>
      </c>
      <c r="AU836">
        <v>2665</v>
      </c>
      <c r="AV836">
        <v>13889</v>
      </c>
      <c r="AW836">
        <v>6885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6027</v>
      </c>
      <c r="BI836">
        <v>4007</v>
      </c>
      <c r="BJ836">
        <v>11160</v>
      </c>
      <c r="BK836">
        <v>0</v>
      </c>
      <c r="BL836">
        <v>0</v>
      </c>
      <c r="BM836">
        <v>0</v>
      </c>
      <c r="BN836">
        <v>5714</v>
      </c>
      <c r="BO836">
        <v>4007</v>
      </c>
      <c r="BP836">
        <v>8544</v>
      </c>
      <c r="BQ836">
        <v>6027</v>
      </c>
      <c r="BR836">
        <v>4007</v>
      </c>
      <c r="BS836">
        <v>6172</v>
      </c>
      <c r="BT836">
        <v>4432</v>
      </c>
      <c r="BU836">
        <v>8</v>
      </c>
      <c r="BV836">
        <v>7</v>
      </c>
      <c r="BW836">
        <v>2</v>
      </c>
      <c r="BX836">
        <v>5</v>
      </c>
      <c r="BY836">
        <v>4</v>
      </c>
      <c r="BZ836">
        <v>2</v>
      </c>
      <c r="CA836">
        <v>1</v>
      </c>
      <c r="CB836">
        <v>16</v>
      </c>
      <c r="CC836">
        <v>21</v>
      </c>
      <c r="CD836">
        <v>16</v>
      </c>
      <c r="CE836">
        <v>21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 t="s">
        <v>2</v>
      </c>
      <c r="CP836" t="s">
        <v>44</v>
      </c>
      <c r="CQ836" t="s">
        <v>864</v>
      </c>
      <c r="CR836" t="s">
        <v>865</v>
      </c>
      <c r="CS836" t="s">
        <v>813</v>
      </c>
      <c r="CT836" t="s">
        <v>860</v>
      </c>
      <c r="CU836" t="s">
        <v>854</v>
      </c>
      <c r="CV836" t="s">
        <v>814</v>
      </c>
      <c r="CW836">
        <v>2019</v>
      </c>
      <c r="CX836">
        <v>3</v>
      </c>
      <c r="CY836" t="s">
        <v>74</v>
      </c>
      <c r="CZ836" t="s">
        <v>234</v>
      </c>
      <c r="DA836" t="s">
        <v>70</v>
      </c>
      <c r="DB836" t="s">
        <v>807</v>
      </c>
      <c r="DC836" t="s">
        <v>809</v>
      </c>
      <c r="DD836" t="s">
        <v>816</v>
      </c>
      <c r="DE836" t="s">
        <v>815</v>
      </c>
      <c r="DF836">
        <v>9</v>
      </c>
      <c r="DG836" t="s">
        <v>991</v>
      </c>
      <c r="DH836" t="s">
        <v>75</v>
      </c>
      <c r="DI836" t="s">
        <v>75</v>
      </c>
      <c r="DJ836" t="s">
        <v>75</v>
      </c>
      <c r="DK836" t="s">
        <v>75</v>
      </c>
    </row>
    <row r="837" spans="1:115" x14ac:dyDescent="0.35">
      <c r="A837" t="s">
        <v>860</v>
      </c>
      <c r="B837" t="s">
        <v>1010</v>
      </c>
      <c r="C837" t="s">
        <v>1011</v>
      </c>
      <c r="D837" t="s">
        <v>1013</v>
      </c>
      <c r="E837" t="s">
        <v>988</v>
      </c>
      <c r="F837" t="s">
        <v>1013</v>
      </c>
      <c r="G837" t="s">
        <v>242</v>
      </c>
      <c r="H837" t="s">
        <v>1024</v>
      </c>
      <c r="I837" t="s">
        <v>1254</v>
      </c>
      <c r="J837" t="s">
        <v>1255</v>
      </c>
      <c r="K837" t="s">
        <v>75</v>
      </c>
      <c r="L837" t="s">
        <v>242</v>
      </c>
      <c r="M837" t="s">
        <v>242</v>
      </c>
      <c r="N837" t="s">
        <v>990</v>
      </c>
      <c r="O837">
        <v>5206</v>
      </c>
      <c r="P837">
        <v>5206</v>
      </c>
      <c r="Q837">
        <v>3113</v>
      </c>
      <c r="R837">
        <v>3613</v>
      </c>
      <c r="S837">
        <v>0</v>
      </c>
      <c r="T837">
        <v>0</v>
      </c>
      <c r="U837">
        <v>5706</v>
      </c>
      <c r="V837">
        <v>1093</v>
      </c>
      <c r="W837">
        <v>3113</v>
      </c>
      <c r="X837">
        <v>3613</v>
      </c>
      <c r="Y837">
        <v>0</v>
      </c>
      <c r="Z837">
        <v>0</v>
      </c>
      <c r="AA837">
        <v>1593</v>
      </c>
      <c r="AB837">
        <v>4</v>
      </c>
      <c r="AC837">
        <v>1</v>
      </c>
      <c r="AD837">
        <v>8</v>
      </c>
      <c r="AE837">
        <v>1</v>
      </c>
      <c r="AF837">
        <v>0</v>
      </c>
      <c r="AG837">
        <v>11</v>
      </c>
      <c r="AH837">
        <v>4</v>
      </c>
      <c r="AI837">
        <v>1</v>
      </c>
      <c r="AJ837">
        <v>7</v>
      </c>
      <c r="AK837">
        <v>1</v>
      </c>
      <c r="AL837">
        <v>0</v>
      </c>
      <c r="AM837">
        <v>10</v>
      </c>
      <c r="AN837">
        <v>2</v>
      </c>
      <c r="AO837">
        <v>1</v>
      </c>
      <c r="AP837">
        <v>2</v>
      </c>
      <c r="AQ837">
        <v>0</v>
      </c>
      <c r="AR837">
        <v>0</v>
      </c>
      <c r="AS837">
        <v>3</v>
      </c>
      <c r="AT837">
        <v>1401</v>
      </c>
      <c r="AU837">
        <v>426</v>
      </c>
      <c r="AV837">
        <v>3142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3113</v>
      </c>
      <c r="BI837">
        <v>0</v>
      </c>
      <c r="BJ837">
        <v>3113</v>
      </c>
      <c r="BK837">
        <v>0</v>
      </c>
      <c r="BL837">
        <v>0</v>
      </c>
      <c r="BM837">
        <v>0</v>
      </c>
      <c r="BN837">
        <v>3027</v>
      </c>
      <c r="BO837">
        <v>0</v>
      </c>
      <c r="BP837">
        <v>3027</v>
      </c>
      <c r="BQ837">
        <v>3113</v>
      </c>
      <c r="BR837">
        <v>0</v>
      </c>
      <c r="BS837">
        <v>3874</v>
      </c>
      <c r="BT837">
        <v>0</v>
      </c>
      <c r="BU837">
        <v>1</v>
      </c>
      <c r="BV837">
        <v>1</v>
      </c>
      <c r="BW837">
        <v>0</v>
      </c>
      <c r="BX837">
        <v>3</v>
      </c>
      <c r="BY837">
        <v>3</v>
      </c>
      <c r="BZ837">
        <v>0</v>
      </c>
      <c r="CA837">
        <v>1</v>
      </c>
      <c r="CB837">
        <v>5</v>
      </c>
      <c r="CC837">
        <v>10</v>
      </c>
      <c r="CD837">
        <v>5</v>
      </c>
      <c r="CE837">
        <v>10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 t="s">
        <v>2</v>
      </c>
      <c r="CP837" t="s">
        <v>44</v>
      </c>
      <c r="CQ837" t="s">
        <v>866</v>
      </c>
      <c r="CR837" t="s">
        <v>867</v>
      </c>
      <c r="CS837" t="s">
        <v>801</v>
      </c>
      <c r="CT837" t="s">
        <v>860</v>
      </c>
      <c r="CU837" t="s">
        <v>854</v>
      </c>
      <c r="CV837" t="s">
        <v>803</v>
      </c>
      <c r="CW837">
        <v>2019</v>
      </c>
      <c r="CX837">
        <v>1</v>
      </c>
      <c r="CY837" t="s">
        <v>74</v>
      </c>
      <c r="CZ837" t="s">
        <v>806</v>
      </c>
      <c r="DA837" t="s">
        <v>70</v>
      </c>
      <c r="DB837" t="s">
        <v>800</v>
      </c>
      <c r="DC837" t="s">
        <v>802</v>
      </c>
      <c r="DD837" t="s">
        <v>805</v>
      </c>
      <c r="DE837" t="s">
        <v>804</v>
      </c>
      <c r="DF837">
        <v>3</v>
      </c>
      <c r="DG837" t="s">
        <v>991</v>
      </c>
      <c r="DH837" t="s">
        <v>75</v>
      </c>
      <c r="DI837" t="s">
        <v>75</v>
      </c>
      <c r="DJ837" t="s">
        <v>75</v>
      </c>
      <c r="DK837" t="s">
        <v>75</v>
      </c>
    </row>
    <row r="838" spans="1:115" x14ac:dyDescent="0.35">
      <c r="A838" t="s">
        <v>860</v>
      </c>
      <c r="B838" t="s">
        <v>1010</v>
      </c>
      <c r="C838" t="s">
        <v>1256</v>
      </c>
      <c r="D838" t="s">
        <v>1257</v>
      </c>
      <c r="E838" t="s">
        <v>988</v>
      </c>
      <c r="F838" t="s">
        <v>1258</v>
      </c>
      <c r="G838" t="s">
        <v>242</v>
      </c>
      <c r="H838" t="s">
        <v>1024</v>
      </c>
      <c r="I838" t="s">
        <v>810</v>
      </c>
      <c r="J838" t="s">
        <v>1259</v>
      </c>
      <c r="K838" t="s">
        <v>75</v>
      </c>
      <c r="L838" t="s">
        <v>242</v>
      </c>
      <c r="M838" t="s">
        <v>242</v>
      </c>
      <c r="N838" t="s">
        <v>990</v>
      </c>
      <c r="O838">
        <v>4503</v>
      </c>
      <c r="P838">
        <v>4503</v>
      </c>
      <c r="Q838">
        <v>3018</v>
      </c>
      <c r="R838">
        <v>3018</v>
      </c>
      <c r="S838">
        <v>0</v>
      </c>
      <c r="T838">
        <v>0</v>
      </c>
      <c r="U838">
        <v>4503</v>
      </c>
      <c r="V838">
        <v>48</v>
      </c>
      <c r="W838">
        <v>3018</v>
      </c>
      <c r="X838">
        <v>3018</v>
      </c>
      <c r="Y838">
        <v>0</v>
      </c>
      <c r="Z838">
        <v>0</v>
      </c>
      <c r="AA838">
        <v>48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1</v>
      </c>
      <c r="AQ838">
        <v>0</v>
      </c>
      <c r="AR838">
        <v>0</v>
      </c>
      <c r="AS838">
        <v>0</v>
      </c>
      <c r="AT838">
        <v>914</v>
      </c>
      <c r="AU838">
        <v>256</v>
      </c>
      <c r="AV838">
        <v>2530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3066</v>
      </c>
      <c r="BI838">
        <v>0</v>
      </c>
      <c r="BJ838">
        <v>3066</v>
      </c>
      <c r="BK838">
        <v>0</v>
      </c>
      <c r="BL838">
        <v>0</v>
      </c>
      <c r="BM838">
        <v>0</v>
      </c>
      <c r="BN838">
        <v>2938</v>
      </c>
      <c r="BO838">
        <v>0</v>
      </c>
      <c r="BP838">
        <v>2938</v>
      </c>
      <c r="BQ838">
        <v>3066</v>
      </c>
      <c r="BR838">
        <v>0</v>
      </c>
      <c r="BS838">
        <v>3810</v>
      </c>
      <c r="BT838">
        <v>0</v>
      </c>
      <c r="BU838">
        <v>1</v>
      </c>
      <c r="BV838">
        <v>1</v>
      </c>
      <c r="BW838">
        <v>0</v>
      </c>
      <c r="BX838">
        <v>1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 t="s">
        <v>2</v>
      </c>
      <c r="CP838" t="s">
        <v>44</v>
      </c>
      <c r="CQ838" t="s">
        <v>866</v>
      </c>
      <c r="CR838" t="s">
        <v>867</v>
      </c>
      <c r="CS838" t="s">
        <v>808</v>
      </c>
      <c r="CT838" t="s">
        <v>860</v>
      </c>
      <c r="CU838" t="s">
        <v>854</v>
      </c>
      <c r="CV838" t="s">
        <v>810</v>
      </c>
      <c r="CW838">
        <v>2018</v>
      </c>
      <c r="CX838">
        <v>9</v>
      </c>
      <c r="CY838" t="s">
        <v>74</v>
      </c>
      <c r="CZ838" t="s">
        <v>234</v>
      </c>
      <c r="DA838" t="s">
        <v>70</v>
      </c>
      <c r="DB838" t="s">
        <v>807</v>
      </c>
      <c r="DC838" t="s">
        <v>809</v>
      </c>
      <c r="DD838" t="s">
        <v>812</v>
      </c>
      <c r="DE838" t="s">
        <v>811</v>
      </c>
      <c r="DF838">
        <v>1</v>
      </c>
      <c r="DG838" t="s">
        <v>991</v>
      </c>
      <c r="DH838" t="s">
        <v>75</v>
      </c>
      <c r="DI838" t="s">
        <v>75</v>
      </c>
      <c r="DJ838" t="s">
        <v>75</v>
      </c>
      <c r="DK838" t="s">
        <v>75</v>
      </c>
    </row>
    <row r="839" spans="1:115" x14ac:dyDescent="0.35">
      <c r="A839" t="s">
        <v>860</v>
      </c>
      <c r="B839" t="s">
        <v>994</v>
      </c>
      <c r="C839" t="s">
        <v>1093</v>
      </c>
      <c r="D839" t="s">
        <v>1094</v>
      </c>
      <c r="E839" t="s">
        <v>988</v>
      </c>
      <c r="F839" t="s">
        <v>1095</v>
      </c>
      <c r="G839" t="s">
        <v>242</v>
      </c>
      <c r="H839" t="s">
        <v>1024</v>
      </c>
      <c r="I839" t="s">
        <v>570</v>
      </c>
      <c r="J839" t="s">
        <v>1096</v>
      </c>
      <c r="K839" t="s">
        <v>75</v>
      </c>
      <c r="L839" t="s">
        <v>242</v>
      </c>
      <c r="M839" t="s">
        <v>242</v>
      </c>
      <c r="N839" t="s">
        <v>990</v>
      </c>
      <c r="O839">
        <v>2006</v>
      </c>
      <c r="P839">
        <v>2006</v>
      </c>
      <c r="Q839">
        <v>1842</v>
      </c>
      <c r="R839">
        <v>13205</v>
      </c>
      <c r="S839">
        <v>5276</v>
      </c>
      <c r="T839">
        <v>0</v>
      </c>
      <c r="U839">
        <v>13369</v>
      </c>
      <c r="V839">
        <v>178</v>
      </c>
      <c r="W839">
        <v>1842</v>
      </c>
      <c r="X839">
        <v>9289</v>
      </c>
      <c r="Y839">
        <v>5276</v>
      </c>
      <c r="Z839">
        <v>0</v>
      </c>
      <c r="AA839">
        <v>7625</v>
      </c>
      <c r="AB839">
        <v>9</v>
      </c>
      <c r="AC839">
        <v>8</v>
      </c>
      <c r="AD839">
        <v>34</v>
      </c>
      <c r="AE839">
        <v>17</v>
      </c>
      <c r="AF839">
        <v>2</v>
      </c>
      <c r="AG839">
        <v>35</v>
      </c>
      <c r="AH839">
        <v>7</v>
      </c>
      <c r="AI839">
        <v>8</v>
      </c>
      <c r="AJ839">
        <v>32</v>
      </c>
      <c r="AK839">
        <v>16</v>
      </c>
      <c r="AL839">
        <v>2</v>
      </c>
      <c r="AM839">
        <v>31</v>
      </c>
      <c r="AN839">
        <v>1</v>
      </c>
      <c r="AO839">
        <v>5</v>
      </c>
      <c r="AP839">
        <v>16</v>
      </c>
      <c r="AQ839">
        <v>7</v>
      </c>
      <c r="AR839">
        <v>0</v>
      </c>
      <c r="AS839">
        <v>12</v>
      </c>
      <c r="AT839">
        <v>3394</v>
      </c>
      <c r="AU839">
        <v>1406</v>
      </c>
      <c r="AV839">
        <v>8760</v>
      </c>
      <c r="AW839">
        <v>1684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2483</v>
      </c>
      <c r="BI839">
        <v>0</v>
      </c>
      <c r="BJ839">
        <v>6403</v>
      </c>
      <c r="BK839">
        <v>0</v>
      </c>
      <c r="BL839">
        <v>0</v>
      </c>
      <c r="BM839">
        <v>0</v>
      </c>
      <c r="BN839">
        <v>1909</v>
      </c>
      <c r="BO839">
        <v>0</v>
      </c>
      <c r="BP839">
        <v>5654</v>
      </c>
      <c r="BQ839">
        <v>1983</v>
      </c>
      <c r="BR839">
        <v>0</v>
      </c>
      <c r="BS839">
        <v>1983</v>
      </c>
      <c r="BT839">
        <v>0</v>
      </c>
      <c r="BU839">
        <v>10</v>
      </c>
      <c r="BV839">
        <v>7</v>
      </c>
      <c r="BW839">
        <v>0</v>
      </c>
      <c r="BX839">
        <v>6</v>
      </c>
      <c r="BY839">
        <v>12</v>
      </c>
      <c r="BZ839">
        <v>3</v>
      </c>
      <c r="CA839">
        <v>9</v>
      </c>
      <c r="CB839">
        <v>14</v>
      </c>
      <c r="CC839">
        <v>30</v>
      </c>
      <c r="CD839">
        <v>14</v>
      </c>
      <c r="CE839">
        <v>30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 t="s">
        <v>2</v>
      </c>
      <c r="CP839" t="s">
        <v>44</v>
      </c>
      <c r="CQ839" t="s">
        <v>868</v>
      </c>
      <c r="CR839" t="s">
        <v>869</v>
      </c>
      <c r="CS839" t="s">
        <v>568</v>
      </c>
      <c r="CT839" t="s">
        <v>860</v>
      </c>
      <c r="CU839" t="s">
        <v>852</v>
      </c>
      <c r="CV839" t="s">
        <v>570</v>
      </c>
      <c r="CW839">
        <v>2019</v>
      </c>
      <c r="CX839">
        <v>9</v>
      </c>
      <c r="CY839" t="s">
        <v>74</v>
      </c>
      <c r="CZ839" t="s">
        <v>571</v>
      </c>
      <c r="DA839" t="s">
        <v>70</v>
      </c>
      <c r="DB839" t="s">
        <v>567</v>
      </c>
      <c r="DC839" t="s">
        <v>569</v>
      </c>
      <c r="DD839" t="s">
        <v>1286</v>
      </c>
      <c r="DE839" t="s">
        <v>1287</v>
      </c>
      <c r="DF839">
        <v>18</v>
      </c>
      <c r="DG839" t="s">
        <v>991</v>
      </c>
      <c r="DH839" t="s">
        <v>75</v>
      </c>
      <c r="DI839" t="s">
        <v>75</v>
      </c>
      <c r="DJ839" t="s">
        <v>75</v>
      </c>
      <c r="DK839" t="s">
        <v>75</v>
      </c>
    </row>
    <row r="840" spans="1:115" x14ac:dyDescent="0.35">
      <c r="A840" t="s">
        <v>860</v>
      </c>
      <c r="B840" t="s">
        <v>994</v>
      </c>
      <c r="C840" t="s">
        <v>1004</v>
      </c>
      <c r="D840" t="s">
        <v>1005</v>
      </c>
      <c r="E840" t="s">
        <v>988</v>
      </c>
      <c r="F840" t="s">
        <v>1006</v>
      </c>
      <c r="G840" t="s">
        <v>242</v>
      </c>
      <c r="H840" t="s">
        <v>1024</v>
      </c>
      <c r="I840" t="s">
        <v>304</v>
      </c>
      <c r="J840" t="s">
        <v>1009</v>
      </c>
      <c r="K840" t="s">
        <v>75</v>
      </c>
      <c r="L840" t="s">
        <v>242</v>
      </c>
      <c r="M840" t="s">
        <v>304</v>
      </c>
      <c r="N840" t="s">
        <v>990</v>
      </c>
      <c r="O840">
        <v>2083</v>
      </c>
      <c r="P840">
        <v>2083</v>
      </c>
      <c r="Q840">
        <v>1223</v>
      </c>
      <c r="R840">
        <v>1223</v>
      </c>
      <c r="S840">
        <v>0</v>
      </c>
      <c r="T840">
        <v>0</v>
      </c>
      <c r="U840">
        <v>2083</v>
      </c>
      <c r="V840">
        <v>53</v>
      </c>
      <c r="W840">
        <v>1223</v>
      </c>
      <c r="X840">
        <v>1223</v>
      </c>
      <c r="Y840">
        <v>0</v>
      </c>
      <c r="Z840">
        <v>0</v>
      </c>
      <c r="AA840">
        <v>53</v>
      </c>
      <c r="AB840">
        <v>0</v>
      </c>
      <c r="AC840">
        <v>2</v>
      </c>
      <c r="AD840">
        <v>7</v>
      </c>
      <c r="AE840">
        <v>4</v>
      </c>
      <c r="AF840">
        <v>1</v>
      </c>
      <c r="AG840">
        <v>5</v>
      </c>
      <c r="AH840">
        <v>0</v>
      </c>
      <c r="AI840">
        <v>2</v>
      </c>
      <c r="AJ840">
        <v>6</v>
      </c>
      <c r="AK840">
        <v>3</v>
      </c>
      <c r="AL840">
        <v>1</v>
      </c>
      <c r="AM840">
        <v>4</v>
      </c>
      <c r="AN840">
        <v>0</v>
      </c>
      <c r="AO840">
        <v>2</v>
      </c>
      <c r="AP840">
        <v>2</v>
      </c>
      <c r="AQ840">
        <v>0</v>
      </c>
      <c r="AR840">
        <v>0</v>
      </c>
      <c r="AS840">
        <v>0</v>
      </c>
      <c r="AT840">
        <v>454</v>
      </c>
      <c r="AU840">
        <v>206</v>
      </c>
      <c r="AV840">
        <v>1127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1276</v>
      </c>
      <c r="BI840">
        <v>0</v>
      </c>
      <c r="BJ840">
        <v>1276</v>
      </c>
      <c r="BK840">
        <v>0</v>
      </c>
      <c r="BL840">
        <v>0</v>
      </c>
      <c r="BM840">
        <v>0</v>
      </c>
      <c r="BN840">
        <v>1245</v>
      </c>
      <c r="BO840">
        <v>0</v>
      </c>
      <c r="BP840">
        <v>1245</v>
      </c>
      <c r="BQ840">
        <v>1276</v>
      </c>
      <c r="BR840">
        <v>0</v>
      </c>
      <c r="BS840">
        <v>1305</v>
      </c>
      <c r="BT840">
        <v>0</v>
      </c>
      <c r="BU840">
        <v>2</v>
      </c>
      <c r="BV840">
        <v>2</v>
      </c>
      <c r="BW840">
        <v>0</v>
      </c>
      <c r="BX840">
        <v>2</v>
      </c>
      <c r="BY840">
        <v>0</v>
      </c>
      <c r="BZ840">
        <v>2</v>
      </c>
      <c r="CA840">
        <v>0</v>
      </c>
      <c r="CB840">
        <v>2</v>
      </c>
      <c r="CC840">
        <v>4</v>
      </c>
      <c r="CD840">
        <v>2</v>
      </c>
      <c r="CE840">
        <v>4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 t="s">
        <v>2</v>
      </c>
      <c r="CP840" t="s">
        <v>44</v>
      </c>
      <c r="CQ840" t="s">
        <v>868</v>
      </c>
      <c r="CR840" t="s">
        <v>869</v>
      </c>
      <c r="CS840" t="s">
        <v>355</v>
      </c>
      <c r="CT840" t="s">
        <v>860</v>
      </c>
      <c r="CU840" t="s">
        <v>852</v>
      </c>
      <c r="CV840" t="s">
        <v>356</v>
      </c>
      <c r="CW840">
        <v>2019</v>
      </c>
      <c r="CX840">
        <v>10</v>
      </c>
      <c r="CY840" t="s">
        <v>74</v>
      </c>
      <c r="CZ840" t="s">
        <v>217</v>
      </c>
      <c r="DA840" t="s">
        <v>70</v>
      </c>
      <c r="DB840" t="s">
        <v>283</v>
      </c>
      <c r="DC840" t="s">
        <v>285</v>
      </c>
      <c r="DD840" t="s">
        <v>358</v>
      </c>
      <c r="DE840" t="s">
        <v>357</v>
      </c>
      <c r="DF840">
        <v>2</v>
      </c>
      <c r="DG840" t="s">
        <v>991</v>
      </c>
      <c r="DH840" t="s">
        <v>75</v>
      </c>
      <c r="DI840" t="s">
        <v>75</v>
      </c>
      <c r="DJ840" t="s">
        <v>75</v>
      </c>
      <c r="DK840" t="s">
        <v>75</v>
      </c>
    </row>
    <row r="841" spans="1:115" x14ac:dyDescent="0.35">
      <c r="A841" t="s">
        <v>860</v>
      </c>
      <c r="B841" t="s">
        <v>985</v>
      </c>
      <c r="C841" t="s">
        <v>1017</v>
      </c>
      <c r="D841" t="s">
        <v>1025</v>
      </c>
      <c r="E841" t="s">
        <v>988</v>
      </c>
      <c r="F841" t="s">
        <v>1019</v>
      </c>
      <c r="G841" t="s">
        <v>242</v>
      </c>
      <c r="H841" t="s">
        <v>1024</v>
      </c>
      <c r="I841" t="s">
        <v>411</v>
      </c>
      <c r="J841" t="s">
        <v>1127</v>
      </c>
      <c r="K841" t="s">
        <v>75</v>
      </c>
      <c r="L841" t="s">
        <v>242</v>
      </c>
      <c r="M841" t="s">
        <v>242</v>
      </c>
      <c r="N841" t="s">
        <v>990</v>
      </c>
      <c r="O841">
        <v>2906</v>
      </c>
      <c r="P841">
        <v>2906</v>
      </c>
      <c r="Q841">
        <v>1453</v>
      </c>
      <c r="R841">
        <v>10969</v>
      </c>
      <c r="S841">
        <v>1453</v>
      </c>
      <c r="T841">
        <v>0</v>
      </c>
      <c r="U841">
        <v>12422</v>
      </c>
      <c r="V841">
        <v>1453</v>
      </c>
      <c r="W841">
        <v>1453</v>
      </c>
      <c r="X841">
        <v>9516</v>
      </c>
      <c r="Y841">
        <v>1453</v>
      </c>
      <c r="Z841">
        <v>0</v>
      </c>
      <c r="AA841">
        <v>9516</v>
      </c>
      <c r="AB841">
        <v>1</v>
      </c>
      <c r="AC841">
        <v>1</v>
      </c>
      <c r="AD841">
        <v>6</v>
      </c>
      <c r="AE841">
        <v>1</v>
      </c>
      <c r="AF841">
        <v>0</v>
      </c>
      <c r="AG841">
        <v>6</v>
      </c>
      <c r="AH841">
        <v>1</v>
      </c>
      <c r="AI841">
        <v>1</v>
      </c>
      <c r="AJ841">
        <v>6</v>
      </c>
      <c r="AK841">
        <v>1</v>
      </c>
      <c r="AL841">
        <v>0</v>
      </c>
      <c r="AM841">
        <v>6</v>
      </c>
      <c r="AN841">
        <v>1</v>
      </c>
      <c r="AO841">
        <v>1</v>
      </c>
      <c r="AP841">
        <v>6</v>
      </c>
      <c r="AQ841">
        <v>1</v>
      </c>
      <c r="AR841">
        <v>0</v>
      </c>
      <c r="AS841">
        <v>6</v>
      </c>
      <c r="AT841">
        <v>2776</v>
      </c>
      <c r="AU841">
        <v>366</v>
      </c>
      <c r="AV841">
        <v>5891</v>
      </c>
      <c r="AW841">
        <v>565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1453</v>
      </c>
      <c r="BI841">
        <v>0</v>
      </c>
      <c r="BJ841">
        <v>2906</v>
      </c>
      <c r="BK841">
        <v>0</v>
      </c>
      <c r="BL841">
        <v>0</v>
      </c>
      <c r="BM841">
        <v>0</v>
      </c>
      <c r="BN841">
        <v>1392</v>
      </c>
      <c r="BO841">
        <v>0</v>
      </c>
      <c r="BP841">
        <v>2839</v>
      </c>
      <c r="BQ841">
        <v>1453</v>
      </c>
      <c r="BR841">
        <v>0</v>
      </c>
      <c r="BS841">
        <v>1453</v>
      </c>
      <c r="BT841">
        <v>0</v>
      </c>
      <c r="BU841">
        <v>2</v>
      </c>
      <c r="BV841">
        <v>2</v>
      </c>
      <c r="BW841">
        <v>0</v>
      </c>
      <c r="BX841">
        <v>2</v>
      </c>
      <c r="BY841">
        <v>6</v>
      </c>
      <c r="BZ841">
        <v>2</v>
      </c>
      <c r="CA841">
        <v>2</v>
      </c>
      <c r="CB841">
        <v>2</v>
      </c>
      <c r="CC841">
        <v>6</v>
      </c>
      <c r="CD841">
        <v>2</v>
      </c>
      <c r="CE841">
        <v>6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 t="s">
        <v>2</v>
      </c>
      <c r="CP841" t="s">
        <v>44</v>
      </c>
      <c r="CQ841" t="s">
        <v>868</v>
      </c>
      <c r="CR841" t="s">
        <v>869</v>
      </c>
      <c r="CS841" t="s">
        <v>410</v>
      </c>
      <c r="CT841" t="s">
        <v>860</v>
      </c>
      <c r="CU841" t="s">
        <v>851</v>
      </c>
      <c r="CV841" t="s">
        <v>411</v>
      </c>
      <c r="CW841">
        <v>2020</v>
      </c>
      <c r="CX841">
        <v>5</v>
      </c>
      <c r="CY841" t="s">
        <v>74</v>
      </c>
      <c r="CZ841" t="s">
        <v>388</v>
      </c>
      <c r="DA841" t="s">
        <v>70</v>
      </c>
      <c r="DB841" t="s">
        <v>393</v>
      </c>
      <c r="DC841" t="s">
        <v>394</v>
      </c>
      <c r="DD841" t="s">
        <v>413</v>
      </c>
      <c r="DE841" t="s">
        <v>412</v>
      </c>
      <c r="DF841">
        <v>8</v>
      </c>
      <c r="DG841" t="s">
        <v>991</v>
      </c>
      <c r="DH841" t="s">
        <v>75</v>
      </c>
      <c r="DI841" t="s">
        <v>75</v>
      </c>
      <c r="DJ841" t="s">
        <v>75</v>
      </c>
      <c r="DK841" t="s">
        <v>75</v>
      </c>
    </row>
    <row r="842" spans="1:115" x14ac:dyDescent="0.35">
      <c r="A842" t="s">
        <v>860</v>
      </c>
      <c r="B842" t="s">
        <v>985</v>
      </c>
      <c r="C842" t="s">
        <v>1017</v>
      </c>
      <c r="D842" t="s">
        <v>1025</v>
      </c>
      <c r="E842" t="s">
        <v>988</v>
      </c>
      <c r="F842" t="s">
        <v>1019</v>
      </c>
      <c r="G842" t="s">
        <v>242</v>
      </c>
      <c r="H842" t="s">
        <v>1024</v>
      </c>
      <c r="I842" t="s">
        <v>1131</v>
      </c>
      <c r="J842" t="s">
        <v>1132</v>
      </c>
      <c r="K842" t="s">
        <v>75</v>
      </c>
      <c r="L842" t="s">
        <v>242</v>
      </c>
      <c r="M842" t="s">
        <v>242</v>
      </c>
      <c r="N842" t="s">
        <v>990</v>
      </c>
      <c r="O842">
        <v>326</v>
      </c>
      <c r="P842">
        <v>326</v>
      </c>
      <c r="Q842">
        <v>4894</v>
      </c>
      <c r="R842">
        <v>9603</v>
      </c>
      <c r="S842">
        <v>5934</v>
      </c>
      <c r="T842">
        <v>0</v>
      </c>
      <c r="U842">
        <v>5035</v>
      </c>
      <c r="V842">
        <v>205</v>
      </c>
      <c r="W842">
        <v>4894</v>
      </c>
      <c r="X842">
        <v>8799</v>
      </c>
      <c r="Y842">
        <v>5934</v>
      </c>
      <c r="Z842">
        <v>0</v>
      </c>
      <c r="AA842">
        <v>4110</v>
      </c>
      <c r="AB842">
        <v>2</v>
      </c>
      <c r="AC842">
        <v>5</v>
      </c>
      <c r="AD842">
        <v>17</v>
      </c>
      <c r="AE842">
        <v>12</v>
      </c>
      <c r="AF842">
        <v>0</v>
      </c>
      <c r="AG842">
        <v>14</v>
      </c>
      <c r="AH842">
        <v>2</v>
      </c>
      <c r="AI842">
        <v>5</v>
      </c>
      <c r="AJ842">
        <v>17</v>
      </c>
      <c r="AK842">
        <v>12</v>
      </c>
      <c r="AL842">
        <v>0</v>
      </c>
      <c r="AM842">
        <v>14</v>
      </c>
      <c r="AN842">
        <v>2</v>
      </c>
      <c r="AO842">
        <v>5</v>
      </c>
      <c r="AP842">
        <v>15</v>
      </c>
      <c r="AQ842">
        <v>7</v>
      </c>
      <c r="AR842">
        <v>0</v>
      </c>
      <c r="AS842">
        <v>12</v>
      </c>
      <c r="AT842">
        <v>1363</v>
      </c>
      <c r="AU842">
        <v>1722</v>
      </c>
      <c r="AV842">
        <v>9986</v>
      </c>
      <c r="AW842">
        <v>1604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475</v>
      </c>
      <c r="BI842">
        <v>0</v>
      </c>
      <c r="BJ842">
        <v>1279</v>
      </c>
      <c r="BK842">
        <v>0</v>
      </c>
      <c r="BL842">
        <v>0</v>
      </c>
      <c r="BM842">
        <v>0</v>
      </c>
      <c r="BN842">
        <v>455</v>
      </c>
      <c r="BO842">
        <v>0</v>
      </c>
      <c r="BP842">
        <v>817</v>
      </c>
      <c r="BQ842">
        <v>475</v>
      </c>
      <c r="BR842">
        <v>0</v>
      </c>
      <c r="BS842">
        <v>475</v>
      </c>
      <c r="BT842">
        <v>0</v>
      </c>
      <c r="BU842">
        <v>10</v>
      </c>
      <c r="BV842">
        <v>2</v>
      </c>
      <c r="BW842">
        <v>0</v>
      </c>
      <c r="BX842">
        <v>7</v>
      </c>
      <c r="BY842">
        <v>12</v>
      </c>
      <c r="BZ842">
        <v>3</v>
      </c>
      <c r="CA842">
        <v>8</v>
      </c>
      <c r="CB842">
        <v>7</v>
      </c>
      <c r="CC842">
        <v>14</v>
      </c>
      <c r="CD842">
        <v>7</v>
      </c>
      <c r="CE842">
        <v>14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 t="s">
        <v>2</v>
      </c>
      <c r="CP842" t="s">
        <v>44</v>
      </c>
      <c r="CQ842" t="s">
        <v>868</v>
      </c>
      <c r="CR842" t="s">
        <v>869</v>
      </c>
      <c r="CS842" t="s">
        <v>422</v>
      </c>
      <c r="CT842" t="s">
        <v>860</v>
      </c>
      <c r="CU842" t="s">
        <v>851</v>
      </c>
      <c r="CV842" t="s">
        <v>423</v>
      </c>
      <c r="CW842">
        <v>2020</v>
      </c>
      <c r="CX842">
        <v>7</v>
      </c>
      <c r="CY842" t="s">
        <v>74</v>
      </c>
      <c r="CZ842" t="s">
        <v>388</v>
      </c>
      <c r="DA842" t="s">
        <v>70</v>
      </c>
      <c r="DB842" t="s">
        <v>393</v>
      </c>
      <c r="DC842" t="s">
        <v>394</v>
      </c>
      <c r="DD842" t="s">
        <v>425</v>
      </c>
      <c r="DE842" t="s">
        <v>424</v>
      </c>
      <c r="DF842">
        <v>9</v>
      </c>
      <c r="DG842" t="s">
        <v>991</v>
      </c>
      <c r="DH842" t="s">
        <v>75</v>
      </c>
      <c r="DI842" t="s">
        <v>75</v>
      </c>
      <c r="DJ842" t="s">
        <v>75</v>
      </c>
      <c r="DK842" t="s">
        <v>75</v>
      </c>
    </row>
    <row r="843" spans="1:115" x14ac:dyDescent="0.35">
      <c r="A843" t="s">
        <v>860</v>
      </c>
      <c r="B843" t="s">
        <v>994</v>
      </c>
      <c r="C843" t="s">
        <v>1004</v>
      </c>
      <c r="D843" t="s">
        <v>1115</v>
      </c>
      <c r="E843" t="s">
        <v>988</v>
      </c>
      <c r="F843" t="s">
        <v>1006</v>
      </c>
      <c r="G843" t="s">
        <v>242</v>
      </c>
      <c r="H843" t="s">
        <v>1024</v>
      </c>
      <c r="I843" t="s">
        <v>1151</v>
      </c>
      <c r="J843" t="s">
        <v>1152</v>
      </c>
      <c r="K843" t="s">
        <v>75</v>
      </c>
      <c r="L843" t="s">
        <v>242</v>
      </c>
      <c r="M843" t="s">
        <v>242</v>
      </c>
      <c r="N843" t="s">
        <v>990</v>
      </c>
      <c r="O843">
        <v>3188</v>
      </c>
      <c r="P843">
        <v>3188</v>
      </c>
      <c r="Q843">
        <v>615</v>
      </c>
      <c r="R843">
        <v>7686</v>
      </c>
      <c r="S843">
        <v>0</v>
      </c>
      <c r="T843">
        <v>0</v>
      </c>
      <c r="U843">
        <v>10259</v>
      </c>
      <c r="V843">
        <v>2573</v>
      </c>
      <c r="W843">
        <v>615</v>
      </c>
      <c r="X843">
        <v>3846</v>
      </c>
      <c r="Y843">
        <v>0</v>
      </c>
      <c r="Z843">
        <v>0</v>
      </c>
      <c r="AA843">
        <v>5804</v>
      </c>
      <c r="AB843">
        <v>8</v>
      </c>
      <c r="AC843">
        <v>3</v>
      </c>
      <c r="AD843">
        <v>9</v>
      </c>
      <c r="AE843">
        <v>0</v>
      </c>
      <c r="AF843">
        <v>0</v>
      </c>
      <c r="AG843">
        <v>14</v>
      </c>
      <c r="AH843">
        <v>5</v>
      </c>
      <c r="AI843">
        <v>3</v>
      </c>
      <c r="AJ843">
        <v>9</v>
      </c>
      <c r="AK843">
        <v>0</v>
      </c>
      <c r="AL843">
        <v>0</v>
      </c>
      <c r="AM843">
        <v>11</v>
      </c>
      <c r="AN843">
        <v>2</v>
      </c>
      <c r="AO843">
        <v>1</v>
      </c>
      <c r="AP843">
        <v>6</v>
      </c>
      <c r="AQ843">
        <v>0</v>
      </c>
      <c r="AR843">
        <v>0</v>
      </c>
      <c r="AS843">
        <v>7</v>
      </c>
      <c r="AT843">
        <v>2324</v>
      </c>
      <c r="AU843">
        <v>13</v>
      </c>
      <c r="AV843">
        <v>2878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615</v>
      </c>
      <c r="BI843">
        <v>0</v>
      </c>
      <c r="BJ843">
        <v>4464</v>
      </c>
      <c r="BK843">
        <v>0</v>
      </c>
      <c r="BL843">
        <v>0</v>
      </c>
      <c r="BM843">
        <v>0</v>
      </c>
      <c r="BN843">
        <v>589</v>
      </c>
      <c r="BO843">
        <v>0</v>
      </c>
      <c r="BP843">
        <v>4420</v>
      </c>
      <c r="BQ843">
        <v>615</v>
      </c>
      <c r="BR843">
        <v>0</v>
      </c>
      <c r="BS843">
        <v>615</v>
      </c>
      <c r="BT843">
        <v>0</v>
      </c>
      <c r="BU843">
        <v>1</v>
      </c>
      <c r="BV843">
        <v>2</v>
      </c>
      <c r="BW843">
        <v>0</v>
      </c>
      <c r="BX843">
        <v>3</v>
      </c>
      <c r="BY843">
        <v>7</v>
      </c>
      <c r="BZ843">
        <v>1</v>
      </c>
      <c r="CA843">
        <v>3</v>
      </c>
      <c r="CB843">
        <v>8</v>
      </c>
      <c r="CC843">
        <v>11</v>
      </c>
      <c r="CD843">
        <v>8</v>
      </c>
      <c r="CE843">
        <v>11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 t="s">
        <v>2</v>
      </c>
      <c r="CP843" t="s">
        <v>44</v>
      </c>
      <c r="CQ843" t="s">
        <v>868</v>
      </c>
      <c r="CR843" t="s">
        <v>869</v>
      </c>
      <c r="CS843" t="s">
        <v>642</v>
      </c>
      <c r="CT843" t="s">
        <v>860</v>
      </c>
      <c r="CU843" t="s">
        <v>852</v>
      </c>
      <c r="CV843" t="s">
        <v>643</v>
      </c>
      <c r="CW843">
        <v>2020</v>
      </c>
      <c r="CX843">
        <v>11</v>
      </c>
      <c r="CY843" t="s">
        <v>74</v>
      </c>
      <c r="CZ843" t="s">
        <v>373</v>
      </c>
      <c r="DA843" t="s">
        <v>70</v>
      </c>
      <c r="DB843" t="s">
        <v>641</v>
      </c>
      <c r="DC843" t="s">
        <v>213</v>
      </c>
      <c r="DD843" t="s">
        <v>645</v>
      </c>
      <c r="DE843" t="s">
        <v>644</v>
      </c>
      <c r="DF843">
        <v>9</v>
      </c>
      <c r="DG843" t="s">
        <v>991</v>
      </c>
      <c r="DH843" t="s">
        <v>75</v>
      </c>
      <c r="DI843" t="s">
        <v>75</v>
      </c>
      <c r="DJ843" t="s">
        <v>75</v>
      </c>
      <c r="DK843" t="s">
        <v>75</v>
      </c>
    </row>
    <row r="844" spans="1:115" x14ac:dyDescent="0.35">
      <c r="A844" t="s">
        <v>860</v>
      </c>
      <c r="B844" t="s">
        <v>1139</v>
      </c>
      <c r="C844" t="s">
        <v>1242</v>
      </c>
      <c r="D844" t="s">
        <v>1243</v>
      </c>
      <c r="E844" t="s">
        <v>988</v>
      </c>
      <c r="F844" t="s">
        <v>1244</v>
      </c>
      <c r="G844" t="s">
        <v>242</v>
      </c>
      <c r="H844" t="s">
        <v>1024</v>
      </c>
      <c r="I844" t="s">
        <v>1245</v>
      </c>
      <c r="J844" t="s">
        <v>1246</v>
      </c>
      <c r="K844" t="s">
        <v>75</v>
      </c>
      <c r="L844" t="s">
        <v>242</v>
      </c>
      <c r="M844" t="s">
        <v>765</v>
      </c>
      <c r="N844" t="s">
        <v>990</v>
      </c>
      <c r="O844">
        <v>1317</v>
      </c>
      <c r="P844">
        <v>1317</v>
      </c>
      <c r="Q844">
        <v>764</v>
      </c>
      <c r="R844">
        <v>764</v>
      </c>
      <c r="S844">
        <v>0</v>
      </c>
      <c r="T844">
        <v>0</v>
      </c>
      <c r="U844">
        <v>1317</v>
      </c>
      <c r="V844">
        <v>553</v>
      </c>
      <c r="W844">
        <v>764</v>
      </c>
      <c r="X844">
        <v>764</v>
      </c>
      <c r="Y844">
        <v>0</v>
      </c>
      <c r="Z844">
        <v>0</v>
      </c>
      <c r="AA844">
        <v>553</v>
      </c>
      <c r="AB844">
        <v>1</v>
      </c>
      <c r="AC844">
        <v>3</v>
      </c>
      <c r="AD844">
        <v>7</v>
      </c>
      <c r="AE844">
        <v>2</v>
      </c>
      <c r="AF844">
        <v>0</v>
      </c>
      <c r="AG844">
        <v>5</v>
      </c>
      <c r="AH844">
        <v>1</v>
      </c>
      <c r="AI844">
        <v>3</v>
      </c>
      <c r="AJ844">
        <v>5</v>
      </c>
      <c r="AK844">
        <v>1</v>
      </c>
      <c r="AL844">
        <v>0</v>
      </c>
      <c r="AM844">
        <v>3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304</v>
      </c>
      <c r="AU844">
        <v>31</v>
      </c>
      <c r="AV844">
        <v>607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764</v>
      </c>
      <c r="BI844">
        <v>0</v>
      </c>
      <c r="BJ844">
        <v>764</v>
      </c>
      <c r="BK844">
        <v>0</v>
      </c>
      <c r="BL844">
        <v>0</v>
      </c>
      <c r="BM844">
        <v>0</v>
      </c>
      <c r="BN844">
        <v>732</v>
      </c>
      <c r="BO844">
        <v>0</v>
      </c>
      <c r="BP844">
        <v>732</v>
      </c>
      <c r="BQ844">
        <v>764</v>
      </c>
      <c r="BR844">
        <v>0</v>
      </c>
      <c r="BS844">
        <v>764</v>
      </c>
      <c r="BT844">
        <v>0</v>
      </c>
      <c r="BU844">
        <v>1</v>
      </c>
      <c r="BV844">
        <v>1</v>
      </c>
      <c r="BW844">
        <v>0</v>
      </c>
      <c r="BX844">
        <v>2</v>
      </c>
      <c r="BY844">
        <v>1</v>
      </c>
      <c r="BZ844">
        <v>1</v>
      </c>
      <c r="CA844">
        <v>1</v>
      </c>
      <c r="CB844">
        <v>4</v>
      </c>
      <c r="CC844">
        <v>3</v>
      </c>
      <c r="CD844">
        <v>4</v>
      </c>
      <c r="CE844">
        <v>3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 t="s">
        <v>2</v>
      </c>
      <c r="CP844" t="s">
        <v>44</v>
      </c>
      <c r="CQ844" t="s">
        <v>868</v>
      </c>
      <c r="CR844" t="s">
        <v>869</v>
      </c>
      <c r="CS844" t="s">
        <v>763</v>
      </c>
      <c r="CT844" t="s">
        <v>860</v>
      </c>
      <c r="CU844" t="s">
        <v>857</v>
      </c>
      <c r="CV844" t="s">
        <v>765</v>
      </c>
      <c r="CW844">
        <v>2020</v>
      </c>
      <c r="CX844">
        <v>7</v>
      </c>
      <c r="CY844" t="s">
        <v>74</v>
      </c>
      <c r="CZ844" t="s">
        <v>768</v>
      </c>
      <c r="DA844" t="s">
        <v>70</v>
      </c>
      <c r="DB844" t="s">
        <v>763</v>
      </c>
      <c r="DC844" t="s">
        <v>764</v>
      </c>
      <c r="DD844" t="s">
        <v>767</v>
      </c>
      <c r="DE844" t="s">
        <v>766</v>
      </c>
      <c r="DF844">
        <v>2</v>
      </c>
      <c r="DG844" t="s">
        <v>991</v>
      </c>
      <c r="DH844" t="s">
        <v>75</v>
      </c>
      <c r="DI844" t="s">
        <v>75</v>
      </c>
      <c r="DJ844" t="s">
        <v>75</v>
      </c>
      <c r="DK844" t="s">
        <v>75</v>
      </c>
    </row>
    <row r="845" spans="1:115" x14ac:dyDescent="0.35">
      <c r="A845" t="s">
        <v>860</v>
      </c>
      <c r="B845" t="s">
        <v>1139</v>
      </c>
      <c r="C845" t="s">
        <v>1140</v>
      </c>
      <c r="D845" t="s">
        <v>1247</v>
      </c>
      <c r="E845" t="s">
        <v>988</v>
      </c>
      <c r="F845" t="s">
        <v>1142</v>
      </c>
      <c r="G845" t="s">
        <v>242</v>
      </c>
      <c r="H845" t="s">
        <v>1024</v>
      </c>
      <c r="I845" t="s">
        <v>779</v>
      </c>
      <c r="J845" t="s">
        <v>1274</v>
      </c>
      <c r="K845" t="s">
        <v>75</v>
      </c>
      <c r="L845" t="s">
        <v>242</v>
      </c>
      <c r="M845" t="s">
        <v>242</v>
      </c>
      <c r="N845" t="s">
        <v>990</v>
      </c>
      <c r="O845">
        <v>2915</v>
      </c>
      <c r="P845">
        <v>2915</v>
      </c>
      <c r="Q845">
        <v>105</v>
      </c>
      <c r="R845">
        <v>2540</v>
      </c>
      <c r="S845">
        <v>4577</v>
      </c>
      <c r="T845">
        <v>0</v>
      </c>
      <c r="U845">
        <v>5350</v>
      </c>
      <c r="V845">
        <v>2133</v>
      </c>
      <c r="W845">
        <v>105</v>
      </c>
      <c r="X845">
        <v>1325</v>
      </c>
      <c r="Y845">
        <v>4577</v>
      </c>
      <c r="Z845">
        <v>0</v>
      </c>
      <c r="AA845">
        <v>3353</v>
      </c>
      <c r="AB845">
        <v>4</v>
      </c>
      <c r="AC845">
        <v>2</v>
      </c>
      <c r="AD845">
        <v>7</v>
      </c>
      <c r="AE845">
        <v>5</v>
      </c>
      <c r="AF845">
        <v>0</v>
      </c>
      <c r="AG845">
        <v>9</v>
      </c>
      <c r="AH845">
        <v>3</v>
      </c>
      <c r="AI845">
        <v>2</v>
      </c>
      <c r="AJ845">
        <v>6</v>
      </c>
      <c r="AK845">
        <v>5</v>
      </c>
      <c r="AL845">
        <v>0</v>
      </c>
      <c r="AM845">
        <v>7</v>
      </c>
      <c r="AN845">
        <v>2</v>
      </c>
      <c r="AO845">
        <v>1</v>
      </c>
      <c r="AP845">
        <v>3</v>
      </c>
      <c r="AQ845">
        <v>5</v>
      </c>
      <c r="AR845">
        <v>0</v>
      </c>
      <c r="AS845">
        <v>4</v>
      </c>
      <c r="AT845">
        <v>745</v>
      </c>
      <c r="AU845">
        <v>1013</v>
      </c>
      <c r="AV845">
        <v>3598</v>
      </c>
      <c r="AW845">
        <v>1742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782</v>
      </c>
      <c r="BI845">
        <v>0</v>
      </c>
      <c r="BJ845">
        <v>2584</v>
      </c>
      <c r="BK845">
        <v>0</v>
      </c>
      <c r="BL845">
        <v>0</v>
      </c>
      <c r="BM845">
        <v>0</v>
      </c>
      <c r="BN845">
        <v>761</v>
      </c>
      <c r="BO845">
        <v>0</v>
      </c>
      <c r="BP845">
        <v>1968</v>
      </c>
      <c r="BQ845">
        <v>782</v>
      </c>
      <c r="BR845">
        <v>0</v>
      </c>
      <c r="BS845">
        <v>782</v>
      </c>
      <c r="BT845">
        <v>0</v>
      </c>
      <c r="BU845">
        <v>4</v>
      </c>
      <c r="BV845">
        <v>2</v>
      </c>
      <c r="BW845">
        <v>0</v>
      </c>
      <c r="BX845">
        <v>3</v>
      </c>
      <c r="BY845">
        <v>4</v>
      </c>
      <c r="BZ845">
        <v>2</v>
      </c>
      <c r="CA845">
        <v>4</v>
      </c>
      <c r="CB845">
        <v>5</v>
      </c>
      <c r="CC845">
        <v>7</v>
      </c>
      <c r="CD845">
        <v>5</v>
      </c>
      <c r="CE845">
        <v>7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 t="s">
        <v>2</v>
      </c>
      <c r="CP845" t="s">
        <v>44</v>
      </c>
      <c r="CQ845" t="s">
        <v>868</v>
      </c>
      <c r="CR845" t="s">
        <v>869</v>
      </c>
      <c r="CS845" t="s">
        <v>778</v>
      </c>
      <c r="CT845" t="s">
        <v>860</v>
      </c>
      <c r="CU845" t="s">
        <v>857</v>
      </c>
      <c r="CV845" t="s">
        <v>779</v>
      </c>
      <c r="CW845">
        <v>2020</v>
      </c>
      <c r="CX845">
        <v>5</v>
      </c>
      <c r="CY845" t="s">
        <v>74</v>
      </c>
      <c r="CZ845" t="s">
        <v>775</v>
      </c>
      <c r="DA845" t="s">
        <v>70</v>
      </c>
      <c r="DB845" t="s">
        <v>769</v>
      </c>
      <c r="DC845" t="s">
        <v>771</v>
      </c>
      <c r="DD845" t="s">
        <v>781</v>
      </c>
      <c r="DE845" t="s">
        <v>780</v>
      </c>
      <c r="DF845">
        <v>5</v>
      </c>
      <c r="DG845" t="s">
        <v>991</v>
      </c>
      <c r="DH845" t="s">
        <v>75</v>
      </c>
      <c r="DI845" t="s">
        <v>75</v>
      </c>
      <c r="DJ845" t="s">
        <v>75</v>
      </c>
      <c r="DK845" t="s">
        <v>75</v>
      </c>
    </row>
    <row r="846" spans="1:115" x14ac:dyDescent="0.35">
      <c r="A846" t="s">
        <v>860</v>
      </c>
      <c r="B846" t="s">
        <v>985</v>
      </c>
      <c r="C846" t="s">
        <v>986</v>
      </c>
      <c r="D846" t="s">
        <v>1023</v>
      </c>
      <c r="E846" t="s">
        <v>988</v>
      </c>
      <c r="F846" t="s">
        <v>989</v>
      </c>
      <c r="G846" t="s">
        <v>242</v>
      </c>
      <c r="H846" t="s">
        <v>1024</v>
      </c>
      <c r="I846" t="s">
        <v>1064</v>
      </c>
      <c r="J846" t="s">
        <v>1065</v>
      </c>
      <c r="K846" t="s">
        <v>75</v>
      </c>
      <c r="L846" t="s">
        <v>242</v>
      </c>
      <c r="M846" t="s">
        <v>242</v>
      </c>
      <c r="N846" t="s">
        <v>990</v>
      </c>
      <c r="O846">
        <v>1171</v>
      </c>
      <c r="P846">
        <v>1171</v>
      </c>
      <c r="Q846">
        <v>1125</v>
      </c>
      <c r="R846">
        <v>12488</v>
      </c>
      <c r="S846">
        <v>10139</v>
      </c>
      <c r="T846">
        <v>0</v>
      </c>
      <c r="U846">
        <v>12534</v>
      </c>
      <c r="V846">
        <v>0</v>
      </c>
      <c r="W846">
        <v>1125</v>
      </c>
      <c r="X846">
        <v>2780</v>
      </c>
      <c r="Y846">
        <v>10139</v>
      </c>
      <c r="Z846">
        <v>0</v>
      </c>
      <c r="AA846">
        <v>1655</v>
      </c>
      <c r="AB846">
        <v>4</v>
      </c>
      <c r="AC846">
        <v>10</v>
      </c>
      <c r="AD846">
        <v>27</v>
      </c>
      <c r="AE846">
        <v>15</v>
      </c>
      <c r="AF846">
        <v>0</v>
      </c>
      <c r="AG846">
        <v>21</v>
      </c>
      <c r="AH846">
        <v>2</v>
      </c>
      <c r="AI846">
        <v>5</v>
      </c>
      <c r="AJ846">
        <v>18</v>
      </c>
      <c r="AK846">
        <v>15</v>
      </c>
      <c r="AL846">
        <v>0</v>
      </c>
      <c r="AM846">
        <v>15</v>
      </c>
      <c r="AN846">
        <v>0</v>
      </c>
      <c r="AO846">
        <v>1</v>
      </c>
      <c r="AP846">
        <v>3</v>
      </c>
      <c r="AQ846">
        <v>3</v>
      </c>
      <c r="AR846">
        <v>0</v>
      </c>
      <c r="AS846">
        <v>2</v>
      </c>
      <c r="AT846">
        <v>3089</v>
      </c>
      <c r="AU846">
        <v>2687</v>
      </c>
      <c r="AV846">
        <v>11882</v>
      </c>
      <c r="AW846">
        <v>2374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1125</v>
      </c>
      <c r="BI846">
        <v>0</v>
      </c>
      <c r="BJ846">
        <v>11037</v>
      </c>
      <c r="BK846">
        <v>0</v>
      </c>
      <c r="BL846">
        <v>0</v>
      </c>
      <c r="BM846">
        <v>0</v>
      </c>
      <c r="BN846">
        <v>1084</v>
      </c>
      <c r="BO846">
        <v>0</v>
      </c>
      <c r="BP846">
        <v>10843</v>
      </c>
      <c r="BQ846">
        <v>1125</v>
      </c>
      <c r="BR846">
        <v>0</v>
      </c>
      <c r="BS846">
        <v>1156</v>
      </c>
      <c r="BT846">
        <v>0</v>
      </c>
      <c r="BU846">
        <v>3</v>
      </c>
      <c r="BV846">
        <v>3</v>
      </c>
      <c r="BW846">
        <v>0</v>
      </c>
      <c r="BX846">
        <v>1</v>
      </c>
      <c r="BY846">
        <v>2</v>
      </c>
      <c r="BZ846">
        <v>1</v>
      </c>
      <c r="CA846">
        <v>1</v>
      </c>
      <c r="CB846">
        <v>7</v>
      </c>
      <c r="CC846">
        <v>14</v>
      </c>
      <c r="CD846">
        <v>7</v>
      </c>
      <c r="CE846">
        <v>15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 t="s">
        <v>2</v>
      </c>
      <c r="CP846" t="s">
        <v>44</v>
      </c>
      <c r="CQ846" t="s">
        <v>864</v>
      </c>
      <c r="CR846" t="s">
        <v>865</v>
      </c>
      <c r="CS846" t="s">
        <v>139</v>
      </c>
      <c r="CT846" t="s">
        <v>860</v>
      </c>
      <c r="CU846" t="s">
        <v>851</v>
      </c>
      <c r="CV846" t="s">
        <v>140</v>
      </c>
      <c r="CW846">
        <v>2020</v>
      </c>
      <c r="CX846">
        <v>8</v>
      </c>
      <c r="CY846" t="s">
        <v>74</v>
      </c>
      <c r="CZ846" t="s">
        <v>76</v>
      </c>
      <c r="DA846" t="s">
        <v>70</v>
      </c>
      <c r="DB846" t="s">
        <v>70</v>
      </c>
      <c r="DC846" t="s">
        <v>86</v>
      </c>
      <c r="DD846" t="s">
        <v>142</v>
      </c>
      <c r="DE846" t="s">
        <v>141</v>
      </c>
      <c r="DF846">
        <v>4</v>
      </c>
      <c r="DG846" t="s">
        <v>991</v>
      </c>
      <c r="DH846" t="s">
        <v>75</v>
      </c>
      <c r="DI846" t="s">
        <v>75</v>
      </c>
      <c r="DJ846" t="s">
        <v>75</v>
      </c>
      <c r="DK846" t="s">
        <v>75</v>
      </c>
    </row>
    <row r="847" spans="1:115" x14ac:dyDescent="0.35">
      <c r="A847" t="s">
        <v>860</v>
      </c>
      <c r="B847" t="s">
        <v>985</v>
      </c>
      <c r="C847" t="s">
        <v>986</v>
      </c>
      <c r="D847" t="s">
        <v>1063</v>
      </c>
      <c r="E847" t="s">
        <v>988</v>
      </c>
      <c r="F847" t="s">
        <v>989</v>
      </c>
      <c r="G847" t="s">
        <v>242</v>
      </c>
      <c r="H847" t="s">
        <v>1024</v>
      </c>
      <c r="I847" t="s">
        <v>198</v>
      </c>
      <c r="J847" t="s">
        <v>1083</v>
      </c>
      <c r="K847" t="s">
        <v>75</v>
      </c>
      <c r="L847" t="s">
        <v>242</v>
      </c>
      <c r="M847" t="s">
        <v>242</v>
      </c>
      <c r="N847" t="s">
        <v>990</v>
      </c>
      <c r="O847">
        <v>24391</v>
      </c>
      <c r="P847">
        <v>24391</v>
      </c>
      <c r="Q847">
        <v>22111</v>
      </c>
      <c r="R847">
        <v>25289</v>
      </c>
      <c r="S847">
        <v>0</v>
      </c>
      <c r="T847">
        <v>0</v>
      </c>
      <c r="U847">
        <v>27569</v>
      </c>
      <c r="V847">
        <v>0</v>
      </c>
      <c r="W847">
        <v>22111</v>
      </c>
      <c r="X847">
        <v>23111</v>
      </c>
      <c r="Y847">
        <v>0</v>
      </c>
      <c r="Z847">
        <v>0</v>
      </c>
      <c r="AA847">
        <v>1000</v>
      </c>
      <c r="AB847">
        <v>2</v>
      </c>
      <c r="AC847">
        <v>18</v>
      </c>
      <c r="AD847">
        <v>32</v>
      </c>
      <c r="AE847">
        <v>0</v>
      </c>
      <c r="AF847">
        <v>0</v>
      </c>
      <c r="AG847">
        <v>16</v>
      </c>
      <c r="AH847">
        <v>1</v>
      </c>
      <c r="AI847">
        <v>16</v>
      </c>
      <c r="AJ847">
        <v>25</v>
      </c>
      <c r="AK847">
        <v>0</v>
      </c>
      <c r="AL847">
        <v>0</v>
      </c>
      <c r="AM847">
        <v>10</v>
      </c>
      <c r="AN847">
        <v>0</v>
      </c>
      <c r="AO847">
        <v>6</v>
      </c>
      <c r="AP847">
        <v>8</v>
      </c>
      <c r="AQ847">
        <v>0</v>
      </c>
      <c r="AR847">
        <v>0</v>
      </c>
      <c r="AS847">
        <v>2</v>
      </c>
      <c r="AT847">
        <v>7007</v>
      </c>
      <c r="AU847">
        <v>4770</v>
      </c>
      <c r="AV847">
        <v>23828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21836</v>
      </c>
      <c r="BI847">
        <v>0</v>
      </c>
      <c r="BJ847">
        <v>25112</v>
      </c>
      <c r="BK847">
        <v>0</v>
      </c>
      <c r="BL847">
        <v>0</v>
      </c>
      <c r="BM847">
        <v>0</v>
      </c>
      <c r="BN847">
        <v>20989</v>
      </c>
      <c r="BO847">
        <v>0</v>
      </c>
      <c r="BP847">
        <v>24262</v>
      </c>
      <c r="BQ847">
        <v>21836</v>
      </c>
      <c r="BR847">
        <v>0</v>
      </c>
      <c r="BS847">
        <v>21793</v>
      </c>
      <c r="BT847">
        <v>0</v>
      </c>
      <c r="BU847">
        <v>5</v>
      </c>
      <c r="BV847">
        <v>6</v>
      </c>
      <c r="BW847">
        <v>0</v>
      </c>
      <c r="BX847">
        <v>6</v>
      </c>
      <c r="BY847">
        <v>2</v>
      </c>
      <c r="BZ847">
        <v>2</v>
      </c>
      <c r="CA847">
        <v>1</v>
      </c>
      <c r="CB847">
        <v>16</v>
      </c>
      <c r="CC847">
        <v>8</v>
      </c>
      <c r="CD847">
        <v>17</v>
      </c>
      <c r="CE847">
        <v>10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 t="s">
        <v>2</v>
      </c>
      <c r="CP847" t="s">
        <v>44</v>
      </c>
      <c r="CQ847" t="s">
        <v>864</v>
      </c>
      <c r="CR847" t="s">
        <v>865</v>
      </c>
      <c r="CS847" t="s">
        <v>197</v>
      </c>
      <c r="CT847" t="s">
        <v>860</v>
      </c>
      <c r="CU847" t="s">
        <v>851</v>
      </c>
      <c r="CV847" t="s">
        <v>198</v>
      </c>
      <c r="CW847">
        <v>2020</v>
      </c>
      <c r="CX847">
        <v>11</v>
      </c>
      <c r="CY847" t="s">
        <v>74</v>
      </c>
      <c r="CZ847" t="s">
        <v>76</v>
      </c>
      <c r="DA847" t="s">
        <v>70</v>
      </c>
      <c r="DB847" t="s">
        <v>70</v>
      </c>
      <c r="DC847" t="s">
        <v>135</v>
      </c>
      <c r="DD847" t="s">
        <v>200</v>
      </c>
      <c r="DE847" t="s">
        <v>199</v>
      </c>
      <c r="DF847">
        <v>8</v>
      </c>
      <c r="DG847" t="s">
        <v>991</v>
      </c>
      <c r="DH847" t="s">
        <v>75</v>
      </c>
      <c r="DI847" t="s">
        <v>75</v>
      </c>
      <c r="DJ847" t="s">
        <v>75</v>
      </c>
      <c r="DK847" t="s">
        <v>75</v>
      </c>
    </row>
    <row r="848" spans="1:115" x14ac:dyDescent="0.35">
      <c r="A848" t="s">
        <v>860</v>
      </c>
      <c r="B848" t="s">
        <v>985</v>
      </c>
      <c r="C848" t="s">
        <v>1017</v>
      </c>
      <c r="D848" t="s">
        <v>1025</v>
      </c>
      <c r="E848" t="s">
        <v>988</v>
      </c>
      <c r="F848" t="s">
        <v>1019</v>
      </c>
      <c r="G848" t="s">
        <v>242</v>
      </c>
      <c r="H848" t="s">
        <v>1024</v>
      </c>
      <c r="I848" t="s">
        <v>1131</v>
      </c>
      <c r="J848" t="s">
        <v>1132</v>
      </c>
      <c r="K848" t="s">
        <v>75</v>
      </c>
      <c r="L848" t="s">
        <v>242</v>
      </c>
      <c r="M848" t="s">
        <v>242</v>
      </c>
      <c r="N848" t="s">
        <v>990</v>
      </c>
      <c r="O848">
        <v>4913</v>
      </c>
      <c r="P848">
        <v>4913</v>
      </c>
      <c r="Q848">
        <v>3858</v>
      </c>
      <c r="R848">
        <v>9154</v>
      </c>
      <c r="S848">
        <v>3767</v>
      </c>
      <c r="T848">
        <v>0</v>
      </c>
      <c r="U848">
        <v>10209</v>
      </c>
      <c r="V848">
        <v>0</v>
      </c>
      <c r="W848">
        <v>3858</v>
      </c>
      <c r="X848">
        <v>6408</v>
      </c>
      <c r="Y848">
        <v>2696</v>
      </c>
      <c r="Z848">
        <v>0</v>
      </c>
      <c r="AA848">
        <v>2550</v>
      </c>
      <c r="AB848">
        <v>6</v>
      </c>
      <c r="AC848">
        <v>6</v>
      </c>
      <c r="AD848">
        <v>14</v>
      </c>
      <c r="AE848">
        <v>30</v>
      </c>
      <c r="AF848">
        <v>0</v>
      </c>
      <c r="AG848">
        <v>14</v>
      </c>
      <c r="AH848">
        <v>3</v>
      </c>
      <c r="AI848">
        <v>4</v>
      </c>
      <c r="AJ848">
        <v>10</v>
      </c>
      <c r="AK848">
        <v>24</v>
      </c>
      <c r="AL848">
        <v>0</v>
      </c>
      <c r="AM848">
        <v>9</v>
      </c>
      <c r="AN848">
        <v>0</v>
      </c>
      <c r="AO848">
        <v>3</v>
      </c>
      <c r="AP848">
        <v>5</v>
      </c>
      <c r="AQ848">
        <v>3</v>
      </c>
      <c r="AR848">
        <v>0</v>
      </c>
      <c r="AS848">
        <v>2</v>
      </c>
      <c r="AT848">
        <v>2333</v>
      </c>
      <c r="AU848">
        <v>1328</v>
      </c>
      <c r="AV848">
        <v>7720</v>
      </c>
      <c r="AW848">
        <v>879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4049</v>
      </c>
      <c r="BI848">
        <v>0</v>
      </c>
      <c r="BJ848">
        <v>5770</v>
      </c>
      <c r="BK848">
        <v>0</v>
      </c>
      <c r="BL848">
        <v>0</v>
      </c>
      <c r="BM848">
        <v>0</v>
      </c>
      <c r="BN848">
        <v>3757</v>
      </c>
      <c r="BO848">
        <v>0</v>
      </c>
      <c r="BP848">
        <v>5447</v>
      </c>
      <c r="BQ848">
        <v>4049</v>
      </c>
      <c r="BR848">
        <v>0</v>
      </c>
      <c r="BS848">
        <v>4318</v>
      </c>
      <c r="BT848">
        <v>0</v>
      </c>
      <c r="BU848">
        <v>6</v>
      </c>
      <c r="BV848">
        <v>5</v>
      </c>
      <c r="BW848">
        <v>1</v>
      </c>
      <c r="BX848">
        <v>3</v>
      </c>
      <c r="BY848">
        <v>2</v>
      </c>
      <c r="BZ848">
        <v>1</v>
      </c>
      <c r="CA848">
        <v>2</v>
      </c>
      <c r="CB848">
        <v>7</v>
      </c>
      <c r="CC848">
        <v>9</v>
      </c>
      <c r="CD848">
        <v>7</v>
      </c>
      <c r="CE848">
        <v>9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 t="s">
        <v>2</v>
      </c>
      <c r="CP848" t="s">
        <v>44</v>
      </c>
      <c r="CQ848" t="s">
        <v>864</v>
      </c>
      <c r="CR848" t="s">
        <v>865</v>
      </c>
      <c r="CS848" t="s">
        <v>422</v>
      </c>
      <c r="CT848" t="s">
        <v>860</v>
      </c>
      <c r="CU848" t="s">
        <v>851</v>
      </c>
      <c r="CV848" t="s">
        <v>423</v>
      </c>
      <c r="CW848">
        <v>2020</v>
      </c>
      <c r="CX848">
        <v>7</v>
      </c>
      <c r="CY848" t="s">
        <v>74</v>
      </c>
      <c r="CZ848" t="s">
        <v>388</v>
      </c>
      <c r="DA848" t="s">
        <v>70</v>
      </c>
      <c r="DB848" t="s">
        <v>393</v>
      </c>
      <c r="DC848" t="s">
        <v>394</v>
      </c>
      <c r="DD848" t="s">
        <v>425</v>
      </c>
      <c r="DE848" t="s">
        <v>424</v>
      </c>
      <c r="DF848">
        <v>7</v>
      </c>
      <c r="DG848" t="s">
        <v>991</v>
      </c>
      <c r="DH848" t="s">
        <v>75</v>
      </c>
      <c r="DI848" t="s">
        <v>75</v>
      </c>
      <c r="DJ848" t="s">
        <v>75</v>
      </c>
      <c r="DK848" t="s">
        <v>75</v>
      </c>
    </row>
    <row r="849" spans="1:115" x14ac:dyDescent="0.35">
      <c r="A849" t="s">
        <v>860</v>
      </c>
      <c r="B849" t="s">
        <v>1027</v>
      </c>
      <c r="C849" t="s">
        <v>1144</v>
      </c>
      <c r="D849" t="s">
        <v>1234</v>
      </c>
      <c r="E849" t="s">
        <v>988</v>
      </c>
      <c r="F849" t="s">
        <v>1146</v>
      </c>
      <c r="G849" t="s">
        <v>242</v>
      </c>
      <c r="H849" t="s">
        <v>1024</v>
      </c>
      <c r="I849" t="s">
        <v>1235</v>
      </c>
      <c r="J849" t="s">
        <v>1236</v>
      </c>
      <c r="K849" t="s">
        <v>75</v>
      </c>
      <c r="L849" t="s">
        <v>242</v>
      </c>
      <c r="M849" t="s">
        <v>242</v>
      </c>
      <c r="N849" t="s">
        <v>990</v>
      </c>
      <c r="O849">
        <v>515</v>
      </c>
      <c r="P849">
        <v>515</v>
      </c>
      <c r="Q849">
        <v>9908</v>
      </c>
      <c r="R849">
        <v>19963</v>
      </c>
      <c r="S849">
        <v>3622</v>
      </c>
      <c r="T849">
        <v>0</v>
      </c>
      <c r="U849">
        <v>10570</v>
      </c>
      <c r="V849">
        <v>0</v>
      </c>
      <c r="W849">
        <v>9908</v>
      </c>
      <c r="X849">
        <v>16114</v>
      </c>
      <c r="Y849">
        <v>1056</v>
      </c>
      <c r="Z849">
        <v>0</v>
      </c>
      <c r="AA849">
        <v>6206</v>
      </c>
      <c r="AB849">
        <v>0</v>
      </c>
      <c r="AC849">
        <v>16</v>
      </c>
      <c r="AD849">
        <v>27</v>
      </c>
      <c r="AE849">
        <v>14</v>
      </c>
      <c r="AF849">
        <v>0</v>
      </c>
      <c r="AG849">
        <v>11</v>
      </c>
      <c r="AH849">
        <v>0</v>
      </c>
      <c r="AI849">
        <v>13</v>
      </c>
      <c r="AJ849">
        <v>22</v>
      </c>
      <c r="AK849">
        <v>11</v>
      </c>
      <c r="AL849">
        <v>0</v>
      </c>
      <c r="AM849">
        <v>9</v>
      </c>
      <c r="AN849">
        <v>0</v>
      </c>
      <c r="AO849">
        <v>2</v>
      </c>
      <c r="AP849">
        <v>4</v>
      </c>
      <c r="AQ849">
        <v>1</v>
      </c>
      <c r="AR849">
        <v>0</v>
      </c>
      <c r="AS849">
        <v>2</v>
      </c>
      <c r="AT849">
        <v>4019</v>
      </c>
      <c r="AU849">
        <v>1703</v>
      </c>
      <c r="AV849">
        <v>16353</v>
      </c>
      <c r="AW849">
        <v>704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500</v>
      </c>
      <c r="BI849">
        <v>0</v>
      </c>
      <c r="BJ849">
        <v>4122</v>
      </c>
      <c r="BK849">
        <v>0</v>
      </c>
      <c r="BL849">
        <v>0</v>
      </c>
      <c r="BM849">
        <v>0</v>
      </c>
      <c r="BN849">
        <v>463</v>
      </c>
      <c r="BO849">
        <v>0</v>
      </c>
      <c r="BP849">
        <v>4026</v>
      </c>
      <c r="BQ849">
        <v>500</v>
      </c>
      <c r="BR849">
        <v>0</v>
      </c>
      <c r="BS849">
        <v>500</v>
      </c>
      <c r="BT849">
        <v>0</v>
      </c>
      <c r="BU849">
        <v>4</v>
      </c>
      <c r="BV849">
        <v>3</v>
      </c>
      <c r="BW849">
        <v>1</v>
      </c>
      <c r="BX849">
        <v>2</v>
      </c>
      <c r="BY849">
        <v>2</v>
      </c>
      <c r="BZ849">
        <v>1</v>
      </c>
      <c r="CA849">
        <v>1</v>
      </c>
      <c r="CB849">
        <v>13</v>
      </c>
      <c r="CC849">
        <v>9</v>
      </c>
      <c r="CD849">
        <v>13</v>
      </c>
      <c r="CE849">
        <v>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 t="s">
        <v>2</v>
      </c>
      <c r="CP849" t="s">
        <v>44</v>
      </c>
      <c r="CQ849" t="s">
        <v>864</v>
      </c>
      <c r="CR849" t="s">
        <v>865</v>
      </c>
      <c r="CS849" t="s">
        <v>473</v>
      </c>
      <c r="CT849" t="s">
        <v>860</v>
      </c>
      <c r="CU849" t="s">
        <v>855</v>
      </c>
      <c r="CV849" t="s">
        <v>474</v>
      </c>
      <c r="CW849">
        <v>2020</v>
      </c>
      <c r="CX849">
        <v>6</v>
      </c>
      <c r="CY849" t="s">
        <v>74</v>
      </c>
      <c r="CZ849" t="s">
        <v>451</v>
      </c>
      <c r="DA849" t="s">
        <v>70</v>
      </c>
      <c r="DB849" t="s">
        <v>450</v>
      </c>
      <c r="DC849" t="s">
        <v>469</v>
      </c>
      <c r="DD849" t="s">
        <v>472</v>
      </c>
      <c r="DE849" t="s">
        <v>471</v>
      </c>
      <c r="DF849">
        <v>5</v>
      </c>
      <c r="DG849" t="s">
        <v>991</v>
      </c>
      <c r="DH849" t="s">
        <v>75</v>
      </c>
      <c r="DI849" t="s">
        <v>75</v>
      </c>
      <c r="DJ849" t="s">
        <v>75</v>
      </c>
      <c r="DK849" t="s">
        <v>75</v>
      </c>
    </row>
    <row r="850" spans="1:115" x14ac:dyDescent="0.35">
      <c r="A850" t="s">
        <v>860</v>
      </c>
      <c r="B850" t="s">
        <v>1027</v>
      </c>
      <c r="C850" t="s">
        <v>1144</v>
      </c>
      <c r="D850" t="s">
        <v>1145</v>
      </c>
      <c r="E850" t="s">
        <v>988</v>
      </c>
      <c r="F850" t="s">
        <v>1146</v>
      </c>
      <c r="G850" t="s">
        <v>242</v>
      </c>
      <c r="H850" t="s">
        <v>1024</v>
      </c>
      <c r="I850" t="s">
        <v>465</v>
      </c>
      <c r="J850" t="s">
        <v>1233</v>
      </c>
      <c r="K850" t="s">
        <v>75</v>
      </c>
      <c r="L850" t="s">
        <v>242</v>
      </c>
      <c r="M850" t="s">
        <v>242</v>
      </c>
      <c r="N850" t="s">
        <v>990</v>
      </c>
      <c r="O850">
        <v>1634</v>
      </c>
      <c r="P850">
        <v>1634</v>
      </c>
      <c r="Q850">
        <v>1377</v>
      </c>
      <c r="R850">
        <v>2134</v>
      </c>
      <c r="S850">
        <v>756</v>
      </c>
      <c r="T850">
        <v>0</v>
      </c>
      <c r="U850">
        <v>2391</v>
      </c>
      <c r="V850">
        <v>0</v>
      </c>
      <c r="W850">
        <v>1377</v>
      </c>
      <c r="X850">
        <v>1377</v>
      </c>
      <c r="Y850">
        <v>756</v>
      </c>
      <c r="Z850">
        <v>0</v>
      </c>
      <c r="AA850">
        <v>0</v>
      </c>
      <c r="AB850">
        <v>0</v>
      </c>
      <c r="AC850">
        <v>4</v>
      </c>
      <c r="AD850">
        <v>9</v>
      </c>
      <c r="AE850">
        <v>1</v>
      </c>
      <c r="AF850">
        <v>0</v>
      </c>
      <c r="AG850">
        <v>5</v>
      </c>
      <c r="AH850">
        <v>0</v>
      </c>
      <c r="AI850">
        <v>2</v>
      </c>
      <c r="AJ850">
        <v>4</v>
      </c>
      <c r="AK850">
        <v>1</v>
      </c>
      <c r="AL850">
        <v>0</v>
      </c>
      <c r="AM850">
        <v>2</v>
      </c>
      <c r="AN850">
        <v>0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562</v>
      </c>
      <c r="AU850">
        <v>379</v>
      </c>
      <c r="AV850">
        <v>1986</v>
      </c>
      <c r="AW850">
        <v>147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1377</v>
      </c>
      <c r="BI850">
        <v>0</v>
      </c>
      <c r="BJ850">
        <v>2133</v>
      </c>
      <c r="BK850">
        <v>0</v>
      </c>
      <c r="BL850">
        <v>0</v>
      </c>
      <c r="BM850">
        <v>0</v>
      </c>
      <c r="BN850">
        <v>1331</v>
      </c>
      <c r="BO850">
        <v>0</v>
      </c>
      <c r="BP850">
        <v>2074</v>
      </c>
      <c r="BQ850">
        <v>1377</v>
      </c>
      <c r="BR850">
        <v>0</v>
      </c>
      <c r="BS850">
        <v>1447</v>
      </c>
      <c r="BT850">
        <v>0</v>
      </c>
      <c r="BU850">
        <v>2</v>
      </c>
      <c r="BV850">
        <v>2</v>
      </c>
      <c r="BW850">
        <v>0</v>
      </c>
      <c r="BX850">
        <v>1</v>
      </c>
      <c r="BY850">
        <v>0</v>
      </c>
      <c r="BZ850">
        <v>1</v>
      </c>
      <c r="CA850">
        <v>0</v>
      </c>
      <c r="CB850">
        <v>2</v>
      </c>
      <c r="CC850">
        <v>2</v>
      </c>
      <c r="CD850">
        <v>2</v>
      </c>
      <c r="CE850">
        <v>2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 t="s">
        <v>2</v>
      </c>
      <c r="CP850" t="s">
        <v>44</v>
      </c>
      <c r="CQ850" t="s">
        <v>864</v>
      </c>
      <c r="CR850" t="s">
        <v>865</v>
      </c>
      <c r="CS850" t="s">
        <v>480</v>
      </c>
      <c r="CT850" t="s">
        <v>860</v>
      </c>
      <c r="CU850" t="s">
        <v>855</v>
      </c>
      <c r="CV850" t="s">
        <v>481</v>
      </c>
      <c r="CW850">
        <v>2020</v>
      </c>
      <c r="CX850">
        <v>9</v>
      </c>
      <c r="CY850" t="s">
        <v>74</v>
      </c>
      <c r="CZ850" t="s">
        <v>451</v>
      </c>
      <c r="DA850" t="s">
        <v>70</v>
      </c>
      <c r="DB850" t="s">
        <v>450</v>
      </c>
      <c r="DC850" t="s">
        <v>453</v>
      </c>
      <c r="DD850" t="s">
        <v>467</v>
      </c>
      <c r="DE850" t="s">
        <v>466</v>
      </c>
      <c r="DF850">
        <v>2</v>
      </c>
      <c r="DG850" t="s">
        <v>991</v>
      </c>
      <c r="DH850" t="s">
        <v>75</v>
      </c>
      <c r="DI850" t="s">
        <v>75</v>
      </c>
      <c r="DJ850" t="s">
        <v>75</v>
      </c>
      <c r="DK850" t="s">
        <v>75</v>
      </c>
    </row>
    <row r="851" spans="1:115" x14ac:dyDescent="0.35">
      <c r="A851" t="s">
        <v>860</v>
      </c>
      <c r="B851" t="s">
        <v>985</v>
      </c>
      <c r="C851" t="s">
        <v>986</v>
      </c>
      <c r="D851" t="s">
        <v>1296</v>
      </c>
      <c r="E851" t="s">
        <v>988</v>
      </c>
      <c r="F851" t="s">
        <v>989</v>
      </c>
      <c r="G851" t="s">
        <v>242</v>
      </c>
      <c r="H851" t="s">
        <v>1024</v>
      </c>
      <c r="I851" t="s">
        <v>1158</v>
      </c>
      <c r="J851" t="s">
        <v>1159</v>
      </c>
      <c r="K851" t="s">
        <v>75</v>
      </c>
      <c r="L851" t="s">
        <v>242</v>
      </c>
      <c r="M851" t="s">
        <v>242</v>
      </c>
      <c r="N851" t="s">
        <v>990</v>
      </c>
      <c r="O851">
        <v>974</v>
      </c>
      <c r="P851">
        <v>974</v>
      </c>
      <c r="Q851">
        <v>-834</v>
      </c>
      <c r="R851">
        <v>15173</v>
      </c>
      <c r="S851">
        <v>8661</v>
      </c>
      <c r="T851">
        <v>2254</v>
      </c>
      <c r="U851">
        <v>16981</v>
      </c>
      <c r="V851">
        <v>0</v>
      </c>
      <c r="W851">
        <v>-1811</v>
      </c>
      <c r="X851">
        <v>11538</v>
      </c>
      <c r="Y851">
        <v>7068</v>
      </c>
      <c r="Z851">
        <v>2254</v>
      </c>
      <c r="AA851">
        <v>13349</v>
      </c>
      <c r="AB851">
        <v>4</v>
      </c>
      <c r="AC851">
        <v>1</v>
      </c>
      <c r="AD851">
        <v>14</v>
      </c>
      <c r="AE851">
        <v>15</v>
      </c>
      <c r="AF851">
        <v>14</v>
      </c>
      <c r="AG851">
        <v>17</v>
      </c>
      <c r="AH851">
        <v>2</v>
      </c>
      <c r="AI851">
        <v>1</v>
      </c>
      <c r="AJ851">
        <v>14</v>
      </c>
      <c r="AK851">
        <v>11</v>
      </c>
      <c r="AL851">
        <v>11</v>
      </c>
      <c r="AM851">
        <v>15</v>
      </c>
      <c r="AN851">
        <v>0</v>
      </c>
      <c r="AO851">
        <v>0</v>
      </c>
      <c r="AP851">
        <v>3</v>
      </c>
      <c r="AQ851">
        <v>7</v>
      </c>
      <c r="AR851">
        <v>5</v>
      </c>
      <c r="AS851">
        <v>3</v>
      </c>
      <c r="AT851">
        <v>4133</v>
      </c>
      <c r="AU851">
        <v>2021</v>
      </c>
      <c r="AV851">
        <v>7302</v>
      </c>
      <c r="AW851">
        <v>4492</v>
      </c>
      <c r="AX851">
        <v>949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977</v>
      </c>
      <c r="BI851">
        <v>976</v>
      </c>
      <c r="BJ851">
        <v>4293</v>
      </c>
      <c r="BK851">
        <v>0</v>
      </c>
      <c r="BL851">
        <v>0</v>
      </c>
      <c r="BM851">
        <v>0</v>
      </c>
      <c r="BN851">
        <v>922</v>
      </c>
      <c r="BO851">
        <v>976</v>
      </c>
      <c r="BP851">
        <v>3134</v>
      </c>
      <c r="BQ851">
        <v>977</v>
      </c>
      <c r="BR851">
        <v>976</v>
      </c>
      <c r="BS851">
        <v>973</v>
      </c>
      <c r="BT851">
        <v>977</v>
      </c>
      <c r="BU851">
        <v>7</v>
      </c>
      <c r="BV851">
        <v>5</v>
      </c>
      <c r="BW851">
        <v>5</v>
      </c>
      <c r="BX851">
        <v>0</v>
      </c>
      <c r="BY851">
        <v>3</v>
      </c>
      <c r="BZ851">
        <v>0</v>
      </c>
      <c r="CA851">
        <v>1</v>
      </c>
      <c r="CB851">
        <v>3</v>
      </c>
      <c r="CC851">
        <v>13</v>
      </c>
      <c r="CD851">
        <v>3</v>
      </c>
      <c r="CE851">
        <v>15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 t="s">
        <v>2</v>
      </c>
      <c r="CP851" t="s">
        <v>44</v>
      </c>
      <c r="CQ851" t="s">
        <v>864</v>
      </c>
      <c r="CR851" t="s">
        <v>865</v>
      </c>
      <c r="CS851" t="s">
        <v>224</v>
      </c>
      <c r="CT851" t="s">
        <v>860</v>
      </c>
      <c r="CU851" t="s">
        <v>851</v>
      </c>
      <c r="CV851" t="s">
        <v>225</v>
      </c>
      <c r="CW851">
        <v>2019</v>
      </c>
      <c r="CX851">
        <v>1</v>
      </c>
      <c r="CY851" t="s">
        <v>74</v>
      </c>
      <c r="CZ851" t="s">
        <v>228</v>
      </c>
      <c r="DA851" t="s">
        <v>70</v>
      </c>
      <c r="DB851" t="s">
        <v>70</v>
      </c>
      <c r="DC851" t="s">
        <v>1297</v>
      </c>
      <c r="DD851" t="s">
        <v>227</v>
      </c>
      <c r="DE851" t="s">
        <v>226</v>
      </c>
      <c r="DF851">
        <v>8</v>
      </c>
      <c r="DG851" t="s">
        <v>991</v>
      </c>
      <c r="DH851" t="s">
        <v>75</v>
      </c>
      <c r="DI851" t="s">
        <v>75</v>
      </c>
      <c r="DJ851" t="s">
        <v>75</v>
      </c>
      <c r="DK851" t="s">
        <v>75</v>
      </c>
    </row>
    <row r="852" spans="1:115" x14ac:dyDescent="0.35">
      <c r="A852" t="s">
        <v>860</v>
      </c>
      <c r="B852" t="s">
        <v>985</v>
      </c>
      <c r="C852" t="s">
        <v>1017</v>
      </c>
      <c r="D852" t="s">
        <v>1161</v>
      </c>
      <c r="E852" t="s">
        <v>988</v>
      </c>
      <c r="F852" t="s">
        <v>1019</v>
      </c>
      <c r="G852" t="s">
        <v>242</v>
      </c>
      <c r="H852" t="s">
        <v>1024</v>
      </c>
      <c r="I852" t="s">
        <v>655</v>
      </c>
      <c r="J852" t="s">
        <v>1162</v>
      </c>
      <c r="K852" t="s">
        <v>75</v>
      </c>
      <c r="L852" t="s">
        <v>242</v>
      </c>
      <c r="M852" t="s">
        <v>242</v>
      </c>
      <c r="N852" t="s">
        <v>990</v>
      </c>
      <c r="O852">
        <v>5324</v>
      </c>
      <c r="P852">
        <v>5324</v>
      </c>
      <c r="Q852">
        <v>5816</v>
      </c>
      <c r="R852">
        <v>22500</v>
      </c>
      <c r="S852">
        <v>7913</v>
      </c>
      <c r="T852">
        <v>0</v>
      </c>
      <c r="U852">
        <v>22008</v>
      </c>
      <c r="V852">
        <v>0</v>
      </c>
      <c r="W852">
        <v>3602</v>
      </c>
      <c r="X852">
        <v>13635</v>
      </c>
      <c r="Y852">
        <v>7913</v>
      </c>
      <c r="Z852">
        <v>0</v>
      </c>
      <c r="AA852">
        <v>10033</v>
      </c>
      <c r="AB852">
        <v>10</v>
      </c>
      <c r="AC852">
        <v>12</v>
      </c>
      <c r="AD852">
        <v>24</v>
      </c>
      <c r="AE852">
        <v>50</v>
      </c>
      <c r="AF852">
        <v>2</v>
      </c>
      <c r="AG852">
        <v>22</v>
      </c>
      <c r="AH852">
        <v>8</v>
      </c>
      <c r="AI852">
        <v>8</v>
      </c>
      <c r="AJ852">
        <v>20</v>
      </c>
      <c r="AK852">
        <v>39</v>
      </c>
      <c r="AL852">
        <v>2</v>
      </c>
      <c r="AM852">
        <v>20</v>
      </c>
      <c r="AN852">
        <v>0</v>
      </c>
      <c r="AO852">
        <v>3</v>
      </c>
      <c r="AP852">
        <v>4</v>
      </c>
      <c r="AQ852">
        <v>2</v>
      </c>
      <c r="AR852">
        <v>0</v>
      </c>
      <c r="AS852">
        <v>1</v>
      </c>
      <c r="AT852">
        <v>6609</v>
      </c>
      <c r="AU852">
        <v>2350</v>
      </c>
      <c r="AV852">
        <v>8152</v>
      </c>
      <c r="AW852">
        <v>5752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5817</v>
      </c>
      <c r="BI852">
        <v>2002</v>
      </c>
      <c r="BJ852">
        <v>13230</v>
      </c>
      <c r="BK852">
        <v>0</v>
      </c>
      <c r="BL852">
        <v>0</v>
      </c>
      <c r="BM852">
        <v>0</v>
      </c>
      <c r="BN852">
        <v>4680</v>
      </c>
      <c r="BO852">
        <v>2002</v>
      </c>
      <c r="BP852">
        <v>12084</v>
      </c>
      <c r="BQ852">
        <v>5096</v>
      </c>
      <c r="BR852">
        <v>2002</v>
      </c>
      <c r="BS852">
        <v>5456</v>
      </c>
      <c r="BT852">
        <v>2181</v>
      </c>
      <c r="BU852">
        <v>6</v>
      </c>
      <c r="BV852">
        <v>5</v>
      </c>
      <c r="BW852">
        <v>2</v>
      </c>
      <c r="BX852">
        <v>3</v>
      </c>
      <c r="BY852">
        <v>1</v>
      </c>
      <c r="BZ852">
        <v>2</v>
      </c>
      <c r="CA852">
        <v>0</v>
      </c>
      <c r="CB852">
        <v>16</v>
      </c>
      <c r="CC852">
        <v>20</v>
      </c>
      <c r="CD852">
        <v>16</v>
      </c>
      <c r="CE852">
        <v>20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 t="s">
        <v>2</v>
      </c>
      <c r="CP852" t="s">
        <v>44</v>
      </c>
      <c r="CQ852" t="s">
        <v>864</v>
      </c>
      <c r="CR852" t="s">
        <v>865</v>
      </c>
      <c r="CS852" t="s">
        <v>653</v>
      </c>
      <c r="CT852" t="s">
        <v>860</v>
      </c>
      <c r="CU852" t="s">
        <v>851</v>
      </c>
      <c r="CV852" t="s">
        <v>655</v>
      </c>
      <c r="CW852">
        <v>2019</v>
      </c>
      <c r="CX852">
        <v>11</v>
      </c>
      <c r="CY852" t="s">
        <v>74</v>
      </c>
      <c r="CZ852" t="s">
        <v>266</v>
      </c>
      <c r="DA852" t="s">
        <v>70</v>
      </c>
      <c r="DB852" t="s">
        <v>652</v>
      </c>
      <c r="DC852" t="s">
        <v>654</v>
      </c>
      <c r="DD852" t="s">
        <v>657</v>
      </c>
      <c r="DE852" t="s">
        <v>656</v>
      </c>
      <c r="DF852">
        <v>6</v>
      </c>
      <c r="DG852" t="s">
        <v>991</v>
      </c>
      <c r="DH852" t="s">
        <v>75</v>
      </c>
      <c r="DI852" t="s">
        <v>75</v>
      </c>
      <c r="DJ852" t="s">
        <v>75</v>
      </c>
      <c r="DK852" t="s">
        <v>75</v>
      </c>
    </row>
    <row r="853" spans="1:115" x14ac:dyDescent="0.35">
      <c r="A853" t="s">
        <v>860</v>
      </c>
      <c r="B853" t="s">
        <v>985</v>
      </c>
      <c r="C853" t="s">
        <v>986</v>
      </c>
      <c r="D853" t="s">
        <v>1056</v>
      </c>
      <c r="E853" t="s">
        <v>988</v>
      </c>
      <c r="F853" t="s">
        <v>989</v>
      </c>
      <c r="G853" t="s">
        <v>242</v>
      </c>
      <c r="H853" t="s">
        <v>1024</v>
      </c>
      <c r="I853" t="s">
        <v>1059</v>
      </c>
      <c r="J853" t="s">
        <v>1060</v>
      </c>
      <c r="K853" t="s">
        <v>75</v>
      </c>
      <c r="L853" t="s">
        <v>242</v>
      </c>
      <c r="M853" t="s">
        <v>242</v>
      </c>
      <c r="N853" t="s">
        <v>990</v>
      </c>
      <c r="O853">
        <v>1838</v>
      </c>
      <c r="P853">
        <v>1838</v>
      </c>
      <c r="Q853">
        <v>1591</v>
      </c>
      <c r="R853">
        <v>1591</v>
      </c>
      <c r="S853">
        <v>0</v>
      </c>
      <c r="T853">
        <v>0</v>
      </c>
      <c r="U853">
        <v>1838</v>
      </c>
      <c r="V853">
        <v>0</v>
      </c>
      <c r="W853">
        <v>1591</v>
      </c>
      <c r="X853">
        <v>1591</v>
      </c>
      <c r="Y853">
        <v>0</v>
      </c>
      <c r="Z853">
        <v>0</v>
      </c>
      <c r="AA853">
        <v>0</v>
      </c>
      <c r="AB853">
        <v>9</v>
      </c>
      <c r="AC853">
        <v>6</v>
      </c>
      <c r="AD853">
        <v>8</v>
      </c>
      <c r="AE853">
        <v>18</v>
      </c>
      <c r="AF853">
        <v>3</v>
      </c>
      <c r="AG853">
        <v>11</v>
      </c>
      <c r="AH853">
        <v>9</v>
      </c>
      <c r="AI853">
        <v>6</v>
      </c>
      <c r="AJ853">
        <v>8</v>
      </c>
      <c r="AK853">
        <v>17</v>
      </c>
      <c r="AL853">
        <v>3</v>
      </c>
      <c r="AM853">
        <v>11</v>
      </c>
      <c r="AN853">
        <v>0</v>
      </c>
      <c r="AO853">
        <v>2</v>
      </c>
      <c r="AP853">
        <v>2</v>
      </c>
      <c r="AQ853">
        <v>0</v>
      </c>
      <c r="AR853">
        <v>0</v>
      </c>
      <c r="AS853">
        <v>0</v>
      </c>
      <c r="AT853">
        <v>445</v>
      </c>
      <c r="AU853">
        <v>340</v>
      </c>
      <c r="AV853">
        <v>1539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1591</v>
      </c>
      <c r="BI853">
        <v>0</v>
      </c>
      <c r="BJ853">
        <v>1591</v>
      </c>
      <c r="BK853">
        <v>0</v>
      </c>
      <c r="BL853">
        <v>0</v>
      </c>
      <c r="BM853">
        <v>0</v>
      </c>
      <c r="BN853">
        <v>1560</v>
      </c>
      <c r="BO853">
        <v>0</v>
      </c>
      <c r="BP853">
        <v>1560</v>
      </c>
      <c r="BQ853">
        <v>1591</v>
      </c>
      <c r="BR853">
        <v>0</v>
      </c>
      <c r="BS853">
        <v>1741</v>
      </c>
      <c r="BT853">
        <v>0</v>
      </c>
      <c r="BU853">
        <v>2</v>
      </c>
      <c r="BV853">
        <v>2</v>
      </c>
      <c r="BW853">
        <v>0</v>
      </c>
      <c r="BX853">
        <v>2</v>
      </c>
      <c r="BY853">
        <v>0</v>
      </c>
      <c r="BZ853">
        <v>0</v>
      </c>
      <c r="CA853">
        <v>0</v>
      </c>
      <c r="CB853">
        <v>9</v>
      </c>
      <c r="CC853">
        <v>5</v>
      </c>
      <c r="CD853">
        <v>15</v>
      </c>
      <c r="CE853">
        <v>11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 t="s">
        <v>2</v>
      </c>
      <c r="CP853" t="s">
        <v>44</v>
      </c>
      <c r="CQ853" t="s">
        <v>866</v>
      </c>
      <c r="CR853" t="s">
        <v>867</v>
      </c>
      <c r="CS853" t="s">
        <v>123</v>
      </c>
      <c r="CT853" t="s">
        <v>860</v>
      </c>
      <c r="CU853" t="s">
        <v>851</v>
      </c>
      <c r="CV853" t="s">
        <v>124</v>
      </c>
      <c r="CW853">
        <v>2019</v>
      </c>
      <c r="CX853">
        <v>6</v>
      </c>
      <c r="CY853" t="s">
        <v>74</v>
      </c>
      <c r="CZ853" t="s">
        <v>76</v>
      </c>
      <c r="DA853" t="s">
        <v>70</v>
      </c>
      <c r="DB853" t="s">
        <v>70</v>
      </c>
      <c r="DC853" t="s">
        <v>115</v>
      </c>
      <c r="DD853" t="s">
        <v>126</v>
      </c>
      <c r="DE853" t="s">
        <v>125</v>
      </c>
      <c r="DF853">
        <v>2</v>
      </c>
      <c r="DG853" t="s">
        <v>991</v>
      </c>
      <c r="DH853" t="s">
        <v>75</v>
      </c>
      <c r="DI853" t="s">
        <v>75</v>
      </c>
      <c r="DJ853" t="s">
        <v>75</v>
      </c>
      <c r="DK853" t="s">
        <v>75</v>
      </c>
    </row>
    <row r="854" spans="1:115" x14ac:dyDescent="0.35">
      <c r="A854" t="s">
        <v>860</v>
      </c>
      <c r="B854" t="s">
        <v>985</v>
      </c>
      <c r="C854" t="s">
        <v>986</v>
      </c>
      <c r="D854" t="s">
        <v>992</v>
      </c>
      <c r="E854" t="s">
        <v>988</v>
      </c>
      <c r="F854" t="s">
        <v>989</v>
      </c>
      <c r="G854" t="s">
        <v>242</v>
      </c>
      <c r="H854" t="s">
        <v>1024</v>
      </c>
      <c r="I854" t="s">
        <v>732</v>
      </c>
      <c r="J854" t="s">
        <v>1208</v>
      </c>
      <c r="K854" t="s">
        <v>75</v>
      </c>
      <c r="L854" t="s">
        <v>242</v>
      </c>
      <c r="M854" t="s">
        <v>732</v>
      </c>
      <c r="N854" t="s">
        <v>990</v>
      </c>
      <c r="O854">
        <v>500</v>
      </c>
      <c r="P854">
        <v>500</v>
      </c>
      <c r="Q854">
        <v>500</v>
      </c>
      <c r="R854">
        <v>1000</v>
      </c>
      <c r="S854">
        <v>0</v>
      </c>
      <c r="T854">
        <v>0</v>
      </c>
      <c r="U854">
        <v>1000</v>
      </c>
      <c r="V854">
        <v>0</v>
      </c>
      <c r="W854">
        <v>500</v>
      </c>
      <c r="X854">
        <v>1000</v>
      </c>
      <c r="Y854">
        <v>0</v>
      </c>
      <c r="Z854">
        <v>0</v>
      </c>
      <c r="AA854">
        <v>500</v>
      </c>
      <c r="AB854">
        <v>0</v>
      </c>
      <c r="AC854">
        <v>4</v>
      </c>
      <c r="AD854">
        <v>5</v>
      </c>
      <c r="AE854">
        <v>0</v>
      </c>
      <c r="AF854">
        <v>0</v>
      </c>
      <c r="AG854">
        <v>1</v>
      </c>
      <c r="AH854">
        <v>0</v>
      </c>
      <c r="AI854">
        <v>4</v>
      </c>
      <c r="AJ854">
        <v>5</v>
      </c>
      <c r="AK854">
        <v>0</v>
      </c>
      <c r="AL854">
        <v>0</v>
      </c>
      <c r="AM854">
        <v>1</v>
      </c>
      <c r="AN854">
        <v>0</v>
      </c>
      <c r="AO854">
        <v>1</v>
      </c>
      <c r="AP854">
        <v>2</v>
      </c>
      <c r="AQ854">
        <v>0</v>
      </c>
      <c r="AR854">
        <v>0</v>
      </c>
      <c r="AS854">
        <v>1</v>
      </c>
      <c r="AT854">
        <v>247</v>
      </c>
      <c r="AU854">
        <v>25</v>
      </c>
      <c r="AV854">
        <v>533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500</v>
      </c>
      <c r="BI854">
        <v>0</v>
      </c>
      <c r="BJ854">
        <v>500</v>
      </c>
      <c r="BK854">
        <v>0</v>
      </c>
      <c r="BL854">
        <v>0</v>
      </c>
      <c r="BM854">
        <v>0</v>
      </c>
      <c r="BN854">
        <v>479</v>
      </c>
      <c r="BO854">
        <v>0</v>
      </c>
      <c r="BP854">
        <v>479</v>
      </c>
      <c r="BQ854">
        <v>500</v>
      </c>
      <c r="BR854">
        <v>0</v>
      </c>
      <c r="BS854">
        <v>497</v>
      </c>
      <c r="BT854">
        <v>0</v>
      </c>
      <c r="BU854">
        <v>1</v>
      </c>
      <c r="BV854">
        <v>1</v>
      </c>
      <c r="BW854">
        <v>0</v>
      </c>
      <c r="BX854">
        <v>1</v>
      </c>
      <c r="BY854">
        <v>1</v>
      </c>
      <c r="BZ854">
        <v>1</v>
      </c>
      <c r="CA854">
        <v>1</v>
      </c>
      <c r="CB854">
        <v>4</v>
      </c>
      <c r="CC854">
        <v>1</v>
      </c>
      <c r="CD854">
        <v>4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 t="s">
        <v>2</v>
      </c>
      <c r="CP854" t="s">
        <v>44</v>
      </c>
      <c r="CQ854" t="s">
        <v>866</v>
      </c>
      <c r="CR854" t="s">
        <v>867</v>
      </c>
      <c r="CS854" t="s">
        <v>731</v>
      </c>
      <c r="CT854" t="s">
        <v>860</v>
      </c>
      <c r="CU854" t="s">
        <v>851</v>
      </c>
      <c r="CV854" t="s">
        <v>732</v>
      </c>
      <c r="CW854">
        <v>2020</v>
      </c>
      <c r="CX854">
        <v>5</v>
      </c>
      <c r="CY854" t="s">
        <v>74</v>
      </c>
      <c r="CZ854" t="s">
        <v>76</v>
      </c>
      <c r="DA854" t="s">
        <v>70</v>
      </c>
      <c r="DB854" t="s">
        <v>731</v>
      </c>
      <c r="DC854" t="s">
        <v>156</v>
      </c>
      <c r="DD854" t="s">
        <v>734</v>
      </c>
      <c r="DE854" t="s">
        <v>733</v>
      </c>
      <c r="DF854">
        <v>2</v>
      </c>
      <c r="DG854" t="s">
        <v>991</v>
      </c>
      <c r="DH854" t="s">
        <v>75</v>
      </c>
      <c r="DI854" t="s">
        <v>75</v>
      </c>
      <c r="DJ854" t="s">
        <v>75</v>
      </c>
      <c r="DK854" t="s">
        <v>75</v>
      </c>
    </row>
    <row r="855" spans="1:115" x14ac:dyDescent="0.35">
      <c r="A855" t="s">
        <v>860</v>
      </c>
      <c r="B855" t="s">
        <v>994</v>
      </c>
      <c r="C855" t="s">
        <v>1004</v>
      </c>
      <c r="D855" t="s">
        <v>1005</v>
      </c>
      <c r="E855" t="s">
        <v>988</v>
      </c>
      <c r="F855" t="s">
        <v>1006</v>
      </c>
      <c r="G855" t="s">
        <v>242</v>
      </c>
      <c r="H855" t="s">
        <v>1024</v>
      </c>
      <c r="I855" t="s">
        <v>1290</v>
      </c>
      <c r="J855" t="s">
        <v>1116</v>
      </c>
      <c r="K855" t="s">
        <v>75</v>
      </c>
      <c r="L855" t="s">
        <v>242</v>
      </c>
      <c r="M855" t="s">
        <v>304</v>
      </c>
      <c r="N855" t="s">
        <v>990</v>
      </c>
      <c r="O855">
        <v>4220</v>
      </c>
      <c r="P855">
        <v>4220</v>
      </c>
      <c r="Q855">
        <v>4321</v>
      </c>
      <c r="R855">
        <v>4321</v>
      </c>
      <c r="S855">
        <v>0</v>
      </c>
      <c r="T855">
        <v>0</v>
      </c>
      <c r="U855">
        <v>4220</v>
      </c>
      <c r="V855">
        <v>0</v>
      </c>
      <c r="W855">
        <v>4321</v>
      </c>
      <c r="X855">
        <v>4321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2</v>
      </c>
      <c r="AE855">
        <v>4</v>
      </c>
      <c r="AF855">
        <v>0</v>
      </c>
      <c r="AG855">
        <v>0</v>
      </c>
      <c r="AH855">
        <v>0</v>
      </c>
      <c r="AI855">
        <v>2</v>
      </c>
      <c r="AJ855">
        <v>2</v>
      </c>
      <c r="AK855">
        <v>0</v>
      </c>
      <c r="AL855">
        <v>0</v>
      </c>
      <c r="AM855">
        <v>0</v>
      </c>
      <c r="AN855">
        <v>0</v>
      </c>
      <c r="AO855">
        <v>2</v>
      </c>
      <c r="AP855">
        <v>2</v>
      </c>
      <c r="AQ855">
        <v>0</v>
      </c>
      <c r="AR855">
        <v>0</v>
      </c>
      <c r="AS855">
        <v>0</v>
      </c>
      <c r="AT855">
        <v>1064</v>
      </c>
      <c r="AU855">
        <v>83</v>
      </c>
      <c r="AV855">
        <v>3338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4321</v>
      </c>
      <c r="BI855">
        <v>0</v>
      </c>
      <c r="BJ855">
        <v>4321</v>
      </c>
      <c r="BK855">
        <v>0</v>
      </c>
      <c r="BL855">
        <v>0</v>
      </c>
      <c r="BM855">
        <v>0</v>
      </c>
      <c r="BN855">
        <v>4141</v>
      </c>
      <c r="BO855">
        <v>0</v>
      </c>
      <c r="BP855">
        <v>4141</v>
      </c>
      <c r="BQ855">
        <v>4321</v>
      </c>
      <c r="BR855">
        <v>0</v>
      </c>
      <c r="BS855">
        <v>4038</v>
      </c>
      <c r="BT855">
        <v>0</v>
      </c>
      <c r="BU855">
        <v>2</v>
      </c>
      <c r="BV855">
        <v>2</v>
      </c>
      <c r="BW855">
        <v>0</v>
      </c>
      <c r="BX855">
        <v>2</v>
      </c>
      <c r="BY855">
        <v>0</v>
      </c>
      <c r="BZ855">
        <v>0</v>
      </c>
      <c r="CA855">
        <v>0</v>
      </c>
      <c r="CB855">
        <v>2</v>
      </c>
      <c r="CC855">
        <v>0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 t="s">
        <v>2</v>
      </c>
      <c r="CP855" t="s">
        <v>44</v>
      </c>
      <c r="CQ855" t="s">
        <v>866</v>
      </c>
      <c r="CR855" t="s">
        <v>867</v>
      </c>
      <c r="CS855" t="s">
        <v>303</v>
      </c>
      <c r="CT855" t="s">
        <v>860</v>
      </c>
      <c r="CU855" t="s">
        <v>852</v>
      </c>
      <c r="CV855" t="s">
        <v>302</v>
      </c>
      <c r="CW855">
        <v>2014</v>
      </c>
      <c r="CX855">
        <v>8</v>
      </c>
      <c r="CY855" t="s">
        <v>74</v>
      </c>
      <c r="CZ855" t="s">
        <v>217</v>
      </c>
      <c r="DA855" t="s">
        <v>70</v>
      </c>
      <c r="DB855" t="s">
        <v>283</v>
      </c>
      <c r="DC855" t="s">
        <v>285</v>
      </c>
      <c r="DD855" t="s">
        <v>300</v>
      </c>
      <c r="DE855" t="s">
        <v>299</v>
      </c>
      <c r="DF855">
        <v>2</v>
      </c>
      <c r="DG855" t="s">
        <v>991</v>
      </c>
      <c r="DH855" t="s">
        <v>75</v>
      </c>
      <c r="DI855" t="s">
        <v>75</v>
      </c>
      <c r="DJ855" t="s">
        <v>75</v>
      </c>
      <c r="DK855" t="s">
        <v>75</v>
      </c>
    </row>
    <row r="856" spans="1:115" x14ac:dyDescent="0.35">
      <c r="A856" t="s">
        <v>860</v>
      </c>
      <c r="B856" t="s">
        <v>994</v>
      </c>
      <c r="C856" t="s">
        <v>1004</v>
      </c>
      <c r="D856" t="s">
        <v>1005</v>
      </c>
      <c r="E856" t="s">
        <v>988</v>
      </c>
      <c r="F856" t="s">
        <v>1006</v>
      </c>
      <c r="G856" t="s">
        <v>242</v>
      </c>
      <c r="H856" t="s">
        <v>1024</v>
      </c>
      <c r="I856" t="s">
        <v>304</v>
      </c>
      <c r="J856" t="s">
        <v>1009</v>
      </c>
      <c r="K856" t="s">
        <v>75</v>
      </c>
      <c r="L856" t="s">
        <v>242</v>
      </c>
      <c r="M856" t="s">
        <v>304</v>
      </c>
      <c r="N856" t="s">
        <v>990</v>
      </c>
      <c r="O856">
        <v>947</v>
      </c>
      <c r="P856">
        <v>947</v>
      </c>
      <c r="Q856">
        <v>1080</v>
      </c>
      <c r="R856">
        <v>1080</v>
      </c>
      <c r="S856">
        <v>0</v>
      </c>
      <c r="T856">
        <v>0</v>
      </c>
      <c r="U856">
        <v>947</v>
      </c>
      <c r="V856">
        <v>0</v>
      </c>
      <c r="W856">
        <v>1080</v>
      </c>
      <c r="X856">
        <v>1080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258</v>
      </c>
      <c r="AU856">
        <v>68</v>
      </c>
      <c r="AV856">
        <v>882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1080</v>
      </c>
      <c r="BI856">
        <v>0</v>
      </c>
      <c r="BJ856">
        <v>1080</v>
      </c>
      <c r="BK856">
        <v>0</v>
      </c>
      <c r="BL856">
        <v>0</v>
      </c>
      <c r="BM856">
        <v>0</v>
      </c>
      <c r="BN856">
        <v>1035</v>
      </c>
      <c r="BO856">
        <v>0</v>
      </c>
      <c r="BP856">
        <v>1035</v>
      </c>
      <c r="BQ856">
        <v>1080</v>
      </c>
      <c r="BR856">
        <v>0</v>
      </c>
      <c r="BS856">
        <v>895</v>
      </c>
      <c r="BT856">
        <v>0</v>
      </c>
      <c r="BU856">
        <v>1</v>
      </c>
      <c r="BV856">
        <v>1</v>
      </c>
      <c r="BW856">
        <v>0</v>
      </c>
      <c r="BX856">
        <v>1</v>
      </c>
      <c r="BY856">
        <v>0</v>
      </c>
      <c r="BZ856">
        <v>1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 t="s">
        <v>2</v>
      </c>
      <c r="CP856" t="s">
        <v>44</v>
      </c>
      <c r="CQ856" t="s">
        <v>866</v>
      </c>
      <c r="CR856" t="s">
        <v>867</v>
      </c>
      <c r="CS856" t="s">
        <v>350</v>
      </c>
      <c r="CT856" t="s">
        <v>860</v>
      </c>
      <c r="CU856" t="s">
        <v>852</v>
      </c>
      <c r="CV856" t="s">
        <v>351</v>
      </c>
      <c r="CW856">
        <v>2019</v>
      </c>
      <c r="CX856">
        <v>7</v>
      </c>
      <c r="CY856" t="s">
        <v>74</v>
      </c>
      <c r="CZ856" t="s">
        <v>217</v>
      </c>
      <c r="DA856" t="s">
        <v>70</v>
      </c>
      <c r="DB856" t="s">
        <v>283</v>
      </c>
      <c r="DC856" t="s">
        <v>285</v>
      </c>
      <c r="DD856" t="s">
        <v>75</v>
      </c>
      <c r="DE856" t="s">
        <v>75</v>
      </c>
      <c r="DF856">
        <v>1</v>
      </c>
      <c r="DG856" t="s">
        <v>991</v>
      </c>
      <c r="DH856" t="s">
        <v>75</v>
      </c>
      <c r="DI856" t="s">
        <v>75</v>
      </c>
      <c r="DJ856" t="s">
        <v>75</v>
      </c>
      <c r="DK856" t="s">
        <v>75</v>
      </c>
    </row>
    <row r="857" spans="1:115" x14ac:dyDescent="0.35">
      <c r="A857" t="s">
        <v>860</v>
      </c>
      <c r="B857" t="s">
        <v>985</v>
      </c>
      <c r="C857" t="s">
        <v>1017</v>
      </c>
      <c r="D857" t="s">
        <v>1026</v>
      </c>
      <c r="E857" t="s">
        <v>988</v>
      </c>
      <c r="F857" t="s">
        <v>1019</v>
      </c>
      <c r="G857" t="s">
        <v>242</v>
      </c>
      <c r="H857" t="s">
        <v>1024</v>
      </c>
      <c r="I857" t="s">
        <v>1292</v>
      </c>
      <c r="J857" t="s">
        <v>1293</v>
      </c>
      <c r="K857" t="s">
        <v>75</v>
      </c>
      <c r="L857" t="s">
        <v>242</v>
      </c>
      <c r="M857" t="s">
        <v>242</v>
      </c>
      <c r="N857" t="s">
        <v>990</v>
      </c>
      <c r="O857">
        <v>1512</v>
      </c>
      <c r="P857">
        <v>1512</v>
      </c>
      <c r="Q857">
        <v>1385</v>
      </c>
      <c r="R857">
        <v>5089</v>
      </c>
      <c r="S857">
        <v>3473</v>
      </c>
      <c r="T857">
        <v>0</v>
      </c>
      <c r="U857">
        <v>5216</v>
      </c>
      <c r="V857">
        <v>0</v>
      </c>
      <c r="W857">
        <v>1385</v>
      </c>
      <c r="X857">
        <v>1385</v>
      </c>
      <c r="Y857">
        <v>3473</v>
      </c>
      <c r="Z857">
        <v>0</v>
      </c>
      <c r="AA857">
        <v>0</v>
      </c>
      <c r="AB857">
        <v>0</v>
      </c>
      <c r="AC857">
        <v>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2</v>
      </c>
      <c r="AJ857">
        <v>2</v>
      </c>
      <c r="AK857">
        <v>2</v>
      </c>
      <c r="AL857">
        <v>0</v>
      </c>
      <c r="AM857">
        <v>0</v>
      </c>
      <c r="AN857">
        <v>0</v>
      </c>
      <c r="AO857">
        <v>2</v>
      </c>
      <c r="AP857">
        <v>2</v>
      </c>
      <c r="AQ857">
        <v>1</v>
      </c>
      <c r="AR857">
        <v>0</v>
      </c>
      <c r="AS857">
        <v>0</v>
      </c>
      <c r="AT857">
        <v>1273</v>
      </c>
      <c r="AU857">
        <v>1054</v>
      </c>
      <c r="AV857">
        <v>4763</v>
      </c>
      <c r="AW857">
        <v>733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1385</v>
      </c>
      <c r="BI857">
        <v>0</v>
      </c>
      <c r="BJ857">
        <v>4858</v>
      </c>
      <c r="BK857">
        <v>0</v>
      </c>
      <c r="BL857">
        <v>0</v>
      </c>
      <c r="BM857">
        <v>0</v>
      </c>
      <c r="BN857">
        <v>1347</v>
      </c>
      <c r="BO857">
        <v>0</v>
      </c>
      <c r="BP857">
        <v>4791</v>
      </c>
      <c r="BQ857">
        <v>1385</v>
      </c>
      <c r="BR857">
        <v>0</v>
      </c>
      <c r="BS857">
        <v>1448</v>
      </c>
      <c r="BT857">
        <v>0</v>
      </c>
      <c r="BU857">
        <v>3</v>
      </c>
      <c r="BV857">
        <v>3</v>
      </c>
      <c r="BW857">
        <v>0</v>
      </c>
      <c r="BX857">
        <v>2</v>
      </c>
      <c r="BY857">
        <v>0</v>
      </c>
      <c r="BZ857">
        <v>0</v>
      </c>
      <c r="CA857">
        <v>0</v>
      </c>
      <c r="CB857">
        <v>2</v>
      </c>
      <c r="CC857">
        <v>0</v>
      </c>
      <c r="CD857">
        <v>2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 t="s">
        <v>2</v>
      </c>
      <c r="CP857" t="s">
        <v>44</v>
      </c>
      <c r="CQ857" t="s">
        <v>866</v>
      </c>
      <c r="CR857" t="s">
        <v>867</v>
      </c>
      <c r="CS857" t="s">
        <v>1291</v>
      </c>
      <c r="CT857" t="s">
        <v>860</v>
      </c>
      <c r="CU857" t="s">
        <v>851</v>
      </c>
      <c r="CV857" t="s">
        <v>1292</v>
      </c>
      <c r="CW857">
        <v>2019</v>
      </c>
      <c r="CX857">
        <v>6</v>
      </c>
      <c r="CY857" t="s">
        <v>74</v>
      </c>
      <c r="CZ857" t="s">
        <v>388</v>
      </c>
      <c r="DA857" t="s">
        <v>70</v>
      </c>
      <c r="DB857" t="s">
        <v>393</v>
      </c>
      <c r="DC857" t="s">
        <v>395</v>
      </c>
      <c r="DD857" t="s">
        <v>1294</v>
      </c>
      <c r="DE857" t="s">
        <v>1295</v>
      </c>
      <c r="DF857">
        <v>3</v>
      </c>
      <c r="DG857" t="s">
        <v>991</v>
      </c>
      <c r="DH857" t="s">
        <v>75</v>
      </c>
      <c r="DI857" t="s">
        <v>75</v>
      </c>
      <c r="DJ857" t="s">
        <v>75</v>
      </c>
      <c r="DK857" t="s">
        <v>75</v>
      </c>
    </row>
    <row r="858" spans="1:115" x14ac:dyDescent="0.35">
      <c r="A858" t="s">
        <v>860</v>
      </c>
      <c r="B858" t="s">
        <v>985</v>
      </c>
      <c r="C858" t="s">
        <v>986</v>
      </c>
      <c r="D858" t="s">
        <v>987</v>
      </c>
      <c r="E858" t="s">
        <v>988</v>
      </c>
      <c r="F858" t="s">
        <v>989</v>
      </c>
      <c r="G858" t="s">
        <v>242</v>
      </c>
      <c r="H858" t="s">
        <v>1024</v>
      </c>
      <c r="I858" t="s">
        <v>73</v>
      </c>
      <c r="J858" t="s">
        <v>1050</v>
      </c>
      <c r="K858" t="s">
        <v>75</v>
      </c>
      <c r="L858" t="s">
        <v>242</v>
      </c>
      <c r="M858" t="s">
        <v>242</v>
      </c>
      <c r="N858" t="s">
        <v>990</v>
      </c>
      <c r="O858">
        <v>2707</v>
      </c>
      <c r="P858">
        <v>2707</v>
      </c>
      <c r="Q858">
        <v>2707</v>
      </c>
      <c r="R858">
        <v>2707</v>
      </c>
      <c r="S858">
        <v>0</v>
      </c>
      <c r="T858">
        <v>0</v>
      </c>
      <c r="U858">
        <v>2707</v>
      </c>
      <c r="V858">
        <v>0</v>
      </c>
      <c r="W858">
        <v>2707</v>
      </c>
      <c r="X858">
        <v>2707</v>
      </c>
      <c r="Y858">
        <v>0</v>
      </c>
      <c r="Z858">
        <v>0</v>
      </c>
      <c r="AA858">
        <v>0</v>
      </c>
      <c r="AB858">
        <v>0</v>
      </c>
      <c r="AC858">
        <v>2</v>
      </c>
      <c r="AD858">
        <v>2</v>
      </c>
      <c r="AE858">
        <v>3</v>
      </c>
      <c r="AF858">
        <v>0</v>
      </c>
      <c r="AG858">
        <v>0</v>
      </c>
      <c r="AH858">
        <v>0</v>
      </c>
      <c r="AI858">
        <v>2</v>
      </c>
      <c r="AJ858">
        <v>2</v>
      </c>
      <c r="AK858">
        <v>1</v>
      </c>
      <c r="AL858">
        <v>0</v>
      </c>
      <c r="AM858">
        <v>0</v>
      </c>
      <c r="AN858">
        <v>0</v>
      </c>
      <c r="AO858">
        <v>2</v>
      </c>
      <c r="AP858">
        <v>2</v>
      </c>
      <c r="AQ858">
        <v>0</v>
      </c>
      <c r="AR858">
        <v>0</v>
      </c>
      <c r="AS858">
        <v>0</v>
      </c>
      <c r="AT858">
        <v>667</v>
      </c>
      <c r="AU858">
        <v>178</v>
      </c>
      <c r="AV858">
        <v>2218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2707</v>
      </c>
      <c r="BI858">
        <v>0</v>
      </c>
      <c r="BJ858">
        <v>2707</v>
      </c>
      <c r="BK858">
        <v>0</v>
      </c>
      <c r="BL858">
        <v>0</v>
      </c>
      <c r="BM858">
        <v>0</v>
      </c>
      <c r="BN858">
        <v>2610</v>
      </c>
      <c r="BO858">
        <v>0</v>
      </c>
      <c r="BP858">
        <v>2610</v>
      </c>
      <c r="BQ858">
        <v>2707</v>
      </c>
      <c r="BR858">
        <v>0</v>
      </c>
      <c r="BS858">
        <v>2707</v>
      </c>
      <c r="BT858">
        <v>0</v>
      </c>
      <c r="BU858">
        <v>1</v>
      </c>
      <c r="BV858">
        <v>2</v>
      </c>
      <c r="BW858">
        <v>0</v>
      </c>
      <c r="BX858">
        <v>2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2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 t="s">
        <v>2</v>
      </c>
      <c r="CP858" t="s">
        <v>44</v>
      </c>
      <c r="CQ858" t="s">
        <v>868</v>
      </c>
      <c r="CR858" t="s">
        <v>869</v>
      </c>
      <c r="CS858" t="s">
        <v>103</v>
      </c>
      <c r="CT858" t="s">
        <v>860</v>
      </c>
      <c r="CU858" t="s">
        <v>851</v>
      </c>
      <c r="CV858" t="s">
        <v>73</v>
      </c>
      <c r="CW858">
        <v>2020</v>
      </c>
      <c r="CX858">
        <v>4</v>
      </c>
      <c r="CY858" t="s">
        <v>74</v>
      </c>
      <c r="CZ858" t="s">
        <v>76</v>
      </c>
      <c r="DA858" t="s">
        <v>70</v>
      </c>
      <c r="DB858" t="s">
        <v>70</v>
      </c>
      <c r="DC858" t="s">
        <v>72</v>
      </c>
      <c r="DD858" t="s">
        <v>105</v>
      </c>
      <c r="DE858" t="s">
        <v>104</v>
      </c>
      <c r="DF858">
        <v>2</v>
      </c>
      <c r="DG858" t="s">
        <v>991</v>
      </c>
      <c r="DH858" t="s">
        <v>75</v>
      </c>
      <c r="DI858" t="s">
        <v>75</v>
      </c>
      <c r="DJ858" t="s">
        <v>75</v>
      </c>
      <c r="DK858" t="s">
        <v>75</v>
      </c>
    </row>
    <row r="859" spans="1:115" x14ac:dyDescent="0.35">
      <c r="A859" t="s">
        <v>860</v>
      </c>
      <c r="B859" t="s">
        <v>985</v>
      </c>
      <c r="C859" t="s">
        <v>986</v>
      </c>
      <c r="D859" t="s">
        <v>1039</v>
      </c>
      <c r="E859" t="s">
        <v>988</v>
      </c>
      <c r="F859" t="s">
        <v>989</v>
      </c>
      <c r="G859" t="s">
        <v>242</v>
      </c>
      <c r="H859" t="s">
        <v>1024</v>
      </c>
      <c r="I859" t="s">
        <v>1054</v>
      </c>
      <c r="J859" t="s">
        <v>1055</v>
      </c>
      <c r="K859" t="s">
        <v>75</v>
      </c>
      <c r="L859" t="s">
        <v>242</v>
      </c>
      <c r="M859" t="s">
        <v>242</v>
      </c>
      <c r="N859" t="s">
        <v>990</v>
      </c>
      <c r="O859">
        <v>2929</v>
      </c>
      <c r="P859">
        <v>2929</v>
      </c>
      <c r="Q859">
        <v>3523</v>
      </c>
      <c r="R859">
        <v>9304</v>
      </c>
      <c r="S859">
        <v>2528</v>
      </c>
      <c r="T859">
        <v>905</v>
      </c>
      <c r="U859">
        <v>8710</v>
      </c>
      <c r="V859">
        <v>0</v>
      </c>
      <c r="W859">
        <v>2345</v>
      </c>
      <c r="X859">
        <v>7676</v>
      </c>
      <c r="Y859">
        <v>2078</v>
      </c>
      <c r="Z859">
        <v>905</v>
      </c>
      <c r="AA859">
        <v>5331</v>
      </c>
      <c r="AB859">
        <v>1</v>
      </c>
      <c r="AC859">
        <v>4</v>
      </c>
      <c r="AD859">
        <v>13</v>
      </c>
      <c r="AE859">
        <v>5</v>
      </c>
      <c r="AF859">
        <v>2</v>
      </c>
      <c r="AG859">
        <v>10</v>
      </c>
      <c r="AH859">
        <v>1</v>
      </c>
      <c r="AI859">
        <v>4</v>
      </c>
      <c r="AJ859">
        <v>13</v>
      </c>
      <c r="AK859">
        <v>5</v>
      </c>
      <c r="AL859">
        <v>2</v>
      </c>
      <c r="AM859">
        <v>10</v>
      </c>
      <c r="AN859">
        <v>0</v>
      </c>
      <c r="AO859">
        <v>2</v>
      </c>
      <c r="AP859">
        <v>8</v>
      </c>
      <c r="AQ859">
        <v>3</v>
      </c>
      <c r="AR859">
        <v>1</v>
      </c>
      <c r="AS859">
        <v>6</v>
      </c>
      <c r="AT859">
        <v>1791</v>
      </c>
      <c r="AU859">
        <v>643</v>
      </c>
      <c r="AV859">
        <v>7591</v>
      </c>
      <c r="AW859">
        <v>1692</v>
      </c>
      <c r="AX859">
        <v>853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3523</v>
      </c>
      <c r="BI859">
        <v>1178</v>
      </c>
      <c r="BJ859">
        <v>4423</v>
      </c>
      <c r="BK859">
        <v>0</v>
      </c>
      <c r="BL859">
        <v>0</v>
      </c>
      <c r="BM859">
        <v>0</v>
      </c>
      <c r="BN859">
        <v>3393</v>
      </c>
      <c r="BO859">
        <v>1178</v>
      </c>
      <c r="BP859">
        <v>3841</v>
      </c>
      <c r="BQ859">
        <v>3523</v>
      </c>
      <c r="BR859">
        <v>1178</v>
      </c>
      <c r="BS859">
        <v>3523</v>
      </c>
      <c r="BT859">
        <v>1178</v>
      </c>
      <c r="BU859">
        <v>5</v>
      </c>
      <c r="BV859">
        <v>4</v>
      </c>
      <c r="BW859">
        <v>1</v>
      </c>
      <c r="BX859">
        <v>2</v>
      </c>
      <c r="BY859">
        <v>6</v>
      </c>
      <c r="BZ859">
        <v>1</v>
      </c>
      <c r="CA859">
        <v>5</v>
      </c>
      <c r="CB859">
        <v>5</v>
      </c>
      <c r="CC859">
        <v>10</v>
      </c>
      <c r="CD859">
        <v>5</v>
      </c>
      <c r="CE859">
        <v>10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 t="s">
        <v>2</v>
      </c>
      <c r="CP859" t="s">
        <v>44</v>
      </c>
      <c r="CQ859" t="s">
        <v>868</v>
      </c>
      <c r="CR859" t="s">
        <v>869</v>
      </c>
      <c r="CS859" t="s">
        <v>110</v>
      </c>
      <c r="CT859" t="s">
        <v>860</v>
      </c>
      <c r="CU859" t="s">
        <v>851</v>
      </c>
      <c r="CV859" t="s">
        <v>111</v>
      </c>
      <c r="CW859">
        <v>2018</v>
      </c>
      <c r="CX859">
        <v>10</v>
      </c>
      <c r="CY859" t="s">
        <v>74</v>
      </c>
      <c r="CZ859" t="s">
        <v>76</v>
      </c>
      <c r="DA859" t="s">
        <v>70</v>
      </c>
      <c r="DB859" t="s">
        <v>70</v>
      </c>
      <c r="DC859" t="s">
        <v>92</v>
      </c>
      <c r="DD859" t="s">
        <v>113</v>
      </c>
      <c r="DE859" t="s">
        <v>112</v>
      </c>
      <c r="DF859">
        <v>8</v>
      </c>
      <c r="DG859" t="s">
        <v>991</v>
      </c>
      <c r="DH859" t="s">
        <v>75</v>
      </c>
      <c r="DI859" t="s">
        <v>75</v>
      </c>
      <c r="DJ859" t="s">
        <v>75</v>
      </c>
      <c r="DK859" t="s">
        <v>75</v>
      </c>
    </row>
    <row r="860" spans="1:115" x14ac:dyDescent="0.35">
      <c r="A860" t="s">
        <v>860</v>
      </c>
      <c r="B860" t="s">
        <v>985</v>
      </c>
      <c r="C860" t="s">
        <v>986</v>
      </c>
      <c r="D860" t="s">
        <v>1039</v>
      </c>
      <c r="E860" t="s">
        <v>988</v>
      </c>
      <c r="F860" t="s">
        <v>989</v>
      </c>
      <c r="G860" t="s">
        <v>242</v>
      </c>
      <c r="H860" t="s">
        <v>1024</v>
      </c>
      <c r="I860" t="s">
        <v>1040</v>
      </c>
      <c r="J860" t="s">
        <v>1041</v>
      </c>
      <c r="K860" t="s">
        <v>75</v>
      </c>
      <c r="L860" t="s">
        <v>242</v>
      </c>
      <c r="M860" t="s">
        <v>242</v>
      </c>
      <c r="N860" t="s">
        <v>990</v>
      </c>
      <c r="O860">
        <v>450</v>
      </c>
      <c r="P860">
        <v>450</v>
      </c>
      <c r="Q860">
        <v>450</v>
      </c>
      <c r="R860">
        <v>900</v>
      </c>
      <c r="S860">
        <v>0</v>
      </c>
      <c r="T860">
        <v>0</v>
      </c>
      <c r="U860">
        <v>900</v>
      </c>
      <c r="V860">
        <v>0</v>
      </c>
      <c r="W860">
        <v>450</v>
      </c>
      <c r="X860">
        <v>450</v>
      </c>
      <c r="Y860">
        <v>0</v>
      </c>
      <c r="Z860">
        <v>0</v>
      </c>
      <c r="AA860">
        <v>0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1</v>
      </c>
      <c r="AJ860">
        <v>1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222</v>
      </c>
      <c r="AU860">
        <v>89</v>
      </c>
      <c r="AV860">
        <v>635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450</v>
      </c>
      <c r="BI860">
        <v>0</v>
      </c>
      <c r="BJ860">
        <v>900</v>
      </c>
      <c r="BK860">
        <v>0</v>
      </c>
      <c r="BL860">
        <v>0</v>
      </c>
      <c r="BM860">
        <v>0</v>
      </c>
      <c r="BN860">
        <v>441</v>
      </c>
      <c r="BO860">
        <v>0</v>
      </c>
      <c r="BP860">
        <v>890</v>
      </c>
      <c r="BQ860">
        <v>450</v>
      </c>
      <c r="BR860">
        <v>0</v>
      </c>
      <c r="BS860">
        <v>450</v>
      </c>
      <c r="BT860">
        <v>0</v>
      </c>
      <c r="BU860">
        <v>1</v>
      </c>
      <c r="BV860">
        <v>2</v>
      </c>
      <c r="BW860">
        <v>0</v>
      </c>
      <c r="BX860">
        <v>1</v>
      </c>
      <c r="BY860">
        <v>0</v>
      </c>
      <c r="BZ860">
        <v>1</v>
      </c>
      <c r="CA860">
        <v>0</v>
      </c>
      <c r="CB860">
        <v>2</v>
      </c>
      <c r="CC860">
        <v>1</v>
      </c>
      <c r="CD860">
        <v>2</v>
      </c>
      <c r="CE860">
        <v>1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 t="s">
        <v>2</v>
      </c>
      <c r="CP860" t="s">
        <v>44</v>
      </c>
      <c r="CQ860" t="s">
        <v>868</v>
      </c>
      <c r="CR860" t="s">
        <v>869</v>
      </c>
      <c r="CS860" t="s">
        <v>131</v>
      </c>
      <c r="CT860" t="s">
        <v>860</v>
      </c>
      <c r="CU860" t="s">
        <v>851</v>
      </c>
      <c r="CV860" t="s">
        <v>93</v>
      </c>
      <c r="CW860">
        <v>2019</v>
      </c>
      <c r="CX860">
        <v>12</v>
      </c>
      <c r="CY860" t="s">
        <v>74</v>
      </c>
      <c r="CZ860" t="s">
        <v>76</v>
      </c>
      <c r="DA860" t="s">
        <v>70</v>
      </c>
      <c r="DB860" t="s">
        <v>70</v>
      </c>
      <c r="DC860" t="s">
        <v>92</v>
      </c>
      <c r="DD860" t="s">
        <v>133</v>
      </c>
      <c r="DE860" t="s">
        <v>132</v>
      </c>
      <c r="DF860">
        <v>2</v>
      </c>
      <c r="DG860" t="s">
        <v>991</v>
      </c>
      <c r="DH860" t="s">
        <v>75</v>
      </c>
      <c r="DI860" t="s">
        <v>75</v>
      </c>
      <c r="DJ860" t="s">
        <v>75</v>
      </c>
      <c r="DK860" t="s">
        <v>75</v>
      </c>
    </row>
    <row r="861" spans="1:115" x14ac:dyDescent="0.35">
      <c r="A861" t="s">
        <v>860</v>
      </c>
      <c r="B861" t="s">
        <v>985</v>
      </c>
      <c r="C861" t="s">
        <v>986</v>
      </c>
      <c r="D861" t="s">
        <v>1023</v>
      </c>
      <c r="E861" t="s">
        <v>988</v>
      </c>
      <c r="F861" t="s">
        <v>989</v>
      </c>
      <c r="G861" t="s">
        <v>242</v>
      </c>
      <c r="H861" t="s">
        <v>1024</v>
      </c>
      <c r="I861" t="s">
        <v>1071</v>
      </c>
      <c r="J861" t="s">
        <v>1072</v>
      </c>
      <c r="K861" t="s">
        <v>75</v>
      </c>
      <c r="L861" t="s">
        <v>242</v>
      </c>
      <c r="M861" t="s">
        <v>242</v>
      </c>
      <c r="N861" t="s">
        <v>990</v>
      </c>
      <c r="O861">
        <v>914</v>
      </c>
      <c r="P861">
        <v>914</v>
      </c>
      <c r="Q861">
        <v>837</v>
      </c>
      <c r="R861">
        <v>837</v>
      </c>
      <c r="S861">
        <v>0</v>
      </c>
      <c r="T861">
        <v>0</v>
      </c>
      <c r="U861">
        <v>914</v>
      </c>
      <c r="V861">
        <v>0</v>
      </c>
      <c r="W861">
        <v>837</v>
      </c>
      <c r="X861">
        <v>837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1</v>
      </c>
      <c r="AK861">
        <v>2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209</v>
      </c>
      <c r="AU861">
        <v>181</v>
      </c>
      <c r="AV861">
        <v>812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837</v>
      </c>
      <c r="BI861">
        <v>0</v>
      </c>
      <c r="BJ861">
        <v>837</v>
      </c>
      <c r="BK861">
        <v>0</v>
      </c>
      <c r="BL861">
        <v>0</v>
      </c>
      <c r="BM861">
        <v>0</v>
      </c>
      <c r="BN861">
        <v>821</v>
      </c>
      <c r="BO861">
        <v>0</v>
      </c>
      <c r="BP861">
        <v>821</v>
      </c>
      <c r="BQ861">
        <v>837</v>
      </c>
      <c r="BR861">
        <v>0</v>
      </c>
      <c r="BS861">
        <v>837</v>
      </c>
      <c r="BT861">
        <v>0</v>
      </c>
      <c r="BU861">
        <v>1</v>
      </c>
      <c r="BV861">
        <v>1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 t="s">
        <v>2</v>
      </c>
      <c r="CP861" t="s">
        <v>44</v>
      </c>
      <c r="CQ861" t="s">
        <v>868</v>
      </c>
      <c r="CR861" t="s">
        <v>869</v>
      </c>
      <c r="CS861" t="s">
        <v>160</v>
      </c>
      <c r="CT861" t="s">
        <v>860</v>
      </c>
      <c r="CU861" t="s">
        <v>851</v>
      </c>
      <c r="CV861" t="s">
        <v>161</v>
      </c>
      <c r="CW861">
        <v>2020</v>
      </c>
      <c r="CX861">
        <v>6</v>
      </c>
      <c r="CY861" t="s">
        <v>74</v>
      </c>
      <c r="CZ861" t="s">
        <v>76</v>
      </c>
      <c r="DA861" t="s">
        <v>70</v>
      </c>
      <c r="DB861" t="s">
        <v>70</v>
      </c>
      <c r="DC861" t="s">
        <v>86</v>
      </c>
      <c r="DD861" t="s">
        <v>163</v>
      </c>
      <c r="DE861" t="s">
        <v>162</v>
      </c>
      <c r="DF861">
        <v>1</v>
      </c>
      <c r="DG861" t="s">
        <v>991</v>
      </c>
      <c r="DH861" t="s">
        <v>75</v>
      </c>
      <c r="DI861" t="s">
        <v>75</v>
      </c>
      <c r="DJ861" t="s">
        <v>75</v>
      </c>
      <c r="DK861" t="s">
        <v>75</v>
      </c>
    </row>
    <row r="862" spans="1:115" x14ac:dyDescent="0.35">
      <c r="A862" t="s">
        <v>860</v>
      </c>
      <c r="B862" t="s">
        <v>985</v>
      </c>
      <c r="C862" t="s">
        <v>986</v>
      </c>
      <c r="D862" t="s">
        <v>1091</v>
      </c>
      <c r="E862" t="s">
        <v>988</v>
      </c>
      <c r="F862" t="s">
        <v>989</v>
      </c>
      <c r="G862" t="s">
        <v>242</v>
      </c>
      <c r="H862" t="s">
        <v>1024</v>
      </c>
      <c r="I862" t="s">
        <v>563</v>
      </c>
      <c r="J862" t="s">
        <v>1092</v>
      </c>
      <c r="K862" t="s">
        <v>75</v>
      </c>
      <c r="L862" t="s">
        <v>242</v>
      </c>
      <c r="M862" t="s">
        <v>242</v>
      </c>
      <c r="N862" t="s">
        <v>990</v>
      </c>
      <c r="O862">
        <v>1140</v>
      </c>
      <c r="P862">
        <v>1140</v>
      </c>
      <c r="Q862">
        <v>4644</v>
      </c>
      <c r="R862">
        <v>3335</v>
      </c>
      <c r="S862">
        <v>2116</v>
      </c>
      <c r="T862">
        <v>5284</v>
      </c>
      <c r="U862">
        <v>-169</v>
      </c>
      <c r="V862">
        <v>0</v>
      </c>
      <c r="W862">
        <v>4644</v>
      </c>
      <c r="X862">
        <v>2059</v>
      </c>
      <c r="Y862">
        <v>1169</v>
      </c>
      <c r="Z862">
        <v>5284</v>
      </c>
      <c r="AA862">
        <v>-2585</v>
      </c>
      <c r="AB862">
        <v>1</v>
      </c>
      <c r="AC862">
        <v>2</v>
      </c>
      <c r="AD862">
        <v>3</v>
      </c>
      <c r="AE862">
        <v>7</v>
      </c>
      <c r="AF862">
        <v>21</v>
      </c>
      <c r="AG862">
        <v>2</v>
      </c>
      <c r="AH862">
        <v>1</v>
      </c>
      <c r="AI862">
        <v>2</v>
      </c>
      <c r="AJ862">
        <v>3</v>
      </c>
      <c r="AK862">
        <v>5</v>
      </c>
      <c r="AL862">
        <v>20</v>
      </c>
      <c r="AM862">
        <v>2</v>
      </c>
      <c r="AN862">
        <v>0</v>
      </c>
      <c r="AO862">
        <v>2</v>
      </c>
      <c r="AP862">
        <v>2</v>
      </c>
      <c r="AQ862">
        <v>2</v>
      </c>
      <c r="AR862">
        <v>6</v>
      </c>
      <c r="AS862">
        <v>0</v>
      </c>
      <c r="AT862">
        <v>833</v>
      </c>
      <c r="AU862">
        <v>1018</v>
      </c>
      <c r="AV862">
        <v>3111</v>
      </c>
      <c r="AW862">
        <v>2900</v>
      </c>
      <c r="AX862">
        <v>3638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1299</v>
      </c>
      <c r="BI862">
        <v>0</v>
      </c>
      <c r="BJ862">
        <v>2873</v>
      </c>
      <c r="BK862">
        <v>0</v>
      </c>
      <c r="BL862">
        <v>0</v>
      </c>
      <c r="BM862">
        <v>0</v>
      </c>
      <c r="BN862">
        <v>1263</v>
      </c>
      <c r="BO862">
        <v>0</v>
      </c>
      <c r="BP862">
        <v>1909</v>
      </c>
      <c r="BQ862">
        <v>1299</v>
      </c>
      <c r="BR862">
        <v>0</v>
      </c>
      <c r="BS862">
        <v>1299</v>
      </c>
      <c r="BT862">
        <v>0</v>
      </c>
      <c r="BU862">
        <v>5</v>
      </c>
      <c r="BV862">
        <v>2</v>
      </c>
      <c r="BW862">
        <v>1</v>
      </c>
      <c r="BX862">
        <v>2</v>
      </c>
      <c r="BY862">
        <v>0</v>
      </c>
      <c r="BZ862">
        <v>1</v>
      </c>
      <c r="CA862">
        <v>0</v>
      </c>
      <c r="CB862">
        <v>3</v>
      </c>
      <c r="CC862">
        <v>2</v>
      </c>
      <c r="CD862">
        <v>3</v>
      </c>
      <c r="CE862">
        <v>2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 t="s">
        <v>2</v>
      </c>
      <c r="CP862" t="s">
        <v>44</v>
      </c>
      <c r="CQ862" t="s">
        <v>868</v>
      </c>
      <c r="CR862" t="s">
        <v>869</v>
      </c>
      <c r="CS862" t="s">
        <v>561</v>
      </c>
      <c r="CT862" t="s">
        <v>860</v>
      </c>
      <c r="CU862" t="s">
        <v>851</v>
      </c>
      <c r="CV862" t="s">
        <v>563</v>
      </c>
      <c r="CW862">
        <v>2019</v>
      </c>
      <c r="CX862">
        <v>1</v>
      </c>
      <c r="CY862" t="s">
        <v>74</v>
      </c>
      <c r="CZ862" t="s">
        <v>566</v>
      </c>
      <c r="DA862" t="s">
        <v>70</v>
      </c>
      <c r="DB862" t="s">
        <v>560</v>
      </c>
      <c r="DC862" t="s">
        <v>562</v>
      </c>
      <c r="DD862" t="s">
        <v>565</v>
      </c>
      <c r="DE862" t="s">
        <v>564</v>
      </c>
      <c r="DF862">
        <v>2</v>
      </c>
      <c r="DG862" t="s">
        <v>991</v>
      </c>
      <c r="DH862" t="s">
        <v>75</v>
      </c>
      <c r="DI862" t="s">
        <v>75</v>
      </c>
      <c r="DJ862" t="s">
        <v>75</v>
      </c>
      <c r="DK862" t="s">
        <v>75</v>
      </c>
    </row>
    <row r="863" spans="1:115" x14ac:dyDescent="0.35">
      <c r="A863" t="s">
        <v>860</v>
      </c>
      <c r="B863" t="s">
        <v>985</v>
      </c>
      <c r="C863" t="s">
        <v>1017</v>
      </c>
      <c r="D863" t="s">
        <v>1018</v>
      </c>
      <c r="E863" t="s">
        <v>988</v>
      </c>
      <c r="F863" t="s">
        <v>1019</v>
      </c>
      <c r="G863" t="s">
        <v>242</v>
      </c>
      <c r="H863" t="s">
        <v>1024</v>
      </c>
      <c r="I863" t="s">
        <v>427</v>
      </c>
      <c r="J863" t="s">
        <v>1133</v>
      </c>
      <c r="K863" t="s">
        <v>75</v>
      </c>
      <c r="L863" t="s">
        <v>242</v>
      </c>
      <c r="M863" t="s">
        <v>242</v>
      </c>
      <c r="N863" t="s">
        <v>990</v>
      </c>
      <c r="O863">
        <v>450</v>
      </c>
      <c r="P863">
        <v>450</v>
      </c>
      <c r="Q863">
        <v>450</v>
      </c>
      <c r="R863">
        <v>1834</v>
      </c>
      <c r="S863">
        <v>1384</v>
      </c>
      <c r="T863">
        <v>0</v>
      </c>
      <c r="U863">
        <v>1834</v>
      </c>
      <c r="V863">
        <v>0</v>
      </c>
      <c r="W863">
        <v>450</v>
      </c>
      <c r="X863">
        <v>450</v>
      </c>
      <c r="Y863">
        <v>1384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2</v>
      </c>
      <c r="AL863">
        <v>0</v>
      </c>
      <c r="AM863">
        <v>0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0</v>
      </c>
      <c r="AT863">
        <v>452</v>
      </c>
      <c r="AU863">
        <v>396</v>
      </c>
      <c r="AV863">
        <v>1777</v>
      </c>
      <c r="AW863">
        <v>277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450</v>
      </c>
      <c r="BI863">
        <v>0</v>
      </c>
      <c r="BJ863">
        <v>1834</v>
      </c>
      <c r="BK863">
        <v>0</v>
      </c>
      <c r="BL863">
        <v>0</v>
      </c>
      <c r="BM863">
        <v>0</v>
      </c>
      <c r="BN863">
        <v>438</v>
      </c>
      <c r="BO863">
        <v>0</v>
      </c>
      <c r="BP863">
        <v>1810</v>
      </c>
      <c r="BQ863">
        <v>450</v>
      </c>
      <c r="BR863">
        <v>0</v>
      </c>
      <c r="BS863">
        <v>450</v>
      </c>
      <c r="BT863">
        <v>0</v>
      </c>
      <c r="BU863">
        <v>2</v>
      </c>
      <c r="BV863">
        <v>2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 t="s">
        <v>2</v>
      </c>
      <c r="CP863" t="s">
        <v>44</v>
      </c>
      <c r="CQ863" t="s">
        <v>868</v>
      </c>
      <c r="CR863" t="s">
        <v>869</v>
      </c>
      <c r="CS863" t="s">
        <v>426</v>
      </c>
      <c r="CT863" t="s">
        <v>860</v>
      </c>
      <c r="CU863" t="s">
        <v>851</v>
      </c>
      <c r="CV863" t="s">
        <v>427</v>
      </c>
      <c r="CW863">
        <v>2020</v>
      </c>
      <c r="CX863">
        <v>9</v>
      </c>
      <c r="CY863" t="s">
        <v>74</v>
      </c>
      <c r="CZ863" t="s">
        <v>388</v>
      </c>
      <c r="DA863" t="s">
        <v>70</v>
      </c>
      <c r="DB863" t="s">
        <v>393</v>
      </c>
      <c r="DC863" t="s">
        <v>387</v>
      </c>
      <c r="DD863" t="s">
        <v>429</v>
      </c>
      <c r="DE863" t="s">
        <v>428</v>
      </c>
      <c r="DF863">
        <v>2</v>
      </c>
      <c r="DG863" t="s">
        <v>991</v>
      </c>
      <c r="DH863" t="s">
        <v>75</v>
      </c>
      <c r="DI863" t="s">
        <v>75</v>
      </c>
      <c r="DJ863" t="s">
        <v>75</v>
      </c>
      <c r="DK863" t="s">
        <v>75</v>
      </c>
    </row>
    <row r="864" spans="1:115" x14ac:dyDescent="0.35">
      <c r="A864" t="s">
        <v>860</v>
      </c>
      <c r="B864" t="s">
        <v>1027</v>
      </c>
      <c r="C864" t="s">
        <v>1144</v>
      </c>
      <c r="D864" t="s">
        <v>1145</v>
      </c>
      <c r="E864" t="s">
        <v>988</v>
      </c>
      <c r="F864" t="s">
        <v>1146</v>
      </c>
      <c r="G864" t="s">
        <v>242</v>
      </c>
      <c r="H864" t="s">
        <v>1024</v>
      </c>
      <c r="I864" t="s">
        <v>465</v>
      </c>
      <c r="J864" t="s">
        <v>1233</v>
      </c>
      <c r="K864" t="s">
        <v>75</v>
      </c>
      <c r="L864" t="s">
        <v>242</v>
      </c>
      <c r="M864" t="s">
        <v>242</v>
      </c>
      <c r="N864" t="s">
        <v>990</v>
      </c>
      <c r="O864">
        <v>500</v>
      </c>
      <c r="P864">
        <v>500</v>
      </c>
      <c r="Q864">
        <v>500</v>
      </c>
      <c r="R864">
        <v>1108</v>
      </c>
      <c r="S864">
        <v>608</v>
      </c>
      <c r="T864">
        <v>0</v>
      </c>
      <c r="U864">
        <v>1108</v>
      </c>
      <c r="V864">
        <v>0</v>
      </c>
      <c r="W864">
        <v>500</v>
      </c>
      <c r="X864">
        <v>500</v>
      </c>
      <c r="Y864">
        <v>608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2</v>
      </c>
      <c r="AL864">
        <v>0</v>
      </c>
      <c r="AM864">
        <v>0</v>
      </c>
      <c r="AN864">
        <v>0</v>
      </c>
      <c r="AO864">
        <v>1</v>
      </c>
      <c r="AP864">
        <v>1</v>
      </c>
      <c r="AQ864">
        <v>1</v>
      </c>
      <c r="AR864">
        <v>0</v>
      </c>
      <c r="AS864">
        <v>0</v>
      </c>
      <c r="AT864">
        <v>273</v>
      </c>
      <c r="AU864">
        <v>260</v>
      </c>
      <c r="AV864">
        <v>1094</v>
      </c>
      <c r="AW864">
        <v>245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500</v>
      </c>
      <c r="BI864">
        <v>0</v>
      </c>
      <c r="BJ864">
        <v>1108</v>
      </c>
      <c r="BK864">
        <v>0</v>
      </c>
      <c r="BL864">
        <v>0</v>
      </c>
      <c r="BM864">
        <v>0</v>
      </c>
      <c r="BN864">
        <v>490</v>
      </c>
      <c r="BO864">
        <v>0</v>
      </c>
      <c r="BP864">
        <v>1095</v>
      </c>
      <c r="BQ864">
        <v>500</v>
      </c>
      <c r="BR864">
        <v>0</v>
      </c>
      <c r="BS864">
        <v>500</v>
      </c>
      <c r="BT864">
        <v>0</v>
      </c>
      <c r="BU864">
        <v>2</v>
      </c>
      <c r="BV864">
        <v>2</v>
      </c>
      <c r="BW864">
        <v>0</v>
      </c>
      <c r="BX864">
        <v>1</v>
      </c>
      <c r="BY864">
        <v>0</v>
      </c>
      <c r="BZ864">
        <v>1</v>
      </c>
      <c r="CA864">
        <v>0</v>
      </c>
      <c r="CB864">
        <v>1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 t="s">
        <v>2</v>
      </c>
      <c r="CP864" t="s">
        <v>44</v>
      </c>
      <c r="CQ864" t="s">
        <v>868</v>
      </c>
      <c r="CR864" t="s">
        <v>869</v>
      </c>
      <c r="CS864" t="s">
        <v>464</v>
      </c>
      <c r="CT864" t="s">
        <v>860</v>
      </c>
      <c r="CU864" t="s">
        <v>855</v>
      </c>
      <c r="CV864" t="s">
        <v>465</v>
      </c>
      <c r="CW864">
        <v>2020</v>
      </c>
      <c r="CX864">
        <v>5</v>
      </c>
      <c r="CY864" t="s">
        <v>74</v>
      </c>
      <c r="CZ864" t="s">
        <v>451</v>
      </c>
      <c r="DA864" t="s">
        <v>70</v>
      </c>
      <c r="DB864" t="s">
        <v>450</v>
      </c>
      <c r="DC864" t="s">
        <v>453</v>
      </c>
      <c r="DD864" t="s">
        <v>467</v>
      </c>
      <c r="DE864" t="s">
        <v>466</v>
      </c>
      <c r="DF864">
        <v>2</v>
      </c>
      <c r="DG864" t="s">
        <v>991</v>
      </c>
      <c r="DH864" t="s">
        <v>75</v>
      </c>
      <c r="DI864" t="s">
        <v>75</v>
      </c>
      <c r="DJ864" t="s">
        <v>75</v>
      </c>
      <c r="DK864" t="s">
        <v>75</v>
      </c>
    </row>
    <row r="865" spans="1:115" x14ac:dyDescent="0.35">
      <c r="A865" t="s">
        <v>860</v>
      </c>
      <c r="B865" t="s">
        <v>994</v>
      </c>
      <c r="C865" t="s">
        <v>1004</v>
      </c>
      <c r="D865" t="s">
        <v>1005</v>
      </c>
      <c r="E865" t="s">
        <v>988</v>
      </c>
      <c r="F865" t="s">
        <v>1006</v>
      </c>
      <c r="G865" t="s">
        <v>242</v>
      </c>
      <c r="H865" t="s">
        <v>1024</v>
      </c>
      <c r="I865" t="s">
        <v>1225</v>
      </c>
      <c r="J865" t="s">
        <v>1226</v>
      </c>
      <c r="K865" t="s">
        <v>75</v>
      </c>
      <c r="L865" t="s">
        <v>242</v>
      </c>
      <c r="M865" t="s">
        <v>304</v>
      </c>
      <c r="N865" t="s">
        <v>990</v>
      </c>
      <c r="O865">
        <v>25874</v>
      </c>
      <c r="P865">
        <v>25874</v>
      </c>
      <c r="Q865">
        <v>0</v>
      </c>
      <c r="R865">
        <v>0</v>
      </c>
      <c r="S865">
        <v>0</v>
      </c>
      <c r="T865">
        <v>0</v>
      </c>
      <c r="U865">
        <v>25874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20</v>
      </c>
      <c r="AG865">
        <v>3</v>
      </c>
      <c r="AH865">
        <v>0</v>
      </c>
      <c r="AI865">
        <v>0</v>
      </c>
      <c r="AJ865">
        <v>2</v>
      </c>
      <c r="AK865">
        <v>0</v>
      </c>
      <c r="AL865">
        <v>12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2906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21258</v>
      </c>
      <c r="BI865">
        <v>0</v>
      </c>
      <c r="BJ865">
        <v>21258</v>
      </c>
      <c r="BK865">
        <v>0</v>
      </c>
      <c r="BL865">
        <v>0</v>
      </c>
      <c r="BM865">
        <v>0</v>
      </c>
      <c r="BN865">
        <v>20381</v>
      </c>
      <c r="BO865">
        <v>0</v>
      </c>
      <c r="BP865">
        <v>20381</v>
      </c>
      <c r="BQ865">
        <v>21258</v>
      </c>
      <c r="BR865">
        <v>0</v>
      </c>
      <c r="BS865">
        <v>23819</v>
      </c>
      <c r="BT865">
        <v>0</v>
      </c>
      <c r="BU865">
        <v>0</v>
      </c>
      <c r="BV86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2</v>
      </c>
      <c r="CD865">
        <v>0</v>
      </c>
      <c r="CE865">
        <v>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 t="s">
        <v>2</v>
      </c>
      <c r="CP865" t="s">
        <v>44</v>
      </c>
      <c r="CQ865" t="s">
        <v>862</v>
      </c>
      <c r="CR865" t="s">
        <v>863</v>
      </c>
      <c r="CS865" t="s">
        <v>348</v>
      </c>
      <c r="CT865" t="s">
        <v>860</v>
      </c>
      <c r="CU865" t="s">
        <v>852</v>
      </c>
      <c r="CV865" t="s">
        <v>1225</v>
      </c>
      <c r="CW865">
        <v>2018</v>
      </c>
      <c r="CX865">
        <v>3</v>
      </c>
      <c r="CY865" t="s">
        <v>74</v>
      </c>
      <c r="CZ865" t="s">
        <v>217</v>
      </c>
      <c r="DA865" t="s">
        <v>70</v>
      </c>
      <c r="DB865" t="s">
        <v>283</v>
      </c>
      <c r="DC865" t="s">
        <v>285</v>
      </c>
      <c r="DD865" t="s">
        <v>216</v>
      </c>
      <c r="DE865" t="s">
        <v>349</v>
      </c>
      <c r="DF865">
        <v>1</v>
      </c>
      <c r="DG865" t="s">
        <v>991</v>
      </c>
      <c r="DH865" t="s">
        <v>75</v>
      </c>
      <c r="DI865" t="s">
        <v>75</v>
      </c>
      <c r="DJ865" t="s">
        <v>75</v>
      </c>
      <c r="DK865" t="s">
        <v>75</v>
      </c>
    </row>
    <row r="866" spans="1:115" x14ac:dyDescent="0.35">
      <c r="A866" t="s">
        <v>860</v>
      </c>
      <c r="B866" t="s">
        <v>994</v>
      </c>
      <c r="C866" t="s">
        <v>1004</v>
      </c>
      <c r="D866" t="s">
        <v>1005</v>
      </c>
      <c r="E866" t="s">
        <v>988</v>
      </c>
      <c r="F866" t="s">
        <v>1006</v>
      </c>
      <c r="G866" t="s">
        <v>242</v>
      </c>
      <c r="H866" t="s">
        <v>1024</v>
      </c>
      <c r="I866" t="s">
        <v>304</v>
      </c>
      <c r="J866" t="s">
        <v>1009</v>
      </c>
      <c r="K866" t="s">
        <v>75</v>
      </c>
      <c r="L866" t="s">
        <v>242</v>
      </c>
      <c r="M866" t="s">
        <v>304</v>
      </c>
      <c r="N866" t="s">
        <v>990</v>
      </c>
      <c r="O866">
        <v>4712</v>
      </c>
      <c r="P866">
        <v>4712</v>
      </c>
      <c r="Q866">
        <v>4626</v>
      </c>
      <c r="R866">
        <v>7728</v>
      </c>
      <c r="S866">
        <v>6262</v>
      </c>
      <c r="T866">
        <v>0</v>
      </c>
      <c r="U866">
        <v>7814</v>
      </c>
      <c r="V866">
        <v>0</v>
      </c>
      <c r="W866">
        <v>0</v>
      </c>
      <c r="X866">
        <v>1013</v>
      </c>
      <c r="Y866">
        <v>6262</v>
      </c>
      <c r="Z866">
        <v>0</v>
      </c>
      <c r="AA866">
        <v>1013</v>
      </c>
      <c r="AB866">
        <v>2</v>
      </c>
      <c r="AC866">
        <v>3</v>
      </c>
      <c r="AD866">
        <v>12</v>
      </c>
      <c r="AE866">
        <v>20</v>
      </c>
      <c r="AF866">
        <v>2</v>
      </c>
      <c r="AG866">
        <v>11</v>
      </c>
      <c r="AH866">
        <v>1</v>
      </c>
      <c r="AI866">
        <v>3</v>
      </c>
      <c r="AJ866">
        <v>8</v>
      </c>
      <c r="AK866">
        <v>14</v>
      </c>
      <c r="AL866">
        <v>2</v>
      </c>
      <c r="AM866">
        <v>6</v>
      </c>
      <c r="AN866">
        <v>0</v>
      </c>
      <c r="AO866">
        <v>0</v>
      </c>
      <c r="AP866">
        <v>1</v>
      </c>
      <c r="AQ866">
        <v>6</v>
      </c>
      <c r="AR866">
        <v>0</v>
      </c>
      <c r="AS866">
        <v>1</v>
      </c>
      <c r="AT866">
        <v>1873</v>
      </c>
      <c r="AU866">
        <v>1582</v>
      </c>
      <c r="AV866">
        <v>7068</v>
      </c>
      <c r="AW866">
        <v>4608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3979</v>
      </c>
      <c r="BI866">
        <v>3660</v>
      </c>
      <c r="BJ866">
        <v>5121</v>
      </c>
      <c r="BK866">
        <v>0</v>
      </c>
      <c r="BL866">
        <v>0</v>
      </c>
      <c r="BM866">
        <v>0</v>
      </c>
      <c r="BN866">
        <v>3731</v>
      </c>
      <c r="BO866">
        <v>3660</v>
      </c>
      <c r="BP866">
        <v>4869</v>
      </c>
      <c r="BQ866">
        <v>3979</v>
      </c>
      <c r="BR866">
        <v>3660</v>
      </c>
      <c r="BS866">
        <v>4591</v>
      </c>
      <c r="BT866">
        <v>3972</v>
      </c>
      <c r="BU866">
        <v>3</v>
      </c>
      <c r="BV866">
        <v>3</v>
      </c>
      <c r="BW866">
        <v>2</v>
      </c>
      <c r="BX866">
        <v>0</v>
      </c>
      <c r="BY866">
        <v>1</v>
      </c>
      <c r="BZ866">
        <v>0</v>
      </c>
      <c r="CA866">
        <v>1</v>
      </c>
      <c r="CB866">
        <v>4</v>
      </c>
      <c r="CC866">
        <v>5</v>
      </c>
      <c r="CD866">
        <v>4</v>
      </c>
      <c r="CE866">
        <v>6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 t="s">
        <v>2</v>
      </c>
      <c r="CP866" t="s">
        <v>44</v>
      </c>
      <c r="CQ866" t="s">
        <v>864</v>
      </c>
      <c r="CR866" t="s">
        <v>865</v>
      </c>
      <c r="CS866" t="s">
        <v>352</v>
      </c>
      <c r="CT866" t="s">
        <v>860</v>
      </c>
      <c r="CU866" t="s">
        <v>852</v>
      </c>
      <c r="CV866" t="s">
        <v>353</v>
      </c>
      <c r="CW866">
        <v>2019</v>
      </c>
      <c r="CX866">
        <v>10</v>
      </c>
      <c r="CY866" t="s">
        <v>74</v>
      </c>
      <c r="CZ866" t="s">
        <v>217</v>
      </c>
      <c r="DA866" t="s">
        <v>70</v>
      </c>
      <c r="DB866" t="s">
        <v>283</v>
      </c>
      <c r="DC866" t="s">
        <v>285</v>
      </c>
      <c r="DD866" t="s">
        <v>216</v>
      </c>
      <c r="DE866" t="s">
        <v>354</v>
      </c>
      <c r="DF866">
        <v>4</v>
      </c>
      <c r="DG866" t="s">
        <v>991</v>
      </c>
      <c r="DH866" t="s">
        <v>75</v>
      </c>
      <c r="DI866" t="s">
        <v>75</v>
      </c>
      <c r="DJ866" t="s">
        <v>75</v>
      </c>
      <c r="DK866" t="s">
        <v>75</v>
      </c>
    </row>
    <row r="867" spans="1:115" x14ac:dyDescent="0.35">
      <c r="A867" t="s">
        <v>860</v>
      </c>
      <c r="B867" t="s">
        <v>985</v>
      </c>
      <c r="C867" t="s">
        <v>986</v>
      </c>
      <c r="D867" t="s">
        <v>987</v>
      </c>
      <c r="E867" t="s">
        <v>988</v>
      </c>
      <c r="F867" t="s">
        <v>989</v>
      </c>
      <c r="G867" t="s">
        <v>242</v>
      </c>
      <c r="H867" t="s">
        <v>1024</v>
      </c>
      <c r="I867" t="s">
        <v>120</v>
      </c>
      <c r="J867" t="s">
        <v>1058</v>
      </c>
      <c r="K867" t="s">
        <v>75</v>
      </c>
      <c r="L867" t="s">
        <v>242</v>
      </c>
      <c r="M867" t="s">
        <v>242</v>
      </c>
      <c r="N867" t="s">
        <v>990</v>
      </c>
      <c r="O867">
        <v>1515</v>
      </c>
      <c r="P867">
        <v>1515</v>
      </c>
      <c r="Q867">
        <v>1514</v>
      </c>
      <c r="R867">
        <v>2866</v>
      </c>
      <c r="S867">
        <v>2826</v>
      </c>
      <c r="T867">
        <v>1219</v>
      </c>
      <c r="U867">
        <v>2867</v>
      </c>
      <c r="V867">
        <v>0</v>
      </c>
      <c r="W867">
        <v>0</v>
      </c>
      <c r="X867">
        <v>0</v>
      </c>
      <c r="Y867">
        <v>1512</v>
      </c>
      <c r="Z867">
        <v>1219</v>
      </c>
      <c r="AA867">
        <v>0</v>
      </c>
      <c r="AB867">
        <v>0</v>
      </c>
      <c r="AC867">
        <v>2</v>
      </c>
      <c r="AD867">
        <v>2</v>
      </c>
      <c r="AE867">
        <v>10</v>
      </c>
      <c r="AF867">
        <v>11</v>
      </c>
      <c r="AG867">
        <v>0</v>
      </c>
      <c r="AH867">
        <v>0</v>
      </c>
      <c r="AI867">
        <v>2</v>
      </c>
      <c r="AJ867">
        <v>2</v>
      </c>
      <c r="AK867">
        <v>10</v>
      </c>
      <c r="AL867">
        <v>8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0</v>
      </c>
      <c r="AT867">
        <v>707</v>
      </c>
      <c r="AU867">
        <v>697</v>
      </c>
      <c r="AV867">
        <v>2849</v>
      </c>
      <c r="AW867">
        <v>2813</v>
      </c>
      <c r="AX867">
        <v>648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1514</v>
      </c>
      <c r="BI867">
        <v>1512</v>
      </c>
      <c r="BJ867">
        <v>2828</v>
      </c>
      <c r="BK867">
        <v>0</v>
      </c>
      <c r="BL867">
        <v>0</v>
      </c>
      <c r="BM867">
        <v>0</v>
      </c>
      <c r="BN867">
        <v>1485</v>
      </c>
      <c r="BO867">
        <v>1512</v>
      </c>
      <c r="BP867">
        <v>2795</v>
      </c>
      <c r="BQ867">
        <v>1514</v>
      </c>
      <c r="BR867">
        <v>1512</v>
      </c>
      <c r="BS867">
        <v>1429</v>
      </c>
      <c r="BT867">
        <v>1487</v>
      </c>
      <c r="BU867">
        <v>1</v>
      </c>
      <c r="BV867">
        <v>2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2</v>
      </c>
      <c r="CC867">
        <v>0</v>
      </c>
      <c r="CD867">
        <v>2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 t="s">
        <v>2</v>
      </c>
      <c r="CP867" t="s">
        <v>44</v>
      </c>
      <c r="CQ867" t="s">
        <v>866</v>
      </c>
      <c r="CR867" t="s">
        <v>867</v>
      </c>
      <c r="CS867" t="s">
        <v>119</v>
      </c>
      <c r="CT867" t="s">
        <v>860</v>
      </c>
      <c r="CU867" t="s">
        <v>851</v>
      </c>
      <c r="CV867" t="s">
        <v>120</v>
      </c>
      <c r="CW867">
        <v>2019</v>
      </c>
      <c r="CX867">
        <v>3</v>
      </c>
      <c r="CY867" t="s">
        <v>74</v>
      </c>
      <c r="CZ867" t="s">
        <v>76</v>
      </c>
      <c r="DA867" t="s">
        <v>70</v>
      </c>
      <c r="DB867" t="s">
        <v>70</v>
      </c>
      <c r="DC867" t="s">
        <v>72</v>
      </c>
      <c r="DD867" t="s">
        <v>122</v>
      </c>
      <c r="DE867" t="s">
        <v>121</v>
      </c>
      <c r="DF867">
        <v>2</v>
      </c>
      <c r="DG867" t="s">
        <v>991</v>
      </c>
      <c r="DH867" t="s">
        <v>75</v>
      </c>
      <c r="DI867" t="s">
        <v>75</v>
      </c>
      <c r="DJ867" t="s">
        <v>75</v>
      </c>
      <c r="DK867" t="s">
        <v>75</v>
      </c>
    </row>
    <row r="868" spans="1:115" x14ac:dyDescent="0.35">
      <c r="A868" t="s">
        <v>860</v>
      </c>
      <c r="B868" t="s">
        <v>1027</v>
      </c>
      <c r="C868" t="s">
        <v>1028</v>
      </c>
      <c r="D868" t="s">
        <v>1230</v>
      </c>
      <c r="E868" t="s">
        <v>988</v>
      </c>
      <c r="F868" t="s">
        <v>1029</v>
      </c>
      <c r="G868" t="s">
        <v>242</v>
      </c>
      <c r="H868" t="s">
        <v>1024</v>
      </c>
      <c r="I868" t="s">
        <v>1231</v>
      </c>
      <c r="J868" t="s">
        <v>1232</v>
      </c>
      <c r="K868" t="s">
        <v>75</v>
      </c>
      <c r="L868" t="s">
        <v>242</v>
      </c>
      <c r="M868" t="s">
        <v>242</v>
      </c>
      <c r="N868" t="s">
        <v>990</v>
      </c>
      <c r="O868">
        <v>-983</v>
      </c>
      <c r="P868">
        <v>-983</v>
      </c>
      <c r="Q868">
        <v>3160</v>
      </c>
      <c r="R868">
        <v>23286</v>
      </c>
      <c r="S868">
        <v>19725</v>
      </c>
      <c r="T868">
        <v>5267</v>
      </c>
      <c r="U868">
        <v>19143</v>
      </c>
      <c r="V868">
        <v>0</v>
      </c>
      <c r="W868">
        <v>0</v>
      </c>
      <c r="X868">
        <v>186</v>
      </c>
      <c r="Y868">
        <v>7134</v>
      </c>
      <c r="Z868">
        <v>5267</v>
      </c>
      <c r="AA868">
        <v>186</v>
      </c>
      <c r="AB868">
        <v>0</v>
      </c>
      <c r="AC868">
        <v>5</v>
      </c>
      <c r="AD868">
        <v>9</v>
      </c>
      <c r="AE868">
        <v>6</v>
      </c>
      <c r="AF868">
        <v>5</v>
      </c>
      <c r="AG868">
        <v>4</v>
      </c>
      <c r="AH868">
        <v>0</v>
      </c>
      <c r="AI868">
        <v>5</v>
      </c>
      <c r="AJ868">
        <v>9</v>
      </c>
      <c r="AK868">
        <v>6</v>
      </c>
      <c r="AL868">
        <v>5</v>
      </c>
      <c r="AM868">
        <v>4</v>
      </c>
      <c r="AN868">
        <v>0</v>
      </c>
      <c r="AO868">
        <v>0</v>
      </c>
      <c r="AP868">
        <v>0</v>
      </c>
      <c r="AQ868">
        <v>3</v>
      </c>
      <c r="AR868">
        <v>2</v>
      </c>
      <c r="AS868">
        <v>0</v>
      </c>
      <c r="AT868">
        <v>5054</v>
      </c>
      <c r="AU868">
        <v>5132</v>
      </c>
      <c r="AV868">
        <v>21531</v>
      </c>
      <c r="AW868">
        <v>13047</v>
      </c>
      <c r="AX868">
        <v>512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2726</v>
      </c>
      <c r="BI868">
        <v>2653</v>
      </c>
      <c r="BJ868">
        <v>20418</v>
      </c>
      <c r="BK868">
        <v>0</v>
      </c>
      <c r="BL868">
        <v>0</v>
      </c>
      <c r="BM868">
        <v>0</v>
      </c>
      <c r="BN868">
        <v>2612</v>
      </c>
      <c r="BO868">
        <v>2653</v>
      </c>
      <c r="BP868">
        <v>16715</v>
      </c>
      <c r="BQ868">
        <v>2726</v>
      </c>
      <c r="BR868">
        <v>2653</v>
      </c>
      <c r="BS868">
        <v>2717</v>
      </c>
      <c r="BT868">
        <v>2632</v>
      </c>
      <c r="BU868">
        <v>6</v>
      </c>
      <c r="BV868">
        <v>5</v>
      </c>
      <c r="BW868">
        <v>4</v>
      </c>
      <c r="BX868">
        <v>0</v>
      </c>
      <c r="BY868">
        <v>0</v>
      </c>
      <c r="BZ868">
        <v>0</v>
      </c>
      <c r="CA868">
        <v>0</v>
      </c>
      <c r="CB868">
        <v>5</v>
      </c>
      <c r="CC868">
        <v>4</v>
      </c>
      <c r="CD868">
        <v>5</v>
      </c>
      <c r="CE868">
        <v>4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 t="s">
        <v>2</v>
      </c>
      <c r="CP868" t="s">
        <v>44</v>
      </c>
      <c r="CQ868" t="s">
        <v>866</v>
      </c>
      <c r="CR868" t="s">
        <v>867</v>
      </c>
      <c r="CS868" t="s">
        <v>457</v>
      </c>
      <c r="CT868" t="s">
        <v>860</v>
      </c>
      <c r="CU868" t="s">
        <v>855</v>
      </c>
      <c r="CV868" t="s">
        <v>459</v>
      </c>
      <c r="CW868">
        <v>2019</v>
      </c>
      <c r="CX868">
        <v>9</v>
      </c>
      <c r="CY868" t="s">
        <v>74</v>
      </c>
      <c r="CZ868" t="s">
        <v>451</v>
      </c>
      <c r="DA868" t="s">
        <v>70</v>
      </c>
      <c r="DB868" t="s">
        <v>450</v>
      </c>
      <c r="DC868" t="s">
        <v>458</v>
      </c>
      <c r="DD868" t="s">
        <v>461</v>
      </c>
      <c r="DE868" t="s">
        <v>460</v>
      </c>
      <c r="DF868">
        <v>5</v>
      </c>
      <c r="DG868" t="s">
        <v>991</v>
      </c>
      <c r="DH868" t="s">
        <v>75</v>
      </c>
      <c r="DI868" t="s">
        <v>75</v>
      </c>
      <c r="DJ868" t="s">
        <v>75</v>
      </c>
      <c r="DK868" t="s">
        <v>75</v>
      </c>
    </row>
    <row r="869" spans="1:115" x14ac:dyDescent="0.35">
      <c r="A869" t="s">
        <v>860</v>
      </c>
      <c r="B869" t="s">
        <v>985</v>
      </c>
      <c r="C869" t="s">
        <v>986</v>
      </c>
      <c r="D869" t="s">
        <v>987</v>
      </c>
      <c r="E869" t="s">
        <v>988</v>
      </c>
      <c r="F869" t="s">
        <v>989</v>
      </c>
      <c r="G869" t="s">
        <v>242</v>
      </c>
      <c r="H869" t="s">
        <v>1024</v>
      </c>
      <c r="I869" t="s">
        <v>202</v>
      </c>
      <c r="J869" t="s">
        <v>1084</v>
      </c>
      <c r="K869" t="s">
        <v>75</v>
      </c>
      <c r="L869" t="s">
        <v>242</v>
      </c>
      <c r="M869" t="s">
        <v>242</v>
      </c>
      <c r="N869" t="s">
        <v>990</v>
      </c>
      <c r="O869">
        <v>526</v>
      </c>
      <c r="P869">
        <v>526</v>
      </c>
      <c r="Q869">
        <v>0</v>
      </c>
      <c r="R869">
        <v>0</v>
      </c>
      <c r="S869">
        <v>0</v>
      </c>
      <c r="T869">
        <v>0</v>
      </c>
      <c r="U869">
        <v>526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72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482</v>
      </c>
      <c r="BI869">
        <v>0</v>
      </c>
      <c r="BJ869">
        <v>482</v>
      </c>
      <c r="BK869">
        <v>0</v>
      </c>
      <c r="BL869">
        <v>0</v>
      </c>
      <c r="BM869">
        <v>0</v>
      </c>
      <c r="BN869">
        <v>469</v>
      </c>
      <c r="BO869">
        <v>0</v>
      </c>
      <c r="BP869">
        <v>469</v>
      </c>
      <c r="BQ869">
        <v>482</v>
      </c>
      <c r="BR869">
        <v>0</v>
      </c>
      <c r="BS869">
        <v>525</v>
      </c>
      <c r="BT869">
        <v>0</v>
      </c>
      <c r="BU869">
        <v>0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 t="s">
        <v>2</v>
      </c>
      <c r="CP869" t="s">
        <v>44</v>
      </c>
      <c r="CQ869" t="s">
        <v>868</v>
      </c>
      <c r="CR869" t="s">
        <v>869</v>
      </c>
      <c r="CS869" t="s">
        <v>201</v>
      </c>
      <c r="CT869" t="s">
        <v>860</v>
      </c>
      <c r="CU869" t="s">
        <v>851</v>
      </c>
      <c r="CV869" t="s">
        <v>202</v>
      </c>
      <c r="CW869">
        <v>2021</v>
      </c>
      <c r="CX869">
        <v>2</v>
      </c>
      <c r="CY869" t="s">
        <v>74</v>
      </c>
      <c r="CZ869" t="s">
        <v>76</v>
      </c>
      <c r="DA869" t="s">
        <v>70</v>
      </c>
      <c r="DB869" t="s">
        <v>70</v>
      </c>
      <c r="DC869" t="s">
        <v>72</v>
      </c>
      <c r="DD869" t="s">
        <v>95</v>
      </c>
      <c r="DE869" t="s">
        <v>203</v>
      </c>
      <c r="DF869">
        <v>1</v>
      </c>
      <c r="DG869" t="s">
        <v>991</v>
      </c>
      <c r="DH869" t="s">
        <v>75</v>
      </c>
      <c r="DI869" t="s">
        <v>75</v>
      </c>
      <c r="DJ869" t="s">
        <v>75</v>
      </c>
      <c r="DK869" t="s">
        <v>75</v>
      </c>
    </row>
    <row r="870" spans="1:115" x14ac:dyDescent="0.35">
      <c r="A870" t="s">
        <v>860</v>
      </c>
      <c r="B870" t="s">
        <v>985</v>
      </c>
      <c r="C870" t="s">
        <v>1017</v>
      </c>
      <c r="D870" t="s">
        <v>1018</v>
      </c>
      <c r="E870" t="s">
        <v>988</v>
      </c>
      <c r="F870" t="s">
        <v>1019</v>
      </c>
      <c r="G870" t="s">
        <v>242</v>
      </c>
      <c r="H870" t="s">
        <v>1024</v>
      </c>
      <c r="I870" t="s">
        <v>390</v>
      </c>
      <c r="J870" t="s">
        <v>1020</v>
      </c>
      <c r="K870" t="s">
        <v>75</v>
      </c>
      <c r="L870" t="s">
        <v>242</v>
      </c>
      <c r="M870" t="s">
        <v>390</v>
      </c>
      <c r="N870" t="s">
        <v>990</v>
      </c>
      <c r="O870">
        <v>450</v>
      </c>
      <c r="P870">
        <v>450</v>
      </c>
      <c r="Q870">
        <v>450</v>
      </c>
      <c r="R870">
        <v>1110</v>
      </c>
      <c r="S870">
        <v>1983</v>
      </c>
      <c r="T870">
        <v>1110</v>
      </c>
      <c r="U870">
        <v>1110</v>
      </c>
      <c r="V870">
        <v>0</v>
      </c>
      <c r="W870">
        <v>0</v>
      </c>
      <c r="X870">
        <v>0</v>
      </c>
      <c r="Y870">
        <v>873</v>
      </c>
      <c r="Z870">
        <v>0</v>
      </c>
      <c r="AA870">
        <v>0</v>
      </c>
      <c r="AB870">
        <v>1</v>
      </c>
      <c r="AC870">
        <v>0</v>
      </c>
      <c r="AD870">
        <v>1</v>
      </c>
      <c r="AE870">
        <v>1</v>
      </c>
      <c r="AF870">
        <v>1</v>
      </c>
      <c r="AG870">
        <v>2</v>
      </c>
      <c r="AH870">
        <v>1</v>
      </c>
      <c r="AI870">
        <v>0</v>
      </c>
      <c r="AJ870">
        <v>1</v>
      </c>
      <c r="AK870">
        <v>1</v>
      </c>
      <c r="AL870">
        <v>1</v>
      </c>
      <c r="AM870">
        <v>2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274</v>
      </c>
      <c r="AU870">
        <v>634</v>
      </c>
      <c r="AV870">
        <v>1835</v>
      </c>
      <c r="AW870">
        <v>1259</v>
      </c>
      <c r="AX870">
        <v>1110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450</v>
      </c>
      <c r="BI870">
        <v>450</v>
      </c>
      <c r="BJ870">
        <v>1983</v>
      </c>
      <c r="BK870">
        <v>0</v>
      </c>
      <c r="BL870">
        <v>0</v>
      </c>
      <c r="BM870">
        <v>0</v>
      </c>
      <c r="BN870">
        <v>441</v>
      </c>
      <c r="BO870">
        <v>450</v>
      </c>
      <c r="BP870">
        <v>1096</v>
      </c>
      <c r="BQ870">
        <v>450</v>
      </c>
      <c r="BR870">
        <v>450</v>
      </c>
      <c r="BS870">
        <v>450</v>
      </c>
      <c r="BT870">
        <v>450</v>
      </c>
      <c r="BU870">
        <v>3</v>
      </c>
      <c r="BV870">
        <v>2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 t="s">
        <v>2</v>
      </c>
      <c r="CP870" t="s">
        <v>44</v>
      </c>
      <c r="CQ870" t="s">
        <v>868</v>
      </c>
      <c r="CR870" t="s">
        <v>869</v>
      </c>
      <c r="CS870" t="s">
        <v>386</v>
      </c>
      <c r="CT870" t="s">
        <v>860</v>
      </c>
      <c r="CU870" t="s">
        <v>851</v>
      </c>
      <c r="CV870" t="s">
        <v>390</v>
      </c>
      <c r="CW870">
        <v>1981</v>
      </c>
      <c r="CX870">
        <v>3</v>
      </c>
      <c r="CY870" t="s">
        <v>74</v>
      </c>
      <c r="CZ870" t="s">
        <v>388</v>
      </c>
      <c r="DA870" t="s">
        <v>70</v>
      </c>
      <c r="DB870" t="s">
        <v>386</v>
      </c>
      <c r="DC870" t="s">
        <v>387</v>
      </c>
      <c r="DD870" t="s">
        <v>392</v>
      </c>
      <c r="DE870" t="s">
        <v>391</v>
      </c>
      <c r="DF870">
        <v>2</v>
      </c>
      <c r="DG870" t="s">
        <v>991</v>
      </c>
      <c r="DH870" t="s">
        <v>75</v>
      </c>
      <c r="DI870" t="s">
        <v>75</v>
      </c>
      <c r="DJ870" t="s">
        <v>75</v>
      </c>
      <c r="DK870" t="s">
        <v>75</v>
      </c>
    </row>
    <row r="871" spans="1:115" x14ac:dyDescent="0.35">
      <c r="A871" t="s">
        <v>860</v>
      </c>
      <c r="B871" t="s">
        <v>985</v>
      </c>
      <c r="C871" t="s">
        <v>986</v>
      </c>
      <c r="D871" t="s">
        <v>1124</v>
      </c>
      <c r="E871" t="s">
        <v>988</v>
      </c>
      <c r="F871" t="s">
        <v>989</v>
      </c>
      <c r="G871" t="s">
        <v>242</v>
      </c>
      <c r="H871" t="s">
        <v>1024</v>
      </c>
      <c r="I871" t="s">
        <v>665</v>
      </c>
      <c r="J871" t="s">
        <v>1171</v>
      </c>
      <c r="K871" t="s">
        <v>75</v>
      </c>
      <c r="L871" t="s">
        <v>242</v>
      </c>
      <c r="M871" t="s">
        <v>242</v>
      </c>
      <c r="N871" t="s">
        <v>990</v>
      </c>
      <c r="O871">
        <v>648</v>
      </c>
      <c r="P871">
        <v>648</v>
      </c>
      <c r="Q871">
        <v>0</v>
      </c>
      <c r="R871">
        <v>1172</v>
      </c>
      <c r="S871">
        <v>501</v>
      </c>
      <c r="T871">
        <v>0</v>
      </c>
      <c r="U871">
        <v>1820</v>
      </c>
      <c r="V871">
        <v>0</v>
      </c>
      <c r="W871">
        <v>0</v>
      </c>
      <c r="X871">
        <v>648</v>
      </c>
      <c r="Y871">
        <v>501</v>
      </c>
      <c r="Z871">
        <v>0</v>
      </c>
      <c r="AA871">
        <v>648</v>
      </c>
      <c r="AB871">
        <v>5</v>
      </c>
      <c r="AC871">
        <v>4</v>
      </c>
      <c r="AD871">
        <v>8</v>
      </c>
      <c r="AE871">
        <v>2</v>
      </c>
      <c r="AF871">
        <v>0</v>
      </c>
      <c r="AG871">
        <v>9</v>
      </c>
      <c r="AH871">
        <v>3</v>
      </c>
      <c r="AI871">
        <v>3</v>
      </c>
      <c r="AJ871">
        <v>7</v>
      </c>
      <c r="AK871">
        <v>2</v>
      </c>
      <c r="AL871">
        <v>0</v>
      </c>
      <c r="AM871">
        <v>7</v>
      </c>
      <c r="AN871">
        <v>0</v>
      </c>
      <c r="AO871">
        <v>1</v>
      </c>
      <c r="AP871">
        <v>1</v>
      </c>
      <c r="AQ871">
        <v>1</v>
      </c>
      <c r="AR871">
        <v>0</v>
      </c>
      <c r="AS871">
        <v>0</v>
      </c>
      <c r="AT871">
        <v>289</v>
      </c>
      <c r="AU871">
        <v>124</v>
      </c>
      <c r="AV871">
        <v>1002</v>
      </c>
      <c r="AW871">
        <v>3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648</v>
      </c>
      <c r="BI871">
        <v>0</v>
      </c>
      <c r="BJ871">
        <v>1149</v>
      </c>
      <c r="BK871">
        <v>0</v>
      </c>
      <c r="BL871">
        <v>0</v>
      </c>
      <c r="BM871">
        <v>0</v>
      </c>
      <c r="BN871">
        <v>621</v>
      </c>
      <c r="BO871">
        <v>0</v>
      </c>
      <c r="BP871">
        <v>1115</v>
      </c>
      <c r="BQ871">
        <v>648</v>
      </c>
      <c r="BR871">
        <v>0</v>
      </c>
      <c r="BS871">
        <v>648</v>
      </c>
      <c r="BT871">
        <v>0</v>
      </c>
      <c r="BU871">
        <v>1</v>
      </c>
      <c r="BV871">
        <v>2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6</v>
      </c>
      <c r="CC871">
        <v>7</v>
      </c>
      <c r="CD871">
        <v>6</v>
      </c>
      <c r="CE871">
        <v>7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 t="s">
        <v>2</v>
      </c>
      <c r="CP871" t="s">
        <v>44</v>
      </c>
      <c r="CQ871" t="s">
        <v>868</v>
      </c>
      <c r="CR871" t="s">
        <v>869</v>
      </c>
      <c r="CS871" t="s">
        <v>663</v>
      </c>
      <c r="CT871" t="s">
        <v>860</v>
      </c>
      <c r="CU871" t="s">
        <v>851</v>
      </c>
      <c r="CV871" t="s">
        <v>665</v>
      </c>
      <c r="CW871">
        <v>2020</v>
      </c>
      <c r="CX871">
        <v>7</v>
      </c>
      <c r="CY871" t="s">
        <v>74</v>
      </c>
      <c r="CZ871" t="s">
        <v>228</v>
      </c>
      <c r="DA871" t="s">
        <v>70</v>
      </c>
      <c r="DB871" t="s">
        <v>658</v>
      </c>
      <c r="DC871" t="s">
        <v>664</v>
      </c>
      <c r="DD871" t="s">
        <v>667</v>
      </c>
      <c r="DE871" t="s">
        <v>666</v>
      </c>
      <c r="DF871">
        <v>2</v>
      </c>
      <c r="DG871" t="s">
        <v>991</v>
      </c>
      <c r="DH871" t="s">
        <v>75</v>
      </c>
      <c r="DI871" t="s">
        <v>75</v>
      </c>
      <c r="DJ871" t="s">
        <v>75</v>
      </c>
      <c r="DK871" t="s">
        <v>75</v>
      </c>
    </row>
    <row r="872" spans="1:115" x14ac:dyDescent="0.35">
      <c r="A872" t="s">
        <v>860</v>
      </c>
      <c r="B872" t="s">
        <v>994</v>
      </c>
      <c r="C872" t="s">
        <v>1093</v>
      </c>
      <c r="D872" t="s">
        <v>1094</v>
      </c>
      <c r="E872" t="s">
        <v>988</v>
      </c>
      <c r="F872" t="s">
        <v>1095</v>
      </c>
      <c r="G872" t="s">
        <v>242</v>
      </c>
      <c r="H872" t="s">
        <v>1024</v>
      </c>
      <c r="I872" t="s">
        <v>570</v>
      </c>
      <c r="J872" t="s">
        <v>1096</v>
      </c>
      <c r="K872" t="s">
        <v>75</v>
      </c>
      <c r="L872" t="s">
        <v>242</v>
      </c>
      <c r="M872" t="s">
        <v>242</v>
      </c>
      <c r="N872" t="s">
        <v>990</v>
      </c>
      <c r="O872">
        <v>3079</v>
      </c>
      <c r="P872">
        <v>3079</v>
      </c>
      <c r="Q872">
        <v>-16475</v>
      </c>
      <c r="R872">
        <v>7999</v>
      </c>
      <c r="S872">
        <v>33453</v>
      </c>
      <c r="T872">
        <v>0</v>
      </c>
      <c r="U872">
        <v>27553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5</v>
      </c>
      <c r="AC872">
        <v>0</v>
      </c>
      <c r="AD872">
        <v>5</v>
      </c>
      <c r="AE872">
        <v>5</v>
      </c>
      <c r="AF872">
        <v>7</v>
      </c>
      <c r="AG872">
        <v>10</v>
      </c>
      <c r="AH872">
        <v>1</v>
      </c>
      <c r="AI872">
        <v>0</v>
      </c>
      <c r="AJ872">
        <v>5</v>
      </c>
      <c r="AK872">
        <v>4</v>
      </c>
      <c r="AL872">
        <v>4</v>
      </c>
      <c r="AM872">
        <v>6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5563</v>
      </c>
      <c r="AU872">
        <v>7918</v>
      </c>
      <c r="AV872">
        <v>15537</v>
      </c>
      <c r="AW872">
        <v>9060</v>
      </c>
      <c r="AX872">
        <v>0</v>
      </c>
      <c r="AY872">
        <v>0</v>
      </c>
      <c r="AZ872">
        <v>-500</v>
      </c>
      <c r="BA872">
        <v>-500</v>
      </c>
      <c r="BB872">
        <v>4643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21950</v>
      </c>
      <c r="BI872">
        <v>0</v>
      </c>
      <c r="BJ872">
        <v>46687</v>
      </c>
      <c r="BK872">
        <v>0</v>
      </c>
      <c r="BL872">
        <v>0</v>
      </c>
      <c r="BM872">
        <v>0</v>
      </c>
      <c r="BN872">
        <v>21139</v>
      </c>
      <c r="BO872">
        <v>0</v>
      </c>
      <c r="BP872">
        <v>32938</v>
      </c>
      <c r="BQ872">
        <v>21950</v>
      </c>
      <c r="BR872">
        <v>0</v>
      </c>
      <c r="BS872">
        <v>20919</v>
      </c>
      <c r="BT872">
        <v>0</v>
      </c>
      <c r="BU872">
        <v>0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6</v>
      </c>
      <c r="CD872">
        <v>1</v>
      </c>
      <c r="CE872">
        <v>6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 t="s">
        <v>2</v>
      </c>
      <c r="CP872" t="s">
        <v>44</v>
      </c>
      <c r="CQ872" t="s">
        <v>862</v>
      </c>
      <c r="CR872" t="s">
        <v>863</v>
      </c>
      <c r="CS872" t="s">
        <v>568</v>
      </c>
      <c r="CT872" t="s">
        <v>860</v>
      </c>
      <c r="CU872" t="s">
        <v>852</v>
      </c>
      <c r="CV872" t="s">
        <v>570</v>
      </c>
      <c r="CW872">
        <v>2019</v>
      </c>
      <c r="CX872">
        <v>9</v>
      </c>
      <c r="CY872" t="s">
        <v>74</v>
      </c>
      <c r="CZ872" t="s">
        <v>571</v>
      </c>
      <c r="DA872" t="s">
        <v>70</v>
      </c>
      <c r="DB872" t="s">
        <v>567</v>
      </c>
      <c r="DC872" t="s">
        <v>569</v>
      </c>
      <c r="DD872" t="s">
        <v>1286</v>
      </c>
      <c r="DE872" t="s">
        <v>1287</v>
      </c>
      <c r="DF872">
        <v>1</v>
      </c>
      <c r="DG872" t="s">
        <v>991</v>
      </c>
      <c r="DH872" t="s">
        <v>75</v>
      </c>
      <c r="DI872" t="s">
        <v>75</v>
      </c>
      <c r="DJ872" t="s">
        <v>75</v>
      </c>
      <c r="DK872" t="s">
        <v>75</v>
      </c>
    </row>
    <row r="873" spans="1:115" x14ac:dyDescent="0.35">
      <c r="A873" t="s">
        <v>860</v>
      </c>
      <c r="B873" t="s">
        <v>985</v>
      </c>
      <c r="C873" t="s">
        <v>986</v>
      </c>
      <c r="D873" t="s">
        <v>1039</v>
      </c>
      <c r="E873" t="s">
        <v>988</v>
      </c>
      <c r="F873" t="s">
        <v>989</v>
      </c>
      <c r="G873" t="s">
        <v>242</v>
      </c>
      <c r="H873" t="s">
        <v>1024</v>
      </c>
      <c r="I873" t="s">
        <v>107</v>
      </c>
      <c r="J873" t="s">
        <v>1053</v>
      </c>
      <c r="K873" t="s">
        <v>75</v>
      </c>
      <c r="L873" t="s">
        <v>242</v>
      </c>
      <c r="M873" t="s">
        <v>242</v>
      </c>
      <c r="N873" t="s">
        <v>990</v>
      </c>
      <c r="O873">
        <v>36400</v>
      </c>
      <c r="P873">
        <v>36400</v>
      </c>
      <c r="Q873">
        <v>25303</v>
      </c>
      <c r="R873">
        <v>62386</v>
      </c>
      <c r="S873">
        <v>49973</v>
      </c>
      <c r="T873">
        <v>51891</v>
      </c>
      <c r="U873">
        <v>73483</v>
      </c>
      <c r="V873">
        <v>4211</v>
      </c>
      <c r="W873">
        <v>22946</v>
      </c>
      <c r="X873">
        <v>34410</v>
      </c>
      <c r="Y873">
        <v>17590</v>
      </c>
      <c r="Z873">
        <v>28637</v>
      </c>
      <c r="AA873">
        <v>15675</v>
      </c>
      <c r="AB873">
        <v>11</v>
      </c>
      <c r="AC873">
        <v>11</v>
      </c>
      <c r="AD873">
        <v>39</v>
      </c>
      <c r="AE873">
        <v>28</v>
      </c>
      <c r="AF873">
        <v>32</v>
      </c>
      <c r="AG873">
        <v>39</v>
      </c>
      <c r="AH873">
        <v>8</v>
      </c>
      <c r="AI873">
        <v>9</v>
      </c>
      <c r="AJ873">
        <v>31</v>
      </c>
      <c r="AK873">
        <v>25</v>
      </c>
      <c r="AL873">
        <v>27</v>
      </c>
      <c r="AM873">
        <v>30</v>
      </c>
      <c r="AN873">
        <v>3</v>
      </c>
      <c r="AO873">
        <v>4</v>
      </c>
      <c r="AP873">
        <v>11</v>
      </c>
      <c r="AQ873">
        <v>11</v>
      </c>
      <c r="AR873">
        <v>7</v>
      </c>
      <c r="AS873">
        <v>10</v>
      </c>
      <c r="AT873">
        <v>19701</v>
      </c>
      <c r="AU873">
        <v>9520</v>
      </c>
      <c r="AV873">
        <v>56633</v>
      </c>
      <c r="AW873">
        <v>48630</v>
      </c>
      <c r="AX873">
        <v>40877</v>
      </c>
      <c r="AY873">
        <v>0</v>
      </c>
      <c r="AZ873">
        <v>1431</v>
      </c>
      <c r="BA873">
        <v>1431</v>
      </c>
      <c r="BB873">
        <v>5246</v>
      </c>
      <c r="BC873">
        <v>3513</v>
      </c>
      <c r="BD873">
        <v>0</v>
      </c>
      <c r="BE873">
        <v>0</v>
      </c>
      <c r="BF873">
        <v>0</v>
      </c>
      <c r="BG873">
        <v>0</v>
      </c>
      <c r="BH873">
        <v>25213</v>
      </c>
      <c r="BI873">
        <v>3955</v>
      </c>
      <c r="BJ873">
        <v>53261</v>
      </c>
      <c r="BK873">
        <v>0</v>
      </c>
      <c r="BL873">
        <v>0</v>
      </c>
      <c r="BM873">
        <v>0</v>
      </c>
      <c r="BN873">
        <v>22654</v>
      </c>
      <c r="BO873">
        <v>3955</v>
      </c>
      <c r="BP873">
        <v>47879</v>
      </c>
      <c r="BQ873">
        <v>25213</v>
      </c>
      <c r="BR873">
        <v>3955</v>
      </c>
      <c r="BS873">
        <v>26698</v>
      </c>
      <c r="BT873">
        <v>4208</v>
      </c>
      <c r="BU873">
        <v>12</v>
      </c>
      <c r="BV873">
        <v>11</v>
      </c>
      <c r="BW873">
        <v>6</v>
      </c>
      <c r="BX873">
        <v>7</v>
      </c>
      <c r="BY873">
        <v>10</v>
      </c>
      <c r="BZ873">
        <v>0</v>
      </c>
      <c r="CA873">
        <v>0</v>
      </c>
      <c r="CB873">
        <v>17</v>
      </c>
      <c r="CC873">
        <v>29</v>
      </c>
      <c r="CD873">
        <v>17</v>
      </c>
      <c r="CE873">
        <v>30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 t="s">
        <v>2</v>
      </c>
      <c r="CP873" t="s">
        <v>44</v>
      </c>
      <c r="CQ873" t="s">
        <v>864</v>
      </c>
      <c r="CR873" t="s">
        <v>865</v>
      </c>
      <c r="CS873" t="s">
        <v>106</v>
      </c>
      <c r="CT873" t="s">
        <v>860</v>
      </c>
      <c r="CU873" t="s">
        <v>851</v>
      </c>
      <c r="CV873" t="s">
        <v>107</v>
      </c>
      <c r="CW873">
        <v>2018</v>
      </c>
      <c r="CX873">
        <v>10</v>
      </c>
      <c r="CY873" t="s">
        <v>74</v>
      </c>
      <c r="CZ873" t="s">
        <v>76</v>
      </c>
      <c r="DA873" t="s">
        <v>70</v>
      </c>
      <c r="DB873" t="s">
        <v>70</v>
      </c>
      <c r="DC873" t="s">
        <v>92</v>
      </c>
      <c r="DD873" t="s">
        <v>109</v>
      </c>
      <c r="DE873" t="s">
        <v>108</v>
      </c>
      <c r="DF873">
        <v>13</v>
      </c>
      <c r="DG873" t="s">
        <v>991</v>
      </c>
      <c r="DH873" t="s">
        <v>75</v>
      </c>
      <c r="DI873" t="s">
        <v>75</v>
      </c>
      <c r="DJ873" t="s">
        <v>75</v>
      </c>
      <c r="DK873" t="s">
        <v>75</v>
      </c>
    </row>
    <row r="874" spans="1:115" x14ac:dyDescent="0.35">
      <c r="A874" t="s">
        <v>860</v>
      </c>
      <c r="B874" t="s">
        <v>994</v>
      </c>
      <c r="C874" t="s">
        <v>1004</v>
      </c>
      <c r="D874" t="s">
        <v>1005</v>
      </c>
      <c r="E874" t="s">
        <v>988</v>
      </c>
      <c r="F874" t="s">
        <v>1006</v>
      </c>
      <c r="G874" t="s">
        <v>242</v>
      </c>
      <c r="H874" t="s">
        <v>1024</v>
      </c>
      <c r="I874" t="s">
        <v>1216</v>
      </c>
      <c r="J874" t="s">
        <v>1217</v>
      </c>
      <c r="K874" t="s">
        <v>75</v>
      </c>
      <c r="L874" t="s">
        <v>242</v>
      </c>
      <c r="M874" t="s">
        <v>304</v>
      </c>
      <c r="N874" t="s">
        <v>990</v>
      </c>
      <c r="O874">
        <v>9103</v>
      </c>
      <c r="P874">
        <v>9103</v>
      </c>
      <c r="Q874">
        <v>11508</v>
      </c>
      <c r="R874">
        <v>41940</v>
      </c>
      <c r="S874">
        <v>49274</v>
      </c>
      <c r="T874">
        <v>29490</v>
      </c>
      <c r="U874">
        <v>39535</v>
      </c>
      <c r="V874">
        <v>2398</v>
      </c>
      <c r="W874">
        <v>9971</v>
      </c>
      <c r="X874">
        <v>19848</v>
      </c>
      <c r="Y874">
        <v>9377</v>
      </c>
      <c r="Z874">
        <v>29490</v>
      </c>
      <c r="AA874">
        <v>12275</v>
      </c>
      <c r="AB874">
        <v>24</v>
      </c>
      <c r="AC874">
        <v>13</v>
      </c>
      <c r="AD874">
        <v>37</v>
      </c>
      <c r="AE874">
        <v>37</v>
      </c>
      <c r="AF874">
        <v>41</v>
      </c>
      <c r="AG874">
        <v>48</v>
      </c>
      <c r="AH874">
        <v>21</v>
      </c>
      <c r="AI874">
        <v>11</v>
      </c>
      <c r="AJ874">
        <v>29</v>
      </c>
      <c r="AK874">
        <v>32</v>
      </c>
      <c r="AL874">
        <v>38</v>
      </c>
      <c r="AM874">
        <v>39</v>
      </c>
      <c r="AN874">
        <v>9</v>
      </c>
      <c r="AO874">
        <v>9</v>
      </c>
      <c r="AP874">
        <v>18</v>
      </c>
      <c r="AQ874">
        <v>12</v>
      </c>
      <c r="AR874">
        <v>21</v>
      </c>
      <c r="AS874">
        <v>18</v>
      </c>
      <c r="AT874">
        <v>8315</v>
      </c>
      <c r="AU874">
        <v>12555</v>
      </c>
      <c r="AV874">
        <v>42880</v>
      </c>
      <c r="AW874">
        <v>43196</v>
      </c>
      <c r="AX874">
        <v>14935</v>
      </c>
      <c r="AY874">
        <v>0</v>
      </c>
      <c r="AZ874">
        <v>-600</v>
      </c>
      <c r="BA874">
        <v>-600</v>
      </c>
      <c r="BB874">
        <v>17614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4686</v>
      </c>
      <c r="BI874">
        <v>952</v>
      </c>
      <c r="BJ874">
        <v>30673</v>
      </c>
      <c r="BK874">
        <v>0</v>
      </c>
      <c r="BL874">
        <v>0</v>
      </c>
      <c r="BM874">
        <v>0</v>
      </c>
      <c r="BN874">
        <v>4379</v>
      </c>
      <c r="BO874">
        <v>952</v>
      </c>
      <c r="BP874">
        <v>25528</v>
      </c>
      <c r="BQ874">
        <v>4686</v>
      </c>
      <c r="BR874">
        <v>952</v>
      </c>
      <c r="BS874">
        <v>4741</v>
      </c>
      <c r="BT874">
        <v>1000</v>
      </c>
      <c r="BU874">
        <v>27</v>
      </c>
      <c r="BV874">
        <v>21</v>
      </c>
      <c r="BW874">
        <v>18</v>
      </c>
      <c r="BX874">
        <v>18</v>
      </c>
      <c r="BY874">
        <v>18</v>
      </c>
      <c r="BZ874">
        <v>6</v>
      </c>
      <c r="CA874">
        <v>5</v>
      </c>
      <c r="CB874">
        <v>31</v>
      </c>
      <c r="CC874">
        <v>37</v>
      </c>
      <c r="CD874">
        <v>32</v>
      </c>
      <c r="CE874">
        <v>39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 t="s">
        <v>2</v>
      </c>
      <c r="CP874" t="s">
        <v>44</v>
      </c>
      <c r="CQ874" t="s">
        <v>864</v>
      </c>
      <c r="CR874" t="s">
        <v>865</v>
      </c>
      <c r="CS874" t="s">
        <v>311</v>
      </c>
      <c r="CT874" t="s">
        <v>860</v>
      </c>
      <c r="CU874" t="s">
        <v>852</v>
      </c>
      <c r="CV874" t="s">
        <v>312</v>
      </c>
      <c r="CW874">
        <v>2017</v>
      </c>
      <c r="CX874">
        <v>10</v>
      </c>
      <c r="CY874" t="s">
        <v>74</v>
      </c>
      <c r="CZ874" t="s">
        <v>217</v>
      </c>
      <c r="DA874" t="s">
        <v>70</v>
      </c>
      <c r="DB874" t="s">
        <v>283</v>
      </c>
      <c r="DC874" t="s">
        <v>285</v>
      </c>
      <c r="DD874" t="s">
        <v>314</v>
      </c>
      <c r="DE874" t="s">
        <v>313</v>
      </c>
      <c r="DF874">
        <v>27</v>
      </c>
      <c r="DG874" t="s">
        <v>991</v>
      </c>
      <c r="DH874" t="s">
        <v>75</v>
      </c>
      <c r="DI874" t="s">
        <v>75</v>
      </c>
      <c r="DJ874" t="s">
        <v>75</v>
      </c>
      <c r="DK874" t="s">
        <v>75</v>
      </c>
    </row>
    <row r="875" spans="1:115" x14ac:dyDescent="0.35">
      <c r="A875" t="s">
        <v>860</v>
      </c>
      <c r="B875" t="s">
        <v>985</v>
      </c>
      <c r="C875" t="s">
        <v>1017</v>
      </c>
      <c r="D875" t="s">
        <v>1026</v>
      </c>
      <c r="E875" t="s">
        <v>988</v>
      </c>
      <c r="F875" t="s">
        <v>1019</v>
      </c>
      <c r="G875" t="s">
        <v>242</v>
      </c>
      <c r="H875" t="s">
        <v>1024</v>
      </c>
      <c r="I875" t="s">
        <v>1292</v>
      </c>
      <c r="J875" t="s">
        <v>1293</v>
      </c>
      <c r="K875" t="s">
        <v>75</v>
      </c>
      <c r="L875" t="s">
        <v>242</v>
      </c>
      <c r="M875" t="s">
        <v>242</v>
      </c>
      <c r="N875" t="s">
        <v>990</v>
      </c>
      <c r="O875">
        <v>4307</v>
      </c>
      <c r="P875">
        <v>4307</v>
      </c>
      <c r="Q875">
        <v>1653</v>
      </c>
      <c r="R875">
        <v>18921</v>
      </c>
      <c r="S875">
        <v>9981</v>
      </c>
      <c r="T875">
        <v>5232</v>
      </c>
      <c r="U875">
        <v>21575</v>
      </c>
      <c r="V875">
        <v>2603</v>
      </c>
      <c r="W875">
        <v>665</v>
      </c>
      <c r="X875">
        <v>8915</v>
      </c>
      <c r="Y875">
        <v>4419</v>
      </c>
      <c r="Z875">
        <v>5232</v>
      </c>
      <c r="AA875">
        <v>10853</v>
      </c>
      <c r="AB875">
        <v>6</v>
      </c>
      <c r="AC875">
        <v>17</v>
      </c>
      <c r="AD875">
        <v>53</v>
      </c>
      <c r="AE875">
        <v>47</v>
      </c>
      <c r="AF875">
        <v>28</v>
      </c>
      <c r="AG875">
        <v>42</v>
      </c>
      <c r="AH875">
        <v>4</v>
      </c>
      <c r="AI875">
        <v>15</v>
      </c>
      <c r="AJ875">
        <v>39</v>
      </c>
      <c r="AK875">
        <v>36</v>
      </c>
      <c r="AL875">
        <v>23</v>
      </c>
      <c r="AM875">
        <v>28</v>
      </c>
      <c r="AN875">
        <v>2</v>
      </c>
      <c r="AO875">
        <v>1</v>
      </c>
      <c r="AP875">
        <v>11</v>
      </c>
      <c r="AQ875">
        <v>4</v>
      </c>
      <c r="AR875">
        <v>4</v>
      </c>
      <c r="AS875">
        <v>12</v>
      </c>
      <c r="AT875">
        <v>6207</v>
      </c>
      <c r="AU875">
        <v>2609</v>
      </c>
      <c r="AV875">
        <v>13028</v>
      </c>
      <c r="AW875">
        <v>8036</v>
      </c>
      <c r="AX875">
        <v>795</v>
      </c>
      <c r="AY875">
        <v>0</v>
      </c>
      <c r="AZ875">
        <v>377</v>
      </c>
      <c r="BA875">
        <v>377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1653</v>
      </c>
      <c r="BI875">
        <v>1020</v>
      </c>
      <c r="BJ875">
        <v>10634</v>
      </c>
      <c r="BK875">
        <v>0</v>
      </c>
      <c r="BL875">
        <v>0</v>
      </c>
      <c r="BM875">
        <v>0</v>
      </c>
      <c r="BN875">
        <v>1508</v>
      </c>
      <c r="BO875">
        <v>1020</v>
      </c>
      <c r="BP875">
        <v>9849</v>
      </c>
      <c r="BQ875">
        <v>1653</v>
      </c>
      <c r="BR875">
        <v>1020</v>
      </c>
      <c r="BS875">
        <v>1702</v>
      </c>
      <c r="BT875">
        <v>988</v>
      </c>
      <c r="BU875">
        <v>9</v>
      </c>
      <c r="BV875">
        <v>8</v>
      </c>
      <c r="BW875">
        <v>5</v>
      </c>
      <c r="BX875">
        <v>3</v>
      </c>
      <c r="BY875">
        <v>12</v>
      </c>
      <c r="BZ875">
        <v>1</v>
      </c>
      <c r="CA875">
        <v>3</v>
      </c>
      <c r="CB875">
        <v>18</v>
      </c>
      <c r="CC875">
        <v>28</v>
      </c>
      <c r="CD875">
        <v>19</v>
      </c>
      <c r="CE875">
        <v>28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 t="s">
        <v>2</v>
      </c>
      <c r="CP875" t="s">
        <v>44</v>
      </c>
      <c r="CQ875" t="s">
        <v>864</v>
      </c>
      <c r="CR875" t="s">
        <v>865</v>
      </c>
      <c r="CS875" t="s">
        <v>1291</v>
      </c>
      <c r="CT875" t="s">
        <v>860</v>
      </c>
      <c r="CU875" t="s">
        <v>851</v>
      </c>
      <c r="CV875" t="s">
        <v>1292</v>
      </c>
      <c r="CW875">
        <v>2019</v>
      </c>
      <c r="CX875">
        <v>6</v>
      </c>
      <c r="CY875" t="s">
        <v>74</v>
      </c>
      <c r="CZ875" t="s">
        <v>388</v>
      </c>
      <c r="DA875" t="s">
        <v>70</v>
      </c>
      <c r="DB875" t="s">
        <v>393</v>
      </c>
      <c r="DC875" t="s">
        <v>395</v>
      </c>
      <c r="DD875" t="s">
        <v>1294</v>
      </c>
      <c r="DE875" t="s">
        <v>1295</v>
      </c>
      <c r="DF875">
        <v>16</v>
      </c>
      <c r="DG875" t="s">
        <v>991</v>
      </c>
      <c r="DH875" t="s">
        <v>75</v>
      </c>
      <c r="DI875" t="s">
        <v>75</v>
      </c>
      <c r="DJ875" t="s">
        <v>75</v>
      </c>
      <c r="DK875" t="s">
        <v>75</v>
      </c>
    </row>
    <row r="876" spans="1:115" x14ac:dyDescent="0.35">
      <c r="A876" t="s">
        <v>860</v>
      </c>
      <c r="B876" t="s">
        <v>985</v>
      </c>
      <c r="C876" t="s">
        <v>1017</v>
      </c>
      <c r="D876" t="s">
        <v>1042</v>
      </c>
      <c r="E876" t="s">
        <v>988</v>
      </c>
      <c r="F876" t="s">
        <v>1019</v>
      </c>
      <c r="G876" t="s">
        <v>242</v>
      </c>
      <c r="H876" t="s">
        <v>1024</v>
      </c>
      <c r="I876" t="s">
        <v>497</v>
      </c>
      <c r="J876" t="s">
        <v>1160</v>
      </c>
      <c r="K876" t="s">
        <v>75</v>
      </c>
      <c r="L876" t="s">
        <v>242</v>
      </c>
      <c r="M876" t="s">
        <v>242</v>
      </c>
      <c r="N876" t="s">
        <v>990</v>
      </c>
      <c r="O876">
        <v>4515</v>
      </c>
      <c r="P876">
        <v>4515</v>
      </c>
      <c r="Q876">
        <v>23360</v>
      </c>
      <c r="R876">
        <v>107206</v>
      </c>
      <c r="S876">
        <v>58862</v>
      </c>
      <c r="T876">
        <v>54744</v>
      </c>
      <c r="U876">
        <v>88361</v>
      </c>
      <c r="V876">
        <v>0</v>
      </c>
      <c r="W876">
        <v>9316</v>
      </c>
      <c r="X876">
        <v>19054</v>
      </c>
      <c r="Y876">
        <v>6803</v>
      </c>
      <c r="Z876">
        <v>52598</v>
      </c>
      <c r="AA876">
        <v>9738</v>
      </c>
      <c r="AB876">
        <v>10</v>
      </c>
      <c r="AC876">
        <v>5</v>
      </c>
      <c r="AD876">
        <v>34</v>
      </c>
      <c r="AE876">
        <v>37</v>
      </c>
      <c r="AF876">
        <v>74</v>
      </c>
      <c r="AG876">
        <v>39</v>
      </c>
      <c r="AH876">
        <v>4</v>
      </c>
      <c r="AI876">
        <v>4</v>
      </c>
      <c r="AJ876">
        <v>23</v>
      </c>
      <c r="AK876">
        <v>32</v>
      </c>
      <c r="AL876">
        <v>64</v>
      </c>
      <c r="AM876">
        <v>23</v>
      </c>
      <c r="AN876">
        <v>0</v>
      </c>
      <c r="AO876">
        <v>0</v>
      </c>
      <c r="AP876">
        <v>5</v>
      </c>
      <c r="AQ876">
        <v>10</v>
      </c>
      <c r="AR876">
        <v>27</v>
      </c>
      <c r="AS876">
        <v>5</v>
      </c>
      <c r="AT876">
        <v>13300</v>
      </c>
      <c r="AU876">
        <v>25625</v>
      </c>
      <c r="AV876">
        <v>104186</v>
      </c>
      <c r="AW876">
        <v>62186</v>
      </c>
      <c r="AX876">
        <v>26644</v>
      </c>
      <c r="AY876">
        <v>0</v>
      </c>
      <c r="AZ876">
        <v>2532</v>
      </c>
      <c r="BA876">
        <v>2532</v>
      </c>
      <c r="BB876">
        <v>86671</v>
      </c>
      <c r="BC876">
        <v>5908</v>
      </c>
      <c r="BD876">
        <v>0</v>
      </c>
      <c r="BE876">
        <v>0</v>
      </c>
      <c r="BF876">
        <v>0</v>
      </c>
      <c r="BG876">
        <v>0</v>
      </c>
      <c r="BH876">
        <v>13566</v>
      </c>
      <c r="BI876">
        <v>14179</v>
      </c>
      <c r="BJ876">
        <v>56031</v>
      </c>
      <c r="BK876">
        <v>0</v>
      </c>
      <c r="BL876">
        <v>0</v>
      </c>
      <c r="BM876">
        <v>0</v>
      </c>
      <c r="BN876">
        <v>12375</v>
      </c>
      <c r="BO876">
        <v>14179</v>
      </c>
      <c r="BP876">
        <v>49007</v>
      </c>
      <c r="BQ876">
        <v>13566</v>
      </c>
      <c r="BR876">
        <v>14179</v>
      </c>
      <c r="BS876">
        <v>12269</v>
      </c>
      <c r="BT876">
        <v>13643</v>
      </c>
      <c r="BU876">
        <v>25</v>
      </c>
      <c r="BV876">
        <v>16</v>
      </c>
      <c r="BW876">
        <v>24</v>
      </c>
      <c r="BX876">
        <v>0</v>
      </c>
      <c r="BY876">
        <v>5</v>
      </c>
      <c r="BZ876">
        <v>0</v>
      </c>
      <c r="CA876">
        <v>3</v>
      </c>
      <c r="CB876">
        <v>8</v>
      </c>
      <c r="CC876">
        <v>23</v>
      </c>
      <c r="CD876">
        <v>8</v>
      </c>
      <c r="CE876">
        <v>23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 t="s">
        <v>2</v>
      </c>
      <c r="CP876" t="s">
        <v>44</v>
      </c>
      <c r="CQ876" t="s">
        <v>864</v>
      </c>
      <c r="CR876" t="s">
        <v>865</v>
      </c>
      <c r="CS876" t="s">
        <v>496</v>
      </c>
      <c r="CT876" t="s">
        <v>860</v>
      </c>
      <c r="CU876" t="s">
        <v>851</v>
      </c>
      <c r="CV876" t="s">
        <v>497</v>
      </c>
      <c r="CW876">
        <v>2019</v>
      </c>
      <c r="CX876">
        <v>2</v>
      </c>
      <c r="CY876" t="s">
        <v>74</v>
      </c>
      <c r="CZ876" t="s">
        <v>83</v>
      </c>
      <c r="DA876" t="s">
        <v>70</v>
      </c>
      <c r="DB876" t="s">
        <v>484</v>
      </c>
      <c r="DC876" t="s">
        <v>491</v>
      </c>
      <c r="DD876" t="s">
        <v>499</v>
      </c>
      <c r="DE876" t="s">
        <v>498</v>
      </c>
      <c r="DF876">
        <v>20</v>
      </c>
      <c r="DG876" t="s">
        <v>991</v>
      </c>
      <c r="DH876" t="s">
        <v>75</v>
      </c>
      <c r="DI876" t="s">
        <v>75</v>
      </c>
      <c r="DJ876" t="s">
        <v>75</v>
      </c>
      <c r="DK876" t="s">
        <v>75</v>
      </c>
    </row>
    <row r="877" spans="1:115" x14ac:dyDescent="0.35">
      <c r="A877" t="s">
        <v>860</v>
      </c>
      <c r="B877" t="s">
        <v>1010</v>
      </c>
      <c r="C877" t="s">
        <v>1256</v>
      </c>
      <c r="D877" t="s">
        <v>1262</v>
      </c>
      <c r="E877" t="s">
        <v>988</v>
      </c>
      <c r="F877" t="s">
        <v>1258</v>
      </c>
      <c r="G877" t="s">
        <v>242</v>
      </c>
      <c r="H877" t="s">
        <v>1024</v>
      </c>
      <c r="I877" t="s">
        <v>819</v>
      </c>
      <c r="J877" t="s">
        <v>1263</v>
      </c>
      <c r="K877" t="s">
        <v>75</v>
      </c>
      <c r="L877" t="s">
        <v>242</v>
      </c>
      <c r="M877" t="s">
        <v>242</v>
      </c>
      <c r="N877" t="s">
        <v>990</v>
      </c>
      <c r="O877">
        <v>8736</v>
      </c>
      <c r="P877">
        <v>8736</v>
      </c>
      <c r="Q877">
        <v>9942</v>
      </c>
      <c r="R877">
        <v>24360</v>
      </c>
      <c r="S877">
        <v>16862</v>
      </c>
      <c r="T877">
        <v>6881</v>
      </c>
      <c r="U877">
        <v>23154</v>
      </c>
      <c r="V877">
        <v>479</v>
      </c>
      <c r="W877">
        <v>9942</v>
      </c>
      <c r="X877">
        <v>10191</v>
      </c>
      <c r="Y877">
        <v>11746</v>
      </c>
      <c r="Z877">
        <v>1974</v>
      </c>
      <c r="AA877">
        <v>728</v>
      </c>
      <c r="AB877">
        <v>4</v>
      </c>
      <c r="AC877">
        <v>10</v>
      </c>
      <c r="AD877">
        <v>26</v>
      </c>
      <c r="AE877">
        <v>29</v>
      </c>
      <c r="AF877">
        <v>9</v>
      </c>
      <c r="AG877">
        <v>20</v>
      </c>
      <c r="AH877">
        <v>1</v>
      </c>
      <c r="AI877">
        <v>8</v>
      </c>
      <c r="AJ877">
        <v>17</v>
      </c>
      <c r="AK877">
        <v>25</v>
      </c>
      <c r="AL877">
        <v>9</v>
      </c>
      <c r="AM877">
        <v>10</v>
      </c>
      <c r="AN877">
        <v>0</v>
      </c>
      <c r="AO877">
        <v>3</v>
      </c>
      <c r="AP877">
        <v>5</v>
      </c>
      <c r="AQ877">
        <v>13</v>
      </c>
      <c r="AR877">
        <v>1</v>
      </c>
      <c r="AS877">
        <v>2</v>
      </c>
      <c r="AT877">
        <v>6288</v>
      </c>
      <c r="AU877">
        <v>6293</v>
      </c>
      <c r="AV877">
        <v>25693</v>
      </c>
      <c r="AW877">
        <v>10295</v>
      </c>
      <c r="AX877">
        <v>1085</v>
      </c>
      <c r="AY877">
        <v>0</v>
      </c>
      <c r="AZ877">
        <v>-1000</v>
      </c>
      <c r="BA877">
        <v>-1000</v>
      </c>
      <c r="BB877">
        <v>4000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8210</v>
      </c>
      <c r="BI877">
        <v>0</v>
      </c>
      <c r="BJ877">
        <v>21322</v>
      </c>
      <c r="BK877">
        <v>0</v>
      </c>
      <c r="BL877">
        <v>0</v>
      </c>
      <c r="BM877">
        <v>0</v>
      </c>
      <c r="BN877">
        <v>7811</v>
      </c>
      <c r="BO877">
        <v>0</v>
      </c>
      <c r="BP877">
        <v>16684</v>
      </c>
      <c r="BQ877">
        <v>8210</v>
      </c>
      <c r="BR877">
        <v>0</v>
      </c>
      <c r="BS877">
        <v>8252</v>
      </c>
      <c r="BT877">
        <v>0</v>
      </c>
      <c r="BU877">
        <v>12</v>
      </c>
      <c r="BV877">
        <v>9</v>
      </c>
      <c r="BW877">
        <v>2</v>
      </c>
      <c r="BX877">
        <v>3</v>
      </c>
      <c r="BY877">
        <v>2</v>
      </c>
      <c r="BZ877">
        <v>3</v>
      </c>
      <c r="CA877">
        <v>1</v>
      </c>
      <c r="CB877">
        <v>8</v>
      </c>
      <c r="CC877">
        <v>10</v>
      </c>
      <c r="CD877">
        <v>9</v>
      </c>
      <c r="CE877">
        <v>10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 t="s">
        <v>2</v>
      </c>
      <c r="CP877" t="s">
        <v>44</v>
      </c>
      <c r="CQ877" t="s">
        <v>864</v>
      </c>
      <c r="CR877" t="s">
        <v>865</v>
      </c>
      <c r="CS877" t="s">
        <v>817</v>
      </c>
      <c r="CT877" t="s">
        <v>860</v>
      </c>
      <c r="CU877" t="s">
        <v>854</v>
      </c>
      <c r="CV877" t="s">
        <v>819</v>
      </c>
      <c r="CW877">
        <v>2019</v>
      </c>
      <c r="CX877">
        <v>6</v>
      </c>
      <c r="CY877" t="s">
        <v>74</v>
      </c>
      <c r="CZ877" t="s">
        <v>234</v>
      </c>
      <c r="DA877" t="s">
        <v>70</v>
      </c>
      <c r="DB877" t="s">
        <v>807</v>
      </c>
      <c r="DC877" t="s">
        <v>818</v>
      </c>
      <c r="DD877" t="s">
        <v>820</v>
      </c>
      <c r="DE877" t="s">
        <v>1298</v>
      </c>
      <c r="DF877">
        <v>10</v>
      </c>
      <c r="DG877" t="s">
        <v>991</v>
      </c>
      <c r="DH877" t="s">
        <v>75</v>
      </c>
      <c r="DI877" t="s">
        <v>75</v>
      </c>
      <c r="DJ877" t="s">
        <v>75</v>
      </c>
      <c r="DK877" t="s">
        <v>75</v>
      </c>
    </row>
    <row r="878" spans="1:115" x14ac:dyDescent="0.35">
      <c r="A878" t="s">
        <v>860</v>
      </c>
      <c r="B878" t="s">
        <v>985</v>
      </c>
      <c r="C878" t="s">
        <v>986</v>
      </c>
      <c r="D878" t="s">
        <v>1023</v>
      </c>
      <c r="E878" t="s">
        <v>988</v>
      </c>
      <c r="F878" t="s">
        <v>989</v>
      </c>
      <c r="G878" t="s">
        <v>242</v>
      </c>
      <c r="H878" t="s">
        <v>1024</v>
      </c>
      <c r="I878" t="s">
        <v>1071</v>
      </c>
      <c r="J878" t="s">
        <v>1072</v>
      </c>
      <c r="K878" t="s">
        <v>75</v>
      </c>
      <c r="L878" t="s">
        <v>242</v>
      </c>
      <c r="M878" t="s">
        <v>242</v>
      </c>
      <c r="N878" t="s">
        <v>990</v>
      </c>
      <c r="O878">
        <v>8341</v>
      </c>
      <c r="P878">
        <v>8341</v>
      </c>
      <c r="Q878">
        <v>-2076</v>
      </c>
      <c r="R878">
        <v>21278</v>
      </c>
      <c r="S878">
        <v>17331</v>
      </c>
      <c r="T878">
        <v>0</v>
      </c>
      <c r="U878">
        <v>31695</v>
      </c>
      <c r="V878">
        <v>6865</v>
      </c>
      <c r="W878">
        <v>-2076</v>
      </c>
      <c r="X878">
        <v>7261</v>
      </c>
      <c r="Y878">
        <v>17331</v>
      </c>
      <c r="Z878">
        <v>0</v>
      </c>
      <c r="AA878">
        <v>16202</v>
      </c>
      <c r="AB878">
        <v>7</v>
      </c>
      <c r="AC878">
        <v>11</v>
      </c>
      <c r="AD878">
        <v>31</v>
      </c>
      <c r="AE878">
        <v>38</v>
      </c>
      <c r="AF878">
        <v>0</v>
      </c>
      <c r="AG878">
        <v>27</v>
      </c>
      <c r="AH878">
        <v>5</v>
      </c>
      <c r="AI878">
        <v>7</v>
      </c>
      <c r="AJ878">
        <v>23</v>
      </c>
      <c r="AK878">
        <v>28</v>
      </c>
      <c r="AL878">
        <v>0</v>
      </c>
      <c r="AM878">
        <v>21</v>
      </c>
      <c r="AN878">
        <v>2</v>
      </c>
      <c r="AO878">
        <v>0</v>
      </c>
      <c r="AP878">
        <v>8</v>
      </c>
      <c r="AQ878">
        <v>11</v>
      </c>
      <c r="AR878">
        <v>0</v>
      </c>
      <c r="AS878">
        <v>10</v>
      </c>
      <c r="AT878">
        <v>8955</v>
      </c>
      <c r="AU878">
        <v>2888</v>
      </c>
      <c r="AV878">
        <v>19071</v>
      </c>
      <c r="AW878">
        <v>3742</v>
      </c>
      <c r="AX878">
        <v>0</v>
      </c>
      <c r="AY878">
        <v>1</v>
      </c>
      <c r="AZ878">
        <v>81529</v>
      </c>
      <c r="BA878">
        <v>425386</v>
      </c>
      <c r="BB878">
        <v>30002</v>
      </c>
      <c r="BC878">
        <v>0</v>
      </c>
      <c r="BD878">
        <v>343859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11452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11199</v>
      </c>
      <c r="BQ878">
        <v>0</v>
      </c>
      <c r="BR878">
        <v>0</v>
      </c>
      <c r="BS878">
        <v>0</v>
      </c>
      <c r="BT878">
        <v>0</v>
      </c>
      <c r="BU878">
        <v>6</v>
      </c>
      <c r="BV878">
        <v>6</v>
      </c>
      <c r="BW878">
        <v>0</v>
      </c>
      <c r="BX878">
        <v>2</v>
      </c>
      <c r="BY878">
        <v>10</v>
      </c>
      <c r="BZ878">
        <v>1</v>
      </c>
      <c r="CA878">
        <v>3</v>
      </c>
      <c r="CB878">
        <v>12</v>
      </c>
      <c r="CC878">
        <v>20</v>
      </c>
      <c r="CD878">
        <v>12</v>
      </c>
      <c r="CE878">
        <v>21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 t="s">
        <v>2</v>
      </c>
      <c r="CP878" t="s">
        <v>44</v>
      </c>
      <c r="CQ878" t="s">
        <v>864</v>
      </c>
      <c r="CR878" t="s">
        <v>865</v>
      </c>
      <c r="CS878" t="s">
        <v>160</v>
      </c>
      <c r="CT878" t="s">
        <v>860</v>
      </c>
      <c r="CU878" t="s">
        <v>851</v>
      </c>
      <c r="CV878" t="s">
        <v>161</v>
      </c>
      <c r="CW878">
        <v>2020</v>
      </c>
      <c r="CX878">
        <v>6</v>
      </c>
      <c r="CY878" t="s">
        <v>74</v>
      </c>
      <c r="CZ878" t="s">
        <v>76</v>
      </c>
      <c r="DA878" t="s">
        <v>70</v>
      </c>
      <c r="DB878" t="s">
        <v>70</v>
      </c>
      <c r="DC878" t="s">
        <v>86</v>
      </c>
      <c r="DD878" t="s">
        <v>163</v>
      </c>
      <c r="DE878" t="s">
        <v>162</v>
      </c>
      <c r="DF878">
        <v>10</v>
      </c>
      <c r="DG878" t="s">
        <v>991</v>
      </c>
      <c r="DH878" t="s">
        <v>75</v>
      </c>
      <c r="DI878" t="s">
        <v>75</v>
      </c>
      <c r="DJ878" t="s">
        <v>75</v>
      </c>
      <c r="DK878" t="s">
        <v>75</v>
      </c>
    </row>
    <row r="879" spans="1:115" x14ac:dyDescent="0.35">
      <c r="A879" t="s">
        <v>860</v>
      </c>
      <c r="B879" t="s">
        <v>985</v>
      </c>
      <c r="C879" t="s">
        <v>986</v>
      </c>
      <c r="D879" t="s">
        <v>1023</v>
      </c>
      <c r="E879" t="s">
        <v>988</v>
      </c>
      <c r="F879" t="s">
        <v>989</v>
      </c>
      <c r="G879" t="s">
        <v>242</v>
      </c>
      <c r="H879" t="s">
        <v>1024</v>
      </c>
      <c r="I879" t="s">
        <v>88</v>
      </c>
      <c r="J879" t="s">
        <v>1038</v>
      </c>
      <c r="K879" t="s">
        <v>75</v>
      </c>
      <c r="L879" t="s">
        <v>242</v>
      </c>
      <c r="M879" t="s">
        <v>242</v>
      </c>
      <c r="N879" t="s">
        <v>990</v>
      </c>
      <c r="O879">
        <v>8860</v>
      </c>
      <c r="P879">
        <v>8860</v>
      </c>
      <c r="Q879">
        <v>6099</v>
      </c>
      <c r="R879">
        <v>58473</v>
      </c>
      <c r="S879">
        <v>12940</v>
      </c>
      <c r="T879">
        <v>0</v>
      </c>
      <c r="U879">
        <v>61234</v>
      </c>
      <c r="V879">
        <v>3194</v>
      </c>
      <c r="W879">
        <v>664</v>
      </c>
      <c r="X879">
        <v>19999</v>
      </c>
      <c r="Y879">
        <v>2681</v>
      </c>
      <c r="Z879">
        <v>0</v>
      </c>
      <c r="AA879">
        <v>22529</v>
      </c>
      <c r="AB879">
        <v>9</v>
      </c>
      <c r="AC879">
        <v>10</v>
      </c>
      <c r="AD879">
        <v>47</v>
      </c>
      <c r="AE879">
        <v>9</v>
      </c>
      <c r="AF879">
        <v>0</v>
      </c>
      <c r="AG879">
        <v>46</v>
      </c>
      <c r="AH879">
        <v>6</v>
      </c>
      <c r="AI879">
        <v>7</v>
      </c>
      <c r="AJ879">
        <v>32</v>
      </c>
      <c r="AK879">
        <v>9</v>
      </c>
      <c r="AL879">
        <v>0</v>
      </c>
      <c r="AM879">
        <v>31</v>
      </c>
      <c r="AN879">
        <v>4</v>
      </c>
      <c r="AO879">
        <v>1</v>
      </c>
      <c r="AP879">
        <v>10</v>
      </c>
      <c r="AQ879">
        <v>2</v>
      </c>
      <c r="AR879">
        <v>0</v>
      </c>
      <c r="AS879">
        <v>13</v>
      </c>
      <c r="AT879">
        <v>14530</v>
      </c>
      <c r="AU879">
        <v>3527</v>
      </c>
      <c r="AV879">
        <v>39558</v>
      </c>
      <c r="AW879">
        <v>1470</v>
      </c>
      <c r="AX879">
        <v>0</v>
      </c>
      <c r="AY879">
        <v>1663</v>
      </c>
      <c r="AZ879">
        <v>0</v>
      </c>
      <c r="BA879">
        <v>0</v>
      </c>
      <c r="BB879">
        <v>0</v>
      </c>
      <c r="BC879">
        <v>0</v>
      </c>
      <c r="BD879">
        <v>1663</v>
      </c>
      <c r="BE879">
        <v>1663</v>
      </c>
      <c r="BF879">
        <v>0</v>
      </c>
      <c r="BG879">
        <v>0</v>
      </c>
      <c r="BH879">
        <v>6099</v>
      </c>
      <c r="BI879">
        <v>4823</v>
      </c>
      <c r="BJ879">
        <v>33551</v>
      </c>
      <c r="BK879">
        <v>0</v>
      </c>
      <c r="BL879">
        <v>0</v>
      </c>
      <c r="BM879">
        <v>0</v>
      </c>
      <c r="BN879">
        <v>5555</v>
      </c>
      <c r="BO879">
        <v>4823</v>
      </c>
      <c r="BP879">
        <v>32173</v>
      </c>
      <c r="BQ879">
        <v>6099</v>
      </c>
      <c r="BR879">
        <v>4823</v>
      </c>
      <c r="BS879">
        <v>6350</v>
      </c>
      <c r="BT879">
        <v>5461</v>
      </c>
      <c r="BU879">
        <v>13</v>
      </c>
      <c r="BV879">
        <v>21</v>
      </c>
      <c r="BW879">
        <v>11</v>
      </c>
      <c r="BX879">
        <v>5</v>
      </c>
      <c r="BY879">
        <v>13</v>
      </c>
      <c r="BZ879">
        <v>5</v>
      </c>
      <c r="CA879">
        <v>7</v>
      </c>
      <c r="CB879">
        <v>12</v>
      </c>
      <c r="CC879">
        <v>30</v>
      </c>
      <c r="CD879">
        <v>13</v>
      </c>
      <c r="CE879">
        <v>31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 t="s">
        <v>2</v>
      </c>
      <c r="CP879" t="s">
        <v>44</v>
      </c>
      <c r="CQ879" t="s">
        <v>864</v>
      </c>
      <c r="CR879" t="s">
        <v>865</v>
      </c>
      <c r="CS879" t="s">
        <v>196</v>
      </c>
      <c r="CT879" t="s">
        <v>860</v>
      </c>
      <c r="CU879" t="s">
        <v>851</v>
      </c>
      <c r="CV879" t="s">
        <v>88</v>
      </c>
      <c r="CW879">
        <v>2020</v>
      </c>
      <c r="CX879">
        <v>9</v>
      </c>
      <c r="CY879" t="s">
        <v>74</v>
      </c>
      <c r="CZ879" t="s">
        <v>76</v>
      </c>
      <c r="DA879" t="s">
        <v>70</v>
      </c>
      <c r="DB879" t="s">
        <v>70</v>
      </c>
      <c r="DC879" t="s">
        <v>86</v>
      </c>
      <c r="DD879" t="s">
        <v>90</v>
      </c>
      <c r="DE879" t="s">
        <v>89</v>
      </c>
      <c r="DF879">
        <v>33</v>
      </c>
      <c r="DG879" t="s">
        <v>991</v>
      </c>
      <c r="DH879" t="s">
        <v>75</v>
      </c>
      <c r="DI879" t="s">
        <v>75</v>
      </c>
      <c r="DJ879" t="s">
        <v>75</v>
      </c>
      <c r="DK879" t="s">
        <v>75</v>
      </c>
    </row>
    <row r="880" spans="1:115" x14ac:dyDescent="0.35">
      <c r="A880" t="s">
        <v>860</v>
      </c>
      <c r="B880" t="s">
        <v>994</v>
      </c>
      <c r="C880" t="s">
        <v>1004</v>
      </c>
      <c r="D880" t="s">
        <v>1005</v>
      </c>
      <c r="E880" t="s">
        <v>988</v>
      </c>
      <c r="F880" t="s">
        <v>1006</v>
      </c>
      <c r="G880" t="s">
        <v>242</v>
      </c>
      <c r="H880" t="s">
        <v>1024</v>
      </c>
      <c r="I880" t="s">
        <v>304</v>
      </c>
      <c r="J880" t="s">
        <v>1009</v>
      </c>
      <c r="K880" t="s">
        <v>75</v>
      </c>
      <c r="L880" t="s">
        <v>242</v>
      </c>
      <c r="M880" t="s">
        <v>304</v>
      </c>
      <c r="N880" t="s">
        <v>990</v>
      </c>
      <c r="O880">
        <v>11287</v>
      </c>
      <c r="P880">
        <v>11287</v>
      </c>
      <c r="Q880">
        <v>8075</v>
      </c>
      <c r="R880">
        <v>99930</v>
      </c>
      <c r="S880">
        <v>47379</v>
      </c>
      <c r="T880">
        <v>17134</v>
      </c>
      <c r="U880">
        <v>103142</v>
      </c>
      <c r="V880">
        <v>7891</v>
      </c>
      <c r="W880">
        <v>7926</v>
      </c>
      <c r="X880">
        <v>60920</v>
      </c>
      <c r="Y880">
        <v>31207</v>
      </c>
      <c r="Z880">
        <v>17134</v>
      </c>
      <c r="AA880">
        <v>60885</v>
      </c>
      <c r="AB880">
        <v>14</v>
      </c>
      <c r="AC880">
        <v>28</v>
      </c>
      <c r="AD880">
        <v>117</v>
      </c>
      <c r="AE880">
        <v>128</v>
      </c>
      <c r="AF880">
        <v>25</v>
      </c>
      <c r="AG880">
        <v>103</v>
      </c>
      <c r="AH880">
        <v>10</v>
      </c>
      <c r="AI880">
        <v>25</v>
      </c>
      <c r="AJ880">
        <v>88</v>
      </c>
      <c r="AK880">
        <v>104</v>
      </c>
      <c r="AL880">
        <v>21</v>
      </c>
      <c r="AM880">
        <v>73</v>
      </c>
      <c r="AN880">
        <v>6</v>
      </c>
      <c r="AO880">
        <v>9</v>
      </c>
      <c r="AP880">
        <v>33</v>
      </c>
      <c r="AQ880">
        <v>23</v>
      </c>
      <c r="AR880">
        <v>6</v>
      </c>
      <c r="AS880">
        <v>30</v>
      </c>
      <c r="AT880">
        <v>24421</v>
      </c>
      <c r="AU880">
        <v>15649</v>
      </c>
      <c r="AV880">
        <v>75424</v>
      </c>
      <c r="AW880">
        <v>28237</v>
      </c>
      <c r="AX880">
        <v>3442</v>
      </c>
      <c r="AY880">
        <v>1460</v>
      </c>
      <c r="AZ880">
        <v>0</v>
      </c>
      <c r="BA880">
        <v>0</v>
      </c>
      <c r="BB880">
        <v>0</v>
      </c>
      <c r="BC880">
        <v>0</v>
      </c>
      <c r="BD880">
        <v>1460</v>
      </c>
      <c r="BE880">
        <v>1460</v>
      </c>
      <c r="BF880">
        <v>0</v>
      </c>
      <c r="BG880">
        <v>0</v>
      </c>
      <c r="BH880">
        <v>4337</v>
      </c>
      <c r="BI880">
        <v>0</v>
      </c>
      <c r="BJ880">
        <v>35661</v>
      </c>
      <c r="BK880">
        <v>0</v>
      </c>
      <c r="BL880">
        <v>0</v>
      </c>
      <c r="BM880">
        <v>0</v>
      </c>
      <c r="BN880">
        <v>3749</v>
      </c>
      <c r="BO880">
        <v>0</v>
      </c>
      <c r="BP880">
        <v>28871</v>
      </c>
      <c r="BQ880">
        <v>3987</v>
      </c>
      <c r="BR880">
        <v>0</v>
      </c>
      <c r="BS880">
        <v>4081</v>
      </c>
      <c r="BT880">
        <v>0</v>
      </c>
      <c r="BU880">
        <v>18</v>
      </c>
      <c r="BV880">
        <v>15</v>
      </c>
      <c r="BW880">
        <v>3</v>
      </c>
      <c r="BX880">
        <v>15</v>
      </c>
      <c r="BY880">
        <v>30</v>
      </c>
      <c r="BZ880">
        <v>7</v>
      </c>
      <c r="CA880">
        <v>9</v>
      </c>
      <c r="CB880">
        <v>35</v>
      </c>
      <c r="CC880">
        <v>71</v>
      </c>
      <c r="CD880">
        <v>35</v>
      </c>
      <c r="CE880">
        <v>73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 t="s">
        <v>2</v>
      </c>
      <c r="CP880" t="s">
        <v>44</v>
      </c>
      <c r="CQ880" t="s">
        <v>864</v>
      </c>
      <c r="CR880" t="s">
        <v>865</v>
      </c>
      <c r="CS880" t="s">
        <v>350</v>
      </c>
      <c r="CT880" t="s">
        <v>860</v>
      </c>
      <c r="CU880" t="s">
        <v>852</v>
      </c>
      <c r="CV880" t="s">
        <v>351</v>
      </c>
      <c r="CW880">
        <v>2019</v>
      </c>
      <c r="CX880">
        <v>7</v>
      </c>
      <c r="CY880" t="s">
        <v>74</v>
      </c>
      <c r="CZ880" t="s">
        <v>217</v>
      </c>
      <c r="DA880" t="s">
        <v>70</v>
      </c>
      <c r="DB880" t="s">
        <v>283</v>
      </c>
      <c r="DC880" t="s">
        <v>285</v>
      </c>
      <c r="DD880" t="s">
        <v>75</v>
      </c>
      <c r="DE880" t="s">
        <v>75</v>
      </c>
      <c r="DF880">
        <v>29</v>
      </c>
      <c r="DG880" t="s">
        <v>991</v>
      </c>
      <c r="DH880" t="s">
        <v>75</v>
      </c>
      <c r="DI880" t="s">
        <v>75</v>
      </c>
      <c r="DJ880" t="s">
        <v>75</v>
      </c>
      <c r="DK880" t="s">
        <v>75</v>
      </c>
    </row>
    <row r="881" spans="1:115" x14ac:dyDescent="0.35">
      <c r="A881" t="s">
        <v>860</v>
      </c>
      <c r="B881" t="s">
        <v>994</v>
      </c>
      <c r="C881" t="s">
        <v>1004</v>
      </c>
      <c r="D881" t="s">
        <v>1115</v>
      </c>
      <c r="E881" t="s">
        <v>988</v>
      </c>
      <c r="F881" t="s">
        <v>1006</v>
      </c>
      <c r="G881" t="s">
        <v>242</v>
      </c>
      <c r="H881" t="s">
        <v>1024</v>
      </c>
      <c r="I881" t="s">
        <v>214</v>
      </c>
      <c r="J881" t="s">
        <v>1117</v>
      </c>
      <c r="K881" t="s">
        <v>75</v>
      </c>
      <c r="L881" t="s">
        <v>242</v>
      </c>
      <c r="M881" t="s">
        <v>242</v>
      </c>
      <c r="N881" t="s">
        <v>990</v>
      </c>
      <c r="O881">
        <v>21350</v>
      </c>
      <c r="P881">
        <v>21350</v>
      </c>
      <c r="Q881">
        <v>20889</v>
      </c>
      <c r="R881">
        <v>253147</v>
      </c>
      <c r="S881">
        <v>122294</v>
      </c>
      <c r="T881">
        <v>0</v>
      </c>
      <c r="U881">
        <v>253608</v>
      </c>
      <c r="V881">
        <v>11601</v>
      </c>
      <c r="W881">
        <v>20889</v>
      </c>
      <c r="X881">
        <v>131952</v>
      </c>
      <c r="Y881">
        <v>122294</v>
      </c>
      <c r="Z881">
        <v>0</v>
      </c>
      <c r="AA881">
        <v>122664</v>
      </c>
      <c r="AB881">
        <v>44</v>
      </c>
      <c r="AC881">
        <v>56</v>
      </c>
      <c r="AD881">
        <v>170</v>
      </c>
      <c r="AE881">
        <v>211</v>
      </c>
      <c r="AF881">
        <v>0</v>
      </c>
      <c r="AG881">
        <v>158</v>
      </c>
      <c r="AH881">
        <v>36</v>
      </c>
      <c r="AI881">
        <v>36</v>
      </c>
      <c r="AJ881">
        <v>121</v>
      </c>
      <c r="AK881">
        <v>167</v>
      </c>
      <c r="AL881">
        <v>0</v>
      </c>
      <c r="AM881">
        <v>121</v>
      </c>
      <c r="AN881">
        <v>8</v>
      </c>
      <c r="AO881">
        <v>15</v>
      </c>
      <c r="AP881">
        <v>35</v>
      </c>
      <c r="AQ881">
        <v>50</v>
      </c>
      <c r="AR881">
        <v>0</v>
      </c>
      <c r="AS881">
        <v>28</v>
      </c>
      <c r="AT881">
        <v>49243</v>
      </c>
      <c r="AU881">
        <v>31797</v>
      </c>
      <c r="AV881">
        <v>210859</v>
      </c>
      <c r="AW881">
        <v>57945</v>
      </c>
      <c r="AX881">
        <v>0</v>
      </c>
      <c r="AY881">
        <v>8470</v>
      </c>
      <c r="AZ881">
        <v>1</v>
      </c>
      <c r="BA881">
        <v>10467</v>
      </c>
      <c r="BB881">
        <v>6219</v>
      </c>
      <c r="BC881">
        <v>0</v>
      </c>
      <c r="BD881">
        <v>18936</v>
      </c>
      <c r="BE881">
        <v>0</v>
      </c>
      <c r="BF881">
        <v>0</v>
      </c>
      <c r="BG881">
        <v>0</v>
      </c>
      <c r="BH881">
        <v>17529</v>
      </c>
      <c r="BI881">
        <v>0</v>
      </c>
      <c r="BJ881">
        <v>124609</v>
      </c>
      <c r="BK881">
        <v>0</v>
      </c>
      <c r="BL881">
        <v>0</v>
      </c>
      <c r="BM881">
        <v>0</v>
      </c>
      <c r="BN881">
        <v>16465</v>
      </c>
      <c r="BO881">
        <v>0</v>
      </c>
      <c r="BP881">
        <v>82884</v>
      </c>
      <c r="BQ881">
        <v>17529</v>
      </c>
      <c r="BR881">
        <v>0</v>
      </c>
      <c r="BS881">
        <v>17857</v>
      </c>
      <c r="BT881">
        <v>0</v>
      </c>
      <c r="BU881">
        <v>42</v>
      </c>
      <c r="BV881">
        <v>32</v>
      </c>
      <c r="BW881">
        <v>0</v>
      </c>
      <c r="BX881">
        <v>23</v>
      </c>
      <c r="BY881">
        <v>28</v>
      </c>
      <c r="BZ881">
        <v>15</v>
      </c>
      <c r="CA881">
        <v>17</v>
      </c>
      <c r="CB881">
        <v>72</v>
      </c>
      <c r="CC881">
        <v>120</v>
      </c>
      <c r="CD881">
        <v>72</v>
      </c>
      <c r="CE881">
        <v>121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 t="s">
        <v>2</v>
      </c>
      <c r="CP881" t="s">
        <v>44</v>
      </c>
      <c r="CQ881" t="s">
        <v>864</v>
      </c>
      <c r="CR881" t="s">
        <v>865</v>
      </c>
      <c r="CS881" t="s">
        <v>212</v>
      </c>
      <c r="CT881" t="s">
        <v>860</v>
      </c>
      <c r="CU881" t="s">
        <v>852</v>
      </c>
      <c r="CV881" t="s">
        <v>214</v>
      </c>
      <c r="CW881">
        <v>2020</v>
      </c>
      <c r="CX881">
        <v>3</v>
      </c>
      <c r="CY881" t="s">
        <v>74</v>
      </c>
      <c r="CZ881" t="s">
        <v>217</v>
      </c>
      <c r="DA881" t="s">
        <v>70</v>
      </c>
      <c r="DB881" t="s">
        <v>70</v>
      </c>
      <c r="DC881" t="s">
        <v>213</v>
      </c>
      <c r="DD881" t="s">
        <v>216</v>
      </c>
      <c r="DE881" t="s">
        <v>215</v>
      </c>
      <c r="DF881">
        <v>49</v>
      </c>
      <c r="DG881" t="s">
        <v>991</v>
      </c>
      <c r="DH881" t="s">
        <v>75</v>
      </c>
      <c r="DI881" t="s">
        <v>75</v>
      </c>
      <c r="DJ881" t="s">
        <v>75</v>
      </c>
      <c r="DK881" t="s">
        <v>75</v>
      </c>
    </row>
    <row r="882" spans="1:115" x14ac:dyDescent="0.35">
      <c r="A882" t="s">
        <v>860</v>
      </c>
      <c r="B882" t="s">
        <v>985</v>
      </c>
      <c r="C882" t="s">
        <v>1017</v>
      </c>
      <c r="D882" t="s">
        <v>1042</v>
      </c>
      <c r="E882" t="s">
        <v>988</v>
      </c>
      <c r="F882" t="s">
        <v>1019</v>
      </c>
      <c r="G882" t="s">
        <v>242</v>
      </c>
      <c r="H882" t="s">
        <v>1024</v>
      </c>
      <c r="I882" t="s">
        <v>492</v>
      </c>
      <c r="J882" t="s">
        <v>1157</v>
      </c>
      <c r="K882" t="s">
        <v>75</v>
      </c>
      <c r="L882" t="s">
        <v>242</v>
      </c>
      <c r="M882" t="s">
        <v>242</v>
      </c>
      <c r="N882" t="s">
        <v>990</v>
      </c>
      <c r="O882">
        <v>23627</v>
      </c>
      <c r="P882">
        <v>23627</v>
      </c>
      <c r="Q882">
        <v>19407</v>
      </c>
      <c r="R882">
        <v>65231</v>
      </c>
      <c r="S882">
        <v>46907</v>
      </c>
      <c r="T882">
        <v>28216</v>
      </c>
      <c r="U882">
        <v>69451</v>
      </c>
      <c r="V882">
        <v>6213</v>
      </c>
      <c r="W882">
        <v>-2568</v>
      </c>
      <c r="X882">
        <v>11315</v>
      </c>
      <c r="Y882">
        <v>25020</v>
      </c>
      <c r="Z882">
        <v>24990</v>
      </c>
      <c r="AA882">
        <v>20096</v>
      </c>
      <c r="AB882">
        <v>9</v>
      </c>
      <c r="AC882">
        <v>11</v>
      </c>
      <c r="AD882">
        <v>40</v>
      </c>
      <c r="AE882">
        <v>54</v>
      </c>
      <c r="AF882">
        <v>42</v>
      </c>
      <c r="AG882">
        <v>38</v>
      </c>
      <c r="AH882">
        <v>7</v>
      </c>
      <c r="AI882">
        <v>9</v>
      </c>
      <c r="AJ882">
        <v>32</v>
      </c>
      <c r="AK882">
        <v>43</v>
      </c>
      <c r="AL882">
        <v>35</v>
      </c>
      <c r="AM882">
        <v>30</v>
      </c>
      <c r="AN882">
        <v>2</v>
      </c>
      <c r="AO882">
        <v>1</v>
      </c>
      <c r="AP882">
        <v>9</v>
      </c>
      <c r="AQ882">
        <v>17</v>
      </c>
      <c r="AR882">
        <v>15</v>
      </c>
      <c r="AS882">
        <v>10</v>
      </c>
      <c r="AT882">
        <v>15893</v>
      </c>
      <c r="AU882">
        <v>8657</v>
      </c>
      <c r="AV882">
        <v>58976</v>
      </c>
      <c r="AW882">
        <v>45581</v>
      </c>
      <c r="AX882">
        <v>13939</v>
      </c>
      <c r="AY882">
        <v>1678</v>
      </c>
      <c r="AZ882">
        <v>0</v>
      </c>
      <c r="BA882">
        <v>0</v>
      </c>
      <c r="BB882">
        <v>0</v>
      </c>
      <c r="BC882">
        <v>6932</v>
      </c>
      <c r="BD882">
        <v>1678</v>
      </c>
      <c r="BE882">
        <v>1678</v>
      </c>
      <c r="BF882">
        <v>0</v>
      </c>
      <c r="BG882">
        <v>0</v>
      </c>
      <c r="BH882">
        <v>16188</v>
      </c>
      <c r="BI882">
        <v>14213</v>
      </c>
      <c r="BJ882">
        <v>36403</v>
      </c>
      <c r="BK882">
        <v>0</v>
      </c>
      <c r="BL882">
        <v>0</v>
      </c>
      <c r="BM882">
        <v>0</v>
      </c>
      <c r="BN882">
        <v>15306</v>
      </c>
      <c r="BO882">
        <v>13571</v>
      </c>
      <c r="BP882">
        <v>32596</v>
      </c>
      <c r="BQ882">
        <v>16188</v>
      </c>
      <c r="BR882">
        <v>14213</v>
      </c>
      <c r="BS882">
        <v>16771</v>
      </c>
      <c r="BT882">
        <v>14046</v>
      </c>
      <c r="BU882">
        <v>22</v>
      </c>
      <c r="BV882">
        <v>18</v>
      </c>
      <c r="BW882">
        <v>14</v>
      </c>
      <c r="BX882">
        <v>3</v>
      </c>
      <c r="BY882">
        <v>10</v>
      </c>
      <c r="BZ882">
        <v>2</v>
      </c>
      <c r="CA882">
        <v>6</v>
      </c>
      <c r="CB882">
        <v>15</v>
      </c>
      <c r="CC882">
        <v>27</v>
      </c>
      <c r="CD882">
        <v>16</v>
      </c>
      <c r="CE882">
        <v>30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 t="s">
        <v>2</v>
      </c>
      <c r="CP882" t="s">
        <v>44</v>
      </c>
      <c r="CQ882" t="s">
        <v>864</v>
      </c>
      <c r="CR882" t="s">
        <v>865</v>
      </c>
      <c r="CS882" t="s">
        <v>490</v>
      </c>
      <c r="CT882" t="s">
        <v>860</v>
      </c>
      <c r="CU882" t="s">
        <v>851</v>
      </c>
      <c r="CV882" t="s">
        <v>492</v>
      </c>
      <c r="CW882">
        <v>2018</v>
      </c>
      <c r="CX882">
        <v>7</v>
      </c>
      <c r="CY882" t="s">
        <v>74</v>
      </c>
      <c r="CZ882" t="s">
        <v>495</v>
      </c>
      <c r="DA882" t="s">
        <v>70</v>
      </c>
      <c r="DB882" t="s">
        <v>484</v>
      </c>
      <c r="DC882" t="s">
        <v>491</v>
      </c>
      <c r="DD882" t="s">
        <v>494</v>
      </c>
      <c r="DE882" t="s">
        <v>493</v>
      </c>
      <c r="DF882">
        <v>25</v>
      </c>
      <c r="DG882" t="s">
        <v>991</v>
      </c>
      <c r="DH882" t="s">
        <v>75</v>
      </c>
      <c r="DI882" t="s">
        <v>75</v>
      </c>
      <c r="DJ882" t="s">
        <v>75</v>
      </c>
      <c r="DK882" t="s">
        <v>75</v>
      </c>
    </row>
    <row r="883" spans="1:115" x14ac:dyDescent="0.35">
      <c r="A883" t="s">
        <v>860</v>
      </c>
      <c r="B883" t="s">
        <v>994</v>
      </c>
      <c r="C883" t="s">
        <v>1093</v>
      </c>
      <c r="D883" t="s">
        <v>1094</v>
      </c>
      <c r="E883" t="s">
        <v>988</v>
      </c>
      <c r="F883" t="s">
        <v>1095</v>
      </c>
      <c r="G883" t="s">
        <v>242</v>
      </c>
      <c r="H883" t="s">
        <v>1024</v>
      </c>
      <c r="I883" t="s">
        <v>570</v>
      </c>
      <c r="J883" t="s">
        <v>1096</v>
      </c>
      <c r="K883" t="s">
        <v>75</v>
      </c>
      <c r="L883" t="s">
        <v>242</v>
      </c>
      <c r="M883" t="s">
        <v>242</v>
      </c>
      <c r="N883" t="s">
        <v>990</v>
      </c>
      <c r="O883">
        <v>1209</v>
      </c>
      <c r="P883">
        <v>1209</v>
      </c>
      <c r="Q883">
        <v>-2253</v>
      </c>
      <c r="R883">
        <v>141801</v>
      </c>
      <c r="S883">
        <v>121365</v>
      </c>
      <c r="T883">
        <v>34496</v>
      </c>
      <c r="U883">
        <v>145263</v>
      </c>
      <c r="V883">
        <v>22</v>
      </c>
      <c r="W883">
        <v>326</v>
      </c>
      <c r="X883">
        <v>6937</v>
      </c>
      <c r="Y883">
        <v>71475</v>
      </c>
      <c r="Z883">
        <v>34496</v>
      </c>
      <c r="AA883">
        <v>6633</v>
      </c>
      <c r="AB883">
        <v>3</v>
      </c>
      <c r="AC883">
        <v>0</v>
      </c>
      <c r="AD883">
        <v>14</v>
      </c>
      <c r="AE883">
        <v>11</v>
      </c>
      <c r="AF883">
        <v>2</v>
      </c>
      <c r="AG883">
        <v>17</v>
      </c>
      <c r="AH883">
        <v>3</v>
      </c>
      <c r="AI883">
        <v>0</v>
      </c>
      <c r="AJ883">
        <v>13</v>
      </c>
      <c r="AK883">
        <v>11</v>
      </c>
      <c r="AL883">
        <v>2</v>
      </c>
      <c r="AM883">
        <v>16</v>
      </c>
      <c r="AN883">
        <v>0</v>
      </c>
      <c r="AO883">
        <v>0</v>
      </c>
      <c r="AP883">
        <v>5</v>
      </c>
      <c r="AQ883">
        <v>8</v>
      </c>
      <c r="AR883">
        <v>2</v>
      </c>
      <c r="AS883">
        <v>5</v>
      </c>
      <c r="AT883">
        <v>35717</v>
      </c>
      <c r="AU883">
        <v>28541</v>
      </c>
      <c r="AV883">
        <v>124759</v>
      </c>
      <c r="AW883">
        <v>73428</v>
      </c>
      <c r="AX883">
        <v>9691</v>
      </c>
      <c r="AY883">
        <v>10672</v>
      </c>
      <c r="AZ883">
        <v>12272</v>
      </c>
      <c r="BA883">
        <v>12272</v>
      </c>
      <c r="BB883">
        <v>-30566</v>
      </c>
      <c r="BC883">
        <v>71143</v>
      </c>
      <c r="BD883">
        <v>10672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115356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114715</v>
      </c>
      <c r="BQ883">
        <v>0</v>
      </c>
      <c r="BR883">
        <v>0</v>
      </c>
      <c r="BS883">
        <v>0</v>
      </c>
      <c r="BT883">
        <v>0</v>
      </c>
      <c r="BU883">
        <v>9</v>
      </c>
      <c r="BV883">
        <v>9</v>
      </c>
      <c r="BW883">
        <v>3</v>
      </c>
      <c r="BX883">
        <v>0</v>
      </c>
      <c r="BY883">
        <v>5</v>
      </c>
      <c r="BZ883">
        <v>0</v>
      </c>
      <c r="CA883">
        <v>3</v>
      </c>
      <c r="CB883">
        <v>2</v>
      </c>
      <c r="CC883">
        <v>15</v>
      </c>
      <c r="CD883">
        <v>3</v>
      </c>
      <c r="CE883">
        <v>16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 t="s">
        <v>2</v>
      </c>
      <c r="CP883" t="s">
        <v>44</v>
      </c>
      <c r="CQ883" t="s">
        <v>866</v>
      </c>
      <c r="CR883" t="s">
        <v>867</v>
      </c>
      <c r="CS883" t="s">
        <v>568</v>
      </c>
      <c r="CT883" t="s">
        <v>860</v>
      </c>
      <c r="CU883" t="s">
        <v>852</v>
      </c>
      <c r="CV883" t="s">
        <v>570</v>
      </c>
      <c r="CW883">
        <v>2019</v>
      </c>
      <c r="CX883">
        <v>9</v>
      </c>
      <c r="CY883" t="s">
        <v>74</v>
      </c>
      <c r="CZ883" t="s">
        <v>571</v>
      </c>
      <c r="DA883" t="s">
        <v>70</v>
      </c>
      <c r="DB883" t="s">
        <v>567</v>
      </c>
      <c r="DC883" t="s">
        <v>569</v>
      </c>
      <c r="DD883" t="s">
        <v>1286</v>
      </c>
      <c r="DE883" t="s">
        <v>1287</v>
      </c>
      <c r="DF883">
        <v>13</v>
      </c>
      <c r="DG883" t="s">
        <v>991</v>
      </c>
      <c r="DH883" t="s">
        <v>75</v>
      </c>
      <c r="DI883" t="s">
        <v>75</v>
      </c>
      <c r="DJ883" t="s">
        <v>75</v>
      </c>
      <c r="DK883" t="s">
        <v>75</v>
      </c>
    </row>
    <row r="884" spans="1:115" x14ac:dyDescent="0.35">
      <c r="A884" t="s">
        <v>860</v>
      </c>
      <c r="B884" t="s">
        <v>985</v>
      </c>
      <c r="C884" t="s">
        <v>1017</v>
      </c>
      <c r="D884" t="s">
        <v>1018</v>
      </c>
      <c r="E884" t="s">
        <v>988</v>
      </c>
      <c r="F884" t="s">
        <v>1019</v>
      </c>
      <c r="G884" t="s">
        <v>242</v>
      </c>
      <c r="H884" t="s">
        <v>1024</v>
      </c>
      <c r="I884" t="s">
        <v>390</v>
      </c>
      <c r="J884" t="s">
        <v>1020</v>
      </c>
      <c r="K884" t="s">
        <v>75</v>
      </c>
      <c r="L884" t="s">
        <v>242</v>
      </c>
      <c r="M884" t="s">
        <v>390</v>
      </c>
      <c r="N884" t="s">
        <v>990</v>
      </c>
      <c r="O884">
        <v>6439</v>
      </c>
      <c r="P884">
        <v>6439</v>
      </c>
      <c r="Q884">
        <v>6315</v>
      </c>
      <c r="R884">
        <v>17294</v>
      </c>
      <c r="S884">
        <v>10709</v>
      </c>
      <c r="T884">
        <v>0</v>
      </c>
      <c r="U884">
        <v>17418</v>
      </c>
      <c r="V884">
        <v>0</v>
      </c>
      <c r="W884">
        <v>6315</v>
      </c>
      <c r="X884">
        <v>9081</v>
      </c>
      <c r="Y884">
        <v>10709</v>
      </c>
      <c r="Z884">
        <v>0</v>
      </c>
      <c r="AA884">
        <v>2766</v>
      </c>
      <c r="AB884">
        <v>0</v>
      </c>
      <c r="AC884">
        <v>8</v>
      </c>
      <c r="AD884">
        <v>19</v>
      </c>
      <c r="AE884">
        <v>41</v>
      </c>
      <c r="AF884">
        <v>0</v>
      </c>
      <c r="AG884">
        <v>11</v>
      </c>
      <c r="AH884">
        <v>0</v>
      </c>
      <c r="AI884">
        <v>8</v>
      </c>
      <c r="AJ884">
        <v>19</v>
      </c>
      <c r="AK884">
        <v>39</v>
      </c>
      <c r="AL884">
        <v>0</v>
      </c>
      <c r="AM884">
        <v>11</v>
      </c>
      <c r="AN884">
        <v>0</v>
      </c>
      <c r="AO884">
        <v>3</v>
      </c>
      <c r="AP884">
        <v>4</v>
      </c>
      <c r="AQ884">
        <v>8</v>
      </c>
      <c r="AR884">
        <v>0</v>
      </c>
      <c r="AS884">
        <v>1</v>
      </c>
      <c r="AT884">
        <v>4275</v>
      </c>
      <c r="AU884">
        <v>3155</v>
      </c>
      <c r="AV884">
        <v>15835</v>
      </c>
      <c r="AW884">
        <v>2704</v>
      </c>
      <c r="AX884">
        <v>0</v>
      </c>
      <c r="AY884">
        <v>5194</v>
      </c>
      <c r="AZ884">
        <v>0</v>
      </c>
      <c r="BA884">
        <v>0</v>
      </c>
      <c r="BB884">
        <v>0</v>
      </c>
      <c r="BC884">
        <v>0</v>
      </c>
      <c r="BD884">
        <v>5194</v>
      </c>
      <c r="BE884">
        <v>1500</v>
      </c>
      <c r="BF884">
        <v>0</v>
      </c>
      <c r="BG884">
        <v>0</v>
      </c>
      <c r="BH884">
        <v>5764</v>
      </c>
      <c r="BI884">
        <v>0</v>
      </c>
      <c r="BJ884">
        <v>16242</v>
      </c>
      <c r="BK884">
        <v>0</v>
      </c>
      <c r="BL884">
        <v>0</v>
      </c>
      <c r="BM884">
        <v>0</v>
      </c>
      <c r="BN884">
        <v>5550</v>
      </c>
      <c r="BO884">
        <v>0</v>
      </c>
      <c r="BP884">
        <v>13019</v>
      </c>
      <c r="BQ884">
        <v>5764</v>
      </c>
      <c r="BR884">
        <v>0</v>
      </c>
      <c r="BS884">
        <v>6184</v>
      </c>
      <c r="BT884">
        <v>0</v>
      </c>
      <c r="BU884">
        <v>10</v>
      </c>
      <c r="BV884">
        <v>8</v>
      </c>
      <c r="BW884">
        <v>0</v>
      </c>
      <c r="BX884">
        <v>3</v>
      </c>
      <c r="BY884">
        <v>1</v>
      </c>
      <c r="BZ884">
        <v>1</v>
      </c>
      <c r="CA884">
        <v>0</v>
      </c>
      <c r="CB884">
        <v>8</v>
      </c>
      <c r="CC884">
        <v>11</v>
      </c>
      <c r="CD884">
        <v>8</v>
      </c>
      <c r="CE884">
        <v>11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 t="s">
        <v>2</v>
      </c>
      <c r="CP884" t="s">
        <v>44</v>
      </c>
      <c r="CQ884" t="s">
        <v>866</v>
      </c>
      <c r="CR884" t="s">
        <v>867</v>
      </c>
      <c r="CS884" t="s">
        <v>386</v>
      </c>
      <c r="CT884" t="s">
        <v>860</v>
      </c>
      <c r="CU884" t="s">
        <v>851</v>
      </c>
      <c r="CV884" t="s">
        <v>390</v>
      </c>
      <c r="CW884">
        <v>1981</v>
      </c>
      <c r="CX884">
        <v>3</v>
      </c>
      <c r="CY884" t="s">
        <v>74</v>
      </c>
      <c r="CZ884" t="s">
        <v>388</v>
      </c>
      <c r="DA884" t="s">
        <v>70</v>
      </c>
      <c r="DB884" t="s">
        <v>386</v>
      </c>
      <c r="DC884" t="s">
        <v>387</v>
      </c>
      <c r="DD884" t="s">
        <v>392</v>
      </c>
      <c r="DE884" t="s">
        <v>391</v>
      </c>
      <c r="DF884">
        <v>9</v>
      </c>
      <c r="DG884" t="s">
        <v>991</v>
      </c>
      <c r="DH884" t="s">
        <v>75</v>
      </c>
      <c r="DI884" t="s">
        <v>75</v>
      </c>
      <c r="DJ884" t="s">
        <v>75</v>
      </c>
      <c r="DK884" t="s">
        <v>75</v>
      </c>
    </row>
    <row r="885" spans="1:115" x14ac:dyDescent="0.35">
      <c r="A885" t="s">
        <v>860</v>
      </c>
      <c r="B885" t="s">
        <v>994</v>
      </c>
      <c r="C885" t="s">
        <v>1004</v>
      </c>
      <c r="D885" t="s">
        <v>1115</v>
      </c>
      <c r="E885" t="s">
        <v>988</v>
      </c>
      <c r="F885" t="s">
        <v>1006</v>
      </c>
      <c r="G885" t="s">
        <v>242</v>
      </c>
      <c r="H885" t="s">
        <v>1024</v>
      </c>
      <c r="I885" t="s">
        <v>214</v>
      </c>
      <c r="J885" t="s">
        <v>1117</v>
      </c>
      <c r="K885" t="s">
        <v>75</v>
      </c>
      <c r="L885" t="s">
        <v>242</v>
      </c>
      <c r="M885" t="s">
        <v>242</v>
      </c>
      <c r="N885" t="s">
        <v>990</v>
      </c>
      <c r="O885">
        <v>2807</v>
      </c>
      <c r="P885">
        <v>2807</v>
      </c>
      <c r="Q885">
        <v>2357</v>
      </c>
      <c r="R885">
        <v>8774</v>
      </c>
      <c r="S885">
        <v>0</v>
      </c>
      <c r="T885">
        <v>0</v>
      </c>
      <c r="U885">
        <v>9224</v>
      </c>
      <c r="V885">
        <v>0</v>
      </c>
      <c r="W885">
        <v>2357</v>
      </c>
      <c r="X885">
        <v>8774</v>
      </c>
      <c r="Y885">
        <v>0</v>
      </c>
      <c r="Z885">
        <v>0</v>
      </c>
      <c r="AA885">
        <v>6417</v>
      </c>
      <c r="AB885">
        <v>0</v>
      </c>
      <c r="AC885">
        <v>1</v>
      </c>
      <c r="AD885">
        <v>6</v>
      </c>
      <c r="AE885">
        <v>0</v>
      </c>
      <c r="AF885">
        <v>0</v>
      </c>
      <c r="AG885">
        <v>5</v>
      </c>
      <c r="AH885">
        <v>0</v>
      </c>
      <c r="AI885">
        <v>1</v>
      </c>
      <c r="AJ885">
        <v>6</v>
      </c>
      <c r="AK885">
        <v>0</v>
      </c>
      <c r="AL885">
        <v>0</v>
      </c>
      <c r="AM885">
        <v>5</v>
      </c>
      <c r="AN885">
        <v>0</v>
      </c>
      <c r="AO885">
        <v>1</v>
      </c>
      <c r="AP885">
        <v>4</v>
      </c>
      <c r="AQ885">
        <v>0</v>
      </c>
      <c r="AR885">
        <v>0</v>
      </c>
      <c r="AS885">
        <v>3</v>
      </c>
      <c r="AT885">
        <v>2184</v>
      </c>
      <c r="AU885">
        <v>110</v>
      </c>
      <c r="AV885">
        <v>3194</v>
      </c>
      <c r="AW885">
        <v>0</v>
      </c>
      <c r="AX885">
        <v>0</v>
      </c>
      <c r="AY885">
        <v>2335</v>
      </c>
      <c r="AZ885">
        <v>0</v>
      </c>
      <c r="BA885">
        <v>0</v>
      </c>
      <c r="BB885">
        <v>0</v>
      </c>
      <c r="BC885">
        <v>0</v>
      </c>
      <c r="BD885">
        <v>2335</v>
      </c>
      <c r="BE885">
        <v>2335</v>
      </c>
      <c r="BF885">
        <v>0</v>
      </c>
      <c r="BG885">
        <v>0</v>
      </c>
      <c r="BH885">
        <v>2357</v>
      </c>
      <c r="BI885">
        <v>0</v>
      </c>
      <c r="BJ885">
        <v>2357</v>
      </c>
      <c r="BK885">
        <v>0</v>
      </c>
      <c r="BL885">
        <v>0</v>
      </c>
      <c r="BM885">
        <v>0</v>
      </c>
      <c r="BN885">
        <v>2259</v>
      </c>
      <c r="BO885">
        <v>0</v>
      </c>
      <c r="BP885">
        <v>2259</v>
      </c>
      <c r="BQ885">
        <v>2357</v>
      </c>
      <c r="BR885">
        <v>0</v>
      </c>
      <c r="BS885">
        <v>2652</v>
      </c>
      <c r="BT885">
        <v>0</v>
      </c>
      <c r="BU885">
        <v>1</v>
      </c>
      <c r="BV885">
        <v>1</v>
      </c>
      <c r="BW885">
        <v>0</v>
      </c>
      <c r="BX885">
        <v>1</v>
      </c>
      <c r="BY885">
        <v>3</v>
      </c>
      <c r="BZ885">
        <v>0</v>
      </c>
      <c r="CA885">
        <v>0</v>
      </c>
      <c r="CB885">
        <v>1</v>
      </c>
      <c r="CC885">
        <v>5</v>
      </c>
      <c r="CD885">
        <v>1</v>
      </c>
      <c r="CE885">
        <v>5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 t="s">
        <v>2</v>
      </c>
      <c r="CP885" t="s">
        <v>44</v>
      </c>
      <c r="CQ885" t="s">
        <v>866</v>
      </c>
      <c r="CR885" t="s">
        <v>867</v>
      </c>
      <c r="CS885" t="s">
        <v>212</v>
      </c>
      <c r="CT885" t="s">
        <v>860</v>
      </c>
      <c r="CU885" t="s">
        <v>852</v>
      </c>
      <c r="CV885" t="s">
        <v>214</v>
      </c>
      <c r="CW885">
        <v>2020</v>
      </c>
      <c r="CX885">
        <v>3</v>
      </c>
      <c r="CY885" t="s">
        <v>74</v>
      </c>
      <c r="CZ885" t="s">
        <v>217</v>
      </c>
      <c r="DA885" t="s">
        <v>70</v>
      </c>
      <c r="DB885" t="s">
        <v>70</v>
      </c>
      <c r="DC885" t="s">
        <v>213</v>
      </c>
      <c r="DD885" t="s">
        <v>216</v>
      </c>
      <c r="DE885" t="s">
        <v>215</v>
      </c>
      <c r="DF885">
        <v>4</v>
      </c>
      <c r="DG885" t="s">
        <v>991</v>
      </c>
      <c r="DH885" t="s">
        <v>75</v>
      </c>
      <c r="DI885" t="s">
        <v>75</v>
      </c>
      <c r="DJ885" t="s">
        <v>75</v>
      </c>
      <c r="DK885" t="s">
        <v>75</v>
      </c>
    </row>
    <row r="886" spans="1:115" x14ac:dyDescent="0.35">
      <c r="A886" t="s">
        <v>860</v>
      </c>
      <c r="B886" t="s">
        <v>985</v>
      </c>
      <c r="C886" t="s">
        <v>986</v>
      </c>
      <c r="D886" t="s">
        <v>1063</v>
      </c>
      <c r="E886" t="s">
        <v>988</v>
      </c>
      <c r="F886" t="s">
        <v>989</v>
      </c>
      <c r="G886" t="s">
        <v>242</v>
      </c>
      <c r="H886" t="s">
        <v>1024</v>
      </c>
      <c r="I886" t="s">
        <v>719</v>
      </c>
      <c r="J886" t="s">
        <v>1203</v>
      </c>
      <c r="K886" t="s">
        <v>75</v>
      </c>
      <c r="L886" t="s">
        <v>242</v>
      </c>
      <c r="M886" t="s">
        <v>719</v>
      </c>
      <c r="N886" t="s">
        <v>990</v>
      </c>
      <c r="O886">
        <v>0</v>
      </c>
      <c r="P886">
        <v>0</v>
      </c>
      <c r="Q886">
        <v>1025</v>
      </c>
      <c r="R886">
        <v>3282</v>
      </c>
      <c r="S886">
        <v>2882</v>
      </c>
      <c r="T886">
        <v>0</v>
      </c>
      <c r="U886">
        <v>2257</v>
      </c>
      <c r="V886">
        <v>0</v>
      </c>
      <c r="W886">
        <v>1025</v>
      </c>
      <c r="X886">
        <v>715</v>
      </c>
      <c r="Y886">
        <v>2882</v>
      </c>
      <c r="Z886">
        <v>0</v>
      </c>
      <c r="AA886">
        <v>-310</v>
      </c>
      <c r="AB886">
        <v>0</v>
      </c>
      <c r="AC886">
        <v>1</v>
      </c>
      <c r="AD886">
        <v>4</v>
      </c>
      <c r="AE886">
        <v>6</v>
      </c>
      <c r="AF886">
        <v>0</v>
      </c>
      <c r="AG886">
        <v>3</v>
      </c>
      <c r="AH886">
        <v>0</v>
      </c>
      <c r="AI886">
        <v>1</v>
      </c>
      <c r="AJ886">
        <v>3</v>
      </c>
      <c r="AK886">
        <v>6</v>
      </c>
      <c r="AL886">
        <v>0</v>
      </c>
      <c r="AM886">
        <v>2</v>
      </c>
      <c r="AN886">
        <v>0</v>
      </c>
      <c r="AO886">
        <v>1</v>
      </c>
      <c r="AP886">
        <v>1</v>
      </c>
      <c r="AQ886">
        <v>3</v>
      </c>
      <c r="AR886">
        <v>0</v>
      </c>
      <c r="AS886">
        <v>0</v>
      </c>
      <c r="AT886">
        <v>633</v>
      </c>
      <c r="AU886">
        <v>625</v>
      </c>
      <c r="AV886">
        <v>3179</v>
      </c>
      <c r="AW886">
        <v>1095</v>
      </c>
      <c r="AX886">
        <v>0</v>
      </c>
      <c r="AY886">
        <v>18695</v>
      </c>
      <c r="AZ886">
        <v>0</v>
      </c>
      <c r="BA886">
        <v>0</v>
      </c>
      <c r="BB886">
        <v>0</v>
      </c>
      <c r="BC886">
        <v>0</v>
      </c>
      <c r="BD886">
        <v>18695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2432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2414</v>
      </c>
      <c r="BQ886">
        <v>0</v>
      </c>
      <c r="BR886">
        <v>0</v>
      </c>
      <c r="BS886">
        <v>0</v>
      </c>
      <c r="BT886">
        <v>0</v>
      </c>
      <c r="BU886">
        <v>3</v>
      </c>
      <c r="BV886">
        <v>2</v>
      </c>
      <c r="BW886">
        <v>0</v>
      </c>
      <c r="BX886">
        <v>1</v>
      </c>
      <c r="BY886">
        <v>0</v>
      </c>
      <c r="BZ886">
        <v>1</v>
      </c>
      <c r="CA886">
        <v>0</v>
      </c>
      <c r="CB886">
        <v>1</v>
      </c>
      <c r="CC886">
        <v>2</v>
      </c>
      <c r="CD886">
        <v>1</v>
      </c>
      <c r="CE886">
        <v>2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 t="s">
        <v>2</v>
      </c>
      <c r="CP886" t="s">
        <v>44</v>
      </c>
      <c r="CQ886" t="s">
        <v>868</v>
      </c>
      <c r="CR886" t="s">
        <v>869</v>
      </c>
      <c r="CS886" t="s">
        <v>718</v>
      </c>
      <c r="CT886" t="s">
        <v>860</v>
      </c>
      <c r="CU886" t="s">
        <v>851</v>
      </c>
      <c r="CV886" t="s">
        <v>719</v>
      </c>
      <c r="CW886">
        <v>2020</v>
      </c>
      <c r="CX886">
        <v>4</v>
      </c>
      <c r="CY886" t="s">
        <v>74</v>
      </c>
      <c r="CZ886" t="s">
        <v>76</v>
      </c>
      <c r="DA886" t="s">
        <v>70</v>
      </c>
      <c r="DB886" t="s">
        <v>718</v>
      </c>
      <c r="DC886" t="s">
        <v>135</v>
      </c>
      <c r="DD886" t="s">
        <v>721</v>
      </c>
      <c r="DE886" t="s">
        <v>720</v>
      </c>
      <c r="DF886">
        <v>2</v>
      </c>
      <c r="DG886" t="s">
        <v>991</v>
      </c>
      <c r="DH886" t="s">
        <v>75</v>
      </c>
      <c r="DI886" t="s">
        <v>75</v>
      </c>
      <c r="DJ886" t="s">
        <v>75</v>
      </c>
      <c r="DK886" t="s">
        <v>75</v>
      </c>
    </row>
    <row r="887" spans="1:115" x14ac:dyDescent="0.35">
      <c r="A887" t="s">
        <v>860</v>
      </c>
      <c r="B887" t="s">
        <v>994</v>
      </c>
      <c r="C887" t="s">
        <v>1004</v>
      </c>
      <c r="D887" t="s">
        <v>1005</v>
      </c>
      <c r="E887" t="s">
        <v>988</v>
      </c>
      <c r="F887" t="s">
        <v>1006</v>
      </c>
      <c r="G887" t="s">
        <v>242</v>
      </c>
      <c r="H887" t="s">
        <v>1024</v>
      </c>
      <c r="I887" t="s">
        <v>304</v>
      </c>
      <c r="J887" t="s">
        <v>1009</v>
      </c>
      <c r="K887" t="s">
        <v>75</v>
      </c>
      <c r="L887" t="s">
        <v>242</v>
      </c>
      <c r="M887" t="s">
        <v>304</v>
      </c>
      <c r="N887" t="s">
        <v>990</v>
      </c>
      <c r="O887">
        <v>70606</v>
      </c>
      <c r="P887">
        <v>70606</v>
      </c>
      <c r="Q887">
        <v>152479</v>
      </c>
      <c r="R887">
        <v>152479</v>
      </c>
      <c r="S887">
        <v>26293</v>
      </c>
      <c r="T887">
        <v>180573</v>
      </c>
      <c r="U887">
        <v>70606</v>
      </c>
      <c r="V887">
        <v>4785</v>
      </c>
      <c r="W887">
        <v>0</v>
      </c>
      <c r="X887">
        <v>0</v>
      </c>
      <c r="Y887">
        <v>0</v>
      </c>
      <c r="Z887">
        <v>0</v>
      </c>
      <c r="AA887">
        <v>4785</v>
      </c>
      <c r="AB887">
        <v>7</v>
      </c>
      <c r="AC887">
        <v>3</v>
      </c>
      <c r="AD887">
        <v>14</v>
      </c>
      <c r="AE887">
        <v>14</v>
      </c>
      <c r="AF887">
        <v>5</v>
      </c>
      <c r="AG887">
        <v>18</v>
      </c>
      <c r="AH887">
        <v>6</v>
      </c>
      <c r="AI887">
        <v>2</v>
      </c>
      <c r="AJ887">
        <v>6</v>
      </c>
      <c r="AK887">
        <v>2</v>
      </c>
      <c r="AL887">
        <v>5</v>
      </c>
      <c r="AM887">
        <v>10</v>
      </c>
      <c r="AN887">
        <v>2</v>
      </c>
      <c r="AO887">
        <v>0</v>
      </c>
      <c r="AP887">
        <v>0</v>
      </c>
      <c r="AQ887">
        <v>0</v>
      </c>
      <c r="AR887">
        <v>0</v>
      </c>
      <c r="AS887">
        <v>2</v>
      </c>
      <c r="AT887">
        <v>8080</v>
      </c>
      <c r="AU887">
        <v>152479</v>
      </c>
      <c r="AV887">
        <v>152479</v>
      </c>
      <c r="AW887">
        <v>186595</v>
      </c>
      <c r="AX887">
        <v>141622</v>
      </c>
      <c r="AY887">
        <v>33153</v>
      </c>
      <c r="AZ887">
        <v>21515</v>
      </c>
      <c r="BA887">
        <v>25183</v>
      </c>
      <c r="BB887">
        <v>78644</v>
      </c>
      <c r="BC887">
        <v>1942</v>
      </c>
      <c r="BD887">
        <v>36820</v>
      </c>
      <c r="BE887">
        <v>150</v>
      </c>
      <c r="BF887">
        <v>0</v>
      </c>
      <c r="BG887">
        <v>0</v>
      </c>
      <c r="BH887">
        <v>19919</v>
      </c>
      <c r="BI887">
        <v>0</v>
      </c>
      <c r="BJ887">
        <v>19919</v>
      </c>
      <c r="BK887">
        <v>0</v>
      </c>
      <c r="BL887">
        <v>0</v>
      </c>
      <c r="BM887">
        <v>0</v>
      </c>
      <c r="BN887">
        <v>18525</v>
      </c>
      <c r="BO887">
        <v>0</v>
      </c>
      <c r="BP887">
        <v>18525</v>
      </c>
      <c r="BQ887">
        <v>19919</v>
      </c>
      <c r="BR887">
        <v>0</v>
      </c>
      <c r="BS887">
        <v>18113</v>
      </c>
      <c r="BT887">
        <v>0</v>
      </c>
      <c r="BU887">
        <v>0</v>
      </c>
      <c r="BV887">
        <v>2</v>
      </c>
      <c r="BW887">
        <v>0</v>
      </c>
      <c r="BX887">
        <v>2</v>
      </c>
      <c r="BY887">
        <v>2</v>
      </c>
      <c r="BZ887">
        <v>1</v>
      </c>
      <c r="CA887">
        <v>1</v>
      </c>
      <c r="CB887">
        <v>8</v>
      </c>
      <c r="CC887">
        <v>10</v>
      </c>
      <c r="CD887">
        <v>8</v>
      </c>
      <c r="CE887">
        <v>10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 t="s">
        <v>2</v>
      </c>
      <c r="CP887" t="s">
        <v>44</v>
      </c>
      <c r="CQ887" t="s">
        <v>862</v>
      </c>
      <c r="CR887" t="s">
        <v>863</v>
      </c>
      <c r="CS887" t="s">
        <v>340</v>
      </c>
      <c r="CT887" t="s">
        <v>860</v>
      </c>
      <c r="CU887" t="s">
        <v>852</v>
      </c>
      <c r="CV887" t="s">
        <v>308</v>
      </c>
      <c r="CW887">
        <v>2018</v>
      </c>
      <c r="CX887">
        <v>2</v>
      </c>
      <c r="CY887" t="s">
        <v>74</v>
      </c>
      <c r="CZ887" t="s">
        <v>217</v>
      </c>
      <c r="DA887" t="s">
        <v>70</v>
      </c>
      <c r="DB887" t="s">
        <v>283</v>
      </c>
      <c r="DC887" t="s">
        <v>285</v>
      </c>
      <c r="DD887" t="s">
        <v>310</v>
      </c>
      <c r="DE887" t="s">
        <v>309</v>
      </c>
      <c r="DF887">
        <v>2</v>
      </c>
      <c r="DG887" t="s">
        <v>991</v>
      </c>
      <c r="DH887" t="s">
        <v>75</v>
      </c>
      <c r="DI887" t="s">
        <v>75</v>
      </c>
      <c r="DJ887" t="s">
        <v>75</v>
      </c>
      <c r="DK887" t="s">
        <v>75</v>
      </c>
    </row>
    <row r="888" spans="1:115" x14ac:dyDescent="0.35">
      <c r="A888" t="s">
        <v>860</v>
      </c>
      <c r="B888" t="s">
        <v>1010</v>
      </c>
      <c r="C888" t="s">
        <v>1011</v>
      </c>
      <c r="D888" t="s">
        <v>1249</v>
      </c>
      <c r="E888" t="s">
        <v>988</v>
      </c>
      <c r="F888" t="s">
        <v>1013</v>
      </c>
      <c r="G888" t="s">
        <v>242</v>
      </c>
      <c r="H888" t="s">
        <v>1024</v>
      </c>
      <c r="I888" t="s">
        <v>1279</v>
      </c>
      <c r="J888" t="s">
        <v>1280</v>
      </c>
      <c r="K888" t="s">
        <v>75</v>
      </c>
      <c r="L888" t="s">
        <v>242</v>
      </c>
      <c r="M888" t="s">
        <v>242</v>
      </c>
      <c r="N888" t="s">
        <v>990</v>
      </c>
      <c r="O888">
        <v>13515</v>
      </c>
      <c r="P888">
        <v>13515</v>
      </c>
      <c r="Q888">
        <v>0</v>
      </c>
      <c r="R888">
        <v>21154</v>
      </c>
      <c r="S888">
        <v>0</v>
      </c>
      <c r="T888">
        <v>0</v>
      </c>
      <c r="U888">
        <v>34669</v>
      </c>
      <c r="V888">
        <v>6180</v>
      </c>
      <c r="W888">
        <v>0</v>
      </c>
      <c r="X888">
        <v>21154</v>
      </c>
      <c r="Y888">
        <v>0</v>
      </c>
      <c r="Z888">
        <v>0</v>
      </c>
      <c r="AA888">
        <v>27334</v>
      </c>
      <c r="AB888">
        <v>34</v>
      </c>
      <c r="AC888">
        <v>4</v>
      </c>
      <c r="AD888">
        <v>61</v>
      </c>
      <c r="AE888">
        <v>4</v>
      </c>
      <c r="AF888">
        <v>0</v>
      </c>
      <c r="AG888">
        <v>91</v>
      </c>
      <c r="AH888">
        <v>21</v>
      </c>
      <c r="AI888">
        <v>0</v>
      </c>
      <c r="AJ888">
        <v>34</v>
      </c>
      <c r="AK888">
        <v>3</v>
      </c>
      <c r="AL888">
        <v>0</v>
      </c>
      <c r="AM888">
        <v>55</v>
      </c>
      <c r="AN888">
        <v>4</v>
      </c>
      <c r="AO888">
        <v>0</v>
      </c>
      <c r="AP888">
        <v>5</v>
      </c>
      <c r="AQ888">
        <v>0</v>
      </c>
      <c r="AR888">
        <v>0</v>
      </c>
      <c r="AS888">
        <v>9</v>
      </c>
      <c r="AT888">
        <v>6383</v>
      </c>
      <c r="AU888">
        <v>0</v>
      </c>
      <c r="AV888">
        <v>8411</v>
      </c>
      <c r="AW888">
        <v>0</v>
      </c>
      <c r="AX888">
        <v>0</v>
      </c>
      <c r="AY888">
        <v>5000</v>
      </c>
      <c r="AZ888">
        <v>0</v>
      </c>
      <c r="BA888">
        <v>0</v>
      </c>
      <c r="BB888">
        <v>0</v>
      </c>
      <c r="BC888">
        <v>0</v>
      </c>
      <c r="BD888">
        <v>5000</v>
      </c>
      <c r="BE888">
        <v>5000</v>
      </c>
      <c r="BF888">
        <v>0</v>
      </c>
      <c r="BG888">
        <v>0</v>
      </c>
      <c r="BH888">
        <v>5029</v>
      </c>
      <c r="BI888">
        <v>0</v>
      </c>
      <c r="BJ888">
        <v>5029</v>
      </c>
      <c r="BK888">
        <v>0</v>
      </c>
      <c r="BL888">
        <v>0</v>
      </c>
      <c r="BM888">
        <v>0</v>
      </c>
      <c r="BN888">
        <v>4526</v>
      </c>
      <c r="BO888">
        <v>0</v>
      </c>
      <c r="BP888">
        <v>4526</v>
      </c>
      <c r="BQ888">
        <v>5029</v>
      </c>
      <c r="BR888">
        <v>0</v>
      </c>
      <c r="BS888">
        <v>5210</v>
      </c>
      <c r="BT888">
        <v>0</v>
      </c>
      <c r="BU888">
        <v>0</v>
      </c>
      <c r="BV888">
        <v>2</v>
      </c>
      <c r="BW888">
        <v>0</v>
      </c>
      <c r="BX888">
        <v>4</v>
      </c>
      <c r="BY888">
        <v>9</v>
      </c>
      <c r="BZ888">
        <v>3</v>
      </c>
      <c r="CA888">
        <v>6</v>
      </c>
      <c r="CB888">
        <v>21</v>
      </c>
      <c r="CC888">
        <v>55</v>
      </c>
      <c r="CD888">
        <v>21</v>
      </c>
      <c r="CE888">
        <v>55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 t="s">
        <v>2</v>
      </c>
      <c r="CP888" t="s">
        <v>44</v>
      </c>
      <c r="CQ888" t="s">
        <v>864</v>
      </c>
      <c r="CR888" t="s">
        <v>865</v>
      </c>
      <c r="CS888" t="s">
        <v>797</v>
      </c>
      <c r="CT888" t="s">
        <v>860</v>
      </c>
      <c r="CU888" t="s">
        <v>854</v>
      </c>
      <c r="CV888" t="s">
        <v>798</v>
      </c>
      <c r="CW888">
        <v>2019</v>
      </c>
      <c r="CX888">
        <v>10</v>
      </c>
      <c r="CY888" t="s">
        <v>74</v>
      </c>
      <c r="CZ888" t="s">
        <v>788</v>
      </c>
      <c r="DA888" t="s">
        <v>70</v>
      </c>
      <c r="DB888" t="s">
        <v>782</v>
      </c>
      <c r="DC888" t="s">
        <v>784</v>
      </c>
      <c r="DD888" t="s">
        <v>75</v>
      </c>
      <c r="DE888" t="s">
        <v>75</v>
      </c>
      <c r="DF888">
        <v>8</v>
      </c>
      <c r="DG888" t="s">
        <v>991</v>
      </c>
      <c r="DH888" t="s">
        <v>75</v>
      </c>
      <c r="DI888" t="s">
        <v>75</v>
      </c>
      <c r="DJ888" t="s">
        <v>75</v>
      </c>
      <c r="DK888" t="s">
        <v>75</v>
      </c>
    </row>
    <row r="889" spans="1:115" x14ac:dyDescent="0.35">
      <c r="A889" t="s">
        <v>860</v>
      </c>
      <c r="B889" t="s">
        <v>1027</v>
      </c>
      <c r="C889" t="s">
        <v>1144</v>
      </c>
      <c r="D889" t="s">
        <v>1234</v>
      </c>
      <c r="E889" t="s">
        <v>988</v>
      </c>
      <c r="F889" t="s">
        <v>1146</v>
      </c>
      <c r="G889" t="s">
        <v>242</v>
      </c>
      <c r="H889" t="s">
        <v>1024</v>
      </c>
      <c r="I889" t="s">
        <v>1235</v>
      </c>
      <c r="J889" t="s">
        <v>1236</v>
      </c>
      <c r="K889" t="s">
        <v>75</v>
      </c>
      <c r="L889" t="s">
        <v>242</v>
      </c>
      <c r="M889" t="s">
        <v>242</v>
      </c>
      <c r="N889" t="s">
        <v>990</v>
      </c>
      <c r="O889">
        <v>1005</v>
      </c>
      <c r="P889">
        <v>1005</v>
      </c>
      <c r="Q889">
        <v>6559</v>
      </c>
      <c r="R889">
        <v>55955</v>
      </c>
      <c r="S889">
        <v>22530</v>
      </c>
      <c r="T889">
        <v>0</v>
      </c>
      <c r="U889">
        <v>50401</v>
      </c>
      <c r="V889">
        <v>1005</v>
      </c>
      <c r="W889">
        <v>0</v>
      </c>
      <c r="X889">
        <v>21375</v>
      </c>
      <c r="Y889">
        <v>21634</v>
      </c>
      <c r="Z889">
        <v>0</v>
      </c>
      <c r="AA889">
        <v>22380</v>
      </c>
      <c r="AB889">
        <v>9</v>
      </c>
      <c r="AC889">
        <v>0</v>
      </c>
      <c r="AD889">
        <v>9</v>
      </c>
      <c r="AE889">
        <v>28</v>
      </c>
      <c r="AF889">
        <v>0</v>
      </c>
      <c r="AG889">
        <v>18</v>
      </c>
      <c r="AH889">
        <v>7</v>
      </c>
      <c r="AI889">
        <v>0</v>
      </c>
      <c r="AJ889">
        <v>7</v>
      </c>
      <c r="AK889">
        <v>25</v>
      </c>
      <c r="AL889">
        <v>0</v>
      </c>
      <c r="AM889">
        <v>14</v>
      </c>
      <c r="AN889">
        <v>1</v>
      </c>
      <c r="AO889">
        <v>0</v>
      </c>
      <c r="AP889">
        <v>2</v>
      </c>
      <c r="AQ889">
        <v>9</v>
      </c>
      <c r="AR889">
        <v>0</v>
      </c>
      <c r="AS889">
        <v>3</v>
      </c>
      <c r="AT889">
        <v>13574</v>
      </c>
      <c r="AU889">
        <v>6112</v>
      </c>
      <c r="AV889">
        <v>42420</v>
      </c>
      <c r="AW889">
        <v>10330</v>
      </c>
      <c r="AX889">
        <v>0</v>
      </c>
      <c r="AY889">
        <v>25000</v>
      </c>
      <c r="AZ889">
        <v>0</v>
      </c>
      <c r="BA889">
        <v>0</v>
      </c>
      <c r="BB889">
        <v>0</v>
      </c>
      <c r="BC889">
        <v>0</v>
      </c>
      <c r="BD889">
        <v>25000</v>
      </c>
      <c r="BE889">
        <v>0</v>
      </c>
      <c r="BF889">
        <v>0</v>
      </c>
      <c r="BG889">
        <v>0</v>
      </c>
      <c r="BH889">
        <v>6559</v>
      </c>
      <c r="BI889">
        <v>5808</v>
      </c>
      <c r="BJ889">
        <v>44205</v>
      </c>
      <c r="BK889">
        <v>0</v>
      </c>
      <c r="BL889">
        <v>0</v>
      </c>
      <c r="BM889">
        <v>0</v>
      </c>
      <c r="BN889">
        <v>0</v>
      </c>
      <c r="BO889">
        <v>5808</v>
      </c>
      <c r="BP889">
        <v>33216</v>
      </c>
      <c r="BQ889">
        <v>0</v>
      </c>
      <c r="BR889">
        <v>5808</v>
      </c>
      <c r="BS889">
        <v>0</v>
      </c>
      <c r="BT889">
        <v>6280</v>
      </c>
      <c r="BU889">
        <v>10</v>
      </c>
      <c r="BV889">
        <v>7</v>
      </c>
      <c r="BW889">
        <v>2</v>
      </c>
      <c r="BX889">
        <v>1</v>
      </c>
      <c r="BY889">
        <v>3</v>
      </c>
      <c r="BZ889">
        <v>1</v>
      </c>
      <c r="CA889">
        <v>3</v>
      </c>
      <c r="CB889">
        <v>7</v>
      </c>
      <c r="CC889">
        <v>14</v>
      </c>
      <c r="CD889">
        <v>7</v>
      </c>
      <c r="CE889">
        <v>14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 t="s">
        <v>2</v>
      </c>
      <c r="CP889" t="s">
        <v>44</v>
      </c>
      <c r="CQ889" t="s">
        <v>864</v>
      </c>
      <c r="CR889" t="s">
        <v>865</v>
      </c>
      <c r="CS889" t="s">
        <v>468</v>
      </c>
      <c r="CT889" t="s">
        <v>860</v>
      </c>
      <c r="CU889" t="s">
        <v>855</v>
      </c>
      <c r="CV889" t="s">
        <v>470</v>
      </c>
      <c r="CW889">
        <v>2020</v>
      </c>
      <c r="CX889">
        <v>6</v>
      </c>
      <c r="CY889" t="s">
        <v>74</v>
      </c>
      <c r="CZ889" t="s">
        <v>451</v>
      </c>
      <c r="DA889" t="s">
        <v>70</v>
      </c>
      <c r="DB889" t="s">
        <v>450</v>
      </c>
      <c r="DC889" t="s">
        <v>469</v>
      </c>
      <c r="DD889" t="s">
        <v>472</v>
      </c>
      <c r="DE889" t="s">
        <v>471</v>
      </c>
      <c r="DF889">
        <v>11</v>
      </c>
      <c r="DG889" t="s">
        <v>991</v>
      </c>
      <c r="DH889" t="s">
        <v>75</v>
      </c>
      <c r="DI889" t="s">
        <v>75</v>
      </c>
      <c r="DJ889" t="s">
        <v>75</v>
      </c>
      <c r="DK889" t="s">
        <v>75</v>
      </c>
    </row>
    <row r="890" spans="1:115" x14ac:dyDescent="0.35">
      <c r="A890" t="s">
        <v>860</v>
      </c>
      <c r="B890" t="s">
        <v>985</v>
      </c>
      <c r="C890" t="s">
        <v>986</v>
      </c>
      <c r="D890" t="s">
        <v>992</v>
      </c>
      <c r="E890" t="s">
        <v>988</v>
      </c>
      <c r="F890" t="s">
        <v>989</v>
      </c>
      <c r="G890" t="s">
        <v>75</v>
      </c>
      <c r="H890" t="s">
        <v>75</v>
      </c>
      <c r="I890" t="s">
        <v>246</v>
      </c>
      <c r="J890" t="s">
        <v>993</v>
      </c>
      <c r="K890" t="s">
        <v>75</v>
      </c>
      <c r="L890" t="s">
        <v>242</v>
      </c>
      <c r="M890" t="s">
        <v>246</v>
      </c>
      <c r="N890" t="s">
        <v>990</v>
      </c>
      <c r="O890">
        <v>-537</v>
      </c>
      <c r="P890">
        <v>-537</v>
      </c>
      <c r="Q890">
        <v>0</v>
      </c>
      <c r="R890">
        <v>24123</v>
      </c>
      <c r="S890">
        <v>13876</v>
      </c>
      <c r="T890">
        <v>0</v>
      </c>
      <c r="U890">
        <v>23586</v>
      </c>
      <c r="V890">
        <v>0</v>
      </c>
      <c r="W890">
        <v>0</v>
      </c>
      <c r="X890">
        <v>9282</v>
      </c>
      <c r="Y890">
        <v>13876</v>
      </c>
      <c r="Z890">
        <v>0</v>
      </c>
      <c r="AA890">
        <v>9282</v>
      </c>
      <c r="AB890">
        <v>1</v>
      </c>
      <c r="AC890">
        <v>1</v>
      </c>
      <c r="AD890">
        <v>13</v>
      </c>
      <c r="AE890">
        <v>9</v>
      </c>
      <c r="AF890">
        <v>0</v>
      </c>
      <c r="AG890">
        <v>13</v>
      </c>
      <c r="AH890">
        <v>1</v>
      </c>
      <c r="AI890">
        <v>1</v>
      </c>
      <c r="AJ890">
        <v>11</v>
      </c>
      <c r="AK890">
        <v>6</v>
      </c>
      <c r="AL890">
        <v>0</v>
      </c>
      <c r="AM890">
        <v>11</v>
      </c>
      <c r="AN890">
        <v>0</v>
      </c>
      <c r="AO890">
        <v>0</v>
      </c>
      <c r="AP890">
        <v>3</v>
      </c>
      <c r="AQ890">
        <v>4</v>
      </c>
      <c r="AR890">
        <v>0</v>
      </c>
      <c r="AS890">
        <v>3</v>
      </c>
      <c r="AT890">
        <v>7114</v>
      </c>
      <c r="AU890">
        <v>3390</v>
      </c>
      <c r="AV890">
        <v>20662</v>
      </c>
      <c r="AW890">
        <v>3998</v>
      </c>
      <c r="AX890">
        <v>0</v>
      </c>
      <c r="AY890">
        <v>0</v>
      </c>
      <c r="AZ890">
        <v>0</v>
      </c>
      <c r="BA890">
        <v>-1545</v>
      </c>
      <c r="BB890">
        <v>2067</v>
      </c>
      <c r="BC890">
        <v>0</v>
      </c>
      <c r="BD890">
        <v>-1545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5438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2584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3</v>
      </c>
      <c r="BZ890">
        <v>0</v>
      </c>
      <c r="CA890">
        <v>0</v>
      </c>
      <c r="CB890">
        <v>2</v>
      </c>
      <c r="CC890">
        <v>10</v>
      </c>
      <c r="CD890">
        <v>2</v>
      </c>
      <c r="CE890">
        <v>11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 t="s">
        <v>2</v>
      </c>
      <c r="CP890" t="s">
        <v>44</v>
      </c>
      <c r="CQ890" t="s">
        <v>864</v>
      </c>
      <c r="CR890" t="s">
        <v>865</v>
      </c>
      <c r="CS890" t="s">
        <v>245</v>
      </c>
      <c r="CT890" t="s">
        <v>860</v>
      </c>
      <c r="CU890" t="s">
        <v>851</v>
      </c>
      <c r="CV890" t="s">
        <v>246</v>
      </c>
      <c r="CW890">
        <v>2020</v>
      </c>
      <c r="CX890">
        <v>6</v>
      </c>
      <c r="CY890" t="s">
        <v>74</v>
      </c>
      <c r="CZ890" t="s">
        <v>76</v>
      </c>
      <c r="DA890" t="s">
        <v>70</v>
      </c>
      <c r="DB890" t="s">
        <v>245</v>
      </c>
      <c r="DC890" t="s">
        <v>156</v>
      </c>
      <c r="DD890" t="s">
        <v>248</v>
      </c>
      <c r="DE890" t="s">
        <v>247</v>
      </c>
      <c r="DF890">
        <v>0</v>
      </c>
      <c r="DG890" t="s">
        <v>991</v>
      </c>
      <c r="DH890" t="s">
        <v>75</v>
      </c>
      <c r="DI890" t="s">
        <v>75</v>
      </c>
      <c r="DJ890" t="s">
        <v>75</v>
      </c>
      <c r="DK890" t="s">
        <v>75</v>
      </c>
    </row>
    <row r="891" spans="1:115" x14ac:dyDescent="0.35">
      <c r="A891" t="s">
        <v>860</v>
      </c>
      <c r="B891" t="s">
        <v>985</v>
      </c>
      <c r="C891" t="s">
        <v>986</v>
      </c>
      <c r="D891" t="s">
        <v>1039</v>
      </c>
      <c r="E891" t="s">
        <v>988</v>
      </c>
      <c r="F891" t="s">
        <v>989</v>
      </c>
      <c r="G891" t="s">
        <v>242</v>
      </c>
      <c r="H891" t="s">
        <v>1024</v>
      </c>
      <c r="I891" t="s">
        <v>107</v>
      </c>
      <c r="J891" t="s">
        <v>1053</v>
      </c>
      <c r="K891" t="s">
        <v>75</v>
      </c>
      <c r="L891" t="s">
        <v>242</v>
      </c>
      <c r="M891" t="s">
        <v>242</v>
      </c>
      <c r="N891" t="s">
        <v>990</v>
      </c>
      <c r="O891">
        <v>-8543</v>
      </c>
      <c r="P891">
        <v>-8543</v>
      </c>
      <c r="Q891">
        <v>-233</v>
      </c>
      <c r="R891">
        <v>45073</v>
      </c>
      <c r="S891">
        <v>45808</v>
      </c>
      <c r="T891">
        <v>0</v>
      </c>
      <c r="U891">
        <v>36763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4561</v>
      </c>
      <c r="AU891">
        <v>11056</v>
      </c>
      <c r="AV891">
        <v>46031</v>
      </c>
      <c r="AW891">
        <v>29907</v>
      </c>
      <c r="AX891">
        <v>0</v>
      </c>
      <c r="AY891">
        <v>-2400</v>
      </c>
      <c r="AZ891">
        <v>0</v>
      </c>
      <c r="BA891">
        <v>2500</v>
      </c>
      <c r="BB891">
        <v>0</v>
      </c>
      <c r="BC891">
        <v>0</v>
      </c>
      <c r="BD891">
        <v>100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45238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45172</v>
      </c>
      <c r="BQ891">
        <v>0</v>
      </c>
      <c r="BR891">
        <v>0</v>
      </c>
      <c r="BS891">
        <v>0</v>
      </c>
      <c r="BT891">
        <v>0</v>
      </c>
      <c r="BU891">
        <v>3</v>
      </c>
      <c r="BV891">
        <v>3</v>
      </c>
      <c r="BW891">
        <v>3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 t="s">
        <v>2</v>
      </c>
      <c r="CP891" t="s">
        <v>44</v>
      </c>
      <c r="CQ891" t="s">
        <v>862</v>
      </c>
      <c r="CR891" t="s">
        <v>863</v>
      </c>
      <c r="CS891" t="s">
        <v>106</v>
      </c>
      <c r="CT891" t="s">
        <v>860</v>
      </c>
      <c r="CU891" t="s">
        <v>851</v>
      </c>
      <c r="CV891" t="s">
        <v>107</v>
      </c>
      <c r="CW891">
        <v>2018</v>
      </c>
      <c r="CX891">
        <v>10</v>
      </c>
      <c r="CY891" t="s">
        <v>74</v>
      </c>
      <c r="CZ891" t="s">
        <v>76</v>
      </c>
      <c r="DA891" t="s">
        <v>70</v>
      </c>
      <c r="DB891" t="s">
        <v>70</v>
      </c>
      <c r="DC891" t="s">
        <v>92</v>
      </c>
      <c r="DD891" t="s">
        <v>109</v>
      </c>
      <c r="DE891" t="s">
        <v>108</v>
      </c>
      <c r="DF891">
        <v>3</v>
      </c>
      <c r="DG891" t="s">
        <v>991</v>
      </c>
      <c r="DH891" t="s">
        <v>75</v>
      </c>
      <c r="DI891" t="s">
        <v>75</v>
      </c>
      <c r="DJ891" t="s">
        <v>75</v>
      </c>
      <c r="DK891" t="s">
        <v>75</v>
      </c>
    </row>
    <row r="892" spans="1:115" x14ac:dyDescent="0.35">
      <c r="A892" t="s">
        <v>860</v>
      </c>
      <c r="B892" t="s">
        <v>985</v>
      </c>
      <c r="C892" t="s">
        <v>986</v>
      </c>
      <c r="D892" t="s">
        <v>1039</v>
      </c>
      <c r="E892" t="s">
        <v>988</v>
      </c>
      <c r="F892" t="s">
        <v>989</v>
      </c>
      <c r="G892" t="s">
        <v>242</v>
      </c>
      <c r="H892" t="s">
        <v>1024</v>
      </c>
      <c r="I892" t="s">
        <v>1040</v>
      </c>
      <c r="J892" t="s">
        <v>1041</v>
      </c>
      <c r="K892" t="s">
        <v>75</v>
      </c>
      <c r="L892" t="s">
        <v>242</v>
      </c>
      <c r="M892" t="s">
        <v>242</v>
      </c>
      <c r="N892" t="s">
        <v>990</v>
      </c>
      <c r="O892">
        <v>0</v>
      </c>
      <c r="P892">
        <v>0</v>
      </c>
      <c r="Q892">
        <v>0</v>
      </c>
      <c r="R892">
        <v>43291</v>
      </c>
      <c r="S892">
        <v>0</v>
      </c>
      <c r="T892">
        <v>0</v>
      </c>
      <c r="U892">
        <v>43291</v>
      </c>
      <c r="V892">
        <v>0</v>
      </c>
      <c r="W892">
        <v>0</v>
      </c>
      <c r="X892">
        <v>43291</v>
      </c>
      <c r="Y892">
        <v>0</v>
      </c>
      <c r="Z892">
        <v>0</v>
      </c>
      <c r="AA892">
        <v>43291</v>
      </c>
      <c r="AB892">
        <v>0</v>
      </c>
      <c r="AC892">
        <v>0</v>
      </c>
      <c r="AD892">
        <v>6</v>
      </c>
      <c r="AE892">
        <v>0</v>
      </c>
      <c r="AF892">
        <v>0</v>
      </c>
      <c r="AG892">
        <v>6</v>
      </c>
      <c r="AH892">
        <v>0</v>
      </c>
      <c r="AI892">
        <v>0</v>
      </c>
      <c r="AJ892">
        <v>4</v>
      </c>
      <c r="AK892">
        <v>0</v>
      </c>
      <c r="AL892">
        <v>0</v>
      </c>
      <c r="AM892">
        <v>4</v>
      </c>
      <c r="AN892">
        <v>0</v>
      </c>
      <c r="AO892">
        <v>0</v>
      </c>
      <c r="AP892">
        <v>4</v>
      </c>
      <c r="AQ892">
        <v>0</v>
      </c>
      <c r="AR892">
        <v>0</v>
      </c>
      <c r="AS892">
        <v>4</v>
      </c>
      <c r="AT892">
        <v>10770</v>
      </c>
      <c r="AU892">
        <v>0</v>
      </c>
      <c r="AV892">
        <v>21530</v>
      </c>
      <c r="AW892">
        <v>0</v>
      </c>
      <c r="AX892">
        <v>0</v>
      </c>
      <c r="AY892">
        <v>7000</v>
      </c>
      <c r="AZ892">
        <v>0</v>
      </c>
      <c r="BA892">
        <v>0</v>
      </c>
      <c r="BB892">
        <v>0</v>
      </c>
      <c r="BC892">
        <v>0</v>
      </c>
      <c r="BD892">
        <v>7000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4</v>
      </c>
      <c r="BZ892">
        <v>0</v>
      </c>
      <c r="CA892">
        <v>0</v>
      </c>
      <c r="CB892">
        <v>0</v>
      </c>
      <c r="CC892">
        <v>3</v>
      </c>
      <c r="CD892">
        <v>0</v>
      </c>
      <c r="CE892">
        <v>4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 t="s">
        <v>2</v>
      </c>
      <c r="CP892" t="s">
        <v>44</v>
      </c>
      <c r="CQ892" t="s">
        <v>862</v>
      </c>
      <c r="CR892" t="s">
        <v>863</v>
      </c>
      <c r="CS892" t="s">
        <v>131</v>
      </c>
      <c r="CT892" t="s">
        <v>860</v>
      </c>
      <c r="CU892" t="s">
        <v>851</v>
      </c>
      <c r="CV892" t="s">
        <v>93</v>
      </c>
      <c r="CW892">
        <v>2019</v>
      </c>
      <c r="CX892">
        <v>12</v>
      </c>
      <c r="CY892" t="s">
        <v>74</v>
      </c>
      <c r="CZ892" t="s">
        <v>76</v>
      </c>
      <c r="DA892" t="s">
        <v>70</v>
      </c>
      <c r="DB892" t="s">
        <v>70</v>
      </c>
      <c r="DC892" t="s">
        <v>92</v>
      </c>
      <c r="DD892" t="s">
        <v>133</v>
      </c>
      <c r="DE892" t="s">
        <v>132</v>
      </c>
      <c r="DF892">
        <v>4</v>
      </c>
      <c r="DG892" t="s">
        <v>991</v>
      </c>
      <c r="DH892" t="s">
        <v>75</v>
      </c>
      <c r="DI892" t="s">
        <v>75</v>
      </c>
      <c r="DJ892" t="s">
        <v>75</v>
      </c>
      <c r="DK892" t="s">
        <v>75</v>
      </c>
    </row>
    <row r="893" spans="1:115" x14ac:dyDescent="0.35">
      <c r="A893" t="s">
        <v>860</v>
      </c>
      <c r="B893" t="s">
        <v>994</v>
      </c>
      <c r="C893" t="s">
        <v>1004</v>
      </c>
      <c r="D893" t="s">
        <v>1005</v>
      </c>
      <c r="E893" t="s">
        <v>988</v>
      </c>
      <c r="F893" t="s">
        <v>1006</v>
      </c>
      <c r="G893" t="s">
        <v>242</v>
      </c>
      <c r="H893" t="s">
        <v>1024</v>
      </c>
      <c r="I893" t="s">
        <v>1222</v>
      </c>
      <c r="J893" t="s">
        <v>1223</v>
      </c>
      <c r="K893" t="s">
        <v>75</v>
      </c>
      <c r="L893" t="s">
        <v>242</v>
      </c>
      <c r="M893" t="s">
        <v>304</v>
      </c>
      <c r="N893" t="s">
        <v>990</v>
      </c>
      <c r="O893">
        <v>0</v>
      </c>
      <c r="P893">
        <v>0</v>
      </c>
      <c r="Q893">
        <v>0</v>
      </c>
      <c r="R893">
        <v>68763</v>
      </c>
      <c r="S893">
        <v>0</v>
      </c>
      <c r="T893">
        <v>0</v>
      </c>
      <c r="U893">
        <v>68763</v>
      </c>
      <c r="V893">
        <v>0</v>
      </c>
      <c r="W893">
        <v>0</v>
      </c>
      <c r="X893">
        <v>68763</v>
      </c>
      <c r="Y893">
        <v>0</v>
      </c>
      <c r="Z893">
        <v>0</v>
      </c>
      <c r="AA893">
        <v>68763</v>
      </c>
      <c r="AB893">
        <v>0</v>
      </c>
      <c r="AC893">
        <v>0</v>
      </c>
      <c r="AD893">
        <v>1</v>
      </c>
      <c r="AE893">
        <v>4</v>
      </c>
      <c r="AF893">
        <v>4</v>
      </c>
      <c r="AG893">
        <v>1</v>
      </c>
      <c r="AH893">
        <v>0</v>
      </c>
      <c r="AI893">
        <v>0</v>
      </c>
      <c r="AJ893">
        <v>1</v>
      </c>
      <c r="AK893">
        <v>3</v>
      </c>
      <c r="AL893">
        <v>0</v>
      </c>
      <c r="AM893">
        <v>1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16955</v>
      </c>
      <c r="AU893">
        <v>0</v>
      </c>
      <c r="AV893">
        <v>17332</v>
      </c>
      <c r="AW893">
        <v>0</v>
      </c>
      <c r="AX893">
        <v>0</v>
      </c>
      <c r="AY893">
        <v>7115</v>
      </c>
      <c r="AZ893">
        <v>0</v>
      </c>
      <c r="BA893">
        <v>0</v>
      </c>
      <c r="BB893">
        <v>0</v>
      </c>
      <c r="BC893">
        <v>0</v>
      </c>
      <c r="BD893">
        <v>7115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 t="s">
        <v>2</v>
      </c>
      <c r="CP893" t="s">
        <v>44</v>
      </c>
      <c r="CQ893" t="s">
        <v>862</v>
      </c>
      <c r="CR893" t="s">
        <v>863</v>
      </c>
      <c r="CS893" t="s">
        <v>341</v>
      </c>
      <c r="CT893" t="s">
        <v>860</v>
      </c>
      <c r="CU893" t="s">
        <v>852</v>
      </c>
      <c r="CV893" t="s">
        <v>342</v>
      </c>
      <c r="CW893">
        <v>2014</v>
      </c>
      <c r="CX893">
        <v>9</v>
      </c>
      <c r="CY893" t="s">
        <v>74</v>
      </c>
      <c r="CZ893" t="s">
        <v>217</v>
      </c>
      <c r="DA893" t="s">
        <v>70</v>
      </c>
      <c r="DB893" t="s">
        <v>283</v>
      </c>
      <c r="DC893" t="s">
        <v>285</v>
      </c>
      <c r="DD893" t="s">
        <v>306</v>
      </c>
      <c r="DE893" t="s">
        <v>343</v>
      </c>
      <c r="DF893">
        <v>1</v>
      </c>
      <c r="DG893" t="s">
        <v>991</v>
      </c>
      <c r="DH893" t="s">
        <v>75</v>
      </c>
      <c r="DI893" t="s">
        <v>75</v>
      </c>
      <c r="DJ893" t="s">
        <v>75</v>
      </c>
      <c r="DK893" t="s">
        <v>75</v>
      </c>
    </row>
    <row r="894" spans="1:115" x14ac:dyDescent="0.35">
      <c r="A894" t="s">
        <v>860</v>
      </c>
      <c r="B894" t="s">
        <v>994</v>
      </c>
      <c r="C894" t="s">
        <v>1093</v>
      </c>
      <c r="D894" t="s">
        <v>1094</v>
      </c>
      <c r="E894" t="s">
        <v>988</v>
      </c>
      <c r="F894" t="s">
        <v>1095</v>
      </c>
      <c r="G894" t="s">
        <v>242</v>
      </c>
      <c r="H894" t="s">
        <v>1024</v>
      </c>
      <c r="I894" t="s">
        <v>570</v>
      </c>
      <c r="J894" t="s">
        <v>1096</v>
      </c>
      <c r="K894" t="s">
        <v>75</v>
      </c>
      <c r="L894" t="s">
        <v>242</v>
      </c>
      <c r="M894" t="s">
        <v>242</v>
      </c>
      <c r="N894" t="s">
        <v>990</v>
      </c>
      <c r="O894">
        <v>93604</v>
      </c>
      <c r="P894">
        <v>93604</v>
      </c>
      <c r="Q894">
        <v>70299</v>
      </c>
      <c r="R894">
        <v>144537</v>
      </c>
      <c r="S894">
        <v>145582</v>
      </c>
      <c r="T894">
        <v>45032</v>
      </c>
      <c r="U894">
        <v>167842</v>
      </c>
      <c r="V894">
        <v>27808</v>
      </c>
      <c r="W894">
        <v>21720</v>
      </c>
      <c r="X894">
        <v>47934</v>
      </c>
      <c r="Y894">
        <v>128495</v>
      </c>
      <c r="Z894">
        <v>45032</v>
      </c>
      <c r="AA894">
        <v>54022</v>
      </c>
      <c r="AB894">
        <v>56</v>
      </c>
      <c r="AC894">
        <v>63</v>
      </c>
      <c r="AD894">
        <v>219</v>
      </c>
      <c r="AE894">
        <v>192</v>
      </c>
      <c r="AF894">
        <v>46</v>
      </c>
      <c r="AG894">
        <v>212</v>
      </c>
      <c r="AH894">
        <v>34</v>
      </c>
      <c r="AI894">
        <v>49</v>
      </c>
      <c r="AJ894">
        <v>151</v>
      </c>
      <c r="AK894">
        <v>158</v>
      </c>
      <c r="AL894">
        <v>35</v>
      </c>
      <c r="AM894">
        <v>136</v>
      </c>
      <c r="AN894">
        <v>7</v>
      </c>
      <c r="AO894">
        <v>16</v>
      </c>
      <c r="AP894">
        <v>39</v>
      </c>
      <c r="AQ894">
        <v>48</v>
      </c>
      <c r="AR894">
        <v>10</v>
      </c>
      <c r="AS894">
        <v>30</v>
      </c>
      <c r="AT894">
        <v>45278</v>
      </c>
      <c r="AU894">
        <v>19977</v>
      </c>
      <c r="AV894">
        <v>144252</v>
      </c>
      <c r="AW894">
        <v>117436</v>
      </c>
      <c r="AX894">
        <v>12065</v>
      </c>
      <c r="AY894">
        <v>-14714</v>
      </c>
      <c r="AZ894">
        <v>230000</v>
      </c>
      <c r="BA894">
        <v>370449</v>
      </c>
      <c r="BB894">
        <v>43116</v>
      </c>
      <c r="BC894">
        <v>0</v>
      </c>
      <c r="BD894">
        <v>125734</v>
      </c>
      <c r="BE894">
        <v>14360</v>
      </c>
      <c r="BF894">
        <v>230000</v>
      </c>
      <c r="BG894">
        <v>370449</v>
      </c>
      <c r="BH894">
        <v>27155</v>
      </c>
      <c r="BI894">
        <v>27481</v>
      </c>
      <c r="BJ894">
        <v>61491</v>
      </c>
      <c r="BK894">
        <v>0</v>
      </c>
      <c r="BL894">
        <v>0</v>
      </c>
      <c r="BM894">
        <v>0</v>
      </c>
      <c r="BN894">
        <v>25135</v>
      </c>
      <c r="BO894">
        <v>22131</v>
      </c>
      <c r="BP894">
        <v>57944</v>
      </c>
      <c r="BQ894">
        <v>27155</v>
      </c>
      <c r="BR894">
        <v>25351</v>
      </c>
      <c r="BS894">
        <v>28057</v>
      </c>
      <c r="BT894">
        <v>25844</v>
      </c>
      <c r="BU894">
        <v>33</v>
      </c>
      <c r="BV894">
        <v>26</v>
      </c>
      <c r="BW894">
        <v>14</v>
      </c>
      <c r="BX894">
        <v>24</v>
      </c>
      <c r="BY894">
        <v>31</v>
      </c>
      <c r="BZ894">
        <v>10</v>
      </c>
      <c r="CA894">
        <v>17</v>
      </c>
      <c r="CB894">
        <v>79</v>
      </c>
      <c r="CC894">
        <v>132</v>
      </c>
      <c r="CD894">
        <v>84</v>
      </c>
      <c r="CE894">
        <v>137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 t="s">
        <v>2</v>
      </c>
      <c r="CP894" t="s">
        <v>44</v>
      </c>
      <c r="CQ894" t="s">
        <v>864</v>
      </c>
      <c r="CR894" t="s">
        <v>865</v>
      </c>
      <c r="CS894" t="s">
        <v>568</v>
      </c>
      <c r="CT894" t="s">
        <v>860</v>
      </c>
      <c r="CU894" t="s">
        <v>852</v>
      </c>
      <c r="CV894" t="s">
        <v>570</v>
      </c>
      <c r="CW894">
        <v>2019</v>
      </c>
      <c r="CX894">
        <v>9</v>
      </c>
      <c r="CY894" t="s">
        <v>74</v>
      </c>
      <c r="CZ894" t="s">
        <v>571</v>
      </c>
      <c r="DA894" t="s">
        <v>70</v>
      </c>
      <c r="DB894" t="s">
        <v>567</v>
      </c>
      <c r="DC894" t="s">
        <v>569</v>
      </c>
      <c r="DD894" t="s">
        <v>1286</v>
      </c>
      <c r="DE894" t="s">
        <v>1287</v>
      </c>
      <c r="DF894">
        <v>45</v>
      </c>
      <c r="DG894" t="s">
        <v>991</v>
      </c>
      <c r="DH894" t="s">
        <v>75</v>
      </c>
      <c r="DI894" t="s">
        <v>75</v>
      </c>
      <c r="DJ894" t="s">
        <v>75</v>
      </c>
      <c r="DK894" t="s">
        <v>75</v>
      </c>
    </row>
    <row r="895" spans="1:115" x14ac:dyDescent="0.35">
      <c r="A895" t="s">
        <v>860</v>
      </c>
      <c r="B895" t="s">
        <v>994</v>
      </c>
      <c r="C895" t="s">
        <v>1004</v>
      </c>
      <c r="D895" t="s">
        <v>1005</v>
      </c>
      <c r="E895" t="s">
        <v>988</v>
      </c>
      <c r="F895" t="s">
        <v>1006</v>
      </c>
      <c r="G895" t="s">
        <v>242</v>
      </c>
      <c r="H895" t="s">
        <v>1024</v>
      </c>
      <c r="I895" t="s">
        <v>304</v>
      </c>
      <c r="J895" t="s">
        <v>1009</v>
      </c>
      <c r="K895" t="s">
        <v>75</v>
      </c>
      <c r="L895" t="s">
        <v>242</v>
      </c>
      <c r="M895" t="s">
        <v>304</v>
      </c>
      <c r="N895" t="s">
        <v>990</v>
      </c>
      <c r="O895">
        <v>60088</v>
      </c>
      <c r="P895">
        <v>60088</v>
      </c>
      <c r="Q895">
        <v>25734</v>
      </c>
      <c r="R895">
        <v>165165</v>
      </c>
      <c r="S895">
        <v>167220</v>
      </c>
      <c r="T895">
        <v>165678</v>
      </c>
      <c r="U895">
        <v>199519</v>
      </c>
      <c r="V895">
        <v>17306</v>
      </c>
      <c r="W895">
        <v>9809</v>
      </c>
      <c r="X895">
        <v>34127</v>
      </c>
      <c r="Y895">
        <v>43668</v>
      </c>
      <c r="Z895">
        <v>66827</v>
      </c>
      <c r="AA895">
        <v>41624</v>
      </c>
      <c r="AB895">
        <v>39</v>
      </c>
      <c r="AC895">
        <v>45</v>
      </c>
      <c r="AD895">
        <v>140</v>
      </c>
      <c r="AE895">
        <v>170</v>
      </c>
      <c r="AF895">
        <v>205</v>
      </c>
      <c r="AG895">
        <v>134</v>
      </c>
      <c r="AH895">
        <v>32</v>
      </c>
      <c r="AI895">
        <v>35</v>
      </c>
      <c r="AJ895">
        <v>108</v>
      </c>
      <c r="AK895">
        <v>118</v>
      </c>
      <c r="AL895">
        <v>164</v>
      </c>
      <c r="AM895">
        <v>105</v>
      </c>
      <c r="AN895">
        <v>16</v>
      </c>
      <c r="AO895">
        <v>10</v>
      </c>
      <c r="AP895">
        <v>25</v>
      </c>
      <c r="AQ895">
        <v>27</v>
      </c>
      <c r="AR895">
        <v>36</v>
      </c>
      <c r="AS895">
        <v>31</v>
      </c>
      <c r="AT895">
        <v>39708</v>
      </c>
      <c r="AU895">
        <v>32586</v>
      </c>
      <c r="AV895">
        <v>153104</v>
      </c>
      <c r="AW895">
        <v>167621</v>
      </c>
      <c r="AX895">
        <v>128157</v>
      </c>
      <c r="AY895">
        <v>14858</v>
      </c>
      <c r="AZ895">
        <v>899</v>
      </c>
      <c r="BA895">
        <v>65645</v>
      </c>
      <c r="BB895">
        <v>12137</v>
      </c>
      <c r="BC895">
        <v>33982</v>
      </c>
      <c r="BD895">
        <v>79603</v>
      </c>
      <c r="BE895">
        <v>8801</v>
      </c>
      <c r="BF895">
        <v>899</v>
      </c>
      <c r="BG895">
        <v>65645</v>
      </c>
      <c r="BH895">
        <v>29144</v>
      </c>
      <c r="BI895">
        <v>19341</v>
      </c>
      <c r="BJ895">
        <v>137170</v>
      </c>
      <c r="BK895">
        <v>0</v>
      </c>
      <c r="BL895">
        <v>0</v>
      </c>
      <c r="BM895">
        <v>0</v>
      </c>
      <c r="BN895">
        <v>25929</v>
      </c>
      <c r="BO895">
        <v>14096</v>
      </c>
      <c r="BP895">
        <v>108648</v>
      </c>
      <c r="BQ895">
        <v>29144</v>
      </c>
      <c r="BR895">
        <v>14096</v>
      </c>
      <c r="BS895">
        <v>30429</v>
      </c>
      <c r="BT895">
        <v>14684</v>
      </c>
      <c r="BU895">
        <v>55</v>
      </c>
      <c r="BV895">
        <v>47</v>
      </c>
      <c r="BW895">
        <v>38</v>
      </c>
      <c r="BX895">
        <v>27</v>
      </c>
      <c r="BY895">
        <v>32</v>
      </c>
      <c r="BZ895">
        <v>9</v>
      </c>
      <c r="CA895">
        <v>11</v>
      </c>
      <c r="CB895">
        <v>65</v>
      </c>
      <c r="CC895">
        <v>101</v>
      </c>
      <c r="CD895">
        <v>67</v>
      </c>
      <c r="CE895">
        <v>105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 t="s">
        <v>2</v>
      </c>
      <c r="CP895" t="s">
        <v>44</v>
      </c>
      <c r="CQ895" t="s">
        <v>864</v>
      </c>
      <c r="CR895" t="s">
        <v>865</v>
      </c>
      <c r="CS895" t="s">
        <v>336</v>
      </c>
      <c r="CT895" t="s">
        <v>860</v>
      </c>
      <c r="CU895" t="s">
        <v>852</v>
      </c>
      <c r="CV895" t="s">
        <v>337</v>
      </c>
      <c r="CW895">
        <v>2015</v>
      </c>
      <c r="CX895">
        <v>1</v>
      </c>
      <c r="CY895" t="s">
        <v>74</v>
      </c>
      <c r="CZ895" t="s">
        <v>217</v>
      </c>
      <c r="DA895" t="s">
        <v>70</v>
      </c>
      <c r="DB895" t="s">
        <v>283</v>
      </c>
      <c r="DC895" t="s">
        <v>285</v>
      </c>
      <c r="DD895" t="s">
        <v>339</v>
      </c>
      <c r="DE895" t="s">
        <v>338</v>
      </c>
      <c r="DF895">
        <v>64</v>
      </c>
      <c r="DG895" t="s">
        <v>991</v>
      </c>
      <c r="DH895" t="s">
        <v>75</v>
      </c>
      <c r="DI895" t="s">
        <v>75</v>
      </c>
      <c r="DJ895" t="s">
        <v>75</v>
      </c>
      <c r="DK895" t="s">
        <v>75</v>
      </c>
    </row>
    <row r="896" spans="1:115" x14ac:dyDescent="0.35">
      <c r="A896" t="s">
        <v>860</v>
      </c>
      <c r="B896" t="s">
        <v>994</v>
      </c>
      <c r="C896" t="s">
        <v>1004</v>
      </c>
      <c r="D896" t="s">
        <v>1005</v>
      </c>
      <c r="E896" t="s">
        <v>988</v>
      </c>
      <c r="F896" t="s">
        <v>1006</v>
      </c>
      <c r="G896" t="s">
        <v>242</v>
      </c>
      <c r="H896" t="s">
        <v>1024</v>
      </c>
      <c r="I896" t="s">
        <v>1225</v>
      </c>
      <c r="J896" t="s">
        <v>1226</v>
      </c>
      <c r="K896" t="s">
        <v>75</v>
      </c>
      <c r="L896" t="s">
        <v>242</v>
      </c>
      <c r="M896" t="s">
        <v>304</v>
      </c>
      <c r="N896" t="s">
        <v>990</v>
      </c>
      <c r="O896">
        <v>37544</v>
      </c>
      <c r="P896">
        <v>37544</v>
      </c>
      <c r="Q896">
        <v>8432</v>
      </c>
      <c r="R896">
        <v>75320</v>
      </c>
      <c r="S896">
        <v>54585</v>
      </c>
      <c r="T896">
        <v>40260</v>
      </c>
      <c r="U896">
        <v>104432</v>
      </c>
      <c r="V896">
        <v>-207</v>
      </c>
      <c r="W896">
        <v>1184</v>
      </c>
      <c r="X896">
        <v>7229</v>
      </c>
      <c r="Y896">
        <v>10591</v>
      </c>
      <c r="Z896">
        <v>21876</v>
      </c>
      <c r="AA896">
        <v>5838</v>
      </c>
      <c r="AB896">
        <v>6</v>
      </c>
      <c r="AC896">
        <v>8</v>
      </c>
      <c r="AD896">
        <v>36</v>
      </c>
      <c r="AE896">
        <v>70</v>
      </c>
      <c r="AF896">
        <v>126</v>
      </c>
      <c r="AG896">
        <v>34</v>
      </c>
      <c r="AH896">
        <v>3</v>
      </c>
      <c r="AI896">
        <v>6</v>
      </c>
      <c r="AJ896">
        <v>21</v>
      </c>
      <c r="AK896">
        <v>54</v>
      </c>
      <c r="AL896">
        <v>106</v>
      </c>
      <c r="AM896">
        <v>18</v>
      </c>
      <c r="AN896">
        <v>2</v>
      </c>
      <c r="AO896">
        <v>3</v>
      </c>
      <c r="AP896">
        <v>10</v>
      </c>
      <c r="AQ896">
        <v>16</v>
      </c>
      <c r="AR896">
        <v>28</v>
      </c>
      <c r="AS896">
        <v>9</v>
      </c>
      <c r="AT896">
        <v>18975</v>
      </c>
      <c r="AU896">
        <v>15991</v>
      </c>
      <c r="AV896">
        <v>67159</v>
      </c>
      <c r="AW896">
        <v>46665</v>
      </c>
      <c r="AX896">
        <v>25891</v>
      </c>
      <c r="AY896">
        <v>-9709</v>
      </c>
      <c r="AZ896">
        <v>4700</v>
      </c>
      <c r="BA896">
        <v>19449</v>
      </c>
      <c r="BB896">
        <v>0</v>
      </c>
      <c r="BC896">
        <v>0</v>
      </c>
      <c r="BD896">
        <v>5040</v>
      </c>
      <c r="BE896">
        <v>1</v>
      </c>
      <c r="BF896">
        <v>4700</v>
      </c>
      <c r="BG896">
        <v>19449</v>
      </c>
      <c r="BH896">
        <v>39021</v>
      </c>
      <c r="BI896">
        <v>5483</v>
      </c>
      <c r="BJ896">
        <v>76039</v>
      </c>
      <c r="BK896">
        <v>0</v>
      </c>
      <c r="BL896">
        <v>0</v>
      </c>
      <c r="BM896">
        <v>0</v>
      </c>
      <c r="BN896">
        <v>35451</v>
      </c>
      <c r="BO896">
        <v>5483</v>
      </c>
      <c r="BP896">
        <v>70742</v>
      </c>
      <c r="BQ896">
        <v>39021</v>
      </c>
      <c r="BR896">
        <v>5483</v>
      </c>
      <c r="BS896">
        <v>38499</v>
      </c>
      <c r="BT896">
        <v>5619</v>
      </c>
      <c r="BU896">
        <v>33</v>
      </c>
      <c r="BV896">
        <v>37</v>
      </c>
      <c r="BW896">
        <v>26</v>
      </c>
      <c r="BX896">
        <v>5</v>
      </c>
      <c r="BY896">
        <v>9</v>
      </c>
      <c r="BZ896">
        <v>2</v>
      </c>
      <c r="CA896">
        <v>5</v>
      </c>
      <c r="CB896">
        <v>8</v>
      </c>
      <c r="CC896">
        <v>18</v>
      </c>
      <c r="CD896">
        <v>9</v>
      </c>
      <c r="CE896">
        <v>18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 t="s">
        <v>2</v>
      </c>
      <c r="CP896" t="s">
        <v>44</v>
      </c>
      <c r="CQ896" t="s">
        <v>864</v>
      </c>
      <c r="CR896" t="s">
        <v>865</v>
      </c>
      <c r="CS896" t="s">
        <v>348</v>
      </c>
      <c r="CT896" t="s">
        <v>860</v>
      </c>
      <c r="CU896" t="s">
        <v>852</v>
      </c>
      <c r="CV896" t="s">
        <v>1225</v>
      </c>
      <c r="CW896">
        <v>2018</v>
      </c>
      <c r="CX896">
        <v>3</v>
      </c>
      <c r="CY896" t="s">
        <v>74</v>
      </c>
      <c r="CZ896" t="s">
        <v>217</v>
      </c>
      <c r="DA896" t="s">
        <v>70</v>
      </c>
      <c r="DB896" t="s">
        <v>283</v>
      </c>
      <c r="DC896" t="s">
        <v>285</v>
      </c>
      <c r="DD896" t="s">
        <v>216</v>
      </c>
      <c r="DE896" t="s">
        <v>349</v>
      </c>
      <c r="DF896">
        <v>42</v>
      </c>
      <c r="DG896" t="s">
        <v>991</v>
      </c>
      <c r="DH896" t="s">
        <v>75</v>
      </c>
      <c r="DI896" t="s">
        <v>75</v>
      </c>
      <c r="DJ896" t="s">
        <v>75</v>
      </c>
      <c r="DK896" t="s">
        <v>75</v>
      </c>
    </row>
    <row r="897" spans="1:115" x14ac:dyDescent="0.35">
      <c r="A897" t="s">
        <v>860</v>
      </c>
      <c r="B897" t="s">
        <v>985</v>
      </c>
      <c r="C897" t="s">
        <v>986</v>
      </c>
      <c r="D897" t="s">
        <v>1063</v>
      </c>
      <c r="E897" t="s">
        <v>988</v>
      </c>
      <c r="F897" t="s">
        <v>989</v>
      </c>
      <c r="G897" t="s">
        <v>242</v>
      </c>
      <c r="H897" t="s">
        <v>1024</v>
      </c>
      <c r="I897" t="s">
        <v>723</v>
      </c>
      <c r="J897" t="s">
        <v>1204</v>
      </c>
      <c r="K897" t="s">
        <v>75</v>
      </c>
      <c r="L897" t="s">
        <v>242</v>
      </c>
      <c r="M897" t="s">
        <v>723</v>
      </c>
      <c r="N897" t="s">
        <v>990</v>
      </c>
      <c r="O897">
        <v>43552</v>
      </c>
      <c r="P897">
        <v>43552</v>
      </c>
      <c r="Q897">
        <v>104319</v>
      </c>
      <c r="R897">
        <v>109981</v>
      </c>
      <c r="S897">
        <v>0</v>
      </c>
      <c r="T897">
        <v>0</v>
      </c>
      <c r="U897">
        <v>49214</v>
      </c>
      <c r="V897">
        <v>-5640</v>
      </c>
      <c r="W897">
        <v>104319</v>
      </c>
      <c r="X897">
        <v>109981</v>
      </c>
      <c r="Y897">
        <v>0</v>
      </c>
      <c r="Z897">
        <v>0</v>
      </c>
      <c r="AA897">
        <v>22</v>
      </c>
      <c r="AB897">
        <v>4</v>
      </c>
      <c r="AC897">
        <v>7</v>
      </c>
      <c r="AD897">
        <v>7</v>
      </c>
      <c r="AE897">
        <v>0</v>
      </c>
      <c r="AF897">
        <v>0</v>
      </c>
      <c r="AG897">
        <v>4</v>
      </c>
      <c r="AH897">
        <v>4</v>
      </c>
      <c r="AI897">
        <v>6</v>
      </c>
      <c r="AJ897">
        <v>6</v>
      </c>
      <c r="AK897">
        <v>0</v>
      </c>
      <c r="AL897">
        <v>0</v>
      </c>
      <c r="AM897">
        <v>4</v>
      </c>
      <c r="AN897">
        <v>0</v>
      </c>
      <c r="AO897">
        <v>6</v>
      </c>
      <c r="AP897">
        <v>6</v>
      </c>
      <c r="AQ897">
        <v>0</v>
      </c>
      <c r="AR897">
        <v>0</v>
      </c>
      <c r="AS897">
        <v>0</v>
      </c>
      <c r="AT897">
        <v>22496</v>
      </c>
      <c r="AU897">
        <v>12167</v>
      </c>
      <c r="AV897">
        <v>93166</v>
      </c>
      <c r="AW897">
        <v>0</v>
      </c>
      <c r="AX897">
        <v>0</v>
      </c>
      <c r="AY897">
        <v>847</v>
      </c>
      <c r="AZ897">
        <v>0</v>
      </c>
      <c r="BA897">
        <v>11681</v>
      </c>
      <c r="BB897">
        <v>0</v>
      </c>
      <c r="BC897">
        <v>0</v>
      </c>
      <c r="BD897">
        <v>12527</v>
      </c>
      <c r="BE897">
        <v>847</v>
      </c>
      <c r="BF897">
        <v>0</v>
      </c>
      <c r="BG897">
        <v>11681</v>
      </c>
      <c r="BH897">
        <v>104341</v>
      </c>
      <c r="BI897">
        <v>0</v>
      </c>
      <c r="BJ897">
        <v>104341</v>
      </c>
      <c r="BK897">
        <v>0</v>
      </c>
      <c r="BL897">
        <v>0</v>
      </c>
      <c r="BM897">
        <v>0</v>
      </c>
      <c r="BN897">
        <v>46004</v>
      </c>
      <c r="BO897">
        <v>0</v>
      </c>
      <c r="BP897">
        <v>46004</v>
      </c>
      <c r="BQ897">
        <v>47091</v>
      </c>
      <c r="BR897">
        <v>0</v>
      </c>
      <c r="BS897">
        <v>48557</v>
      </c>
      <c r="BT897">
        <v>0</v>
      </c>
      <c r="BU897">
        <v>6</v>
      </c>
      <c r="BV897">
        <v>3</v>
      </c>
      <c r="BW897">
        <v>0</v>
      </c>
      <c r="BX897">
        <v>6</v>
      </c>
      <c r="BY897">
        <v>0</v>
      </c>
      <c r="BZ897">
        <v>0</v>
      </c>
      <c r="CA897">
        <v>0</v>
      </c>
      <c r="CB897">
        <v>5</v>
      </c>
      <c r="CC897">
        <v>2</v>
      </c>
      <c r="CD897">
        <v>10</v>
      </c>
      <c r="CE897">
        <v>4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 t="s">
        <v>2</v>
      </c>
      <c r="CP897" t="s">
        <v>44</v>
      </c>
      <c r="CQ897" t="s">
        <v>862</v>
      </c>
      <c r="CR897" t="s">
        <v>863</v>
      </c>
      <c r="CS897" t="s">
        <v>722</v>
      </c>
      <c r="CT897" t="s">
        <v>860</v>
      </c>
      <c r="CU897" t="s">
        <v>851</v>
      </c>
      <c r="CV897" t="s">
        <v>723</v>
      </c>
      <c r="CW897">
        <v>2020</v>
      </c>
      <c r="CX897">
        <v>5</v>
      </c>
      <c r="CY897" t="s">
        <v>74</v>
      </c>
      <c r="CZ897" t="s">
        <v>76</v>
      </c>
      <c r="DA897" t="s">
        <v>70</v>
      </c>
      <c r="DB897" t="s">
        <v>722</v>
      </c>
      <c r="DC897" t="s">
        <v>135</v>
      </c>
      <c r="DD897" t="s">
        <v>244</v>
      </c>
      <c r="DE897" t="s">
        <v>724</v>
      </c>
      <c r="DF897">
        <v>3</v>
      </c>
      <c r="DG897" t="s">
        <v>991</v>
      </c>
      <c r="DH897" t="s">
        <v>75</v>
      </c>
      <c r="DI897" t="s">
        <v>75</v>
      </c>
      <c r="DJ897" t="s">
        <v>75</v>
      </c>
      <c r="DK897" t="s">
        <v>75</v>
      </c>
    </row>
    <row r="898" spans="1:115" x14ac:dyDescent="0.35">
      <c r="A898" t="s">
        <v>860</v>
      </c>
      <c r="B898" t="s">
        <v>994</v>
      </c>
      <c r="C898" t="s">
        <v>995</v>
      </c>
      <c r="D898" t="s">
        <v>1109</v>
      </c>
      <c r="E898" t="s">
        <v>988</v>
      </c>
      <c r="F898" t="s">
        <v>997</v>
      </c>
      <c r="G898" t="s">
        <v>242</v>
      </c>
      <c r="H898" t="s">
        <v>1024</v>
      </c>
      <c r="I898" t="s">
        <v>608</v>
      </c>
      <c r="J898" t="s">
        <v>1111</v>
      </c>
      <c r="K898" t="s">
        <v>75</v>
      </c>
      <c r="L898" t="s">
        <v>242</v>
      </c>
      <c r="M898" t="s">
        <v>242</v>
      </c>
      <c r="N898" t="s">
        <v>990</v>
      </c>
      <c r="O898">
        <v>464</v>
      </c>
      <c r="P898">
        <v>464</v>
      </c>
      <c r="Q898">
        <v>0</v>
      </c>
      <c r="R898">
        <v>140821</v>
      </c>
      <c r="S898">
        <v>0</v>
      </c>
      <c r="T898">
        <v>0</v>
      </c>
      <c r="U898">
        <v>141285</v>
      </c>
      <c r="V898">
        <v>464</v>
      </c>
      <c r="W898">
        <v>0</v>
      </c>
      <c r="X898">
        <v>140821</v>
      </c>
      <c r="Y898">
        <v>0</v>
      </c>
      <c r="Z898">
        <v>0</v>
      </c>
      <c r="AA898">
        <v>141285</v>
      </c>
      <c r="AB898">
        <v>0</v>
      </c>
      <c r="AC898">
        <v>0</v>
      </c>
      <c r="AD898">
        <v>6</v>
      </c>
      <c r="AE898">
        <v>0</v>
      </c>
      <c r="AF898">
        <v>0</v>
      </c>
      <c r="AG898">
        <v>6</v>
      </c>
      <c r="AH898">
        <v>0</v>
      </c>
      <c r="AI898">
        <v>0</v>
      </c>
      <c r="AJ898">
        <v>4</v>
      </c>
      <c r="AK898">
        <v>0</v>
      </c>
      <c r="AL898">
        <v>0</v>
      </c>
      <c r="AM898">
        <v>4</v>
      </c>
      <c r="AN898">
        <v>0</v>
      </c>
      <c r="AO898">
        <v>0</v>
      </c>
      <c r="AP898">
        <v>3</v>
      </c>
      <c r="AQ898">
        <v>0</v>
      </c>
      <c r="AR898">
        <v>0</v>
      </c>
      <c r="AS898">
        <v>3</v>
      </c>
      <c r="AT898">
        <v>35644</v>
      </c>
      <c r="AU898">
        <v>0</v>
      </c>
      <c r="AV898">
        <v>77591</v>
      </c>
      <c r="AW898">
        <v>0</v>
      </c>
      <c r="AX898">
        <v>0</v>
      </c>
      <c r="AY898">
        <v>-14892</v>
      </c>
      <c r="AZ898">
        <v>0</v>
      </c>
      <c r="BA898">
        <v>117518</v>
      </c>
      <c r="BB898">
        <v>0</v>
      </c>
      <c r="BC898">
        <v>0</v>
      </c>
      <c r="BD898">
        <v>102626</v>
      </c>
      <c r="BE898">
        <v>1</v>
      </c>
      <c r="BF898">
        <v>0</v>
      </c>
      <c r="BG898">
        <v>117518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3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4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 t="s">
        <v>2</v>
      </c>
      <c r="CP898" t="s">
        <v>44</v>
      </c>
      <c r="CQ898" t="s">
        <v>862</v>
      </c>
      <c r="CR898" t="s">
        <v>863</v>
      </c>
      <c r="CS898" t="s">
        <v>607</v>
      </c>
      <c r="CT898" t="s">
        <v>860</v>
      </c>
      <c r="CU898" t="s">
        <v>852</v>
      </c>
      <c r="CV898" t="s">
        <v>608</v>
      </c>
      <c r="CW898">
        <v>2020</v>
      </c>
      <c r="CX898">
        <v>7</v>
      </c>
      <c r="CY898" t="s">
        <v>74</v>
      </c>
      <c r="CZ898" t="s">
        <v>265</v>
      </c>
      <c r="DA898" t="s">
        <v>70</v>
      </c>
      <c r="DB898" t="s">
        <v>601</v>
      </c>
      <c r="DC898" t="s">
        <v>603</v>
      </c>
      <c r="DD898" t="s">
        <v>610</v>
      </c>
      <c r="DE898" t="s">
        <v>609</v>
      </c>
      <c r="DF898">
        <v>3</v>
      </c>
      <c r="DG898" t="s">
        <v>991</v>
      </c>
      <c r="DH898" t="s">
        <v>75</v>
      </c>
      <c r="DI898" t="s">
        <v>75</v>
      </c>
      <c r="DJ898" t="s">
        <v>75</v>
      </c>
      <c r="DK898" t="s">
        <v>75</v>
      </c>
    </row>
    <row r="899" spans="1:115" x14ac:dyDescent="0.35">
      <c r="A899" t="s">
        <v>860</v>
      </c>
      <c r="B899" t="s">
        <v>1010</v>
      </c>
      <c r="C899" t="s">
        <v>1191</v>
      </c>
      <c r="D899" t="s">
        <v>1192</v>
      </c>
      <c r="E899" t="s">
        <v>988</v>
      </c>
      <c r="F899" t="s">
        <v>1193</v>
      </c>
      <c r="G899" t="s">
        <v>242</v>
      </c>
      <c r="H899" t="s">
        <v>1024</v>
      </c>
      <c r="I899" t="s">
        <v>827</v>
      </c>
      <c r="J899" t="s">
        <v>1267</v>
      </c>
      <c r="K899" t="s">
        <v>75</v>
      </c>
      <c r="L899" t="s">
        <v>242</v>
      </c>
      <c r="M899" t="s">
        <v>242</v>
      </c>
      <c r="N899" t="s">
        <v>990</v>
      </c>
      <c r="O899">
        <v>11</v>
      </c>
      <c r="P899">
        <v>11</v>
      </c>
      <c r="Q899">
        <v>-14834</v>
      </c>
      <c r="R899">
        <v>48539</v>
      </c>
      <c r="S899">
        <v>45266</v>
      </c>
      <c r="T899">
        <v>0</v>
      </c>
      <c r="U899">
        <v>63384</v>
      </c>
      <c r="V899">
        <v>11</v>
      </c>
      <c r="W899">
        <v>-14834</v>
      </c>
      <c r="X899">
        <v>14137</v>
      </c>
      <c r="Y899">
        <v>45266</v>
      </c>
      <c r="Z899">
        <v>0</v>
      </c>
      <c r="AA899">
        <v>28982</v>
      </c>
      <c r="AB899">
        <v>1</v>
      </c>
      <c r="AC899">
        <v>0</v>
      </c>
      <c r="AD899">
        <v>3</v>
      </c>
      <c r="AE899">
        <v>3</v>
      </c>
      <c r="AF899">
        <v>0</v>
      </c>
      <c r="AG899">
        <v>4</v>
      </c>
      <c r="AH899">
        <v>1</v>
      </c>
      <c r="AI899">
        <v>0</v>
      </c>
      <c r="AJ899">
        <v>3</v>
      </c>
      <c r="AK899">
        <v>2</v>
      </c>
      <c r="AL899">
        <v>0</v>
      </c>
      <c r="AM899">
        <v>4</v>
      </c>
      <c r="AN899">
        <v>1</v>
      </c>
      <c r="AO899">
        <v>0</v>
      </c>
      <c r="AP899">
        <v>2</v>
      </c>
      <c r="AQ899">
        <v>2</v>
      </c>
      <c r="AR899">
        <v>0</v>
      </c>
      <c r="AS899">
        <v>3</v>
      </c>
      <c r="AT899">
        <v>14916</v>
      </c>
      <c r="AU899">
        <v>4715</v>
      </c>
      <c r="AV899">
        <v>29114</v>
      </c>
      <c r="AW899">
        <v>8336</v>
      </c>
      <c r="AX899">
        <v>0</v>
      </c>
      <c r="AY899">
        <v>5000</v>
      </c>
      <c r="AZ899">
        <v>0</v>
      </c>
      <c r="BA899">
        <v>35803</v>
      </c>
      <c r="BB899">
        <v>0</v>
      </c>
      <c r="BC899">
        <v>0</v>
      </c>
      <c r="BD899">
        <v>40803</v>
      </c>
      <c r="BE899">
        <v>5000</v>
      </c>
      <c r="BF899">
        <v>0</v>
      </c>
      <c r="BG899">
        <v>35803</v>
      </c>
      <c r="BH899">
        <v>0</v>
      </c>
      <c r="BI899">
        <v>0</v>
      </c>
      <c r="BJ899">
        <v>30805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30542</v>
      </c>
      <c r="BQ899">
        <v>0</v>
      </c>
      <c r="BR899">
        <v>0</v>
      </c>
      <c r="BS899">
        <v>0</v>
      </c>
      <c r="BT899">
        <v>0</v>
      </c>
      <c r="BU899">
        <v>2</v>
      </c>
      <c r="BV899">
        <v>2</v>
      </c>
      <c r="BW899">
        <v>0</v>
      </c>
      <c r="BX899">
        <v>1</v>
      </c>
      <c r="BY899">
        <v>3</v>
      </c>
      <c r="BZ899">
        <v>0</v>
      </c>
      <c r="CA899">
        <v>0</v>
      </c>
      <c r="CB899">
        <v>0</v>
      </c>
      <c r="CC899">
        <v>0</v>
      </c>
      <c r="CD899">
        <v>1</v>
      </c>
      <c r="CE899">
        <v>4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 t="s">
        <v>2</v>
      </c>
      <c r="CP899" t="s">
        <v>44</v>
      </c>
      <c r="CQ899" t="s">
        <v>862</v>
      </c>
      <c r="CR899" t="s">
        <v>863</v>
      </c>
      <c r="CS899" t="s">
        <v>826</v>
      </c>
      <c r="CT899" t="s">
        <v>860</v>
      </c>
      <c r="CU899" t="s">
        <v>854</v>
      </c>
      <c r="CV899" t="s">
        <v>827</v>
      </c>
      <c r="CW899">
        <v>2020</v>
      </c>
      <c r="CX899">
        <v>7</v>
      </c>
      <c r="CY899" t="s">
        <v>74</v>
      </c>
      <c r="CZ899" t="s">
        <v>234</v>
      </c>
      <c r="DA899" t="s">
        <v>70</v>
      </c>
      <c r="DB899" t="s">
        <v>807</v>
      </c>
      <c r="DC899" t="s">
        <v>230</v>
      </c>
      <c r="DD899" t="s">
        <v>829</v>
      </c>
      <c r="DE899" t="s">
        <v>828</v>
      </c>
      <c r="DF899">
        <v>5</v>
      </c>
      <c r="DG899" t="s">
        <v>991</v>
      </c>
      <c r="DH899" t="s">
        <v>75</v>
      </c>
      <c r="DI899" t="s">
        <v>75</v>
      </c>
      <c r="DJ899" t="s">
        <v>75</v>
      </c>
      <c r="DK899" t="s">
        <v>75</v>
      </c>
    </row>
    <row r="900" spans="1:115" x14ac:dyDescent="0.35">
      <c r="A900" t="s">
        <v>860</v>
      </c>
      <c r="B900" t="s">
        <v>1045</v>
      </c>
      <c r="C900" t="s">
        <v>1197</v>
      </c>
      <c r="D900" t="s">
        <v>1198</v>
      </c>
      <c r="E900" t="s">
        <v>988</v>
      </c>
      <c r="F900" t="s">
        <v>1199</v>
      </c>
      <c r="G900" t="s">
        <v>242</v>
      </c>
      <c r="H900" t="s">
        <v>1024</v>
      </c>
      <c r="I900" t="s">
        <v>709</v>
      </c>
      <c r="J900" t="s">
        <v>1202</v>
      </c>
      <c r="K900" t="s">
        <v>75</v>
      </c>
      <c r="L900" t="s">
        <v>242</v>
      </c>
      <c r="M900" t="s">
        <v>242</v>
      </c>
      <c r="N900" t="s">
        <v>990</v>
      </c>
      <c r="O900">
        <v>78784</v>
      </c>
      <c r="P900">
        <v>78784</v>
      </c>
      <c r="Q900">
        <v>53029</v>
      </c>
      <c r="R900">
        <v>137173</v>
      </c>
      <c r="S900">
        <v>48078</v>
      </c>
      <c r="T900">
        <v>0</v>
      </c>
      <c r="U900">
        <v>162928</v>
      </c>
      <c r="V900">
        <v>6124</v>
      </c>
      <c r="W900">
        <v>46520</v>
      </c>
      <c r="X900">
        <v>83661</v>
      </c>
      <c r="Y900">
        <v>25635</v>
      </c>
      <c r="Z900">
        <v>0</v>
      </c>
      <c r="AA900">
        <v>43265</v>
      </c>
      <c r="AB900">
        <v>8</v>
      </c>
      <c r="AC900">
        <v>32</v>
      </c>
      <c r="AD900">
        <v>114</v>
      </c>
      <c r="AE900">
        <v>71</v>
      </c>
      <c r="AF900">
        <v>0</v>
      </c>
      <c r="AG900">
        <v>90</v>
      </c>
      <c r="AH900">
        <v>3</v>
      </c>
      <c r="AI900">
        <v>26</v>
      </c>
      <c r="AJ900">
        <v>91</v>
      </c>
      <c r="AK900">
        <v>54</v>
      </c>
      <c r="AL900">
        <v>0</v>
      </c>
      <c r="AM900">
        <v>68</v>
      </c>
      <c r="AN900">
        <v>3</v>
      </c>
      <c r="AO900">
        <v>14</v>
      </c>
      <c r="AP900">
        <v>43</v>
      </c>
      <c r="AQ900">
        <v>23</v>
      </c>
      <c r="AR900">
        <v>0</v>
      </c>
      <c r="AS900">
        <v>32</v>
      </c>
      <c r="AT900">
        <v>33749</v>
      </c>
      <c r="AU900">
        <v>13895</v>
      </c>
      <c r="AV900">
        <v>112738</v>
      </c>
      <c r="AW900">
        <v>21557</v>
      </c>
      <c r="AX900">
        <v>0</v>
      </c>
      <c r="AY900">
        <v>10175</v>
      </c>
      <c r="AZ900">
        <v>0</v>
      </c>
      <c r="BA900">
        <v>21703</v>
      </c>
      <c r="BB900">
        <v>0</v>
      </c>
      <c r="BC900">
        <v>0</v>
      </c>
      <c r="BD900">
        <v>31877</v>
      </c>
      <c r="BE900">
        <v>3407</v>
      </c>
      <c r="BF900">
        <v>0</v>
      </c>
      <c r="BG900">
        <v>21703</v>
      </c>
      <c r="BH900">
        <v>28166</v>
      </c>
      <c r="BI900">
        <v>2710</v>
      </c>
      <c r="BJ900">
        <v>68603</v>
      </c>
      <c r="BK900">
        <v>0</v>
      </c>
      <c r="BL900">
        <v>0</v>
      </c>
      <c r="BM900">
        <v>0</v>
      </c>
      <c r="BN900">
        <v>25508</v>
      </c>
      <c r="BO900">
        <v>2710</v>
      </c>
      <c r="BP900">
        <v>54122</v>
      </c>
      <c r="BQ900">
        <v>28166</v>
      </c>
      <c r="BR900">
        <v>2710</v>
      </c>
      <c r="BS900">
        <v>30810</v>
      </c>
      <c r="BT900">
        <v>3030</v>
      </c>
      <c r="BU900">
        <v>25</v>
      </c>
      <c r="BV900">
        <v>28</v>
      </c>
      <c r="BW900">
        <v>14</v>
      </c>
      <c r="BX900">
        <v>17</v>
      </c>
      <c r="BY900">
        <v>32</v>
      </c>
      <c r="BZ900">
        <v>3</v>
      </c>
      <c r="CA900">
        <v>7</v>
      </c>
      <c r="CB900">
        <v>27</v>
      </c>
      <c r="CC900">
        <v>64</v>
      </c>
      <c r="CD900">
        <v>29</v>
      </c>
      <c r="CE900">
        <v>68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 t="s">
        <v>2</v>
      </c>
      <c r="CP900" t="s">
        <v>44</v>
      </c>
      <c r="CQ900" t="s">
        <v>864</v>
      </c>
      <c r="CR900" t="s">
        <v>865</v>
      </c>
      <c r="CS900" t="s">
        <v>708</v>
      </c>
      <c r="CT900" t="s">
        <v>860</v>
      </c>
      <c r="CU900" t="s">
        <v>856</v>
      </c>
      <c r="CV900" t="s">
        <v>709</v>
      </c>
      <c r="CW900">
        <v>2020</v>
      </c>
      <c r="CX900">
        <v>2</v>
      </c>
      <c r="CY900" t="s">
        <v>74</v>
      </c>
      <c r="CZ900" t="s">
        <v>703</v>
      </c>
      <c r="DA900" t="s">
        <v>70</v>
      </c>
      <c r="DB900" t="s">
        <v>704</v>
      </c>
      <c r="DC900" t="s">
        <v>699</v>
      </c>
      <c r="DD900" t="s">
        <v>711</v>
      </c>
      <c r="DE900" t="s">
        <v>710</v>
      </c>
      <c r="DF900">
        <v>35</v>
      </c>
      <c r="DG900" t="s">
        <v>991</v>
      </c>
      <c r="DH900" t="s">
        <v>75</v>
      </c>
      <c r="DI900" t="s">
        <v>75</v>
      </c>
      <c r="DJ900" t="s">
        <v>75</v>
      </c>
      <c r="DK900" t="s">
        <v>75</v>
      </c>
    </row>
    <row r="901" spans="1:115" x14ac:dyDescent="0.35">
      <c r="A901" t="s">
        <v>860</v>
      </c>
      <c r="B901" t="s">
        <v>985</v>
      </c>
      <c r="C901" t="s">
        <v>986</v>
      </c>
      <c r="D901" t="s">
        <v>1039</v>
      </c>
      <c r="E901" t="s">
        <v>988</v>
      </c>
      <c r="F901" t="s">
        <v>989</v>
      </c>
      <c r="G901" t="s">
        <v>242</v>
      </c>
      <c r="H901" t="s">
        <v>1024</v>
      </c>
      <c r="I901" t="s">
        <v>1054</v>
      </c>
      <c r="J901" t="s">
        <v>1055</v>
      </c>
      <c r="K901" t="s">
        <v>75</v>
      </c>
      <c r="L901" t="s">
        <v>242</v>
      </c>
      <c r="M901" t="s">
        <v>242</v>
      </c>
      <c r="N901" t="s">
        <v>990</v>
      </c>
      <c r="O901">
        <v>45884</v>
      </c>
      <c r="P901">
        <v>45884</v>
      </c>
      <c r="Q901">
        <v>49073</v>
      </c>
      <c r="R901">
        <v>99777</v>
      </c>
      <c r="S901">
        <v>79527</v>
      </c>
      <c r="T901">
        <v>35367</v>
      </c>
      <c r="U901">
        <v>96588</v>
      </c>
      <c r="V901">
        <v>9160</v>
      </c>
      <c r="W901">
        <v>36522</v>
      </c>
      <c r="X901">
        <v>63084</v>
      </c>
      <c r="Y901">
        <v>47425</v>
      </c>
      <c r="Z901">
        <v>35367</v>
      </c>
      <c r="AA901">
        <v>35722</v>
      </c>
      <c r="AB901">
        <v>11</v>
      </c>
      <c r="AC901">
        <v>34</v>
      </c>
      <c r="AD901">
        <v>90</v>
      </c>
      <c r="AE901">
        <v>60</v>
      </c>
      <c r="AF901">
        <v>95</v>
      </c>
      <c r="AG901">
        <v>67</v>
      </c>
      <c r="AH901">
        <v>6</v>
      </c>
      <c r="AI901">
        <v>27</v>
      </c>
      <c r="AJ901">
        <v>69</v>
      </c>
      <c r="AK901">
        <v>53</v>
      </c>
      <c r="AL901">
        <v>79</v>
      </c>
      <c r="AM901">
        <v>48</v>
      </c>
      <c r="AN901">
        <v>3</v>
      </c>
      <c r="AO901">
        <v>15</v>
      </c>
      <c r="AP901">
        <v>37</v>
      </c>
      <c r="AQ901">
        <v>28</v>
      </c>
      <c r="AR901">
        <v>33</v>
      </c>
      <c r="AS901">
        <v>25</v>
      </c>
      <c r="AT901">
        <v>23955</v>
      </c>
      <c r="AU901">
        <v>18440</v>
      </c>
      <c r="AV901">
        <v>82615</v>
      </c>
      <c r="AW901">
        <v>66722</v>
      </c>
      <c r="AX901">
        <v>21590</v>
      </c>
      <c r="AY901">
        <v>6061</v>
      </c>
      <c r="AZ901">
        <v>49795</v>
      </c>
      <c r="BA901">
        <v>58652</v>
      </c>
      <c r="BB901">
        <v>9562</v>
      </c>
      <c r="BC901">
        <v>0</v>
      </c>
      <c r="BD901">
        <v>14918</v>
      </c>
      <c r="BE901">
        <v>4137</v>
      </c>
      <c r="BF901">
        <v>0</v>
      </c>
      <c r="BG901">
        <v>5768</v>
      </c>
      <c r="BH901">
        <v>8279</v>
      </c>
      <c r="BI901">
        <v>8634</v>
      </c>
      <c r="BJ901">
        <v>22817</v>
      </c>
      <c r="BK901">
        <v>0</v>
      </c>
      <c r="BL901">
        <v>0</v>
      </c>
      <c r="BM901">
        <v>0</v>
      </c>
      <c r="BN901">
        <v>7755</v>
      </c>
      <c r="BO901">
        <v>7057</v>
      </c>
      <c r="BP901">
        <v>20609</v>
      </c>
      <c r="BQ901">
        <v>8279</v>
      </c>
      <c r="BR901">
        <v>7057</v>
      </c>
      <c r="BS901">
        <v>9060</v>
      </c>
      <c r="BT901">
        <v>6361</v>
      </c>
      <c r="BU901">
        <v>19</v>
      </c>
      <c r="BV901">
        <v>14</v>
      </c>
      <c r="BW901">
        <v>8</v>
      </c>
      <c r="BX901">
        <v>18</v>
      </c>
      <c r="BY901">
        <v>25</v>
      </c>
      <c r="BZ901">
        <v>2</v>
      </c>
      <c r="CA901">
        <v>12</v>
      </c>
      <c r="CB901">
        <v>30</v>
      </c>
      <c r="CC901">
        <v>47</v>
      </c>
      <c r="CD901">
        <v>33</v>
      </c>
      <c r="CE901">
        <v>48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 t="s">
        <v>2</v>
      </c>
      <c r="CP901" t="s">
        <v>44</v>
      </c>
      <c r="CQ901" t="s">
        <v>864</v>
      </c>
      <c r="CR901" t="s">
        <v>865</v>
      </c>
      <c r="CS901" t="s">
        <v>110</v>
      </c>
      <c r="CT901" t="s">
        <v>860</v>
      </c>
      <c r="CU901" t="s">
        <v>851</v>
      </c>
      <c r="CV901" t="s">
        <v>111</v>
      </c>
      <c r="CW901">
        <v>2018</v>
      </c>
      <c r="CX901">
        <v>10</v>
      </c>
      <c r="CY901" t="s">
        <v>74</v>
      </c>
      <c r="CZ901" t="s">
        <v>76</v>
      </c>
      <c r="DA901" t="s">
        <v>70</v>
      </c>
      <c r="DB901" t="s">
        <v>70</v>
      </c>
      <c r="DC901" t="s">
        <v>92</v>
      </c>
      <c r="DD901" t="s">
        <v>113</v>
      </c>
      <c r="DE901" t="s">
        <v>112</v>
      </c>
      <c r="DF901">
        <v>26</v>
      </c>
      <c r="DG901" t="s">
        <v>991</v>
      </c>
      <c r="DH901" t="s">
        <v>75</v>
      </c>
      <c r="DI901" t="s">
        <v>75</v>
      </c>
      <c r="DJ901" t="s">
        <v>75</v>
      </c>
      <c r="DK901" t="s">
        <v>75</v>
      </c>
    </row>
    <row r="902" spans="1:115" x14ac:dyDescent="0.35">
      <c r="A902" t="s">
        <v>860</v>
      </c>
      <c r="B902" t="s">
        <v>985</v>
      </c>
      <c r="C902" t="s">
        <v>986</v>
      </c>
      <c r="D902" t="s">
        <v>1063</v>
      </c>
      <c r="E902" t="s">
        <v>988</v>
      </c>
      <c r="F902" t="s">
        <v>989</v>
      </c>
      <c r="G902" t="s">
        <v>242</v>
      </c>
      <c r="H902" t="s">
        <v>1024</v>
      </c>
      <c r="I902" t="s">
        <v>719</v>
      </c>
      <c r="J902" t="s">
        <v>1203</v>
      </c>
      <c r="K902" t="s">
        <v>75</v>
      </c>
      <c r="L902" t="s">
        <v>242</v>
      </c>
      <c r="M902" t="s">
        <v>719</v>
      </c>
      <c r="N902" t="s">
        <v>990</v>
      </c>
      <c r="O902">
        <v>8502</v>
      </c>
      <c r="P902">
        <v>8502</v>
      </c>
      <c r="Q902">
        <v>6286</v>
      </c>
      <c r="R902">
        <v>21269</v>
      </c>
      <c r="S902">
        <v>12471</v>
      </c>
      <c r="T902">
        <v>0</v>
      </c>
      <c r="U902">
        <v>23485</v>
      </c>
      <c r="V902">
        <v>55</v>
      </c>
      <c r="W902">
        <v>6286</v>
      </c>
      <c r="X902">
        <v>8638</v>
      </c>
      <c r="Y902">
        <v>12471</v>
      </c>
      <c r="Z902">
        <v>0</v>
      </c>
      <c r="AA902">
        <v>2407</v>
      </c>
      <c r="AB902">
        <v>9</v>
      </c>
      <c r="AC902">
        <v>13</v>
      </c>
      <c r="AD902">
        <v>38</v>
      </c>
      <c r="AE902">
        <v>49</v>
      </c>
      <c r="AF902">
        <v>0</v>
      </c>
      <c r="AG902">
        <v>34</v>
      </c>
      <c r="AH902">
        <v>8</v>
      </c>
      <c r="AI902">
        <v>10</v>
      </c>
      <c r="AJ902">
        <v>32</v>
      </c>
      <c r="AK902">
        <v>41</v>
      </c>
      <c r="AL902">
        <v>0</v>
      </c>
      <c r="AM902">
        <v>30</v>
      </c>
      <c r="AN902">
        <v>0</v>
      </c>
      <c r="AO902">
        <v>3</v>
      </c>
      <c r="AP902">
        <v>7</v>
      </c>
      <c r="AQ902">
        <v>12</v>
      </c>
      <c r="AR902">
        <v>0</v>
      </c>
      <c r="AS902">
        <v>4</v>
      </c>
      <c r="AT902">
        <v>5561</v>
      </c>
      <c r="AU902">
        <v>3934</v>
      </c>
      <c r="AV902">
        <v>18477</v>
      </c>
      <c r="AW902">
        <v>3846</v>
      </c>
      <c r="AX902">
        <v>0</v>
      </c>
      <c r="AY902">
        <v>29862</v>
      </c>
      <c r="AZ902">
        <v>0</v>
      </c>
      <c r="BA902">
        <v>1</v>
      </c>
      <c r="BB902">
        <v>0</v>
      </c>
      <c r="BC902">
        <v>0</v>
      </c>
      <c r="BD902">
        <v>29863</v>
      </c>
      <c r="BE902">
        <v>28500</v>
      </c>
      <c r="BF902">
        <v>0</v>
      </c>
      <c r="BG902">
        <v>1</v>
      </c>
      <c r="BH902">
        <v>5615</v>
      </c>
      <c r="BI902">
        <v>0</v>
      </c>
      <c r="BJ902">
        <v>12301</v>
      </c>
      <c r="BK902">
        <v>0</v>
      </c>
      <c r="BL902">
        <v>0</v>
      </c>
      <c r="BM902">
        <v>0</v>
      </c>
      <c r="BN902">
        <v>5361</v>
      </c>
      <c r="BO902">
        <v>0</v>
      </c>
      <c r="BP902">
        <v>11957</v>
      </c>
      <c r="BQ902">
        <v>5615</v>
      </c>
      <c r="BR902">
        <v>0</v>
      </c>
      <c r="BS902">
        <v>5801</v>
      </c>
      <c r="BT902">
        <v>0</v>
      </c>
      <c r="BU902">
        <v>9</v>
      </c>
      <c r="BV902">
        <v>9</v>
      </c>
      <c r="BW902">
        <v>0</v>
      </c>
      <c r="BX902">
        <v>3</v>
      </c>
      <c r="BY902">
        <v>4</v>
      </c>
      <c r="BZ902">
        <v>1</v>
      </c>
      <c r="CA902">
        <v>0</v>
      </c>
      <c r="CB902">
        <v>18</v>
      </c>
      <c r="CC902">
        <v>30</v>
      </c>
      <c r="CD902">
        <v>18</v>
      </c>
      <c r="CE902">
        <v>30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 t="s">
        <v>2</v>
      </c>
      <c r="CP902" t="s">
        <v>44</v>
      </c>
      <c r="CQ902" t="s">
        <v>864</v>
      </c>
      <c r="CR902" t="s">
        <v>865</v>
      </c>
      <c r="CS902" t="s">
        <v>718</v>
      </c>
      <c r="CT902" t="s">
        <v>860</v>
      </c>
      <c r="CU902" t="s">
        <v>851</v>
      </c>
      <c r="CV902" t="s">
        <v>719</v>
      </c>
      <c r="CW902">
        <v>2020</v>
      </c>
      <c r="CX902">
        <v>4</v>
      </c>
      <c r="CY902" t="s">
        <v>74</v>
      </c>
      <c r="CZ902" t="s">
        <v>76</v>
      </c>
      <c r="DA902" t="s">
        <v>70</v>
      </c>
      <c r="DB902" t="s">
        <v>718</v>
      </c>
      <c r="DC902" t="s">
        <v>135</v>
      </c>
      <c r="DD902" t="s">
        <v>721</v>
      </c>
      <c r="DE902" t="s">
        <v>720</v>
      </c>
      <c r="DF902">
        <v>10</v>
      </c>
      <c r="DG902" t="s">
        <v>991</v>
      </c>
      <c r="DH902" t="s">
        <v>75</v>
      </c>
      <c r="DI902" t="s">
        <v>75</v>
      </c>
      <c r="DJ902" t="s">
        <v>75</v>
      </c>
      <c r="DK902" t="s">
        <v>75</v>
      </c>
    </row>
    <row r="903" spans="1:115" x14ac:dyDescent="0.35">
      <c r="A903" t="s">
        <v>860</v>
      </c>
      <c r="B903" t="s">
        <v>994</v>
      </c>
      <c r="C903" t="s">
        <v>1004</v>
      </c>
      <c r="D903" t="s">
        <v>1118</v>
      </c>
      <c r="E903" t="s">
        <v>988</v>
      </c>
      <c r="F903" t="s">
        <v>1006</v>
      </c>
      <c r="G903" t="s">
        <v>242</v>
      </c>
      <c r="H903" t="s">
        <v>1024</v>
      </c>
      <c r="I903" t="s">
        <v>1275</v>
      </c>
      <c r="J903" t="s">
        <v>1276</v>
      </c>
      <c r="K903" t="s">
        <v>75</v>
      </c>
      <c r="L903" t="s">
        <v>242</v>
      </c>
      <c r="M903" t="s">
        <v>242</v>
      </c>
      <c r="N903" t="s">
        <v>990</v>
      </c>
      <c r="O903">
        <v>25360</v>
      </c>
      <c r="P903">
        <v>25360</v>
      </c>
      <c r="Q903">
        <v>18027</v>
      </c>
      <c r="R903">
        <v>63475</v>
      </c>
      <c r="S903">
        <v>30909</v>
      </c>
      <c r="T903">
        <v>4617</v>
      </c>
      <c r="U903">
        <v>70808</v>
      </c>
      <c r="V903">
        <v>10114</v>
      </c>
      <c r="W903">
        <v>20164</v>
      </c>
      <c r="X903">
        <v>49047</v>
      </c>
      <c r="Y903">
        <v>22791</v>
      </c>
      <c r="Z903">
        <v>4617</v>
      </c>
      <c r="AA903">
        <v>38997</v>
      </c>
      <c r="AB903">
        <v>12</v>
      </c>
      <c r="AC903">
        <v>30</v>
      </c>
      <c r="AD903">
        <v>59</v>
      </c>
      <c r="AE903">
        <v>42</v>
      </c>
      <c r="AF903">
        <v>6</v>
      </c>
      <c r="AG903">
        <v>41</v>
      </c>
      <c r="AH903">
        <v>8</v>
      </c>
      <c r="AI903">
        <v>22</v>
      </c>
      <c r="AJ903">
        <v>38</v>
      </c>
      <c r="AK903">
        <v>27</v>
      </c>
      <c r="AL903">
        <v>4</v>
      </c>
      <c r="AM903">
        <v>24</v>
      </c>
      <c r="AN903">
        <v>3</v>
      </c>
      <c r="AO903">
        <v>10</v>
      </c>
      <c r="AP903">
        <v>14</v>
      </c>
      <c r="AQ903">
        <v>10</v>
      </c>
      <c r="AR903">
        <v>4</v>
      </c>
      <c r="AS903">
        <v>7</v>
      </c>
      <c r="AT903">
        <v>19613</v>
      </c>
      <c r="AU903">
        <v>8301</v>
      </c>
      <c r="AV903">
        <v>61235</v>
      </c>
      <c r="AW903">
        <v>20997</v>
      </c>
      <c r="AX903">
        <v>795</v>
      </c>
      <c r="AY903">
        <v>312</v>
      </c>
      <c r="AZ903">
        <v>0</v>
      </c>
      <c r="BA903">
        <v>838</v>
      </c>
      <c r="BB903">
        <v>35727</v>
      </c>
      <c r="BC903">
        <v>0</v>
      </c>
      <c r="BD903">
        <v>1150</v>
      </c>
      <c r="BE903">
        <v>312</v>
      </c>
      <c r="BF903">
        <v>0</v>
      </c>
      <c r="BG903">
        <v>838</v>
      </c>
      <c r="BH903">
        <v>11012</v>
      </c>
      <c r="BI903">
        <v>3297</v>
      </c>
      <c r="BJ903">
        <v>26543</v>
      </c>
      <c r="BK903">
        <v>0</v>
      </c>
      <c r="BL903">
        <v>0</v>
      </c>
      <c r="BM903">
        <v>0</v>
      </c>
      <c r="BN903">
        <v>10245</v>
      </c>
      <c r="BO903">
        <v>3297</v>
      </c>
      <c r="BP903">
        <v>25688</v>
      </c>
      <c r="BQ903">
        <v>11012</v>
      </c>
      <c r="BR903">
        <v>3297</v>
      </c>
      <c r="BS903">
        <v>10767</v>
      </c>
      <c r="BT903">
        <v>3306</v>
      </c>
      <c r="BU903">
        <v>18</v>
      </c>
      <c r="BV903">
        <v>12</v>
      </c>
      <c r="BW903">
        <v>1</v>
      </c>
      <c r="BX903">
        <v>13</v>
      </c>
      <c r="BY903">
        <v>7</v>
      </c>
      <c r="BZ903">
        <v>10</v>
      </c>
      <c r="CA903">
        <v>3</v>
      </c>
      <c r="CB903">
        <v>29</v>
      </c>
      <c r="CC903">
        <v>24</v>
      </c>
      <c r="CD903">
        <v>30</v>
      </c>
      <c r="CE903">
        <v>24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 t="s">
        <v>2</v>
      </c>
      <c r="CP903" t="s">
        <v>44</v>
      </c>
      <c r="CQ903" t="s">
        <v>864</v>
      </c>
      <c r="CR903" t="s">
        <v>865</v>
      </c>
      <c r="CS903" t="s">
        <v>622</v>
      </c>
      <c r="CT903" t="s">
        <v>860</v>
      </c>
      <c r="CU903" t="s">
        <v>852</v>
      </c>
      <c r="CV903" t="s">
        <v>623</v>
      </c>
      <c r="CW903">
        <v>2019</v>
      </c>
      <c r="CX903">
        <v>10</v>
      </c>
      <c r="CY903" t="s">
        <v>74</v>
      </c>
      <c r="CZ903" t="s">
        <v>217</v>
      </c>
      <c r="DA903" t="s">
        <v>70</v>
      </c>
      <c r="DB903" t="s">
        <v>611</v>
      </c>
      <c r="DC903" t="s">
        <v>618</v>
      </c>
      <c r="DD903" t="s">
        <v>75</v>
      </c>
      <c r="DE903" t="s">
        <v>75</v>
      </c>
      <c r="DF903">
        <v>18</v>
      </c>
      <c r="DG903" t="s">
        <v>991</v>
      </c>
      <c r="DH903" t="s">
        <v>75</v>
      </c>
      <c r="DI903" t="s">
        <v>75</v>
      </c>
      <c r="DJ903" t="s">
        <v>75</v>
      </c>
      <c r="DK903" t="s">
        <v>75</v>
      </c>
    </row>
    <row r="904" spans="1:115" x14ac:dyDescent="0.35">
      <c r="A904" t="s">
        <v>860</v>
      </c>
      <c r="B904" t="s">
        <v>1027</v>
      </c>
      <c r="C904" t="s">
        <v>1144</v>
      </c>
      <c r="D904" t="s">
        <v>1145</v>
      </c>
      <c r="E904" t="s">
        <v>988</v>
      </c>
      <c r="F904" t="s">
        <v>1146</v>
      </c>
      <c r="G904" t="s">
        <v>242</v>
      </c>
      <c r="H904" t="s">
        <v>1024</v>
      </c>
      <c r="I904" t="s">
        <v>463</v>
      </c>
      <c r="J904" t="s">
        <v>1147</v>
      </c>
      <c r="K904" t="s">
        <v>75</v>
      </c>
      <c r="L904" t="s">
        <v>242</v>
      </c>
      <c r="M904" t="s">
        <v>242</v>
      </c>
      <c r="N904" t="s">
        <v>990</v>
      </c>
      <c r="O904">
        <v>4584</v>
      </c>
      <c r="P904">
        <v>4584</v>
      </c>
      <c r="Q904">
        <v>6813</v>
      </c>
      <c r="R904">
        <v>37719</v>
      </c>
      <c r="S904">
        <v>12474</v>
      </c>
      <c r="T904">
        <v>0</v>
      </c>
      <c r="U904">
        <v>35490</v>
      </c>
      <c r="V904">
        <v>59</v>
      </c>
      <c r="W904">
        <v>6813</v>
      </c>
      <c r="X904">
        <v>30255</v>
      </c>
      <c r="Y904">
        <v>12474</v>
      </c>
      <c r="Z904">
        <v>0</v>
      </c>
      <c r="AA904">
        <v>23501</v>
      </c>
      <c r="AB904">
        <v>5</v>
      </c>
      <c r="AC904">
        <v>9</v>
      </c>
      <c r="AD904">
        <v>28</v>
      </c>
      <c r="AE904">
        <v>19</v>
      </c>
      <c r="AF904">
        <v>0</v>
      </c>
      <c r="AG904">
        <v>24</v>
      </c>
      <c r="AH904">
        <v>2</v>
      </c>
      <c r="AI904">
        <v>6</v>
      </c>
      <c r="AJ904">
        <v>22</v>
      </c>
      <c r="AK904">
        <v>13</v>
      </c>
      <c r="AL904">
        <v>0</v>
      </c>
      <c r="AM904">
        <v>18</v>
      </c>
      <c r="AN904">
        <v>0</v>
      </c>
      <c r="AO904">
        <v>4</v>
      </c>
      <c r="AP904">
        <v>13</v>
      </c>
      <c r="AQ904">
        <v>8</v>
      </c>
      <c r="AR904">
        <v>0</v>
      </c>
      <c r="AS904">
        <v>9</v>
      </c>
      <c r="AT904">
        <v>7599</v>
      </c>
      <c r="AU904">
        <v>2998</v>
      </c>
      <c r="AV904">
        <v>27281</v>
      </c>
      <c r="AW904">
        <v>6386</v>
      </c>
      <c r="AX904">
        <v>0</v>
      </c>
      <c r="AY904">
        <v>88934</v>
      </c>
      <c r="AZ904">
        <v>0</v>
      </c>
      <c r="BA904">
        <v>13580</v>
      </c>
      <c r="BB904">
        <v>0</v>
      </c>
      <c r="BC904">
        <v>0</v>
      </c>
      <c r="BD904">
        <v>102514</v>
      </c>
      <c r="BE904">
        <v>88934</v>
      </c>
      <c r="BF904">
        <v>0</v>
      </c>
      <c r="BG904">
        <v>13580</v>
      </c>
      <c r="BH904">
        <v>8272</v>
      </c>
      <c r="BI904">
        <v>0</v>
      </c>
      <c r="BJ904">
        <v>20677</v>
      </c>
      <c r="BK904">
        <v>0</v>
      </c>
      <c r="BL904">
        <v>0</v>
      </c>
      <c r="BM904">
        <v>0</v>
      </c>
      <c r="BN904">
        <v>5010</v>
      </c>
      <c r="BO904">
        <v>0</v>
      </c>
      <c r="BP904">
        <v>12296</v>
      </c>
      <c r="BQ904">
        <v>5311</v>
      </c>
      <c r="BR904">
        <v>0</v>
      </c>
      <c r="BS904">
        <v>4846</v>
      </c>
      <c r="BT904">
        <v>0</v>
      </c>
      <c r="BU904">
        <v>13</v>
      </c>
      <c r="BV904">
        <v>7</v>
      </c>
      <c r="BW904">
        <v>0</v>
      </c>
      <c r="BX904">
        <v>4</v>
      </c>
      <c r="BY904">
        <v>9</v>
      </c>
      <c r="BZ904">
        <v>4</v>
      </c>
      <c r="CA904">
        <v>4</v>
      </c>
      <c r="CB904">
        <v>8</v>
      </c>
      <c r="CC904">
        <v>17</v>
      </c>
      <c r="CD904">
        <v>8</v>
      </c>
      <c r="CE904">
        <v>18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 t="s">
        <v>2</v>
      </c>
      <c r="CP904" t="s">
        <v>44</v>
      </c>
      <c r="CQ904" t="s">
        <v>864</v>
      </c>
      <c r="CR904" t="s">
        <v>865</v>
      </c>
      <c r="CS904" t="s">
        <v>462</v>
      </c>
      <c r="CT904" t="s">
        <v>860</v>
      </c>
      <c r="CU904" t="s">
        <v>855</v>
      </c>
      <c r="CV904" t="s">
        <v>463</v>
      </c>
      <c r="CW904">
        <v>2020</v>
      </c>
      <c r="CX904">
        <v>5</v>
      </c>
      <c r="CY904" t="s">
        <v>74</v>
      </c>
      <c r="CZ904" t="s">
        <v>451</v>
      </c>
      <c r="DA904" t="s">
        <v>70</v>
      </c>
      <c r="DB904" t="s">
        <v>450</v>
      </c>
      <c r="DC904" t="s">
        <v>453</v>
      </c>
      <c r="DD904" t="s">
        <v>456</v>
      </c>
      <c r="DE904" t="s">
        <v>455</v>
      </c>
      <c r="DF904">
        <v>14</v>
      </c>
      <c r="DG904" t="s">
        <v>991</v>
      </c>
      <c r="DH904" t="s">
        <v>75</v>
      </c>
      <c r="DI904" t="s">
        <v>75</v>
      </c>
      <c r="DJ904" t="s">
        <v>75</v>
      </c>
      <c r="DK904" t="s">
        <v>75</v>
      </c>
    </row>
    <row r="905" spans="1:115" x14ac:dyDescent="0.35">
      <c r="A905" t="s">
        <v>860</v>
      </c>
      <c r="B905" t="s">
        <v>1010</v>
      </c>
      <c r="C905" t="s">
        <v>1011</v>
      </c>
      <c r="D905" t="s">
        <v>1012</v>
      </c>
      <c r="E905" t="s">
        <v>988</v>
      </c>
      <c r="F905" t="s">
        <v>1013</v>
      </c>
      <c r="G905" t="s">
        <v>75</v>
      </c>
      <c r="H905" t="s">
        <v>75</v>
      </c>
      <c r="I905" t="s">
        <v>1014</v>
      </c>
      <c r="J905" t="s">
        <v>1015</v>
      </c>
      <c r="K905" t="s">
        <v>75</v>
      </c>
      <c r="L905" t="s">
        <v>242</v>
      </c>
      <c r="M905" t="s">
        <v>242</v>
      </c>
      <c r="N905" t="s">
        <v>990</v>
      </c>
      <c r="O905">
        <v>16814</v>
      </c>
      <c r="P905">
        <v>16814</v>
      </c>
      <c r="Q905">
        <v>8524</v>
      </c>
      <c r="R905">
        <v>35987</v>
      </c>
      <c r="S905">
        <v>28130</v>
      </c>
      <c r="T905">
        <v>0</v>
      </c>
      <c r="U905">
        <v>44277</v>
      </c>
      <c r="V905">
        <v>4635</v>
      </c>
      <c r="W905">
        <v>1110</v>
      </c>
      <c r="X905">
        <v>1110</v>
      </c>
      <c r="Y905">
        <v>3873</v>
      </c>
      <c r="Z905">
        <v>0</v>
      </c>
      <c r="AA905">
        <v>4635</v>
      </c>
      <c r="AB905">
        <v>0</v>
      </c>
      <c r="AC905">
        <v>5</v>
      </c>
      <c r="AD905">
        <v>10</v>
      </c>
      <c r="AE905">
        <v>9</v>
      </c>
      <c r="AF905">
        <v>0</v>
      </c>
      <c r="AG905">
        <v>5</v>
      </c>
      <c r="AH905">
        <v>0</v>
      </c>
      <c r="AI905">
        <v>5</v>
      </c>
      <c r="AJ905">
        <v>6</v>
      </c>
      <c r="AK905">
        <v>6</v>
      </c>
      <c r="AL905">
        <v>0</v>
      </c>
      <c r="AM905">
        <v>1</v>
      </c>
      <c r="AN905">
        <v>0</v>
      </c>
      <c r="AO905">
        <v>2</v>
      </c>
      <c r="AP905">
        <v>2</v>
      </c>
      <c r="AQ905">
        <v>2</v>
      </c>
      <c r="AR905">
        <v>0</v>
      </c>
      <c r="AS905">
        <v>0</v>
      </c>
      <c r="AT905">
        <v>16978</v>
      </c>
      <c r="AU905">
        <v>8278</v>
      </c>
      <c r="AV905">
        <v>35944</v>
      </c>
      <c r="AW905">
        <v>2239</v>
      </c>
      <c r="AX905">
        <v>0</v>
      </c>
      <c r="AY905">
        <v>15306</v>
      </c>
      <c r="AZ905">
        <v>0</v>
      </c>
      <c r="BA905">
        <v>1</v>
      </c>
      <c r="BB905">
        <v>0</v>
      </c>
      <c r="BC905">
        <v>0</v>
      </c>
      <c r="BD905">
        <v>15307</v>
      </c>
      <c r="BE905">
        <v>7774</v>
      </c>
      <c r="BF905">
        <v>0</v>
      </c>
      <c r="BG905">
        <v>1</v>
      </c>
      <c r="BH905">
        <v>8089</v>
      </c>
      <c r="BI905">
        <v>6028</v>
      </c>
      <c r="BJ905">
        <v>36209</v>
      </c>
      <c r="BK905">
        <v>0</v>
      </c>
      <c r="BL905">
        <v>0</v>
      </c>
      <c r="BM905">
        <v>0</v>
      </c>
      <c r="BN905">
        <v>7610</v>
      </c>
      <c r="BO905">
        <v>6028</v>
      </c>
      <c r="BP905">
        <v>34502</v>
      </c>
      <c r="BQ905">
        <v>8089</v>
      </c>
      <c r="BR905">
        <v>6028</v>
      </c>
      <c r="BS905">
        <v>7704</v>
      </c>
      <c r="BT905">
        <v>7447</v>
      </c>
      <c r="BU905">
        <v>8</v>
      </c>
      <c r="BV905">
        <v>8</v>
      </c>
      <c r="BW905">
        <v>5</v>
      </c>
      <c r="BX905">
        <v>2</v>
      </c>
      <c r="BY905">
        <v>0</v>
      </c>
      <c r="BZ905">
        <v>1</v>
      </c>
      <c r="CA905">
        <v>0</v>
      </c>
      <c r="CB905">
        <v>5</v>
      </c>
      <c r="CC905">
        <v>1</v>
      </c>
      <c r="CD905">
        <v>5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 t="s">
        <v>2</v>
      </c>
      <c r="CP905" t="s">
        <v>44</v>
      </c>
      <c r="CQ905" t="s">
        <v>864</v>
      </c>
      <c r="CR905" t="s">
        <v>865</v>
      </c>
      <c r="CS905" t="s">
        <v>376</v>
      </c>
      <c r="CT905" t="s">
        <v>860</v>
      </c>
      <c r="CU905" t="s">
        <v>854</v>
      </c>
      <c r="CV905" t="s">
        <v>378</v>
      </c>
      <c r="CW905">
        <v>2020</v>
      </c>
      <c r="CX905">
        <v>8</v>
      </c>
      <c r="CY905" t="s">
        <v>74</v>
      </c>
      <c r="CZ905" t="s">
        <v>381</v>
      </c>
      <c r="DA905" t="s">
        <v>70</v>
      </c>
      <c r="DB905" t="s">
        <v>375</v>
      </c>
      <c r="DC905" t="s">
        <v>377</v>
      </c>
      <c r="DD905" t="s">
        <v>380</v>
      </c>
      <c r="DE905" t="s">
        <v>379</v>
      </c>
      <c r="DF905">
        <v>8</v>
      </c>
      <c r="DG905" t="s">
        <v>991</v>
      </c>
      <c r="DH905" t="s">
        <v>75</v>
      </c>
      <c r="DI905" t="s">
        <v>75</v>
      </c>
      <c r="DJ905" t="s">
        <v>75</v>
      </c>
      <c r="DK905" t="s">
        <v>75</v>
      </c>
    </row>
    <row r="906" spans="1:115" x14ac:dyDescent="0.35">
      <c r="A906" t="s">
        <v>860</v>
      </c>
      <c r="B906" t="s">
        <v>1045</v>
      </c>
      <c r="C906" t="s">
        <v>1197</v>
      </c>
      <c r="D906" t="s">
        <v>1198</v>
      </c>
      <c r="E906" t="s">
        <v>988</v>
      </c>
      <c r="F906" t="s">
        <v>1199</v>
      </c>
      <c r="G906" t="s">
        <v>242</v>
      </c>
      <c r="H906" t="s">
        <v>1024</v>
      </c>
      <c r="I906" t="s">
        <v>700</v>
      </c>
      <c r="J906" t="s">
        <v>1200</v>
      </c>
      <c r="K906" t="s">
        <v>75</v>
      </c>
      <c r="L906" t="s">
        <v>242</v>
      </c>
      <c r="M906" t="s">
        <v>700</v>
      </c>
      <c r="N906" t="s">
        <v>990</v>
      </c>
      <c r="O906">
        <v>75291</v>
      </c>
      <c r="P906">
        <v>75291</v>
      </c>
      <c r="Q906">
        <v>29741</v>
      </c>
      <c r="R906">
        <v>151239</v>
      </c>
      <c r="S906">
        <v>157158</v>
      </c>
      <c r="T906">
        <v>117877</v>
      </c>
      <c r="U906">
        <v>196789</v>
      </c>
      <c r="V906">
        <v>18314</v>
      </c>
      <c r="W906">
        <v>-3510</v>
      </c>
      <c r="X906">
        <v>1412</v>
      </c>
      <c r="Y906">
        <v>49134</v>
      </c>
      <c r="Z906">
        <v>21375</v>
      </c>
      <c r="AA906">
        <v>23236</v>
      </c>
      <c r="AB906">
        <v>12</v>
      </c>
      <c r="AC906">
        <v>8</v>
      </c>
      <c r="AD906">
        <v>32</v>
      </c>
      <c r="AE906">
        <v>40</v>
      </c>
      <c r="AF906">
        <v>49</v>
      </c>
      <c r="AG906">
        <v>36</v>
      </c>
      <c r="AH906">
        <v>10</v>
      </c>
      <c r="AI906">
        <v>5</v>
      </c>
      <c r="AJ906">
        <v>21</v>
      </c>
      <c r="AK906">
        <v>32</v>
      </c>
      <c r="AL906">
        <v>37</v>
      </c>
      <c r="AM906">
        <v>26</v>
      </c>
      <c r="AN906">
        <v>4</v>
      </c>
      <c r="AO906">
        <v>2</v>
      </c>
      <c r="AP906">
        <v>7</v>
      </c>
      <c r="AQ906">
        <v>13</v>
      </c>
      <c r="AR906">
        <v>17</v>
      </c>
      <c r="AS906">
        <v>9</v>
      </c>
      <c r="AT906">
        <v>51404</v>
      </c>
      <c r="AU906">
        <v>28544</v>
      </c>
      <c r="AV906">
        <v>160965</v>
      </c>
      <c r="AW906">
        <v>138250</v>
      </c>
      <c r="AX906">
        <v>144412</v>
      </c>
      <c r="AY906">
        <v>195325</v>
      </c>
      <c r="AZ906">
        <v>156592</v>
      </c>
      <c r="BA906">
        <v>207599</v>
      </c>
      <c r="BB906">
        <v>23572</v>
      </c>
      <c r="BC906">
        <v>24081</v>
      </c>
      <c r="BD906">
        <v>246332</v>
      </c>
      <c r="BE906">
        <v>0</v>
      </c>
      <c r="BF906">
        <v>132254</v>
      </c>
      <c r="BG906">
        <v>177422</v>
      </c>
      <c r="BH906">
        <v>50296</v>
      </c>
      <c r="BI906">
        <v>46795</v>
      </c>
      <c r="BJ906">
        <v>151662</v>
      </c>
      <c r="BK906">
        <v>0</v>
      </c>
      <c r="BL906">
        <v>0</v>
      </c>
      <c r="BM906">
        <v>0</v>
      </c>
      <c r="BN906">
        <v>47936</v>
      </c>
      <c r="BO906">
        <v>46711</v>
      </c>
      <c r="BP906">
        <v>141802</v>
      </c>
      <c r="BQ906">
        <v>50296</v>
      </c>
      <c r="BR906">
        <v>46795</v>
      </c>
      <c r="BS906">
        <v>50684</v>
      </c>
      <c r="BT906">
        <v>49172</v>
      </c>
      <c r="BU906">
        <v>38</v>
      </c>
      <c r="BV906">
        <v>31</v>
      </c>
      <c r="BW906">
        <v>28</v>
      </c>
      <c r="BX906">
        <v>6</v>
      </c>
      <c r="BY906">
        <v>9</v>
      </c>
      <c r="BZ906">
        <v>2</v>
      </c>
      <c r="CA906">
        <v>3</v>
      </c>
      <c r="CB906">
        <v>14</v>
      </c>
      <c r="CC906">
        <v>25</v>
      </c>
      <c r="CD906">
        <v>15</v>
      </c>
      <c r="CE906">
        <v>26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 t="s">
        <v>2</v>
      </c>
      <c r="CP906" t="s">
        <v>44</v>
      </c>
      <c r="CQ906" t="s">
        <v>864</v>
      </c>
      <c r="CR906" t="s">
        <v>865</v>
      </c>
      <c r="CS906" t="s">
        <v>698</v>
      </c>
      <c r="CT906" t="s">
        <v>860</v>
      </c>
      <c r="CU906" t="s">
        <v>856</v>
      </c>
      <c r="CV906" t="s">
        <v>700</v>
      </c>
      <c r="CW906">
        <v>2012</v>
      </c>
      <c r="CX906">
        <v>7</v>
      </c>
      <c r="CY906" t="s">
        <v>74</v>
      </c>
      <c r="CZ906" t="s">
        <v>703</v>
      </c>
      <c r="DA906" t="s">
        <v>70</v>
      </c>
      <c r="DB906" t="s">
        <v>698</v>
      </c>
      <c r="DC906" t="s">
        <v>699</v>
      </c>
      <c r="DD906" t="s">
        <v>702</v>
      </c>
      <c r="DE906" t="s">
        <v>701</v>
      </c>
      <c r="DF906">
        <v>37</v>
      </c>
      <c r="DG906" t="s">
        <v>991</v>
      </c>
      <c r="DH906" t="s">
        <v>75</v>
      </c>
      <c r="DI906" t="s">
        <v>75</v>
      </c>
      <c r="DJ906" t="s">
        <v>75</v>
      </c>
      <c r="DK906" t="s">
        <v>75</v>
      </c>
    </row>
    <row r="907" spans="1:115" x14ac:dyDescent="0.35">
      <c r="A907" t="s">
        <v>860</v>
      </c>
      <c r="B907" t="s">
        <v>994</v>
      </c>
      <c r="C907" t="s">
        <v>1004</v>
      </c>
      <c r="D907" t="s">
        <v>1005</v>
      </c>
      <c r="E907" t="s">
        <v>988</v>
      </c>
      <c r="F907" t="s">
        <v>1006</v>
      </c>
      <c r="G907" t="s">
        <v>242</v>
      </c>
      <c r="H907" t="s">
        <v>1024</v>
      </c>
      <c r="I907" t="s">
        <v>304</v>
      </c>
      <c r="J907" t="s">
        <v>1009</v>
      </c>
      <c r="K907" t="s">
        <v>75</v>
      </c>
      <c r="L907" t="s">
        <v>242</v>
      </c>
      <c r="M907" t="s">
        <v>304</v>
      </c>
      <c r="N907" t="s">
        <v>990</v>
      </c>
      <c r="O907">
        <v>105549</v>
      </c>
      <c r="P907">
        <v>105549</v>
      </c>
      <c r="Q907">
        <v>84167</v>
      </c>
      <c r="R907">
        <v>185826</v>
      </c>
      <c r="S907">
        <v>127181</v>
      </c>
      <c r="T907">
        <v>95601</v>
      </c>
      <c r="U907">
        <v>207208</v>
      </c>
      <c r="V907">
        <v>21771</v>
      </c>
      <c r="W907">
        <v>22809</v>
      </c>
      <c r="X907">
        <v>89554</v>
      </c>
      <c r="Y907">
        <v>28739</v>
      </c>
      <c r="Z907">
        <v>25968</v>
      </c>
      <c r="AA907">
        <v>88516</v>
      </c>
      <c r="AB907">
        <v>73</v>
      </c>
      <c r="AC907">
        <v>25</v>
      </c>
      <c r="AD907">
        <v>173</v>
      </c>
      <c r="AE907">
        <v>120</v>
      </c>
      <c r="AF907">
        <v>113</v>
      </c>
      <c r="AG907">
        <v>221</v>
      </c>
      <c r="AH907">
        <v>45</v>
      </c>
      <c r="AI907">
        <v>18</v>
      </c>
      <c r="AJ907">
        <v>114</v>
      </c>
      <c r="AK907">
        <v>97</v>
      </c>
      <c r="AL907">
        <v>86</v>
      </c>
      <c r="AM907">
        <v>141</v>
      </c>
      <c r="AN907">
        <v>15</v>
      </c>
      <c r="AO907">
        <v>6</v>
      </c>
      <c r="AP907">
        <v>39</v>
      </c>
      <c r="AQ907">
        <v>29</v>
      </c>
      <c r="AR907">
        <v>21</v>
      </c>
      <c r="AS907">
        <v>48</v>
      </c>
      <c r="AT907">
        <v>53880</v>
      </c>
      <c r="AU907">
        <v>29887</v>
      </c>
      <c r="AV907">
        <v>146293</v>
      </c>
      <c r="AW907">
        <v>113819</v>
      </c>
      <c r="AX907">
        <v>96542</v>
      </c>
      <c r="AY907">
        <v>-13654</v>
      </c>
      <c r="AZ907">
        <v>10909</v>
      </c>
      <c r="BA907">
        <v>95743</v>
      </c>
      <c r="BB907">
        <v>20238</v>
      </c>
      <c r="BC907">
        <v>-5681</v>
      </c>
      <c r="BD907">
        <v>71179</v>
      </c>
      <c r="BE907">
        <v>0</v>
      </c>
      <c r="BF907">
        <v>2235</v>
      </c>
      <c r="BG907">
        <v>87069</v>
      </c>
      <c r="BH907">
        <v>79306</v>
      </c>
      <c r="BI907">
        <v>53265</v>
      </c>
      <c r="BJ907">
        <v>113216</v>
      </c>
      <c r="BK907">
        <v>0</v>
      </c>
      <c r="BL907">
        <v>0</v>
      </c>
      <c r="BM907">
        <v>0</v>
      </c>
      <c r="BN907">
        <v>73136</v>
      </c>
      <c r="BO907">
        <v>52217</v>
      </c>
      <c r="BP907">
        <v>104900</v>
      </c>
      <c r="BQ907">
        <v>79306</v>
      </c>
      <c r="BR907">
        <v>52217</v>
      </c>
      <c r="BS907">
        <v>83436</v>
      </c>
      <c r="BT907">
        <v>56254</v>
      </c>
      <c r="BU907">
        <v>44</v>
      </c>
      <c r="BV907">
        <v>38</v>
      </c>
      <c r="BW907">
        <v>29</v>
      </c>
      <c r="BX907">
        <v>21</v>
      </c>
      <c r="BY907">
        <v>48</v>
      </c>
      <c r="BZ907">
        <v>4</v>
      </c>
      <c r="CA907">
        <v>8</v>
      </c>
      <c r="CB907">
        <v>62</v>
      </c>
      <c r="CC907">
        <v>137</v>
      </c>
      <c r="CD907">
        <v>62</v>
      </c>
      <c r="CE907">
        <v>140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 t="s">
        <v>2</v>
      </c>
      <c r="CP907" t="s">
        <v>44</v>
      </c>
      <c r="CQ907" t="s">
        <v>864</v>
      </c>
      <c r="CR907" t="s">
        <v>865</v>
      </c>
      <c r="CS907" t="s">
        <v>340</v>
      </c>
      <c r="CT907" t="s">
        <v>860</v>
      </c>
      <c r="CU907" t="s">
        <v>852</v>
      </c>
      <c r="CV907" t="s">
        <v>308</v>
      </c>
      <c r="CW907">
        <v>2018</v>
      </c>
      <c r="CX907">
        <v>2</v>
      </c>
      <c r="CY907" t="s">
        <v>74</v>
      </c>
      <c r="CZ907" t="s">
        <v>217</v>
      </c>
      <c r="DA907" t="s">
        <v>70</v>
      </c>
      <c r="DB907" t="s">
        <v>283</v>
      </c>
      <c r="DC907" t="s">
        <v>285</v>
      </c>
      <c r="DD907" t="s">
        <v>310</v>
      </c>
      <c r="DE907" t="s">
        <v>309</v>
      </c>
      <c r="DF907">
        <v>54</v>
      </c>
      <c r="DG907" t="s">
        <v>991</v>
      </c>
      <c r="DH907" t="s">
        <v>75</v>
      </c>
      <c r="DI907" t="s">
        <v>75</v>
      </c>
      <c r="DJ907" t="s">
        <v>75</v>
      </c>
      <c r="DK907" t="s">
        <v>75</v>
      </c>
    </row>
    <row r="908" spans="1:115" x14ac:dyDescent="0.35">
      <c r="A908" t="s">
        <v>860</v>
      </c>
      <c r="B908" t="s">
        <v>994</v>
      </c>
      <c r="C908" t="s">
        <v>1004</v>
      </c>
      <c r="D908" t="s">
        <v>1005</v>
      </c>
      <c r="E908" t="s">
        <v>988</v>
      </c>
      <c r="F908" t="s">
        <v>1006</v>
      </c>
      <c r="G908" t="s">
        <v>242</v>
      </c>
      <c r="H908" t="s">
        <v>1024</v>
      </c>
      <c r="I908" t="s">
        <v>1222</v>
      </c>
      <c r="J908" t="s">
        <v>1223</v>
      </c>
      <c r="K908" t="s">
        <v>75</v>
      </c>
      <c r="L908" t="s">
        <v>242</v>
      </c>
      <c r="M908" t="s">
        <v>304</v>
      </c>
      <c r="N908" t="s">
        <v>990</v>
      </c>
      <c r="O908">
        <v>38457</v>
      </c>
      <c r="P908">
        <v>38457</v>
      </c>
      <c r="Q908">
        <v>43607</v>
      </c>
      <c r="R908">
        <v>132747</v>
      </c>
      <c r="S908">
        <v>105789</v>
      </c>
      <c r="T908">
        <v>53567</v>
      </c>
      <c r="U908">
        <v>127597</v>
      </c>
      <c r="V908">
        <v>10947</v>
      </c>
      <c r="W908">
        <v>5051</v>
      </c>
      <c r="X908">
        <v>45039</v>
      </c>
      <c r="Y908">
        <v>62824</v>
      </c>
      <c r="Z908">
        <v>50128</v>
      </c>
      <c r="AA908">
        <v>50935</v>
      </c>
      <c r="AB908">
        <v>16</v>
      </c>
      <c r="AC908">
        <v>26</v>
      </c>
      <c r="AD908">
        <v>77</v>
      </c>
      <c r="AE908">
        <v>125</v>
      </c>
      <c r="AF908">
        <v>126</v>
      </c>
      <c r="AG908">
        <v>67</v>
      </c>
      <c r="AH908">
        <v>12</v>
      </c>
      <c r="AI908">
        <v>20</v>
      </c>
      <c r="AJ908">
        <v>67</v>
      </c>
      <c r="AK908">
        <v>105</v>
      </c>
      <c r="AL908">
        <v>107</v>
      </c>
      <c r="AM908">
        <v>59</v>
      </c>
      <c r="AN908">
        <v>6</v>
      </c>
      <c r="AO908">
        <v>7</v>
      </c>
      <c r="AP908">
        <v>31</v>
      </c>
      <c r="AQ908">
        <v>39</v>
      </c>
      <c r="AR908">
        <v>38</v>
      </c>
      <c r="AS908">
        <v>30</v>
      </c>
      <c r="AT908">
        <v>29279</v>
      </c>
      <c r="AU908">
        <v>32078</v>
      </c>
      <c r="AV908">
        <v>130122</v>
      </c>
      <c r="AW908">
        <v>86633</v>
      </c>
      <c r="AX908">
        <v>28409</v>
      </c>
      <c r="AY908">
        <v>9337</v>
      </c>
      <c r="AZ908">
        <v>10521</v>
      </c>
      <c r="BA908">
        <v>27987</v>
      </c>
      <c r="BB908">
        <v>4107</v>
      </c>
      <c r="BC908">
        <v>0</v>
      </c>
      <c r="BD908">
        <v>26803</v>
      </c>
      <c r="BE908">
        <v>0</v>
      </c>
      <c r="BF908">
        <v>7572</v>
      </c>
      <c r="BG908">
        <v>25038</v>
      </c>
      <c r="BH908">
        <v>25063</v>
      </c>
      <c r="BI908">
        <v>35640</v>
      </c>
      <c r="BJ908">
        <v>71462</v>
      </c>
      <c r="BK908">
        <v>0</v>
      </c>
      <c r="BL908">
        <v>0</v>
      </c>
      <c r="BM908">
        <v>0</v>
      </c>
      <c r="BN908">
        <v>22511</v>
      </c>
      <c r="BO908">
        <v>21576</v>
      </c>
      <c r="BP908">
        <v>54862</v>
      </c>
      <c r="BQ908">
        <v>24334</v>
      </c>
      <c r="BR908">
        <v>35140</v>
      </c>
      <c r="BS908">
        <v>25567</v>
      </c>
      <c r="BT908">
        <v>36489</v>
      </c>
      <c r="BU908">
        <v>38</v>
      </c>
      <c r="BV908">
        <v>26</v>
      </c>
      <c r="BW908">
        <v>21</v>
      </c>
      <c r="BX908">
        <v>13</v>
      </c>
      <c r="BY908">
        <v>30</v>
      </c>
      <c r="BZ908">
        <v>6</v>
      </c>
      <c r="CA908">
        <v>7</v>
      </c>
      <c r="CB908">
        <v>32</v>
      </c>
      <c r="CC908">
        <v>57</v>
      </c>
      <c r="CD908">
        <v>32</v>
      </c>
      <c r="CE908">
        <v>59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 t="s">
        <v>2</v>
      </c>
      <c r="CP908" t="s">
        <v>44</v>
      </c>
      <c r="CQ908" t="s">
        <v>864</v>
      </c>
      <c r="CR908" t="s">
        <v>865</v>
      </c>
      <c r="CS908" t="s">
        <v>341</v>
      </c>
      <c r="CT908" t="s">
        <v>860</v>
      </c>
      <c r="CU908" t="s">
        <v>852</v>
      </c>
      <c r="CV908" t="s">
        <v>342</v>
      </c>
      <c r="CW908">
        <v>2014</v>
      </c>
      <c r="CX908">
        <v>9</v>
      </c>
      <c r="CY908" t="s">
        <v>74</v>
      </c>
      <c r="CZ908" t="s">
        <v>217</v>
      </c>
      <c r="DA908" t="s">
        <v>70</v>
      </c>
      <c r="DB908" t="s">
        <v>283</v>
      </c>
      <c r="DC908" t="s">
        <v>285</v>
      </c>
      <c r="DD908" t="s">
        <v>306</v>
      </c>
      <c r="DE908" t="s">
        <v>343</v>
      </c>
      <c r="DF908">
        <v>44</v>
      </c>
      <c r="DG908" t="s">
        <v>991</v>
      </c>
      <c r="DH908" t="s">
        <v>75</v>
      </c>
      <c r="DI908" t="s">
        <v>75</v>
      </c>
      <c r="DJ908" t="s">
        <v>75</v>
      </c>
      <c r="DK908" t="s">
        <v>75</v>
      </c>
    </row>
    <row r="909" spans="1:115" x14ac:dyDescent="0.35">
      <c r="A909" t="s">
        <v>860</v>
      </c>
      <c r="B909" t="s">
        <v>1027</v>
      </c>
      <c r="C909" t="s">
        <v>1028</v>
      </c>
      <c r="D909" t="s">
        <v>1230</v>
      </c>
      <c r="E909" t="s">
        <v>988</v>
      </c>
      <c r="F909" t="s">
        <v>1029</v>
      </c>
      <c r="G909" t="s">
        <v>242</v>
      </c>
      <c r="H909" t="s">
        <v>1024</v>
      </c>
      <c r="I909" t="s">
        <v>1231</v>
      </c>
      <c r="J909" t="s">
        <v>1232</v>
      </c>
      <c r="K909" t="s">
        <v>75</v>
      </c>
      <c r="L909" t="s">
        <v>242</v>
      </c>
      <c r="M909" t="s">
        <v>242</v>
      </c>
      <c r="N909" t="s">
        <v>990</v>
      </c>
      <c r="O909">
        <v>47904</v>
      </c>
      <c r="P909">
        <v>47904</v>
      </c>
      <c r="Q909">
        <v>40455</v>
      </c>
      <c r="R909">
        <v>119220</v>
      </c>
      <c r="S909">
        <v>124873</v>
      </c>
      <c r="T909">
        <v>5503</v>
      </c>
      <c r="U909">
        <v>126669</v>
      </c>
      <c r="V909">
        <v>3970</v>
      </c>
      <c r="W909">
        <v>286</v>
      </c>
      <c r="X909">
        <v>7011</v>
      </c>
      <c r="Y909">
        <v>63233</v>
      </c>
      <c r="Z909">
        <v>5503</v>
      </c>
      <c r="AA909">
        <v>10695</v>
      </c>
      <c r="AB909">
        <v>3</v>
      </c>
      <c r="AC909">
        <v>2</v>
      </c>
      <c r="AD909">
        <v>15</v>
      </c>
      <c r="AE909">
        <v>22</v>
      </c>
      <c r="AF909">
        <v>16</v>
      </c>
      <c r="AG909">
        <v>16</v>
      </c>
      <c r="AH909">
        <v>3</v>
      </c>
      <c r="AI909">
        <v>2</v>
      </c>
      <c r="AJ909">
        <v>11</v>
      </c>
      <c r="AK909">
        <v>20</v>
      </c>
      <c r="AL909">
        <v>10</v>
      </c>
      <c r="AM909">
        <v>12</v>
      </c>
      <c r="AN909">
        <v>3</v>
      </c>
      <c r="AO909">
        <v>0</v>
      </c>
      <c r="AP909">
        <v>1</v>
      </c>
      <c r="AQ909">
        <v>10</v>
      </c>
      <c r="AR909">
        <v>5</v>
      </c>
      <c r="AS909">
        <v>4</v>
      </c>
      <c r="AT909">
        <v>30068</v>
      </c>
      <c r="AU909">
        <v>32031</v>
      </c>
      <c r="AV909">
        <v>123049</v>
      </c>
      <c r="AW909">
        <v>80114</v>
      </c>
      <c r="AX909">
        <v>822</v>
      </c>
      <c r="AY909">
        <v>0</v>
      </c>
      <c r="AZ909">
        <v>1</v>
      </c>
      <c r="BA909">
        <v>23364</v>
      </c>
      <c r="BB909">
        <v>2504</v>
      </c>
      <c r="BC909">
        <v>1488</v>
      </c>
      <c r="BD909">
        <v>23363</v>
      </c>
      <c r="BE909">
        <v>0</v>
      </c>
      <c r="BF909">
        <v>1</v>
      </c>
      <c r="BG909">
        <v>23364</v>
      </c>
      <c r="BH909">
        <v>41131</v>
      </c>
      <c r="BI909">
        <v>39522</v>
      </c>
      <c r="BJ909">
        <v>100851</v>
      </c>
      <c r="BK909">
        <v>0</v>
      </c>
      <c r="BL909">
        <v>0</v>
      </c>
      <c r="BM909">
        <v>0</v>
      </c>
      <c r="BN909">
        <v>38192</v>
      </c>
      <c r="BO909">
        <v>39522</v>
      </c>
      <c r="BP909">
        <v>95953</v>
      </c>
      <c r="BQ909">
        <v>41131</v>
      </c>
      <c r="BR909">
        <v>39522</v>
      </c>
      <c r="BS909">
        <v>43560</v>
      </c>
      <c r="BT909">
        <v>41301</v>
      </c>
      <c r="BU909">
        <v>16</v>
      </c>
      <c r="BV909">
        <v>12</v>
      </c>
      <c r="BW909">
        <v>7</v>
      </c>
      <c r="BX909">
        <v>3</v>
      </c>
      <c r="BY909">
        <v>4</v>
      </c>
      <c r="BZ909">
        <v>2</v>
      </c>
      <c r="CA909">
        <v>2</v>
      </c>
      <c r="CB909">
        <v>4</v>
      </c>
      <c r="CC909">
        <v>9</v>
      </c>
      <c r="CD909">
        <v>5</v>
      </c>
      <c r="CE909">
        <v>12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 t="s">
        <v>2</v>
      </c>
      <c r="CP909" t="s">
        <v>44</v>
      </c>
      <c r="CQ909" t="s">
        <v>864</v>
      </c>
      <c r="CR909" t="s">
        <v>865</v>
      </c>
      <c r="CS909" t="s">
        <v>457</v>
      </c>
      <c r="CT909" t="s">
        <v>860</v>
      </c>
      <c r="CU909" t="s">
        <v>855</v>
      </c>
      <c r="CV909" t="s">
        <v>459</v>
      </c>
      <c r="CW909">
        <v>2019</v>
      </c>
      <c r="CX909">
        <v>9</v>
      </c>
      <c r="CY909" t="s">
        <v>74</v>
      </c>
      <c r="CZ909" t="s">
        <v>451</v>
      </c>
      <c r="DA909" t="s">
        <v>70</v>
      </c>
      <c r="DB909" t="s">
        <v>450</v>
      </c>
      <c r="DC909" t="s">
        <v>458</v>
      </c>
      <c r="DD909" t="s">
        <v>461</v>
      </c>
      <c r="DE909" t="s">
        <v>460</v>
      </c>
      <c r="DF909">
        <v>16</v>
      </c>
      <c r="DG909" t="s">
        <v>991</v>
      </c>
      <c r="DH909" t="s">
        <v>75</v>
      </c>
      <c r="DI909" t="s">
        <v>75</v>
      </c>
      <c r="DJ909" t="s">
        <v>75</v>
      </c>
      <c r="DK909" t="s">
        <v>75</v>
      </c>
    </row>
    <row r="910" spans="1:115" x14ac:dyDescent="0.35">
      <c r="A910" t="s">
        <v>860</v>
      </c>
      <c r="B910" t="s">
        <v>985</v>
      </c>
      <c r="C910" t="s">
        <v>1017</v>
      </c>
      <c r="D910" t="s">
        <v>1121</v>
      </c>
      <c r="E910" t="s">
        <v>988</v>
      </c>
      <c r="F910" t="s">
        <v>1019</v>
      </c>
      <c r="G910" t="s">
        <v>242</v>
      </c>
      <c r="H910" t="s">
        <v>1024</v>
      </c>
      <c r="I910" t="s">
        <v>1122</v>
      </c>
      <c r="J910" t="s">
        <v>1123</v>
      </c>
      <c r="K910" t="s">
        <v>75</v>
      </c>
      <c r="L910" t="s">
        <v>242</v>
      </c>
      <c r="M910" t="s">
        <v>242</v>
      </c>
      <c r="N910" t="s">
        <v>990</v>
      </c>
      <c r="O910">
        <v>-3353</v>
      </c>
      <c r="P910">
        <v>-3353</v>
      </c>
      <c r="Q910">
        <v>0</v>
      </c>
      <c r="R910">
        <v>193924</v>
      </c>
      <c r="S910">
        <v>0</v>
      </c>
      <c r="T910">
        <v>0</v>
      </c>
      <c r="U910">
        <v>190571</v>
      </c>
      <c r="V910">
        <v>939</v>
      </c>
      <c r="W910">
        <v>0</v>
      </c>
      <c r="X910">
        <v>161099</v>
      </c>
      <c r="Y910">
        <v>0</v>
      </c>
      <c r="Z910">
        <v>0</v>
      </c>
      <c r="AA910">
        <v>162038</v>
      </c>
      <c r="AB910">
        <v>0</v>
      </c>
      <c r="AC910">
        <v>1</v>
      </c>
      <c r="AD910">
        <v>8</v>
      </c>
      <c r="AE910">
        <v>4</v>
      </c>
      <c r="AF910">
        <v>0</v>
      </c>
      <c r="AG910">
        <v>7</v>
      </c>
      <c r="AH910">
        <v>0</v>
      </c>
      <c r="AI910">
        <v>1</v>
      </c>
      <c r="AJ910">
        <v>7</v>
      </c>
      <c r="AK910">
        <v>4</v>
      </c>
      <c r="AL910">
        <v>0</v>
      </c>
      <c r="AM910">
        <v>6</v>
      </c>
      <c r="AN910">
        <v>0</v>
      </c>
      <c r="AO910">
        <v>1</v>
      </c>
      <c r="AP910">
        <v>4</v>
      </c>
      <c r="AQ910">
        <v>0</v>
      </c>
      <c r="AR910">
        <v>0</v>
      </c>
      <c r="AS910">
        <v>3</v>
      </c>
      <c r="AT910">
        <v>46821</v>
      </c>
      <c r="AU910">
        <v>0</v>
      </c>
      <c r="AV910">
        <v>123908</v>
      </c>
      <c r="AW910">
        <v>0</v>
      </c>
      <c r="AX910">
        <v>0</v>
      </c>
      <c r="AY910">
        <v>7</v>
      </c>
      <c r="AZ910">
        <v>0</v>
      </c>
      <c r="BA910">
        <v>47614</v>
      </c>
      <c r="BB910">
        <v>0</v>
      </c>
      <c r="BC910">
        <v>0</v>
      </c>
      <c r="BD910">
        <v>47621</v>
      </c>
      <c r="BE910">
        <v>0</v>
      </c>
      <c r="BF910">
        <v>0</v>
      </c>
      <c r="BG910">
        <v>47614</v>
      </c>
      <c r="BH910">
        <v>0</v>
      </c>
      <c r="BI910">
        <v>0</v>
      </c>
      <c r="BJ910">
        <v>25297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21299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2</v>
      </c>
      <c r="BW910">
        <v>0</v>
      </c>
      <c r="BX910">
        <v>1</v>
      </c>
      <c r="BY910">
        <v>3</v>
      </c>
      <c r="BZ910">
        <v>0</v>
      </c>
      <c r="CA910">
        <v>0</v>
      </c>
      <c r="CB910">
        <v>1</v>
      </c>
      <c r="CC910">
        <v>6</v>
      </c>
      <c r="CD910">
        <v>1</v>
      </c>
      <c r="CE910">
        <v>6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 t="s">
        <v>2</v>
      </c>
      <c r="CP910" t="s">
        <v>44</v>
      </c>
      <c r="CQ910" t="s">
        <v>862</v>
      </c>
      <c r="CR910" t="s">
        <v>863</v>
      </c>
      <c r="CS910" t="s">
        <v>396</v>
      </c>
      <c r="CT910" t="s">
        <v>860</v>
      </c>
      <c r="CU910" t="s">
        <v>851</v>
      </c>
      <c r="CV910" t="s">
        <v>398</v>
      </c>
      <c r="CW910">
        <v>2019</v>
      </c>
      <c r="CX910">
        <v>10</v>
      </c>
      <c r="CY910" t="s">
        <v>74</v>
      </c>
      <c r="CZ910" t="s">
        <v>388</v>
      </c>
      <c r="DA910" t="s">
        <v>70</v>
      </c>
      <c r="DB910" t="s">
        <v>393</v>
      </c>
      <c r="DC910" t="s">
        <v>397</v>
      </c>
      <c r="DD910" t="s">
        <v>400</v>
      </c>
      <c r="DE910" t="s">
        <v>399</v>
      </c>
      <c r="DF910">
        <v>5</v>
      </c>
      <c r="DG910" t="s">
        <v>991</v>
      </c>
      <c r="DH910" t="s">
        <v>75</v>
      </c>
      <c r="DI910" t="s">
        <v>75</v>
      </c>
      <c r="DJ910" t="s">
        <v>75</v>
      </c>
      <c r="DK910" t="s">
        <v>75</v>
      </c>
    </row>
    <row r="911" spans="1:115" x14ac:dyDescent="0.35">
      <c r="A911" t="s">
        <v>860</v>
      </c>
      <c r="B911" t="s">
        <v>985</v>
      </c>
      <c r="C911" t="s">
        <v>986</v>
      </c>
      <c r="D911" t="s">
        <v>987</v>
      </c>
      <c r="E911" t="s">
        <v>988</v>
      </c>
      <c r="F911" t="s">
        <v>989</v>
      </c>
      <c r="G911" t="s">
        <v>242</v>
      </c>
      <c r="H911" t="s">
        <v>1024</v>
      </c>
      <c r="I911" t="s">
        <v>73</v>
      </c>
      <c r="J911" t="s">
        <v>1050</v>
      </c>
      <c r="K911" t="s">
        <v>75</v>
      </c>
      <c r="L911" t="s">
        <v>242</v>
      </c>
      <c r="M911" t="s">
        <v>242</v>
      </c>
      <c r="N911" t="s">
        <v>990</v>
      </c>
      <c r="O911">
        <v>16291</v>
      </c>
      <c r="P911">
        <v>16291</v>
      </c>
      <c r="Q911">
        <v>4646</v>
      </c>
      <c r="R911">
        <v>12019</v>
      </c>
      <c r="S911">
        <v>8714</v>
      </c>
      <c r="T911">
        <v>21280</v>
      </c>
      <c r="U911">
        <v>23664</v>
      </c>
      <c r="V911">
        <v>821</v>
      </c>
      <c r="W911">
        <v>526</v>
      </c>
      <c r="X911">
        <v>7229</v>
      </c>
      <c r="Y911">
        <v>103</v>
      </c>
      <c r="Z911">
        <v>16183</v>
      </c>
      <c r="AA911">
        <v>7524</v>
      </c>
      <c r="AB911">
        <v>4</v>
      </c>
      <c r="AC911">
        <v>15</v>
      </c>
      <c r="AD911">
        <v>29</v>
      </c>
      <c r="AE911">
        <v>22</v>
      </c>
      <c r="AF911">
        <v>69</v>
      </c>
      <c r="AG911">
        <v>18</v>
      </c>
      <c r="AH911">
        <v>2</v>
      </c>
      <c r="AI911">
        <v>13</v>
      </c>
      <c r="AJ911">
        <v>22</v>
      </c>
      <c r="AK911">
        <v>14</v>
      </c>
      <c r="AL911">
        <v>58</v>
      </c>
      <c r="AM911">
        <v>11</v>
      </c>
      <c r="AN911">
        <v>1</v>
      </c>
      <c r="AO911">
        <v>1</v>
      </c>
      <c r="AP911">
        <v>4</v>
      </c>
      <c r="AQ911">
        <v>2</v>
      </c>
      <c r="AR911">
        <v>16</v>
      </c>
      <c r="AS911">
        <v>4</v>
      </c>
      <c r="AT911">
        <v>4586</v>
      </c>
      <c r="AU911">
        <v>2423</v>
      </c>
      <c r="AV911">
        <v>12039</v>
      </c>
      <c r="AW911">
        <v>13789</v>
      </c>
      <c r="AX911">
        <v>19515</v>
      </c>
      <c r="AY911">
        <v>0</v>
      </c>
      <c r="AZ911">
        <v>4267</v>
      </c>
      <c r="BA911">
        <v>213852</v>
      </c>
      <c r="BB911">
        <v>514436</v>
      </c>
      <c r="BC911">
        <v>2253</v>
      </c>
      <c r="BD911">
        <v>209585</v>
      </c>
      <c r="BE911">
        <v>0</v>
      </c>
      <c r="BF911">
        <v>0</v>
      </c>
      <c r="BG911">
        <v>25552</v>
      </c>
      <c r="BH911">
        <v>676</v>
      </c>
      <c r="BI911">
        <v>3396</v>
      </c>
      <c r="BJ911">
        <v>5972</v>
      </c>
      <c r="BK911">
        <v>0</v>
      </c>
      <c r="BL911">
        <v>0</v>
      </c>
      <c r="BM911">
        <v>0</v>
      </c>
      <c r="BN911">
        <v>645</v>
      </c>
      <c r="BO911">
        <v>2109</v>
      </c>
      <c r="BP911">
        <v>1949</v>
      </c>
      <c r="BQ911">
        <v>676</v>
      </c>
      <c r="BR911">
        <v>3396</v>
      </c>
      <c r="BS911">
        <v>745</v>
      </c>
      <c r="BT911">
        <v>4071</v>
      </c>
      <c r="BU911">
        <v>5</v>
      </c>
      <c r="BV911">
        <v>5</v>
      </c>
      <c r="BW911">
        <v>5</v>
      </c>
      <c r="BX911">
        <v>2</v>
      </c>
      <c r="BY911">
        <v>4</v>
      </c>
      <c r="BZ911">
        <v>0</v>
      </c>
      <c r="CA911">
        <v>1</v>
      </c>
      <c r="CB911">
        <v>14</v>
      </c>
      <c r="CC911">
        <v>9</v>
      </c>
      <c r="CD911">
        <v>15</v>
      </c>
      <c r="CE911">
        <v>11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 t="s">
        <v>2</v>
      </c>
      <c r="CP911" t="s">
        <v>44</v>
      </c>
      <c r="CQ911" t="s">
        <v>864</v>
      </c>
      <c r="CR911" t="s">
        <v>865</v>
      </c>
      <c r="CS911" t="s">
        <v>96</v>
      </c>
      <c r="CT911" t="s">
        <v>860</v>
      </c>
      <c r="CU911" t="s">
        <v>851</v>
      </c>
      <c r="CV911" t="s">
        <v>73</v>
      </c>
      <c r="CW911">
        <v>2020</v>
      </c>
      <c r="CX911">
        <v>4</v>
      </c>
      <c r="CY911" t="s">
        <v>74</v>
      </c>
      <c r="CZ911" t="s">
        <v>76</v>
      </c>
      <c r="DA911" t="s">
        <v>70</v>
      </c>
      <c r="DB911" t="s">
        <v>70</v>
      </c>
      <c r="DC911" t="s">
        <v>72</v>
      </c>
      <c r="DD911" t="s">
        <v>98</v>
      </c>
      <c r="DE911" t="s">
        <v>97</v>
      </c>
      <c r="DF911">
        <v>6</v>
      </c>
      <c r="DG911" t="s">
        <v>991</v>
      </c>
      <c r="DH911" t="s">
        <v>75</v>
      </c>
      <c r="DI911" t="s">
        <v>75</v>
      </c>
      <c r="DJ911" t="s">
        <v>75</v>
      </c>
      <c r="DK911" t="s">
        <v>75</v>
      </c>
    </row>
    <row r="912" spans="1:115" x14ac:dyDescent="0.35">
      <c r="A912" t="s">
        <v>860</v>
      </c>
      <c r="B912" t="s">
        <v>985</v>
      </c>
      <c r="C912" t="s">
        <v>986</v>
      </c>
      <c r="D912" t="s">
        <v>1039</v>
      </c>
      <c r="E912" t="s">
        <v>988</v>
      </c>
      <c r="F912" t="s">
        <v>989</v>
      </c>
      <c r="G912" t="s">
        <v>242</v>
      </c>
      <c r="H912" t="s">
        <v>1024</v>
      </c>
      <c r="I912" t="s">
        <v>1040</v>
      </c>
      <c r="J912" t="s">
        <v>1041</v>
      </c>
      <c r="K912" t="s">
        <v>75</v>
      </c>
      <c r="L912" t="s">
        <v>242</v>
      </c>
      <c r="M912" t="s">
        <v>242</v>
      </c>
      <c r="N912" t="s">
        <v>990</v>
      </c>
      <c r="O912">
        <v>-6894</v>
      </c>
      <c r="P912">
        <v>-6894</v>
      </c>
      <c r="Q912">
        <v>-3264</v>
      </c>
      <c r="R912">
        <v>9129</v>
      </c>
      <c r="S912">
        <v>84805</v>
      </c>
      <c r="T912">
        <v>45967</v>
      </c>
      <c r="U912">
        <v>5499</v>
      </c>
      <c r="V912">
        <v>-6523</v>
      </c>
      <c r="W912">
        <v>-1537</v>
      </c>
      <c r="X912">
        <v>11484</v>
      </c>
      <c r="Y912">
        <v>33715</v>
      </c>
      <c r="Z912">
        <v>44057</v>
      </c>
      <c r="AA912">
        <v>6498</v>
      </c>
      <c r="AB912">
        <v>0</v>
      </c>
      <c r="AC912">
        <v>0</v>
      </c>
      <c r="AD912">
        <v>0</v>
      </c>
      <c r="AE912">
        <v>80</v>
      </c>
      <c r="AF912">
        <v>94</v>
      </c>
      <c r="AG912">
        <v>0</v>
      </c>
      <c r="AH912">
        <v>0</v>
      </c>
      <c r="AI912">
        <v>0</v>
      </c>
      <c r="AJ912">
        <v>0</v>
      </c>
      <c r="AK912">
        <v>61</v>
      </c>
      <c r="AL912">
        <v>78</v>
      </c>
      <c r="AM912">
        <v>0</v>
      </c>
      <c r="AN912">
        <v>0</v>
      </c>
      <c r="AO912">
        <v>0</v>
      </c>
      <c r="AP912">
        <v>0</v>
      </c>
      <c r="AQ912">
        <v>29</v>
      </c>
      <c r="AR912">
        <v>23</v>
      </c>
      <c r="AS912">
        <v>0</v>
      </c>
      <c r="AT912">
        <v>-6350</v>
      </c>
      <c r="AU912">
        <v>17737</v>
      </c>
      <c r="AV912">
        <v>51689</v>
      </c>
      <c r="AW912">
        <v>65116</v>
      </c>
      <c r="AX912">
        <v>25479</v>
      </c>
      <c r="AY912">
        <v>0</v>
      </c>
      <c r="AZ912">
        <v>0</v>
      </c>
      <c r="BA912">
        <v>871</v>
      </c>
      <c r="BB912">
        <v>0</v>
      </c>
      <c r="BC912">
        <v>0</v>
      </c>
      <c r="BD912">
        <v>871</v>
      </c>
      <c r="BE912">
        <v>0</v>
      </c>
      <c r="BF912">
        <v>0</v>
      </c>
      <c r="BG912">
        <v>871</v>
      </c>
      <c r="BH912">
        <v>0</v>
      </c>
      <c r="BI912">
        <v>2590</v>
      </c>
      <c r="BJ912">
        <v>500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32</v>
      </c>
      <c r="BV912">
        <v>0</v>
      </c>
      <c r="BW912">
        <v>15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 t="s">
        <v>2</v>
      </c>
      <c r="CP912" t="s">
        <v>44</v>
      </c>
      <c r="CQ912" t="s">
        <v>864</v>
      </c>
      <c r="CR912" t="s">
        <v>865</v>
      </c>
      <c r="CS912" t="s">
        <v>91</v>
      </c>
      <c r="CT912" t="s">
        <v>860</v>
      </c>
      <c r="CU912" t="s">
        <v>851</v>
      </c>
      <c r="CV912" t="s">
        <v>93</v>
      </c>
      <c r="CW912">
        <v>2018</v>
      </c>
      <c r="CX912">
        <v>4</v>
      </c>
      <c r="CY912" t="s">
        <v>80</v>
      </c>
      <c r="CZ912" t="s">
        <v>76</v>
      </c>
      <c r="DA912" t="s">
        <v>70</v>
      </c>
      <c r="DB912" t="s">
        <v>70</v>
      </c>
      <c r="DC912" t="s">
        <v>92</v>
      </c>
      <c r="DD912" t="s">
        <v>95</v>
      </c>
      <c r="DE912" t="s">
        <v>94</v>
      </c>
      <c r="DF912">
        <v>0</v>
      </c>
      <c r="DG912" t="s">
        <v>991</v>
      </c>
      <c r="DH912" t="s">
        <v>75</v>
      </c>
      <c r="DI912" t="s">
        <v>75</v>
      </c>
      <c r="DJ912" t="s">
        <v>75</v>
      </c>
      <c r="DK912" t="s">
        <v>75</v>
      </c>
    </row>
    <row r="913" spans="1:115" x14ac:dyDescent="0.35">
      <c r="A913" t="s">
        <v>860</v>
      </c>
      <c r="B913" t="s">
        <v>985</v>
      </c>
      <c r="C913" t="s">
        <v>986</v>
      </c>
      <c r="D913" t="s">
        <v>1023</v>
      </c>
      <c r="E913" t="s">
        <v>988</v>
      </c>
      <c r="F913" t="s">
        <v>989</v>
      </c>
      <c r="G913" t="s">
        <v>242</v>
      </c>
      <c r="H913" t="s">
        <v>1024</v>
      </c>
      <c r="I913" t="s">
        <v>1051</v>
      </c>
      <c r="J913" t="s">
        <v>1052</v>
      </c>
      <c r="K913" t="s">
        <v>75</v>
      </c>
      <c r="L913" t="s">
        <v>242</v>
      </c>
      <c r="M913" t="s">
        <v>242</v>
      </c>
      <c r="N913" t="s">
        <v>990</v>
      </c>
      <c r="O913">
        <v>11284</v>
      </c>
      <c r="P913">
        <v>11284</v>
      </c>
      <c r="Q913">
        <v>4922</v>
      </c>
      <c r="R913">
        <v>40826</v>
      </c>
      <c r="S913">
        <v>27760</v>
      </c>
      <c r="T913">
        <v>13388</v>
      </c>
      <c r="U913">
        <v>47188</v>
      </c>
      <c r="V913">
        <v>2448</v>
      </c>
      <c r="W913">
        <v>3314</v>
      </c>
      <c r="X913">
        <v>14316</v>
      </c>
      <c r="Y913">
        <v>8086</v>
      </c>
      <c r="Z913">
        <v>13388</v>
      </c>
      <c r="AA913">
        <v>13450</v>
      </c>
      <c r="AB913">
        <v>6</v>
      </c>
      <c r="AC913">
        <v>8</v>
      </c>
      <c r="AD913">
        <v>25</v>
      </c>
      <c r="AE913">
        <v>40</v>
      </c>
      <c r="AF913">
        <v>18</v>
      </c>
      <c r="AG913">
        <v>23</v>
      </c>
      <c r="AH913">
        <v>6</v>
      </c>
      <c r="AI913">
        <v>7</v>
      </c>
      <c r="AJ913">
        <v>22</v>
      </c>
      <c r="AK913">
        <v>33</v>
      </c>
      <c r="AL913">
        <v>16</v>
      </c>
      <c r="AM913">
        <v>21</v>
      </c>
      <c r="AN913">
        <v>2</v>
      </c>
      <c r="AO913">
        <v>3</v>
      </c>
      <c r="AP913">
        <v>7</v>
      </c>
      <c r="AQ913">
        <v>8</v>
      </c>
      <c r="AR913">
        <v>3</v>
      </c>
      <c r="AS913">
        <v>6</v>
      </c>
      <c r="AT913">
        <v>6600</v>
      </c>
      <c r="AU913">
        <v>6102</v>
      </c>
      <c r="AV913">
        <v>34513</v>
      </c>
      <c r="AW913">
        <v>20318</v>
      </c>
      <c r="AX913">
        <v>4463</v>
      </c>
      <c r="AY913">
        <v>0</v>
      </c>
      <c r="AZ913">
        <v>0</v>
      </c>
      <c r="BA913">
        <v>2255</v>
      </c>
      <c r="BB913">
        <v>0</v>
      </c>
      <c r="BC913">
        <v>0</v>
      </c>
      <c r="BD913">
        <v>2255</v>
      </c>
      <c r="BE913">
        <v>0</v>
      </c>
      <c r="BF913">
        <v>0</v>
      </c>
      <c r="BG913">
        <v>2255</v>
      </c>
      <c r="BH913">
        <v>1608</v>
      </c>
      <c r="BI913">
        <v>1618</v>
      </c>
      <c r="BJ913">
        <v>23647</v>
      </c>
      <c r="BK913">
        <v>0</v>
      </c>
      <c r="BL913">
        <v>0</v>
      </c>
      <c r="BM913">
        <v>0</v>
      </c>
      <c r="BN913">
        <v>1476</v>
      </c>
      <c r="BO913">
        <v>1618</v>
      </c>
      <c r="BP913">
        <v>23226</v>
      </c>
      <c r="BQ913">
        <v>1608</v>
      </c>
      <c r="BR913">
        <v>1618</v>
      </c>
      <c r="BS913">
        <v>1652</v>
      </c>
      <c r="BT913">
        <v>1588</v>
      </c>
      <c r="BU913">
        <v>9</v>
      </c>
      <c r="BV913">
        <v>9</v>
      </c>
      <c r="BW913">
        <v>6</v>
      </c>
      <c r="BX913">
        <v>5</v>
      </c>
      <c r="BY913">
        <v>6</v>
      </c>
      <c r="BZ913">
        <v>0</v>
      </c>
      <c r="CA913">
        <v>0</v>
      </c>
      <c r="CB913">
        <v>11</v>
      </c>
      <c r="CC913">
        <v>19</v>
      </c>
      <c r="CD913">
        <v>13</v>
      </c>
      <c r="CE913">
        <v>21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 t="s">
        <v>2</v>
      </c>
      <c r="CP913" t="s">
        <v>44</v>
      </c>
      <c r="CQ913" t="s">
        <v>864</v>
      </c>
      <c r="CR913" t="s">
        <v>865</v>
      </c>
      <c r="CS913" t="s">
        <v>99</v>
      </c>
      <c r="CT913" t="s">
        <v>860</v>
      </c>
      <c r="CU913" t="s">
        <v>851</v>
      </c>
      <c r="CV913" t="s">
        <v>100</v>
      </c>
      <c r="CW913">
        <v>2019</v>
      </c>
      <c r="CX913">
        <v>8</v>
      </c>
      <c r="CY913" t="s">
        <v>74</v>
      </c>
      <c r="CZ913" t="s">
        <v>76</v>
      </c>
      <c r="DA913" t="s">
        <v>70</v>
      </c>
      <c r="DB913" t="s">
        <v>70</v>
      </c>
      <c r="DC913" t="s">
        <v>86</v>
      </c>
      <c r="DD913" t="s">
        <v>102</v>
      </c>
      <c r="DE913" t="s">
        <v>101</v>
      </c>
      <c r="DF913">
        <v>14</v>
      </c>
      <c r="DG913" t="s">
        <v>991</v>
      </c>
      <c r="DH913" t="s">
        <v>75</v>
      </c>
      <c r="DI913" t="s">
        <v>75</v>
      </c>
      <c r="DJ913" t="s">
        <v>75</v>
      </c>
      <c r="DK913" t="s">
        <v>75</v>
      </c>
    </row>
    <row r="914" spans="1:115" x14ac:dyDescent="0.35">
      <c r="A914" t="s">
        <v>860</v>
      </c>
      <c r="B914" t="s">
        <v>985</v>
      </c>
      <c r="C914" t="s">
        <v>986</v>
      </c>
      <c r="D914" t="s">
        <v>1056</v>
      </c>
      <c r="E914" t="s">
        <v>988</v>
      </c>
      <c r="F914" t="s">
        <v>989</v>
      </c>
      <c r="G914" t="s">
        <v>242</v>
      </c>
      <c r="H914" t="s">
        <v>1024</v>
      </c>
      <c r="I914" t="s">
        <v>116</v>
      </c>
      <c r="J914" t="s">
        <v>1057</v>
      </c>
      <c r="K914" t="s">
        <v>75</v>
      </c>
      <c r="L914" t="s">
        <v>242</v>
      </c>
      <c r="M914" t="s">
        <v>242</v>
      </c>
      <c r="N914" t="s">
        <v>990</v>
      </c>
      <c r="O914">
        <v>163</v>
      </c>
      <c r="P914">
        <v>163</v>
      </c>
      <c r="Q914">
        <v>559</v>
      </c>
      <c r="R914">
        <v>50616</v>
      </c>
      <c r="S914">
        <v>44965</v>
      </c>
      <c r="T914">
        <v>10091</v>
      </c>
      <c r="U914">
        <v>50220</v>
      </c>
      <c r="V914">
        <v>163</v>
      </c>
      <c r="W914">
        <v>-15</v>
      </c>
      <c r="X914">
        <v>9369</v>
      </c>
      <c r="Y914">
        <v>36777</v>
      </c>
      <c r="Z914">
        <v>10091</v>
      </c>
      <c r="AA914">
        <v>9547</v>
      </c>
      <c r="AB914">
        <v>17</v>
      </c>
      <c r="AC914">
        <v>12</v>
      </c>
      <c r="AD914">
        <v>59</v>
      </c>
      <c r="AE914">
        <v>48</v>
      </c>
      <c r="AF914">
        <v>31</v>
      </c>
      <c r="AG914">
        <v>64</v>
      </c>
      <c r="AH914">
        <v>11</v>
      </c>
      <c r="AI914">
        <v>11</v>
      </c>
      <c r="AJ914">
        <v>46</v>
      </c>
      <c r="AK914">
        <v>32</v>
      </c>
      <c r="AL914">
        <v>26</v>
      </c>
      <c r="AM914">
        <v>46</v>
      </c>
      <c r="AN914">
        <v>1</v>
      </c>
      <c r="AO914">
        <v>2</v>
      </c>
      <c r="AP914">
        <v>7</v>
      </c>
      <c r="AQ914">
        <v>14</v>
      </c>
      <c r="AR914">
        <v>3</v>
      </c>
      <c r="AS914">
        <v>6</v>
      </c>
      <c r="AT914">
        <v>12616</v>
      </c>
      <c r="AU914">
        <v>11266</v>
      </c>
      <c r="AV914">
        <v>48311</v>
      </c>
      <c r="AW914">
        <v>18563</v>
      </c>
      <c r="AX914">
        <v>3151</v>
      </c>
      <c r="AY914">
        <v>0</v>
      </c>
      <c r="AZ914">
        <v>6443</v>
      </c>
      <c r="BA914">
        <v>8755</v>
      </c>
      <c r="BB914">
        <v>883</v>
      </c>
      <c r="BC914">
        <v>0</v>
      </c>
      <c r="BD914">
        <v>2312</v>
      </c>
      <c r="BE914">
        <v>0</v>
      </c>
      <c r="BF914">
        <v>0</v>
      </c>
      <c r="BG914">
        <v>3178</v>
      </c>
      <c r="BH914">
        <v>0</v>
      </c>
      <c r="BI914">
        <v>569</v>
      </c>
      <c r="BJ914">
        <v>38547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26170</v>
      </c>
      <c r="BQ914">
        <v>0</v>
      </c>
      <c r="BR914">
        <v>0</v>
      </c>
      <c r="BS914">
        <v>0</v>
      </c>
      <c r="BT914">
        <v>0</v>
      </c>
      <c r="BU914">
        <v>11</v>
      </c>
      <c r="BV914">
        <v>6</v>
      </c>
      <c r="BW914">
        <v>2</v>
      </c>
      <c r="BX914">
        <v>3</v>
      </c>
      <c r="BY914">
        <v>6</v>
      </c>
      <c r="BZ914">
        <v>1</v>
      </c>
      <c r="CA914">
        <v>3</v>
      </c>
      <c r="CB914">
        <v>22</v>
      </c>
      <c r="CC914">
        <v>46</v>
      </c>
      <c r="CD914">
        <v>22</v>
      </c>
      <c r="CE914">
        <v>46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 t="s">
        <v>2</v>
      </c>
      <c r="CP914" t="s">
        <v>44</v>
      </c>
      <c r="CQ914" t="s">
        <v>864</v>
      </c>
      <c r="CR914" t="s">
        <v>865</v>
      </c>
      <c r="CS914" t="s">
        <v>114</v>
      </c>
      <c r="CT914" t="s">
        <v>860</v>
      </c>
      <c r="CU914" t="s">
        <v>851</v>
      </c>
      <c r="CV914" t="s">
        <v>116</v>
      </c>
      <c r="CW914">
        <v>2019</v>
      </c>
      <c r="CX914">
        <v>1</v>
      </c>
      <c r="CY914" t="s">
        <v>74</v>
      </c>
      <c r="CZ914" t="s">
        <v>76</v>
      </c>
      <c r="DA914" t="s">
        <v>70</v>
      </c>
      <c r="DB914" t="s">
        <v>70</v>
      </c>
      <c r="DC914" t="s">
        <v>115</v>
      </c>
      <c r="DD914" t="s">
        <v>118</v>
      </c>
      <c r="DE914" t="s">
        <v>117</v>
      </c>
      <c r="DF914">
        <v>10</v>
      </c>
      <c r="DG914" t="s">
        <v>991</v>
      </c>
      <c r="DH914" t="s">
        <v>75</v>
      </c>
      <c r="DI914" t="s">
        <v>75</v>
      </c>
      <c r="DJ914" t="s">
        <v>75</v>
      </c>
      <c r="DK914" t="s">
        <v>75</v>
      </c>
    </row>
    <row r="915" spans="1:115" x14ac:dyDescent="0.35">
      <c r="A915" t="s">
        <v>860</v>
      </c>
      <c r="B915" t="s">
        <v>985</v>
      </c>
      <c r="C915" t="s">
        <v>986</v>
      </c>
      <c r="D915" t="s">
        <v>987</v>
      </c>
      <c r="E915" t="s">
        <v>988</v>
      </c>
      <c r="F915" t="s">
        <v>989</v>
      </c>
      <c r="G915" t="s">
        <v>242</v>
      </c>
      <c r="H915" t="s">
        <v>1024</v>
      </c>
      <c r="I915" t="s">
        <v>1061</v>
      </c>
      <c r="J915" t="s">
        <v>1062</v>
      </c>
      <c r="K915" t="s">
        <v>75</v>
      </c>
      <c r="L915" t="s">
        <v>242</v>
      </c>
      <c r="M915" t="s">
        <v>242</v>
      </c>
      <c r="N915" t="s">
        <v>990</v>
      </c>
      <c r="O915">
        <v>9896</v>
      </c>
      <c r="P915">
        <v>9896</v>
      </c>
      <c r="Q915">
        <v>4978</v>
      </c>
      <c r="R915">
        <v>20277</v>
      </c>
      <c r="S915">
        <v>4126</v>
      </c>
      <c r="T915">
        <v>0</v>
      </c>
      <c r="U915">
        <v>25195</v>
      </c>
      <c r="V915">
        <v>3948</v>
      </c>
      <c r="W915">
        <v>871</v>
      </c>
      <c r="X915">
        <v>15913</v>
      </c>
      <c r="Y915">
        <v>4126</v>
      </c>
      <c r="Z915">
        <v>0</v>
      </c>
      <c r="AA915">
        <v>18990</v>
      </c>
      <c r="AB915">
        <v>6</v>
      </c>
      <c r="AC915">
        <v>6</v>
      </c>
      <c r="AD915">
        <v>20</v>
      </c>
      <c r="AE915">
        <v>8</v>
      </c>
      <c r="AF915">
        <v>2</v>
      </c>
      <c r="AG915">
        <v>20</v>
      </c>
      <c r="AH915">
        <v>4</v>
      </c>
      <c r="AI915">
        <v>3</v>
      </c>
      <c r="AJ915">
        <v>13</v>
      </c>
      <c r="AK915">
        <v>6</v>
      </c>
      <c r="AL915">
        <v>2</v>
      </c>
      <c r="AM915">
        <v>14</v>
      </c>
      <c r="AN915">
        <v>2</v>
      </c>
      <c r="AO915">
        <v>1</v>
      </c>
      <c r="AP915">
        <v>9</v>
      </c>
      <c r="AQ915">
        <v>3</v>
      </c>
      <c r="AR915">
        <v>0</v>
      </c>
      <c r="AS915">
        <v>10</v>
      </c>
      <c r="AT915">
        <v>5474</v>
      </c>
      <c r="AU915">
        <v>1068</v>
      </c>
      <c r="AV915">
        <v>9691</v>
      </c>
      <c r="AW915">
        <v>3780</v>
      </c>
      <c r="AX915">
        <v>0</v>
      </c>
      <c r="AY915">
        <v>0</v>
      </c>
      <c r="AZ915">
        <v>0</v>
      </c>
      <c r="BA915">
        <v>3254</v>
      </c>
      <c r="BB915">
        <v>0</v>
      </c>
      <c r="BC915">
        <v>0</v>
      </c>
      <c r="BD915">
        <v>3254</v>
      </c>
      <c r="BE915">
        <v>0</v>
      </c>
      <c r="BF915">
        <v>0</v>
      </c>
      <c r="BG915">
        <v>3254</v>
      </c>
      <c r="BH915">
        <v>5024</v>
      </c>
      <c r="BI915">
        <v>3869</v>
      </c>
      <c r="BJ915">
        <v>5024</v>
      </c>
      <c r="BK915">
        <v>0</v>
      </c>
      <c r="BL915">
        <v>0</v>
      </c>
      <c r="BM915">
        <v>0</v>
      </c>
      <c r="BN915">
        <v>4780</v>
      </c>
      <c r="BO915">
        <v>3869</v>
      </c>
      <c r="BP915">
        <v>4780</v>
      </c>
      <c r="BQ915">
        <v>5024</v>
      </c>
      <c r="BR915">
        <v>3869</v>
      </c>
      <c r="BS915">
        <v>5172</v>
      </c>
      <c r="BT915">
        <v>4069</v>
      </c>
      <c r="BU915">
        <v>3</v>
      </c>
      <c r="BV915">
        <v>3</v>
      </c>
      <c r="BW915">
        <v>2</v>
      </c>
      <c r="BX915">
        <v>3</v>
      </c>
      <c r="BY915">
        <v>10</v>
      </c>
      <c r="BZ915">
        <v>0</v>
      </c>
      <c r="CA915">
        <v>1</v>
      </c>
      <c r="CB915">
        <v>6</v>
      </c>
      <c r="CC915">
        <v>13</v>
      </c>
      <c r="CD915">
        <v>7</v>
      </c>
      <c r="CE915">
        <v>14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 t="s">
        <v>2</v>
      </c>
      <c r="CP915" t="s">
        <v>44</v>
      </c>
      <c r="CQ915" t="s">
        <v>864</v>
      </c>
      <c r="CR915" t="s">
        <v>865</v>
      </c>
      <c r="CS915" t="s">
        <v>127</v>
      </c>
      <c r="CT915" t="s">
        <v>860</v>
      </c>
      <c r="CU915" t="s">
        <v>851</v>
      </c>
      <c r="CV915" t="s">
        <v>128</v>
      </c>
      <c r="CW915">
        <v>2019</v>
      </c>
      <c r="CX915">
        <v>11</v>
      </c>
      <c r="CY915" t="s">
        <v>74</v>
      </c>
      <c r="CZ915" t="s">
        <v>76</v>
      </c>
      <c r="DA915" t="s">
        <v>70</v>
      </c>
      <c r="DB915" t="s">
        <v>70</v>
      </c>
      <c r="DC915" t="s">
        <v>72</v>
      </c>
      <c r="DD915" t="s">
        <v>130</v>
      </c>
      <c r="DE915" t="s">
        <v>129</v>
      </c>
      <c r="DF915">
        <v>10</v>
      </c>
      <c r="DG915" t="s">
        <v>991</v>
      </c>
      <c r="DH915" t="s">
        <v>75</v>
      </c>
      <c r="DI915" t="s">
        <v>75</v>
      </c>
      <c r="DJ915" t="s">
        <v>75</v>
      </c>
      <c r="DK915" t="s">
        <v>75</v>
      </c>
    </row>
    <row r="916" spans="1:115" x14ac:dyDescent="0.35">
      <c r="A916" t="s">
        <v>860</v>
      </c>
      <c r="B916" t="s">
        <v>985</v>
      </c>
      <c r="C916" t="s">
        <v>986</v>
      </c>
      <c r="D916" t="s">
        <v>992</v>
      </c>
      <c r="E916" t="s">
        <v>988</v>
      </c>
      <c r="F916" t="s">
        <v>989</v>
      </c>
      <c r="G916" t="s">
        <v>242</v>
      </c>
      <c r="H916" t="s">
        <v>1024</v>
      </c>
      <c r="I916" t="s">
        <v>1054</v>
      </c>
      <c r="J916" t="s">
        <v>1055</v>
      </c>
      <c r="K916" t="s">
        <v>75</v>
      </c>
      <c r="L916" t="s">
        <v>242</v>
      </c>
      <c r="M916" t="s">
        <v>715</v>
      </c>
      <c r="N916" t="s">
        <v>990</v>
      </c>
      <c r="O916">
        <v>15627</v>
      </c>
      <c r="P916">
        <v>15627</v>
      </c>
      <c r="Q916">
        <v>14257</v>
      </c>
      <c r="R916">
        <v>48599</v>
      </c>
      <c r="S916">
        <v>19026</v>
      </c>
      <c r="T916">
        <v>0</v>
      </c>
      <c r="U916">
        <v>49969</v>
      </c>
      <c r="V916">
        <v>3413</v>
      </c>
      <c r="W916">
        <v>13122</v>
      </c>
      <c r="X916">
        <v>45470</v>
      </c>
      <c r="Y916">
        <v>19026</v>
      </c>
      <c r="Z916">
        <v>0</v>
      </c>
      <c r="AA916">
        <v>35761</v>
      </c>
      <c r="AB916">
        <v>9</v>
      </c>
      <c r="AC916">
        <v>33</v>
      </c>
      <c r="AD916">
        <v>119</v>
      </c>
      <c r="AE916">
        <v>74</v>
      </c>
      <c r="AF916">
        <v>0</v>
      </c>
      <c r="AG916">
        <v>95</v>
      </c>
      <c r="AH916">
        <v>8</v>
      </c>
      <c r="AI916">
        <v>24</v>
      </c>
      <c r="AJ916">
        <v>99</v>
      </c>
      <c r="AK916">
        <v>61</v>
      </c>
      <c r="AL916">
        <v>0</v>
      </c>
      <c r="AM916">
        <v>83</v>
      </c>
      <c r="AN916">
        <v>3</v>
      </c>
      <c r="AO916">
        <v>10</v>
      </c>
      <c r="AP916">
        <v>36</v>
      </c>
      <c r="AQ916">
        <v>19</v>
      </c>
      <c r="AR916">
        <v>0</v>
      </c>
      <c r="AS916">
        <v>29</v>
      </c>
      <c r="AT916">
        <v>9629</v>
      </c>
      <c r="AU916">
        <v>6322</v>
      </c>
      <c r="AV916">
        <v>38052</v>
      </c>
      <c r="AW916">
        <v>10948</v>
      </c>
      <c r="AX916">
        <v>0</v>
      </c>
      <c r="AY916">
        <v>0</v>
      </c>
      <c r="AZ916">
        <v>0</v>
      </c>
      <c r="BA916">
        <v>16851</v>
      </c>
      <c r="BB916">
        <v>1029</v>
      </c>
      <c r="BC916">
        <v>0</v>
      </c>
      <c r="BD916">
        <v>16851</v>
      </c>
      <c r="BE916">
        <v>0</v>
      </c>
      <c r="BF916">
        <v>0</v>
      </c>
      <c r="BG916">
        <v>16851</v>
      </c>
      <c r="BH916">
        <v>6815</v>
      </c>
      <c r="BI916">
        <v>1147</v>
      </c>
      <c r="BJ916">
        <v>15255</v>
      </c>
      <c r="BK916">
        <v>0</v>
      </c>
      <c r="BL916">
        <v>0</v>
      </c>
      <c r="BM916">
        <v>0</v>
      </c>
      <c r="BN916">
        <v>5906</v>
      </c>
      <c r="BO916">
        <v>647</v>
      </c>
      <c r="BP916">
        <v>6921</v>
      </c>
      <c r="BQ916">
        <v>6226</v>
      </c>
      <c r="BR916">
        <v>647</v>
      </c>
      <c r="BS916">
        <v>6247</v>
      </c>
      <c r="BT916">
        <v>632</v>
      </c>
      <c r="BU916">
        <v>8</v>
      </c>
      <c r="BV916">
        <v>5</v>
      </c>
      <c r="BW916">
        <v>2</v>
      </c>
      <c r="BX916">
        <v>14</v>
      </c>
      <c r="BY916">
        <v>30</v>
      </c>
      <c r="BZ916">
        <v>0</v>
      </c>
      <c r="CA916">
        <v>3</v>
      </c>
      <c r="CB916">
        <v>30</v>
      </c>
      <c r="CC916">
        <v>76</v>
      </c>
      <c r="CD916">
        <v>30</v>
      </c>
      <c r="CE916">
        <v>81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 t="s">
        <v>2</v>
      </c>
      <c r="CP916" t="s">
        <v>44</v>
      </c>
      <c r="CQ916" t="s">
        <v>864</v>
      </c>
      <c r="CR916" t="s">
        <v>865</v>
      </c>
      <c r="CS916" t="s">
        <v>714</v>
      </c>
      <c r="CT916" t="s">
        <v>860</v>
      </c>
      <c r="CU916" t="s">
        <v>851</v>
      </c>
      <c r="CV916" t="s">
        <v>715</v>
      </c>
      <c r="CW916">
        <v>2020</v>
      </c>
      <c r="CX916">
        <v>2</v>
      </c>
      <c r="CY916" t="s">
        <v>74</v>
      </c>
      <c r="CZ916" t="s">
        <v>76</v>
      </c>
      <c r="DA916" t="s">
        <v>70</v>
      </c>
      <c r="DB916" t="s">
        <v>714</v>
      </c>
      <c r="DC916" t="s">
        <v>156</v>
      </c>
      <c r="DD916" t="s">
        <v>717</v>
      </c>
      <c r="DE916" t="s">
        <v>716</v>
      </c>
      <c r="DF916">
        <v>15</v>
      </c>
      <c r="DG916" t="s">
        <v>991</v>
      </c>
      <c r="DH916" t="s">
        <v>75</v>
      </c>
      <c r="DI916" t="s">
        <v>75</v>
      </c>
      <c r="DJ916" t="s">
        <v>75</v>
      </c>
      <c r="DK916" t="s">
        <v>75</v>
      </c>
    </row>
    <row r="917" spans="1:115" x14ac:dyDescent="0.35">
      <c r="A917" t="s">
        <v>860</v>
      </c>
      <c r="B917" t="s">
        <v>985</v>
      </c>
      <c r="C917" t="s">
        <v>1017</v>
      </c>
      <c r="D917" t="s">
        <v>1042</v>
      </c>
      <c r="E917" t="s">
        <v>988</v>
      </c>
      <c r="F917" t="s">
        <v>1019</v>
      </c>
      <c r="G917" t="s">
        <v>242</v>
      </c>
      <c r="H917" t="s">
        <v>1024</v>
      </c>
      <c r="I917" t="s">
        <v>532</v>
      </c>
      <c r="J917" t="s">
        <v>1069</v>
      </c>
      <c r="K917" t="s">
        <v>75</v>
      </c>
      <c r="L917" t="s">
        <v>242</v>
      </c>
      <c r="M917" t="s">
        <v>242</v>
      </c>
      <c r="N917" t="s">
        <v>990</v>
      </c>
      <c r="O917">
        <v>5339</v>
      </c>
      <c r="P917">
        <v>5339</v>
      </c>
      <c r="Q917">
        <v>6491</v>
      </c>
      <c r="R917">
        <v>18116</v>
      </c>
      <c r="S917">
        <v>10983</v>
      </c>
      <c r="T917">
        <v>0</v>
      </c>
      <c r="U917">
        <v>16964</v>
      </c>
      <c r="V917">
        <v>1893</v>
      </c>
      <c r="W917">
        <v>6491</v>
      </c>
      <c r="X917">
        <v>11730</v>
      </c>
      <c r="Y917">
        <v>10983</v>
      </c>
      <c r="Z917">
        <v>0</v>
      </c>
      <c r="AA917">
        <v>7132</v>
      </c>
      <c r="AB917">
        <v>8</v>
      </c>
      <c r="AC917">
        <v>30</v>
      </c>
      <c r="AD917">
        <v>63</v>
      </c>
      <c r="AE917">
        <v>39</v>
      </c>
      <c r="AF917">
        <v>0</v>
      </c>
      <c r="AG917">
        <v>41</v>
      </c>
      <c r="AH917">
        <v>4</v>
      </c>
      <c r="AI917">
        <v>26</v>
      </c>
      <c r="AJ917">
        <v>48</v>
      </c>
      <c r="AK917">
        <v>26</v>
      </c>
      <c r="AL917">
        <v>0</v>
      </c>
      <c r="AM917">
        <v>26</v>
      </c>
      <c r="AN917">
        <v>0</v>
      </c>
      <c r="AO917">
        <v>6</v>
      </c>
      <c r="AP917">
        <v>10</v>
      </c>
      <c r="AQ917">
        <v>8</v>
      </c>
      <c r="AR917">
        <v>0</v>
      </c>
      <c r="AS917">
        <v>4</v>
      </c>
      <c r="AT917">
        <v>6591</v>
      </c>
      <c r="AU917">
        <v>3552</v>
      </c>
      <c r="AV917">
        <v>15671</v>
      </c>
      <c r="AW917">
        <v>3413</v>
      </c>
      <c r="AX917">
        <v>0</v>
      </c>
      <c r="AY917">
        <v>0</v>
      </c>
      <c r="AZ917">
        <v>0</v>
      </c>
      <c r="BA917">
        <v>39999</v>
      </c>
      <c r="BB917">
        <v>0</v>
      </c>
      <c r="BC917">
        <v>0</v>
      </c>
      <c r="BD917">
        <v>39999</v>
      </c>
      <c r="BE917">
        <v>0</v>
      </c>
      <c r="BF917">
        <v>0</v>
      </c>
      <c r="BG917">
        <v>39999</v>
      </c>
      <c r="BH917">
        <v>1019</v>
      </c>
      <c r="BI917">
        <v>0</v>
      </c>
      <c r="BJ917">
        <v>7832</v>
      </c>
      <c r="BK917">
        <v>0</v>
      </c>
      <c r="BL917">
        <v>0</v>
      </c>
      <c r="BM917">
        <v>0</v>
      </c>
      <c r="BN917">
        <v>956</v>
      </c>
      <c r="BO917">
        <v>0</v>
      </c>
      <c r="BP917">
        <v>2696</v>
      </c>
      <c r="BQ917">
        <v>1019</v>
      </c>
      <c r="BR917">
        <v>0</v>
      </c>
      <c r="BS917">
        <v>1051</v>
      </c>
      <c r="BT917">
        <v>0</v>
      </c>
      <c r="BU917">
        <v>5</v>
      </c>
      <c r="BV917">
        <v>2</v>
      </c>
      <c r="BW917">
        <v>0</v>
      </c>
      <c r="BX917">
        <v>6</v>
      </c>
      <c r="BY917">
        <v>4</v>
      </c>
      <c r="BZ917">
        <v>1</v>
      </c>
      <c r="CA917">
        <v>2</v>
      </c>
      <c r="CB917">
        <v>30</v>
      </c>
      <c r="CC917">
        <v>26</v>
      </c>
      <c r="CD917">
        <v>30</v>
      </c>
      <c r="CE917">
        <v>26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 t="s">
        <v>2</v>
      </c>
      <c r="CP917" t="s">
        <v>44</v>
      </c>
      <c r="CQ917" t="s">
        <v>864</v>
      </c>
      <c r="CR917" t="s">
        <v>865</v>
      </c>
      <c r="CS917" t="s">
        <v>531</v>
      </c>
      <c r="CT917" t="s">
        <v>860</v>
      </c>
      <c r="CU917" t="s">
        <v>851</v>
      </c>
      <c r="CV917" t="s">
        <v>532</v>
      </c>
      <c r="CW917">
        <v>2020</v>
      </c>
      <c r="CX917">
        <v>6</v>
      </c>
      <c r="CY917" t="s">
        <v>74</v>
      </c>
      <c r="CZ917" t="s">
        <v>495</v>
      </c>
      <c r="DA917" t="s">
        <v>70</v>
      </c>
      <c r="DB917" t="s">
        <v>527</v>
      </c>
      <c r="DC917" t="s">
        <v>491</v>
      </c>
      <c r="DD917" t="s">
        <v>292</v>
      </c>
      <c r="DE917" t="s">
        <v>530</v>
      </c>
      <c r="DF917">
        <v>4</v>
      </c>
      <c r="DG917" t="s">
        <v>991</v>
      </c>
      <c r="DH917" t="s">
        <v>75</v>
      </c>
      <c r="DI917" t="s">
        <v>75</v>
      </c>
      <c r="DJ917" t="s">
        <v>75</v>
      </c>
      <c r="DK917" t="s">
        <v>75</v>
      </c>
    </row>
    <row r="918" spans="1:115" x14ac:dyDescent="0.35">
      <c r="A918" t="s">
        <v>860</v>
      </c>
      <c r="B918" t="s">
        <v>985</v>
      </c>
      <c r="C918" t="s">
        <v>986</v>
      </c>
      <c r="D918" t="s">
        <v>992</v>
      </c>
      <c r="E918" t="s">
        <v>988</v>
      </c>
      <c r="F918" t="s">
        <v>989</v>
      </c>
      <c r="G918" t="s">
        <v>242</v>
      </c>
      <c r="H918" t="s">
        <v>1024</v>
      </c>
      <c r="I918" t="s">
        <v>157</v>
      </c>
      <c r="J918" t="s">
        <v>1070</v>
      </c>
      <c r="K918" t="s">
        <v>75</v>
      </c>
      <c r="L918" t="s">
        <v>242</v>
      </c>
      <c r="M918" t="s">
        <v>242</v>
      </c>
      <c r="N918" t="s">
        <v>990</v>
      </c>
      <c r="O918">
        <v>7616</v>
      </c>
      <c r="P918">
        <v>7616</v>
      </c>
      <c r="Q918">
        <v>4369</v>
      </c>
      <c r="R918">
        <v>17808</v>
      </c>
      <c r="S918">
        <v>8498</v>
      </c>
      <c r="T918">
        <v>0</v>
      </c>
      <c r="U918">
        <v>21055</v>
      </c>
      <c r="V918">
        <v>3187</v>
      </c>
      <c r="W918">
        <v>4369</v>
      </c>
      <c r="X918">
        <v>8898</v>
      </c>
      <c r="Y918">
        <v>8498</v>
      </c>
      <c r="Z918">
        <v>0</v>
      </c>
      <c r="AA918">
        <v>7716</v>
      </c>
      <c r="AB918">
        <v>24</v>
      </c>
      <c r="AC918">
        <v>21</v>
      </c>
      <c r="AD918">
        <v>61</v>
      </c>
      <c r="AE918">
        <v>16</v>
      </c>
      <c r="AF918">
        <v>0</v>
      </c>
      <c r="AG918">
        <v>64</v>
      </c>
      <c r="AH918">
        <v>20</v>
      </c>
      <c r="AI918">
        <v>15</v>
      </c>
      <c r="AJ918">
        <v>52</v>
      </c>
      <c r="AK918">
        <v>13</v>
      </c>
      <c r="AL918">
        <v>0</v>
      </c>
      <c r="AM918">
        <v>57</v>
      </c>
      <c r="AN918">
        <v>3</v>
      </c>
      <c r="AO918">
        <v>7</v>
      </c>
      <c r="AP918">
        <v>12</v>
      </c>
      <c r="AQ918">
        <v>6</v>
      </c>
      <c r="AR918">
        <v>0</v>
      </c>
      <c r="AS918">
        <v>8</v>
      </c>
      <c r="AT918">
        <v>4557</v>
      </c>
      <c r="AU918">
        <v>2800</v>
      </c>
      <c r="AV918">
        <v>15111</v>
      </c>
      <c r="AW918">
        <v>2682</v>
      </c>
      <c r="AX918">
        <v>0</v>
      </c>
      <c r="AY918">
        <v>0</v>
      </c>
      <c r="AZ918">
        <v>0</v>
      </c>
      <c r="BA918">
        <v>10492</v>
      </c>
      <c r="BB918">
        <v>0</v>
      </c>
      <c r="BC918">
        <v>0</v>
      </c>
      <c r="BD918">
        <v>10492</v>
      </c>
      <c r="BE918">
        <v>0</v>
      </c>
      <c r="BF918">
        <v>0</v>
      </c>
      <c r="BG918">
        <v>10492</v>
      </c>
      <c r="BH918">
        <v>1434</v>
      </c>
      <c r="BI918">
        <v>0</v>
      </c>
      <c r="BJ918">
        <v>2922</v>
      </c>
      <c r="BK918">
        <v>0</v>
      </c>
      <c r="BL918">
        <v>0</v>
      </c>
      <c r="BM918">
        <v>0</v>
      </c>
      <c r="BN918">
        <v>1329</v>
      </c>
      <c r="BO918">
        <v>0</v>
      </c>
      <c r="BP918">
        <v>2804</v>
      </c>
      <c r="BQ918">
        <v>1434</v>
      </c>
      <c r="BR918">
        <v>0</v>
      </c>
      <c r="BS918">
        <v>1551</v>
      </c>
      <c r="BT918">
        <v>0</v>
      </c>
      <c r="BU918">
        <v>3</v>
      </c>
      <c r="BV918">
        <v>3</v>
      </c>
      <c r="BW918">
        <v>0</v>
      </c>
      <c r="BX918">
        <v>10</v>
      </c>
      <c r="BY918">
        <v>8</v>
      </c>
      <c r="BZ918">
        <v>3</v>
      </c>
      <c r="CA918">
        <v>4</v>
      </c>
      <c r="CB918">
        <v>30</v>
      </c>
      <c r="CC918">
        <v>54</v>
      </c>
      <c r="CD918">
        <v>35</v>
      </c>
      <c r="CE918">
        <v>57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 t="s">
        <v>2</v>
      </c>
      <c r="CP918" t="s">
        <v>44</v>
      </c>
      <c r="CQ918" t="s">
        <v>864</v>
      </c>
      <c r="CR918" t="s">
        <v>865</v>
      </c>
      <c r="CS918" t="s">
        <v>155</v>
      </c>
      <c r="CT918" t="s">
        <v>860</v>
      </c>
      <c r="CU918" t="s">
        <v>851</v>
      </c>
      <c r="CV918" t="s">
        <v>157</v>
      </c>
      <c r="CW918">
        <v>2020</v>
      </c>
      <c r="CX918">
        <v>7</v>
      </c>
      <c r="CY918" t="s">
        <v>74</v>
      </c>
      <c r="CZ918" t="s">
        <v>76</v>
      </c>
      <c r="DA918" t="s">
        <v>70</v>
      </c>
      <c r="DB918" t="s">
        <v>70</v>
      </c>
      <c r="DC918" t="s">
        <v>156</v>
      </c>
      <c r="DD918" t="s">
        <v>159</v>
      </c>
      <c r="DE918" t="s">
        <v>158</v>
      </c>
      <c r="DF918">
        <v>7</v>
      </c>
      <c r="DG918" t="s">
        <v>991</v>
      </c>
      <c r="DH918" t="s">
        <v>75</v>
      </c>
      <c r="DI918" t="s">
        <v>75</v>
      </c>
      <c r="DJ918" t="s">
        <v>75</v>
      </c>
      <c r="DK918" t="s">
        <v>75</v>
      </c>
    </row>
    <row r="919" spans="1:115" x14ac:dyDescent="0.35">
      <c r="A919" t="s">
        <v>860</v>
      </c>
      <c r="B919" t="s">
        <v>985</v>
      </c>
      <c r="C919" t="s">
        <v>986</v>
      </c>
      <c r="D919" t="s">
        <v>987</v>
      </c>
      <c r="E919" t="s">
        <v>988</v>
      </c>
      <c r="F919" t="s">
        <v>989</v>
      </c>
      <c r="G919" t="s">
        <v>242</v>
      </c>
      <c r="H919" t="s">
        <v>1024</v>
      </c>
      <c r="I919" t="s">
        <v>202</v>
      </c>
      <c r="J919" t="s">
        <v>1084</v>
      </c>
      <c r="K919" t="s">
        <v>75</v>
      </c>
      <c r="L919" t="s">
        <v>242</v>
      </c>
      <c r="M919" t="s">
        <v>242</v>
      </c>
      <c r="N919" t="s">
        <v>990</v>
      </c>
      <c r="O919">
        <v>-71</v>
      </c>
      <c r="P919">
        <v>-71</v>
      </c>
      <c r="Q919">
        <v>753</v>
      </c>
      <c r="R919">
        <v>22087</v>
      </c>
      <c r="S919">
        <v>0</v>
      </c>
      <c r="T919">
        <v>0</v>
      </c>
      <c r="U919">
        <v>21263</v>
      </c>
      <c r="V919">
        <v>-71</v>
      </c>
      <c r="W919">
        <v>753</v>
      </c>
      <c r="X919">
        <v>14089</v>
      </c>
      <c r="Y919">
        <v>0</v>
      </c>
      <c r="Z919">
        <v>0</v>
      </c>
      <c r="AA919">
        <v>13265</v>
      </c>
      <c r="AB919">
        <v>8</v>
      </c>
      <c r="AC919">
        <v>4</v>
      </c>
      <c r="AD919">
        <v>59</v>
      </c>
      <c r="AE919">
        <v>0</v>
      </c>
      <c r="AF919">
        <v>0</v>
      </c>
      <c r="AG919">
        <v>63</v>
      </c>
      <c r="AH919">
        <v>7</v>
      </c>
      <c r="AI919">
        <v>3</v>
      </c>
      <c r="AJ919">
        <v>41</v>
      </c>
      <c r="AK919">
        <v>0</v>
      </c>
      <c r="AL919">
        <v>0</v>
      </c>
      <c r="AM919">
        <v>45</v>
      </c>
      <c r="AN919">
        <v>1</v>
      </c>
      <c r="AO919">
        <v>1</v>
      </c>
      <c r="AP919">
        <v>8</v>
      </c>
      <c r="AQ919">
        <v>0</v>
      </c>
      <c r="AR919">
        <v>0</v>
      </c>
      <c r="AS919">
        <v>8</v>
      </c>
      <c r="AT919">
        <v>4224</v>
      </c>
      <c r="AU919">
        <v>41</v>
      </c>
      <c r="AV919">
        <v>12195</v>
      </c>
      <c r="AW919">
        <v>0</v>
      </c>
      <c r="AX919">
        <v>0</v>
      </c>
      <c r="AY919">
        <v>0</v>
      </c>
      <c r="AZ919">
        <v>0</v>
      </c>
      <c r="BA919">
        <v>352</v>
      </c>
      <c r="BB919">
        <v>0</v>
      </c>
      <c r="BC919">
        <v>0</v>
      </c>
      <c r="BD919">
        <v>352</v>
      </c>
      <c r="BE919">
        <v>0</v>
      </c>
      <c r="BF919">
        <v>0</v>
      </c>
      <c r="BG919">
        <v>352</v>
      </c>
      <c r="BH919">
        <v>0</v>
      </c>
      <c r="BI919">
        <v>0</v>
      </c>
      <c r="BJ919">
        <v>12984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6873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3</v>
      </c>
      <c r="BW919">
        <v>0</v>
      </c>
      <c r="BX919">
        <v>2</v>
      </c>
      <c r="BY919">
        <v>8</v>
      </c>
      <c r="BZ919">
        <v>2</v>
      </c>
      <c r="CA919">
        <v>4</v>
      </c>
      <c r="CB919">
        <v>9</v>
      </c>
      <c r="CC919">
        <v>43</v>
      </c>
      <c r="CD919">
        <v>10</v>
      </c>
      <c r="CE919">
        <v>45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 t="s">
        <v>2</v>
      </c>
      <c r="CP919" t="s">
        <v>44</v>
      </c>
      <c r="CQ919" t="s">
        <v>864</v>
      </c>
      <c r="CR919" t="s">
        <v>865</v>
      </c>
      <c r="CS919" t="s">
        <v>201</v>
      </c>
      <c r="CT919" t="s">
        <v>860</v>
      </c>
      <c r="CU919" t="s">
        <v>851</v>
      </c>
      <c r="CV919" t="s">
        <v>202</v>
      </c>
      <c r="CW919">
        <v>2021</v>
      </c>
      <c r="CX919">
        <v>2</v>
      </c>
      <c r="CY919" t="s">
        <v>74</v>
      </c>
      <c r="CZ919" t="s">
        <v>76</v>
      </c>
      <c r="DA919" t="s">
        <v>70</v>
      </c>
      <c r="DB919" t="s">
        <v>70</v>
      </c>
      <c r="DC919" t="s">
        <v>72</v>
      </c>
      <c r="DD919" t="s">
        <v>95</v>
      </c>
      <c r="DE919" t="s">
        <v>203</v>
      </c>
      <c r="DF919">
        <v>11</v>
      </c>
      <c r="DG919" t="s">
        <v>991</v>
      </c>
      <c r="DH919" t="s">
        <v>75</v>
      </c>
      <c r="DI919" t="s">
        <v>75</v>
      </c>
      <c r="DJ919" t="s">
        <v>75</v>
      </c>
      <c r="DK919" t="s">
        <v>75</v>
      </c>
    </row>
    <row r="920" spans="1:115" x14ac:dyDescent="0.35">
      <c r="A920" t="s">
        <v>860</v>
      </c>
      <c r="B920" t="s">
        <v>985</v>
      </c>
      <c r="C920" t="s">
        <v>986</v>
      </c>
      <c r="D920" t="s">
        <v>1091</v>
      </c>
      <c r="E920" t="s">
        <v>988</v>
      </c>
      <c r="F920" t="s">
        <v>989</v>
      </c>
      <c r="G920" t="s">
        <v>242</v>
      </c>
      <c r="H920" t="s">
        <v>1024</v>
      </c>
      <c r="I920" t="s">
        <v>563</v>
      </c>
      <c r="J920" t="s">
        <v>1092</v>
      </c>
      <c r="K920" t="s">
        <v>75</v>
      </c>
      <c r="L920" t="s">
        <v>242</v>
      </c>
      <c r="M920" t="s">
        <v>242</v>
      </c>
      <c r="N920" t="s">
        <v>990</v>
      </c>
      <c r="O920">
        <v>58842</v>
      </c>
      <c r="P920">
        <v>58842</v>
      </c>
      <c r="Q920">
        <v>49596</v>
      </c>
      <c r="R920">
        <v>132430</v>
      </c>
      <c r="S920">
        <v>110500</v>
      </c>
      <c r="T920">
        <v>78925</v>
      </c>
      <c r="U920">
        <v>141676</v>
      </c>
      <c r="V920">
        <v>606</v>
      </c>
      <c r="W920">
        <v>15183</v>
      </c>
      <c r="X920">
        <v>19628</v>
      </c>
      <c r="Y920">
        <v>27500</v>
      </c>
      <c r="Z920">
        <v>78925</v>
      </c>
      <c r="AA920">
        <v>5051</v>
      </c>
      <c r="AB920">
        <v>16</v>
      </c>
      <c r="AC920">
        <v>15</v>
      </c>
      <c r="AD920">
        <v>51</v>
      </c>
      <c r="AE920">
        <v>67</v>
      </c>
      <c r="AF920">
        <v>102</v>
      </c>
      <c r="AG920">
        <v>52</v>
      </c>
      <c r="AH920">
        <v>12</v>
      </c>
      <c r="AI920">
        <v>13</v>
      </c>
      <c r="AJ920">
        <v>36</v>
      </c>
      <c r="AK920">
        <v>59</v>
      </c>
      <c r="AL920">
        <v>90</v>
      </c>
      <c r="AM920">
        <v>35</v>
      </c>
      <c r="AN920">
        <v>1</v>
      </c>
      <c r="AO920">
        <v>4</v>
      </c>
      <c r="AP920">
        <v>8</v>
      </c>
      <c r="AQ920">
        <v>14</v>
      </c>
      <c r="AR920">
        <v>26</v>
      </c>
      <c r="AS920">
        <v>5</v>
      </c>
      <c r="AT920">
        <v>28791</v>
      </c>
      <c r="AU920">
        <v>26588</v>
      </c>
      <c r="AV920">
        <v>124171</v>
      </c>
      <c r="AW920">
        <v>107619</v>
      </c>
      <c r="AX920">
        <v>47844</v>
      </c>
      <c r="AY920">
        <v>-2057</v>
      </c>
      <c r="AZ920">
        <v>1150</v>
      </c>
      <c r="BA920">
        <v>207591</v>
      </c>
      <c r="BB920">
        <v>63999</v>
      </c>
      <c r="BC920">
        <v>1650</v>
      </c>
      <c r="BD920">
        <v>204385</v>
      </c>
      <c r="BE920">
        <v>0</v>
      </c>
      <c r="BF920">
        <v>0</v>
      </c>
      <c r="BG920">
        <v>177145</v>
      </c>
      <c r="BH920">
        <v>53000</v>
      </c>
      <c r="BI920">
        <v>34909</v>
      </c>
      <c r="BJ920">
        <v>101945</v>
      </c>
      <c r="BK920">
        <v>0</v>
      </c>
      <c r="BL920">
        <v>0</v>
      </c>
      <c r="BM920">
        <v>0</v>
      </c>
      <c r="BN920">
        <v>48801</v>
      </c>
      <c r="BO920">
        <v>33644</v>
      </c>
      <c r="BP920">
        <v>96355</v>
      </c>
      <c r="BQ920">
        <v>53000</v>
      </c>
      <c r="BR920">
        <v>33644</v>
      </c>
      <c r="BS920">
        <v>54699</v>
      </c>
      <c r="BT920">
        <v>33020</v>
      </c>
      <c r="BU920">
        <v>30</v>
      </c>
      <c r="BV920">
        <v>28</v>
      </c>
      <c r="BW920">
        <v>21</v>
      </c>
      <c r="BX920">
        <v>5</v>
      </c>
      <c r="BY920">
        <v>5</v>
      </c>
      <c r="BZ920">
        <v>2</v>
      </c>
      <c r="CA920">
        <v>4</v>
      </c>
      <c r="CB920">
        <v>25</v>
      </c>
      <c r="CC920">
        <v>35</v>
      </c>
      <c r="CD920">
        <v>25</v>
      </c>
      <c r="CE920">
        <v>35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 t="s">
        <v>2</v>
      </c>
      <c r="CP920" t="s">
        <v>44</v>
      </c>
      <c r="CQ920" t="s">
        <v>864</v>
      </c>
      <c r="CR920" t="s">
        <v>865</v>
      </c>
      <c r="CS920" t="s">
        <v>561</v>
      </c>
      <c r="CT920" t="s">
        <v>860</v>
      </c>
      <c r="CU920" t="s">
        <v>851</v>
      </c>
      <c r="CV920" t="s">
        <v>563</v>
      </c>
      <c r="CW920">
        <v>2019</v>
      </c>
      <c r="CX920">
        <v>1</v>
      </c>
      <c r="CY920" t="s">
        <v>74</v>
      </c>
      <c r="CZ920" t="s">
        <v>566</v>
      </c>
      <c r="DA920" t="s">
        <v>70</v>
      </c>
      <c r="DB920" t="s">
        <v>560</v>
      </c>
      <c r="DC920" t="s">
        <v>562</v>
      </c>
      <c r="DD920" t="s">
        <v>565</v>
      </c>
      <c r="DE920" t="s">
        <v>564</v>
      </c>
      <c r="DF920">
        <v>33</v>
      </c>
      <c r="DG920" t="s">
        <v>991</v>
      </c>
      <c r="DH920" t="s">
        <v>75</v>
      </c>
      <c r="DI920" t="s">
        <v>75</v>
      </c>
      <c r="DJ920" t="s">
        <v>75</v>
      </c>
      <c r="DK920" t="s">
        <v>75</v>
      </c>
    </row>
    <row r="921" spans="1:115" x14ac:dyDescent="0.35">
      <c r="A921" t="s">
        <v>860</v>
      </c>
      <c r="B921" t="s">
        <v>994</v>
      </c>
      <c r="C921" t="s">
        <v>1093</v>
      </c>
      <c r="D921" t="s">
        <v>1100</v>
      </c>
      <c r="E921" t="s">
        <v>988</v>
      </c>
      <c r="F921" t="s">
        <v>1095</v>
      </c>
      <c r="G921" t="s">
        <v>242</v>
      </c>
      <c r="H921" t="s">
        <v>1024</v>
      </c>
      <c r="I921" t="s">
        <v>593</v>
      </c>
      <c r="J921" t="s">
        <v>1102</v>
      </c>
      <c r="K921" t="s">
        <v>75</v>
      </c>
      <c r="L921" t="s">
        <v>242</v>
      </c>
      <c r="M921" t="s">
        <v>242</v>
      </c>
      <c r="N921" t="s">
        <v>990</v>
      </c>
      <c r="O921">
        <v>14693</v>
      </c>
      <c r="P921">
        <v>14693</v>
      </c>
      <c r="Q921">
        <v>3971</v>
      </c>
      <c r="R921">
        <v>15541</v>
      </c>
      <c r="S921">
        <v>365</v>
      </c>
      <c r="T921">
        <v>0</v>
      </c>
      <c r="U921">
        <v>26263</v>
      </c>
      <c r="V921">
        <v>11375</v>
      </c>
      <c r="W921">
        <v>3971</v>
      </c>
      <c r="X921">
        <v>15541</v>
      </c>
      <c r="Y921">
        <v>365</v>
      </c>
      <c r="Z921">
        <v>0</v>
      </c>
      <c r="AA921">
        <v>22945</v>
      </c>
      <c r="AB921">
        <v>25</v>
      </c>
      <c r="AC921">
        <v>8</v>
      </c>
      <c r="AD921">
        <v>59</v>
      </c>
      <c r="AE921">
        <v>6</v>
      </c>
      <c r="AF921">
        <v>0</v>
      </c>
      <c r="AG921">
        <v>76</v>
      </c>
      <c r="AH921">
        <v>14</v>
      </c>
      <c r="AI921">
        <v>8</v>
      </c>
      <c r="AJ921">
        <v>37</v>
      </c>
      <c r="AK921">
        <v>4</v>
      </c>
      <c r="AL921">
        <v>0</v>
      </c>
      <c r="AM921">
        <v>43</v>
      </c>
      <c r="AN921">
        <v>5</v>
      </c>
      <c r="AO921">
        <v>2</v>
      </c>
      <c r="AP921">
        <v>7</v>
      </c>
      <c r="AQ921">
        <v>1</v>
      </c>
      <c r="AR921">
        <v>0</v>
      </c>
      <c r="AS921">
        <v>10</v>
      </c>
      <c r="AT921">
        <v>5922</v>
      </c>
      <c r="AU921">
        <v>758</v>
      </c>
      <c r="AV921">
        <v>7169</v>
      </c>
      <c r="AW921">
        <v>369</v>
      </c>
      <c r="AX921">
        <v>0</v>
      </c>
      <c r="AY921">
        <v>1407</v>
      </c>
      <c r="AZ921">
        <v>0</v>
      </c>
      <c r="BA921">
        <v>5230</v>
      </c>
      <c r="BB921">
        <v>0</v>
      </c>
      <c r="BC921">
        <v>0</v>
      </c>
      <c r="BD921">
        <v>6637</v>
      </c>
      <c r="BE921">
        <v>0</v>
      </c>
      <c r="BF921">
        <v>0</v>
      </c>
      <c r="BG921">
        <v>5230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7</v>
      </c>
      <c r="BY921">
        <v>10</v>
      </c>
      <c r="BZ921">
        <v>2</v>
      </c>
      <c r="CA921">
        <v>4</v>
      </c>
      <c r="CB921">
        <v>22</v>
      </c>
      <c r="CC921">
        <v>43</v>
      </c>
      <c r="CD921">
        <v>22</v>
      </c>
      <c r="CE921">
        <v>43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 t="s">
        <v>2</v>
      </c>
      <c r="CP921" t="s">
        <v>44</v>
      </c>
      <c r="CQ921" t="s">
        <v>864</v>
      </c>
      <c r="CR921" t="s">
        <v>865</v>
      </c>
      <c r="CS921" t="s">
        <v>592</v>
      </c>
      <c r="CT921" t="s">
        <v>860</v>
      </c>
      <c r="CU921" t="s">
        <v>852</v>
      </c>
      <c r="CV921" t="s">
        <v>593</v>
      </c>
      <c r="CW921">
        <v>2020</v>
      </c>
      <c r="CX921">
        <v>5</v>
      </c>
      <c r="CY921" t="s">
        <v>74</v>
      </c>
      <c r="CZ921" t="s">
        <v>591</v>
      </c>
      <c r="DA921" t="s">
        <v>70</v>
      </c>
      <c r="DB921" t="s">
        <v>585</v>
      </c>
      <c r="DC921" t="s">
        <v>587</v>
      </c>
      <c r="DD921" t="s">
        <v>595</v>
      </c>
      <c r="DE921" t="s">
        <v>594</v>
      </c>
      <c r="DF921">
        <v>5</v>
      </c>
      <c r="DG921" t="s">
        <v>991</v>
      </c>
      <c r="DH921" t="s">
        <v>75</v>
      </c>
      <c r="DI921" t="s">
        <v>75</v>
      </c>
      <c r="DJ921" t="s">
        <v>75</v>
      </c>
      <c r="DK921" t="s">
        <v>75</v>
      </c>
    </row>
    <row r="922" spans="1:115" x14ac:dyDescent="0.35">
      <c r="A922" t="s">
        <v>860</v>
      </c>
      <c r="B922" t="s">
        <v>985</v>
      </c>
      <c r="C922" t="s">
        <v>1017</v>
      </c>
      <c r="D922" t="s">
        <v>1018</v>
      </c>
      <c r="E922" t="s">
        <v>988</v>
      </c>
      <c r="F922" t="s">
        <v>1019</v>
      </c>
      <c r="G922" t="s">
        <v>242</v>
      </c>
      <c r="H922" t="s">
        <v>1024</v>
      </c>
      <c r="I922" t="s">
        <v>390</v>
      </c>
      <c r="J922" t="s">
        <v>1020</v>
      </c>
      <c r="K922" t="s">
        <v>75</v>
      </c>
      <c r="L922" t="s">
        <v>242</v>
      </c>
      <c r="M922" t="s">
        <v>390</v>
      </c>
      <c r="N922" t="s">
        <v>990</v>
      </c>
      <c r="O922">
        <v>17200</v>
      </c>
      <c r="P922">
        <v>17200</v>
      </c>
      <c r="Q922">
        <v>4981</v>
      </c>
      <c r="R922">
        <v>70568</v>
      </c>
      <c r="S922">
        <v>86267</v>
      </c>
      <c r="T922">
        <v>68588</v>
      </c>
      <c r="U922">
        <v>82787</v>
      </c>
      <c r="V922">
        <v>4520</v>
      </c>
      <c r="W922">
        <v>2464</v>
      </c>
      <c r="X922">
        <v>9628</v>
      </c>
      <c r="Y922">
        <v>18370</v>
      </c>
      <c r="Z922">
        <v>20786</v>
      </c>
      <c r="AA922">
        <v>11684</v>
      </c>
      <c r="AB922">
        <v>8</v>
      </c>
      <c r="AC922">
        <v>11</v>
      </c>
      <c r="AD922">
        <v>44</v>
      </c>
      <c r="AE922">
        <v>41</v>
      </c>
      <c r="AF922">
        <v>61</v>
      </c>
      <c r="AG922">
        <v>41</v>
      </c>
      <c r="AH922">
        <v>6</v>
      </c>
      <c r="AI922">
        <v>9</v>
      </c>
      <c r="AJ922">
        <v>34</v>
      </c>
      <c r="AK922">
        <v>31</v>
      </c>
      <c r="AL922">
        <v>39</v>
      </c>
      <c r="AM922">
        <v>31</v>
      </c>
      <c r="AN922">
        <v>1</v>
      </c>
      <c r="AO922">
        <v>1</v>
      </c>
      <c r="AP922">
        <v>4</v>
      </c>
      <c r="AQ922">
        <v>15</v>
      </c>
      <c r="AR922">
        <v>9</v>
      </c>
      <c r="AS922">
        <v>4</v>
      </c>
      <c r="AT922">
        <v>17024</v>
      </c>
      <c r="AU922">
        <v>13076</v>
      </c>
      <c r="AV922">
        <v>73920</v>
      </c>
      <c r="AW922">
        <v>84150</v>
      </c>
      <c r="AX922">
        <v>54473</v>
      </c>
      <c r="AY922">
        <v>-7516</v>
      </c>
      <c r="AZ922">
        <v>57</v>
      </c>
      <c r="BA922">
        <v>7087</v>
      </c>
      <c r="BB922">
        <v>16635</v>
      </c>
      <c r="BC922">
        <v>6336</v>
      </c>
      <c r="BD922">
        <v>-486</v>
      </c>
      <c r="BE922">
        <v>0</v>
      </c>
      <c r="BF922">
        <v>0</v>
      </c>
      <c r="BG922">
        <v>19696</v>
      </c>
      <c r="BH922">
        <v>11133</v>
      </c>
      <c r="BI922">
        <v>10266</v>
      </c>
      <c r="BJ922">
        <v>72876</v>
      </c>
      <c r="BK922">
        <v>0</v>
      </c>
      <c r="BL922">
        <v>0</v>
      </c>
      <c r="BM922">
        <v>0</v>
      </c>
      <c r="BN922">
        <v>10108</v>
      </c>
      <c r="BO922">
        <v>7875</v>
      </c>
      <c r="BP922">
        <v>63290</v>
      </c>
      <c r="BQ922">
        <v>11133</v>
      </c>
      <c r="BR922">
        <v>10266</v>
      </c>
      <c r="BS922">
        <v>11321</v>
      </c>
      <c r="BT922">
        <v>10218</v>
      </c>
      <c r="BU922">
        <v>34</v>
      </c>
      <c r="BV922">
        <v>30</v>
      </c>
      <c r="BW922">
        <v>25</v>
      </c>
      <c r="BX922">
        <v>2</v>
      </c>
      <c r="BY922">
        <v>4</v>
      </c>
      <c r="BZ922">
        <v>0</v>
      </c>
      <c r="CA922">
        <v>1</v>
      </c>
      <c r="CB922">
        <v>15</v>
      </c>
      <c r="CC922">
        <v>27</v>
      </c>
      <c r="CD922">
        <v>15</v>
      </c>
      <c r="CE922">
        <v>31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 t="s">
        <v>2</v>
      </c>
      <c r="CP922" t="s">
        <v>44</v>
      </c>
      <c r="CQ922" t="s">
        <v>864</v>
      </c>
      <c r="CR922" t="s">
        <v>865</v>
      </c>
      <c r="CS922" t="s">
        <v>386</v>
      </c>
      <c r="CT922" t="s">
        <v>860</v>
      </c>
      <c r="CU922" t="s">
        <v>851</v>
      </c>
      <c r="CV922" t="s">
        <v>390</v>
      </c>
      <c r="CW922">
        <v>1981</v>
      </c>
      <c r="CX922">
        <v>3</v>
      </c>
      <c r="CY922" t="s">
        <v>74</v>
      </c>
      <c r="CZ922" t="s">
        <v>388</v>
      </c>
      <c r="DA922" t="s">
        <v>70</v>
      </c>
      <c r="DB922" t="s">
        <v>386</v>
      </c>
      <c r="DC922" t="s">
        <v>387</v>
      </c>
      <c r="DD922" t="s">
        <v>392</v>
      </c>
      <c r="DE922" t="s">
        <v>391</v>
      </c>
      <c r="DF922">
        <v>33</v>
      </c>
      <c r="DG922" t="s">
        <v>991</v>
      </c>
      <c r="DH922" t="s">
        <v>75</v>
      </c>
      <c r="DI922" t="s">
        <v>75</v>
      </c>
      <c r="DJ922" t="s">
        <v>75</v>
      </c>
      <c r="DK922" t="s">
        <v>75</v>
      </c>
    </row>
    <row r="923" spans="1:115" x14ac:dyDescent="0.35">
      <c r="A923" t="s">
        <v>860</v>
      </c>
      <c r="B923" t="s">
        <v>994</v>
      </c>
      <c r="C923" t="s">
        <v>995</v>
      </c>
      <c r="D923" t="s">
        <v>996</v>
      </c>
      <c r="E923" t="s">
        <v>988</v>
      </c>
      <c r="F923" t="s">
        <v>997</v>
      </c>
      <c r="G923" t="s">
        <v>75</v>
      </c>
      <c r="H923" t="s">
        <v>75</v>
      </c>
      <c r="I923" t="s">
        <v>998</v>
      </c>
      <c r="J923" t="s">
        <v>999</v>
      </c>
      <c r="K923" t="s">
        <v>75</v>
      </c>
      <c r="L923" t="s">
        <v>242</v>
      </c>
      <c r="M923" t="s">
        <v>242</v>
      </c>
      <c r="N923" t="s">
        <v>990</v>
      </c>
      <c r="O923">
        <v>27673</v>
      </c>
      <c r="P923">
        <v>27673</v>
      </c>
      <c r="Q923">
        <v>16693</v>
      </c>
      <c r="R923">
        <v>53217</v>
      </c>
      <c r="S923">
        <v>19535</v>
      </c>
      <c r="T923">
        <v>9763</v>
      </c>
      <c r="U923">
        <v>64197</v>
      </c>
      <c r="V923">
        <v>10126</v>
      </c>
      <c r="W923">
        <v>16693</v>
      </c>
      <c r="X923">
        <v>33891</v>
      </c>
      <c r="Y923">
        <v>4333</v>
      </c>
      <c r="Z923">
        <v>9763</v>
      </c>
      <c r="AA923">
        <v>27324</v>
      </c>
      <c r="AB923">
        <v>4</v>
      </c>
      <c r="AC923">
        <v>6</v>
      </c>
      <c r="AD923">
        <v>19</v>
      </c>
      <c r="AE923">
        <v>22</v>
      </c>
      <c r="AF923">
        <v>22</v>
      </c>
      <c r="AG923">
        <v>17</v>
      </c>
      <c r="AH923">
        <v>3</v>
      </c>
      <c r="AI923">
        <v>6</v>
      </c>
      <c r="AJ923">
        <v>17</v>
      </c>
      <c r="AK923">
        <v>13</v>
      </c>
      <c r="AL923">
        <v>14</v>
      </c>
      <c r="AM923">
        <v>14</v>
      </c>
      <c r="AN923">
        <v>2</v>
      </c>
      <c r="AO923">
        <v>3</v>
      </c>
      <c r="AP923">
        <v>4</v>
      </c>
      <c r="AQ923">
        <v>3</v>
      </c>
      <c r="AR923">
        <v>3</v>
      </c>
      <c r="AS923">
        <v>3</v>
      </c>
      <c r="AT923">
        <v>11749</v>
      </c>
      <c r="AU923">
        <v>11466</v>
      </c>
      <c r="AV923">
        <v>54592</v>
      </c>
      <c r="AW923">
        <v>15489</v>
      </c>
      <c r="AX923">
        <v>2622</v>
      </c>
      <c r="AY923">
        <v>0</v>
      </c>
      <c r="AZ923">
        <v>0</v>
      </c>
      <c r="BA923">
        <v>265</v>
      </c>
      <c r="BB923">
        <v>0</v>
      </c>
      <c r="BC923">
        <v>0</v>
      </c>
      <c r="BD923">
        <v>265</v>
      </c>
      <c r="BE923">
        <v>0</v>
      </c>
      <c r="BF923">
        <v>0</v>
      </c>
      <c r="BG923">
        <v>265</v>
      </c>
      <c r="BH923">
        <v>13666</v>
      </c>
      <c r="BI923">
        <v>0</v>
      </c>
      <c r="BJ923">
        <v>29607</v>
      </c>
      <c r="BK923">
        <v>0</v>
      </c>
      <c r="BL923">
        <v>0</v>
      </c>
      <c r="BM923">
        <v>0</v>
      </c>
      <c r="BN923">
        <v>13058</v>
      </c>
      <c r="BO923">
        <v>0</v>
      </c>
      <c r="BP923">
        <v>28738</v>
      </c>
      <c r="BQ923">
        <v>13666</v>
      </c>
      <c r="BR923">
        <v>0</v>
      </c>
      <c r="BS923">
        <v>16657</v>
      </c>
      <c r="BT923">
        <v>0</v>
      </c>
      <c r="BU923">
        <v>7</v>
      </c>
      <c r="BV923">
        <v>7</v>
      </c>
      <c r="BW923">
        <v>3</v>
      </c>
      <c r="BX923">
        <v>5</v>
      </c>
      <c r="BY923">
        <v>3</v>
      </c>
      <c r="BZ923">
        <v>3</v>
      </c>
      <c r="CA923">
        <v>2</v>
      </c>
      <c r="CB923">
        <v>3</v>
      </c>
      <c r="CC923">
        <v>11</v>
      </c>
      <c r="CD923">
        <v>9</v>
      </c>
      <c r="CE923">
        <v>14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 t="s">
        <v>2</v>
      </c>
      <c r="CP923" t="s">
        <v>44</v>
      </c>
      <c r="CQ923" t="s">
        <v>864</v>
      </c>
      <c r="CR923" t="s">
        <v>865</v>
      </c>
      <c r="CS923" t="s">
        <v>250</v>
      </c>
      <c r="CT923" t="s">
        <v>860</v>
      </c>
      <c r="CU923" t="s">
        <v>852</v>
      </c>
      <c r="CV923" t="s">
        <v>252</v>
      </c>
      <c r="CW923">
        <v>2019</v>
      </c>
      <c r="CX923">
        <v>3</v>
      </c>
      <c r="CY923" t="s">
        <v>74</v>
      </c>
      <c r="CZ923" t="s">
        <v>255</v>
      </c>
      <c r="DA923" t="s">
        <v>70</v>
      </c>
      <c r="DB923" t="s">
        <v>249</v>
      </c>
      <c r="DC923" t="s">
        <v>251</v>
      </c>
      <c r="DD923" t="s">
        <v>254</v>
      </c>
      <c r="DE923" t="s">
        <v>253</v>
      </c>
      <c r="DF923">
        <v>11</v>
      </c>
      <c r="DG923" t="s">
        <v>991</v>
      </c>
      <c r="DH923" t="s">
        <v>75</v>
      </c>
      <c r="DI923" t="s">
        <v>75</v>
      </c>
      <c r="DJ923" t="s">
        <v>75</v>
      </c>
      <c r="DK923" t="s">
        <v>75</v>
      </c>
    </row>
    <row r="924" spans="1:115" x14ac:dyDescent="0.35">
      <c r="A924" t="s">
        <v>860</v>
      </c>
      <c r="B924" t="s">
        <v>994</v>
      </c>
      <c r="C924" t="s">
        <v>1004</v>
      </c>
      <c r="D924" t="s">
        <v>1005</v>
      </c>
      <c r="E924" t="s">
        <v>988</v>
      </c>
      <c r="F924" t="s">
        <v>1006</v>
      </c>
      <c r="G924" t="s">
        <v>242</v>
      </c>
      <c r="H924" t="s">
        <v>1024</v>
      </c>
      <c r="I924" t="s">
        <v>1290</v>
      </c>
      <c r="J924" t="s">
        <v>1116</v>
      </c>
      <c r="K924" t="s">
        <v>75</v>
      </c>
      <c r="L924" t="s">
        <v>242</v>
      </c>
      <c r="M924" t="s">
        <v>304</v>
      </c>
      <c r="N924" t="s">
        <v>990</v>
      </c>
      <c r="O924">
        <v>63781</v>
      </c>
      <c r="P924">
        <v>63781</v>
      </c>
      <c r="Q924">
        <v>35455</v>
      </c>
      <c r="R924">
        <v>233016</v>
      </c>
      <c r="S924">
        <v>157247</v>
      </c>
      <c r="T924">
        <v>140253</v>
      </c>
      <c r="U924">
        <v>261342</v>
      </c>
      <c r="V924">
        <v>14400</v>
      </c>
      <c r="W924">
        <v>11936</v>
      </c>
      <c r="X924">
        <v>64396</v>
      </c>
      <c r="Y924">
        <v>20180</v>
      </c>
      <c r="Z924">
        <v>8220</v>
      </c>
      <c r="AA924">
        <v>66860</v>
      </c>
      <c r="AB924">
        <v>43</v>
      </c>
      <c r="AC924">
        <v>36</v>
      </c>
      <c r="AD924">
        <v>153</v>
      </c>
      <c r="AE924">
        <v>60</v>
      </c>
      <c r="AF924">
        <v>32</v>
      </c>
      <c r="AG924">
        <v>160</v>
      </c>
      <c r="AH924">
        <v>40</v>
      </c>
      <c r="AI924">
        <v>31</v>
      </c>
      <c r="AJ924">
        <v>124</v>
      </c>
      <c r="AK924">
        <v>51</v>
      </c>
      <c r="AL924">
        <v>26</v>
      </c>
      <c r="AM924">
        <v>133</v>
      </c>
      <c r="AN924">
        <v>16</v>
      </c>
      <c r="AO924">
        <v>15</v>
      </c>
      <c r="AP924">
        <v>51</v>
      </c>
      <c r="AQ924">
        <v>20</v>
      </c>
      <c r="AR924">
        <v>11</v>
      </c>
      <c r="AS924">
        <v>52</v>
      </c>
      <c r="AT924">
        <v>62506</v>
      </c>
      <c r="AU924">
        <v>30917</v>
      </c>
      <c r="AV924">
        <v>188321</v>
      </c>
      <c r="AW924">
        <v>153550</v>
      </c>
      <c r="AX924">
        <v>144486</v>
      </c>
      <c r="AY924">
        <v>0</v>
      </c>
      <c r="AZ924">
        <v>0</v>
      </c>
      <c r="BA924">
        <v>2229</v>
      </c>
      <c r="BB924">
        <v>7539</v>
      </c>
      <c r="BC924">
        <v>33474</v>
      </c>
      <c r="BD924">
        <v>2229</v>
      </c>
      <c r="BE924">
        <v>0</v>
      </c>
      <c r="BF924">
        <v>0</v>
      </c>
      <c r="BG924">
        <v>2229</v>
      </c>
      <c r="BH924">
        <v>39670</v>
      </c>
      <c r="BI924">
        <v>28638</v>
      </c>
      <c r="BJ924">
        <v>166329</v>
      </c>
      <c r="BK924">
        <v>0</v>
      </c>
      <c r="BL924">
        <v>0</v>
      </c>
      <c r="BM924">
        <v>0</v>
      </c>
      <c r="BN924">
        <v>35799</v>
      </c>
      <c r="BO924">
        <v>19813</v>
      </c>
      <c r="BP924">
        <v>141157</v>
      </c>
      <c r="BQ924">
        <v>38498</v>
      </c>
      <c r="BR924">
        <v>19813</v>
      </c>
      <c r="BS924">
        <v>40181</v>
      </c>
      <c r="BT924">
        <v>21984</v>
      </c>
      <c r="BU924">
        <v>75</v>
      </c>
      <c r="BV924">
        <v>77</v>
      </c>
      <c r="BW924">
        <v>59</v>
      </c>
      <c r="BX924">
        <v>31</v>
      </c>
      <c r="BY924">
        <v>52</v>
      </c>
      <c r="BZ924">
        <v>10</v>
      </c>
      <c r="CA924">
        <v>13</v>
      </c>
      <c r="CB924">
        <v>66</v>
      </c>
      <c r="CC924">
        <v>129</v>
      </c>
      <c r="CD924">
        <v>71</v>
      </c>
      <c r="CE924">
        <v>133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 t="s">
        <v>2</v>
      </c>
      <c r="CP924" t="s">
        <v>44</v>
      </c>
      <c r="CQ924" t="s">
        <v>864</v>
      </c>
      <c r="CR924" t="s">
        <v>865</v>
      </c>
      <c r="CS924" t="s">
        <v>303</v>
      </c>
      <c r="CT924" t="s">
        <v>860</v>
      </c>
      <c r="CU924" t="s">
        <v>852</v>
      </c>
      <c r="CV924" t="s">
        <v>302</v>
      </c>
      <c r="CW924">
        <v>2014</v>
      </c>
      <c r="CX924">
        <v>8</v>
      </c>
      <c r="CY924" t="s">
        <v>74</v>
      </c>
      <c r="CZ924" t="s">
        <v>217</v>
      </c>
      <c r="DA924" t="s">
        <v>70</v>
      </c>
      <c r="DB924" t="s">
        <v>283</v>
      </c>
      <c r="DC924" t="s">
        <v>285</v>
      </c>
      <c r="DD924" t="s">
        <v>300</v>
      </c>
      <c r="DE924" t="s">
        <v>299</v>
      </c>
      <c r="DF924">
        <v>96</v>
      </c>
      <c r="DG924" t="s">
        <v>991</v>
      </c>
      <c r="DH924" t="s">
        <v>75</v>
      </c>
      <c r="DI924" t="s">
        <v>75</v>
      </c>
      <c r="DJ924" t="s">
        <v>75</v>
      </c>
      <c r="DK924" t="s">
        <v>75</v>
      </c>
    </row>
    <row r="925" spans="1:115" x14ac:dyDescent="0.35">
      <c r="A925" t="s">
        <v>860</v>
      </c>
      <c r="B925" t="s">
        <v>994</v>
      </c>
      <c r="C925" t="s">
        <v>1004</v>
      </c>
      <c r="D925" t="s">
        <v>1005</v>
      </c>
      <c r="E925" t="s">
        <v>988</v>
      </c>
      <c r="F925" t="s">
        <v>1006</v>
      </c>
      <c r="G925" t="s">
        <v>75</v>
      </c>
      <c r="H925" t="s">
        <v>75</v>
      </c>
      <c r="I925" t="s">
        <v>1007</v>
      </c>
      <c r="J925" t="s">
        <v>1008</v>
      </c>
      <c r="K925" t="s">
        <v>75</v>
      </c>
      <c r="L925" t="s">
        <v>242</v>
      </c>
      <c r="M925" t="s">
        <v>304</v>
      </c>
      <c r="N925" t="s">
        <v>990</v>
      </c>
      <c r="O925">
        <v>47661</v>
      </c>
      <c r="P925">
        <v>47661</v>
      </c>
      <c r="Q925">
        <v>70248</v>
      </c>
      <c r="R925">
        <v>198505</v>
      </c>
      <c r="S925">
        <v>135826</v>
      </c>
      <c r="T925">
        <v>89822</v>
      </c>
      <c r="U925">
        <v>175918</v>
      </c>
      <c r="V925">
        <v>8591</v>
      </c>
      <c r="W925">
        <v>16653</v>
      </c>
      <c r="X925">
        <v>49077</v>
      </c>
      <c r="Y925">
        <v>31504</v>
      </c>
      <c r="Z925">
        <v>61307</v>
      </c>
      <c r="AA925">
        <v>41015</v>
      </c>
      <c r="AB925">
        <v>20</v>
      </c>
      <c r="AC925">
        <v>19</v>
      </c>
      <c r="AD925">
        <v>83</v>
      </c>
      <c r="AE925">
        <v>112</v>
      </c>
      <c r="AF925">
        <v>157</v>
      </c>
      <c r="AG925">
        <v>84</v>
      </c>
      <c r="AH925">
        <v>16</v>
      </c>
      <c r="AI925">
        <v>16</v>
      </c>
      <c r="AJ925">
        <v>69</v>
      </c>
      <c r="AK925">
        <v>96</v>
      </c>
      <c r="AL925">
        <v>124</v>
      </c>
      <c r="AM925">
        <v>69</v>
      </c>
      <c r="AN925">
        <v>7</v>
      </c>
      <c r="AO925">
        <v>8</v>
      </c>
      <c r="AP925">
        <v>37</v>
      </c>
      <c r="AQ925">
        <v>26</v>
      </c>
      <c r="AR925">
        <v>40</v>
      </c>
      <c r="AS925">
        <v>36</v>
      </c>
      <c r="AT925">
        <v>30374</v>
      </c>
      <c r="AU925">
        <v>50386</v>
      </c>
      <c r="AV925">
        <v>193678</v>
      </c>
      <c r="AW925">
        <v>122370</v>
      </c>
      <c r="AX925">
        <v>74900</v>
      </c>
      <c r="AY925">
        <v>0</v>
      </c>
      <c r="AZ925">
        <v>0</v>
      </c>
      <c r="BA925">
        <v>6998</v>
      </c>
      <c r="BB925">
        <v>0</v>
      </c>
      <c r="BC925">
        <v>0</v>
      </c>
      <c r="BD925">
        <v>6998</v>
      </c>
      <c r="BE925">
        <v>0</v>
      </c>
      <c r="BF925">
        <v>0</v>
      </c>
      <c r="BG925">
        <v>6998</v>
      </c>
      <c r="BH925">
        <v>32007</v>
      </c>
      <c r="BI925">
        <v>50323</v>
      </c>
      <c r="BJ925">
        <v>93418</v>
      </c>
      <c r="BK925">
        <v>0</v>
      </c>
      <c r="BL925">
        <v>0</v>
      </c>
      <c r="BM925">
        <v>0</v>
      </c>
      <c r="BN925">
        <v>29355</v>
      </c>
      <c r="BO925">
        <v>40788</v>
      </c>
      <c r="BP925">
        <v>65255</v>
      </c>
      <c r="BQ925">
        <v>31507</v>
      </c>
      <c r="BR925">
        <v>50323</v>
      </c>
      <c r="BS925">
        <v>34717</v>
      </c>
      <c r="BT925">
        <v>52875</v>
      </c>
      <c r="BU925">
        <v>41</v>
      </c>
      <c r="BV925">
        <v>26</v>
      </c>
      <c r="BW925">
        <v>33</v>
      </c>
      <c r="BX925">
        <v>15</v>
      </c>
      <c r="BY925">
        <v>36</v>
      </c>
      <c r="BZ925">
        <v>5</v>
      </c>
      <c r="CA925">
        <v>16</v>
      </c>
      <c r="CB925">
        <v>30</v>
      </c>
      <c r="CC925">
        <v>66</v>
      </c>
      <c r="CD925">
        <v>32</v>
      </c>
      <c r="CE925">
        <v>69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 t="s">
        <v>2</v>
      </c>
      <c r="CP925" t="s">
        <v>44</v>
      </c>
      <c r="CQ925" t="s">
        <v>864</v>
      </c>
      <c r="CR925" t="s">
        <v>865</v>
      </c>
      <c r="CS925" t="s">
        <v>284</v>
      </c>
      <c r="CT925" t="s">
        <v>860</v>
      </c>
      <c r="CU925" t="s">
        <v>852</v>
      </c>
      <c r="CV925" t="s">
        <v>286</v>
      </c>
      <c r="CW925">
        <v>2017</v>
      </c>
      <c r="CX925">
        <v>10</v>
      </c>
      <c r="CY925" t="s">
        <v>74</v>
      </c>
      <c r="CZ925" t="s">
        <v>217</v>
      </c>
      <c r="DA925" t="s">
        <v>70</v>
      </c>
      <c r="DB925" t="s">
        <v>283</v>
      </c>
      <c r="DC925" t="s">
        <v>285</v>
      </c>
      <c r="DD925" t="s">
        <v>288</v>
      </c>
      <c r="DE925" t="s">
        <v>287</v>
      </c>
      <c r="DF925">
        <v>42</v>
      </c>
      <c r="DG925" t="s">
        <v>991</v>
      </c>
      <c r="DH925" t="s">
        <v>75</v>
      </c>
      <c r="DI925" t="s">
        <v>75</v>
      </c>
      <c r="DJ925" t="s">
        <v>75</v>
      </c>
      <c r="DK925" t="s">
        <v>75</v>
      </c>
    </row>
    <row r="926" spans="1:115" x14ac:dyDescent="0.35">
      <c r="A926" t="s">
        <v>860</v>
      </c>
      <c r="B926" t="s">
        <v>994</v>
      </c>
      <c r="C926" t="s">
        <v>1004</v>
      </c>
      <c r="D926" t="s">
        <v>1005</v>
      </c>
      <c r="E926" t="s">
        <v>988</v>
      </c>
      <c r="F926" t="s">
        <v>1006</v>
      </c>
      <c r="G926" t="s">
        <v>242</v>
      </c>
      <c r="H926" t="s">
        <v>1024</v>
      </c>
      <c r="I926" t="s">
        <v>304</v>
      </c>
      <c r="J926" t="s">
        <v>1009</v>
      </c>
      <c r="K926" t="s">
        <v>75</v>
      </c>
      <c r="L926" t="s">
        <v>242</v>
      </c>
      <c r="M926" t="s">
        <v>304</v>
      </c>
      <c r="N926" t="s">
        <v>990</v>
      </c>
      <c r="O926">
        <v>20944</v>
      </c>
      <c r="P926">
        <v>20944</v>
      </c>
      <c r="Q926">
        <v>22841</v>
      </c>
      <c r="R926">
        <v>60467</v>
      </c>
      <c r="S926">
        <v>42062</v>
      </c>
      <c r="T926">
        <v>29033</v>
      </c>
      <c r="U926">
        <v>58570</v>
      </c>
      <c r="V926">
        <v>599</v>
      </c>
      <c r="W926">
        <v>10636</v>
      </c>
      <c r="X926">
        <v>30463</v>
      </c>
      <c r="Y926">
        <v>29418</v>
      </c>
      <c r="Z926">
        <v>27774</v>
      </c>
      <c r="AA926">
        <v>20426</v>
      </c>
      <c r="AB926">
        <v>17</v>
      </c>
      <c r="AC926">
        <v>23</v>
      </c>
      <c r="AD926">
        <v>41</v>
      </c>
      <c r="AE926">
        <v>95</v>
      </c>
      <c r="AF926">
        <v>97</v>
      </c>
      <c r="AG926">
        <v>35</v>
      </c>
      <c r="AH926">
        <v>14</v>
      </c>
      <c r="AI926">
        <v>19</v>
      </c>
      <c r="AJ926">
        <v>35</v>
      </c>
      <c r="AK926">
        <v>80</v>
      </c>
      <c r="AL926">
        <v>76</v>
      </c>
      <c r="AM926">
        <v>30</v>
      </c>
      <c r="AN926">
        <v>3</v>
      </c>
      <c r="AO926">
        <v>10</v>
      </c>
      <c r="AP926">
        <v>21</v>
      </c>
      <c r="AQ926">
        <v>30</v>
      </c>
      <c r="AR926">
        <v>19</v>
      </c>
      <c r="AS926">
        <v>14</v>
      </c>
      <c r="AT926">
        <v>13990</v>
      </c>
      <c r="AU926">
        <v>10701</v>
      </c>
      <c r="AV926">
        <v>55184</v>
      </c>
      <c r="AW926">
        <v>39577</v>
      </c>
      <c r="AX926">
        <v>13083</v>
      </c>
      <c r="AY926">
        <v>0</v>
      </c>
      <c r="AZ926">
        <v>5455</v>
      </c>
      <c r="BA926">
        <v>6479</v>
      </c>
      <c r="BB926">
        <v>14384</v>
      </c>
      <c r="BC926">
        <v>0</v>
      </c>
      <c r="BD926">
        <v>1024</v>
      </c>
      <c r="BE926">
        <v>0</v>
      </c>
      <c r="BF926">
        <v>0</v>
      </c>
      <c r="BG926">
        <v>119</v>
      </c>
      <c r="BH926">
        <v>11376</v>
      </c>
      <c r="BI926">
        <v>8127</v>
      </c>
      <c r="BJ926">
        <v>17005</v>
      </c>
      <c r="BK926">
        <v>0</v>
      </c>
      <c r="BL926">
        <v>0</v>
      </c>
      <c r="BM926">
        <v>0</v>
      </c>
      <c r="BN926">
        <v>9769</v>
      </c>
      <c r="BO926">
        <v>3688</v>
      </c>
      <c r="BP926">
        <v>14587</v>
      </c>
      <c r="BQ926">
        <v>10792</v>
      </c>
      <c r="BR926">
        <v>3688</v>
      </c>
      <c r="BS926">
        <v>11041</v>
      </c>
      <c r="BT926">
        <v>3871</v>
      </c>
      <c r="BU926">
        <v>12</v>
      </c>
      <c r="BV926">
        <v>9</v>
      </c>
      <c r="BW926">
        <v>8</v>
      </c>
      <c r="BX926">
        <v>13</v>
      </c>
      <c r="BY926">
        <v>14</v>
      </c>
      <c r="BZ926">
        <v>4</v>
      </c>
      <c r="CA926">
        <v>5</v>
      </c>
      <c r="CB926">
        <v>32</v>
      </c>
      <c r="CC926">
        <v>27</v>
      </c>
      <c r="CD926">
        <v>33</v>
      </c>
      <c r="CE926">
        <v>30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 t="s">
        <v>2</v>
      </c>
      <c r="CP926" t="s">
        <v>44</v>
      </c>
      <c r="CQ926" t="s">
        <v>864</v>
      </c>
      <c r="CR926" t="s">
        <v>865</v>
      </c>
      <c r="CS926" t="s">
        <v>315</v>
      </c>
      <c r="CT926" t="s">
        <v>860</v>
      </c>
      <c r="CU926" t="s">
        <v>852</v>
      </c>
      <c r="CV926" t="s">
        <v>316</v>
      </c>
      <c r="CW926">
        <v>2017</v>
      </c>
      <c r="CX926">
        <v>10</v>
      </c>
      <c r="CY926" t="s">
        <v>74</v>
      </c>
      <c r="CZ926" t="s">
        <v>217</v>
      </c>
      <c r="DA926" t="s">
        <v>70</v>
      </c>
      <c r="DB926" t="s">
        <v>283</v>
      </c>
      <c r="DC926" t="s">
        <v>285</v>
      </c>
      <c r="DD926" t="s">
        <v>306</v>
      </c>
      <c r="DE926" t="s">
        <v>317</v>
      </c>
      <c r="DF926">
        <v>14</v>
      </c>
      <c r="DG926" t="s">
        <v>991</v>
      </c>
      <c r="DH926" t="s">
        <v>75</v>
      </c>
      <c r="DI926" t="s">
        <v>75</v>
      </c>
      <c r="DJ926" t="s">
        <v>75</v>
      </c>
      <c r="DK926" t="s">
        <v>75</v>
      </c>
    </row>
    <row r="927" spans="1:115" x14ac:dyDescent="0.35">
      <c r="A927" t="s">
        <v>860</v>
      </c>
      <c r="B927" t="s">
        <v>994</v>
      </c>
      <c r="C927" t="s">
        <v>1004</v>
      </c>
      <c r="D927" t="s">
        <v>1005</v>
      </c>
      <c r="E927" t="s">
        <v>988</v>
      </c>
      <c r="F927" t="s">
        <v>1006</v>
      </c>
      <c r="G927" t="s">
        <v>242</v>
      </c>
      <c r="H927" t="s">
        <v>1024</v>
      </c>
      <c r="I927" t="s">
        <v>304</v>
      </c>
      <c r="J927" t="s">
        <v>1009</v>
      </c>
      <c r="K927" t="s">
        <v>75</v>
      </c>
      <c r="L927" t="s">
        <v>242</v>
      </c>
      <c r="M927" t="s">
        <v>304</v>
      </c>
      <c r="N927" t="s">
        <v>990</v>
      </c>
      <c r="O927">
        <v>26502</v>
      </c>
      <c r="P927">
        <v>26502</v>
      </c>
      <c r="Q927">
        <v>3327</v>
      </c>
      <c r="R927">
        <v>64151</v>
      </c>
      <c r="S927">
        <v>53105</v>
      </c>
      <c r="T927">
        <v>29464</v>
      </c>
      <c r="U927">
        <v>87326</v>
      </c>
      <c r="V927">
        <v>23053</v>
      </c>
      <c r="W927">
        <v>2827</v>
      </c>
      <c r="X927">
        <v>11469</v>
      </c>
      <c r="Y927">
        <v>27441</v>
      </c>
      <c r="Z927">
        <v>-4476</v>
      </c>
      <c r="AA927">
        <v>31695</v>
      </c>
      <c r="AB927">
        <v>24</v>
      </c>
      <c r="AC927">
        <v>21</v>
      </c>
      <c r="AD927">
        <v>76</v>
      </c>
      <c r="AE927">
        <v>99</v>
      </c>
      <c r="AF927">
        <v>58</v>
      </c>
      <c r="AG927">
        <v>79</v>
      </c>
      <c r="AH927">
        <v>18</v>
      </c>
      <c r="AI927">
        <v>15</v>
      </c>
      <c r="AJ927">
        <v>50</v>
      </c>
      <c r="AK927">
        <v>76</v>
      </c>
      <c r="AL927">
        <v>49</v>
      </c>
      <c r="AM927">
        <v>53</v>
      </c>
      <c r="AN927">
        <v>7</v>
      </c>
      <c r="AO927">
        <v>7</v>
      </c>
      <c r="AP927">
        <v>15</v>
      </c>
      <c r="AQ927">
        <v>22</v>
      </c>
      <c r="AR927">
        <v>4</v>
      </c>
      <c r="AS927">
        <v>15</v>
      </c>
      <c r="AT927">
        <v>17212</v>
      </c>
      <c r="AU927">
        <v>14777</v>
      </c>
      <c r="AV927">
        <v>60093</v>
      </c>
      <c r="AW927">
        <v>41281</v>
      </c>
      <c r="AX927">
        <v>43364</v>
      </c>
      <c r="AY927">
        <v>875</v>
      </c>
      <c r="AZ927">
        <v>450</v>
      </c>
      <c r="BA927">
        <v>5608</v>
      </c>
      <c r="BB927">
        <v>6228</v>
      </c>
      <c r="BC927">
        <v>39264</v>
      </c>
      <c r="BD927">
        <v>6033</v>
      </c>
      <c r="BE927">
        <v>0</v>
      </c>
      <c r="BF927">
        <v>0</v>
      </c>
      <c r="BG927">
        <v>5158</v>
      </c>
      <c r="BH927">
        <v>2164</v>
      </c>
      <c r="BI927">
        <v>500</v>
      </c>
      <c r="BJ927">
        <v>48934</v>
      </c>
      <c r="BK927">
        <v>0</v>
      </c>
      <c r="BL927">
        <v>0</v>
      </c>
      <c r="BM927">
        <v>0</v>
      </c>
      <c r="BN927">
        <v>2073</v>
      </c>
      <c r="BO927">
        <v>500</v>
      </c>
      <c r="BP927">
        <v>43101</v>
      </c>
      <c r="BQ927">
        <v>2164</v>
      </c>
      <c r="BR927">
        <v>500</v>
      </c>
      <c r="BS927">
        <v>2313</v>
      </c>
      <c r="BT927">
        <v>500</v>
      </c>
      <c r="BU927">
        <v>28</v>
      </c>
      <c r="BV927">
        <v>23</v>
      </c>
      <c r="BW927">
        <v>11</v>
      </c>
      <c r="BX927">
        <v>14</v>
      </c>
      <c r="BY927">
        <v>15</v>
      </c>
      <c r="BZ927">
        <v>4</v>
      </c>
      <c r="CA927">
        <v>3</v>
      </c>
      <c r="CB927">
        <v>32</v>
      </c>
      <c r="CC927">
        <v>52</v>
      </c>
      <c r="CD927">
        <v>33</v>
      </c>
      <c r="CE927">
        <v>53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 t="s">
        <v>2</v>
      </c>
      <c r="CP927" t="s">
        <v>44</v>
      </c>
      <c r="CQ927" t="s">
        <v>864</v>
      </c>
      <c r="CR927" t="s">
        <v>865</v>
      </c>
      <c r="CS927" t="s">
        <v>318</v>
      </c>
      <c r="CT927" t="s">
        <v>860</v>
      </c>
      <c r="CU927" t="s">
        <v>852</v>
      </c>
      <c r="CV927" t="s">
        <v>319</v>
      </c>
      <c r="CW927">
        <v>2017</v>
      </c>
      <c r="CX927">
        <v>11</v>
      </c>
      <c r="CY927" t="s">
        <v>74</v>
      </c>
      <c r="CZ927" t="s">
        <v>217</v>
      </c>
      <c r="DA927" t="s">
        <v>70</v>
      </c>
      <c r="DB927" t="s">
        <v>283</v>
      </c>
      <c r="DC927" t="s">
        <v>285</v>
      </c>
      <c r="DD927" t="s">
        <v>321</v>
      </c>
      <c r="DE927" t="s">
        <v>320</v>
      </c>
      <c r="DF927">
        <v>29</v>
      </c>
      <c r="DG927" t="s">
        <v>991</v>
      </c>
      <c r="DH927" t="s">
        <v>75</v>
      </c>
      <c r="DI927" t="s">
        <v>75</v>
      </c>
      <c r="DJ927" t="s">
        <v>75</v>
      </c>
      <c r="DK927" t="s">
        <v>75</v>
      </c>
    </row>
    <row r="928" spans="1:115" x14ac:dyDescent="0.35">
      <c r="A928" t="s">
        <v>860</v>
      </c>
      <c r="B928" t="s">
        <v>994</v>
      </c>
      <c r="C928" t="s">
        <v>1004</v>
      </c>
      <c r="D928" t="s">
        <v>1005</v>
      </c>
      <c r="E928" t="s">
        <v>988</v>
      </c>
      <c r="F928" t="s">
        <v>1006</v>
      </c>
      <c r="G928" t="s">
        <v>75</v>
      </c>
      <c r="H928" t="s">
        <v>75</v>
      </c>
      <c r="I928" t="s">
        <v>304</v>
      </c>
      <c r="J928" t="s">
        <v>1009</v>
      </c>
      <c r="K928" t="s">
        <v>75</v>
      </c>
      <c r="L928" t="s">
        <v>242</v>
      </c>
      <c r="M928" t="s">
        <v>304</v>
      </c>
      <c r="N928" t="s">
        <v>990</v>
      </c>
      <c r="O928">
        <v>28027</v>
      </c>
      <c r="P928">
        <v>28027</v>
      </c>
      <c r="Q928">
        <v>14195</v>
      </c>
      <c r="R928">
        <v>53343</v>
      </c>
      <c r="S928">
        <v>53203</v>
      </c>
      <c r="T928">
        <v>42307</v>
      </c>
      <c r="U928">
        <v>67175</v>
      </c>
      <c r="V928">
        <v>5766</v>
      </c>
      <c r="W928">
        <v>-222</v>
      </c>
      <c r="X928">
        <v>1882</v>
      </c>
      <c r="Y928">
        <v>18669</v>
      </c>
      <c r="Z928">
        <v>21230</v>
      </c>
      <c r="AA928">
        <v>7870</v>
      </c>
      <c r="AB928">
        <v>8</v>
      </c>
      <c r="AC928">
        <v>6</v>
      </c>
      <c r="AD928">
        <v>23</v>
      </c>
      <c r="AE928">
        <v>79</v>
      </c>
      <c r="AF928">
        <v>98</v>
      </c>
      <c r="AG928">
        <v>25</v>
      </c>
      <c r="AH928">
        <v>7</v>
      </c>
      <c r="AI928">
        <v>3</v>
      </c>
      <c r="AJ928">
        <v>14</v>
      </c>
      <c r="AK928">
        <v>74</v>
      </c>
      <c r="AL928">
        <v>91</v>
      </c>
      <c r="AM928">
        <v>18</v>
      </c>
      <c r="AN928">
        <v>4</v>
      </c>
      <c r="AO928">
        <v>0</v>
      </c>
      <c r="AP928">
        <v>3</v>
      </c>
      <c r="AQ928">
        <v>29</v>
      </c>
      <c r="AR928">
        <v>34</v>
      </c>
      <c r="AS928">
        <v>7</v>
      </c>
      <c r="AT928">
        <v>15651</v>
      </c>
      <c r="AU928">
        <v>14065</v>
      </c>
      <c r="AV928">
        <v>53173</v>
      </c>
      <c r="AW928">
        <v>50476</v>
      </c>
      <c r="AX928">
        <v>23672</v>
      </c>
      <c r="AY928">
        <v>0</v>
      </c>
      <c r="AZ928">
        <v>404</v>
      </c>
      <c r="BA928">
        <v>1040</v>
      </c>
      <c r="BB928">
        <v>478</v>
      </c>
      <c r="BC928">
        <v>-10939</v>
      </c>
      <c r="BD928">
        <v>636</v>
      </c>
      <c r="BE928">
        <v>0</v>
      </c>
      <c r="BF928">
        <v>0</v>
      </c>
      <c r="BG928">
        <v>636</v>
      </c>
      <c r="BH928">
        <v>12353</v>
      </c>
      <c r="BI928">
        <v>9571</v>
      </c>
      <c r="BJ928">
        <v>37186</v>
      </c>
      <c r="BK928">
        <v>0</v>
      </c>
      <c r="BL928">
        <v>0</v>
      </c>
      <c r="BM928">
        <v>0</v>
      </c>
      <c r="BN928">
        <v>11279</v>
      </c>
      <c r="BO928">
        <v>7916</v>
      </c>
      <c r="BP928">
        <v>34354</v>
      </c>
      <c r="BQ928">
        <v>12353</v>
      </c>
      <c r="BR928">
        <v>9571</v>
      </c>
      <c r="BS928">
        <v>13239</v>
      </c>
      <c r="BT928">
        <v>10186</v>
      </c>
      <c r="BU928">
        <v>22</v>
      </c>
      <c r="BV928">
        <v>20</v>
      </c>
      <c r="BW928">
        <v>18</v>
      </c>
      <c r="BX928">
        <v>4</v>
      </c>
      <c r="BY928">
        <v>7</v>
      </c>
      <c r="BZ928">
        <v>0</v>
      </c>
      <c r="CA928">
        <v>0</v>
      </c>
      <c r="CB928">
        <v>9</v>
      </c>
      <c r="CC928">
        <v>17</v>
      </c>
      <c r="CD928">
        <v>10</v>
      </c>
      <c r="CE928">
        <v>18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 t="s">
        <v>2</v>
      </c>
      <c r="CP928" t="s">
        <v>44</v>
      </c>
      <c r="CQ928" t="s">
        <v>864</v>
      </c>
      <c r="CR928" t="s">
        <v>865</v>
      </c>
      <c r="CS928" t="s">
        <v>289</v>
      </c>
      <c r="CT928" t="s">
        <v>860</v>
      </c>
      <c r="CU928" t="s">
        <v>852</v>
      </c>
      <c r="CV928" t="s">
        <v>290</v>
      </c>
      <c r="CW928">
        <v>2014</v>
      </c>
      <c r="CX928">
        <v>1</v>
      </c>
      <c r="CY928" t="s">
        <v>74</v>
      </c>
      <c r="CZ928" t="s">
        <v>217</v>
      </c>
      <c r="DA928" t="s">
        <v>70</v>
      </c>
      <c r="DB928" t="s">
        <v>283</v>
      </c>
      <c r="DC928" t="s">
        <v>285</v>
      </c>
      <c r="DD928" t="s">
        <v>292</v>
      </c>
      <c r="DE928" t="s">
        <v>291</v>
      </c>
      <c r="DF928">
        <v>22</v>
      </c>
      <c r="DG928" t="s">
        <v>991</v>
      </c>
      <c r="DH928" t="s">
        <v>75</v>
      </c>
      <c r="DI928" t="s">
        <v>75</v>
      </c>
      <c r="DJ928" t="s">
        <v>75</v>
      </c>
      <c r="DK928" t="s">
        <v>75</v>
      </c>
    </row>
    <row r="929" spans="1:115" x14ac:dyDescent="0.35">
      <c r="A929" t="s">
        <v>860</v>
      </c>
      <c r="B929" t="s">
        <v>985</v>
      </c>
      <c r="C929" t="s">
        <v>1017</v>
      </c>
      <c r="D929" t="s">
        <v>1124</v>
      </c>
      <c r="E929" t="s">
        <v>988</v>
      </c>
      <c r="F929" t="s">
        <v>1019</v>
      </c>
      <c r="G929" t="s">
        <v>242</v>
      </c>
      <c r="H929" t="s">
        <v>1024</v>
      </c>
      <c r="I929" t="s">
        <v>442</v>
      </c>
      <c r="J929" t="s">
        <v>1137</v>
      </c>
      <c r="K929" t="s">
        <v>75</v>
      </c>
      <c r="L929" t="s">
        <v>242</v>
      </c>
      <c r="M929" t="s">
        <v>242</v>
      </c>
      <c r="N929" t="s">
        <v>990</v>
      </c>
      <c r="O929">
        <v>-123</v>
      </c>
      <c r="P929">
        <v>-123</v>
      </c>
      <c r="Q929">
        <v>0</v>
      </c>
      <c r="R929">
        <v>3042</v>
      </c>
      <c r="S929">
        <v>0</v>
      </c>
      <c r="T929">
        <v>0</v>
      </c>
      <c r="U929">
        <v>2919</v>
      </c>
      <c r="V929">
        <v>-123</v>
      </c>
      <c r="W929">
        <v>0</v>
      </c>
      <c r="X929">
        <v>3042</v>
      </c>
      <c r="Y929">
        <v>0</v>
      </c>
      <c r="Z929">
        <v>0</v>
      </c>
      <c r="AA929">
        <v>2919</v>
      </c>
      <c r="AB929">
        <v>3</v>
      </c>
      <c r="AC929">
        <v>0</v>
      </c>
      <c r="AD929">
        <v>59</v>
      </c>
      <c r="AE929">
        <v>0</v>
      </c>
      <c r="AF929">
        <v>0</v>
      </c>
      <c r="AG929">
        <v>62</v>
      </c>
      <c r="AH929">
        <v>3</v>
      </c>
      <c r="AI929">
        <v>0</v>
      </c>
      <c r="AJ929">
        <v>47</v>
      </c>
      <c r="AK929">
        <v>0</v>
      </c>
      <c r="AL929">
        <v>0</v>
      </c>
      <c r="AM929">
        <v>50</v>
      </c>
      <c r="AN929">
        <v>0</v>
      </c>
      <c r="AO929">
        <v>0</v>
      </c>
      <c r="AP929">
        <v>6</v>
      </c>
      <c r="AQ929">
        <v>0</v>
      </c>
      <c r="AR929">
        <v>0</v>
      </c>
      <c r="AS929">
        <v>6</v>
      </c>
      <c r="AT929">
        <v>680</v>
      </c>
      <c r="AU929">
        <v>0</v>
      </c>
      <c r="AV929">
        <v>1048</v>
      </c>
      <c r="AW929">
        <v>0</v>
      </c>
      <c r="AX929">
        <v>0</v>
      </c>
      <c r="AY929">
        <v>0</v>
      </c>
      <c r="AZ929">
        <v>0</v>
      </c>
      <c r="BA929">
        <v>3</v>
      </c>
      <c r="BB929">
        <v>0</v>
      </c>
      <c r="BC929">
        <v>0</v>
      </c>
      <c r="BD929">
        <v>3</v>
      </c>
      <c r="BE929">
        <v>0</v>
      </c>
      <c r="BF929">
        <v>0</v>
      </c>
      <c r="BG929">
        <v>3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6</v>
      </c>
      <c r="BZ929">
        <v>0</v>
      </c>
      <c r="CA929">
        <v>2</v>
      </c>
      <c r="CB929">
        <v>3</v>
      </c>
      <c r="CC929">
        <v>50</v>
      </c>
      <c r="CD929">
        <v>3</v>
      </c>
      <c r="CE929">
        <v>50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 t="s">
        <v>2</v>
      </c>
      <c r="CP929" t="s">
        <v>44</v>
      </c>
      <c r="CQ929" t="s">
        <v>864</v>
      </c>
      <c r="CR929" t="s">
        <v>865</v>
      </c>
      <c r="CS929" t="s">
        <v>441</v>
      </c>
      <c r="CT929" t="s">
        <v>860</v>
      </c>
      <c r="CU929" t="s">
        <v>851</v>
      </c>
      <c r="CV929" t="s">
        <v>442</v>
      </c>
      <c r="CW929">
        <v>2021</v>
      </c>
      <c r="CX929">
        <v>4</v>
      </c>
      <c r="CY929" t="s">
        <v>74</v>
      </c>
      <c r="CZ929" t="s">
        <v>388</v>
      </c>
      <c r="DA929" t="s">
        <v>70</v>
      </c>
      <c r="DB929" t="s">
        <v>393</v>
      </c>
      <c r="DC929" t="s">
        <v>402</v>
      </c>
      <c r="DD929" t="s">
        <v>429</v>
      </c>
      <c r="DE929" t="s">
        <v>443</v>
      </c>
      <c r="DF929">
        <v>3</v>
      </c>
      <c r="DG929" t="s">
        <v>991</v>
      </c>
      <c r="DH929" t="s">
        <v>75</v>
      </c>
      <c r="DI929" t="s">
        <v>75</v>
      </c>
      <c r="DJ929" t="s">
        <v>75</v>
      </c>
      <c r="DK929" t="s">
        <v>75</v>
      </c>
    </row>
    <row r="930" spans="1:115" x14ac:dyDescent="0.35">
      <c r="A930" t="s">
        <v>860</v>
      </c>
      <c r="B930" t="s">
        <v>994</v>
      </c>
      <c r="C930" t="s">
        <v>1004</v>
      </c>
      <c r="D930" t="s">
        <v>1115</v>
      </c>
      <c r="E930" t="s">
        <v>988</v>
      </c>
      <c r="F930" t="s">
        <v>1006</v>
      </c>
      <c r="G930" t="s">
        <v>242</v>
      </c>
      <c r="H930" t="s">
        <v>1024</v>
      </c>
      <c r="I930" t="s">
        <v>1151</v>
      </c>
      <c r="J930" t="s">
        <v>1152</v>
      </c>
      <c r="K930" t="s">
        <v>75</v>
      </c>
      <c r="L930" t="s">
        <v>242</v>
      </c>
      <c r="M930" t="s">
        <v>242</v>
      </c>
      <c r="N930" t="s">
        <v>990</v>
      </c>
      <c r="O930">
        <v>8126</v>
      </c>
      <c r="P930">
        <v>8126</v>
      </c>
      <c r="Q930">
        <v>1219</v>
      </c>
      <c r="R930">
        <v>9795</v>
      </c>
      <c r="S930">
        <v>634</v>
      </c>
      <c r="T930">
        <v>0</v>
      </c>
      <c r="U930">
        <v>16702</v>
      </c>
      <c r="V930">
        <v>6713</v>
      </c>
      <c r="W930">
        <v>1219</v>
      </c>
      <c r="X930">
        <v>9161</v>
      </c>
      <c r="Y930">
        <v>634</v>
      </c>
      <c r="Z930">
        <v>0</v>
      </c>
      <c r="AA930">
        <v>14655</v>
      </c>
      <c r="AB930">
        <v>18</v>
      </c>
      <c r="AC930">
        <v>22</v>
      </c>
      <c r="AD930">
        <v>72</v>
      </c>
      <c r="AE930">
        <v>4</v>
      </c>
      <c r="AF930">
        <v>0</v>
      </c>
      <c r="AG930">
        <v>68</v>
      </c>
      <c r="AH930">
        <v>12</v>
      </c>
      <c r="AI930">
        <v>19</v>
      </c>
      <c r="AJ930">
        <v>50</v>
      </c>
      <c r="AK930">
        <v>4</v>
      </c>
      <c r="AL930">
        <v>0</v>
      </c>
      <c r="AM930">
        <v>43</v>
      </c>
      <c r="AN930">
        <v>3</v>
      </c>
      <c r="AO930">
        <v>2</v>
      </c>
      <c r="AP930">
        <v>10</v>
      </c>
      <c r="AQ930">
        <v>2</v>
      </c>
      <c r="AR930">
        <v>0</v>
      </c>
      <c r="AS930">
        <v>11</v>
      </c>
      <c r="AT930">
        <v>3056</v>
      </c>
      <c r="AU930">
        <v>228</v>
      </c>
      <c r="AV930">
        <v>5982</v>
      </c>
      <c r="AW930">
        <v>5</v>
      </c>
      <c r="AX930">
        <v>0</v>
      </c>
      <c r="AY930">
        <v>582</v>
      </c>
      <c r="AZ930">
        <v>0</v>
      </c>
      <c r="BA930">
        <v>22836</v>
      </c>
      <c r="BB930">
        <v>0</v>
      </c>
      <c r="BC930">
        <v>0</v>
      </c>
      <c r="BD930">
        <v>23418</v>
      </c>
      <c r="BE930">
        <v>0</v>
      </c>
      <c r="BF930">
        <v>0</v>
      </c>
      <c r="BG930">
        <v>22836</v>
      </c>
      <c r="BH930">
        <v>1219</v>
      </c>
      <c r="BI930">
        <v>0</v>
      </c>
      <c r="BJ930">
        <v>1853</v>
      </c>
      <c r="BK930">
        <v>0</v>
      </c>
      <c r="BL930">
        <v>0</v>
      </c>
      <c r="BM930">
        <v>0</v>
      </c>
      <c r="BN930">
        <v>1119</v>
      </c>
      <c r="BO930">
        <v>0</v>
      </c>
      <c r="BP930">
        <v>1723</v>
      </c>
      <c r="BQ930">
        <v>1219</v>
      </c>
      <c r="BR930">
        <v>0</v>
      </c>
      <c r="BS930">
        <v>1412</v>
      </c>
      <c r="BT930">
        <v>0</v>
      </c>
      <c r="BU930">
        <v>3</v>
      </c>
      <c r="BV930">
        <v>3</v>
      </c>
      <c r="BW930">
        <v>0</v>
      </c>
      <c r="BX930">
        <v>5</v>
      </c>
      <c r="BY930">
        <v>11</v>
      </c>
      <c r="BZ930">
        <v>3</v>
      </c>
      <c r="CA930">
        <v>8</v>
      </c>
      <c r="CB930">
        <v>30</v>
      </c>
      <c r="CC930">
        <v>41</v>
      </c>
      <c r="CD930">
        <v>31</v>
      </c>
      <c r="CE930">
        <v>43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 t="s">
        <v>2</v>
      </c>
      <c r="CP930" t="s">
        <v>44</v>
      </c>
      <c r="CQ930" t="s">
        <v>864</v>
      </c>
      <c r="CR930" t="s">
        <v>865</v>
      </c>
      <c r="CS930" t="s">
        <v>642</v>
      </c>
      <c r="CT930" t="s">
        <v>860</v>
      </c>
      <c r="CU930" t="s">
        <v>852</v>
      </c>
      <c r="CV930" t="s">
        <v>643</v>
      </c>
      <c r="CW930">
        <v>2020</v>
      </c>
      <c r="CX930">
        <v>11</v>
      </c>
      <c r="CY930" t="s">
        <v>74</v>
      </c>
      <c r="CZ930" t="s">
        <v>373</v>
      </c>
      <c r="DA930" t="s">
        <v>70</v>
      </c>
      <c r="DB930" t="s">
        <v>641</v>
      </c>
      <c r="DC930" t="s">
        <v>213</v>
      </c>
      <c r="DD930" t="s">
        <v>645</v>
      </c>
      <c r="DE930" t="s">
        <v>644</v>
      </c>
      <c r="DF930">
        <v>10</v>
      </c>
      <c r="DG930" t="s">
        <v>991</v>
      </c>
      <c r="DH930" t="s">
        <v>75</v>
      </c>
      <c r="DI930" t="s">
        <v>75</v>
      </c>
      <c r="DJ930" t="s">
        <v>75</v>
      </c>
      <c r="DK930" t="s">
        <v>75</v>
      </c>
    </row>
    <row r="931" spans="1:115" x14ac:dyDescent="0.35">
      <c r="A931" t="s">
        <v>860</v>
      </c>
      <c r="B931" t="s">
        <v>985</v>
      </c>
      <c r="C931" t="s">
        <v>986</v>
      </c>
      <c r="D931" t="s">
        <v>1124</v>
      </c>
      <c r="E931" t="s">
        <v>988</v>
      </c>
      <c r="F931" t="s">
        <v>989</v>
      </c>
      <c r="G931" t="s">
        <v>242</v>
      </c>
      <c r="H931" t="s">
        <v>1024</v>
      </c>
      <c r="I931" t="s">
        <v>665</v>
      </c>
      <c r="J931" t="s">
        <v>1171</v>
      </c>
      <c r="K931" t="s">
        <v>75</v>
      </c>
      <c r="L931" t="s">
        <v>242</v>
      </c>
      <c r="M931" t="s">
        <v>242</v>
      </c>
      <c r="N931" t="s">
        <v>990</v>
      </c>
      <c r="O931">
        <v>19506</v>
      </c>
      <c r="P931">
        <v>19506</v>
      </c>
      <c r="Q931">
        <v>18586</v>
      </c>
      <c r="R931">
        <v>28928</v>
      </c>
      <c r="S931">
        <v>1087</v>
      </c>
      <c r="T931">
        <v>0</v>
      </c>
      <c r="U931">
        <v>29848</v>
      </c>
      <c r="V931">
        <v>500</v>
      </c>
      <c r="W931">
        <v>1567</v>
      </c>
      <c r="X931">
        <v>2649</v>
      </c>
      <c r="Y931">
        <v>1087</v>
      </c>
      <c r="Z931">
        <v>0</v>
      </c>
      <c r="AA931">
        <v>1582</v>
      </c>
      <c r="AB931">
        <v>19</v>
      </c>
      <c r="AC931">
        <v>15</v>
      </c>
      <c r="AD931">
        <v>50</v>
      </c>
      <c r="AE931">
        <v>24</v>
      </c>
      <c r="AF931">
        <v>0</v>
      </c>
      <c r="AG931">
        <v>54</v>
      </c>
      <c r="AH931">
        <v>10</v>
      </c>
      <c r="AI931">
        <v>9</v>
      </c>
      <c r="AJ931">
        <v>30</v>
      </c>
      <c r="AK931">
        <v>20</v>
      </c>
      <c r="AL931">
        <v>0</v>
      </c>
      <c r="AM931">
        <v>31</v>
      </c>
      <c r="AN931">
        <v>1</v>
      </c>
      <c r="AO931">
        <v>3</v>
      </c>
      <c r="AP931">
        <v>4</v>
      </c>
      <c r="AQ931">
        <v>1</v>
      </c>
      <c r="AR931">
        <v>0</v>
      </c>
      <c r="AS931">
        <v>2</v>
      </c>
      <c r="AT931">
        <v>7834</v>
      </c>
      <c r="AU931">
        <v>1557</v>
      </c>
      <c r="AV931">
        <v>19657</v>
      </c>
      <c r="AW931">
        <v>208</v>
      </c>
      <c r="AX931">
        <v>0</v>
      </c>
      <c r="AY931">
        <v>0</v>
      </c>
      <c r="AZ931">
        <v>783</v>
      </c>
      <c r="BA931">
        <v>2715</v>
      </c>
      <c r="BB931">
        <v>1</v>
      </c>
      <c r="BC931">
        <v>0</v>
      </c>
      <c r="BD931">
        <v>1932</v>
      </c>
      <c r="BE931">
        <v>0</v>
      </c>
      <c r="BF931">
        <v>0</v>
      </c>
      <c r="BG931">
        <v>1932</v>
      </c>
      <c r="BH931">
        <v>17607</v>
      </c>
      <c r="BI931">
        <v>14090</v>
      </c>
      <c r="BJ931">
        <v>26536</v>
      </c>
      <c r="BK931">
        <v>0</v>
      </c>
      <c r="BL931">
        <v>0</v>
      </c>
      <c r="BM931">
        <v>0</v>
      </c>
      <c r="BN931">
        <v>15336</v>
      </c>
      <c r="BO931">
        <v>14090</v>
      </c>
      <c r="BP931">
        <v>24096</v>
      </c>
      <c r="BQ931">
        <v>17019</v>
      </c>
      <c r="BR931">
        <v>14090</v>
      </c>
      <c r="BS931">
        <v>16327</v>
      </c>
      <c r="BT931">
        <v>14765</v>
      </c>
      <c r="BU931">
        <v>6</v>
      </c>
      <c r="BV931">
        <v>9</v>
      </c>
      <c r="BW931">
        <v>4</v>
      </c>
      <c r="BX931">
        <v>4</v>
      </c>
      <c r="BY931">
        <v>2</v>
      </c>
      <c r="BZ931">
        <v>2</v>
      </c>
      <c r="CA931">
        <v>2</v>
      </c>
      <c r="CB931">
        <v>17</v>
      </c>
      <c r="CC931">
        <v>29</v>
      </c>
      <c r="CD931">
        <v>19</v>
      </c>
      <c r="CE931">
        <v>31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 t="s">
        <v>2</v>
      </c>
      <c r="CP931" t="s">
        <v>44</v>
      </c>
      <c r="CQ931" t="s">
        <v>864</v>
      </c>
      <c r="CR931" t="s">
        <v>865</v>
      </c>
      <c r="CS931" t="s">
        <v>663</v>
      </c>
      <c r="CT931" t="s">
        <v>860</v>
      </c>
      <c r="CU931" t="s">
        <v>851</v>
      </c>
      <c r="CV931" t="s">
        <v>665</v>
      </c>
      <c r="CW931">
        <v>2020</v>
      </c>
      <c r="CX931">
        <v>7</v>
      </c>
      <c r="CY931" t="s">
        <v>74</v>
      </c>
      <c r="CZ931" t="s">
        <v>228</v>
      </c>
      <c r="DA931" t="s">
        <v>70</v>
      </c>
      <c r="DB931" t="s">
        <v>658</v>
      </c>
      <c r="DC931" t="s">
        <v>664</v>
      </c>
      <c r="DD931" t="s">
        <v>667</v>
      </c>
      <c r="DE931" t="s">
        <v>666</v>
      </c>
      <c r="DF931">
        <v>11</v>
      </c>
      <c r="DG931" t="s">
        <v>991</v>
      </c>
      <c r="DH931" t="s">
        <v>75</v>
      </c>
      <c r="DI931" t="s">
        <v>75</v>
      </c>
      <c r="DJ931" t="s">
        <v>75</v>
      </c>
      <c r="DK931" t="s">
        <v>75</v>
      </c>
    </row>
    <row r="932" spans="1:115" x14ac:dyDescent="0.35">
      <c r="A932" t="s">
        <v>860</v>
      </c>
      <c r="B932" t="s">
        <v>1139</v>
      </c>
      <c r="C932" t="s">
        <v>1140</v>
      </c>
      <c r="D932" t="s">
        <v>1247</v>
      </c>
      <c r="E932" t="s">
        <v>988</v>
      </c>
      <c r="F932" t="s">
        <v>1142</v>
      </c>
      <c r="G932" t="s">
        <v>242</v>
      </c>
      <c r="H932" t="s">
        <v>1024</v>
      </c>
      <c r="I932" t="s">
        <v>772</v>
      </c>
      <c r="J932" t="s">
        <v>1248</v>
      </c>
      <c r="K932" t="s">
        <v>75</v>
      </c>
      <c r="L932" t="s">
        <v>242</v>
      </c>
      <c r="M932" t="s">
        <v>242</v>
      </c>
      <c r="N932" t="s">
        <v>990</v>
      </c>
      <c r="O932">
        <v>73169</v>
      </c>
      <c r="P932">
        <v>73169</v>
      </c>
      <c r="Q932">
        <v>37811</v>
      </c>
      <c r="R932">
        <v>189581</v>
      </c>
      <c r="S932">
        <v>134194</v>
      </c>
      <c r="T932">
        <v>75867</v>
      </c>
      <c r="U932">
        <v>224939</v>
      </c>
      <c r="V932">
        <v>21076</v>
      </c>
      <c r="W932">
        <v>14496</v>
      </c>
      <c r="X932">
        <v>51942</v>
      </c>
      <c r="Y932">
        <v>47254</v>
      </c>
      <c r="Z932">
        <v>75867</v>
      </c>
      <c r="AA932">
        <v>58522</v>
      </c>
      <c r="AB932">
        <v>13</v>
      </c>
      <c r="AC932">
        <v>45</v>
      </c>
      <c r="AD932">
        <v>110</v>
      </c>
      <c r="AE932">
        <v>85</v>
      </c>
      <c r="AF932">
        <v>53</v>
      </c>
      <c r="AG932">
        <v>78</v>
      </c>
      <c r="AH932">
        <v>11</v>
      </c>
      <c r="AI932">
        <v>33</v>
      </c>
      <c r="AJ932">
        <v>80</v>
      </c>
      <c r="AK932">
        <v>72</v>
      </c>
      <c r="AL932">
        <v>50</v>
      </c>
      <c r="AM932">
        <v>58</v>
      </c>
      <c r="AN932">
        <v>3</v>
      </c>
      <c r="AO932">
        <v>9</v>
      </c>
      <c r="AP932">
        <v>19</v>
      </c>
      <c r="AQ932">
        <v>17</v>
      </c>
      <c r="AR932">
        <v>23</v>
      </c>
      <c r="AS932">
        <v>13</v>
      </c>
      <c r="AT932">
        <v>50072</v>
      </c>
      <c r="AU932">
        <v>33391</v>
      </c>
      <c r="AV932">
        <v>163908</v>
      </c>
      <c r="AW932">
        <v>105747</v>
      </c>
      <c r="AX932">
        <v>30296</v>
      </c>
      <c r="AY932">
        <v>11968</v>
      </c>
      <c r="AZ932">
        <v>5028</v>
      </c>
      <c r="BA932">
        <v>32781</v>
      </c>
      <c r="BB932">
        <v>13886</v>
      </c>
      <c r="BC932">
        <v>0</v>
      </c>
      <c r="BD932">
        <v>39721</v>
      </c>
      <c r="BE932">
        <v>0</v>
      </c>
      <c r="BF932">
        <v>0</v>
      </c>
      <c r="BG932">
        <v>17391</v>
      </c>
      <c r="BH932">
        <v>32462</v>
      </c>
      <c r="BI932">
        <v>21433</v>
      </c>
      <c r="BJ932">
        <v>141324</v>
      </c>
      <c r="BK932">
        <v>0</v>
      </c>
      <c r="BL932">
        <v>0</v>
      </c>
      <c r="BM932">
        <v>0</v>
      </c>
      <c r="BN932">
        <v>29669</v>
      </c>
      <c r="BO932">
        <v>21433</v>
      </c>
      <c r="BP932">
        <v>131386</v>
      </c>
      <c r="BQ932">
        <v>32462</v>
      </c>
      <c r="BR932">
        <v>21433</v>
      </c>
      <c r="BS932">
        <v>35916</v>
      </c>
      <c r="BT932">
        <v>23224</v>
      </c>
      <c r="BU932">
        <v>41</v>
      </c>
      <c r="BV932">
        <v>39</v>
      </c>
      <c r="BW932">
        <v>24</v>
      </c>
      <c r="BX932">
        <v>12</v>
      </c>
      <c r="BY932">
        <v>13</v>
      </c>
      <c r="BZ932">
        <v>6</v>
      </c>
      <c r="CA932">
        <v>7</v>
      </c>
      <c r="CB932">
        <v>44</v>
      </c>
      <c r="CC932">
        <v>57</v>
      </c>
      <c r="CD932">
        <v>44</v>
      </c>
      <c r="CE932">
        <v>58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 t="s">
        <v>2</v>
      </c>
      <c r="CP932" t="s">
        <v>44</v>
      </c>
      <c r="CQ932" t="s">
        <v>864</v>
      </c>
      <c r="CR932" t="s">
        <v>865</v>
      </c>
      <c r="CS932" t="s">
        <v>770</v>
      </c>
      <c r="CT932" t="s">
        <v>860</v>
      </c>
      <c r="CU932" t="s">
        <v>857</v>
      </c>
      <c r="CV932" t="s">
        <v>772</v>
      </c>
      <c r="CW932">
        <v>2018</v>
      </c>
      <c r="CX932">
        <v>12</v>
      </c>
      <c r="CY932" t="s">
        <v>74</v>
      </c>
      <c r="CZ932" t="s">
        <v>775</v>
      </c>
      <c r="DA932" t="s">
        <v>70</v>
      </c>
      <c r="DB932" t="s">
        <v>769</v>
      </c>
      <c r="DC932" t="s">
        <v>771</v>
      </c>
      <c r="DD932" t="s">
        <v>774</v>
      </c>
      <c r="DE932" t="s">
        <v>773</v>
      </c>
      <c r="DF932">
        <v>51</v>
      </c>
      <c r="DG932" t="s">
        <v>991</v>
      </c>
      <c r="DH932" t="s">
        <v>75</v>
      </c>
      <c r="DI932" t="s">
        <v>75</v>
      </c>
      <c r="DJ932" t="s">
        <v>75</v>
      </c>
      <c r="DK932" t="s">
        <v>75</v>
      </c>
    </row>
    <row r="933" spans="1:115" x14ac:dyDescent="0.35">
      <c r="A933" t="s">
        <v>860</v>
      </c>
      <c r="B933" t="s">
        <v>1139</v>
      </c>
      <c r="C933" t="s">
        <v>1140</v>
      </c>
      <c r="D933" t="s">
        <v>1247</v>
      </c>
      <c r="E933" t="s">
        <v>988</v>
      </c>
      <c r="F933" t="s">
        <v>1142</v>
      </c>
      <c r="G933" t="s">
        <v>242</v>
      </c>
      <c r="H933" t="s">
        <v>1024</v>
      </c>
      <c r="I933" t="s">
        <v>772</v>
      </c>
      <c r="J933" t="s">
        <v>1248</v>
      </c>
      <c r="K933" t="s">
        <v>75</v>
      </c>
      <c r="L933" t="s">
        <v>242</v>
      </c>
      <c r="M933" t="s">
        <v>242</v>
      </c>
      <c r="N933" t="s">
        <v>990</v>
      </c>
      <c r="O933">
        <v>54093</v>
      </c>
      <c r="P933">
        <v>54093</v>
      </c>
      <c r="Q933">
        <v>12630</v>
      </c>
      <c r="R933">
        <v>102648</v>
      </c>
      <c r="S933">
        <v>0</v>
      </c>
      <c r="T933">
        <v>0</v>
      </c>
      <c r="U933">
        <v>144111</v>
      </c>
      <c r="V933">
        <v>41303</v>
      </c>
      <c r="W933">
        <v>12630</v>
      </c>
      <c r="X933">
        <v>102648</v>
      </c>
      <c r="Y933">
        <v>0</v>
      </c>
      <c r="Z933">
        <v>0</v>
      </c>
      <c r="AA933">
        <v>131321</v>
      </c>
      <c r="AB933">
        <v>17</v>
      </c>
      <c r="AC933">
        <v>33</v>
      </c>
      <c r="AD933">
        <v>164</v>
      </c>
      <c r="AE933">
        <v>0</v>
      </c>
      <c r="AF933">
        <v>0</v>
      </c>
      <c r="AG933">
        <v>148</v>
      </c>
      <c r="AH933">
        <v>14</v>
      </c>
      <c r="AI933">
        <v>25</v>
      </c>
      <c r="AJ933">
        <v>139</v>
      </c>
      <c r="AK933">
        <v>0</v>
      </c>
      <c r="AL933">
        <v>0</v>
      </c>
      <c r="AM933">
        <v>128</v>
      </c>
      <c r="AN933">
        <v>10</v>
      </c>
      <c r="AO933">
        <v>6</v>
      </c>
      <c r="AP933">
        <v>24</v>
      </c>
      <c r="AQ933">
        <v>0</v>
      </c>
      <c r="AR933">
        <v>0</v>
      </c>
      <c r="AS933">
        <v>28</v>
      </c>
      <c r="AT933">
        <v>28430</v>
      </c>
      <c r="AU933">
        <v>1268</v>
      </c>
      <c r="AV933">
        <v>60349</v>
      </c>
      <c r="AW933">
        <v>0</v>
      </c>
      <c r="AX933">
        <v>0</v>
      </c>
      <c r="AY933">
        <v>0</v>
      </c>
      <c r="AZ933">
        <v>0</v>
      </c>
      <c r="BA933">
        <v>27005</v>
      </c>
      <c r="BB933">
        <v>0</v>
      </c>
      <c r="BC933">
        <v>0</v>
      </c>
      <c r="BD933">
        <v>27005</v>
      </c>
      <c r="BE933">
        <v>0</v>
      </c>
      <c r="BF933">
        <v>0</v>
      </c>
      <c r="BG933">
        <v>27005</v>
      </c>
      <c r="BH933">
        <v>11329</v>
      </c>
      <c r="BI933">
        <v>0</v>
      </c>
      <c r="BJ933">
        <v>11329</v>
      </c>
      <c r="BK933">
        <v>0</v>
      </c>
      <c r="BL933">
        <v>0</v>
      </c>
      <c r="BM933">
        <v>0</v>
      </c>
      <c r="BN933">
        <v>10523</v>
      </c>
      <c r="BO933">
        <v>0</v>
      </c>
      <c r="BP933">
        <v>10523</v>
      </c>
      <c r="BQ933">
        <v>11329</v>
      </c>
      <c r="BR933">
        <v>0</v>
      </c>
      <c r="BS933">
        <v>11871</v>
      </c>
      <c r="BT933">
        <v>0</v>
      </c>
      <c r="BU933">
        <v>5</v>
      </c>
      <c r="BV933">
        <v>5</v>
      </c>
      <c r="BW933">
        <v>0</v>
      </c>
      <c r="BX933">
        <v>17</v>
      </c>
      <c r="BY933">
        <v>29</v>
      </c>
      <c r="BZ933">
        <v>4</v>
      </c>
      <c r="CA933">
        <v>14</v>
      </c>
      <c r="CB933">
        <v>39</v>
      </c>
      <c r="CC933">
        <v>125</v>
      </c>
      <c r="CD933">
        <v>39</v>
      </c>
      <c r="CE933">
        <v>126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 t="s">
        <v>2</v>
      </c>
      <c r="CP933" t="s">
        <v>44</v>
      </c>
      <c r="CQ933" t="s">
        <v>864</v>
      </c>
      <c r="CR933" t="s">
        <v>865</v>
      </c>
      <c r="CS933" t="s">
        <v>776</v>
      </c>
      <c r="CT933" t="s">
        <v>860</v>
      </c>
      <c r="CU933" t="s">
        <v>857</v>
      </c>
      <c r="CV933" t="s">
        <v>777</v>
      </c>
      <c r="CW933">
        <v>2021</v>
      </c>
      <c r="CX933">
        <v>1</v>
      </c>
      <c r="CY933" t="s">
        <v>74</v>
      </c>
      <c r="CZ933" t="s">
        <v>775</v>
      </c>
      <c r="DA933" t="s">
        <v>70</v>
      </c>
      <c r="DB933" t="s">
        <v>769</v>
      </c>
      <c r="DC933" t="s">
        <v>771</v>
      </c>
      <c r="DD933" t="s">
        <v>774</v>
      </c>
      <c r="DE933" t="s">
        <v>773</v>
      </c>
      <c r="DF933">
        <v>27</v>
      </c>
      <c r="DG933" t="s">
        <v>991</v>
      </c>
      <c r="DH933" t="s">
        <v>75</v>
      </c>
      <c r="DI933" t="s">
        <v>75</v>
      </c>
      <c r="DJ933" t="s">
        <v>75</v>
      </c>
      <c r="DK933" t="s">
        <v>75</v>
      </c>
    </row>
    <row r="934" spans="1:115" x14ac:dyDescent="0.35">
      <c r="A934" t="s">
        <v>860</v>
      </c>
      <c r="B934" t="s">
        <v>1010</v>
      </c>
      <c r="C934" t="s">
        <v>1011</v>
      </c>
      <c r="D934" t="s">
        <v>1013</v>
      </c>
      <c r="E934" t="s">
        <v>988</v>
      </c>
      <c r="F934" t="s">
        <v>1013</v>
      </c>
      <c r="G934" t="s">
        <v>242</v>
      </c>
      <c r="H934" t="s">
        <v>1024</v>
      </c>
      <c r="I934" t="s">
        <v>1254</v>
      </c>
      <c r="J934" t="s">
        <v>1255</v>
      </c>
      <c r="K934" t="s">
        <v>75</v>
      </c>
      <c r="L934" t="s">
        <v>242</v>
      </c>
      <c r="M934" t="s">
        <v>242</v>
      </c>
      <c r="N934" t="s">
        <v>990</v>
      </c>
      <c r="O934">
        <v>10675</v>
      </c>
      <c r="P934">
        <v>10675</v>
      </c>
      <c r="Q934">
        <v>8746</v>
      </c>
      <c r="R934">
        <v>32127</v>
      </c>
      <c r="S934">
        <v>14842</v>
      </c>
      <c r="T934">
        <v>798</v>
      </c>
      <c r="U934">
        <v>34056</v>
      </c>
      <c r="V934">
        <v>825</v>
      </c>
      <c r="W934">
        <v>1549</v>
      </c>
      <c r="X934">
        <v>12452</v>
      </c>
      <c r="Y934">
        <v>14842</v>
      </c>
      <c r="Z934">
        <v>798</v>
      </c>
      <c r="AA934">
        <v>11728</v>
      </c>
      <c r="AB934">
        <v>19</v>
      </c>
      <c r="AC934">
        <v>21</v>
      </c>
      <c r="AD934">
        <v>97</v>
      </c>
      <c r="AE934">
        <v>59</v>
      </c>
      <c r="AF934">
        <v>54</v>
      </c>
      <c r="AG934">
        <v>95</v>
      </c>
      <c r="AH934">
        <v>15</v>
      </c>
      <c r="AI934">
        <v>13</v>
      </c>
      <c r="AJ934">
        <v>70</v>
      </c>
      <c r="AK934">
        <v>43</v>
      </c>
      <c r="AL934">
        <v>41</v>
      </c>
      <c r="AM934">
        <v>72</v>
      </c>
      <c r="AN934">
        <v>1</v>
      </c>
      <c r="AO934">
        <v>1</v>
      </c>
      <c r="AP934">
        <v>12</v>
      </c>
      <c r="AQ934">
        <v>10</v>
      </c>
      <c r="AR934">
        <v>1</v>
      </c>
      <c r="AS934">
        <v>12</v>
      </c>
      <c r="AT934">
        <v>7466</v>
      </c>
      <c r="AU934">
        <v>3894</v>
      </c>
      <c r="AV934">
        <v>24937</v>
      </c>
      <c r="AW934">
        <v>8987</v>
      </c>
      <c r="AX934">
        <v>111</v>
      </c>
      <c r="AY934">
        <v>0</v>
      </c>
      <c r="AZ934">
        <v>0</v>
      </c>
      <c r="BA934">
        <v>3143</v>
      </c>
      <c r="BB934">
        <v>0</v>
      </c>
      <c r="BC934">
        <v>0</v>
      </c>
      <c r="BD934">
        <v>3143</v>
      </c>
      <c r="BE934">
        <v>0</v>
      </c>
      <c r="BF934">
        <v>0</v>
      </c>
      <c r="BG934">
        <v>3143</v>
      </c>
      <c r="BH934">
        <v>5794</v>
      </c>
      <c r="BI934">
        <v>5503</v>
      </c>
      <c r="BJ934">
        <v>16964</v>
      </c>
      <c r="BK934">
        <v>0</v>
      </c>
      <c r="BL934">
        <v>0</v>
      </c>
      <c r="BM934">
        <v>0</v>
      </c>
      <c r="BN934">
        <v>5449</v>
      </c>
      <c r="BO934">
        <v>5503</v>
      </c>
      <c r="BP934">
        <v>10449</v>
      </c>
      <c r="BQ934">
        <v>5794</v>
      </c>
      <c r="BR934">
        <v>5503</v>
      </c>
      <c r="BS934">
        <v>6574</v>
      </c>
      <c r="BT934">
        <v>5982</v>
      </c>
      <c r="BU934">
        <v>7</v>
      </c>
      <c r="BV934">
        <v>7</v>
      </c>
      <c r="BW934">
        <v>2</v>
      </c>
      <c r="BX934">
        <v>2</v>
      </c>
      <c r="BY934">
        <v>12</v>
      </c>
      <c r="BZ934">
        <v>0</v>
      </c>
      <c r="CA934">
        <v>5</v>
      </c>
      <c r="CB934">
        <v>28</v>
      </c>
      <c r="CC934">
        <v>70</v>
      </c>
      <c r="CD934">
        <v>28</v>
      </c>
      <c r="CE934">
        <v>72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 t="s">
        <v>2</v>
      </c>
      <c r="CP934" t="s">
        <v>44</v>
      </c>
      <c r="CQ934" t="s">
        <v>864</v>
      </c>
      <c r="CR934" t="s">
        <v>865</v>
      </c>
      <c r="CS934" t="s">
        <v>801</v>
      </c>
      <c r="CT934" t="s">
        <v>860</v>
      </c>
      <c r="CU934" t="s">
        <v>854</v>
      </c>
      <c r="CV934" t="s">
        <v>803</v>
      </c>
      <c r="CW934">
        <v>2019</v>
      </c>
      <c r="CX934">
        <v>1</v>
      </c>
      <c r="CY934" t="s">
        <v>74</v>
      </c>
      <c r="CZ934" t="s">
        <v>806</v>
      </c>
      <c r="DA934" t="s">
        <v>70</v>
      </c>
      <c r="DB934" t="s">
        <v>800</v>
      </c>
      <c r="DC934" t="s">
        <v>802</v>
      </c>
      <c r="DD934" t="s">
        <v>805</v>
      </c>
      <c r="DE934" t="s">
        <v>804</v>
      </c>
      <c r="DF934">
        <v>10</v>
      </c>
      <c r="DG934" t="s">
        <v>991</v>
      </c>
      <c r="DH934" t="s">
        <v>75</v>
      </c>
      <c r="DI934" t="s">
        <v>75</v>
      </c>
      <c r="DJ934" t="s">
        <v>75</v>
      </c>
      <c r="DK934" t="s">
        <v>75</v>
      </c>
    </row>
    <row r="935" spans="1:115" x14ac:dyDescent="0.35">
      <c r="A935" t="s">
        <v>860</v>
      </c>
      <c r="B935" t="s">
        <v>1010</v>
      </c>
      <c r="C935" t="s">
        <v>1256</v>
      </c>
      <c r="D935" t="s">
        <v>1264</v>
      </c>
      <c r="E935" t="s">
        <v>988</v>
      </c>
      <c r="F935" t="s">
        <v>1258</v>
      </c>
      <c r="G935" t="s">
        <v>242</v>
      </c>
      <c r="H935" t="s">
        <v>1024</v>
      </c>
      <c r="I935" t="s">
        <v>1288</v>
      </c>
      <c r="J935" t="s">
        <v>1289</v>
      </c>
      <c r="K935" t="s">
        <v>75</v>
      </c>
      <c r="L935" t="s">
        <v>242</v>
      </c>
      <c r="M935" t="s">
        <v>1288</v>
      </c>
      <c r="N935" t="s">
        <v>990</v>
      </c>
      <c r="O935">
        <v>43072</v>
      </c>
      <c r="P935">
        <v>43072</v>
      </c>
      <c r="Q935">
        <v>46972</v>
      </c>
      <c r="R935">
        <v>183093</v>
      </c>
      <c r="S935">
        <v>45236</v>
      </c>
      <c r="T935">
        <v>0</v>
      </c>
      <c r="U935">
        <v>179193</v>
      </c>
      <c r="V935">
        <v>16907</v>
      </c>
      <c r="W935">
        <v>39808</v>
      </c>
      <c r="X935">
        <v>132292</v>
      </c>
      <c r="Y935">
        <v>45236</v>
      </c>
      <c r="Z935">
        <v>0</v>
      </c>
      <c r="AA935">
        <v>109391</v>
      </c>
      <c r="AB935">
        <v>49</v>
      </c>
      <c r="AC935">
        <v>50</v>
      </c>
      <c r="AD935">
        <v>148</v>
      </c>
      <c r="AE935">
        <v>44</v>
      </c>
      <c r="AF935">
        <v>4</v>
      </c>
      <c r="AG935">
        <v>147</v>
      </c>
      <c r="AH935">
        <v>39</v>
      </c>
      <c r="AI935">
        <v>31</v>
      </c>
      <c r="AJ935">
        <v>101</v>
      </c>
      <c r="AK935">
        <v>36</v>
      </c>
      <c r="AL935">
        <v>2</v>
      </c>
      <c r="AM935">
        <v>109</v>
      </c>
      <c r="AN935">
        <v>5</v>
      </c>
      <c r="AO935">
        <v>13</v>
      </c>
      <c r="AP935">
        <v>44</v>
      </c>
      <c r="AQ935">
        <v>18</v>
      </c>
      <c r="AR935">
        <v>0</v>
      </c>
      <c r="AS935">
        <v>36</v>
      </c>
      <c r="AT935">
        <v>51191</v>
      </c>
      <c r="AU935">
        <v>17896</v>
      </c>
      <c r="AV935">
        <v>114195</v>
      </c>
      <c r="AW935">
        <v>23223</v>
      </c>
      <c r="AX935">
        <v>0</v>
      </c>
      <c r="AY935">
        <v>60037</v>
      </c>
      <c r="AZ935">
        <v>0</v>
      </c>
      <c r="BA935">
        <v>3296</v>
      </c>
      <c r="BB935">
        <v>0</v>
      </c>
      <c r="BC935">
        <v>0</v>
      </c>
      <c r="BD935">
        <v>63333</v>
      </c>
      <c r="BE935">
        <v>0</v>
      </c>
      <c r="BF935">
        <v>0</v>
      </c>
      <c r="BG935">
        <v>3296</v>
      </c>
      <c r="BH935">
        <v>24477</v>
      </c>
      <c r="BI935">
        <v>0</v>
      </c>
      <c r="BJ935">
        <v>54715</v>
      </c>
      <c r="BK935">
        <v>0</v>
      </c>
      <c r="BL935">
        <v>0</v>
      </c>
      <c r="BM935">
        <v>0</v>
      </c>
      <c r="BN935">
        <v>15981</v>
      </c>
      <c r="BO935">
        <v>0</v>
      </c>
      <c r="BP935">
        <v>46036</v>
      </c>
      <c r="BQ935">
        <v>16706</v>
      </c>
      <c r="BR935">
        <v>0</v>
      </c>
      <c r="BS935">
        <v>17866</v>
      </c>
      <c r="BT935">
        <v>0</v>
      </c>
      <c r="BU935">
        <v>19</v>
      </c>
      <c r="BV935">
        <v>15</v>
      </c>
      <c r="BW935">
        <v>0</v>
      </c>
      <c r="BX935">
        <v>18</v>
      </c>
      <c r="BY935">
        <v>36</v>
      </c>
      <c r="BZ935">
        <v>3</v>
      </c>
      <c r="CA935">
        <v>10</v>
      </c>
      <c r="CB935">
        <v>69</v>
      </c>
      <c r="CC935">
        <v>108</v>
      </c>
      <c r="CD935">
        <v>70</v>
      </c>
      <c r="CE935">
        <v>109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 t="s">
        <v>2</v>
      </c>
      <c r="CP935" t="s">
        <v>44</v>
      </c>
      <c r="CQ935" t="s">
        <v>864</v>
      </c>
      <c r="CR935" t="s">
        <v>865</v>
      </c>
      <c r="CS935" t="s">
        <v>837</v>
      </c>
      <c r="CT935" t="s">
        <v>860</v>
      </c>
      <c r="CU935" t="s">
        <v>854</v>
      </c>
      <c r="CV935" t="s">
        <v>1288</v>
      </c>
      <c r="CW935">
        <v>2019</v>
      </c>
      <c r="CX935">
        <v>9</v>
      </c>
      <c r="CY935" t="s">
        <v>74</v>
      </c>
      <c r="CZ935" t="s">
        <v>234</v>
      </c>
      <c r="DA935" t="s">
        <v>70</v>
      </c>
      <c r="DB935" t="s">
        <v>837</v>
      </c>
      <c r="DC935" t="s">
        <v>838</v>
      </c>
      <c r="DD935" t="s">
        <v>840</v>
      </c>
      <c r="DE935" t="s">
        <v>839</v>
      </c>
      <c r="DF935">
        <v>40</v>
      </c>
      <c r="DG935" t="s">
        <v>991</v>
      </c>
      <c r="DH935" t="s">
        <v>75</v>
      </c>
      <c r="DI935" t="s">
        <v>75</v>
      </c>
      <c r="DJ935" t="s">
        <v>75</v>
      </c>
      <c r="DK935" t="s">
        <v>75</v>
      </c>
    </row>
    <row r="936" spans="1:115" x14ac:dyDescent="0.35">
      <c r="A936" t="s">
        <v>860</v>
      </c>
      <c r="B936" t="s">
        <v>985</v>
      </c>
      <c r="C936" t="s">
        <v>986</v>
      </c>
      <c r="D936" t="s">
        <v>992</v>
      </c>
      <c r="E936" t="s">
        <v>988</v>
      </c>
      <c r="F936" t="s">
        <v>989</v>
      </c>
      <c r="G936" t="s">
        <v>242</v>
      </c>
      <c r="H936" t="s">
        <v>1024</v>
      </c>
      <c r="I936" t="s">
        <v>726</v>
      </c>
      <c r="J936" t="s">
        <v>1205</v>
      </c>
      <c r="K936" t="s">
        <v>75</v>
      </c>
      <c r="L936" t="s">
        <v>242</v>
      </c>
      <c r="M936" t="s">
        <v>726</v>
      </c>
      <c r="N936" t="s">
        <v>990</v>
      </c>
      <c r="O936">
        <v>554</v>
      </c>
      <c r="P936">
        <v>554</v>
      </c>
      <c r="Q936">
        <v>83</v>
      </c>
      <c r="R936">
        <v>3011</v>
      </c>
      <c r="S936">
        <v>1878</v>
      </c>
      <c r="T936">
        <v>0</v>
      </c>
      <c r="U936">
        <v>3482</v>
      </c>
      <c r="V936">
        <v>554</v>
      </c>
      <c r="W936">
        <v>83</v>
      </c>
      <c r="X936">
        <v>2055</v>
      </c>
      <c r="Y936">
        <v>1878</v>
      </c>
      <c r="Z936">
        <v>0</v>
      </c>
      <c r="AA936">
        <v>2526</v>
      </c>
      <c r="AB936">
        <v>1</v>
      </c>
      <c r="AC936">
        <v>3</v>
      </c>
      <c r="AD936">
        <v>8</v>
      </c>
      <c r="AE936">
        <v>13</v>
      </c>
      <c r="AF936">
        <v>0</v>
      </c>
      <c r="AG936">
        <v>6</v>
      </c>
      <c r="AH936">
        <v>1</v>
      </c>
      <c r="AI936">
        <v>3</v>
      </c>
      <c r="AJ936">
        <v>8</v>
      </c>
      <c r="AK936">
        <v>12</v>
      </c>
      <c r="AL936">
        <v>0</v>
      </c>
      <c r="AM936">
        <v>6</v>
      </c>
      <c r="AN936">
        <v>1</v>
      </c>
      <c r="AO936">
        <v>0</v>
      </c>
      <c r="AP936">
        <v>1</v>
      </c>
      <c r="AQ936">
        <v>4</v>
      </c>
      <c r="AR936">
        <v>0</v>
      </c>
      <c r="AS936">
        <v>2</v>
      </c>
      <c r="AT936">
        <v>725</v>
      </c>
      <c r="AU936">
        <v>546</v>
      </c>
      <c r="AV936">
        <v>2876</v>
      </c>
      <c r="AW936">
        <v>652</v>
      </c>
      <c r="AX936">
        <v>0</v>
      </c>
      <c r="AY936">
        <v>0</v>
      </c>
      <c r="AZ936">
        <v>0</v>
      </c>
      <c r="BA936">
        <v>33021</v>
      </c>
      <c r="BB936">
        <v>0</v>
      </c>
      <c r="BC936">
        <v>0</v>
      </c>
      <c r="BD936">
        <v>33021</v>
      </c>
      <c r="BE936">
        <v>0</v>
      </c>
      <c r="BF936">
        <v>0</v>
      </c>
      <c r="BG936">
        <v>33021</v>
      </c>
      <c r="BH936">
        <v>0</v>
      </c>
      <c r="BI936">
        <v>0</v>
      </c>
      <c r="BJ936">
        <v>1878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910</v>
      </c>
      <c r="BQ936">
        <v>0</v>
      </c>
      <c r="BR936">
        <v>0</v>
      </c>
      <c r="BS936">
        <v>0</v>
      </c>
      <c r="BT936">
        <v>0</v>
      </c>
      <c r="BU936">
        <v>3</v>
      </c>
      <c r="BV936">
        <v>2</v>
      </c>
      <c r="BW936">
        <v>0</v>
      </c>
      <c r="BX936">
        <v>1</v>
      </c>
      <c r="BY936">
        <v>2</v>
      </c>
      <c r="BZ936">
        <v>1</v>
      </c>
      <c r="CA936">
        <v>1</v>
      </c>
      <c r="CB936">
        <v>4</v>
      </c>
      <c r="CC936">
        <v>6</v>
      </c>
      <c r="CD936">
        <v>4</v>
      </c>
      <c r="CE936">
        <v>6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 t="s">
        <v>2</v>
      </c>
      <c r="CP936" t="s">
        <v>44</v>
      </c>
      <c r="CQ936" t="s">
        <v>868</v>
      </c>
      <c r="CR936" t="s">
        <v>869</v>
      </c>
      <c r="CS936" t="s">
        <v>725</v>
      </c>
      <c r="CT936" t="s">
        <v>860</v>
      </c>
      <c r="CU936" t="s">
        <v>851</v>
      </c>
      <c r="CV936" t="s">
        <v>726</v>
      </c>
      <c r="CW936">
        <v>2020</v>
      </c>
      <c r="CX936">
        <v>5</v>
      </c>
      <c r="CY936" t="s">
        <v>74</v>
      </c>
      <c r="CZ936" t="s">
        <v>76</v>
      </c>
      <c r="DA936" t="s">
        <v>70</v>
      </c>
      <c r="DB936" t="s">
        <v>725</v>
      </c>
      <c r="DC936" t="s">
        <v>156</v>
      </c>
      <c r="DD936" t="s">
        <v>728</v>
      </c>
      <c r="DE936" t="s">
        <v>727</v>
      </c>
      <c r="DF936">
        <v>4</v>
      </c>
      <c r="DG936" t="s">
        <v>991</v>
      </c>
      <c r="DH936" t="s">
        <v>75</v>
      </c>
      <c r="DI936" t="s">
        <v>75</v>
      </c>
      <c r="DJ936" t="s">
        <v>75</v>
      </c>
      <c r="DK936" t="s">
        <v>75</v>
      </c>
    </row>
    <row r="937" spans="1:115" x14ac:dyDescent="0.35">
      <c r="A937" t="s">
        <v>860</v>
      </c>
      <c r="B937" t="s">
        <v>994</v>
      </c>
      <c r="C937" t="s">
        <v>1093</v>
      </c>
      <c r="D937" t="s">
        <v>1100</v>
      </c>
      <c r="E937" t="s">
        <v>988</v>
      </c>
      <c r="F937" t="s">
        <v>1095</v>
      </c>
      <c r="G937" t="s">
        <v>242</v>
      </c>
      <c r="H937" t="s">
        <v>1024</v>
      </c>
      <c r="I937" t="s">
        <v>593</v>
      </c>
      <c r="J937" t="s">
        <v>1102</v>
      </c>
      <c r="K937" t="s">
        <v>75</v>
      </c>
      <c r="L937" t="s">
        <v>242</v>
      </c>
      <c r="M937" t="s">
        <v>242</v>
      </c>
      <c r="N937" t="s">
        <v>990</v>
      </c>
      <c r="O937">
        <v>44558</v>
      </c>
      <c r="P937">
        <v>44558</v>
      </c>
      <c r="Q937">
        <v>39388</v>
      </c>
      <c r="R937">
        <v>181690</v>
      </c>
      <c r="S937">
        <v>134412</v>
      </c>
      <c r="T937">
        <v>0</v>
      </c>
      <c r="U937">
        <v>186860</v>
      </c>
      <c r="V937">
        <v>34995</v>
      </c>
      <c r="W937">
        <v>39388</v>
      </c>
      <c r="X937">
        <v>80464</v>
      </c>
      <c r="Y937">
        <v>134412</v>
      </c>
      <c r="Z937">
        <v>0</v>
      </c>
      <c r="AA937">
        <v>76071</v>
      </c>
      <c r="AB937">
        <v>3</v>
      </c>
      <c r="AC937">
        <v>9</v>
      </c>
      <c r="AD937">
        <v>26</v>
      </c>
      <c r="AE937">
        <v>6</v>
      </c>
      <c r="AF937">
        <v>0</v>
      </c>
      <c r="AG937">
        <v>20</v>
      </c>
      <c r="AH937">
        <v>2</v>
      </c>
      <c r="AI937">
        <v>8</v>
      </c>
      <c r="AJ937">
        <v>19</v>
      </c>
      <c r="AK937">
        <v>5</v>
      </c>
      <c r="AL937">
        <v>0</v>
      </c>
      <c r="AM937">
        <v>13</v>
      </c>
      <c r="AN937">
        <v>1</v>
      </c>
      <c r="AO937">
        <v>5</v>
      </c>
      <c r="AP937">
        <v>8</v>
      </c>
      <c r="AQ937">
        <v>3</v>
      </c>
      <c r="AR937">
        <v>0</v>
      </c>
      <c r="AS937">
        <v>4</v>
      </c>
      <c r="AT937">
        <v>43863</v>
      </c>
      <c r="AU937">
        <v>38177</v>
      </c>
      <c r="AV937">
        <v>174796</v>
      </c>
      <c r="AW937">
        <v>13866</v>
      </c>
      <c r="AX937">
        <v>0</v>
      </c>
      <c r="AY937">
        <v>20867</v>
      </c>
      <c r="AZ937">
        <v>0</v>
      </c>
      <c r="BA937">
        <v>1480205</v>
      </c>
      <c r="BB937">
        <v>0</v>
      </c>
      <c r="BC937">
        <v>0</v>
      </c>
      <c r="BD937">
        <v>1501072</v>
      </c>
      <c r="BE937">
        <v>0</v>
      </c>
      <c r="BF937">
        <v>0</v>
      </c>
      <c r="BG937">
        <v>1480205</v>
      </c>
      <c r="BH937">
        <v>9563</v>
      </c>
      <c r="BI937">
        <v>0</v>
      </c>
      <c r="BJ937">
        <v>110789</v>
      </c>
      <c r="BK937">
        <v>0</v>
      </c>
      <c r="BL937">
        <v>0</v>
      </c>
      <c r="BM937">
        <v>0</v>
      </c>
      <c r="BN937">
        <v>9253</v>
      </c>
      <c r="BO937">
        <v>0</v>
      </c>
      <c r="BP937">
        <v>109125</v>
      </c>
      <c r="BQ937">
        <v>9563</v>
      </c>
      <c r="BR937">
        <v>0</v>
      </c>
      <c r="BS937">
        <v>9563</v>
      </c>
      <c r="BT937">
        <v>0</v>
      </c>
      <c r="BU937">
        <v>8</v>
      </c>
      <c r="BV937">
        <v>4</v>
      </c>
      <c r="BW937">
        <v>0</v>
      </c>
      <c r="BX937">
        <v>6</v>
      </c>
      <c r="BY937">
        <v>4</v>
      </c>
      <c r="BZ937">
        <v>4</v>
      </c>
      <c r="CA937">
        <v>2</v>
      </c>
      <c r="CB937">
        <v>7</v>
      </c>
      <c r="CC937">
        <v>9</v>
      </c>
      <c r="CD937">
        <v>10</v>
      </c>
      <c r="CE937">
        <v>13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 t="s">
        <v>2</v>
      </c>
      <c r="CP937" t="s">
        <v>44</v>
      </c>
      <c r="CQ937" t="s">
        <v>868</v>
      </c>
      <c r="CR937" t="s">
        <v>869</v>
      </c>
      <c r="CS937" t="s">
        <v>592</v>
      </c>
      <c r="CT937" t="s">
        <v>860</v>
      </c>
      <c r="CU937" t="s">
        <v>852</v>
      </c>
      <c r="CV937" t="s">
        <v>593</v>
      </c>
      <c r="CW937">
        <v>2020</v>
      </c>
      <c r="CX937">
        <v>5</v>
      </c>
      <c r="CY937" t="s">
        <v>74</v>
      </c>
      <c r="CZ937" t="s">
        <v>591</v>
      </c>
      <c r="DA937" t="s">
        <v>70</v>
      </c>
      <c r="DB937" t="s">
        <v>585</v>
      </c>
      <c r="DC937" t="s">
        <v>587</v>
      </c>
      <c r="DD937" t="s">
        <v>595</v>
      </c>
      <c r="DE937" t="s">
        <v>594</v>
      </c>
      <c r="DF937">
        <v>7</v>
      </c>
      <c r="DG937" t="s">
        <v>991</v>
      </c>
      <c r="DH937" t="s">
        <v>75</v>
      </c>
      <c r="DI937" t="s">
        <v>75</v>
      </c>
      <c r="DJ937" t="s">
        <v>75</v>
      </c>
      <c r="DK937" t="s">
        <v>75</v>
      </c>
    </row>
    <row r="938" spans="1:115" x14ac:dyDescent="0.35">
      <c r="A938" t="s">
        <v>860</v>
      </c>
      <c r="B938" t="s">
        <v>994</v>
      </c>
      <c r="C938" t="s">
        <v>1004</v>
      </c>
      <c r="D938" t="s">
        <v>1005</v>
      </c>
      <c r="E938" t="s">
        <v>988</v>
      </c>
      <c r="F938" t="s">
        <v>1006</v>
      </c>
      <c r="G938" t="s">
        <v>242</v>
      </c>
      <c r="H938" t="s">
        <v>1024</v>
      </c>
      <c r="I938" t="s">
        <v>304</v>
      </c>
      <c r="J938" t="s">
        <v>1009</v>
      </c>
      <c r="K938" t="s">
        <v>75</v>
      </c>
      <c r="L938" t="s">
        <v>242</v>
      </c>
      <c r="M938" t="s">
        <v>304</v>
      </c>
      <c r="N938" t="s">
        <v>990</v>
      </c>
      <c r="O938">
        <v>90568</v>
      </c>
      <c r="P938">
        <v>90568</v>
      </c>
      <c r="Q938">
        <v>43935</v>
      </c>
      <c r="R938">
        <v>390568</v>
      </c>
      <c r="S938">
        <v>298075</v>
      </c>
      <c r="T938">
        <v>305779</v>
      </c>
      <c r="U938">
        <v>437201</v>
      </c>
      <c r="V938">
        <v>276</v>
      </c>
      <c r="W938">
        <v>4663</v>
      </c>
      <c r="X938">
        <v>40042</v>
      </c>
      <c r="Y938">
        <v>18876</v>
      </c>
      <c r="Z938">
        <v>36164</v>
      </c>
      <c r="AA938">
        <v>35655</v>
      </c>
      <c r="AB938">
        <v>0</v>
      </c>
      <c r="AC938">
        <v>3</v>
      </c>
      <c r="AD938">
        <v>4</v>
      </c>
      <c r="AE938">
        <v>9</v>
      </c>
      <c r="AF938">
        <v>7</v>
      </c>
      <c r="AG938">
        <v>1</v>
      </c>
      <c r="AH938">
        <v>0</v>
      </c>
      <c r="AI938">
        <v>3</v>
      </c>
      <c r="AJ938">
        <v>4</v>
      </c>
      <c r="AK938">
        <v>9</v>
      </c>
      <c r="AL938">
        <v>6</v>
      </c>
      <c r="AM938">
        <v>1</v>
      </c>
      <c r="AN938">
        <v>0</v>
      </c>
      <c r="AO938">
        <v>2</v>
      </c>
      <c r="AP938">
        <v>3</v>
      </c>
      <c r="AQ938">
        <v>5</v>
      </c>
      <c r="AR938">
        <v>2</v>
      </c>
      <c r="AS938">
        <v>1</v>
      </c>
      <c r="AT938">
        <v>58465</v>
      </c>
      <c r="AU938">
        <v>37917</v>
      </c>
      <c r="AV938">
        <v>402879</v>
      </c>
      <c r="AW938">
        <v>324041</v>
      </c>
      <c r="AX938">
        <v>362314</v>
      </c>
      <c r="AY938">
        <v>0</v>
      </c>
      <c r="AZ938">
        <v>2087</v>
      </c>
      <c r="BA938">
        <v>123351</v>
      </c>
      <c r="BB938">
        <v>21215</v>
      </c>
      <c r="BC938">
        <v>11756</v>
      </c>
      <c r="BD938">
        <v>121264</v>
      </c>
      <c r="BE938">
        <v>0</v>
      </c>
      <c r="BF938">
        <v>0</v>
      </c>
      <c r="BG938">
        <v>121264</v>
      </c>
      <c r="BH938">
        <v>41742</v>
      </c>
      <c r="BI938">
        <v>16232</v>
      </c>
      <c r="BJ938">
        <v>414266</v>
      </c>
      <c r="BK938">
        <v>0</v>
      </c>
      <c r="BL938">
        <v>0</v>
      </c>
      <c r="BM938">
        <v>0</v>
      </c>
      <c r="BN938">
        <v>33049</v>
      </c>
      <c r="BO938">
        <v>15544</v>
      </c>
      <c r="BP938">
        <v>155115</v>
      </c>
      <c r="BQ938">
        <v>33859</v>
      </c>
      <c r="BR938">
        <v>15544</v>
      </c>
      <c r="BS938">
        <v>34489</v>
      </c>
      <c r="BT938">
        <v>10873</v>
      </c>
      <c r="BU938">
        <v>16</v>
      </c>
      <c r="BV938">
        <v>10</v>
      </c>
      <c r="BW938">
        <v>13</v>
      </c>
      <c r="BX938">
        <v>2</v>
      </c>
      <c r="BY938">
        <v>1</v>
      </c>
      <c r="BZ938">
        <v>2</v>
      </c>
      <c r="CA938">
        <v>0</v>
      </c>
      <c r="CB938">
        <v>1</v>
      </c>
      <c r="CC938">
        <v>0</v>
      </c>
      <c r="CD938">
        <v>3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 t="s">
        <v>2</v>
      </c>
      <c r="CP938" t="s">
        <v>44</v>
      </c>
      <c r="CQ938" t="s">
        <v>868</v>
      </c>
      <c r="CR938" t="s">
        <v>869</v>
      </c>
      <c r="CS938" t="s">
        <v>307</v>
      </c>
      <c r="CT938" t="s">
        <v>860</v>
      </c>
      <c r="CU938" t="s">
        <v>852</v>
      </c>
      <c r="CV938" t="s">
        <v>308</v>
      </c>
      <c r="CW938">
        <v>2017</v>
      </c>
      <c r="CX938">
        <v>10</v>
      </c>
      <c r="CY938" t="s">
        <v>80</v>
      </c>
      <c r="CZ938" t="s">
        <v>217</v>
      </c>
      <c r="DA938" t="s">
        <v>70</v>
      </c>
      <c r="DB938" t="s">
        <v>283</v>
      </c>
      <c r="DC938" t="s">
        <v>285</v>
      </c>
      <c r="DD938" t="s">
        <v>310</v>
      </c>
      <c r="DE938" t="s">
        <v>309</v>
      </c>
      <c r="DF938">
        <v>11</v>
      </c>
      <c r="DG938" t="s">
        <v>991</v>
      </c>
      <c r="DH938" t="s">
        <v>75</v>
      </c>
      <c r="DI938" t="s">
        <v>75</v>
      </c>
      <c r="DJ938" t="s">
        <v>75</v>
      </c>
      <c r="DK938" t="s">
        <v>75</v>
      </c>
    </row>
    <row r="939" spans="1:115" x14ac:dyDescent="0.35">
      <c r="A939" t="s">
        <v>860</v>
      </c>
      <c r="B939" t="s">
        <v>994</v>
      </c>
      <c r="C939" t="s">
        <v>1004</v>
      </c>
      <c r="D939" t="s">
        <v>1005</v>
      </c>
      <c r="E939" t="s">
        <v>988</v>
      </c>
      <c r="F939" t="s">
        <v>1006</v>
      </c>
      <c r="G939" t="s">
        <v>242</v>
      </c>
      <c r="H939" t="s">
        <v>1024</v>
      </c>
      <c r="I939" t="s">
        <v>304</v>
      </c>
      <c r="J939" t="s">
        <v>1009</v>
      </c>
      <c r="K939" t="s">
        <v>75</v>
      </c>
      <c r="L939" t="s">
        <v>242</v>
      </c>
      <c r="M939" t="s">
        <v>304</v>
      </c>
      <c r="N939" t="s">
        <v>990</v>
      </c>
      <c r="O939">
        <v>5070</v>
      </c>
      <c r="P939">
        <v>5070</v>
      </c>
      <c r="Q939">
        <v>6047</v>
      </c>
      <c r="R939">
        <v>12081</v>
      </c>
      <c r="S939">
        <v>9752</v>
      </c>
      <c r="T939">
        <v>10250</v>
      </c>
      <c r="U939">
        <v>11104</v>
      </c>
      <c r="V939">
        <v>729</v>
      </c>
      <c r="W939">
        <v>1106</v>
      </c>
      <c r="X939">
        <v>6544</v>
      </c>
      <c r="Y939">
        <v>525</v>
      </c>
      <c r="Z939">
        <v>9075</v>
      </c>
      <c r="AA939">
        <v>6167</v>
      </c>
      <c r="AB939">
        <v>1</v>
      </c>
      <c r="AC939">
        <v>3</v>
      </c>
      <c r="AD939">
        <v>12</v>
      </c>
      <c r="AE939">
        <v>5</v>
      </c>
      <c r="AF939">
        <v>13</v>
      </c>
      <c r="AG939">
        <v>10</v>
      </c>
      <c r="AH939">
        <v>1</v>
      </c>
      <c r="AI939">
        <v>3</v>
      </c>
      <c r="AJ939">
        <v>11</v>
      </c>
      <c r="AK939">
        <v>5</v>
      </c>
      <c r="AL939">
        <v>11</v>
      </c>
      <c r="AM939">
        <v>9</v>
      </c>
      <c r="AN939">
        <v>1</v>
      </c>
      <c r="AO939">
        <v>2</v>
      </c>
      <c r="AP939">
        <v>5</v>
      </c>
      <c r="AQ939">
        <v>1</v>
      </c>
      <c r="AR939">
        <v>5</v>
      </c>
      <c r="AS939">
        <v>4</v>
      </c>
      <c r="AT939">
        <v>1803</v>
      </c>
      <c r="AU939">
        <v>2530</v>
      </c>
      <c r="AV939">
        <v>12622</v>
      </c>
      <c r="AW939">
        <v>9218</v>
      </c>
      <c r="AX939">
        <v>8266</v>
      </c>
      <c r="AY939">
        <v>31859</v>
      </c>
      <c r="AZ939">
        <v>0</v>
      </c>
      <c r="BA939">
        <v>124070</v>
      </c>
      <c r="BB939">
        <v>1796</v>
      </c>
      <c r="BC939">
        <v>5482</v>
      </c>
      <c r="BD939">
        <v>155929</v>
      </c>
      <c r="BE939">
        <v>0</v>
      </c>
      <c r="BF939">
        <v>0</v>
      </c>
      <c r="BG939">
        <v>124070</v>
      </c>
      <c r="BH939">
        <v>5325</v>
      </c>
      <c r="BI939">
        <v>4941</v>
      </c>
      <c r="BJ939">
        <v>9926</v>
      </c>
      <c r="BK939">
        <v>0</v>
      </c>
      <c r="BL939">
        <v>0</v>
      </c>
      <c r="BM939">
        <v>0</v>
      </c>
      <c r="BN939">
        <v>5110</v>
      </c>
      <c r="BO939">
        <v>4941</v>
      </c>
      <c r="BP939">
        <v>5774</v>
      </c>
      <c r="BQ939">
        <v>5325</v>
      </c>
      <c r="BR939">
        <v>4941</v>
      </c>
      <c r="BS939">
        <v>5325</v>
      </c>
      <c r="BT939">
        <v>4941</v>
      </c>
      <c r="BU939">
        <v>7</v>
      </c>
      <c r="BV939">
        <v>3</v>
      </c>
      <c r="BW939">
        <v>4</v>
      </c>
      <c r="BX939">
        <v>3</v>
      </c>
      <c r="BY939">
        <v>4</v>
      </c>
      <c r="BZ939">
        <v>3</v>
      </c>
      <c r="CA939">
        <v>3</v>
      </c>
      <c r="CB939">
        <v>4</v>
      </c>
      <c r="CC939">
        <v>9</v>
      </c>
      <c r="CD939">
        <v>4</v>
      </c>
      <c r="CE939">
        <v>9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 t="s">
        <v>2</v>
      </c>
      <c r="CP939" t="s">
        <v>44</v>
      </c>
      <c r="CQ939" t="s">
        <v>868</v>
      </c>
      <c r="CR939" t="s">
        <v>869</v>
      </c>
      <c r="CS939" t="s">
        <v>318</v>
      </c>
      <c r="CT939" t="s">
        <v>860</v>
      </c>
      <c r="CU939" t="s">
        <v>852</v>
      </c>
      <c r="CV939" t="s">
        <v>319</v>
      </c>
      <c r="CW939">
        <v>2017</v>
      </c>
      <c r="CX939">
        <v>11</v>
      </c>
      <c r="CY939" t="s">
        <v>74</v>
      </c>
      <c r="CZ939" t="s">
        <v>217</v>
      </c>
      <c r="DA939" t="s">
        <v>70</v>
      </c>
      <c r="DB939" t="s">
        <v>283</v>
      </c>
      <c r="DC939" t="s">
        <v>285</v>
      </c>
      <c r="DD939" t="s">
        <v>321</v>
      </c>
      <c r="DE939" t="s">
        <v>320</v>
      </c>
      <c r="DF939">
        <v>5</v>
      </c>
      <c r="DG939" t="s">
        <v>991</v>
      </c>
      <c r="DH939" t="s">
        <v>75</v>
      </c>
      <c r="DI939" t="s">
        <v>75</v>
      </c>
      <c r="DJ939" t="s">
        <v>75</v>
      </c>
      <c r="DK939" t="s">
        <v>75</v>
      </c>
    </row>
    <row r="940" spans="1:115" x14ac:dyDescent="0.35">
      <c r="A940" t="s">
        <v>860</v>
      </c>
      <c r="B940" t="s">
        <v>994</v>
      </c>
      <c r="C940" t="s">
        <v>1004</v>
      </c>
      <c r="D940" t="s">
        <v>1005</v>
      </c>
      <c r="E940" t="s">
        <v>988</v>
      </c>
      <c r="F940" t="s">
        <v>1006</v>
      </c>
      <c r="G940" t="s">
        <v>242</v>
      </c>
      <c r="H940" t="s">
        <v>1024</v>
      </c>
      <c r="I940" t="s">
        <v>304</v>
      </c>
      <c r="J940" t="s">
        <v>1009</v>
      </c>
      <c r="K940" t="s">
        <v>75</v>
      </c>
      <c r="L940" t="s">
        <v>242</v>
      </c>
      <c r="M940" t="s">
        <v>304</v>
      </c>
      <c r="N940" t="s">
        <v>990</v>
      </c>
      <c r="O940">
        <v>89533</v>
      </c>
      <c r="P940">
        <v>89533</v>
      </c>
      <c r="Q940">
        <v>9734</v>
      </c>
      <c r="R940">
        <v>70472</v>
      </c>
      <c r="S940">
        <v>23236</v>
      </c>
      <c r="T940">
        <v>21103</v>
      </c>
      <c r="U940">
        <v>150271</v>
      </c>
      <c r="V940">
        <v>82840</v>
      </c>
      <c r="W940">
        <v>6880</v>
      </c>
      <c r="X940">
        <v>60151</v>
      </c>
      <c r="Y940">
        <v>13447</v>
      </c>
      <c r="Z940">
        <v>7685</v>
      </c>
      <c r="AA940">
        <v>136111</v>
      </c>
      <c r="AB940">
        <v>17</v>
      </c>
      <c r="AC940">
        <v>16</v>
      </c>
      <c r="AD940">
        <v>63</v>
      </c>
      <c r="AE940">
        <v>30</v>
      </c>
      <c r="AF940">
        <v>24</v>
      </c>
      <c r="AG940">
        <v>64</v>
      </c>
      <c r="AH940">
        <v>16</v>
      </c>
      <c r="AI940">
        <v>14</v>
      </c>
      <c r="AJ940">
        <v>54</v>
      </c>
      <c r="AK940">
        <v>28</v>
      </c>
      <c r="AL940">
        <v>23</v>
      </c>
      <c r="AM940">
        <v>56</v>
      </c>
      <c r="AN940">
        <v>10</v>
      </c>
      <c r="AO940">
        <v>9</v>
      </c>
      <c r="AP940">
        <v>30</v>
      </c>
      <c r="AQ940">
        <v>17</v>
      </c>
      <c r="AR940">
        <v>12</v>
      </c>
      <c r="AS940">
        <v>31</v>
      </c>
      <c r="AT940">
        <v>21043</v>
      </c>
      <c r="AU940">
        <v>6287</v>
      </c>
      <c r="AV940">
        <v>31688</v>
      </c>
      <c r="AW940">
        <v>19118</v>
      </c>
      <c r="AX940">
        <v>21578</v>
      </c>
      <c r="AY940">
        <v>0</v>
      </c>
      <c r="AZ940">
        <v>0</v>
      </c>
      <c r="BA940">
        <v>12628</v>
      </c>
      <c r="BB940">
        <v>0</v>
      </c>
      <c r="BC940">
        <v>0</v>
      </c>
      <c r="BD940">
        <v>12628</v>
      </c>
      <c r="BE940">
        <v>0</v>
      </c>
      <c r="BF940">
        <v>0</v>
      </c>
      <c r="BG940">
        <v>12628</v>
      </c>
      <c r="BH940">
        <v>10757</v>
      </c>
      <c r="BI940">
        <v>2192</v>
      </c>
      <c r="BJ940">
        <v>21706</v>
      </c>
      <c r="BK940">
        <v>0</v>
      </c>
      <c r="BL940">
        <v>0</v>
      </c>
      <c r="BM940">
        <v>0</v>
      </c>
      <c r="BN940">
        <v>6923</v>
      </c>
      <c r="BO940">
        <v>974</v>
      </c>
      <c r="BP940">
        <v>15234</v>
      </c>
      <c r="BQ940">
        <v>8328</v>
      </c>
      <c r="BR940">
        <v>2192</v>
      </c>
      <c r="BS940">
        <v>8238</v>
      </c>
      <c r="BT940">
        <v>2192</v>
      </c>
      <c r="BU940">
        <v>24</v>
      </c>
      <c r="BV940">
        <v>7</v>
      </c>
      <c r="BW940">
        <v>5</v>
      </c>
      <c r="BX940">
        <v>19</v>
      </c>
      <c r="BY940">
        <v>31</v>
      </c>
      <c r="BZ940">
        <v>13</v>
      </c>
      <c r="CA940">
        <v>20</v>
      </c>
      <c r="CB940">
        <v>29</v>
      </c>
      <c r="CC940">
        <v>55</v>
      </c>
      <c r="CD940">
        <v>30</v>
      </c>
      <c r="CE940">
        <v>56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 t="s">
        <v>2</v>
      </c>
      <c r="CP940" t="s">
        <v>44</v>
      </c>
      <c r="CQ940" t="s">
        <v>868</v>
      </c>
      <c r="CR940" t="s">
        <v>869</v>
      </c>
      <c r="CS940" t="s">
        <v>340</v>
      </c>
      <c r="CT940" t="s">
        <v>860</v>
      </c>
      <c r="CU940" t="s">
        <v>852</v>
      </c>
      <c r="CV940" t="s">
        <v>308</v>
      </c>
      <c r="CW940">
        <v>2018</v>
      </c>
      <c r="CX940">
        <v>2</v>
      </c>
      <c r="CY940" t="s">
        <v>74</v>
      </c>
      <c r="CZ940" t="s">
        <v>217</v>
      </c>
      <c r="DA940" t="s">
        <v>70</v>
      </c>
      <c r="DB940" t="s">
        <v>283</v>
      </c>
      <c r="DC940" t="s">
        <v>285</v>
      </c>
      <c r="DD940" t="s">
        <v>310</v>
      </c>
      <c r="DE940" t="s">
        <v>309</v>
      </c>
      <c r="DF940">
        <v>33</v>
      </c>
      <c r="DG940" t="s">
        <v>991</v>
      </c>
      <c r="DH940" t="s">
        <v>75</v>
      </c>
      <c r="DI940" t="s">
        <v>75</v>
      </c>
      <c r="DJ940" t="s">
        <v>75</v>
      </c>
      <c r="DK940" t="s">
        <v>75</v>
      </c>
    </row>
    <row r="941" spans="1:115" x14ac:dyDescent="0.35">
      <c r="A941" t="s">
        <v>860</v>
      </c>
      <c r="B941" t="s">
        <v>994</v>
      </c>
      <c r="C941" t="s">
        <v>1004</v>
      </c>
      <c r="D941" t="s">
        <v>1005</v>
      </c>
      <c r="E941" t="s">
        <v>988</v>
      </c>
      <c r="F941" t="s">
        <v>1006</v>
      </c>
      <c r="G941" t="s">
        <v>242</v>
      </c>
      <c r="H941" t="s">
        <v>1024</v>
      </c>
      <c r="I941" t="s">
        <v>304</v>
      </c>
      <c r="J941" t="s">
        <v>1009</v>
      </c>
      <c r="K941" t="s">
        <v>75</v>
      </c>
      <c r="L941" t="s">
        <v>242</v>
      </c>
      <c r="M941" t="s">
        <v>304</v>
      </c>
      <c r="N941" t="s">
        <v>990</v>
      </c>
      <c r="O941">
        <v>9388</v>
      </c>
      <c r="P941">
        <v>9388</v>
      </c>
      <c r="Q941">
        <v>2867</v>
      </c>
      <c r="R941">
        <v>21967</v>
      </c>
      <c r="S941">
        <v>19536</v>
      </c>
      <c r="T941">
        <v>7005</v>
      </c>
      <c r="U941">
        <v>28488</v>
      </c>
      <c r="V941">
        <v>3317</v>
      </c>
      <c r="W941">
        <v>-414</v>
      </c>
      <c r="X941">
        <v>14763</v>
      </c>
      <c r="Y941">
        <v>17574</v>
      </c>
      <c r="Z941">
        <v>7005</v>
      </c>
      <c r="AA941">
        <v>18494</v>
      </c>
      <c r="AB941">
        <v>5</v>
      </c>
      <c r="AC941">
        <v>8</v>
      </c>
      <c r="AD941">
        <v>36</v>
      </c>
      <c r="AE941">
        <v>25</v>
      </c>
      <c r="AF941">
        <v>10</v>
      </c>
      <c r="AG941">
        <v>33</v>
      </c>
      <c r="AH941">
        <v>5</v>
      </c>
      <c r="AI941">
        <v>8</v>
      </c>
      <c r="AJ941">
        <v>33</v>
      </c>
      <c r="AK941">
        <v>24</v>
      </c>
      <c r="AL941">
        <v>9</v>
      </c>
      <c r="AM941">
        <v>30</v>
      </c>
      <c r="AN941">
        <v>3</v>
      </c>
      <c r="AO941">
        <v>2</v>
      </c>
      <c r="AP941">
        <v>15</v>
      </c>
      <c r="AQ941">
        <v>16</v>
      </c>
      <c r="AR941">
        <v>5</v>
      </c>
      <c r="AS941">
        <v>16</v>
      </c>
      <c r="AT941">
        <v>5601</v>
      </c>
      <c r="AU941">
        <v>3872</v>
      </c>
      <c r="AV941">
        <v>19504</v>
      </c>
      <c r="AW941">
        <v>15931</v>
      </c>
      <c r="AX941">
        <v>1694</v>
      </c>
      <c r="AY941">
        <v>0</v>
      </c>
      <c r="AZ941">
        <v>0</v>
      </c>
      <c r="BA941">
        <v>44182</v>
      </c>
      <c r="BB941">
        <v>0</v>
      </c>
      <c r="BC941">
        <v>0</v>
      </c>
      <c r="BD941">
        <v>44182</v>
      </c>
      <c r="BE941">
        <v>0</v>
      </c>
      <c r="BF941">
        <v>0</v>
      </c>
      <c r="BG941">
        <v>44182</v>
      </c>
      <c r="BH941">
        <v>5537</v>
      </c>
      <c r="BI941">
        <v>3059</v>
      </c>
      <c r="BJ941">
        <v>11913</v>
      </c>
      <c r="BK941">
        <v>0</v>
      </c>
      <c r="BL941">
        <v>0</v>
      </c>
      <c r="BM941">
        <v>0</v>
      </c>
      <c r="BN941">
        <v>5361</v>
      </c>
      <c r="BO941">
        <v>2566</v>
      </c>
      <c r="BP941">
        <v>8292</v>
      </c>
      <c r="BQ941">
        <v>5537</v>
      </c>
      <c r="BR941">
        <v>2566</v>
      </c>
      <c r="BS941">
        <v>5537</v>
      </c>
      <c r="BT941">
        <v>2566</v>
      </c>
      <c r="BU941">
        <v>15</v>
      </c>
      <c r="BV941">
        <v>8</v>
      </c>
      <c r="BW941">
        <v>3</v>
      </c>
      <c r="BX941">
        <v>5</v>
      </c>
      <c r="BY941">
        <v>16</v>
      </c>
      <c r="BZ941">
        <v>5</v>
      </c>
      <c r="CA941">
        <v>13</v>
      </c>
      <c r="CB941">
        <v>13</v>
      </c>
      <c r="CC941">
        <v>30</v>
      </c>
      <c r="CD941">
        <v>13</v>
      </c>
      <c r="CE941">
        <v>30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 t="s">
        <v>2</v>
      </c>
      <c r="CP941" t="s">
        <v>44</v>
      </c>
      <c r="CQ941" t="s">
        <v>868</v>
      </c>
      <c r="CR941" t="s">
        <v>869</v>
      </c>
      <c r="CS941" t="s">
        <v>350</v>
      </c>
      <c r="CT941" t="s">
        <v>860</v>
      </c>
      <c r="CU941" t="s">
        <v>852</v>
      </c>
      <c r="CV941" t="s">
        <v>351</v>
      </c>
      <c r="CW941">
        <v>2019</v>
      </c>
      <c r="CX941">
        <v>7</v>
      </c>
      <c r="CY941" t="s">
        <v>74</v>
      </c>
      <c r="CZ941" t="s">
        <v>217</v>
      </c>
      <c r="DA941" t="s">
        <v>70</v>
      </c>
      <c r="DB941" t="s">
        <v>283</v>
      </c>
      <c r="DC941" t="s">
        <v>285</v>
      </c>
      <c r="DD941" t="s">
        <v>75</v>
      </c>
      <c r="DE941" t="s">
        <v>75</v>
      </c>
      <c r="DF941">
        <v>20</v>
      </c>
      <c r="DG941" t="s">
        <v>991</v>
      </c>
      <c r="DH941" t="s">
        <v>75</v>
      </c>
      <c r="DI941" t="s">
        <v>75</v>
      </c>
      <c r="DJ941" t="s">
        <v>75</v>
      </c>
      <c r="DK941" t="s">
        <v>75</v>
      </c>
    </row>
    <row r="942" spans="1:115" x14ac:dyDescent="0.35">
      <c r="A942" t="s">
        <v>860</v>
      </c>
      <c r="B942" t="s">
        <v>1010</v>
      </c>
      <c r="C942" t="s">
        <v>1011</v>
      </c>
      <c r="D942" t="s">
        <v>1249</v>
      </c>
      <c r="E942" t="s">
        <v>988</v>
      </c>
      <c r="F942" t="s">
        <v>1013</v>
      </c>
      <c r="G942" t="s">
        <v>242</v>
      </c>
      <c r="H942" t="s">
        <v>1024</v>
      </c>
      <c r="I942" t="s">
        <v>785</v>
      </c>
      <c r="J942" t="s">
        <v>1250</v>
      </c>
      <c r="K942" t="s">
        <v>75</v>
      </c>
      <c r="L942" t="s">
        <v>242</v>
      </c>
      <c r="M942" t="s">
        <v>242</v>
      </c>
      <c r="N942" t="s">
        <v>990</v>
      </c>
      <c r="O942">
        <v>12407</v>
      </c>
      <c r="P942">
        <v>12407</v>
      </c>
      <c r="Q942">
        <v>30972</v>
      </c>
      <c r="R942">
        <v>78436</v>
      </c>
      <c r="S942">
        <v>62905</v>
      </c>
      <c r="T942">
        <v>56288</v>
      </c>
      <c r="U942">
        <v>59871</v>
      </c>
      <c r="V942">
        <v>6890</v>
      </c>
      <c r="W942">
        <v>16832</v>
      </c>
      <c r="X942">
        <v>48866</v>
      </c>
      <c r="Y942">
        <v>55290</v>
      </c>
      <c r="Z942">
        <v>43512</v>
      </c>
      <c r="AA942">
        <v>38924</v>
      </c>
      <c r="AB942">
        <v>13</v>
      </c>
      <c r="AC942">
        <v>29</v>
      </c>
      <c r="AD942">
        <v>93</v>
      </c>
      <c r="AE942">
        <v>91</v>
      </c>
      <c r="AF942">
        <v>77</v>
      </c>
      <c r="AG942">
        <v>77</v>
      </c>
      <c r="AH942">
        <v>12</v>
      </c>
      <c r="AI942">
        <v>26</v>
      </c>
      <c r="AJ942">
        <v>87</v>
      </c>
      <c r="AK942">
        <v>88</v>
      </c>
      <c r="AL942">
        <v>75</v>
      </c>
      <c r="AM942">
        <v>73</v>
      </c>
      <c r="AN942">
        <v>8</v>
      </c>
      <c r="AO942">
        <v>19</v>
      </c>
      <c r="AP942">
        <v>61</v>
      </c>
      <c r="AQ942">
        <v>70</v>
      </c>
      <c r="AR942">
        <v>54</v>
      </c>
      <c r="AS942">
        <v>50</v>
      </c>
      <c r="AT942">
        <v>18604</v>
      </c>
      <c r="AU942">
        <v>18185</v>
      </c>
      <c r="AV942">
        <v>78451</v>
      </c>
      <c r="AW942">
        <v>59964</v>
      </c>
      <c r="AX942">
        <v>37951</v>
      </c>
      <c r="AY942">
        <v>35227</v>
      </c>
      <c r="AZ942">
        <v>0</v>
      </c>
      <c r="BA942">
        <v>79940</v>
      </c>
      <c r="BB942">
        <v>2486</v>
      </c>
      <c r="BC942">
        <v>390558</v>
      </c>
      <c r="BD942">
        <v>115167</v>
      </c>
      <c r="BE942">
        <v>0</v>
      </c>
      <c r="BF942">
        <v>0</v>
      </c>
      <c r="BG942">
        <v>79940</v>
      </c>
      <c r="BH942">
        <v>22227</v>
      </c>
      <c r="BI942">
        <v>16811</v>
      </c>
      <c r="BJ942">
        <v>54153</v>
      </c>
      <c r="BK942">
        <v>0</v>
      </c>
      <c r="BL942">
        <v>0</v>
      </c>
      <c r="BM942">
        <v>0</v>
      </c>
      <c r="BN942">
        <v>6130</v>
      </c>
      <c r="BO942">
        <v>14073</v>
      </c>
      <c r="BP942">
        <v>22211</v>
      </c>
      <c r="BQ942">
        <v>6735</v>
      </c>
      <c r="BR942">
        <v>14140</v>
      </c>
      <c r="BS942">
        <v>6735</v>
      </c>
      <c r="BT942">
        <v>14140</v>
      </c>
      <c r="BU942">
        <v>75</v>
      </c>
      <c r="BV942">
        <v>29</v>
      </c>
      <c r="BW942">
        <v>13</v>
      </c>
      <c r="BX942">
        <v>27</v>
      </c>
      <c r="BY942">
        <v>50</v>
      </c>
      <c r="BZ942">
        <v>22</v>
      </c>
      <c r="CA942">
        <v>44</v>
      </c>
      <c r="CB942">
        <v>37</v>
      </c>
      <c r="CC942">
        <v>70</v>
      </c>
      <c r="CD942">
        <v>38</v>
      </c>
      <c r="CE942">
        <v>73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 t="s">
        <v>2</v>
      </c>
      <c r="CP942" t="s">
        <v>44</v>
      </c>
      <c r="CQ942" t="s">
        <v>868</v>
      </c>
      <c r="CR942" t="s">
        <v>869</v>
      </c>
      <c r="CS942" t="s">
        <v>783</v>
      </c>
      <c r="CT942" t="s">
        <v>860</v>
      </c>
      <c r="CU942" t="s">
        <v>854</v>
      </c>
      <c r="CV942" t="s">
        <v>785</v>
      </c>
      <c r="CW942">
        <v>2018</v>
      </c>
      <c r="CX942">
        <v>2</v>
      </c>
      <c r="CY942" t="s">
        <v>74</v>
      </c>
      <c r="CZ942" t="s">
        <v>788</v>
      </c>
      <c r="DA942" t="s">
        <v>70</v>
      </c>
      <c r="DB942" t="s">
        <v>782</v>
      </c>
      <c r="DC942" t="s">
        <v>784</v>
      </c>
      <c r="DD942" t="s">
        <v>787</v>
      </c>
      <c r="DE942" t="s">
        <v>786</v>
      </c>
      <c r="DF942">
        <v>71</v>
      </c>
      <c r="DG942" t="s">
        <v>991</v>
      </c>
      <c r="DH942" t="s">
        <v>75</v>
      </c>
      <c r="DI942" t="s">
        <v>75</v>
      </c>
      <c r="DJ942" t="s">
        <v>75</v>
      </c>
      <c r="DK942" t="s">
        <v>75</v>
      </c>
    </row>
    <row r="943" spans="1:115" x14ac:dyDescent="0.35">
      <c r="A943" t="s">
        <v>860</v>
      </c>
      <c r="B943" t="s">
        <v>1010</v>
      </c>
      <c r="C943" t="s">
        <v>1011</v>
      </c>
      <c r="D943" t="s">
        <v>1249</v>
      </c>
      <c r="E943" t="s">
        <v>988</v>
      </c>
      <c r="F943" t="s">
        <v>1013</v>
      </c>
      <c r="G943" t="s">
        <v>242</v>
      </c>
      <c r="H943" t="s">
        <v>1024</v>
      </c>
      <c r="I943" t="s">
        <v>785</v>
      </c>
      <c r="J943" t="s">
        <v>1250</v>
      </c>
      <c r="K943" t="s">
        <v>75</v>
      </c>
      <c r="L943" t="s">
        <v>242</v>
      </c>
      <c r="M943" t="s">
        <v>242</v>
      </c>
      <c r="N943" t="s">
        <v>990</v>
      </c>
      <c r="O943">
        <v>11976</v>
      </c>
      <c r="P943">
        <v>11976</v>
      </c>
      <c r="Q943">
        <v>0</v>
      </c>
      <c r="R943">
        <v>8287</v>
      </c>
      <c r="S943">
        <v>0</v>
      </c>
      <c r="T943">
        <v>0</v>
      </c>
      <c r="U943">
        <v>20263</v>
      </c>
      <c r="V943">
        <v>11976</v>
      </c>
      <c r="W943">
        <v>0</v>
      </c>
      <c r="X943">
        <v>8287</v>
      </c>
      <c r="Y943">
        <v>0</v>
      </c>
      <c r="Z943">
        <v>0</v>
      </c>
      <c r="AA943">
        <v>20263</v>
      </c>
      <c r="AB943">
        <v>11</v>
      </c>
      <c r="AC943">
        <v>0</v>
      </c>
      <c r="AD943">
        <v>13</v>
      </c>
      <c r="AE943">
        <v>0</v>
      </c>
      <c r="AF943">
        <v>0</v>
      </c>
      <c r="AG943">
        <v>24</v>
      </c>
      <c r="AH943">
        <v>11</v>
      </c>
      <c r="AI943">
        <v>0</v>
      </c>
      <c r="AJ943">
        <v>12</v>
      </c>
      <c r="AK943">
        <v>0</v>
      </c>
      <c r="AL943">
        <v>0</v>
      </c>
      <c r="AM943">
        <v>23</v>
      </c>
      <c r="AN943">
        <v>8</v>
      </c>
      <c r="AO943">
        <v>0</v>
      </c>
      <c r="AP943">
        <v>9</v>
      </c>
      <c r="AQ943">
        <v>0</v>
      </c>
      <c r="AR943">
        <v>0</v>
      </c>
      <c r="AS943">
        <v>17</v>
      </c>
      <c r="AT943">
        <v>3358</v>
      </c>
      <c r="AU943">
        <v>0</v>
      </c>
      <c r="AV943">
        <v>1280</v>
      </c>
      <c r="AW943">
        <v>0</v>
      </c>
      <c r="AX943">
        <v>0</v>
      </c>
      <c r="AY943">
        <v>14826</v>
      </c>
      <c r="AZ943">
        <v>0</v>
      </c>
      <c r="BA943">
        <v>34000</v>
      </c>
      <c r="BB943">
        <v>0</v>
      </c>
      <c r="BC943">
        <v>0</v>
      </c>
      <c r="BD943">
        <v>48826</v>
      </c>
      <c r="BE943">
        <v>0</v>
      </c>
      <c r="BF943">
        <v>0</v>
      </c>
      <c r="BG943">
        <v>34000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8</v>
      </c>
      <c r="BY943">
        <v>17</v>
      </c>
      <c r="BZ943">
        <v>8</v>
      </c>
      <c r="CA943">
        <v>17</v>
      </c>
      <c r="CB943">
        <v>11</v>
      </c>
      <c r="CC943">
        <v>23</v>
      </c>
      <c r="CD943">
        <v>11</v>
      </c>
      <c r="CE943">
        <v>23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 t="s">
        <v>2</v>
      </c>
      <c r="CP943" t="s">
        <v>44</v>
      </c>
      <c r="CQ943" t="s">
        <v>868</v>
      </c>
      <c r="CR943" t="s">
        <v>869</v>
      </c>
      <c r="CS943" t="s">
        <v>795</v>
      </c>
      <c r="CT943" t="s">
        <v>860</v>
      </c>
      <c r="CU943" t="s">
        <v>854</v>
      </c>
      <c r="CV943" t="s">
        <v>796</v>
      </c>
      <c r="CW943">
        <v>2021</v>
      </c>
      <c r="CX943">
        <v>7</v>
      </c>
      <c r="CY943" t="s">
        <v>74</v>
      </c>
      <c r="CZ943" t="s">
        <v>788</v>
      </c>
      <c r="DA943" t="s">
        <v>70</v>
      </c>
      <c r="DB943" t="s">
        <v>782</v>
      </c>
      <c r="DC943" t="s">
        <v>784</v>
      </c>
      <c r="DD943" t="s">
        <v>787</v>
      </c>
      <c r="DE943" t="s">
        <v>786</v>
      </c>
      <c r="DF943">
        <v>15</v>
      </c>
      <c r="DG943" t="s">
        <v>991</v>
      </c>
      <c r="DH943" t="s">
        <v>75</v>
      </c>
      <c r="DI943" t="s">
        <v>75</v>
      </c>
      <c r="DJ943" t="s">
        <v>75</v>
      </c>
      <c r="DK943" t="s">
        <v>75</v>
      </c>
    </row>
    <row r="944" spans="1:115" x14ac:dyDescent="0.35">
      <c r="A944" t="s">
        <v>860</v>
      </c>
      <c r="B944" t="s">
        <v>985</v>
      </c>
      <c r="C944" t="s">
        <v>986</v>
      </c>
      <c r="D944" t="s">
        <v>1023</v>
      </c>
      <c r="E944" t="s">
        <v>988</v>
      </c>
      <c r="F944" t="s">
        <v>989</v>
      </c>
      <c r="G944" t="s">
        <v>242</v>
      </c>
      <c r="H944" t="s">
        <v>1024</v>
      </c>
      <c r="I944" t="s">
        <v>88</v>
      </c>
      <c r="J944" t="s">
        <v>1038</v>
      </c>
      <c r="K944" t="s">
        <v>75</v>
      </c>
      <c r="L944" t="s">
        <v>242</v>
      </c>
      <c r="M944" t="s">
        <v>242</v>
      </c>
      <c r="N944" t="s">
        <v>990</v>
      </c>
      <c r="O944">
        <v>45080</v>
      </c>
      <c r="P944">
        <v>45080</v>
      </c>
      <c r="Q944">
        <v>44387</v>
      </c>
      <c r="R944">
        <v>104323</v>
      </c>
      <c r="S944">
        <v>64245</v>
      </c>
      <c r="T944">
        <v>0</v>
      </c>
      <c r="U944">
        <v>105016</v>
      </c>
      <c r="V944">
        <v>0</v>
      </c>
      <c r="W944">
        <v>44387</v>
      </c>
      <c r="X944">
        <v>44575</v>
      </c>
      <c r="Y944">
        <v>0</v>
      </c>
      <c r="Z944">
        <v>0</v>
      </c>
      <c r="AA944">
        <v>188</v>
      </c>
      <c r="AB944">
        <v>0</v>
      </c>
      <c r="AC944">
        <v>5</v>
      </c>
      <c r="AD944">
        <v>6</v>
      </c>
      <c r="AE944">
        <v>0</v>
      </c>
      <c r="AF944">
        <v>0</v>
      </c>
      <c r="AG944">
        <v>1</v>
      </c>
      <c r="AH944">
        <v>0</v>
      </c>
      <c r="AI944">
        <v>4</v>
      </c>
      <c r="AJ944">
        <v>4</v>
      </c>
      <c r="AK944">
        <v>0</v>
      </c>
      <c r="AL944">
        <v>0</v>
      </c>
      <c r="AM944">
        <v>0</v>
      </c>
      <c r="AN944">
        <v>0</v>
      </c>
      <c r="AO944">
        <v>3</v>
      </c>
      <c r="AP944">
        <v>3</v>
      </c>
      <c r="AQ944">
        <v>0</v>
      </c>
      <c r="AR944">
        <v>0</v>
      </c>
      <c r="AS944">
        <v>0</v>
      </c>
      <c r="AT944">
        <v>25894</v>
      </c>
      <c r="AU944">
        <v>26786</v>
      </c>
      <c r="AV944">
        <v>108007</v>
      </c>
      <c r="AW944">
        <v>9329</v>
      </c>
      <c r="AX944">
        <v>0</v>
      </c>
      <c r="AY944">
        <v>6560</v>
      </c>
      <c r="AZ944">
        <v>12331</v>
      </c>
      <c r="BA944">
        <v>38336</v>
      </c>
      <c r="BB944">
        <v>0</v>
      </c>
      <c r="BC944">
        <v>0</v>
      </c>
      <c r="BD944">
        <v>32565</v>
      </c>
      <c r="BE944">
        <v>0</v>
      </c>
      <c r="BF944">
        <v>12331</v>
      </c>
      <c r="BG944">
        <v>38336</v>
      </c>
      <c r="BH944">
        <v>44575</v>
      </c>
      <c r="BI944">
        <v>0</v>
      </c>
      <c r="BJ944">
        <v>108633</v>
      </c>
      <c r="BK944">
        <v>0</v>
      </c>
      <c r="BL944">
        <v>0</v>
      </c>
      <c r="BM944">
        <v>0</v>
      </c>
      <c r="BN944">
        <v>43666</v>
      </c>
      <c r="BO944">
        <v>0</v>
      </c>
      <c r="BP944">
        <v>107001</v>
      </c>
      <c r="BQ944">
        <v>44575</v>
      </c>
      <c r="BR944">
        <v>0</v>
      </c>
      <c r="BS944">
        <v>43505</v>
      </c>
      <c r="BT944">
        <v>0</v>
      </c>
      <c r="BU944">
        <v>6</v>
      </c>
      <c r="BV944">
        <v>6</v>
      </c>
      <c r="BW944">
        <v>3</v>
      </c>
      <c r="BX944">
        <v>3</v>
      </c>
      <c r="BY944">
        <v>0</v>
      </c>
      <c r="BZ944">
        <v>0</v>
      </c>
      <c r="CA944">
        <v>0</v>
      </c>
      <c r="CB944">
        <v>4</v>
      </c>
      <c r="CC944">
        <v>0</v>
      </c>
      <c r="CD944">
        <v>4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 t="s">
        <v>2</v>
      </c>
      <c r="CP944" t="s">
        <v>44</v>
      </c>
      <c r="CQ944" t="s">
        <v>862</v>
      </c>
      <c r="CR944" t="s">
        <v>863</v>
      </c>
      <c r="CS944" t="s">
        <v>196</v>
      </c>
      <c r="CT944" t="s">
        <v>860</v>
      </c>
      <c r="CU944" t="s">
        <v>851</v>
      </c>
      <c r="CV944" t="s">
        <v>88</v>
      </c>
      <c r="CW944">
        <v>2020</v>
      </c>
      <c r="CX944">
        <v>9</v>
      </c>
      <c r="CY944" t="s">
        <v>74</v>
      </c>
      <c r="CZ944" t="s">
        <v>76</v>
      </c>
      <c r="DA944" t="s">
        <v>70</v>
      </c>
      <c r="DB944" t="s">
        <v>70</v>
      </c>
      <c r="DC944" t="s">
        <v>86</v>
      </c>
      <c r="DD944" t="s">
        <v>90</v>
      </c>
      <c r="DE944" t="s">
        <v>89</v>
      </c>
      <c r="DF944">
        <v>6</v>
      </c>
      <c r="DG944" t="s">
        <v>991</v>
      </c>
      <c r="DH944" t="s">
        <v>75</v>
      </c>
      <c r="DI944" t="s">
        <v>75</v>
      </c>
      <c r="DJ944" t="s">
        <v>75</v>
      </c>
      <c r="DK944" t="s">
        <v>75</v>
      </c>
    </row>
    <row r="945" spans="1:115" x14ac:dyDescent="0.35">
      <c r="A945" t="s">
        <v>860</v>
      </c>
      <c r="B945" t="s">
        <v>985</v>
      </c>
      <c r="C945" t="s">
        <v>1017</v>
      </c>
      <c r="D945" t="s">
        <v>1042</v>
      </c>
      <c r="E945" t="s">
        <v>988</v>
      </c>
      <c r="F945" t="s">
        <v>1019</v>
      </c>
      <c r="G945" t="s">
        <v>242</v>
      </c>
      <c r="H945" t="s">
        <v>1024</v>
      </c>
      <c r="I945" t="s">
        <v>497</v>
      </c>
      <c r="J945" t="s">
        <v>1160</v>
      </c>
      <c r="K945" t="s">
        <v>75</v>
      </c>
      <c r="L945" t="s">
        <v>242</v>
      </c>
      <c r="M945" t="s">
        <v>242</v>
      </c>
      <c r="N945" t="s">
        <v>990</v>
      </c>
      <c r="O945">
        <v>31196</v>
      </c>
      <c r="P945">
        <v>31196</v>
      </c>
      <c r="Q945">
        <v>28898</v>
      </c>
      <c r="R945">
        <v>28898</v>
      </c>
      <c r="S945">
        <v>0</v>
      </c>
      <c r="T945">
        <v>0</v>
      </c>
      <c r="U945">
        <v>31196</v>
      </c>
      <c r="V945">
        <v>0</v>
      </c>
      <c r="W945">
        <v>28898</v>
      </c>
      <c r="X945">
        <v>28898</v>
      </c>
      <c r="Y945">
        <v>0</v>
      </c>
      <c r="Z945">
        <v>0</v>
      </c>
      <c r="AA945">
        <v>0</v>
      </c>
      <c r="AB945">
        <v>2</v>
      </c>
      <c r="AC945">
        <v>5</v>
      </c>
      <c r="AD945">
        <v>10</v>
      </c>
      <c r="AE945">
        <v>2</v>
      </c>
      <c r="AF945">
        <v>0</v>
      </c>
      <c r="AG945">
        <v>7</v>
      </c>
      <c r="AH945">
        <v>2</v>
      </c>
      <c r="AI945">
        <v>5</v>
      </c>
      <c r="AJ945">
        <v>9</v>
      </c>
      <c r="AK945">
        <v>0</v>
      </c>
      <c r="AL945">
        <v>0</v>
      </c>
      <c r="AM945">
        <v>6</v>
      </c>
      <c r="AN945">
        <v>0</v>
      </c>
      <c r="AO945">
        <v>4</v>
      </c>
      <c r="AP945">
        <v>4</v>
      </c>
      <c r="AQ945">
        <v>0</v>
      </c>
      <c r="AR945">
        <v>0</v>
      </c>
      <c r="AS945">
        <v>0</v>
      </c>
      <c r="AT945">
        <v>7562</v>
      </c>
      <c r="AU945">
        <v>6334</v>
      </c>
      <c r="AV945">
        <v>28106</v>
      </c>
      <c r="AW945">
        <v>0</v>
      </c>
      <c r="AX945">
        <v>0</v>
      </c>
      <c r="AY945">
        <v>3022</v>
      </c>
      <c r="AZ945">
        <v>0</v>
      </c>
      <c r="BA945">
        <v>8700</v>
      </c>
      <c r="BB945">
        <v>0</v>
      </c>
      <c r="BC945">
        <v>0</v>
      </c>
      <c r="BD945">
        <v>11722</v>
      </c>
      <c r="BE945">
        <v>3078</v>
      </c>
      <c r="BF945">
        <v>0</v>
      </c>
      <c r="BG945">
        <v>8700</v>
      </c>
      <c r="BH945">
        <v>28898</v>
      </c>
      <c r="BI945">
        <v>0</v>
      </c>
      <c r="BJ945">
        <v>28898</v>
      </c>
      <c r="BK945">
        <v>0</v>
      </c>
      <c r="BL945">
        <v>0</v>
      </c>
      <c r="BM945">
        <v>0</v>
      </c>
      <c r="BN945">
        <v>28270</v>
      </c>
      <c r="BO945">
        <v>0</v>
      </c>
      <c r="BP945">
        <v>28270</v>
      </c>
      <c r="BQ945">
        <v>28898</v>
      </c>
      <c r="BR945">
        <v>0</v>
      </c>
      <c r="BS945">
        <v>29824</v>
      </c>
      <c r="BT945">
        <v>0</v>
      </c>
      <c r="BU945">
        <v>4</v>
      </c>
      <c r="BV945">
        <v>4</v>
      </c>
      <c r="BW945">
        <v>0</v>
      </c>
      <c r="BX945">
        <v>4</v>
      </c>
      <c r="BY945">
        <v>0</v>
      </c>
      <c r="BZ945">
        <v>0</v>
      </c>
      <c r="CA945">
        <v>0</v>
      </c>
      <c r="CB945">
        <v>6</v>
      </c>
      <c r="CC945">
        <v>5</v>
      </c>
      <c r="CD945">
        <v>7</v>
      </c>
      <c r="CE945">
        <v>6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 t="s">
        <v>2</v>
      </c>
      <c r="CP945" t="s">
        <v>44</v>
      </c>
      <c r="CQ945" t="s">
        <v>862</v>
      </c>
      <c r="CR945" t="s">
        <v>863</v>
      </c>
      <c r="CS945" t="s">
        <v>496</v>
      </c>
      <c r="CT945" t="s">
        <v>860</v>
      </c>
      <c r="CU945" t="s">
        <v>851</v>
      </c>
      <c r="CV945" t="s">
        <v>497</v>
      </c>
      <c r="CW945">
        <v>2019</v>
      </c>
      <c r="CX945">
        <v>2</v>
      </c>
      <c r="CY945" t="s">
        <v>74</v>
      </c>
      <c r="CZ945" t="s">
        <v>83</v>
      </c>
      <c r="DA945" t="s">
        <v>70</v>
      </c>
      <c r="DB945" t="s">
        <v>484</v>
      </c>
      <c r="DC945" t="s">
        <v>491</v>
      </c>
      <c r="DD945" t="s">
        <v>499</v>
      </c>
      <c r="DE945" t="s">
        <v>498</v>
      </c>
      <c r="DF945">
        <v>4</v>
      </c>
      <c r="DG945" t="s">
        <v>991</v>
      </c>
      <c r="DH945" t="s">
        <v>75</v>
      </c>
      <c r="DI945" t="s">
        <v>75</v>
      </c>
      <c r="DJ945" t="s">
        <v>75</v>
      </c>
      <c r="DK945" t="s">
        <v>75</v>
      </c>
    </row>
    <row r="946" spans="1:115" x14ac:dyDescent="0.35">
      <c r="A946" t="s">
        <v>860</v>
      </c>
      <c r="B946" t="s">
        <v>985</v>
      </c>
      <c r="C946" t="s">
        <v>986</v>
      </c>
      <c r="D946" t="s">
        <v>1023</v>
      </c>
      <c r="E946" t="s">
        <v>988</v>
      </c>
      <c r="F946" t="s">
        <v>989</v>
      </c>
      <c r="G946" t="s">
        <v>242</v>
      </c>
      <c r="H946" t="s">
        <v>1024</v>
      </c>
      <c r="I946" t="s">
        <v>88</v>
      </c>
      <c r="J946" t="s">
        <v>1038</v>
      </c>
      <c r="K946" t="s">
        <v>75</v>
      </c>
      <c r="L946" t="s">
        <v>242</v>
      </c>
      <c r="M946" t="s">
        <v>242</v>
      </c>
      <c r="N946" t="s">
        <v>990</v>
      </c>
      <c r="O946">
        <v>0</v>
      </c>
      <c r="P946">
        <v>0</v>
      </c>
      <c r="Q946">
        <v>806</v>
      </c>
      <c r="R946">
        <v>4666</v>
      </c>
      <c r="S946">
        <v>22253</v>
      </c>
      <c r="T946">
        <v>44709</v>
      </c>
      <c r="U946">
        <v>3860</v>
      </c>
      <c r="V946">
        <v>0</v>
      </c>
      <c r="W946">
        <v>934</v>
      </c>
      <c r="X946">
        <v>934</v>
      </c>
      <c r="Y946">
        <v>7530</v>
      </c>
      <c r="Z946">
        <v>12712</v>
      </c>
      <c r="AA946">
        <v>0</v>
      </c>
      <c r="AB946">
        <v>0</v>
      </c>
      <c r="AC946">
        <v>0</v>
      </c>
      <c r="AD946">
        <v>0</v>
      </c>
      <c r="AE946">
        <v>24</v>
      </c>
      <c r="AF946">
        <v>29</v>
      </c>
      <c r="AG946">
        <v>0</v>
      </c>
      <c r="AH946">
        <v>0</v>
      </c>
      <c r="AI946">
        <v>0</v>
      </c>
      <c r="AJ946">
        <v>0</v>
      </c>
      <c r="AK946">
        <v>20</v>
      </c>
      <c r="AL946">
        <v>25</v>
      </c>
      <c r="AM946">
        <v>0</v>
      </c>
      <c r="AN946">
        <v>0</v>
      </c>
      <c r="AO946">
        <v>0</v>
      </c>
      <c r="AP946">
        <v>0</v>
      </c>
      <c r="AQ946">
        <v>7</v>
      </c>
      <c r="AR946">
        <v>8</v>
      </c>
      <c r="AS946">
        <v>0</v>
      </c>
      <c r="AT946">
        <v>952</v>
      </c>
      <c r="AU946">
        <v>6186</v>
      </c>
      <c r="AV946">
        <v>10213</v>
      </c>
      <c r="AW946">
        <v>32668</v>
      </c>
      <c r="AX946">
        <v>39478</v>
      </c>
      <c r="AY946">
        <v>0</v>
      </c>
      <c r="AZ946">
        <v>0</v>
      </c>
      <c r="BA946">
        <v>227</v>
      </c>
      <c r="BB946">
        <v>19167</v>
      </c>
      <c r="BC946">
        <v>10225</v>
      </c>
      <c r="BD946">
        <v>227</v>
      </c>
      <c r="BE946">
        <v>0</v>
      </c>
      <c r="BF946">
        <v>0</v>
      </c>
      <c r="BG946">
        <v>227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11</v>
      </c>
      <c r="BV946">
        <v>0</v>
      </c>
      <c r="BW946">
        <v>7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 t="s">
        <v>2</v>
      </c>
      <c r="CP946" t="s">
        <v>44</v>
      </c>
      <c r="CQ946" t="s">
        <v>864</v>
      </c>
      <c r="CR946" t="s">
        <v>865</v>
      </c>
      <c r="CS946" t="s">
        <v>87</v>
      </c>
      <c r="CT946" t="s">
        <v>860</v>
      </c>
      <c r="CU946" t="s">
        <v>851</v>
      </c>
      <c r="CV946" t="s">
        <v>88</v>
      </c>
      <c r="CW946">
        <v>2016</v>
      </c>
      <c r="CX946">
        <v>4</v>
      </c>
      <c r="CY946" t="s">
        <v>80</v>
      </c>
      <c r="CZ946" t="s">
        <v>76</v>
      </c>
      <c r="DA946" t="s">
        <v>70</v>
      </c>
      <c r="DB946" t="s">
        <v>70</v>
      </c>
      <c r="DC946" t="s">
        <v>86</v>
      </c>
      <c r="DD946" t="s">
        <v>90</v>
      </c>
      <c r="DE946" t="s">
        <v>89</v>
      </c>
      <c r="DF946">
        <v>0</v>
      </c>
      <c r="DG946" t="s">
        <v>991</v>
      </c>
      <c r="DH946" t="s">
        <v>75</v>
      </c>
      <c r="DI946" t="s">
        <v>75</v>
      </c>
      <c r="DJ946" t="s">
        <v>75</v>
      </c>
      <c r="DK946" t="s">
        <v>75</v>
      </c>
    </row>
    <row r="947" spans="1:115" x14ac:dyDescent="0.35">
      <c r="A947" t="s">
        <v>860</v>
      </c>
      <c r="B947" t="s">
        <v>985</v>
      </c>
      <c r="C947" t="s">
        <v>986</v>
      </c>
      <c r="D947" t="s">
        <v>987</v>
      </c>
      <c r="E947" t="s">
        <v>988</v>
      </c>
      <c r="F947" t="s">
        <v>989</v>
      </c>
      <c r="G947" t="s">
        <v>242</v>
      </c>
      <c r="H947" t="s">
        <v>1024</v>
      </c>
      <c r="I947" t="s">
        <v>120</v>
      </c>
      <c r="J947" t="s">
        <v>1058</v>
      </c>
      <c r="K947" t="s">
        <v>75</v>
      </c>
      <c r="L947" t="s">
        <v>242</v>
      </c>
      <c r="M947" t="s">
        <v>242</v>
      </c>
      <c r="N947" t="s">
        <v>990</v>
      </c>
      <c r="O947">
        <v>13553</v>
      </c>
      <c r="P947">
        <v>13553</v>
      </c>
      <c r="Q947">
        <v>21925</v>
      </c>
      <c r="R947">
        <v>55677</v>
      </c>
      <c r="S947">
        <v>55331</v>
      </c>
      <c r="T947">
        <v>18763</v>
      </c>
      <c r="U947">
        <v>47305</v>
      </c>
      <c r="V947">
        <v>0</v>
      </c>
      <c r="W947">
        <v>9355</v>
      </c>
      <c r="X947">
        <v>14517</v>
      </c>
      <c r="Y947">
        <v>35051</v>
      </c>
      <c r="Z947">
        <v>18763</v>
      </c>
      <c r="AA947">
        <v>5162</v>
      </c>
      <c r="AB947">
        <v>0</v>
      </c>
      <c r="AC947">
        <v>14</v>
      </c>
      <c r="AD947">
        <v>34</v>
      </c>
      <c r="AE947">
        <v>51</v>
      </c>
      <c r="AF947">
        <v>19</v>
      </c>
      <c r="AG947">
        <v>20</v>
      </c>
      <c r="AH947">
        <v>0</v>
      </c>
      <c r="AI947">
        <v>12</v>
      </c>
      <c r="AJ947">
        <v>26</v>
      </c>
      <c r="AK947">
        <v>44</v>
      </c>
      <c r="AL947">
        <v>16</v>
      </c>
      <c r="AM947">
        <v>14</v>
      </c>
      <c r="AN947">
        <v>0</v>
      </c>
      <c r="AO947">
        <v>6</v>
      </c>
      <c r="AP947">
        <v>10</v>
      </c>
      <c r="AQ947">
        <v>12</v>
      </c>
      <c r="AR947">
        <v>3</v>
      </c>
      <c r="AS947">
        <v>4</v>
      </c>
      <c r="AT947">
        <v>13453</v>
      </c>
      <c r="AU947">
        <v>14967</v>
      </c>
      <c r="AV947">
        <v>60458</v>
      </c>
      <c r="AW947">
        <v>33948</v>
      </c>
      <c r="AX947">
        <v>2153</v>
      </c>
      <c r="AY947">
        <v>0</v>
      </c>
      <c r="AZ947">
        <v>2024</v>
      </c>
      <c r="BA947">
        <v>12860</v>
      </c>
      <c r="BB947">
        <v>0</v>
      </c>
      <c r="BC947">
        <v>0</v>
      </c>
      <c r="BD947">
        <v>10836</v>
      </c>
      <c r="BE947">
        <v>0</v>
      </c>
      <c r="BF947">
        <v>1</v>
      </c>
      <c r="BG947">
        <v>10837</v>
      </c>
      <c r="BH947">
        <v>13554</v>
      </c>
      <c r="BI947">
        <v>4837</v>
      </c>
      <c r="BJ947">
        <v>42446</v>
      </c>
      <c r="BK947">
        <v>0</v>
      </c>
      <c r="BL947">
        <v>0</v>
      </c>
      <c r="BM947">
        <v>0</v>
      </c>
      <c r="BN947">
        <v>7858</v>
      </c>
      <c r="BO947">
        <v>4837</v>
      </c>
      <c r="BP947">
        <v>32430</v>
      </c>
      <c r="BQ947">
        <v>8329</v>
      </c>
      <c r="BR947">
        <v>4837</v>
      </c>
      <c r="BS947">
        <v>8859</v>
      </c>
      <c r="BT947">
        <v>5227</v>
      </c>
      <c r="BU947">
        <v>18</v>
      </c>
      <c r="BV947">
        <v>11</v>
      </c>
      <c r="BW947">
        <v>6</v>
      </c>
      <c r="BX947">
        <v>6</v>
      </c>
      <c r="BY947">
        <v>4</v>
      </c>
      <c r="BZ947">
        <v>2</v>
      </c>
      <c r="CA947">
        <v>0</v>
      </c>
      <c r="CB947">
        <v>12</v>
      </c>
      <c r="CC947">
        <v>8</v>
      </c>
      <c r="CD947">
        <v>12</v>
      </c>
      <c r="CE947">
        <v>14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 t="s">
        <v>2</v>
      </c>
      <c r="CP947" t="s">
        <v>44</v>
      </c>
      <c r="CQ947" t="s">
        <v>864</v>
      </c>
      <c r="CR947" t="s">
        <v>865</v>
      </c>
      <c r="CS947" t="s">
        <v>119</v>
      </c>
      <c r="CT947" t="s">
        <v>860</v>
      </c>
      <c r="CU947" t="s">
        <v>851</v>
      </c>
      <c r="CV947" t="s">
        <v>120</v>
      </c>
      <c r="CW947">
        <v>2019</v>
      </c>
      <c r="CX947">
        <v>3</v>
      </c>
      <c r="CY947" t="s">
        <v>74</v>
      </c>
      <c r="CZ947" t="s">
        <v>76</v>
      </c>
      <c r="DA947" t="s">
        <v>70</v>
      </c>
      <c r="DB947" t="s">
        <v>70</v>
      </c>
      <c r="DC947" t="s">
        <v>72</v>
      </c>
      <c r="DD947" t="s">
        <v>122</v>
      </c>
      <c r="DE947" t="s">
        <v>121</v>
      </c>
      <c r="DF947">
        <v>14</v>
      </c>
      <c r="DG947" t="s">
        <v>991</v>
      </c>
      <c r="DH947" t="s">
        <v>75</v>
      </c>
      <c r="DI947" t="s">
        <v>75</v>
      </c>
      <c r="DJ947" t="s">
        <v>75</v>
      </c>
      <c r="DK947" t="s">
        <v>75</v>
      </c>
    </row>
    <row r="948" spans="1:115" x14ac:dyDescent="0.35">
      <c r="A948" t="s">
        <v>860</v>
      </c>
      <c r="B948" t="s">
        <v>985</v>
      </c>
      <c r="C948" t="s">
        <v>986</v>
      </c>
      <c r="D948" t="s">
        <v>1063</v>
      </c>
      <c r="E948" t="s">
        <v>988</v>
      </c>
      <c r="F948" t="s">
        <v>989</v>
      </c>
      <c r="G948" t="s">
        <v>242</v>
      </c>
      <c r="H948" t="s">
        <v>1024</v>
      </c>
      <c r="I948" t="s">
        <v>144</v>
      </c>
      <c r="J948" t="s">
        <v>1066</v>
      </c>
      <c r="K948" t="s">
        <v>75</v>
      </c>
      <c r="L948" t="s">
        <v>242</v>
      </c>
      <c r="M948" t="s">
        <v>242</v>
      </c>
      <c r="N948" t="s">
        <v>990</v>
      </c>
      <c r="O948">
        <v>-200</v>
      </c>
      <c r="P948">
        <v>-200</v>
      </c>
      <c r="Q948">
        <v>-690</v>
      </c>
      <c r="R948">
        <v>14759</v>
      </c>
      <c r="S948">
        <v>17123</v>
      </c>
      <c r="T948">
        <v>0</v>
      </c>
      <c r="U948">
        <v>15249</v>
      </c>
      <c r="V948">
        <v>0</v>
      </c>
      <c r="W948">
        <v>-690</v>
      </c>
      <c r="X948">
        <v>5858</v>
      </c>
      <c r="Y948">
        <v>17123</v>
      </c>
      <c r="Z948">
        <v>0</v>
      </c>
      <c r="AA948">
        <v>6548</v>
      </c>
      <c r="AB948">
        <v>2</v>
      </c>
      <c r="AC948">
        <v>8</v>
      </c>
      <c r="AD948">
        <v>40</v>
      </c>
      <c r="AE948">
        <v>27</v>
      </c>
      <c r="AF948">
        <v>0</v>
      </c>
      <c r="AG948">
        <v>34</v>
      </c>
      <c r="AH948">
        <v>1</v>
      </c>
      <c r="AI948">
        <v>3</v>
      </c>
      <c r="AJ948">
        <v>30</v>
      </c>
      <c r="AK948">
        <v>23</v>
      </c>
      <c r="AL948">
        <v>0</v>
      </c>
      <c r="AM948">
        <v>28</v>
      </c>
      <c r="AN948">
        <v>0</v>
      </c>
      <c r="AO948">
        <v>0</v>
      </c>
      <c r="AP948">
        <v>3</v>
      </c>
      <c r="AQ948">
        <v>8</v>
      </c>
      <c r="AR948">
        <v>0</v>
      </c>
      <c r="AS948">
        <v>3</v>
      </c>
      <c r="AT948">
        <v>4001</v>
      </c>
      <c r="AU948">
        <v>4020</v>
      </c>
      <c r="AV948">
        <v>16635</v>
      </c>
      <c r="AW948">
        <v>6786</v>
      </c>
      <c r="AX948">
        <v>0</v>
      </c>
      <c r="AY948">
        <v>1</v>
      </c>
      <c r="AZ948">
        <v>-9803</v>
      </c>
      <c r="BA948">
        <v>-4294</v>
      </c>
      <c r="BB948">
        <v>20938</v>
      </c>
      <c r="BC948">
        <v>0</v>
      </c>
      <c r="BD948">
        <v>5510</v>
      </c>
      <c r="BE948">
        <v>1</v>
      </c>
      <c r="BF948">
        <v>0</v>
      </c>
      <c r="BG948">
        <v>5509</v>
      </c>
      <c r="BH948">
        <v>0</v>
      </c>
      <c r="BI948">
        <v>0</v>
      </c>
      <c r="BJ948">
        <v>11395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7668</v>
      </c>
      <c r="BQ948">
        <v>0</v>
      </c>
      <c r="BR948">
        <v>0</v>
      </c>
      <c r="BS948">
        <v>0</v>
      </c>
      <c r="BT948">
        <v>0</v>
      </c>
      <c r="BU948">
        <v>6</v>
      </c>
      <c r="BV948">
        <v>4</v>
      </c>
      <c r="BW948">
        <v>0</v>
      </c>
      <c r="BX948">
        <v>0</v>
      </c>
      <c r="BY948">
        <v>3</v>
      </c>
      <c r="BZ948">
        <v>0</v>
      </c>
      <c r="CA948">
        <v>2</v>
      </c>
      <c r="CB948">
        <v>4</v>
      </c>
      <c r="CC948">
        <v>28</v>
      </c>
      <c r="CD948">
        <v>4</v>
      </c>
      <c r="CE948">
        <v>28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 t="s">
        <v>2</v>
      </c>
      <c r="CP948" t="s">
        <v>44</v>
      </c>
      <c r="CQ948" t="s">
        <v>864</v>
      </c>
      <c r="CR948" t="s">
        <v>865</v>
      </c>
      <c r="CS948" t="s">
        <v>143</v>
      </c>
      <c r="CT948" t="s">
        <v>860</v>
      </c>
      <c r="CU948" t="s">
        <v>851</v>
      </c>
      <c r="CV948" t="s">
        <v>144</v>
      </c>
      <c r="CW948">
        <v>2020</v>
      </c>
      <c r="CX948">
        <v>5</v>
      </c>
      <c r="CY948" t="s">
        <v>74</v>
      </c>
      <c r="CZ948" t="s">
        <v>76</v>
      </c>
      <c r="DA948" t="s">
        <v>70</v>
      </c>
      <c r="DB948" t="s">
        <v>70</v>
      </c>
      <c r="DC948" t="s">
        <v>135</v>
      </c>
      <c r="DD948" t="s">
        <v>146</v>
      </c>
      <c r="DE948" t="s">
        <v>145</v>
      </c>
      <c r="DF948">
        <v>6</v>
      </c>
      <c r="DG948" t="s">
        <v>991</v>
      </c>
      <c r="DH948" t="s">
        <v>75</v>
      </c>
      <c r="DI948" t="s">
        <v>75</v>
      </c>
      <c r="DJ948" t="s">
        <v>75</v>
      </c>
      <c r="DK948" t="s">
        <v>75</v>
      </c>
    </row>
    <row r="949" spans="1:115" x14ac:dyDescent="0.35">
      <c r="A949" t="s">
        <v>860</v>
      </c>
      <c r="B949" t="s">
        <v>994</v>
      </c>
      <c r="C949" t="s">
        <v>1004</v>
      </c>
      <c r="D949" t="s">
        <v>1005</v>
      </c>
      <c r="E949" t="s">
        <v>988</v>
      </c>
      <c r="F949" t="s">
        <v>1006</v>
      </c>
      <c r="G949" t="s">
        <v>242</v>
      </c>
      <c r="H949" t="s">
        <v>1024</v>
      </c>
      <c r="I949" t="s">
        <v>1225</v>
      </c>
      <c r="J949" t="s">
        <v>1226</v>
      </c>
      <c r="K949" t="s">
        <v>75</v>
      </c>
      <c r="L949" t="s">
        <v>242</v>
      </c>
      <c r="M949" t="s">
        <v>304</v>
      </c>
      <c r="N949" t="s">
        <v>990</v>
      </c>
      <c r="O949">
        <v>2091</v>
      </c>
      <c r="P949">
        <v>2091</v>
      </c>
      <c r="Q949">
        <v>44706</v>
      </c>
      <c r="R949">
        <v>82482</v>
      </c>
      <c r="S949">
        <v>87377</v>
      </c>
      <c r="T949">
        <v>72648</v>
      </c>
      <c r="U949">
        <v>39867</v>
      </c>
      <c r="V949">
        <v>0</v>
      </c>
      <c r="W949">
        <v>2651</v>
      </c>
      <c r="X949">
        <v>1746</v>
      </c>
      <c r="Y949">
        <v>15009</v>
      </c>
      <c r="Z949">
        <v>12797</v>
      </c>
      <c r="AA949">
        <v>-905</v>
      </c>
      <c r="AB949">
        <v>2</v>
      </c>
      <c r="AC949">
        <v>3</v>
      </c>
      <c r="AD949">
        <v>6</v>
      </c>
      <c r="AE949">
        <v>27</v>
      </c>
      <c r="AF949">
        <v>20</v>
      </c>
      <c r="AG949">
        <v>5</v>
      </c>
      <c r="AH949">
        <v>2</v>
      </c>
      <c r="AI949">
        <v>2</v>
      </c>
      <c r="AJ949">
        <v>5</v>
      </c>
      <c r="AK949">
        <v>25</v>
      </c>
      <c r="AL949">
        <v>19</v>
      </c>
      <c r="AM949">
        <v>5</v>
      </c>
      <c r="AN949">
        <v>0</v>
      </c>
      <c r="AO949">
        <v>0</v>
      </c>
      <c r="AP949">
        <v>2</v>
      </c>
      <c r="AQ949">
        <v>7</v>
      </c>
      <c r="AR949">
        <v>10</v>
      </c>
      <c r="AS949">
        <v>2</v>
      </c>
      <c r="AT949">
        <v>13936</v>
      </c>
      <c r="AU949">
        <v>18595</v>
      </c>
      <c r="AV949">
        <v>88927</v>
      </c>
      <c r="AW949">
        <v>83063</v>
      </c>
      <c r="AX949">
        <v>58949</v>
      </c>
      <c r="AY949">
        <v>14820</v>
      </c>
      <c r="AZ949">
        <v>0</v>
      </c>
      <c r="BA949">
        <v>37615</v>
      </c>
      <c r="BB949">
        <v>1237</v>
      </c>
      <c r="BC949">
        <v>3012</v>
      </c>
      <c r="BD949">
        <v>52435</v>
      </c>
      <c r="BE949">
        <v>0</v>
      </c>
      <c r="BF949">
        <v>0</v>
      </c>
      <c r="BG949">
        <v>32840</v>
      </c>
      <c r="BH949">
        <v>0</v>
      </c>
      <c r="BI949">
        <v>45790</v>
      </c>
      <c r="BJ949">
        <v>25459</v>
      </c>
      <c r="BK949">
        <v>0</v>
      </c>
      <c r="BL949">
        <v>0</v>
      </c>
      <c r="BM949">
        <v>0</v>
      </c>
      <c r="BN949">
        <v>0</v>
      </c>
      <c r="BO949">
        <v>45790</v>
      </c>
      <c r="BP949">
        <v>20655</v>
      </c>
      <c r="BQ949">
        <v>0</v>
      </c>
      <c r="BR949">
        <v>45790</v>
      </c>
      <c r="BS949">
        <v>0</v>
      </c>
      <c r="BT949">
        <v>47529</v>
      </c>
      <c r="BU949">
        <v>27</v>
      </c>
      <c r="BV949">
        <v>14</v>
      </c>
      <c r="BW949">
        <v>25</v>
      </c>
      <c r="BX949">
        <v>0</v>
      </c>
      <c r="BY949">
        <v>2</v>
      </c>
      <c r="BZ949">
        <v>0</v>
      </c>
      <c r="CA949">
        <v>2</v>
      </c>
      <c r="CB949">
        <v>3</v>
      </c>
      <c r="CC949">
        <v>5</v>
      </c>
      <c r="CD949">
        <v>4</v>
      </c>
      <c r="CE949">
        <v>5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 t="s">
        <v>2</v>
      </c>
      <c r="CP949" t="s">
        <v>44</v>
      </c>
      <c r="CQ949" t="s">
        <v>864</v>
      </c>
      <c r="CR949" t="s">
        <v>865</v>
      </c>
      <c r="CS949" t="s">
        <v>374</v>
      </c>
      <c r="CT949" t="s">
        <v>860</v>
      </c>
      <c r="CU949" t="s">
        <v>852</v>
      </c>
      <c r="CV949" t="s">
        <v>1225</v>
      </c>
      <c r="CW949">
        <v>2016</v>
      </c>
      <c r="CX949">
        <v>12</v>
      </c>
      <c r="CY949" t="s">
        <v>74</v>
      </c>
      <c r="CZ949" t="s">
        <v>217</v>
      </c>
      <c r="DA949" t="s">
        <v>70</v>
      </c>
      <c r="DB949" t="s">
        <v>283</v>
      </c>
      <c r="DC949" t="s">
        <v>285</v>
      </c>
      <c r="DD949" t="s">
        <v>75</v>
      </c>
      <c r="DE949" t="s">
        <v>75</v>
      </c>
      <c r="DF949">
        <v>16</v>
      </c>
      <c r="DG949" t="s">
        <v>991</v>
      </c>
      <c r="DH949" t="s">
        <v>75</v>
      </c>
      <c r="DI949" t="s">
        <v>75</v>
      </c>
      <c r="DJ949" t="s">
        <v>75</v>
      </c>
      <c r="DK949" t="s">
        <v>75</v>
      </c>
    </row>
    <row r="950" spans="1:115" x14ac:dyDescent="0.35">
      <c r="A950" t="s">
        <v>860</v>
      </c>
      <c r="B950" t="s">
        <v>994</v>
      </c>
      <c r="C950" t="s">
        <v>1004</v>
      </c>
      <c r="D950" t="s">
        <v>1005</v>
      </c>
      <c r="E950" t="s">
        <v>988</v>
      </c>
      <c r="F950" t="s">
        <v>1006</v>
      </c>
      <c r="G950" t="s">
        <v>242</v>
      </c>
      <c r="H950" t="s">
        <v>1024</v>
      </c>
      <c r="I950" t="s">
        <v>304</v>
      </c>
      <c r="J950" t="s">
        <v>1009</v>
      </c>
      <c r="K950" t="s">
        <v>75</v>
      </c>
      <c r="L950" t="s">
        <v>242</v>
      </c>
      <c r="M950" t="s">
        <v>304</v>
      </c>
      <c r="N950" t="s">
        <v>990</v>
      </c>
      <c r="O950">
        <v>3829</v>
      </c>
      <c r="P950">
        <v>3829</v>
      </c>
      <c r="Q950">
        <v>21179</v>
      </c>
      <c r="R950">
        <v>55119</v>
      </c>
      <c r="S950">
        <v>76380</v>
      </c>
      <c r="T950">
        <v>5383</v>
      </c>
      <c r="U950">
        <v>37769</v>
      </c>
      <c r="V950">
        <v>0</v>
      </c>
      <c r="W950">
        <v>-851</v>
      </c>
      <c r="X950">
        <v>-5008</v>
      </c>
      <c r="Y950">
        <v>68192</v>
      </c>
      <c r="Z950">
        <v>1598</v>
      </c>
      <c r="AA950">
        <v>-4157</v>
      </c>
      <c r="AB950">
        <v>0</v>
      </c>
      <c r="AC950">
        <v>28</v>
      </c>
      <c r="AD950">
        <v>35</v>
      </c>
      <c r="AE950">
        <v>162</v>
      </c>
      <c r="AF950">
        <v>79</v>
      </c>
      <c r="AG950">
        <v>7</v>
      </c>
      <c r="AH950">
        <v>0</v>
      </c>
      <c r="AI950">
        <v>19</v>
      </c>
      <c r="AJ950">
        <v>21</v>
      </c>
      <c r="AK950">
        <v>132</v>
      </c>
      <c r="AL950">
        <v>65</v>
      </c>
      <c r="AM950">
        <v>2</v>
      </c>
      <c r="AN950">
        <v>0</v>
      </c>
      <c r="AO950">
        <v>4</v>
      </c>
      <c r="AP950">
        <v>5</v>
      </c>
      <c r="AQ950">
        <v>48</v>
      </c>
      <c r="AR950">
        <v>8</v>
      </c>
      <c r="AS950">
        <v>1</v>
      </c>
      <c r="AT950">
        <v>14508</v>
      </c>
      <c r="AU950">
        <v>19744</v>
      </c>
      <c r="AV950">
        <v>62395</v>
      </c>
      <c r="AW950">
        <v>44272</v>
      </c>
      <c r="AX950">
        <v>5201</v>
      </c>
      <c r="AY950">
        <v>4176</v>
      </c>
      <c r="AZ950">
        <v>38317</v>
      </c>
      <c r="BA950">
        <v>79548</v>
      </c>
      <c r="BB950">
        <v>75305</v>
      </c>
      <c r="BC950">
        <v>0</v>
      </c>
      <c r="BD950">
        <v>45407</v>
      </c>
      <c r="BE950">
        <v>0</v>
      </c>
      <c r="BF950">
        <v>0</v>
      </c>
      <c r="BG950">
        <v>57990</v>
      </c>
      <c r="BH950">
        <v>1394</v>
      </c>
      <c r="BI950">
        <v>19956</v>
      </c>
      <c r="BJ950">
        <v>25725</v>
      </c>
      <c r="BK950">
        <v>0</v>
      </c>
      <c r="BL950">
        <v>0</v>
      </c>
      <c r="BM950">
        <v>0</v>
      </c>
      <c r="BN950">
        <v>1312</v>
      </c>
      <c r="BO950">
        <v>16399</v>
      </c>
      <c r="BP950">
        <v>23019</v>
      </c>
      <c r="BQ950">
        <v>1394</v>
      </c>
      <c r="BR950">
        <v>16851</v>
      </c>
      <c r="BS950">
        <v>1404</v>
      </c>
      <c r="BT950">
        <v>17052</v>
      </c>
      <c r="BU950">
        <v>22</v>
      </c>
      <c r="BV950">
        <v>15</v>
      </c>
      <c r="BW950">
        <v>5</v>
      </c>
      <c r="BX950">
        <v>4</v>
      </c>
      <c r="BY950">
        <v>1</v>
      </c>
      <c r="BZ950">
        <v>0</v>
      </c>
      <c r="CA950">
        <v>1</v>
      </c>
      <c r="CB950">
        <v>19</v>
      </c>
      <c r="CC950">
        <v>1</v>
      </c>
      <c r="CD950">
        <v>19</v>
      </c>
      <c r="CE950">
        <v>2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 t="s">
        <v>2</v>
      </c>
      <c r="CP950" t="s">
        <v>44</v>
      </c>
      <c r="CQ950" t="s">
        <v>864</v>
      </c>
      <c r="CR950" t="s">
        <v>865</v>
      </c>
      <c r="CS950" t="s">
        <v>307</v>
      </c>
      <c r="CT950" t="s">
        <v>860</v>
      </c>
      <c r="CU950" t="s">
        <v>852</v>
      </c>
      <c r="CV950" t="s">
        <v>308</v>
      </c>
      <c r="CW950">
        <v>2017</v>
      </c>
      <c r="CX950">
        <v>10</v>
      </c>
      <c r="CY950" t="s">
        <v>80</v>
      </c>
      <c r="CZ950" t="s">
        <v>217</v>
      </c>
      <c r="DA950" t="s">
        <v>70</v>
      </c>
      <c r="DB950" t="s">
        <v>283</v>
      </c>
      <c r="DC950" t="s">
        <v>285</v>
      </c>
      <c r="DD950" t="s">
        <v>310</v>
      </c>
      <c r="DE950" t="s">
        <v>309</v>
      </c>
      <c r="DF950">
        <v>15</v>
      </c>
      <c r="DG950" t="s">
        <v>991</v>
      </c>
      <c r="DH950" t="s">
        <v>75</v>
      </c>
      <c r="DI950" t="s">
        <v>75</v>
      </c>
      <c r="DJ950" t="s">
        <v>75</v>
      </c>
      <c r="DK950" t="s">
        <v>75</v>
      </c>
    </row>
    <row r="951" spans="1:115" x14ac:dyDescent="0.35">
      <c r="A951" t="s">
        <v>860</v>
      </c>
      <c r="B951" t="s">
        <v>985</v>
      </c>
      <c r="C951" t="s">
        <v>1017</v>
      </c>
      <c r="D951" t="s">
        <v>1030</v>
      </c>
      <c r="E951" t="s">
        <v>988</v>
      </c>
      <c r="F951" t="s">
        <v>1019</v>
      </c>
      <c r="G951" t="s">
        <v>242</v>
      </c>
      <c r="H951" t="s">
        <v>1024</v>
      </c>
      <c r="I951" t="s">
        <v>1155</v>
      </c>
      <c r="J951" t="s">
        <v>1156</v>
      </c>
      <c r="K951" t="s">
        <v>75</v>
      </c>
      <c r="L951" t="s">
        <v>242</v>
      </c>
      <c r="M951" t="s">
        <v>242</v>
      </c>
      <c r="N951" t="s">
        <v>990</v>
      </c>
      <c r="O951">
        <v>36661</v>
      </c>
      <c r="P951">
        <v>36661</v>
      </c>
      <c r="Q951">
        <v>32053</v>
      </c>
      <c r="R951">
        <v>78242</v>
      </c>
      <c r="S951">
        <v>116678</v>
      </c>
      <c r="T951">
        <v>119761</v>
      </c>
      <c r="U951">
        <v>82850</v>
      </c>
      <c r="V951">
        <v>0</v>
      </c>
      <c r="W951">
        <v>1585</v>
      </c>
      <c r="X951">
        <v>7604</v>
      </c>
      <c r="Y951">
        <v>20375</v>
      </c>
      <c r="Z951">
        <v>97301</v>
      </c>
      <c r="AA951">
        <v>6019</v>
      </c>
      <c r="AB951">
        <v>17</v>
      </c>
      <c r="AC951">
        <v>5</v>
      </c>
      <c r="AD951">
        <v>23</v>
      </c>
      <c r="AE951">
        <v>73</v>
      </c>
      <c r="AF951">
        <v>121</v>
      </c>
      <c r="AG951">
        <v>35</v>
      </c>
      <c r="AH951">
        <v>11</v>
      </c>
      <c r="AI951">
        <v>4</v>
      </c>
      <c r="AJ951">
        <v>16</v>
      </c>
      <c r="AK951">
        <v>63</v>
      </c>
      <c r="AL951">
        <v>101</v>
      </c>
      <c r="AM951">
        <v>23</v>
      </c>
      <c r="AN951">
        <v>0</v>
      </c>
      <c r="AO951">
        <v>1</v>
      </c>
      <c r="AP951">
        <v>2</v>
      </c>
      <c r="AQ951">
        <v>10</v>
      </c>
      <c r="AR951">
        <v>30</v>
      </c>
      <c r="AS951">
        <v>1</v>
      </c>
      <c r="AT951">
        <v>29679</v>
      </c>
      <c r="AU951">
        <v>28053</v>
      </c>
      <c r="AV951">
        <v>92379</v>
      </c>
      <c r="AW951">
        <v>132380</v>
      </c>
      <c r="AX951">
        <v>75955</v>
      </c>
      <c r="AY951">
        <v>619</v>
      </c>
      <c r="AZ951">
        <v>76000</v>
      </c>
      <c r="BA951">
        <v>82764</v>
      </c>
      <c r="BB951">
        <v>32281</v>
      </c>
      <c r="BC951">
        <v>21968</v>
      </c>
      <c r="BD951">
        <v>7382</v>
      </c>
      <c r="BE951">
        <v>619</v>
      </c>
      <c r="BF951">
        <v>0</v>
      </c>
      <c r="BG951">
        <v>5871</v>
      </c>
      <c r="BH951">
        <v>21433</v>
      </c>
      <c r="BI951">
        <v>19760</v>
      </c>
      <c r="BJ951">
        <v>78500</v>
      </c>
      <c r="BK951">
        <v>0</v>
      </c>
      <c r="BL951">
        <v>0</v>
      </c>
      <c r="BM951">
        <v>0</v>
      </c>
      <c r="BN951">
        <v>10822</v>
      </c>
      <c r="BO951">
        <v>18874</v>
      </c>
      <c r="BP951">
        <v>43857</v>
      </c>
      <c r="BQ951">
        <v>11928</v>
      </c>
      <c r="BR951">
        <v>19760</v>
      </c>
      <c r="BS951">
        <v>11499</v>
      </c>
      <c r="BT951">
        <v>20838</v>
      </c>
      <c r="BU951">
        <v>28</v>
      </c>
      <c r="BV951">
        <v>15</v>
      </c>
      <c r="BW951">
        <v>21</v>
      </c>
      <c r="BX951">
        <v>1</v>
      </c>
      <c r="BY951">
        <v>1</v>
      </c>
      <c r="BZ951">
        <v>1</v>
      </c>
      <c r="CA951">
        <v>1</v>
      </c>
      <c r="CB951">
        <v>15</v>
      </c>
      <c r="CC951">
        <v>23</v>
      </c>
      <c r="CD951">
        <v>15</v>
      </c>
      <c r="CE951">
        <v>23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 t="s">
        <v>2</v>
      </c>
      <c r="CP951" t="s">
        <v>44</v>
      </c>
      <c r="CQ951" t="s">
        <v>864</v>
      </c>
      <c r="CR951" t="s">
        <v>865</v>
      </c>
      <c r="CS951" t="s">
        <v>486</v>
      </c>
      <c r="CT951" t="s">
        <v>860</v>
      </c>
      <c r="CU951" t="s">
        <v>851</v>
      </c>
      <c r="CV951" t="s">
        <v>487</v>
      </c>
      <c r="CW951">
        <v>2018</v>
      </c>
      <c r="CX951">
        <v>7</v>
      </c>
      <c r="CY951" t="s">
        <v>74</v>
      </c>
      <c r="CZ951" t="s">
        <v>83</v>
      </c>
      <c r="DA951" t="s">
        <v>70</v>
      </c>
      <c r="DB951" t="s">
        <v>484</v>
      </c>
      <c r="DC951" t="s">
        <v>485</v>
      </c>
      <c r="DD951" t="s">
        <v>489</v>
      </c>
      <c r="DE951" t="s">
        <v>488</v>
      </c>
      <c r="DF951">
        <v>16</v>
      </c>
      <c r="DG951" t="s">
        <v>991</v>
      </c>
      <c r="DH951" t="s">
        <v>75</v>
      </c>
      <c r="DI951" t="s">
        <v>75</v>
      </c>
      <c r="DJ951" t="s">
        <v>75</v>
      </c>
      <c r="DK951" t="s">
        <v>75</v>
      </c>
    </row>
    <row r="952" spans="1:115" x14ac:dyDescent="0.35">
      <c r="A952" t="s">
        <v>860</v>
      </c>
      <c r="B952" t="s">
        <v>985</v>
      </c>
      <c r="C952" t="s">
        <v>986</v>
      </c>
      <c r="D952" t="s">
        <v>992</v>
      </c>
      <c r="E952" t="s">
        <v>988</v>
      </c>
      <c r="F952" t="s">
        <v>989</v>
      </c>
      <c r="G952" t="s">
        <v>242</v>
      </c>
      <c r="H952" t="s">
        <v>1024</v>
      </c>
      <c r="I952" t="s">
        <v>736</v>
      </c>
      <c r="J952" t="s">
        <v>1209</v>
      </c>
      <c r="K952" t="s">
        <v>75</v>
      </c>
      <c r="L952" t="s">
        <v>242</v>
      </c>
      <c r="M952" t="s">
        <v>736</v>
      </c>
      <c r="N952" t="s">
        <v>990</v>
      </c>
      <c r="O952">
        <v>1711</v>
      </c>
      <c r="P952">
        <v>1711</v>
      </c>
      <c r="Q952">
        <v>2135</v>
      </c>
      <c r="R952">
        <v>4433</v>
      </c>
      <c r="S952">
        <v>2090</v>
      </c>
      <c r="T952">
        <v>0</v>
      </c>
      <c r="U952">
        <v>4009</v>
      </c>
      <c r="V952">
        <v>0</v>
      </c>
      <c r="W952">
        <v>2135</v>
      </c>
      <c r="X952">
        <v>2160</v>
      </c>
      <c r="Y952">
        <v>2090</v>
      </c>
      <c r="Z952">
        <v>0</v>
      </c>
      <c r="AA952">
        <v>25</v>
      </c>
      <c r="AB952">
        <v>0</v>
      </c>
      <c r="AC952">
        <v>4</v>
      </c>
      <c r="AD952">
        <v>4</v>
      </c>
      <c r="AE952">
        <v>1</v>
      </c>
      <c r="AF952">
        <v>0</v>
      </c>
      <c r="AG952">
        <v>0</v>
      </c>
      <c r="AH952">
        <v>0</v>
      </c>
      <c r="AI952">
        <v>4</v>
      </c>
      <c r="AJ952">
        <v>4</v>
      </c>
      <c r="AK952">
        <v>1</v>
      </c>
      <c r="AL952">
        <v>0</v>
      </c>
      <c r="AM952">
        <v>0</v>
      </c>
      <c r="AN952">
        <v>0</v>
      </c>
      <c r="AO952">
        <v>3</v>
      </c>
      <c r="AP952">
        <v>3</v>
      </c>
      <c r="AQ952">
        <v>1</v>
      </c>
      <c r="AR952">
        <v>0</v>
      </c>
      <c r="AS952">
        <v>0</v>
      </c>
      <c r="AT952">
        <v>1016</v>
      </c>
      <c r="AU952">
        <v>707</v>
      </c>
      <c r="AV952">
        <v>3938</v>
      </c>
      <c r="AW952">
        <v>326</v>
      </c>
      <c r="AX952">
        <v>0</v>
      </c>
      <c r="AY952">
        <v>0</v>
      </c>
      <c r="AZ952">
        <v>0</v>
      </c>
      <c r="BA952">
        <v>7467</v>
      </c>
      <c r="BB952">
        <v>0</v>
      </c>
      <c r="BC952">
        <v>0</v>
      </c>
      <c r="BD952">
        <v>7467</v>
      </c>
      <c r="BE952">
        <v>0</v>
      </c>
      <c r="BF952">
        <v>0</v>
      </c>
      <c r="BG952">
        <v>7467</v>
      </c>
      <c r="BH952">
        <v>2160</v>
      </c>
      <c r="BI952">
        <v>0</v>
      </c>
      <c r="BJ952">
        <v>4250</v>
      </c>
      <c r="BK952">
        <v>0</v>
      </c>
      <c r="BL952">
        <v>0</v>
      </c>
      <c r="BM952">
        <v>0</v>
      </c>
      <c r="BN952">
        <v>1649</v>
      </c>
      <c r="BO952">
        <v>0</v>
      </c>
      <c r="BP952">
        <v>3718</v>
      </c>
      <c r="BQ952">
        <v>1710</v>
      </c>
      <c r="BR952">
        <v>0</v>
      </c>
      <c r="BS952">
        <v>1710</v>
      </c>
      <c r="BT952">
        <v>0</v>
      </c>
      <c r="BU952">
        <v>3</v>
      </c>
      <c r="BV952">
        <v>3</v>
      </c>
      <c r="BW952">
        <v>0</v>
      </c>
      <c r="BX952">
        <v>3</v>
      </c>
      <c r="BY952">
        <v>0</v>
      </c>
      <c r="BZ952">
        <v>2</v>
      </c>
      <c r="CA952">
        <v>0</v>
      </c>
      <c r="CB952">
        <v>4</v>
      </c>
      <c r="CC952">
        <v>0</v>
      </c>
      <c r="CD952">
        <v>4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 t="s">
        <v>2</v>
      </c>
      <c r="CP952" t="s">
        <v>44</v>
      </c>
      <c r="CQ952" t="s">
        <v>868</v>
      </c>
      <c r="CR952" t="s">
        <v>869</v>
      </c>
      <c r="CS952" t="s">
        <v>735</v>
      </c>
      <c r="CT952" t="s">
        <v>860</v>
      </c>
      <c r="CU952" t="s">
        <v>851</v>
      </c>
      <c r="CV952" t="s">
        <v>736</v>
      </c>
      <c r="CW952">
        <v>2020</v>
      </c>
      <c r="CX952">
        <v>6</v>
      </c>
      <c r="CY952" t="s">
        <v>74</v>
      </c>
      <c r="CZ952" t="s">
        <v>76</v>
      </c>
      <c r="DA952" t="s">
        <v>70</v>
      </c>
      <c r="DB952" t="s">
        <v>735</v>
      </c>
      <c r="DC952" t="s">
        <v>156</v>
      </c>
      <c r="DD952" t="s">
        <v>738</v>
      </c>
      <c r="DE952" t="s">
        <v>737</v>
      </c>
      <c r="DF952">
        <v>3</v>
      </c>
      <c r="DG952" t="s">
        <v>991</v>
      </c>
      <c r="DH952" t="s">
        <v>75</v>
      </c>
      <c r="DI952" t="s">
        <v>75</v>
      </c>
      <c r="DJ952" t="s">
        <v>75</v>
      </c>
      <c r="DK952" t="s">
        <v>75</v>
      </c>
    </row>
    <row r="953" spans="1:115" x14ac:dyDescent="0.35">
      <c r="A953" t="s">
        <v>860</v>
      </c>
      <c r="B953" t="s">
        <v>985</v>
      </c>
      <c r="C953" t="s">
        <v>1017</v>
      </c>
      <c r="D953" t="s">
        <v>1021</v>
      </c>
      <c r="E953" t="s">
        <v>988</v>
      </c>
      <c r="F953" t="s">
        <v>1019</v>
      </c>
      <c r="G953" t="s">
        <v>242</v>
      </c>
      <c r="H953" t="s">
        <v>1024</v>
      </c>
      <c r="I953" t="s">
        <v>1166</v>
      </c>
      <c r="J953" t="s">
        <v>1167</v>
      </c>
      <c r="K953" t="s">
        <v>75</v>
      </c>
      <c r="L953" t="s">
        <v>242</v>
      </c>
      <c r="M953" t="s">
        <v>242</v>
      </c>
      <c r="N953" t="s">
        <v>990</v>
      </c>
      <c r="O953">
        <v>1130</v>
      </c>
      <c r="P953">
        <v>1130</v>
      </c>
      <c r="Q953">
        <v>1969</v>
      </c>
      <c r="R953">
        <v>10509</v>
      </c>
      <c r="S953">
        <v>6919</v>
      </c>
      <c r="T953">
        <v>0</v>
      </c>
      <c r="U953">
        <v>9670</v>
      </c>
      <c r="V953">
        <v>0</v>
      </c>
      <c r="W953">
        <v>1969</v>
      </c>
      <c r="X953">
        <v>6436</v>
      </c>
      <c r="Y953">
        <v>6919</v>
      </c>
      <c r="Z953">
        <v>0</v>
      </c>
      <c r="AA953">
        <v>4467</v>
      </c>
      <c r="AB953">
        <v>0</v>
      </c>
      <c r="AC953">
        <v>3</v>
      </c>
      <c r="AD953">
        <v>10</v>
      </c>
      <c r="AE953">
        <v>5</v>
      </c>
      <c r="AF953">
        <v>0</v>
      </c>
      <c r="AG953">
        <v>7</v>
      </c>
      <c r="AH953">
        <v>0</v>
      </c>
      <c r="AI953">
        <v>3</v>
      </c>
      <c r="AJ953">
        <v>9</v>
      </c>
      <c r="AK953">
        <v>5</v>
      </c>
      <c r="AL953">
        <v>0</v>
      </c>
      <c r="AM953">
        <v>6</v>
      </c>
      <c r="AN953">
        <v>0</v>
      </c>
      <c r="AO953">
        <v>2</v>
      </c>
      <c r="AP953">
        <v>5</v>
      </c>
      <c r="AQ953">
        <v>4</v>
      </c>
      <c r="AR953">
        <v>0</v>
      </c>
      <c r="AS953">
        <v>3</v>
      </c>
      <c r="AT953">
        <v>1913</v>
      </c>
      <c r="AU953">
        <v>1850</v>
      </c>
      <c r="AV953">
        <v>11149</v>
      </c>
      <c r="AW953">
        <v>1438</v>
      </c>
      <c r="AX953">
        <v>0</v>
      </c>
      <c r="AY953">
        <v>0</v>
      </c>
      <c r="AZ953">
        <v>0</v>
      </c>
      <c r="BA953">
        <v>2361</v>
      </c>
      <c r="BB953">
        <v>0</v>
      </c>
      <c r="BC953">
        <v>0</v>
      </c>
      <c r="BD953">
        <v>2361</v>
      </c>
      <c r="BE953">
        <v>0</v>
      </c>
      <c r="BF953">
        <v>0</v>
      </c>
      <c r="BG953">
        <v>2361</v>
      </c>
      <c r="BH953">
        <v>1130</v>
      </c>
      <c r="BI953">
        <v>0</v>
      </c>
      <c r="BJ953">
        <v>8049</v>
      </c>
      <c r="BK953">
        <v>0</v>
      </c>
      <c r="BL953">
        <v>0</v>
      </c>
      <c r="BM953">
        <v>0</v>
      </c>
      <c r="BN953">
        <v>1083</v>
      </c>
      <c r="BO953">
        <v>0</v>
      </c>
      <c r="BP953">
        <v>3874</v>
      </c>
      <c r="BQ953">
        <v>1130</v>
      </c>
      <c r="BR953">
        <v>0</v>
      </c>
      <c r="BS953">
        <v>1130</v>
      </c>
      <c r="BT953">
        <v>0</v>
      </c>
      <c r="BU953">
        <v>6</v>
      </c>
      <c r="BV953">
        <v>4</v>
      </c>
      <c r="BW953">
        <v>0</v>
      </c>
      <c r="BX953">
        <v>2</v>
      </c>
      <c r="BY953">
        <v>3</v>
      </c>
      <c r="BZ953">
        <v>1</v>
      </c>
      <c r="CA953">
        <v>1</v>
      </c>
      <c r="CB953">
        <v>3</v>
      </c>
      <c r="CC953">
        <v>5</v>
      </c>
      <c r="CD953">
        <v>3</v>
      </c>
      <c r="CE953">
        <v>6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 t="s">
        <v>2</v>
      </c>
      <c r="CP953" t="s">
        <v>44</v>
      </c>
      <c r="CQ953" t="s">
        <v>868</v>
      </c>
      <c r="CR953" t="s">
        <v>869</v>
      </c>
      <c r="CS953" t="s">
        <v>505</v>
      </c>
      <c r="CT953" t="s">
        <v>860</v>
      </c>
      <c r="CU953" t="s">
        <v>851</v>
      </c>
      <c r="CV953" t="s">
        <v>506</v>
      </c>
      <c r="CW953">
        <v>2020</v>
      </c>
      <c r="CX953">
        <v>6</v>
      </c>
      <c r="CY953" t="s">
        <v>74</v>
      </c>
      <c r="CZ953" t="s">
        <v>83</v>
      </c>
      <c r="DA953" t="s">
        <v>70</v>
      </c>
      <c r="DB953" t="s">
        <v>484</v>
      </c>
      <c r="DC953" t="s">
        <v>78</v>
      </c>
      <c r="DD953" t="s">
        <v>75</v>
      </c>
      <c r="DE953" t="s">
        <v>75</v>
      </c>
      <c r="DF953">
        <v>6</v>
      </c>
      <c r="DG953" t="s">
        <v>991</v>
      </c>
      <c r="DH953" t="s">
        <v>75</v>
      </c>
      <c r="DI953" t="s">
        <v>75</v>
      </c>
      <c r="DJ953" t="s">
        <v>75</v>
      </c>
      <c r="DK953" t="s">
        <v>75</v>
      </c>
    </row>
    <row r="954" spans="1:115" x14ac:dyDescent="0.35">
      <c r="A954" t="s">
        <v>860</v>
      </c>
      <c r="B954" t="s">
        <v>1139</v>
      </c>
      <c r="C954" t="s">
        <v>1140</v>
      </c>
      <c r="D954" t="s">
        <v>1247</v>
      </c>
      <c r="E954" t="s">
        <v>988</v>
      </c>
      <c r="F954" t="s">
        <v>1142</v>
      </c>
      <c r="G954" t="s">
        <v>242</v>
      </c>
      <c r="H954" t="s">
        <v>1024</v>
      </c>
      <c r="I954" t="s">
        <v>772</v>
      </c>
      <c r="J954" t="s">
        <v>1248</v>
      </c>
      <c r="K954" t="s">
        <v>75</v>
      </c>
      <c r="L954" t="s">
        <v>242</v>
      </c>
      <c r="M954" t="s">
        <v>242</v>
      </c>
      <c r="N954" t="s">
        <v>990</v>
      </c>
      <c r="O954">
        <v>32019</v>
      </c>
      <c r="P954">
        <v>32019</v>
      </c>
      <c r="Q954">
        <v>29160</v>
      </c>
      <c r="R954">
        <v>171781</v>
      </c>
      <c r="S954">
        <v>161524</v>
      </c>
      <c r="T954">
        <v>0</v>
      </c>
      <c r="U954">
        <v>174640</v>
      </c>
      <c r="V954">
        <v>0</v>
      </c>
      <c r="W954">
        <v>0</v>
      </c>
      <c r="X954">
        <v>-3136</v>
      </c>
      <c r="Y954">
        <v>161524</v>
      </c>
      <c r="Z954">
        <v>0</v>
      </c>
      <c r="AA954">
        <v>-3136</v>
      </c>
      <c r="AB954">
        <v>1</v>
      </c>
      <c r="AC954">
        <v>2</v>
      </c>
      <c r="AD954">
        <v>12</v>
      </c>
      <c r="AE954">
        <v>18</v>
      </c>
      <c r="AF954">
        <v>2</v>
      </c>
      <c r="AG954">
        <v>11</v>
      </c>
      <c r="AH954">
        <v>0</v>
      </c>
      <c r="AI954">
        <v>2</v>
      </c>
      <c r="AJ954">
        <v>12</v>
      </c>
      <c r="AK954">
        <v>17</v>
      </c>
      <c r="AL954">
        <v>0</v>
      </c>
      <c r="AM954">
        <v>10</v>
      </c>
      <c r="AN954">
        <v>0</v>
      </c>
      <c r="AO954">
        <v>0</v>
      </c>
      <c r="AP954">
        <v>0</v>
      </c>
      <c r="AQ954">
        <v>12</v>
      </c>
      <c r="AR954">
        <v>0</v>
      </c>
      <c r="AS954">
        <v>0</v>
      </c>
      <c r="AT954">
        <v>43588</v>
      </c>
      <c r="AU954">
        <v>40419</v>
      </c>
      <c r="AV954">
        <v>169787</v>
      </c>
      <c r="AW954">
        <v>92202</v>
      </c>
      <c r="AX954">
        <v>0</v>
      </c>
      <c r="AY954">
        <v>0</v>
      </c>
      <c r="AZ954">
        <v>0</v>
      </c>
      <c r="BA954">
        <v>650</v>
      </c>
      <c r="BB954">
        <v>0</v>
      </c>
      <c r="BC954">
        <v>0</v>
      </c>
      <c r="BD954">
        <v>650</v>
      </c>
      <c r="BE954">
        <v>0</v>
      </c>
      <c r="BF954">
        <v>0</v>
      </c>
      <c r="BG954">
        <v>650</v>
      </c>
      <c r="BH954">
        <v>28224</v>
      </c>
      <c r="BI954">
        <v>26465</v>
      </c>
      <c r="BJ954">
        <v>165039</v>
      </c>
      <c r="BK954">
        <v>0</v>
      </c>
      <c r="BL954">
        <v>0</v>
      </c>
      <c r="BM954">
        <v>0</v>
      </c>
      <c r="BN954">
        <v>27569</v>
      </c>
      <c r="BO954">
        <v>26465</v>
      </c>
      <c r="BP954">
        <v>163770</v>
      </c>
      <c r="BQ954">
        <v>28224</v>
      </c>
      <c r="BR954">
        <v>26465</v>
      </c>
      <c r="BS954">
        <v>30011</v>
      </c>
      <c r="BT954">
        <v>27400</v>
      </c>
      <c r="BU954">
        <v>12</v>
      </c>
      <c r="BV954">
        <v>12</v>
      </c>
      <c r="BW954">
        <v>4</v>
      </c>
      <c r="BX954">
        <v>0</v>
      </c>
      <c r="BY954">
        <v>0</v>
      </c>
      <c r="BZ954">
        <v>0</v>
      </c>
      <c r="CA954">
        <v>0</v>
      </c>
      <c r="CB954">
        <v>2</v>
      </c>
      <c r="CC954">
        <v>6</v>
      </c>
      <c r="CD954">
        <v>2</v>
      </c>
      <c r="CE954">
        <v>10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 t="s">
        <v>2</v>
      </c>
      <c r="CP954" t="s">
        <v>44</v>
      </c>
      <c r="CQ954" t="s">
        <v>862</v>
      </c>
      <c r="CR954" t="s">
        <v>863</v>
      </c>
      <c r="CS954" t="s">
        <v>770</v>
      </c>
      <c r="CT954" t="s">
        <v>860</v>
      </c>
      <c r="CU954" t="s">
        <v>857</v>
      </c>
      <c r="CV954" t="s">
        <v>772</v>
      </c>
      <c r="CW954">
        <v>2018</v>
      </c>
      <c r="CX954">
        <v>12</v>
      </c>
      <c r="CY954" t="s">
        <v>74</v>
      </c>
      <c r="CZ954" t="s">
        <v>775</v>
      </c>
      <c r="DA954" t="s">
        <v>70</v>
      </c>
      <c r="DB954" t="s">
        <v>769</v>
      </c>
      <c r="DC954" t="s">
        <v>771</v>
      </c>
      <c r="DD954" t="s">
        <v>774</v>
      </c>
      <c r="DE954" t="s">
        <v>773</v>
      </c>
      <c r="DF954">
        <v>12</v>
      </c>
      <c r="DG954" t="s">
        <v>991</v>
      </c>
      <c r="DH954" t="s">
        <v>75</v>
      </c>
      <c r="DI954" t="s">
        <v>75</v>
      </c>
      <c r="DJ954" t="s">
        <v>75</v>
      </c>
      <c r="DK954" t="s">
        <v>75</v>
      </c>
    </row>
    <row r="955" spans="1:115" x14ac:dyDescent="0.35">
      <c r="A955" t="s">
        <v>860</v>
      </c>
      <c r="B955" t="s">
        <v>1010</v>
      </c>
      <c r="C955" t="s">
        <v>1256</v>
      </c>
      <c r="D955" t="s">
        <v>1264</v>
      </c>
      <c r="E955" t="s">
        <v>988</v>
      </c>
      <c r="F955" t="s">
        <v>1258</v>
      </c>
      <c r="G955" t="s">
        <v>242</v>
      </c>
      <c r="H955" t="s">
        <v>1024</v>
      </c>
      <c r="I955" t="s">
        <v>1288</v>
      </c>
      <c r="J955" t="s">
        <v>1289</v>
      </c>
      <c r="K955" t="s">
        <v>75</v>
      </c>
      <c r="L955" t="s">
        <v>242</v>
      </c>
      <c r="M955" t="s">
        <v>1288</v>
      </c>
      <c r="N955" t="s">
        <v>990</v>
      </c>
      <c r="O955">
        <v>0</v>
      </c>
      <c r="P955">
        <v>0</v>
      </c>
      <c r="Q955">
        <v>0</v>
      </c>
      <c r="R955">
        <v>70423</v>
      </c>
      <c r="S955">
        <v>0</v>
      </c>
      <c r="T955">
        <v>0</v>
      </c>
      <c r="U955">
        <v>70423</v>
      </c>
      <c r="V955">
        <v>0</v>
      </c>
      <c r="W955">
        <v>0</v>
      </c>
      <c r="X955">
        <v>70423</v>
      </c>
      <c r="Y955">
        <v>0</v>
      </c>
      <c r="Z955">
        <v>0</v>
      </c>
      <c r="AA955">
        <v>70423</v>
      </c>
      <c r="AB955">
        <v>6</v>
      </c>
      <c r="AC955">
        <v>5</v>
      </c>
      <c r="AD955">
        <v>23</v>
      </c>
      <c r="AE955">
        <v>16</v>
      </c>
      <c r="AF955">
        <v>0</v>
      </c>
      <c r="AG955">
        <v>24</v>
      </c>
      <c r="AH955">
        <v>3</v>
      </c>
      <c r="AI955">
        <v>5</v>
      </c>
      <c r="AJ955">
        <v>20</v>
      </c>
      <c r="AK955">
        <v>12</v>
      </c>
      <c r="AL955">
        <v>0</v>
      </c>
      <c r="AM955">
        <v>18</v>
      </c>
      <c r="AN955">
        <v>0</v>
      </c>
      <c r="AO955">
        <v>0</v>
      </c>
      <c r="AP955">
        <v>4</v>
      </c>
      <c r="AQ955">
        <v>0</v>
      </c>
      <c r="AR955">
        <v>0</v>
      </c>
      <c r="AS955">
        <v>4</v>
      </c>
      <c r="AT955">
        <v>17365</v>
      </c>
      <c r="AU955">
        <v>0</v>
      </c>
      <c r="AV955">
        <v>23732</v>
      </c>
      <c r="AW955">
        <v>0</v>
      </c>
      <c r="AX955">
        <v>0</v>
      </c>
      <c r="AY955">
        <v>-2</v>
      </c>
      <c r="AZ955">
        <v>0</v>
      </c>
      <c r="BA955">
        <v>1</v>
      </c>
      <c r="BB955">
        <v>0</v>
      </c>
      <c r="BC955">
        <v>0</v>
      </c>
      <c r="BD955">
        <v>-1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</v>
      </c>
      <c r="BZ955">
        <v>0</v>
      </c>
      <c r="CA955">
        <v>1</v>
      </c>
      <c r="CB955">
        <v>8</v>
      </c>
      <c r="CC955">
        <v>18</v>
      </c>
      <c r="CD955">
        <v>8</v>
      </c>
      <c r="CE955">
        <v>18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 t="s">
        <v>2</v>
      </c>
      <c r="CP955" t="s">
        <v>44</v>
      </c>
      <c r="CQ955" t="s">
        <v>862</v>
      </c>
      <c r="CR955" t="s">
        <v>863</v>
      </c>
      <c r="CS955" t="s">
        <v>837</v>
      </c>
      <c r="CT955" t="s">
        <v>860</v>
      </c>
      <c r="CU955" t="s">
        <v>854</v>
      </c>
      <c r="CV955" t="s">
        <v>1288</v>
      </c>
      <c r="CW955">
        <v>2019</v>
      </c>
      <c r="CX955">
        <v>9</v>
      </c>
      <c r="CY955" t="s">
        <v>74</v>
      </c>
      <c r="CZ955" t="s">
        <v>234</v>
      </c>
      <c r="DA955" t="s">
        <v>70</v>
      </c>
      <c r="DB955" t="s">
        <v>837</v>
      </c>
      <c r="DC955" t="s">
        <v>838</v>
      </c>
      <c r="DD955" t="s">
        <v>840</v>
      </c>
      <c r="DE955" t="s">
        <v>839</v>
      </c>
      <c r="DF955">
        <v>3</v>
      </c>
      <c r="DG955" t="s">
        <v>991</v>
      </c>
      <c r="DH955" t="s">
        <v>75</v>
      </c>
      <c r="DI955" t="s">
        <v>75</v>
      </c>
      <c r="DJ955" t="s">
        <v>75</v>
      </c>
      <c r="DK955" t="s">
        <v>75</v>
      </c>
    </row>
    <row r="956" spans="1:115" x14ac:dyDescent="0.35">
      <c r="A956" t="s">
        <v>860</v>
      </c>
      <c r="B956" t="s">
        <v>985</v>
      </c>
      <c r="C956" t="s">
        <v>1017</v>
      </c>
      <c r="D956" t="s">
        <v>1042</v>
      </c>
      <c r="E956" t="s">
        <v>988</v>
      </c>
      <c r="F956" t="s">
        <v>1019</v>
      </c>
      <c r="G956" t="s">
        <v>242</v>
      </c>
      <c r="H956" t="s">
        <v>1024</v>
      </c>
      <c r="I956" t="s">
        <v>512</v>
      </c>
      <c r="J956" t="s">
        <v>1175</v>
      </c>
      <c r="K956" t="s">
        <v>75</v>
      </c>
      <c r="L956" t="s">
        <v>242</v>
      </c>
      <c r="M956" t="s">
        <v>242</v>
      </c>
      <c r="N956" t="s">
        <v>990</v>
      </c>
      <c r="O956">
        <v>2235</v>
      </c>
      <c r="P956">
        <v>2235</v>
      </c>
      <c r="Q956">
        <v>0</v>
      </c>
      <c r="R956">
        <v>8758</v>
      </c>
      <c r="S956">
        <v>5408</v>
      </c>
      <c r="T956">
        <v>0</v>
      </c>
      <c r="U956">
        <v>10993</v>
      </c>
      <c r="V956">
        <v>0</v>
      </c>
      <c r="W956">
        <v>0</v>
      </c>
      <c r="X956">
        <v>2237</v>
      </c>
      <c r="Y956">
        <v>5408</v>
      </c>
      <c r="Z956">
        <v>0</v>
      </c>
      <c r="AA956">
        <v>2237</v>
      </c>
      <c r="AB956">
        <v>5</v>
      </c>
      <c r="AC956">
        <v>0</v>
      </c>
      <c r="AD956">
        <v>0</v>
      </c>
      <c r="AE956">
        <v>3</v>
      </c>
      <c r="AF956">
        <v>0</v>
      </c>
      <c r="AG956">
        <v>5</v>
      </c>
      <c r="AH956">
        <v>3</v>
      </c>
      <c r="AI956">
        <v>0</v>
      </c>
      <c r="AJ956">
        <v>0</v>
      </c>
      <c r="AK956">
        <v>2</v>
      </c>
      <c r="AL956">
        <v>0</v>
      </c>
      <c r="AM956">
        <v>3</v>
      </c>
      <c r="AN956">
        <v>0</v>
      </c>
      <c r="AO956">
        <v>0</v>
      </c>
      <c r="AP956">
        <v>0</v>
      </c>
      <c r="AQ956">
        <v>2</v>
      </c>
      <c r="AR956">
        <v>0</v>
      </c>
      <c r="AS956">
        <v>0</v>
      </c>
      <c r="AT956">
        <v>2269</v>
      </c>
      <c r="AU956">
        <v>1333</v>
      </c>
      <c r="AV956">
        <v>7880</v>
      </c>
      <c r="AW956">
        <v>1141</v>
      </c>
      <c r="AX956">
        <v>0</v>
      </c>
      <c r="AY956">
        <v>248</v>
      </c>
      <c r="AZ956">
        <v>0</v>
      </c>
      <c r="BA956">
        <v>14040</v>
      </c>
      <c r="BB956">
        <v>0</v>
      </c>
      <c r="BC956">
        <v>0</v>
      </c>
      <c r="BD956">
        <v>14288</v>
      </c>
      <c r="BE956">
        <v>0</v>
      </c>
      <c r="BF956">
        <v>0</v>
      </c>
      <c r="BG956">
        <v>14040</v>
      </c>
      <c r="BH956">
        <v>0</v>
      </c>
      <c r="BI956">
        <v>0</v>
      </c>
      <c r="BJ956">
        <v>5678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5565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2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3</v>
      </c>
      <c r="CC956">
        <v>3</v>
      </c>
      <c r="CD956">
        <v>3</v>
      </c>
      <c r="CE956">
        <v>3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 t="s">
        <v>2</v>
      </c>
      <c r="CP956" t="s">
        <v>44</v>
      </c>
      <c r="CQ956" t="s">
        <v>864</v>
      </c>
      <c r="CR956" t="s">
        <v>865</v>
      </c>
      <c r="CS956" t="s">
        <v>511</v>
      </c>
      <c r="CT956" t="s">
        <v>860</v>
      </c>
      <c r="CU956" t="s">
        <v>851</v>
      </c>
      <c r="CV956" t="s">
        <v>512</v>
      </c>
      <c r="CW956">
        <v>2020</v>
      </c>
      <c r="CX956">
        <v>9</v>
      </c>
      <c r="CY956" t="s">
        <v>74</v>
      </c>
      <c r="CZ956" t="s">
        <v>495</v>
      </c>
      <c r="DA956" t="s">
        <v>70</v>
      </c>
      <c r="DB956" t="s">
        <v>484</v>
      </c>
      <c r="DC956" t="s">
        <v>491</v>
      </c>
      <c r="DD956" t="s">
        <v>292</v>
      </c>
      <c r="DE956" t="s">
        <v>513</v>
      </c>
      <c r="DF956">
        <v>2</v>
      </c>
      <c r="DG956" t="s">
        <v>991</v>
      </c>
      <c r="DH956" t="s">
        <v>75</v>
      </c>
      <c r="DI956" t="s">
        <v>75</v>
      </c>
      <c r="DJ956" t="s">
        <v>75</v>
      </c>
      <c r="DK956" t="s">
        <v>75</v>
      </c>
    </row>
    <row r="957" spans="1:115" x14ac:dyDescent="0.35">
      <c r="A957" t="s">
        <v>860</v>
      </c>
      <c r="B957" t="s">
        <v>994</v>
      </c>
      <c r="C957" t="s">
        <v>1004</v>
      </c>
      <c r="D957" t="s">
        <v>1005</v>
      </c>
      <c r="E957" t="s">
        <v>988</v>
      </c>
      <c r="F957" t="s">
        <v>1006</v>
      </c>
      <c r="G957" t="s">
        <v>242</v>
      </c>
      <c r="H957" t="s">
        <v>1024</v>
      </c>
      <c r="I957" t="s">
        <v>1227</v>
      </c>
      <c r="J957" t="s">
        <v>1228</v>
      </c>
      <c r="K957" t="s">
        <v>75</v>
      </c>
      <c r="L957" t="s">
        <v>242</v>
      </c>
      <c r="M957" t="s">
        <v>304</v>
      </c>
      <c r="N957" t="s">
        <v>990</v>
      </c>
      <c r="O957">
        <v>0</v>
      </c>
      <c r="P957">
        <v>0</v>
      </c>
      <c r="Q957">
        <v>0</v>
      </c>
      <c r="R957">
        <v>1460</v>
      </c>
      <c r="S957">
        <v>0</v>
      </c>
      <c r="T957">
        <v>0</v>
      </c>
      <c r="U957">
        <v>1460</v>
      </c>
      <c r="V957">
        <v>0</v>
      </c>
      <c r="W957">
        <v>0</v>
      </c>
      <c r="X957">
        <v>1460</v>
      </c>
      <c r="Y957">
        <v>0</v>
      </c>
      <c r="Z957">
        <v>0</v>
      </c>
      <c r="AA957">
        <v>1460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2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2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360</v>
      </c>
      <c r="AU957">
        <v>0</v>
      </c>
      <c r="AV957">
        <v>620</v>
      </c>
      <c r="AW957">
        <v>0</v>
      </c>
      <c r="AX957">
        <v>0</v>
      </c>
      <c r="AY957">
        <v>1778</v>
      </c>
      <c r="AZ957">
        <v>0</v>
      </c>
      <c r="BA957">
        <v>24203</v>
      </c>
      <c r="BB957">
        <v>0</v>
      </c>
      <c r="BC957">
        <v>0</v>
      </c>
      <c r="BD957">
        <v>25981</v>
      </c>
      <c r="BE957">
        <v>0</v>
      </c>
      <c r="BF957">
        <v>0</v>
      </c>
      <c r="BG957">
        <v>24203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0</v>
      </c>
      <c r="CA957">
        <v>1</v>
      </c>
      <c r="CB957">
        <v>0</v>
      </c>
      <c r="CC957">
        <v>1</v>
      </c>
      <c r="CD957">
        <v>0</v>
      </c>
      <c r="CE957">
        <v>2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 t="s">
        <v>2</v>
      </c>
      <c r="CP957" t="s">
        <v>44</v>
      </c>
      <c r="CQ957" t="s">
        <v>868</v>
      </c>
      <c r="CR957" t="s">
        <v>869</v>
      </c>
      <c r="CS957" t="s">
        <v>361</v>
      </c>
      <c r="CT957" t="s">
        <v>860</v>
      </c>
      <c r="CU957" t="s">
        <v>852</v>
      </c>
      <c r="CV957" t="s">
        <v>362</v>
      </c>
      <c r="CW957">
        <v>2021</v>
      </c>
      <c r="CX957">
        <v>3</v>
      </c>
      <c r="CY957" t="s">
        <v>74</v>
      </c>
      <c r="CZ957" t="s">
        <v>217</v>
      </c>
      <c r="DA957" t="s">
        <v>70</v>
      </c>
      <c r="DB957" t="s">
        <v>283</v>
      </c>
      <c r="DC957" t="s">
        <v>285</v>
      </c>
      <c r="DD957" t="s">
        <v>339</v>
      </c>
      <c r="DE957" t="s">
        <v>363</v>
      </c>
      <c r="DF957">
        <v>1</v>
      </c>
      <c r="DG957" t="s">
        <v>991</v>
      </c>
      <c r="DH957" t="s">
        <v>75</v>
      </c>
      <c r="DI957" t="s">
        <v>75</v>
      </c>
      <c r="DJ957" t="s">
        <v>75</v>
      </c>
      <c r="DK957" t="s">
        <v>75</v>
      </c>
    </row>
    <row r="958" spans="1:115" x14ac:dyDescent="0.35">
      <c r="A958" t="s">
        <v>860</v>
      </c>
      <c r="B958" t="s">
        <v>1045</v>
      </c>
      <c r="C958" t="s">
        <v>1197</v>
      </c>
      <c r="D958" t="s">
        <v>1201</v>
      </c>
      <c r="E958" t="s">
        <v>988</v>
      </c>
      <c r="F958" t="s">
        <v>1199</v>
      </c>
      <c r="G958" t="s">
        <v>242</v>
      </c>
      <c r="H958" t="s">
        <v>1024</v>
      </c>
      <c r="I958" t="s">
        <v>1054</v>
      </c>
      <c r="J958" t="s">
        <v>1055</v>
      </c>
      <c r="K958" t="s">
        <v>75</v>
      </c>
      <c r="L958" t="s">
        <v>242</v>
      </c>
      <c r="M958" t="s">
        <v>242</v>
      </c>
      <c r="N958" t="s">
        <v>990</v>
      </c>
      <c r="O958">
        <v>67997</v>
      </c>
      <c r="P958">
        <v>67997</v>
      </c>
      <c r="Q958">
        <v>89129</v>
      </c>
      <c r="R958">
        <v>121601</v>
      </c>
      <c r="S958">
        <v>114444</v>
      </c>
      <c r="T958">
        <v>35902</v>
      </c>
      <c r="U958">
        <v>100469</v>
      </c>
      <c r="V958">
        <v>0</v>
      </c>
      <c r="W958">
        <v>0</v>
      </c>
      <c r="X958">
        <v>0</v>
      </c>
      <c r="Y958">
        <v>44929</v>
      </c>
      <c r="Z958">
        <v>35902</v>
      </c>
      <c r="AA958">
        <v>0</v>
      </c>
      <c r="AB958">
        <v>8</v>
      </c>
      <c r="AC958">
        <v>0</v>
      </c>
      <c r="AD958">
        <v>9</v>
      </c>
      <c r="AE958">
        <v>22</v>
      </c>
      <c r="AF958">
        <v>10</v>
      </c>
      <c r="AG958">
        <v>17</v>
      </c>
      <c r="AH958">
        <v>3</v>
      </c>
      <c r="AI958">
        <v>0</v>
      </c>
      <c r="AJ958">
        <v>9</v>
      </c>
      <c r="AK958">
        <v>22</v>
      </c>
      <c r="AL958">
        <v>10</v>
      </c>
      <c r="AM958">
        <v>12</v>
      </c>
      <c r="AN958">
        <v>0</v>
      </c>
      <c r="AO958">
        <v>0</v>
      </c>
      <c r="AP958">
        <v>1</v>
      </c>
      <c r="AQ958">
        <v>2</v>
      </c>
      <c r="AR958">
        <v>3</v>
      </c>
      <c r="AS958">
        <v>1</v>
      </c>
      <c r="AT958">
        <v>30926</v>
      </c>
      <c r="AU958">
        <v>22033</v>
      </c>
      <c r="AV958">
        <v>95693</v>
      </c>
      <c r="AW958">
        <v>112525</v>
      </c>
      <c r="AX958">
        <v>32394</v>
      </c>
      <c r="AY958">
        <v>186655</v>
      </c>
      <c r="AZ958">
        <v>0</v>
      </c>
      <c r="BA958">
        <v>23827</v>
      </c>
      <c r="BB958">
        <v>494</v>
      </c>
      <c r="BC958">
        <v>0</v>
      </c>
      <c r="BD958">
        <v>210482</v>
      </c>
      <c r="BE958">
        <v>143232</v>
      </c>
      <c r="BF958">
        <v>0</v>
      </c>
      <c r="BG958">
        <v>23827</v>
      </c>
      <c r="BH958">
        <v>87040</v>
      </c>
      <c r="BI958">
        <v>87402</v>
      </c>
      <c r="BJ958">
        <v>102922</v>
      </c>
      <c r="BK958">
        <v>0</v>
      </c>
      <c r="BL958">
        <v>0</v>
      </c>
      <c r="BM958">
        <v>0</v>
      </c>
      <c r="BN958">
        <v>85073</v>
      </c>
      <c r="BO958">
        <v>87322</v>
      </c>
      <c r="BP958">
        <v>100906</v>
      </c>
      <c r="BQ958">
        <v>87040</v>
      </c>
      <c r="BR958">
        <v>87322</v>
      </c>
      <c r="BS958">
        <v>84338</v>
      </c>
      <c r="BT958">
        <v>84814</v>
      </c>
      <c r="BU958">
        <v>4</v>
      </c>
      <c r="BV958">
        <v>7</v>
      </c>
      <c r="BW958">
        <v>4</v>
      </c>
      <c r="BX958">
        <v>0</v>
      </c>
      <c r="BY958">
        <v>1</v>
      </c>
      <c r="BZ958">
        <v>0</v>
      </c>
      <c r="CA958">
        <v>0</v>
      </c>
      <c r="CB958">
        <v>1</v>
      </c>
      <c r="CC958">
        <v>6</v>
      </c>
      <c r="CD958">
        <v>3</v>
      </c>
      <c r="CE958">
        <v>12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 t="s">
        <v>2</v>
      </c>
      <c r="CP958" t="s">
        <v>44</v>
      </c>
      <c r="CQ958" t="s">
        <v>862</v>
      </c>
      <c r="CR958" t="s">
        <v>863</v>
      </c>
      <c r="CS958" t="s">
        <v>705</v>
      </c>
      <c r="CT958" t="s">
        <v>860</v>
      </c>
      <c r="CU958" t="s">
        <v>856</v>
      </c>
      <c r="CV958" t="s">
        <v>707</v>
      </c>
      <c r="CW958">
        <v>2019</v>
      </c>
      <c r="CX958">
        <v>1</v>
      </c>
      <c r="CY958" t="s">
        <v>74</v>
      </c>
      <c r="CZ958" t="s">
        <v>703</v>
      </c>
      <c r="DA958" t="s">
        <v>70</v>
      </c>
      <c r="DB958" t="s">
        <v>704</v>
      </c>
      <c r="DC958" t="s">
        <v>706</v>
      </c>
      <c r="DD958" t="s">
        <v>75</v>
      </c>
      <c r="DE958" t="s">
        <v>75</v>
      </c>
      <c r="DF958">
        <v>7</v>
      </c>
      <c r="DG958" t="s">
        <v>991</v>
      </c>
      <c r="DH958" t="s">
        <v>75</v>
      </c>
      <c r="DI958" t="s">
        <v>75</v>
      </c>
      <c r="DJ958" t="s">
        <v>75</v>
      </c>
      <c r="DK958" t="s">
        <v>75</v>
      </c>
    </row>
    <row r="959" spans="1:115" x14ac:dyDescent="0.35">
      <c r="A959" t="s">
        <v>860</v>
      </c>
      <c r="B959" t="s">
        <v>994</v>
      </c>
      <c r="C959" t="s">
        <v>1004</v>
      </c>
      <c r="D959" t="s">
        <v>1005</v>
      </c>
      <c r="E959" t="s">
        <v>988</v>
      </c>
      <c r="F959" t="s">
        <v>1006</v>
      </c>
      <c r="G959" t="s">
        <v>242</v>
      </c>
      <c r="H959" t="s">
        <v>1024</v>
      </c>
      <c r="I959" t="s">
        <v>304</v>
      </c>
      <c r="J959" t="s">
        <v>1009</v>
      </c>
      <c r="K959" t="s">
        <v>75</v>
      </c>
      <c r="L959" t="s">
        <v>242</v>
      </c>
      <c r="M959" t="s">
        <v>304</v>
      </c>
      <c r="N959" t="s">
        <v>990</v>
      </c>
      <c r="O959">
        <v>3097</v>
      </c>
      <c r="P959">
        <v>3097</v>
      </c>
      <c r="Q959">
        <v>2801</v>
      </c>
      <c r="R959">
        <v>126482</v>
      </c>
      <c r="S959">
        <v>116571</v>
      </c>
      <c r="T959">
        <v>100112</v>
      </c>
      <c r="U959">
        <v>126778</v>
      </c>
      <c r="V959">
        <v>0</v>
      </c>
      <c r="W959">
        <v>0</v>
      </c>
      <c r="X959">
        <v>0</v>
      </c>
      <c r="Y959">
        <v>6890</v>
      </c>
      <c r="Z959">
        <v>100112</v>
      </c>
      <c r="AA959">
        <v>0</v>
      </c>
      <c r="AB959">
        <v>0</v>
      </c>
      <c r="AC959">
        <v>2</v>
      </c>
      <c r="AD959">
        <v>5</v>
      </c>
      <c r="AE959">
        <v>8</v>
      </c>
      <c r="AF959">
        <v>13</v>
      </c>
      <c r="AG959">
        <v>3</v>
      </c>
      <c r="AH959">
        <v>0</v>
      </c>
      <c r="AI959">
        <v>1</v>
      </c>
      <c r="AJ959">
        <v>4</v>
      </c>
      <c r="AK959">
        <v>7</v>
      </c>
      <c r="AL959">
        <v>10</v>
      </c>
      <c r="AM959">
        <v>3</v>
      </c>
      <c r="AN959">
        <v>0</v>
      </c>
      <c r="AO959">
        <v>0</v>
      </c>
      <c r="AP959">
        <v>0</v>
      </c>
      <c r="AQ959">
        <v>0</v>
      </c>
      <c r="AR959">
        <v>4</v>
      </c>
      <c r="AS959">
        <v>0</v>
      </c>
      <c r="AT959">
        <v>24794</v>
      </c>
      <c r="AU959">
        <v>27438</v>
      </c>
      <c r="AV959">
        <v>134565</v>
      </c>
      <c r="AW959">
        <v>110526</v>
      </c>
      <c r="AX959">
        <v>36141</v>
      </c>
      <c r="AY959">
        <v>0</v>
      </c>
      <c r="AZ959">
        <v>0</v>
      </c>
      <c r="BA959">
        <v>3965</v>
      </c>
      <c r="BB959">
        <v>22349</v>
      </c>
      <c r="BC959">
        <v>0</v>
      </c>
      <c r="BD959">
        <v>3965</v>
      </c>
      <c r="BE959">
        <v>0</v>
      </c>
      <c r="BF959">
        <v>0</v>
      </c>
      <c r="BG959">
        <v>3965</v>
      </c>
      <c r="BH959">
        <v>0</v>
      </c>
      <c r="BI959">
        <v>0</v>
      </c>
      <c r="BJ959">
        <v>111454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35801</v>
      </c>
      <c r="BQ959">
        <v>0</v>
      </c>
      <c r="BR959">
        <v>0</v>
      </c>
      <c r="BS959">
        <v>0</v>
      </c>
      <c r="BT959">
        <v>0</v>
      </c>
      <c r="BU959">
        <v>4</v>
      </c>
      <c r="BV959">
        <v>2</v>
      </c>
      <c r="BW959">
        <v>4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3</v>
      </c>
      <c r="CD959">
        <v>1</v>
      </c>
      <c r="CE959">
        <v>3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 t="s">
        <v>2</v>
      </c>
      <c r="CP959" t="s">
        <v>44</v>
      </c>
      <c r="CQ959" t="s">
        <v>862</v>
      </c>
      <c r="CR959" t="s">
        <v>863</v>
      </c>
      <c r="CS959" t="s">
        <v>315</v>
      </c>
      <c r="CT959" t="s">
        <v>860</v>
      </c>
      <c r="CU959" t="s">
        <v>852</v>
      </c>
      <c r="CV959" t="s">
        <v>316</v>
      </c>
      <c r="CW959">
        <v>2017</v>
      </c>
      <c r="CX959">
        <v>10</v>
      </c>
      <c r="CY959" t="s">
        <v>74</v>
      </c>
      <c r="CZ959" t="s">
        <v>217</v>
      </c>
      <c r="DA959" t="s">
        <v>70</v>
      </c>
      <c r="DB959" t="s">
        <v>283</v>
      </c>
      <c r="DC959" t="s">
        <v>285</v>
      </c>
      <c r="DD959" t="s">
        <v>306</v>
      </c>
      <c r="DE959" t="s">
        <v>317</v>
      </c>
      <c r="DF959">
        <v>2</v>
      </c>
      <c r="DG959" t="s">
        <v>991</v>
      </c>
      <c r="DH959" t="s">
        <v>75</v>
      </c>
      <c r="DI959" t="s">
        <v>75</v>
      </c>
      <c r="DJ959" t="s">
        <v>75</v>
      </c>
      <c r="DK959" t="s">
        <v>75</v>
      </c>
    </row>
    <row r="960" spans="1:115" x14ac:dyDescent="0.35">
      <c r="A960" t="s">
        <v>860</v>
      </c>
      <c r="B960" t="s">
        <v>994</v>
      </c>
      <c r="C960" t="s">
        <v>1004</v>
      </c>
      <c r="D960" t="s">
        <v>1005</v>
      </c>
      <c r="E960" t="s">
        <v>988</v>
      </c>
      <c r="F960" t="s">
        <v>1006</v>
      </c>
      <c r="G960" t="s">
        <v>242</v>
      </c>
      <c r="H960" t="s">
        <v>1024</v>
      </c>
      <c r="I960" t="s">
        <v>1218</v>
      </c>
      <c r="J960" t="s">
        <v>1219</v>
      </c>
      <c r="K960" t="s">
        <v>75</v>
      </c>
      <c r="L960" t="s">
        <v>242</v>
      </c>
      <c r="M960" t="s">
        <v>304</v>
      </c>
      <c r="N960" t="s">
        <v>990</v>
      </c>
      <c r="O960">
        <v>1957</v>
      </c>
      <c r="P960">
        <v>1957</v>
      </c>
      <c r="Q960">
        <v>-16095</v>
      </c>
      <c r="R960">
        <v>2102</v>
      </c>
      <c r="S960">
        <v>44257</v>
      </c>
      <c r="T960">
        <v>73442</v>
      </c>
      <c r="U960">
        <v>20154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6</v>
      </c>
      <c r="AE960">
        <v>8</v>
      </c>
      <c r="AF960">
        <v>4</v>
      </c>
      <c r="AG960">
        <v>6</v>
      </c>
      <c r="AH960">
        <v>0</v>
      </c>
      <c r="AI960">
        <v>0</v>
      </c>
      <c r="AJ960">
        <v>6</v>
      </c>
      <c r="AK960">
        <v>7</v>
      </c>
      <c r="AL960">
        <v>4</v>
      </c>
      <c r="AM960">
        <v>6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5777</v>
      </c>
      <c r="AU960">
        <v>2608</v>
      </c>
      <c r="AV960">
        <v>16225</v>
      </c>
      <c r="AW960">
        <v>56403</v>
      </c>
      <c r="AX960">
        <v>48151</v>
      </c>
      <c r="AY960">
        <v>0</v>
      </c>
      <c r="AZ960">
        <v>0</v>
      </c>
      <c r="BA960">
        <v>1531</v>
      </c>
      <c r="BB960">
        <v>2111</v>
      </c>
      <c r="BC960">
        <v>-3628</v>
      </c>
      <c r="BD960">
        <v>1531</v>
      </c>
      <c r="BE960">
        <v>0</v>
      </c>
      <c r="BF960">
        <v>0</v>
      </c>
      <c r="BG960">
        <v>531</v>
      </c>
      <c r="BH960">
        <v>0</v>
      </c>
      <c r="BI960">
        <v>0</v>
      </c>
      <c r="BJ960">
        <v>18159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17999</v>
      </c>
      <c r="BQ960">
        <v>0</v>
      </c>
      <c r="BR960">
        <v>0</v>
      </c>
      <c r="BS960">
        <v>0</v>
      </c>
      <c r="BT960">
        <v>0</v>
      </c>
      <c r="BU960">
        <v>3</v>
      </c>
      <c r="BV960">
        <v>3</v>
      </c>
      <c r="BW960">
        <v>3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6</v>
      </c>
      <c r="CD960">
        <v>0</v>
      </c>
      <c r="CE960">
        <v>6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 t="s">
        <v>2</v>
      </c>
      <c r="CP960" t="s">
        <v>44</v>
      </c>
      <c r="CQ960" t="s">
        <v>862</v>
      </c>
      <c r="CR960" t="s">
        <v>863</v>
      </c>
      <c r="CS960" t="s">
        <v>326</v>
      </c>
      <c r="CT960" t="s">
        <v>860</v>
      </c>
      <c r="CU960" t="s">
        <v>852</v>
      </c>
      <c r="CV960" t="s">
        <v>327</v>
      </c>
      <c r="CW960">
        <v>2017</v>
      </c>
      <c r="CX960">
        <v>12</v>
      </c>
      <c r="CY960" t="s">
        <v>74</v>
      </c>
      <c r="CZ960" t="s">
        <v>217</v>
      </c>
      <c r="DA960" t="s">
        <v>70</v>
      </c>
      <c r="DB960" t="s">
        <v>283</v>
      </c>
      <c r="DC960" t="s">
        <v>285</v>
      </c>
      <c r="DD960" t="s">
        <v>306</v>
      </c>
      <c r="DE960" t="s">
        <v>328</v>
      </c>
      <c r="DF960">
        <v>3</v>
      </c>
      <c r="DG960" t="s">
        <v>991</v>
      </c>
      <c r="DH960" t="s">
        <v>75</v>
      </c>
      <c r="DI960" t="s">
        <v>75</v>
      </c>
      <c r="DJ960" t="s">
        <v>75</v>
      </c>
      <c r="DK960" t="s">
        <v>75</v>
      </c>
    </row>
    <row r="961" spans="1:115" x14ac:dyDescent="0.35">
      <c r="A961" t="s">
        <v>860</v>
      </c>
      <c r="B961" t="s">
        <v>1027</v>
      </c>
      <c r="C961" t="s">
        <v>1028</v>
      </c>
      <c r="D961" t="s">
        <v>1230</v>
      </c>
      <c r="E961" t="s">
        <v>988</v>
      </c>
      <c r="F961" t="s">
        <v>1029</v>
      </c>
      <c r="G961" t="s">
        <v>242</v>
      </c>
      <c r="H961" t="s">
        <v>1024</v>
      </c>
      <c r="I961" t="s">
        <v>1231</v>
      </c>
      <c r="J961" t="s">
        <v>1232</v>
      </c>
      <c r="K961" t="s">
        <v>75</v>
      </c>
      <c r="L961" t="s">
        <v>242</v>
      </c>
      <c r="M961" t="s">
        <v>242</v>
      </c>
      <c r="N961" t="s">
        <v>990</v>
      </c>
      <c r="O961">
        <v>-876</v>
      </c>
      <c r="P961">
        <v>-876</v>
      </c>
      <c r="Q961">
        <v>0</v>
      </c>
      <c r="R961">
        <v>40844</v>
      </c>
      <c r="S961">
        <v>0</v>
      </c>
      <c r="T961">
        <v>0</v>
      </c>
      <c r="U961">
        <v>39968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</v>
      </c>
      <c r="AD961">
        <v>2</v>
      </c>
      <c r="AE961">
        <v>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9732</v>
      </c>
      <c r="AU961">
        <v>0</v>
      </c>
      <c r="AV961">
        <v>26741</v>
      </c>
      <c r="AW961">
        <v>0</v>
      </c>
      <c r="AX961">
        <v>0</v>
      </c>
      <c r="AY961">
        <v>31241</v>
      </c>
      <c r="AZ961">
        <v>0</v>
      </c>
      <c r="BA961">
        <v>26260</v>
      </c>
      <c r="BB961">
        <v>0</v>
      </c>
      <c r="BC961">
        <v>0</v>
      </c>
      <c r="BD961">
        <v>57501</v>
      </c>
      <c r="BE961">
        <v>0</v>
      </c>
      <c r="BF961">
        <v>0</v>
      </c>
      <c r="BG961">
        <v>26260</v>
      </c>
      <c r="BH961">
        <v>0</v>
      </c>
      <c r="BI961">
        <v>0</v>
      </c>
      <c r="BJ961">
        <v>25848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25792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2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 t="s">
        <v>2</v>
      </c>
      <c r="CP961" t="s">
        <v>44</v>
      </c>
      <c r="CQ961" t="s">
        <v>862</v>
      </c>
      <c r="CR961" t="s">
        <v>863</v>
      </c>
      <c r="CS961" t="s">
        <v>457</v>
      </c>
      <c r="CT961" t="s">
        <v>860</v>
      </c>
      <c r="CU961" t="s">
        <v>855</v>
      </c>
      <c r="CV961" t="s">
        <v>459</v>
      </c>
      <c r="CW961">
        <v>2019</v>
      </c>
      <c r="CX961">
        <v>9</v>
      </c>
      <c r="CY961" t="s">
        <v>74</v>
      </c>
      <c r="CZ961" t="s">
        <v>451</v>
      </c>
      <c r="DA961" t="s">
        <v>70</v>
      </c>
      <c r="DB961" t="s">
        <v>450</v>
      </c>
      <c r="DC961" t="s">
        <v>458</v>
      </c>
      <c r="DD961" t="s">
        <v>461</v>
      </c>
      <c r="DE961" t="s">
        <v>460</v>
      </c>
      <c r="DF961">
        <v>2</v>
      </c>
      <c r="DG961" t="s">
        <v>991</v>
      </c>
      <c r="DH961" t="s">
        <v>75</v>
      </c>
      <c r="DI961" t="s">
        <v>75</v>
      </c>
      <c r="DJ961" t="s">
        <v>75</v>
      </c>
      <c r="DK961" t="s">
        <v>75</v>
      </c>
    </row>
    <row r="962" spans="1:115" x14ac:dyDescent="0.35">
      <c r="A962" t="s">
        <v>860</v>
      </c>
      <c r="B962" t="s">
        <v>994</v>
      </c>
      <c r="C962" t="s">
        <v>1004</v>
      </c>
      <c r="D962" t="s">
        <v>1115</v>
      </c>
      <c r="E962" t="s">
        <v>988</v>
      </c>
      <c r="F962" t="s">
        <v>1006</v>
      </c>
      <c r="G962" t="s">
        <v>242</v>
      </c>
      <c r="H962" t="s">
        <v>1024</v>
      </c>
      <c r="I962" t="s">
        <v>1151</v>
      </c>
      <c r="J962" t="s">
        <v>1152</v>
      </c>
      <c r="K962" t="s">
        <v>75</v>
      </c>
      <c r="L962" t="s">
        <v>242</v>
      </c>
      <c r="M962" t="s">
        <v>242</v>
      </c>
      <c r="N962" t="s">
        <v>990</v>
      </c>
      <c r="O962">
        <v>31247</v>
      </c>
      <c r="P962">
        <v>31247</v>
      </c>
      <c r="Q962">
        <v>30085</v>
      </c>
      <c r="R962">
        <v>62329</v>
      </c>
      <c r="S962">
        <v>0</v>
      </c>
      <c r="T962">
        <v>0</v>
      </c>
      <c r="U962">
        <v>63491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6</v>
      </c>
      <c r="AE962">
        <v>0</v>
      </c>
      <c r="AF962">
        <v>0</v>
      </c>
      <c r="AG962">
        <v>6</v>
      </c>
      <c r="AH962">
        <v>0</v>
      </c>
      <c r="AI962">
        <v>0</v>
      </c>
      <c r="AJ962">
        <v>5</v>
      </c>
      <c r="AK962">
        <v>0</v>
      </c>
      <c r="AL962">
        <v>0</v>
      </c>
      <c r="AM962">
        <v>5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4632</v>
      </c>
      <c r="AU962">
        <v>247</v>
      </c>
      <c r="AV962">
        <v>38496</v>
      </c>
      <c r="AW962">
        <v>0</v>
      </c>
      <c r="AX962">
        <v>0</v>
      </c>
      <c r="AY962">
        <v>248</v>
      </c>
      <c r="AZ962">
        <v>0</v>
      </c>
      <c r="BA962">
        <v>46613</v>
      </c>
      <c r="BB962">
        <v>0</v>
      </c>
      <c r="BC962">
        <v>0</v>
      </c>
      <c r="BD962">
        <v>46861</v>
      </c>
      <c r="BE962">
        <v>0</v>
      </c>
      <c r="BF962">
        <v>0</v>
      </c>
      <c r="BG962">
        <v>46613</v>
      </c>
      <c r="BH962">
        <v>27853</v>
      </c>
      <c r="BI962">
        <v>23624</v>
      </c>
      <c r="BJ962">
        <v>53760</v>
      </c>
      <c r="BK962">
        <v>0</v>
      </c>
      <c r="BL962">
        <v>0</v>
      </c>
      <c r="BM962">
        <v>0</v>
      </c>
      <c r="BN962">
        <v>27094</v>
      </c>
      <c r="BO962">
        <v>23624</v>
      </c>
      <c r="BP962">
        <v>52844</v>
      </c>
      <c r="BQ962">
        <v>27853</v>
      </c>
      <c r="BR962">
        <v>23624</v>
      </c>
      <c r="BS962">
        <v>28039</v>
      </c>
      <c r="BT962">
        <v>23728</v>
      </c>
      <c r="BU962">
        <v>3</v>
      </c>
      <c r="BV962">
        <v>5</v>
      </c>
      <c r="BW962">
        <v>3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5</v>
      </c>
      <c r="CD962">
        <v>0</v>
      </c>
      <c r="CE962">
        <v>5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 t="s">
        <v>2</v>
      </c>
      <c r="CP962" t="s">
        <v>44</v>
      </c>
      <c r="CQ962" t="s">
        <v>862</v>
      </c>
      <c r="CR962" t="s">
        <v>863</v>
      </c>
      <c r="CS962" t="s">
        <v>642</v>
      </c>
      <c r="CT962" t="s">
        <v>860</v>
      </c>
      <c r="CU962" t="s">
        <v>852</v>
      </c>
      <c r="CV962" t="s">
        <v>643</v>
      </c>
      <c r="CW962">
        <v>2020</v>
      </c>
      <c r="CX962">
        <v>11</v>
      </c>
      <c r="CY962" t="s">
        <v>74</v>
      </c>
      <c r="CZ962" t="s">
        <v>373</v>
      </c>
      <c r="DA962" t="s">
        <v>70</v>
      </c>
      <c r="DB962" t="s">
        <v>641</v>
      </c>
      <c r="DC962" t="s">
        <v>213</v>
      </c>
      <c r="DD962" t="s">
        <v>645</v>
      </c>
      <c r="DE962" t="s">
        <v>644</v>
      </c>
      <c r="DF962">
        <v>5</v>
      </c>
      <c r="DG962" t="s">
        <v>991</v>
      </c>
      <c r="DH962" t="s">
        <v>75</v>
      </c>
      <c r="DI962" t="s">
        <v>75</v>
      </c>
      <c r="DJ962" t="s">
        <v>75</v>
      </c>
      <c r="DK962" t="s">
        <v>75</v>
      </c>
    </row>
    <row r="963" spans="1:115" x14ac:dyDescent="0.35">
      <c r="A963" t="s">
        <v>860</v>
      </c>
      <c r="B963" t="s">
        <v>985</v>
      </c>
      <c r="C963" t="s">
        <v>986</v>
      </c>
      <c r="D963" t="s">
        <v>987</v>
      </c>
      <c r="E963" t="s">
        <v>988</v>
      </c>
      <c r="F963" t="s">
        <v>989</v>
      </c>
      <c r="G963" t="s">
        <v>75</v>
      </c>
      <c r="H963" t="s">
        <v>75</v>
      </c>
      <c r="I963" t="s">
        <v>75</v>
      </c>
      <c r="J963" t="s">
        <v>75</v>
      </c>
      <c r="K963" t="s">
        <v>75</v>
      </c>
      <c r="L963" t="s">
        <v>242</v>
      </c>
      <c r="M963" t="s">
        <v>242</v>
      </c>
      <c r="N963" t="s">
        <v>990</v>
      </c>
      <c r="O963">
        <v>16866</v>
      </c>
      <c r="P963">
        <v>16866</v>
      </c>
      <c r="Q963">
        <v>12293</v>
      </c>
      <c r="R963">
        <v>65955</v>
      </c>
      <c r="S963">
        <v>108506</v>
      </c>
      <c r="T963">
        <v>109604</v>
      </c>
      <c r="U963">
        <v>70528</v>
      </c>
      <c r="V963">
        <v>0</v>
      </c>
      <c r="W963">
        <v>0</v>
      </c>
      <c r="X963">
        <v>0</v>
      </c>
      <c r="Y963">
        <v>5960</v>
      </c>
      <c r="Z963">
        <v>8621</v>
      </c>
      <c r="AA963">
        <v>0</v>
      </c>
      <c r="AB963">
        <v>0</v>
      </c>
      <c r="AC963">
        <v>0</v>
      </c>
      <c r="AD963">
        <v>0</v>
      </c>
      <c r="AE963">
        <v>8</v>
      </c>
      <c r="AF963">
        <v>13</v>
      </c>
      <c r="AG963">
        <v>0</v>
      </c>
      <c r="AH963">
        <v>0</v>
      </c>
      <c r="AI963">
        <v>0</v>
      </c>
      <c r="AJ963">
        <v>0</v>
      </c>
      <c r="AK963">
        <v>7</v>
      </c>
      <c r="AL963">
        <v>12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5</v>
      </c>
      <c r="AS963">
        <v>0</v>
      </c>
      <c r="AT963">
        <v>17783</v>
      </c>
      <c r="AU963">
        <v>23028</v>
      </c>
      <c r="AV963">
        <v>83020</v>
      </c>
      <c r="AW963">
        <v>112531</v>
      </c>
      <c r="AX963">
        <v>108494</v>
      </c>
      <c r="AY963">
        <v>0</v>
      </c>
      <c r="AZ963">
        <v>8000</v>
      </c>
      <c r="BA963">
        <v>10391</v>
      </c>
      <c r="BB963">
        <v>18412</v>
      </c>
      <c r="BC963">
        <v>22390</v>
      </c>
      <c r="BD963">
        <v>2391</v>
      </c>
      <c r="BE963">
        <v>0</v>
      </c>
      <c r="BF963">
        <v>8000</v>
      </c>
      <c r="BG963">
        <v>10391</v>
      </c>
      <c r="BH963">
        <v>14896</v>
      </c>
      <c r="BI963">
        <v>25364</v>
      </c>
      <c r="BJ963">
        <v>76898</v>
      </c>
      <c r="BK963">
        <v>0</v>
      </c>
      <c r="BL963">
        <v>0</v>
      </c>
      <c r="BM963">
        <v>0</v>
      </c>
      <c r="BN963">
        <v>14319</v>
      </c>
      <c r="BO963">
        <v>15441</v>
      </c>
      <c r="BP963">
        <v>70088</v>
      </c>
      <c r="BQ963">
        <v>14896</v>
      </c>
      <c r="BR963">
        <v>15788</v>
      </c>
      <c r="BS963">
        <v>15897</v>
      </c>
      <c r="BT963">
        <v>15794</v>
      </c>
      <c r="BU963">
        <v>38</v>
      </c>
      <c r="BV963">
        <v>30</v>
      </c>
      <c r="BW963">
        <v>37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 t="s">
        <v>2</v>
      </c>
      <c r="CP963" t="s">
        <v>44</v>
      </c>
      <c r="CQ963" t="s">
        <v>866</v>
      </c>
      <c r="CR963" t="s">
        <v>867</v>
      </c>
      <c r="CS963" t="s">
        <v>71</v>
      </c>
      <c r="CT963" t="s">
        <v>860</v>
      </c>
      <c r="CU963" t="s">
        <v>851</v>
      </c>
      <c r="CV963" t="s">
        <v>73</v>
      </c>
      <c r="CW963">
        <v>2005</v>
      </c>
      <c r="CX963">
        <v>7</v>
      </c>
      <c r="CY963" t="s">
        <v>74</v>
      </c>
      <c r="CZ963" t="s">
        <v>76</v>
      </c>
      <c r="DA963" t="s">
        <v>70</v>
      </c>
      <c r="DB963" t="s">
        <v>70</v>
      </c>
      <c r="DC963" t="s">
        <v>72</v>
      </c>
      <c r="DD963" t="s">
        <v>75</v>
      </c>
      <c r="DE963" t="s">
        <v>75</v>
      </c>
      <c r="DF963">
        <v>30</v>
      </c>
      <c r="DG963" t="s">
        <v>991</v>
      </c>
      <c r="DH963" t="s">
        <v>75</v>
      </c>
      <c r="DI963" t="s">
        <v>75</v>
      </c>
      <c r="DJ963" t="s">
        <v>75</v>
      </c>
      <c r="DK963" t="s">
        <v>75</v>
      </c>
    </row>
    <row r="964" spans="1:115" x14ac:dyDescent="0.35">
      <c r="A964" t="s">
        <v>860</v>
      </c>
      <c r="B964" t="s">
        <v>994</v>
      </c>
      <c r="C964" t="s">
        <v>1004</v>
      </c>
      <c r="D964" t="s">
        <v>1005</v>
      </c>
      <c r="E964" t="s">
        <v>988</v>
      </c>
      <c r="F964" t="s">
        <v>1006</v>
      </c>
      <c r="G964" t="s">
        <v>242</v>
      </c>
      <c r="H964" t="s">
        <v>1024</v>
      </c>
      <c r="I964" t="s">
        <v>304</v>
      </c>
      <c r="J964" t="s">
        <v>1009</v>
      </c>
      <c r="K964" t="s">
        <v>75</v>
      </c>
      <c r="L964" t="s">
        <v>242</v>
      </c>
      <c r="M964" t="s">
        <v>304</v>
      </c>
      <c r="N964" t="s">
        <v>990</v>
      </c>
      <c r="O964">
        <v>0</v>
      </c>
      <c r="P964">
        <v>0</v>
      </c>
      <c r="Q964">
        <v>0</v>
      </c>
      <c r="R964">
        <v>3031</v>
      </c>
      <c r="S964">
        <v>2881</v>
      </c>
      <c r="T964">
        <v>0</v>
      </c>
      <c r="U964">
        <v>3031</v>
      </c>
      <c r="V964">
        <v>0</v>
      </c>
      <c r="W964">
        <v>0</v>
      </c>
      <c r="X964">
        <v>0</v>
      </c>
      <c r="Y964">
        <v>2881</v>
      </c>
      <c r="Z964">
        <v>0</v>
      </c>
      <c r="AA964">
        <v>0</v>
      </c>
      <c r="AB964">
        <v>0</v>
      </c>
      <c r="AC964">
        <v>3</v>
      </c>
      <c r="AD964">
        <v>9</v>
      </c>
      <c r="AE964">
        <v>4</v>
      </c>
      <c r="AF964">
        <v>0</v>
      </c>
      <c r="AG964">
        <v>6</v>
      </c>
      <c r="AH964">
        <v>0</v>
      </c>
      <c r="AI964">
        <v>3</v>
      </c>
      <c r="AJ964">
        <v>8</v>
      </c>
      <c r="AK964">
        <v>4</v>
      </c>
      <c r="AL964">
        <v>0</v>
      </c>
      <c r="AM964">
        <v>5</v>
      </c>
      <c r="AN964">
        <v>0</v>
      </c>
      <c r="AO964">
        <v>0</v>
      </c>
      <c r="AP964">
        <v>0</v>
      </c>
      <c r="AQ964">
        <v>2</v>
      </c>
      <c r="AR964">
        <v>0</v>
      </c>
      <c r="AS964">
        <v>0</v>
      </c>
      <c r="AT964">
        <v>747</v>
      </c>
      <c r="AU964">
        <v>710</v>
      </c>
      <c r="AV964">
        <v>2930</v>
      </c>
      <c r="AW964">
        <v>947</v>
      </c>
      <c r="AX964">
        <v>0</v>
      </c>
      <c r="AY964">
        <v>74</v>
      </c>
      <c r="AZ964">
        <v>695</v>
      </c>
      <c r="BA964">
        <v>696</v>
      </c>
      <c r="BB964">
        <v>0</v>
      </c>
      <c r="BC964">
        <v>0</v>
      </c>
      <c r="BD964">
        <v>75</v>
      </c>
      <c r="BE964">
        <v>0</v>
      </c>
      <c r="BF964">
        <v>695</v>
      </c>
      <c r="BG964">
        <v>696</v>
      </c>
      <c r="BH964">
        <v>0</v>
      </c>
      <c r="BI964">
        <v>0</v>
      </c>
      <c r="BJ964">
        <v>2881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2864</v>
      </c>
      <c r="BQ964">
        <v>0</v>
      </c>
      <c r="BR964">
        <v>0</v>
      </c>
      <c r="BS964">
        <v>0</v>
      </c>
      <c r="BT964">
        <v>0</v>
      </c>
      <c r="BU964">
        <v>2</v>
      </c>
      <c r="BV964">
        <v>2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3</v>
      </c>
      <c r="CC964">
        <v>5</v>
      </c>
      <c r="CD964">
        <v>3</v>
      </c>
      <c r="CE964">
        <v>5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 t="s">
        <v>2</v>
      </c>
      <c r="CP964" t="s">
        <v>44</v>
      </c>
      <c r="CQ964" t="s">
        <v>866</v>
      </c>
      <c r="CR964" t="s">
        <v>867</v>
      </c>
      <c r="CS964" t="s">
        <v>318</v>
      </c>
      <c r="CT964" t="s">
        <v>860</v>
      </c>
      <c r="CU964" t="s">
        <v>852</v>
      </c>
      <c r="CV964" t="s">
        <v>319</v>
      </c>
      <c r="CW964">
        <v>2017</v>
      </c>
      <c r="CX964">
        <v>11</v>
      </c>
      <c r="CY964" t="s">
        <v>74</v>
      </c>
      <c r="CZ964" t="s">
        <v>217</v>
      </c>
      <c r="DA964" t="s">
        <v>70</v>
      </c>
      <c r="DB964" t="s">
        <v>283</v>
      </c>
      <c r="DC964" t="s">
        <v>285</v>
      </c>
      <c r="DD964" t="s">
        <v>321</v>
      </c>
      <c r="DE964" t="s">
        <v>320</v>
      </c>
      <c r="DF964">
        <v>2</v>
      </c>
      <c r="DG964" t="s">
        <v>991</v>
      </c>
      <c r="DH964" t="s">
        <v>75</v>
      </c>
      <c r="DI964" t="s">
        <v>75</v>
      </c>
      <c r="DJ964" t="s">
        <v>75</v>
      </c>
      <c r="DK964" t="s">
        <v>75</v>
      </c>
    </row>
    <row r="965" spans="1:115" x14ac:dyDescent="0.35">
      <c r="A965" t="s">
        <v>860</v>
      </c>
      <c r="B965" t="s">
        <v>985</v>
      </c>
      <c r="C965" t="s">
        <v>986</v>
      </c>
      <c r="D965" t="s">
        <v>1063</v>
      </c>
      <c r="E965" t="s">
        <v>988</v>
      </c>
      <c r="F965" t="s">
        <v>989</v>
      </c>
      <c r="G965" t="s">
        <v>242</v>
      </c>
      <c r="H965" t="s">
        <v>1024</v>
      </c>
      <c r="I965" t="s">
        <v>169</v>
      </c>
      <c r="J965" t="s">
        <v>1074</v>
      </c>
      <c r="K965" t="s">
        <v>75</v>
      </c>
      <c r="L965" t="s">
        <v>242</v>
      </c>
      <c r="M965" t="s">
        <v>242</v>
      </c>
      <c r="N965" t="s">
        <v>990</v>
      </c>
      <c r="O965">
        <v>0</v>
      </c>
      <c r="P965">
        <v>0</v>
      </c>
      <c r="Q965">
        <v>0</v>
      </c>
      <c r="R965">
        <v>9250</v>
      </c>
      <c r="S965">
        <v>9652</v>
      </c>
      <c r="T965">
        <v>0</v>
      </c>
      <c r="U965">
        <v>9250</v>
      </c>
      <c r="V965">
        <v>0</v>
      </c>
      <c r="W965">
        <v>0</v>
      </c>
      <c r="X965">
        <v>0</v>
      </c>
      <c r="Y965">
        <v>9652</v>
      </c>
      <c r="Z965">
        <v>0</v>
      </c>
      <c r="AA965">
        <v>0</v>
      </c>
      <c r="AB965">
        <v>0</v>
      </c>
      <c r="AC965">
        <v>4</v>
      </c>
      <c r="AD965">
        <v>12</v>
      </c>
      <c r="AE965">
        <v>5</v>
      </c>
      <c r="AF965">
        <v>0</v>
      </c>
      <c r="AG965">
        <v>8</v>
      </c>
      <c r="AH965">
        <v>0</v>
      </c>
      <c r="AI965">
        <v>4</v>
      </c>
      <c r="AJ965">
        <v>11</v>
      </c>
      <c r="AK965">
        <v>5</v>
      </c>
      <c r="AL965">
        <v>0</v>
      </c>
      <c r="AM965">
        <v>7</v>
      </c>
      <c r="AN965">
        <v>0</v>
      </c>
      <c r="AO965">
        <v>0</v>
      </c>
      <c r="AP965">
        <v>0</v>
      </c>
      <c r="AQ965">
        <v>2</v>
      </c>
      <c r="AR965">
        <v>0</v>
      </c>
      <c r="AS965">
        <v>0</v>
      </c>
      <c r="AT965">
        <v>2170</v>
      </c>
      <c r="AU965">
        <v>2380</v>
      </c>
      <c r="AV965">
        <v>9899</v>
      </c>
      <c r="AW965">
        <v>613</v>
      </c>
      <c r="AX965">
        <v>0</v>
      </c>
      <c r="AY965">
        <v>0</v>
      </c>
      <c r="AZ965">
        <v>0</v>
      </c>
      <c r="BA965">
        <v>460</v>
      </c>
      <c r="BB965">
        <v>0</v>
      </c>
      <c r="BC965">
        <v>0</v>
      </c>
      <c r="BD965">
        <v>460</v>
      </c>
      <c r="BE965">
        <v>0</v>
      </c>
      <c r="BF965">
        <v>0</v>
      </c>
      <c r="BG965">
        <v>460</v>
      </c>
      <c r="BH965">
        <v>0</v>
      </c>
      <c r="BI965">
        <v>0</v>
      </c>
      <c r="BJ965">
        <v>9652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8828</v>
      </c>
      <c r="BQ965">
        <v>0</v>
      </c>
      <c r="BR965">
        <v>0</v>
      </c>
      <c r="BS965">
        <v>0</v>
      </c>
      <c r="BT965">
        <v>0</v>
      </c>
      <c r="BU965">
        <v>2</v>
      </c>
      <c r="BV965">
        <v>1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4</v>
      </c>
      <c r="CC965">
        <v>7</v>
      </c>
      <c r="CD965">
        <v>4</v>
      </c>
      <c r="CE965">
        <v>7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 t="s">
        <v>2</v>
      </c>
      <c r="CP965" t="s">
        <v>44</v>
      </c>
      <c r="CQ965" t="s">
        <v>868</v>
      </c>
      <c r="CR965" t="s">
        <v>869</v>
      </c>
      <c r="CS965" t="s">
        <v>168</v>
      </c>
      <c r="CT965" t="s">
        <v>860</v>
      </c>
      <c r="CU965" t="s">
        <v>851</v>
      </c>
      <c r="CV965" t="s">
        <v>169</v>
      </c>
      <c r="CW965">
        <v>2020</v>
      </c>
      <c r="CX965">
        <v>7</v>
      </c>
      <c r="CY965" t="s">
        <v>74</v>
      </c>
      <c r="CZ965" t="s">
        <v>76</v>
      </c>
      <c r="DA965" t="s">
        <v>70</v>
      </c>
      <c r="DB965" t="s">
        <v>70</v>
      </c>
      <c r="DC965" t="s">
        <v>135</v>
      </c>
      <c r="DD965" t="s">
        <v>171</v>
      </c>
      <c r="DE965" t="s">
        <v>170</v>
      </c>
      <c r="DF965">
        <v>1</v>
      </c>
      <c r="DG965" t="s">
        <v>991</v>
      </c>
      <c r="DH965" t="s">
        <v>75</v>
      </c>
      <c r="DI965" t="s">
        <v>75</v>
      </c>
      <c r="DJ965" t="s">
        <v>75</v>
      </c>
      <c r="DK965" t="s">
        <v>75</v>
      </c>
    </row>
    <row r="966" spans="1:115" x14ac:dyDescent="0.35">
      <c r="A966" t="s">
        <v>860</v>
      </c>
      <c r="B966" t="s">
        <v>1010</v>
      </c>
      <c r="C966" t="s">
        <v>1011</v>
      </c>
      <c r="D966" t="s">
        <v>1249</v>
      </c>
      <c r="E966" t="s">
        <v>988</v>
      </c>
      <c r="F966" t="s">
        <v>1013</v>
      </c>
      <c r="G966" t="s">
        <v>242</v>
      </c>
      <c r="H966" t="s">
        <v>1024</v>
      </c>
      <c r="I966" t="s">
        <v>1279</v>
      </c>
      <c r="J966" t="s">
        <v>1280</v>
      </c>
      <c r="K966" t="s">
        <v>75</v>
      </c>
      <c r="L966" t="s">
        <v>242</v>
      </c>
      <c r="M966" t="s">
        <v>242</v>
      </c>
      <c r="N966" t="s">
        <v>990</v>
      </c>
      <c r="O966">
        <v>0</v>
      </c>
      <c r="P966">
        <v>0</v>
      </c>
      <c r="Q966">
        <v>2996</v>
      </c>
      <c r="R966">
        <v>2494</v>
      </c>
      <c r="S966">
        <v>2890</v>
      </c>
      <c r="T966">
        <v>0</v>
      </c>
      <c r="U966">
        <v>-502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2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247</v>
      </c>
      <c r="AU966">
        <v>739</v>
      </c>
      <c r="AV966">
        <v>2928</v>
      </c>
      <c r="AW966">
        <v>2209</v>
      </c>
      <c r="AX966">
        <v>0</v>
      </c>
      <c r="AY966">
        <v>0</v>
      </c>
      <c r="AZ966">
        <v>0</v>
      </c>
      <c r="BA966">
        <v>21815</v>
      </c>
      <c r="BB966">
        <v>0</v>
      </c>
      <c r="BC966">
        <v>0</v>
      </c>
      <c r="BD966">
        <v>21815</v>
      </c>
      <c r="BE966">
        <v>0</v>
      </c>
      <c r="BF966">
        <v>0</v>
      </c>
      <c r="BG966">
        <v>21815</v>
      </c>
      <c r="BH966">
        <v>2393</v>
      </c>
      <c r="BI966">
        <v>2890</v>
      </c>
      <c r="BJ966">
        <v>2393</v>
      </c>
      <c r="BK966">
        <v>0</v>
      </c>
      <c r="BL966">
        <v>0</v>
      </c>
      <c r="BM966">
        <v>0</v>
      </c>
      <c r="BN966">
        <v>0</v>
      </c>
      <c r="BO966">
        <v>2890</v>
      </c>
      <c r="BP966">
        <v>0</v>
      </c>
      <c r="BQ966">
        <v>0</v>
      </c>
      <c r="BR966">
        <v>2890</v>
      </c>
      <c r="BS966">
        <v>0</v>
      </c>
      <c r="BT966">
        <v>2890</v>
      </c>
      <c r="BU966">
        <v>1</v>
      </c>
      <c r="BV966">
        <v>0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 t="s">
        <v>2</v>
      </c>
      <c r="CP966" t="s">
        <v>44</v>
      </c>
      <c r="CQ966" t="s">
        <v>868</v>
      </c>
      <c r="CR966" t="s">
        <v>869</v>
      </c>
      <c r="CS966" t="s">
        <v>799</v>
      </c>
      <c r="CT966" t="s">
        <v>860</v>
      </c>
      <c r="CU966" t="s">
        <v>854</v>
      </c>
      <c r="CV966" t="s">
        <v>798</v>
      </c>
      <c r="CW966">
        <v>2019</v>
      </c>
      <c r="CX966">
        <v>6</v>
      </c>
      <c r="CY966" t="s">
        <v>80</v>
      </c>
      <c r="CZ966" t="s">
        <v>788</v>
      </c>
      <c r="DA966" t="s">
        <v>70</v>
      </c>
      <c r="DB966" t="s">
        <v>782</v>
      </c>
      <c r="DC966" t="s">
        <v>784</v>
      </c>
      <c r="DD966" t="s">
        <v>75</v>
      </c>
      <c r="DE966" t="s">
        <v>75</v>
      </c>
      <c r="DF966">
        <v>0</v>
      </c>
      <c r="DG966" t="s">
        <v>991</v>
      </c>
      <c r="DH966" t="s">
        <v>75</v>
      </c>
      <c r="DI966" t="s">
        <v>75</v>
      </c>
      <c r="DJ966" t="s">
        <v>75</v>
      </c>
      <c r="DK966" t="s">
        <v>75</v>
      </c>
    </row>
  </sheetData>
  <phoneticPr fontId="20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C131D49BF100544A7EAE787DA6FB195" ma:contentTypeVersion="14" ma:contentTypeDescription="Create a new document." ma:contentTypeScope="" ma:versionID="ce30e47fc105fab5f873de1a1c733225">
  <xsd:schema xmlns:xsd="http://www.w3.org/2001/XMLSchema" xmlns:xs="http://www.w3.org/2001/XMLSchema" xmlns:p="http://schemas.microsoft.com/office/2006/metadata/properties" xmlns:ns2="159ddc4d-274c-480f-8a61-e67886271c5c" xmlns:ns3="71f7424e-c9d0-4bb6-bc4d-2de0709d46e1" targetNamespace="http://schemas.microsoft.com/office/2006/metadata/properties" ma:root="true" ma:fieldsID="7ca9d408bef7ecbfe34b6957559b7ce7" ns2:_="" ns3:_="">
    <xsd:import namespace="159ddc4d-274c-480f-8a61-e67886271c5c"/>
    <xsd:import namespace="71f7424e-c9d0-4bb6-bc4d-2de0709d46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Territory_x0020_Manage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9ddc4d-274c-480f-8a61-e67886271c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Territory_x0020_Manager" ma:index="20" nillable="true" ma:displayName="Territory Manager" ma:list="UserInfo" ma:SharePointGroup="0" ma:internalName="Territory_x0020_Manager" ma:showField="EMail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7424e-c9d0-4bb6-bc4d-2de0709d46e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erritory_x0020_Manager xmlns="159ddc4d-274c-480f-8a61-e67886271c5c">
      <UserInfo>
        <DisplayName/>
        <AccountId xsi:nil="true"/>
        <AccountType/>
      </UserInfo>
    </Territory_x0020_Manager>
  </documentManagement>
</p:properties>
</file>

<file path=customXml/item5.xml>��
</file>

<file path=customXml/itemProps1.xml><?xml version="1.0" encoding="utf-8"?>
<ds:datastoreItem xmlns:ds="http://schemas.openxmlformats.org/officeDocument/2006/customXml" ds:itemID="{C23445BA-E22B-49AD-ADA3-B8B3056F92CB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05E1F4D6-B3D3-415C-A313-6EDF03BB3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0075B27-C63E-4F0D-AC57-3A89ED32FC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9ddc4d-274c-480f-8a61-e67886271c5c"/>
    <ds:schemaRef ds:uri="71f7424e-c9d0-4bb6-bc4d-2de0709d46e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A1069125-A319-412D-BB9C-64990A6D5A55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159ddc4d-274c-480f-8a61-e67886271c5c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71f7424e-c9d0-4bb6-bc4d-2de0709d46e1"/>
    <ds:schemaRef ds:uri="http://www.w3.org/XML/1998/namespace"/>
    <ds:schemaRef ds:uri="http://purl.org/dc/dcmitype/"/>
  </ds:schemaRefs>
</ds:datastoreItem>
</file>

<file path=customXml/itemProps5.xml><?xml version="1.0" encoding="utf-8"?>
<ds:datastoreItem xmlns:ds="http://schemas.openxmlformats.org/officeDocument/2006/customXml" ds:itemID="{4D39A39A-CD34-49C7-A9E2-45EA5F5014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Partnership Summary</vt:lpstr>
      <vt:lpstr>Sub Agency</vt:lpstr>
      <vt:lpstr>Master Code</vt:lpstr>
      <vt:lpstr>Contingency</vt:lpstr>
      <vt:lpstr>State</vt:lpstr>
      <vt:lpstr>LM Region</vt:lpstr>
      <vt:lpstr>Business Segment View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Ferreira, Stephanie</dc:creator>
  <cp:keywords/>
  <dc:description/>
  <cp:lastModifiedBy>Giammona, Renee</cp:lastModifiedBy>
  <cp:revision/>
  <dcterms:created xsi:type="dcterms:W3CDTF">2020-05-22T12:21:39Z</dcterms:created>
  <dcterms:modified xsi:type="dcterms:W3CDTF">2022-04-21T22:58:11Z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0x0101006C131D49BF100544A7EAE787DA6FB195</vt:lpwstr>
  </property>
  <property fmtid="{D5CDD505-2E9C-101B-9397-08002B2CF9AE}" pid="3" name="TriggerFlowInfo">
    <vt:lpwstr/>
  </property>
</Properties>
</file>